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D:\working\waccache\BN3PEPF0000B892\EXCELCNV\155f643b-1a80-42a1-a5f2-6cf18e439814\"/>
    </mc:Choice>
  </mc:AlternateContent>
  <xr:revisionPtr revIDLastSave="34150" documentId="120_S{118792C3-22EF-5104-A093-F22BFE3913F3}" xr6:coauthVersionLast="47" xr6:coauthVersionMax="47" xr10:uidLastSave="{7C59A716-7812-4C65-8F87-8C779BD9DFB1}"/>
  <bookViews>
    <workbookView xWindow="-60" yWindow="-60" windowWidth="15480" windowHeight="11640" firstSheet="3" activeTab="3" xr2:uid="{00000000-000D-0000-FFFF-FFFF00000000}"/>
  </bookViews>
  <sheets>
    <sheet name="BASE_MAPA" sheetId="7" r:id="rId1"/>
    <sheet name="SELEÇÕES" sheetId="9" r:id="rId2"/>
    <sheet name="BS_ATIVO" sheetId="8" r:id="rId3"/>
    <sheet name="SP_NORTE" sheetId="1" r:id="rId4"/>
    <sheet name="Maquinista" sheetId="13" r:id="rId5"/>
    <sheet name="Diesel" sheetId="14" r:id="rId6"/>
    <sheet name="CONTROLE D+1" sheetId="15" r:id="rId7"/>
    <sheet name="CONTROLE - MAQUINISTAS" sheetId="12" r:id="rId8"/>
    <sheet name="Planilha1" sheetId="16" r:id="rId9"/>
    <sheet name="CONTROLE D" sheetId="10" r:id="rId10"/>
  </sheets>
  <definedNames>
    <definedName name="_xlnm._FilterDatabase" localSheetId="0" hidden="1">BASE_MAPA!$A$1:$G$18960</definedName>
    <definedName name="_xlnm._FilterDatabase" localSheetId="3" hidden="1">SP_NORTE!$A$1:$D$4</definedName>
    <definedName name="_xlnm._FilterDatabase" localSheetId="9" hidden="1">'CONTROLE D'!$A$6:$P$8</definedName>
    <definedName name="_xlnm._FilterDatabase" localSheetId="7" hidden="1">'CONTROLE - MAQUINISTAS'!$B$2:$K$3</definedName>
    <definedName name="_xlnm._FilterDatabase" localSheetId="6" hidden="1">'CONTROLE D+1'!$A$2:$W$1052</definedName>
    <definedName name="Anomalia">SELEÇÕES!$Q$14:$Q$15</definedName>
    <definedName name="AnomaliaMecânica">SELEÇÕES!$AD$29</definedName>
    <definedName name="AnomaliaVia">SELEÇÕES!$AC$29</definedName>
    <definedName name="ATIVOS">BS_ATIVO!$A$2:$A$254</definedName>
    <definedName name="CCOCirculação">SELEÇÕES!$K$14:$K$17</definedName>
    <definedName name="CCOCirculaçãoIntervaloContrato">SELEÇÕES!$Q$29:$Q$39</definedName>
    <definedName name="CCOCirculaçãoIntervaloExtra">SELEÇÕES!$AH$29</definedName>
    <definedName name="CCOCirculaçãoIntervaloOportunidade">SELEÇÕES!$S$29:$S$39</definedName>
    <definedName name="CCOCirculaçãoProgramação">SELEÇÕES!$R$29</definedName>
    <definedName name="CCOEscala">SELEÇÕES!$J$14</definedName>
    <definedName name="CCOEscalaEquipagem">SELEÇÕES!$P$29:$P$32</definedName>
    <definedName name="CondiçõesClimática">SELEÇÕES!$R$14:$R$16</definedName>
    <definedName name="CondiçõesClimáticaChuva">SELEÇÕES!$AF$29</definedName>
    <definedName name="CondiçõesClimáticaTemperatura">SELEÇÕES!$AE$29:$AE$31</definedName>
    <definedName name="CondiçõesClimáticaVentosFortes">SELEÇÕES!$AG$29:$AG$29</definedName>
    <definedName name="Confiabilidade">SELEÇÕES!$S$14:$S$15</definedName>
    <definedName name="ConfiabilidadeAtivo">SELEÇÕES!$AJ$29:$AJ$30</definedName>
    <definedName name="ConfiabilidadeOperação">SELEÇÕES!$AI$29:$AI$33</definedName>
    <definedName name="Expansão">SELEÇÕES!$M$14:$M$15</definedName>
    <definedName name="ExpansãoEquipamento">SELEÇÕES!$V$29:$V$30</definedName>
    <definedName name="ExpansãoExecução">SELEÇÕES!$W$29:$W$38</definedName>
    <definedName name="FaltadeContrato">SELEÇÕES!$U$14</definedName>
    <definedName name="FaltadeContratoFaltadeContrato">SELEÇÕES!$AM$29</definedName>
    <definedName name="IMPCAUSADOR">SELEÇÕES!$A$13:$V$13</definedName>
    <definedName name="Infraestrutura">SELEÇÕES!$O$14:$O$15</definedName>
    <definedName name="InfraestruturaEquipamento">SELEÇÕES!$Z$29:$Z$30</definedName>
    <definedName name="InfraestruturaExecução">SELEÇÕES!$AA$29:$AA$38</definedName>
    <definedName name="Mecânica">SELEÇÕES!$G$14:$G$15</definedName>
    <definedName name="MecânicaLocomotiva">SELEÇÕES!$J$29</definedName>
    <definedName name="MecânicaVagão">SELEÇÕES!$K$29</definedName>
    <definedName name="Mecanização">SELEÇÕES!$H$14:$H$15</definedName>
    <definedName name="MecanizaçãoAtivos">SELEÇÕES!$M$29:$M$31</definedName>
    <definedName name="MecanizaçãoOperação">SELEÇÕES!$L$29:$L$35</definedName>
    <definedName name="Modernização">SELEÇÕES!$N$14:$N$17</definedName>
    <definedName name="ModernizaçãoEquipamento">SELEÇÕES!$X$29:$X$30</definedName>
    <definedName name="ModernizaçãoExecução">SELEÇÕES!$Y$29:$Y$38</definedName>
    <definedName name="NãoControláveis">SELEÇÕES!$B$14:$B$15</definedName>
    <definedName name="NãoControláveisAcidente">SELEÇÕES!$E$29</definedName>
    <definedName name="NãoControláveisVandalismo">SELEÇÕES!$D$29:$D$33</definedName>
    <definedName name="OK">SELEÇÕES!$P$14</definedName>
    <definedName name="OKOK">SELEÇÕES!$AB$29</definedName>
    <definedName name="Pátio">SELEÇÕES!$D$14</definedName>
    <definedName name="PátioOperação">SELEÇÕES!$G$29:$G$30</definedName>
    <definedName name="PCMMecânica">SELEÇÕES!$F$14</definedName>
    <definedName name="PCMMecânicaLocomotiva">SELEÇÕES!$I$29:$I$30</definedName>
    <definedName name="PCMVIA">SELEÇÕES!$I$14:$I$15</definedName>
    <definedName name="PCMVIAProgramação">SELEÇÕES!$O$29:$O$31</definedName>
    <definedName name="PCMVIARecursosInternos">SELEÇÕES!$N$29:$N$31</definedName>
    <definedName name="Qualidade">SELEÇÕES!$T$14:$T$15</definedName>
    <definedName name="QualidadeAtivo">SELEÇÕES!$AL$29</definedName>
    <definedName name="QualidadeOperação">SELEÇÕES!$AK$29:$AK$30</definedName>
    <definedName name="SemOportunidade">SELEÇÕES!$V$14</definedName>
    <definedName name="SemOportunidadeSemOportunidade">SELEÇÕES!$AN$29</definedName>
    <definedName name="SUBs">SELEÇÕES!$A$44:$A$50</definedName>
    <definedName name="Super">SELEÇÕES!$L$14:$L$15</definedName>
    <definedName name="SuperEquipamento">SELEÇÕES!$T$29:$T$30</definedName>
    <definedName name="SuperExecução">SELEÇÕES!$U$29:$U$38</definedName>
    <definedName name="TI">SELEÇÕES!$C$14</definedName>
    <definedName name="TISistema">SELEÇÕES!$F$29:$F$30</definedName>
    <definedName name="TO">SELEÇÕES!$A$14:$A$16</definedName>
    <definedName name="TOEmbarcado">SELEÇÕES!$A$29:$A$30</definedName>
    <definedName name="TONãoEmbarcado">SELEÇÕES!$B$29</definedName>
    <definedName name="TOOperação">SELEÇÕES!$C$29</definedName>
    <definedName name="Tração">SELEÇÕES!$E$14</definedName>
    <definedName name="TraçãoOperação">SELEÇÕES!$H$29:$H$30</definedName>
    <definedName name="UNIDADE">BS_ATIVO!$E$2:$E$73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7" i="1" l="1"/>
  <c r="L263" i="1" a="1"/>
  <c r="L263" i="1" s="1"/>
  <c r="M263" i="1" a="1"/>
  <c r="M263" i="1" s="1"/>
  <c r="L264" i="1" a="1"/>
  <c r="L264" i="1" s="1"/>
  <c r="M264" i="1" a="1"/>
  <c r="M264" i="1" s="1"/>
  <c r="L265" i="1" a="1"/>
  <c r="L265" i="1" s="1"/>
  <c r="M255" i="1" a="1"/>
  <c r="M255" i="1" s="1"/>
  <c r="L255" i="1" a="1"/>
  <c r="L255" i="1" s="1"/>
  <c r="L256" i="1" a="1"/>
  <c r="L256" i="1" s="1"/>
  <c r="M256" i="1" a="1"/>
  <c r="M256" i="1" s="1"/>
  <c r="M254" i="1" a="1"/>
  <c r="M254" i="1" s="1"/>
  <c r="L254" i="1" a="1"/>
  <c r="L254" i="1" s="1"/>
  <c r="A9" i="15"/>
  <c r="B9" i="15"/>
  <c r="C9" i="15"/>
  <c r="F9" i="15"/>
  <c r="G9" i="15"/>
  <c r="H9" i="15"/>
  <c r="I9" i="15"/>
  <c r="J9" i="15"/>
  <c r="M9" i="15"/>
  <c r="N9" i="15"/>
  <c r="P9" i="15"/>
  <c r="Q9" i="15"/>
  <c r="R9" i="15"/>
  <c r="S9" i="15"/>
  <c r="T9" i="15"/>
  <c r="A10" i="15"/>
  <c r="B10" i="15"/>
  <c r="C10" i="15"/>
  <c r="F10" i="15"/>
  <c r="G10" i="15"/>
  <c r="H10" i="15"/>
  <c r="I10" i="15"/>
  <c r="J10" i="15"/>
  <c r="M10" i="15"/>
  <c r="N10" i="15"/>
  <c r="O10" i="15"/>
  <c r="P10" i="15"/>
  <c r="Q10" i="15"/>
  <c r="R10" i="15"/>
  <c r="S10" i="15"/>
  <c r="T10" i="15"/>
  <c r="A11" i="15"/>
  <c r="B11" i="15"/>
  <c r="C11" i="15"/>
  <c r="F11" i="15"/>
  <c r="G11" i="15"/>
  <c r="H11" i="15"/>
  <c r="I11" i="15"/>
  <c r="J11" i="15"/>
  <c r="M11" i="15"/>
  <c r="N11" i="15"/>
  <c r="O11" i="15"/>
  <c r="P11" i="15"/>
  <c r="Q11" i="15"/>
  <c r="R11" i="15"/>
  <c r="S11" i="15"/>
  <c r="T11" i="15"/>
  <c r="A12" i="15"/>
  <c r="B12" i="15"/>
  <c r="C12" i="15"/>
  <c r="F12" i="15"/>
  <c r="G12" i="15"/>
  <c r="H12" i="15"/>
  <c r="I12" i="15"/>
  <c r="J12" i="15"/>
  <c r="M12" i="15"/>
  <c r="N12" i="15"/>
  <c r="O12" i="15"/>
  <c r="P12" i="15"/>
  <c r="Q12" i="15"/>
  <c r="R12" i="15"/>
  <c r="S12" i="15"/>
  <c r="T12" i="15"/>
  <c r="A13" i="15"/>
  <c r="B13" i="15"/>
  <c r="C13" i="15"/>
  <c r="F13" i="15"/>
  <c r="G13" i="15"/>
  <c r="H13" i="15"/>
  <c r="I13" i="15"/>
  <c r="J13" i="15"/>
  <c r="M13" i="15"/>
  <c r="N13" i="15"/>
  <c r="O13" i="15"/>
  <c r="P13" i="15"/>
  <c r="Q13" i="15"/>
  <c r="R13" i="15"/>
  <c r="S13" i="15"/>
  <c r="T13" i="15"/>
  <c r="A14" i="15"/>
  <c r="B14" i="15"/>
  <c r="C14" i="15"/>
  <c r="F14" i="15"/>
  <c r="G14" i="15"/>
  <c r="H14" i="15"/>
  <c r="I14" i="15"/>
  <c r="J14" i="15"/>
  <c r="M14" i="15"/>
  <c r="N14" i="15"/>
  <c r="O14" i="15"/>
  <c r="P14" i="15"/>
  <c r="Q14" i="15"/>
  <c r="R14" i="15"/>
  <c r="S14" i="15"/>
  <c r="T14" i="15"/>
  <c r="A15" i="15"/>
  <c r="B15" i="15"/>
  <c r="C15" i="15"/>
  <c r="F15" i="15"/>
  <c r="G15" i="15"/>
  <c r="H15" i="15"/>
  <c r="I15" i="15"/>
  <c r="J15" i="15"/>
  <c r="L15" i="15"/>
  <c r="M15" i="15"/>
  <c r="N15" i="15"/>
  <c r="O15" i="15"/>
  <c r="P15" i="15"/>
  <c r="Q15" i="15"/>
  <c r="R15" i="15"/>
  <c r="S15" i="15"/>
  <c r="T15" i="15"/>
  <c r="A16" i="15"/>
  <c r="B16" i="15"/>
  <c r="C16" i="15"/>
  <c r="F16" i="15"/>
  <c r="G16" i="15"/>
  <c r="H16" i="15"/>
  <c r="I16" i="15"/>
  <c r="J16" i="15"/>
  <c r="M16" i="15"/>
  <c r="N16" i="15"/>
  <c r="O16" i="15"/>
  <c r="P16" i="15"/>
  <c r="Q16" i="15"/>
  <c r="R16" i="15"/>
  <c r="S16" i="15"/>
  <c r="T16" i="15"/>
  <c r="A17" i="15"/>
  <c r="B17" i="15"/>
  <c r="C17" i="15"/>
  <c r="F17" i="15"/>
  <c r="G17" i="15"/>
  <c r="H17" i="15"/>
  <c r="I17" i="15"/>
  <c r="J17" i="15"/>
  <c r="M17" i="15"/>
  <c r="N17" i="15"/>
  <c r="O17" i="15"/>
  <c r="P17" i="15"/>
  <c r="Q17" i="15"/>
  <c r="R17" i="15"/>
  <c r="S17" i="15"/>
  <c r="T17" i="15"/>
  <c r="A18" i="15"/>
  <c r="B18" i="15"/>
  <c r="C18" i="15"/>
  <c r="F18" i="15"/>
  <c r="G18" i="15"/>
  <c r="H18" i="15"/>
  <c r="I18" i="15"/>
  <c r="J18" i="15"/>
  <c r="M18" i="15"/>
  <c r="N18" i="15"/>
  <c r="O18" i="15"/>
  <c r="P18" i="15"/>
  <c r="Q18" i="15"/>
  <c r="R18" i="15"/>
  <c r="S18" i="15"/>
  <c r="T18" i="15"/>
  <c r="A19" i="15"/>
  <c r="B19" i="15"/>
  <c r="C19" i="15"/>
  <c r="F19" i="15"/>
  <c r="G19" i="15"/>
  <c r="H19" i="15"/>
  <c r="I19" i="15"/>
  <c r="J19" i="15"/>
  <c r="L19" i="15"/>
  <c r="M19" i="15"/>
  <c r="N19" i="15"/>
  <c r="O19" i="15"/>
  <c r="P19" i="15"/>
  <c r="Q19" i="15"/>
  <c r="R19" i="15"/>
  <c r="S19" i="15"/>
  <c r="T19" i="15"/>
  <c r="A20" i="15"/>
  <c r="B20" i="15"/>
  <c r="C20" i="15"/>
  <c r="F20" i="15"/>
  <c r="G20" i="15"/>
  <c r="H20" i="15"/>
  <c r="I20" i="15"/>
  <c r="J20" i="15"/>
  <c r="M20" i="15"/>
  <c r="N20" i="15"/>
  <c r="O20" i="15"/>
  <c r="P20" i="15"/>
  <c r="Q20" i="15"/>
  <c r="R20" i="15"/>
  <c r="S20" i="15"/>
  <c r="T20" i="15"/>
  <c r="A21" i="15"/>
  <c r="B21" i="15"/>
  <c r="C21" i="15"/>
  <c r="F21" i="15"/>
  <c r="G21" i="15"/>
  <c r="H21" i="15"/>
  <c r="I21" i="15"/>
  <c r="J21" i="15"/>
  <c r="L21" i="15"/>
  <c r="M21" i="15"/>
  <c r="N21" i="15"/>
  <c r="O21" i="15"/>
  <c r="P21" i="15"/>
  <c r="Q21" i="15"/>
  <c r="R21" i="15"/>
  <c r="S21" i="15"/>
  <c r="T21" i="15"/>
  <c r="A22" i="15"/>
  <c r="B22" i="15"/>
  <c r="C22" i="15"/>
  <c r="F22" i="15"/>
  <c r="G22" i="15"/>
  <c r="H22" i="15"/>
  <c r="I22" i="15"/>
  <c r="J22" i="15"/>
  <c r="M22" i="15"/>
  <c r="N22" i="15"/>
  <c r="O22" i="15"/>
  <c r="P22" i="15"/>
  <c r="Q22" i="15"/>
  <c r="R22" i="15"/>
  <c r="S22" i="15"/>
  <c r="T22" i="15"/>
  <c r="A23" i="15"/>
  <c r="B23" i="15"/>
  <c r="C23" i="15"/>
  <c r="F23" i="15"/>
  <c r="G23" i="15"/>
  <c r="H23" i="15"/>
  <c r="I23" i="15"/>
  <c r="J23" i="15"/>
  <c r="M23" i="15"/>
  <c r="N23" i="15"/>
  <c r="O23" i="15"/>
  <c r="P23" i="15"/>
  <c r="Q23" i="15"/>
  <c r="R23" i="15"/>
  <c r="S23" i="15"/>
  <c r="T23" i="15"/>
  <c r="A24" i="15"/>
  <c r="B24" i="15"/>
  <c r="C24" i="15"/>
  <c r="F24" i="15"/>
  <c r="G24" i="15"/>
  <c r="H24" i="15"/>
  <c r="I24" i="15"/>
  <c r="J24" i="15"/>
  <c r="M24" i="15"/>
  <c r="N24" i="15"/>
  <c r="O24" i="15"/>
  <c r="P24" i="15"/>
  <c r="Q24" i="15"/>
  <c r="R24" i="15"/>
  <c r="S24" i="15"/>
  <c r="T24" i="15"/>
  <c r="A25" i="15"/>
  <c r="B25" i="15"/>
  <c r="C25" i="15"/>
  <c r="F25" i="15"/>
  <c r="G25" i="15"/>
  <c r="H25" i="15"/>
  <c r="I25" i="15"/>
  <c r="J25" i="15"/>
  <c r="M25" i="15"/>
  <c r="N25" i="15"/>
  <c r="O25" i="15"/>
  <c r="P25" i="15"/>
  <c r="Q25" i="15"/>
  <c r="R25" i="15"/>
  <c r="S25" i="15"/>
  <c r="T25" i="15"/>
  <c r="A26" i="15"/>
  <c r="B26" i="15"/>
  <c r="C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A27" i="15"/>
  <c r="B27" i="15"/>
  <c r="C27" i="15"/>
  <c r="F27" i="15"/>
  <c r="G27" i="15"/>
  <c r="H27" i="15"/>
  <c r="I27" i="15"/>
  <c r="J27" i="15"/>
  <c r="M27" i="15"/>
  <c r="N27" i="15"/>
  <c r="O27" i="15"/>
  <c r="P27" i="15"/>
  <c r="Q27" i="15"/>
  <c r="R27" i="15"/>
  <c r="S27" i="15"/>
  <c r="T27" i="15"/>
  <c r="A28" i="15"/>
  <c r="B28" i="15"/>
  <c r="C28" i="15"/>
  <c r="F28" i="15"/>
  <c r="G28" i="15"/>
  <c r="H28" i="15"/>
  <c r="I28" i="15"/>
  <c r="J28" i="15"/>
  <c r="M28" i="15"/>
  <c r="N28" i="15"/>
  <c r="O28" i="15"/>
  <c r="P28" i="15"/>
  <c r="Q28" i="15"/>
  <c r="R28" i="15"/>
  <c r="S28" i="15"/>
  <c r="T28" i="15"/>
  <c r="A29" i="15"/>
  <c r="B29" i="15"/>
  <c r="C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A30" i="15"/>
  <c r="B30" i="15"/>
  <c r="C30" i="15"/>
  <c r="F30" i="15"/>
  <c r="G30" i="15"/>
  <c r="H30" i="15"/>
  <c r="I30" i="15"/>
  <c r="J30" i="15"/>
  <c r="M30" i="15"/>
  <c r="N30" i="15"/>
  <c r="O30" i="15"/>
  <c r="P30" i="15"/>
  <c r="Q30" i="15"/>
  <c r="R30" i="15"/>
  <c r="S30" i="15"/>
  <c r="T30" i="15"/>
  <c r="A31" i="15"/>
  <c r="B31" i="15"/>
  <c r="C31" i="15"/>
  <c r="F31" i="15"/>
  <c r="G31" i="15"/>
  <c r="H31" i="15"/>
  <c r="I31" i="15"/>
  <c r="J31" i="15"/>
  <c r="M31" i="15"/>
  <c r="N31" i="15"/>
  <c r="O31" i="15"/>
  <c r="P31" i="15"/>
  <c r="Q31" i="15"/>
  <c r="R31" i="15"/>
  <c r="S31" i="15"/>
  <c r="T31" i="15"/>
  <c r="A32" i="15"/>
  <c r="B32" i="15"/>
  <c r="C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A33" i="15"/>
  <c r="B33" i="15"/>
  <c r="C33" i="15"/>
  <c r="F33" i="15"/>
  <c r="G33" i="15"/>
  <c r="H33" i="15"/>
  <c r="I33" i="15"/>
  <c r="J33" i="15"/>
  <c r="M33" i="15"/>
  <c r="N33" i="15"/>
  <c r="O33" i="15"/>
  <c r="P33" i="15"/>
  <c r="Q33" i="15"/>
  <c r="R33" i="15"/>
  <c r="S33" i="15"/>
  <c r="T33" i="15"/>
  <c r="A34" i="15"/>
  <c r="B34" i="15"/>
  <c r="C34" i="15"/>
  <c r="F34" i="15"/>
  <c r="G34" i="15"/>
  <c r="H34" i="15"/>
  <c r="I34" i="15"/>
  <c r="J34" i="15"/>
  <c r="L34" i="15"/>
  <c r="M34" i="15"/>
  <c r="N34" i="15"/>
  <c r="O34" i="15"/>
  <c r="P34" i="15"/>
  <c r="Q34" i="15"/>
  <c r="R34" i="15"/>
  <c r="S34" i="15"/>
  <c r="T34" i="15"/>
  <c r="A35" i="15"/>
  <c r="B35" i="15"/>
  <c r="C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A36" i="15"/>
  <c r="B36" i="15"/>
  <c r="C36" i="15"/>
  <c r="F36" i="15"/>
  <c r="G36" i="15"/>
  <c r="H36" i="15"/>
  <c r="I36" i="15"/>
  <c r="J36" i="15"/>
  <c r="M36" i="15"/>
  <c r="N36" i="15"/>
  <c r="O36" i="15"/>
  <c r="P36" i="15"/>
  <c r="Q36" i="15"/>
  <c r="R36" i="15"/>
  <c r="S36" i="15"/>
  <c r="T36" i="15"/>
  <c r="A37" i="15"/>
  <c r="B37" i="15"/>
  <c r="C37" i="15"/>
  <c r="F37" i="15"/>
  <c r="G37" i="15"/>
  <c r="H37" i="15"/>
  <c r="I37" i="15"/>
  <c r="J37" i="15"/>
  <c r="M37" i="15"/>
  <c r="N37" i="15"/>
  <c r="O37" i="15"/>
  <c r="P37" i="15"/>
  <c r="Q37" i="15"/>
  <c r="R37" i="15"/>
  <c r="S37" i="15"/>
  <c r="T37" i="15"/>
  <c r="A38" i="15"/>
  <c r="B38" i="15"/>
  <c r="C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A39" i="15"/>
  <c r="B39" i="15"/>
  <c r="C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A40" i="15"/>
  <c r="B40" i="15"/>
  <c r="C40" i="15"/>
  <c r="F40" i="15"/>
  <c r="G40" i="15"/>
  <c r="H40" i="15"/>
  <c r="I40" i="15"/>
  <c r="J40" i="15"/>
  <c r="M40" i="15"/>
  <c r="N40" i="15"/>
  <c r="O40" i="15"/>
  <c r="P40" i="15"/>
  <c r="Q40" i="15"/>
  <c r="R40" i="15"/>
  <c r="S40" i="15"/>
  <c r="T40" i="15"/>
  <c r="A41" i="15"/>
  <c r="B41" i="15"/>
  <c r="C41" i="15"/>
  <c r="F41" i="15"/>
  <c r="G41" i="15"/>
  <c r="H41" i="15"/>
  <c r="I41" i="15"/>
  <c r="J41" i="15"/>
  <c r="M41" i="15"/>
  <c r="N41" i="15"/>
  <c r="O41" i="15"/>
  <c r="P41" i="15"/>
  <c r="Q41" i="15"/>
  <c r="R41" i="15"/>
  <c r="S41" i="15"/>
  <c r="T41" i="15"/>
  <c r="A42" i="15"/>
  <c r="B42" i="15"/>
  <c r="C42" i="15"/>
  <c r="F42" i="15"/>
  <c r="G42" i="15"/>
  <c r="H42" i="15"/>
  <c r="I42" i="15"/>
  <c r="J42" i="15"/>
  <c r="M42" i="15"/>
  <c r="N42" i="15"/>
  <c r="O42" i="15"/>
  <c r="P42" i="15"/>
  <c r="Q42" i="15"/>
  <c r="R42" i="15"/>
  <c r="S42" i="15"/>
  <c r="T42" i="15"/>
  <c r="A43" i="15"/>
  <c r="B43" i="15"/>
  <c r="C43" i="15"/>
  <c r="F43" i="15"/>
  <c r="G43" i="15"/>
  <c r="H43" i="15"/>
  <c r="I43" i="15"/>
  <c r="J43" i="15"/>
  <c r="M43" i="15"/>
  <c r="N43" i="15"/>
  <c r="O43" i="15"/>
  <c r="P43" i="15"/>
  <c r="Q43" i="15"/>
  <c r="R43" i="15"/>
  <c r="S43" i="15"/>
  <c r="T43" i="15"/>
  <c r="A44" i="15"/>
  <c r="B44" i="15"/>
  <c r="C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A45" i="15"/>
  <c r="B45" i="15"/>
  <c r="C45" i="15"/>
  <c r="F45" i="15"/>
  <c r="G45" i="15"/>
  <c r="H45" i="15"/>
  <c r="I45" i="15"/>
  <c r="J45" i="15"/>
  <c r="M45" i="15"/>
  <c r="N45" i="15"/>
  <c r="O45" i="15"/>
  <c r="P45" i="15"/>
  <c r="Q45" i="15"/>
  <c r="R45" i="15"/>
  <c r="S45" i="15"/>
  <c r="T45" i="15"/>
  <c r="A46" i="15"/>
  <c r="B46" i="15"/>
  <c r="C46" i="15"/>
  <c r="F46" i="15"/>
  <c r="G46" i="15"/>
  <c r="H46" i="15"/>
  <c r="I46" i="15"/>
  <c r="J46" i="15"/>
  <c r="M46" i="15"/>
  <c r="N46" i="15"/>
  <c r="O46" i="15"/>
  <c r="P46" i="15"/>
  <c r="Q46" i="15"/>
  <c r="R46" i="15"/>
  <c r="S46" i="15"/>
  <c r="T46" i="15"/>
  <c r="A47" i="15"/>
  <c r="B47" i="15"/>
  <c r="C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A48" i="15"/>
  <c r="B48" i="15"/>
  <c r="C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A49" i="15"/>
  <c r="B49" i="15"/>
  <c r="C49" i="15"/>
  <c r="F49" i="15"/>
  <c r="G49" i="15"/>
  <c r="H49" i="15"/>
  <c r="I49" i="15"/>
  <c r="J49" i="15"/>
  <c r="M49" i="15"/>
  <c r="N49" i="15"/>
  <c r="O49" i="15"/>
  <c r="P49" i="15"/>
  <c r="Q49" i="15"/>
  <c r="R49" i="15"/>
  <c r="S49" i="15"/>
  <c r="T49" i="15"/>
  <c r="A50" i="15"/>
  <c r="B50" i="15"/>
  <c r="C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A51" i="15"/>
  <c r="B51" i="15"/>
  <c r="C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A52" i="15"/>
  <c r="B52" i="15"/>
  <c r="C52" i="15"/>
  <c r="F52" i="15"/>
  <c r="G52" i="15"/>
  <c r="H52" i="15"/>
  <c r="I52" i="15"/>
  <c r="J52" i="15"/>
  <c r="M52" i="15"/>
  <c r="N52" i="15"/>
  <c r="O52" i="15"/>
  <c r="P52" i="15"/>
  <c r="Q52" i="15"/>
  <c r="R52" i="15"/>
  <c r="S52" i="15"/>
  <c r="T52" i="15"/>
  <c r="A53" i="15"/>
  <c r="B53" i="15"/>
  <c r="C53" i="15"/>
  <c r="F53" i="15"/>
  <c r="G53" i="15"/>
  <c r="H53" i="15"/>
  <c r="I53" i="15"/>
  <c r="J53" i="15"/>
  <c r="M53" i="15"/>
  <c r="N53" i="15"/>
  <c r="O53" i="15"/>
  <c r="P53" i="15"/>
  <c r="Q53" i="15"/>
  <c r="R53" i="15"/>
  <c r="S53" i="15"/>
  <c r="T53" i="15"/>
  <c r="A54" i="15"/>
  <c r="B54" i="15"/>
  <c r="C54" i="15"/>
  <c r="F54" i="15"/>
  <c r="G54" i="15"/>
  <c r="H54" i="15"/>
  <c r="I54" i="15"/>
  <c r="J54" i="15"/>
  <c r="M54" i="15"/>
  <c r="N54" i="15"/>
  <c r="O54" i="15"/>
  <c r="P54" i="15"/>
  <c r="Q54" i="15"/>
  <c r="R54" i="15"/>
  <c r="S54" i="15"/>
  <c r="T54" i="15"/>
  <c r="A55" i="15"/>
  <c r="B55" i="15"/>
  <c r="C55" i="15"/>
  <c r="F55" i="15"/>
  <c r="G55" i="15"/>
  <c r="H55" i="15"/>
  <c r="I55" i="15"/>
  <c r="J55" i="15"/>
  <c r="M55" i="15"/>
  <c r="N55" i="15"/>
  <c r="O55" i="15"/>
  <c r="P55" i="15"/>
  <c r="Q55" i="15"/>
  <c r="R55" i="15"/>
  <c r="S55" i="15"/>
  <c r="T55" i="15"/>
  <c r="A56" i="15"/>
  <c r="B56" i="15"/>
  <c r="C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A57" i="15"/>
  <c r="B57" i="15"/>
  <c r="C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A58" i="15"/>
  <c r="B58" i="15"/>
  <c r="C58" i="15"/>
  <c r="F58" i="15"/>
  <c r="G58" i="15"/>
  <c r="H58" i="15"/>
  <c r="I58" i="15"/>
  <c r="J58" i="15"/>
  <c r="M58" i="15"/>
  <c r="N58" i="15"/>
  <c r="O58" i="15"/>
  <c r="P58" i="15"/>
  <c r="Q58" i="15"/>
  <c r="R58" i="15"/>
  <c r="S58" i="15"/>
  <c r="T58" i="15"/>
  <c r="A59" i="15"/>
  <c r="B59" i="15"/>
  <c r="C59" i="15"/>
  <c r="F59" i="15"/>
  <c r="G59" i="15"/>
  <c r="H59" i="15"/>
  <c r="I59" i="15"/>
  <c r="J59" i="15"/>
  <c r="M59" i="15"/>
  <c r="N59" i="15"/>
  <c r="O59" i="15"/>
  <c r="P59" i="15"/>
  <c r="Q59" i="15"/>
  <c r="R59" i="15"/>
  <c r="S59" i="15"/>
  <c r="T59" i="15"/>
  <c r="A60" i="15"/>
  <c r="B60" i="15"/>
  <c r="C60" i="15"/>
  <c r="F60" i="15"/>
  <c r="G60" i="15"/>
  <c r="H60" i="15"/>
  <c r="I60" i="15"/>
  <c r="J60" i="15"/>
  <c r="M60" i="15"/>
  <c r="N60" i="15"/>
  <c r="O60" i="15"/>
  <c r="P60" i="15"/>
  <c r="Q60" i="15"/>
  <c r="R60" i="15"/>
  <c r="S60" i="15"/>
  <c r="T60" i="15"/>
  <c r="A61" i="15"/>
  <c r="B61" i="15"/>
  <c r="C61" i="15"/>
  <c r="F61" i="15"/>
  <c r="G61" i="15"/>
  <c r="H61" i="15"/>
  <c r="I61" i="15"/>
  <c r="J61" i="15"/>
  <c r="M61" i="15"/>
  <c r="N61" i="15"/>
  <c r="O61" i="15"/>
  <c r="P61" i="15"/>
  <c r="Q61" i="15"/>
  <c r="R61" i="15"/>
  <c r="S61" i="15"/>
  <c r="T61" i="15"/>
  <c r="A62" i="15"/>
  <c r="B62" i="15"/>
  <c r="C62" i="15"/>
  <c r="F62" i="15"/>
  <c r="G62" i="15"/>
  <c r="H62" i="15"/>
  <c r="I62" i="15"/>
  <c r="J62" i="15"/>
  <c r="M62" i="15"/>
  <c r="N62" i="15"/>
  <c r="O62" i="15"/>
  <c r="P62" i="15"/>
  <c r="Q62" i="15"/>
  <c r="R62" i="15"/>
  <c r="S62" i="15"/>
  <c r="T62" i="15"/>
  <c r="A63" i="15"/>
  <c r="B63" i="15"/>
  <c r="C63" i="15"/>
  <c r="F63" i="15"/>
  <c r="G63" i="15"/>
  <c r="H63" i="15"/>
  <c r="I63" i="15"/>
  <c r="J63" i="15"/>
  <c r="M63" i="15"/>
  <c r="N63" i="15"/>
  <c r="O63" i="15"/>
  <c r="P63" i="15"/>
  <c r="Q63" i="15"/>
  <c r="R63" i="15"/>
  <c r="S63" i="15"/>
  <c r="T63" i="15"/>
  <c r="A64" i="15"/>
  <c r="B64" i="15"/>
  <c r="C64" i="15"/>
  <c r="F64" i="15"/>
  <c r="G64" i="15"/>
  <c r="H64" i="15"/>
  <c r="I64" i="15"/>
  <c r="J64" i="15"/>
  <c r="M64" i="15"/>
  <c r="N64" i="15"/>
  <c r="O64" i="15"/>
  <c r="P64" i="15"/>
  <c r="Q64" i="15"/>
  <c r="R64" i="15"/>
  <c r="S64" i="15"/>
  <c r="T64" i="15"/>
  <c r="A65" i="15"/>
  <c r="B65" i="15"/>
  <c r="C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A66" i="15"/>
  <c r="B66" i="15"/>
  <c r="C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A67" i="15"/>
  <c r="B67" i="15"/>
  <c r="C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A68" i="15"/>
  <c r="B68" i="15"/>
  <c r="C68" i="15"/>
  <c r="F68" i="15"/>
  <c r="G68" i="15"/>
  <c r="H68" i="15"/>
  <c r="I68" i="15"/>
  <c r="J68" i="15"/>
  <c r="M68" i="15"/>
  <c r="N68" i="15"/>
  <c r="O68" i="15"/>
  <c r="P68" i="15"/>
  <c r="Q68" i="15"/>
  <c r="R68" i="15"/>
  <c r="S68" i="15"/>
  <c r="T68" i="15"/>
  <c r="A69" i="15"/>
  <c r="B69" i="15"/>
  <c r="C69" i="15"/>
  <c r="F69" i="15"/>
  <c r="G69" i="15"/>
  <c r="H69" i="15"/>
  <c r="I69" i="15"/>
  <c r="J69" i="15"/>
  <c r="M69" i="15"/>
  <c r="N69" i="15"/>
  <c r="O69" i="15"/>
  <c r="P69" i="15"/>
  <c r="Q69" i="15"/>
  <c r="R69" i="15"/>
  <c r="S69" i="15"/>
  <c r="T69" i="15"/>
  <c r="A70" i="15"/>
  <c r="B70" i="15"/>
  <c r="C70" i="15"/>
  <c r="F70" i="15"/>
  <c r="G70" i="15"/>
  <c r="H70" i="15"/>
  <c r="I70" i="15"/>
  <c r="J70" i="15"/>
  <c r="M70" i="15"/>
  <c r="N70" i="15"/>
  <c r="O70" i="15"/>
  <c r="P70" i="15"/>
  <c r="Q70" i="15"/>
  <c r="R70" i="15"/>
  <c r="S70" i="15"/>
  <c r="T70" i="15"/>
  <c r="A71" i="15"/>
  <c r="B71" i="15"/>
  <c r="C71" i="15"/>
  <c r="F71" i="15"/>
  <c r="G71" i="15"/>
  <c r="H71" i="15"/>
  <c r="I71" i="15"/>
  <c r="J71" i="15"/>
  <c r="M71" i="15"/>
  <c r="N71" i="15"/>
  <c r="O71" i="15"/>
  <c r="P71" i="15"/>
  <c r="Q71" i="15"/>
  <c r="R71" i="15"/>
  <c r="S71" i="15"/>
  <c r="T71" i="15"/>
  <c r="A72" i="15"/>
  <c r="B72" i="15"/>
  <c r="C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A73" i="15"/>
  <c r="B73" i="15"/>
  <c r="C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A74" i="15"/>
  <c r="B74" i="15"/>
  <c r="C74" i="15"/>
  <c r="F74" i="15"/>
  <c r="G74" i="15"/>
  <c r="H74" i="15"/>
  <c r="I74" i="15"/>
  <c r="J74" i="15"/>
  <c r="M74" i="15"/>
  <c r="N74" i="15"/>
  <c r="O74" i="15"/>
  <c r="P74" i="15"/>
  <c r="Q74" i="15"/>
  <c r="R74" i="15"/>
  <c r="S74" i="15"/>
  <c r="T74" i="15"/>
  <c r="A75" i="15"/>
  <c r="B75" i="15"/>
  <c r="C75" i="15"/>
  <c r="F75" i="15"/>
  <c r="G75" i="15"/>
  <c r="H75" i="15"/>
  <c r="I75" i="15"/>
  <c r="J75" i="15"/>
  <c r="M75" i="15"/>
  <c r="N75" i="15"/>
  <c r="O75" i="15"/>
  <c r="P75" i="15"/>
  <c r="Q75" i="15"/>
  <c r="R75" i="15"/>
  <c r="S75" i="15"/>
  <c r="T75" i="15"/>
  <c r="A76" i="15"/>
  <c r="B76" i="15"/>
  <c r="C76" i="15"/>
  <c r="F76" i="15"/>
  <c r="G76" i="15"/>
  <c r="H76" i="15"/>
  <c r="I76" i="15"/>
  <c r="J76" i="15"/>
  <c r="L76" i="15"/>
  <c r="M76" i="15"/>
  <c r="N76" i="15"/>
  <c r="O76" i="15"/>
  <c r="P76" i="15"/>
  <c r="Q76" i="15"/>
  <c r="R76" i="15"/>
  <c r="S76" i="15"/>
  <c r="T76" i="15"/>
  <c r="A77" i="15"/>
  <c r="B77" i="15"/>
  <c r="C77" i="15"/>
  <c r="F77" i="15"/>
  <c r="G77" i="15"/>
  <c r="H77" i="15"/>
  <c r="I77" i="15"/>
  <c r="J77" i="15"/>
  <c r="M77" i="15"/>
  <c r="N77" i="15"/>
  <c r="O77" i="15"/>
  <c r="P77" i="15"/>
  <c r="Q77" i="15"/>
  <c r="R77" i="15"/>
  <c r="S77" i="15"/>
  <c r="T77" i="15"/>
  <c r="A78" i="15"/>
  <c r="B78" i="15"/>
  <c r="C78" i="15"/>
  <c r="F78" i="15"/>
  <c r="G78" i="15"/>
  <c r="H78" i="15"/>
  <c r="I78" i="15"/>
  <c r="J78" i="15"/>
  <c r="M78" i="15"/>
  <c r="N78" i="15"/>
  <c r="O78" i="15"/>
  <c r="P78" i="15"/>
  <c r="Q78" i="15"/>
  <c r="R78" i="15"/>
  <c r="S78" i="15"/>
  <c r="T78" i="15"/>
  <c r="A79" i="15"/>
  <c r="B79" i="15"/>
  <c r="C79" i="15"/>
  <c r="F79" i="15"/>
  <c r="G79" i="15"/>
  <c r="H79" i="15"/>
  <c r="I79" i="15"/>
  <c r="J79" i="15"/>
  <c r="M79" i="15"/>
  <c r="N79" i="15"/>
  <c r="O79" i="15"/>
  <c r="P79" i="15"/>
  <c r="Q79" i="15"/>
  <c r="R79" i="15"/>
  <c r="S79" i="15"/>
  <c r="T79" i="15"/>
  <c r="A80" i="15"/>
  <c r="B80" i="15"/>
  <c r="C80" i="15"/>
  <c r="F80" i="15"/>
  <c r="G80" i="15"/>
  <c r="H80" i="15"/>
  <c r="I80" i="15"/>
  <c r="J80" i="15"/>
  <c r="M80" i="15"/>
  <c r="N80" i="15"/>
  <c r="O80" i="15"/>
  <c r="P80" i="15"/>
  <c r="Q80" i="15"/>
  <c r="R80" i="15"/>
  <c r="S80" i="15"/>
  <c r="T80" i="15"/>
  <c r="A81" i="15"/>
  <c r="B81" i="15"/>
  <c r="C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A82" i="15"/>
  <c r="B82" i="15"/>
  <c r="C82" i="15"/>
  <c r="F82" i="15"/>
  <c r="G82" i="15"/>
  <c r="H82" i="15"/>
  <c r="I82" i="15"/>
  <c r="J82" i="15"/>
  <c r="M82" i="15"/>
  <c r="N82" i="15"/>
  <c r="O82" i="15"/>
  <c r="P82" i="15"/>
  <c r="Q82" i="15"/>
  <c r="R82" i="15"/>
  <c r="S82" i="15"/>
  <c r="T82" i="15"/>
  <c r="A83" i="15"/>
  <c r="B83" i="15"/>
  <c r="C83" i="15"/>
  <c r="F83" i="15"/>
  <c r="G83" i="15"/>
  <c r="H83" i="15"/>
  <c r="I83" i="15"/>
  <c r="J83" i="15"/>
  <c r="M83" i="15"/>
  <c r="N83" i="15"/>
  <c r="O83" i="15"/>
  <c r="P83" i="15"/>
  <c r="Q83" i="15"/>
  <c r="R83" i="15"/>
  <c r="S83" i="15"/>
  <c r="T83" i="15"/>
  <c r="A84" i="15"/>
  <c r="B84" i="15"/>
  <c r="C84" i="15"/>
  <c r="F84" i="15"/>
  <c r="G84" i="15"/>
  <c r="H84" i="15"/>
  <c r="I84" i="15"/>
  <c r="J84" i="15"/>
  <c r="M84" i="15"/>
  <c r="N84" i="15"/>
  <c r="O84" i="15"/>
  <c r="P84" i="15"/>
  <c r="Q84" i="15"/>
  <c r="R84" i="15"/>
  <c r="S84" i="15"/>
  <c r="T84" i="15"/>
  <c r="A85" i="15"/>
  <c r="B85" i="15"/>
  <c r="C85" i="15"/>
  <c r="F85" i="15"/>
  <c r="G85" i="15"/>
  <c r="H85" i="15"/>
  <c r="I85" i="15"/>
  <c r="J85" i="15"/>
  <c r="M85" i="15"/>
  <c r="N85" i="15"/>
  <c r="O85" i="15"/>
  <c r="P85" i="15"/>
  <c r="Q85" i="15"/>
  <c r="R85" i="15"/>
  <c r="S85" i="15"/>
  <c r="T85" i="15"/>
  <c r="A86" i="15"/>
  <c r="B86" i="15"/>
  <c r="C86" i="15"/>
  <c r="F86" i="15"/>
  <c r="G86" i="15"/>
  <c r="H86" i="15"/>
  <c r="I86" i="15"/>
  <c r="J86" i="15"/>
  <c r="M86" i="15"/>
  <c r="N86" i="15"/>
  <c r="O86" i="15"/>
  <c r="P86" i="15"/>
  <c r="Q86" i="15"/>
  <c r="R86" i="15"/>
  <c r="S86" i="15"/>
  <c r="T86" i="15"/>
  <c r="A87" i="15"/>
  <c r="B87" i="15"/>
  <c r="C87" i="15"/>
  <c r="F87" i="15"/>
  <c r="G87" i="15"/>
  <c r="H87" i="15"/>
  <c r="I87" i="15"/>
  <c r="J87" i="15"/>
  <c r="M87" i="15"/>
  <c r="N87" i="15"/>
  <c r="O87" i="15"/>
  <c r="P87" i="15"/>
  <c r="Q87" i="15"/>
  <c r="R87" i="15"/>
  <c r="S87" i="15"/>
  <c r="T87" i="15"/>
  <c r="A88" i="15"/>
  <c r="B88" i="15"/>
  <c r="C88" i="15"/>
  <c r="F88" i="15"/>
  <c r="G88" i="15"/>
  <c r="H88" i="15"/>
  <c r="I88" i="15"/>
  <c r="J88" i="15"/>
  <c r="L88" i="15"/>
  <c r="M88" i="15"/>
  <c r="N88" i="15"/>
  <c r="O88" i="15"/>
  <c r="P88" i="15"/>
  <c r="Q88" i="15"/>
  <c r="R88" i="15"/>
  <c r="S88" i="15"/>
  <c r="T88" i="15"/>
  <c r="A89" i="15"/>
  <c r="B89" i="15"/>
  <c r="C89" i="15"/>
  <c r="F89" i="15"/>
  <c r="G89" i="15"/>
  <c r="H89" i="15"/>
  <c r="I89" i="15"/>
  <c r="J89" i="15"/>
  <c r="M89" i="15"/>
  <c r="N89" i="15"/>
  <c r="O89" i="15"/>
  <c r="P89" i="15"/>
  <c r="Q89" i="15"/>
  <c r="R89" i="15"/>
  <c r="S89" i="15"/>
  <c r="T89" i="15"/>
  <c r="A90" i="15"/>
  <c r="B90" i="15"/>
  <c r="C90" i="15"/>
  <c r="F90" i="15"/>
  <c r="G90" i="15"/>
  <c r="H90" i="15"/>
  <c r="I90" i="15"/>
  <c r="J90" i="15"/>
  <c r="M90" i="15"/>
  <c r="N90" i="15"/>
  <c r="O90" i="15"/>
  <c r="P90" i="15"/>
  <c r="Q90" i="15"/>
  <c r="R90" i="15"/>
  <c r="S90" i="15"/>
  <c r="T90" i="15"/>
  <c r="A91" i="15"/>
  <c r="B91" i="15"/>
  <c r="C91" i="15"/>
  <c r="F91" i="15"/>
  <c r="G91" i="15"/>
  <c r="H91" i="15"/>
  <c r="I91" i="15"/>
  <c r="J91" i="15"/>
  <c r="M91" i="15"/>
  <c r="N91" i="15"/>
  <c r="O91" i="15"/>
  <c r="P91" i="15"/>
  <c r="Q91" i="15"/>
  <c r="R91" i="15"/>
  <c r="S91" i="15"/>
  <c r="T91" i="15"/>
  <c r="A92" i="15"/>
  <c r="B92" i="15"/>
  <c r="C92" i="15"/>
  <c r="F92" i="15"/>
  <c r="G92" i="15"/>
  <c r="H92" i="15"/>
  <c r="I92" i="15"/>
  <c r="J92" i="15"/>
  <c r="M92" i="15"/>
  <c r="N92" i="15"/>
  <c r="O92" i="15"/>
  <c r="P92" i="15"/>
  <c r="Q92" i="15"/>
  <c r="R92" i="15"/>
  <c r="S92" i="15"/>
  <c r="T92" i="15"/>
  <c r="A93" i="15"/>
  <c r="B93" i="15"/>
  <c r="C93" i="15"/>
  <c r="F93" i="15"/>
  <c r="G93" i="15"/>
  <c r="H93" i="15"/>
  <c r="I93" i="15"/>
  <c r="J93" i="15"/>
  <c r="M93" i="15"/>
  <c r="N93" i="15"/>
  <c r="O93" i="15"/>
  <c r="P93" i="15"/>
  <c r="Q93" i="15"/>
  <c r="R93" i="15"/>
  <c r="S93" i="15"/>
  <c r="T93" i="15"/>
  <c r="A94" i="15"/>
  <c r="B94" i="15"/>
  <c r="C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A95" i="15"/>
  <c r="B95" i="15"/>
  <c r="C95" i="15"/>
  <c r="F95" i="15"/>
  <c r="G95" i="15"/>
  <c r="H95" i="15"/>
  <c r="I95" i="15"/>
  <c r="J95" i="15"/>
  <c r="M95" i="15"/>
  <c r="N95" i="15"/>
  <c r="O95" i="15"/>
  <c r="P95" i="15"/>
  <c r="Q95" i="15"/>
  <c r="R95" i="15"/>
  <c r="S95" i="15"/>
  <c r="T95" i="15"/>
  <c r="A96" i="15"/>
  <c r="B96" i="15"/>
  <c r="C96" i="15"/>
  <c r="F96" i="15"/>
  <c r="G96" i="15"/>
  <c r="H96" i="15"/>
  <c r="I96" i="15"/>
  <c r="J96" i="15"/>
  <c r="M96" i="15"/>
  <c r="N96" i="15"/>
  <c r="O96" i="15"/>
  <c r="P96" i="15"/>
  <c r="Q96" i="15"/>
  <c r="R96" i="15"/>
  <c r="S96" i="15"/>
  <c r="T96" i="15"/>
  <c r="A97" i="15"/>
  <c r="B97" i="15"/>
  <c r="C97" i="15"/>
  <c r="F97" i="15"/>
  <c r="G97" i="15"/>
  <c r="H97" i="15"/>
  <c r="I97" i="15"/>
  <c r="J97" i="15"/>
  <c r="M97" i="15"/>
  <c r="N97" i="15"/>
  <c r="O97" i="15"/>
  <c r="P97" i="15"/>
  <c r="Q97" i="15"/>
  <c r="R97" i="15"/>
  <c r="S97" i="15"/>
  <c r="T97" i="15"/>
  <c r="A98" i="15"/>
  <c r="B98" i="15"/>
  <c r="C98" i="15"/>
  <c r="F98" i="15"/>
  <c r="G98" i="15"/>
  <c r="H98" i="15"/>
  <c r="I98" i="15"/>
  <c r="J98" i="15"/>
  <c r="M98" i="15"/>
  <c r="N98" i="15"/>
  <c r="O98" i="15"/>
  <c r="P98" i="15"/>
  <c r="Q98" i="15"/>
  <c r="R98" i="15"/>
  <c r="S98" i="15"/>
  <c r="T98" i="15"/>
  <c r="A99" i="15"/>
  <c r="B99" i="15"/>
  <c r="C99" i="15"/>
  <c r="F99" i="15"/>
  <c r="G99" i="15"/>
  <c r="H99" i="15"/>
  <c r="I99" i="15"/>
  <c r="J99" i="15"/>
  <c r="L99" i="15"/>
  <c r="M99" i="15"/>
  <c r="N99" i="15"/>
  <c r="O99" i="15"/>
  <c r="P99" i="15"/>
  <c r="Q99" i="15"/>
  <c r="R99" i="15"/>
  <c r="S99" i="15"/>
  <c r="T99" i="15"/>
  <c r="A100" i="15"/>
  <c r="B100" i="15"/>
  <c r="C100" i="15"/>
  <c r="F100" i="15"/>
  <c r="G100" i="15"/>
  <c r="H100" i="15"/>
  <c r="I100" i="15"/>
  <c r="J100" i="15"/>
  <c r="M100" i="15"/>
  <c r="N100" i="15"/>
  <c r="O100" i="15"/>
  <c r="P100" i="15"/>
  <c r="Q100" i="15"/>
  <c r="R100" i="15"/>
  <c r="S100" i="15"/>
  <c r="T100" i="15"/>
  <c r="A101" i="15"/>
  <c r="B101" i="15"/>
  <c r="C101" i="15"/>
  <c r="F101" i="15"/>
  <c r="G101" i="15"/>
  <c r="H101" i="15"/>
  <c r="I101" i="15"/>
  <c r="J101" i="15"/>
  <c r="M101" i="15"/>
  <c r="N101" i="15"/>
  <c r="O101" i="15"/>
  <c r="P101" i="15"/>
  <c r="Q101" i="15"/>
  <c r="R101" i="15"/>
  <c r="S101" i="15"/>
  <c r="T101" i="15"/>
  <c r="A102" i="15"/>
  <c r="B102" i="15"/>
  <c r="C102" i="15"/>
  <c r="F102" i="15"/>
  <c r="G102" i="15"/>
  <c r="H102" i="15"/>
  <c r="I102" i="15"/>
  <c r="J102" i="15"/>
  <c r="M102" i="15"/>
  <c r="N102" i="15"/>
  <c r="O102" i="15"/>
  <c r="P102" i="15"/>
  <c r="Q102" i="15"/>
  <c r="R102" i="15"/>
  <c r="S102" i="15"/>
  <c r="T102" i="15"/>
  <c r="A103" i="15"/>
  <c r="B103" i="15"/>
  <c r="C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A104" i="15"/>
  <c r="B104" i="15"/>
  <c r="C104" i="15"/>
  <c r="F104" i="15"/>
  <c r="G104" i="15"/>
  <c r="H104" i="15"/>
  <c r="I104" i="15"/>
  <c r="J104" i="15"/>
  <c r="M104" i="15"/>
  <c r="N104" i="15"/>
  <c r="O104" i="15"/>
  <c r="P104" i="15"/>
  <c r="Q104" i="15"/>
  <c r="R104" i="15"/>
  <c r="S104" i="15"/>
  <c r="T104" i="15"/>
  <c r="A105" i="15"/>
  <c r="B105" i="15"/>
  <c r="C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A106" i="15"/>
  <c r="B106" i="15"/>
  <c r="C106" i="15"/>
  <c r="F106" i="15"/>
  <c r="G106" i="15"/>
  <c r="H106" i="15"/>
  <c r="I106" i="15"/>
  <c r="J106" i="15"/>
  <c r="M106" i="15"/>
  <c r="N106" i="15"/>
  <c r="O106" i="15"/>
  <c r="P106" i="15"/>
  <c r="Q106" i="15"/>
  <c r="R106" i="15"/>
  <c r="S106" i="15"/>
  <c r="T106" i="15"/>
  <c r="A107" i="15"/>
  <c r="B107" i="15"/>
  <c r="C107" i="15"/>
  <c r="F107" i="15"/>
  <c r="G107" i="15"/>
  <c r="H107" i="15"/>
  <c r="I107" i="15"/>
  <c r="J107" i="15"/>
  <c r="M107" i="15"/>
  <c r="N107" i="15"/>
  <c r="O107" i="15"/>
  <c r="P107" i="15"/>
  <c r="Q107" i="15"/>
  <c r="R107" i="15"/>
  <c r="S107" i="15"/>
  <c r="T107" i="15"/>
  <c r="A108" i="15"/>
  <c r="B108" i="15"/>
  <c r="C108" i="15"/>
  <c r="F108" i="15"/>
  <c r="G108" i="15"/>
  <c r="H108" i="15"/>
  <c r="I108" i="15"/>
  <c r="J108" i="15"/>
  <c r="M108" i="15"/>
  <c r="N108" i="15"/>
  <c r="O108" i="15"/>
  <c r="P108" i="15"/>
  <c r="Q108" i="15"/>
  <c r="R108" i="15"/>
  <c r="S108" i="15"/>
  <c r="T108" i="15"/>
  <c r="A109" i="15"/>
  <c r="B109" i="15"/>
  <c r="C109" i="15"/>
  <c r="F109" i="15"/>
  <c r="G109" i="15"/>
  <c r="H109" i="15"/>
  <c r="I109" i="15"/>
  <c r="J109" i="15"/>
  <c r="M109" i="15"/>
  <c r="N109" i="15"/>
  <c r="O109" i="15"/>
  <c r="P109" i="15"/>
  <c r="Q109" i="15"/>
  <c r="R109" i="15"/>
  <c r="S109" i="15"/>
  <c r="T109" i="15"/>
  <c r="A110" i="15"/>
  <c r="B110" i="15"/>
  <c r="C110" i="15"/>
  <c r="F110" i="15"/>
  <c r="G110" i="15"/>
  <c r="H110" i="15"/>
  <c r="I110" i="15"/>
  <c r="J110" i="15"/>
  <c r="M110" i="15"/>
  <c r="N110" i="15"/>
  <c r="O110" i="15"/>
  <c r="P110" i="15"/>
  <c r="Q110" i="15"/>
  <c r="R110" i="15"/>
  <c r="S110" i="15"/>
  <c r="T110" i="15"/>
  <c r="A111" i="15"/>
  <c r="B111" i="15"/>
  <c r="C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T111" i="15"/>
  <c r="A112" i="15"/>
  <c r="B112" i="15"/>
  <c r="C112" i="15"/>
  <c r="F112" i="15"/>
  <c r="G112" i="15"/>
  <c r="H112" i="15"/>
  <c r="I112" i="15"/>
  <c r="J112" i="15"/>
  <c r="M112" i="15"/>
  <c r="N112" i="15"/>
  <c r="O112" i="15"/>
  <c r="P112" i="15"/>
  <c r="Q112" i="15"/>
  <c r="R112" i="15"/>
  <c r="S112" i="15"/>
  <c r="T112" i="15"/>
  <c r="A113" i="15"/>
  <c r="B113" i="15"/>
  <c r="C113" i="15"/>
  <c r="F113" i="15"/>
  <c r="G113" i="15"/>
  <c r="H113" i="15"/>
  <c r="I113" i="15"/>
  <c r="J113" i="15"/>
  <c r="M113" i="15"/>
  <c r="N113" i="15"/>
  <c r="O113" i="15"/>
  <c r="P113" i="15"/>
  <c r="Q113" i="15"/>
  <c r="R113" i="15"/>
  <c r="S113" i="15"/>
  <c r="T113" i="15"/>
  <c r="A114" i="15"/>
  <c r="B114" i="15"/>
  <c r="C114" i="15"/>
  <c r="F114" i="15"/>
  <c r="G114" i="15"/>
  <c r="H114" i="15"/>
  <c r="I114" i="15"/>
  <c r="J114" i="15"/>
  <c r="M114" i="15"/>
  <c r="N114" i="15"/>
  <c r="O114" i="15"/>
  <c r="P114" i="15"/>
  <c r="Q114" i="15"/>
  <c r="R114" i="15"/>
  <c r="S114" i="15"/>
  <c r="T114" i="15"/>
  <c r="A115" i="15"/>
  <c r="B115" i="15"/>
  <c r="C115" i="15"/>
  <c r="F115" i="15"/>
  <c r="G115" i="15"/>
  <c r="H115" i="15"/>
  <c r="I115" i="15"/>
  <c r="J115" i="15"/>
  <c r="M115" i="15"/>
  <c r="N115" i="15"/>
  <c r="O115" i="15"/>
  <c r="P115" i="15"/>
  <c r="Q115" i="15"/>
  <c r="R115" i="15"/>
  <c r="S115" i="15"/>
  <c r="T115" i="15"/>
  <c r="A116" i="15"/>
  <c r="B116" i="15"/>
  <c r="C116" i="15"/>
  <c r="F116" i="15"/>
  <c r="G116" i="15"/>
  <c r="H116" i="15"/>
  <c r="I116" i="15"/>
  <c r="J116" i="15"/>
  <c r="M116" i="15"/>
  <c r="N116" i="15"/>
  <c r="O116" i="15"/>
  <c r="P116" i="15"/>
  <c r="Q116" i="15"/>
  <c r="R116" i="15"/>
  <c r="S116" i="15"/>
  <c r="T116" i="15"/>
  <c r="A117" i="15"/>
  <c r="B117" i="15"/>
  <c r="C117" i="15"/>
  <c r="F117" i="15"/>
  <c r="G117" i="15"/>
  <c r="H117" i="15"/>
  <c r="I117" i="15"/>
  <c r="J117" i="15"/>
  <c r="M117" i="15"/>
  <c r="N117" i="15"/>
  <c r="O117" i="15"/>
  <c r="P117" i="15"/>
  <c r="Q117" i="15"/>
  <c r="R117" i="15"/>
  <c r="S117" i="15"/>
  <c r="T117" i="15"/>
  <c r="A118" i="15"/>
  <c r="B118" i="15"/>
  <c r="C118" i="15"/>
  <c r="F118" i="15"/>
  <c r="G118" i="15"/>
  <c r="H118" i="15"/>
  <c r="I118" i="15"/>
  <c r="J118" i="15"/>
  <c r="L118" i="15"/>
  <c r="M118" i="15"/>
  <c r="N118" i="15"/>
  <c r="O118" i="15"/>
  <c r="P118" i="15"/>
  <c r="Q118" i="15"/>
  <c r="R118" i="15"/>
  <c r="S118" i="15"/>
  <c r="T118" i="15"/>
  <c r="A119" i="15"/>
  <c r="B119" i="15"/>
  <c r="C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T119" i="15"/>
  <c r="A120" i="15"/>
  <c r="B120" i="15"/>
  <c r="C120" i="15"/>
  <c r="F120" i="15"/>
  <c r="G120" i="15"/>
  <c r="H120" i="15"/>
  <c r="I120" i="15"/>
  <c r="J120" i="15"/>
  <c r="M120" i="15"/>
  <c r="N120" i="15"/>
  <c r="O120" i="15"/>
  <c r="P120" i="15"/>
  <c r="Q120" i="15"/>
  <c r="R120" i="15"/>
  <c r="S120" i="15"/>
  <c r="T120" i="15"/>
  <c r="A121" i="15"/>
  <c r="B121" i="15"/>
  <c r="C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T121" i="15"/>
  <c r="A122" i="15"/>
  <c r="B122" i="15"/>
  <c r="C122" i="15"/>
  <c r="F122" i="15"/>
  <c r="G122" i="15"/>
  <c r="H122" i="15"/>
  <c r="I122" i="15"/>
  <c r="J122" i="15"/>
  <c r="M122" i="15"/>
  <c r="N122" i="15"/>
  <c r="O122" i="15"/>
  <c r="P122" i="15"/>
  <c r="Q122" i="15"/>
  <c r="R122" i="15"/>
  <c r="S122" i="15"/>
  <c r="T122" i="15"/>
  <c r="A123" i="15"/>
  <c r="B123" i="15"/>
  <c r="C123" i="15"/>
  <c r="F123" i="15"/>
  <c r="G123" i="15"/>
  <c r="H123" i="15"/>
  <c r="I123" i="15"/>
  <c r="J123" i="15"/>
  <c r="M123" i="15"/>
  <c r="N123" i="15"/>
  <c r="O123" i="15"/>
  <c r="P123" i="15"/>
  <c r="Q123" i="15"/>
  <c r="R123" i="15"/>
  <c r="S123" i="15"/>
  <c r="T123" i="15"/>
  <c r="A124" i="15"/>
  <c r="B124" i="15"/>
  <c r="C124" i="15"/>
  <c r="F124" i="15"/>
  <c r="G124" i="15"/>
  <c r="H124" i="15"/>
  <c r="I124" i="15"/>
  <c r="J124" i="15"/>
  <c r="L124" i="15"/>
  <c r="M124" i="15"/>
  <c r="N124" i="15"/>
  <c r="O124" i="15"/>
  <c r="P124" i="15"/>
  <c r="Q124" i="15"/>
  <c r="R124" i="15"/>
  <c r="S124" i="15"/>
  <c r="T124" i="15"/>
  <c r="A125" i="15"/>
  <c r="B125" i="15"/>
  <c r="C125" i="15"/>
  <c r="F125" i="15"/>
  <c r="G125" i="15"/>
  <c r="H125" i="15"/>
  <c r="I125" i="15"/>
  <c r="J125" i="15"/>
  <c r="M125" i="15"/>
  <c r="N125" i="15"/>
  <c r="O125" i="15"/>
  <c r="P125" i="15"/>
  <c r="Q125" i="15"/>
  <c r="R125" i="15"/>
  <c r="S125" i="15"/>
  <c r="T125" i="15"/>
  <c r="A126" i="15"/>
  <c r="B126" i="15"/>
  <c r="C126" i="15"/>
  <c r="F126" i="15"/>
  <c r="G126" i="15"/>
  <c r="H126" i="15"/>
  <c r="I126" i="15"/>
  <c r="J126" i="15"/>
  <c r="M126" i="15"/>
  <c r="N126" i="15"/>
  <c r="O126" i="15"/>
  <c r="P126" i="15"/>
  <c r="Q126" i="15"/>
  <c r="R126" i="15"/>
  <c r="S126" i="15"/>
  <c r="T126" i="15"/>
  <c r="A127" i="15"/>
  <c r="B127" i="15"/>
  <c r="C127" i="15"/>
  <c r="F127" i="15"/>
  <c r="G127" i="15"/>
  <c r="H127" i="15"/>
  <c r="I127" i="15"/>
  <c r="J127" i="15"/>
  <c r="M127" i="15"/>
  <c r="N127" i="15"/>
  <c r="O127" i="15"/>
  <c r="P127" i="15"/>
  <c r="Q127" i="15"/>
  <c r="R127" i="15"/>
  <c r="S127" i="15"/>
  <c r="T127" i="15"/>
  <c r="A128" i="15"/>
  <c r="B128" i="15"/>
  <c r="C128" i="15"/>
  <c r="F128" i="15"/>
  <c r="G128" i="15"/>
  <c r="H128" i="15"/>
  <c r="I128" i="15"/>
  <c r="J128" i="15"/>
  <c r="K128" i="15"/>
  <c r="L128" i="15"/>
  <c r="M128" i="15"/>
  <c r="N128" i="15"/>
  <c r="O128" i="15"/>
  <c r="P128" i="15"/>
  <c r="Q128" i="15"/>
  <c r="R128" i="15"/>
  <c r="S128" i="15"/>
  <c r="T128" i="15"/>
  <c r="A129" i="15"/>
  <c r="B129" i="15"/>
  <c r="C129" i="15"/>
  <c r="F129" i="15"/>
  <c r="G129" i="15"/>
  <c r="H129" i="15"/>
  <c r="I129" i="15"/>
  <c r="J129" i="15"/>
  <c r="M129" i="15"/>
  <c r="N129" i="15"/>
  <c r="O129" i="15"/>
  <c r="P129" i="15"/>
  <c r="Q129" i="15"/>
  <c r="R129" i="15"/>
  <c r="S129" i="15"/>
  <c r="T129" i="15"/>
  <c r="A130" i="15"/>
  <c r="B130" i="15"/>
  <c r="C130" i="15"/>
  <c r="F130" i="15"/>
  <c r="G130" i="15"/>
  <c r="H130" i="15"/>
  <c r="I130" i="15"/>
  <c r="J130" i="15"/>
  <c r="M130" i="15"/>
  <c r="N130" i="15"/>
  <c r="O130" i="15"/>
  <c r="P130" i="15"/>
  <c r="Q130" i="15"/>
  <c r="R130" i="15"/>
  <c r="S130" i="15"/>
  <c r="T130" i="15"/>
  <c r="A131" i="15"/>
  <c r="B131" i="15"/>
  <c r="C131" i="15"/>
  <c r="F131" i="15"/>
  <c r="G131" i="15"/>
  <c r="H131" i="15"/>
  <c r="I131" i="15"/>
  <c r="J131" i="15"/>
  <c r="M131" i="15"/>
  <c r="N131" i="15"/>
  <c r="O131" i="15"/>
  <c r="P131" i="15"/>
  <c r="Q131" i="15"/>
  <c r="R131" i="15"/>
  <c r="S131" i="15"/>
  <c r="T131" i="15"/>
  <c r="A132" i="15"/>
  <c r="B132" i="15"/>
  <c r="C132" i="15"/>
  <c r="F132" i="15"/>
  <c r="G132" i="15"/>
  <c r="H132" i="15"/>
  <c r="I132" i="15"/>
  <c r="J132" i="15"/>
  <c r="L132" i="15"/>
  <c r="M132" i="15"/>
  <c r="N132" i="15"/>
  <c r="O132" i="15"/>
  <c r="P132" i="15"/>
  <c r="Q132" i="15"/>
  <c r="R132" i="15"/>
  <c r="S132" i="15"/>
  <c r="T132" i="15"/>
  <c r="A133" i="15"/>
  <c r="B133" i="15"/>
  <c r="C133" i="15"/>
  <c r="F133" i="15"/>
  <c r="G133" i="15"/>
  <c r="H133" i="15"/>
  <c r="I133" i="15"/>
  <c r="J133" i="15"/>
  <c r="L133" i="15"/>
  <c r="M133" i="15"/>
  <c r="N133" i="15"/>
  <c r="O133" i="15"/>
  <c r="P133" i="15"/>
  <c r="Q133" i="15"/>
  <c r="R133" i="15"/>
  <c r="S133" i="15"/>
  <c r="T133" i="15"/>
  <c r="A134" i="15"/>
  <c r="B134" i="15"/>
  <c r="C134" i="15"/>
  <c r="F134" i="15"/>
  <c r="G134" i="15"/>
  <c r="H134" i="15"/>
  <c r="I134" i="15"/>
  <c r="J134" i="15"/>
  <c r="M134" i="15"/>
  <c r="N134" i="15"/>
  <c r="O134" i="15"/>
  <c r="P134" i="15"/>
  <c r="Q134" i="15"/>
  <c r="R134" i="15"/>
  <c r="S134" i="15"/>
  <c r="T134" i="15"/>
  <c r="A135" i="15"/>
  <c r="B135" i="15"/>
  <c r="C135" i="15"/>
  <c r="F135" i="15"/>
  <c r="G135" i="15"/>
  <c r="H135" i="15"/>
  <c r="I135" i="15"/>
  <c r="J135" i="15"/>
  <c r="M135" i="15"/>
  <c r="N135" i="15"/>
  <c r="O135" i="15"/>
  <c r="P135" i="15"/>
  <c r="Q135" i="15"/>
  <c r="R135" i="15"/>
  <c r="S135" i="15"/>
  <c r="T135" i="15"/>
  <c r="A136" i="15"/>
  <c r="B136" i="15"/>
  <c r="C136" i="15"/>
  <c r="F136" i="15"/>
  <c r="G136" i="15"/>
  <c r="H136" i="15"/>
  <c r="I136" i="15"/>
  <c r="J136" i="15"/>
  <c r="M136" i="15"/>
  <c r="N136" i="15"/>
  <c r="O136" i="15"/>
  <c r="P136" i="15"/>
  <c r="Q136" i="15"/>
  <c r="R136" i="15"/>
  <c r="S136" i="15"/>
  <c r="T136" i="15"/>
  <c r="A137" i="15"/>
  <c r="B137" i="15"/>
  <c r="C137" i="15"/>
  <c r="F137" i="15"/>
  <c r="G137" i="15"/>
  <c r="H137" i="15"/>
  <c r="I137" i="15"/>
  <c r="J137" i="15"/>
  <c r="M137" i="15"/>
  <c r="N137" i="15"/>
  <c r="O137" i="15"/>
  <c r="P137" i="15"/>
  <c r="Q137" i="15"/>
  <c r="R137" i="15"/>
  <c r="S137" i="15"/>
  <c r="T137" i="15"/>
  <c r="A138" i="15"/>
  <c r="B138" i="15"/>
  <c r="C138" i="15"/>
  <c r="F138" i="15"/>
  <c r="G138" i="15"/>
  <c r="H138" i="15"/>
  <c r="I138" i="15"/>
  <c r="J138" i="15"/>
  <c r="M138" i="15"/>
  <c r="N138" i="15"/>
  <c r="O138" i="15"/>
  <c r="P138" i="15"/>
  <c r="Q138" i="15"/>
  <c r="R138" i="15"/>
  <c r="S138" i="15"/>
  <c r="T138" i="15"/>
  <c r="A139" i="15"/>
  <c r="B139" i="15"/>
  <c r="C139" i="15"/>
  <c r="F139" i="15"/>
  <c r="G139" i="15"/>
  <c r="H139" i="15"/>
  <c r="I139" i="15"/>
  <c r="J139" i="15"/>
  <c r="M139" i="15"/>
  <c r="N139" i="15"/>
  <c r="O139" i="15"/>
  <c r="P139" i="15"/>
  <c r="Q139" i="15"/>
  <c r="R139" i="15"/>
  <c r="S139" i="15"/>
  <c r="T139" i="15"/>
  <c r="A140" i="15"/>
  <c r="B140" i="15"/>
  <c r="C140" i="15"/>
  <c r="F140" i="15"/>
  <c r="G140" i="15"/>
  <c r="H140" i="15"/>
  <c r="I140" i="15"/>
  <c r="J140" i="15"/>
  <c r="M140" i="15"/>
  <c r="N140" i="15"/>
  <c r="O140" i="15"/>
  <c r="P140" i="15"/>
  <c r="Q140" i="15"/>
  <c r="R140" i="15"/>
  <c r="S140" i="15"/>
  <c r="T140" i="15"/>
  <c r="A141" i="15"/>
  <c r="B141" i="15"/>
  <c r="C141" i="15"/>
  <c r="F141" i="15"/>
  <c r="G141" i="15"/>
  <c r="H141" i="15"/>
  <c r="I141" i="15"/>
  <c r="J141" i="15"/>
  <c r="M141" i="15"/>
  <c r="N141" i="15"/>
  <c r="O141" i="15"/>
  <c r="P141" i="15"/>
  <c r="Q141" i="15"/>
  <c r="R141" i="15"/>
  <c r="S141" i="15"/>
  <c r="T141" i="15"/>
  <c r="A142" i="15"/>
  <c r="B142" i="15"/>
  <c r="C142" i="15"/>
  <c r="F142" i="15"/>
  <c r="G142" i="15"/>
  <c r="H142" i="15"/>
  <c r="I142" i="15"/>
  <c r="J142" i="15"/>
  <c r="L142" i="15"/>
  <c r="M142" i="15"/>
  <c r="N142" i="15"/>
  <c r="O142" i="15"/>
  <c r="P142" i="15"/>
  <c r="Q142" i="15"/>
  <c r="R142" i="15"/>
  <c r="S142" i="15"/>
  <c r="T142" i="15"/>
  <c r="A143" i="15"/>
  <c r="B143" i="15"/>
  <c r="C143" i="15"/>
  <c r="F143" i="15"/>
  <c r="G143" i="15"/>
  <c r="H143" i="15"/>
  <c r="I143" i="15"/>
  <c r="J143" i="15"/>
  <c r="K143" i="15"/>
  <c r="L143" i="15"/>
  <c r="M143" i="15"/>
  <c r="N143" i="15"/>
  <c r="O143" i="15"/>
  <c r="P143" i="15"/>
  <c r="Q143" i="15"/>
  <c r="R143" i="15"/>
  <c r="S143" i="15"/>
  <c r="T143" i="15"/>
  <c r="A144" i="15"/>
  <c r="B144" i="15"/>
  <c r="C144" i="15"/>
  <c r="F144" i="15"/>
  <c r="G144" i="15"/>
  <c r="H144" i="15"/>
  <c r="I144" i="15"/>
  <c r="J144" i="15"/>
  <c r="M144" i="15"/>
  <c r="N144" i="15"/>
  <c r="O144" i="15"/>
  <c r="P144" i="15"/>
  <c r="Q144" i="15"/>
  <c r="R144" i="15"/>
  <c r="S144" i="15"/>
  <c r="T144" i="15"/>
  <c r="A145" i="15"/>
  <c r="B145" i="15"/>
  <c r="C145" i="15"/>
  <c r="F145" i="15"/>
  <c r="G145" i="15"/>
  <c r="H145" i="15"/>
  <c r="I145" i="15"/>
  <c r="J145" i="15"/>
  <c r="M145" i="15"/>
  <c r="N145" i="15"/>
  <c r="O145" i="15"/>
  <c r="P145" i="15"/>
  <c r="Q145" i="15"/>
  <c r="R145" i="15"/>
  <c r="S145" i="15"/>
  <c r="T145" i="15"/>
  <c r="A146" i="15"/>
  <c r="B146" i="15"/>
  <c r="C146" i="15"/>
  <c r="F146" i="15"/>
  <c r="G146" i="15"/>
  <c r="H146" i="15"/>
  <c r="I146" i="15"/>
  <c r="J146" i="15"/>
  <c r="M146" i="15"/>
  <c r="N146" i="15"/>
  <c r="O146" i="15"/>
  <c r="P146" i="15"/>
  <c r="Q146" i="15"/>
  <c r="R146" i="15"/>
  <c r="S146" i="15"/>
  <c r="T146" i="15"/>
  <c r="A147" i="15"/>
  <c r="B147" i="15"/>
  <c r="C147" i="15"/>
  <c r="F147" i="15"/>
  <c r="G147" i="15"/>
  <c r="H147" i="15"/>
  <c r="I147" i="15"/>
  <c r="J147" i="15"/>
  <c r="M147" i="15"/>
  <c r="N147" i="15"/>
  <c r="O147" i="15"/>
  <c r="P147" i="15"/>
  <c r="Q147" i="15"/>
  <c r="R147" i="15"/>
  <c r="S147" i="15"/>
  <c r="T147" i="15"/>
  <c r="A148" i="15"/>
  <c r="B148" i="15"/>
  <c r="C148" i="15"/>
  <c r="F148" i="15"/>
  <c r="G148" i="15"/>
  <c r="H148" i="15"/>
  <c r="I148" i="15"/>
  <c r="J148" i="15"/>
  <c r="K148" i="15"/>
  <c r="L148" i="15"/>
  <c r="M148" i="15"/>
  <c r="N148" i="15"/>
  <c r="O148" i="15"/>
  <c r="P148" i="15"/>
  <c r="Q148" i="15"/>
  <c r="R148" i="15"/>
  <c r="S148" i="15"/>
  <c r="T148" i="15"/>
  <c r="A149" i="15"/>
  <c r="B149" i="15"/>
  <c r="C149" i="15"/>
  <c r="F149" i="15"/>
  <c r="G149" i="15"/>
  <c r="H149" i="15"/>
  <c r="I149" i="15"/>
  <c r="J149" i="15"/>
  <c r="L149" i="15"/>
  <c r="M149" i="15"/>
  <c r="N149" i="15"/>
  <c r="O149" i="15"/>
  <c r="P149" i="15"/>
  <c r="Q149" i="15"/>
  <c r="R149" i="15"/>
  <c r="S149" i="15"/>
  <c r="T149" i="15"/>
  <c r="A150" i="15"/>
  <c r="B150" i="15"/>
  <c r="C150" i="15"/>
  <c r="F150" i="15"/>
  <c r="G150" i="15"/>
  <c r="H150" i="15"/>
  <c r="I150" i="15"/>
  <c r="J150" i="15"/>
  <c r="L150" i="15"/>
  <c r="M150" i="15"/>
  <c r="N150" i="15"/>
  <c r="O150" i="15"/>
  <c r="P150" i="15"/>
  <c r="Q150" i="15"/>
  <c r="R150" i="15"/>
  <c r="S150" i="15"/>
  <c r="T150" i="15"/>
  <c r="A151" i="15"/>
  <c r="B151" i="15"/>
  <c r="C151" i="15"/>
  <c r="F151" i="15"/>
  <c r="G151" i="15"/>
  <c r="H151" i="15"/>
  <c r="I151" i="15"/>
  <c r="J151" i="15"/>
  <c r="M151" i="15"/>
  <c r="N151" i="15"/>
  <c r="O151" i="15"/>
  <c r="P151" i="15"/>
  <c r="Q151" i="15"/>
  <c r="R151" i="15"/>
  <c r="S151" i="15"/>
  <c r="T151" i="15"/>
  <c r="A152" i="15"/>
  <c r="B152" i="15"/>
  <c r="C152" i="15"/>
  <c r="F152" i="15"/>
  <c r="G152" i="15"/>
  <c r="H152" i="15"/>
  <c r="I152" i="15"/>
  <c r="J152" i="15"/>
  <c r="M152" i="15"/>
  <c r="N152" i="15"/>
  <c r="O152" i="15"/>
  <c r="P152" i="15"/>
  <c r="Q152" i="15"/>
  <c r="R152" i="15"/>
  <c r="S152" i="15"/>
  <c r="T152" i="15"/>
  <c r="A153" i="15"/>
  <c r="B153" i="15"/>
  <c r="C153" i="15"/>
  <c r="F153" i="15"/>
  <c r="G153" i="15"/>
  <c r="H153" i="15"/>
  <c r="I153" i="15"/>
  <c r="J153" i="15"/>
  <c r="M153" i="15"/>
  <c r="N153" i="15"/>
  <c r="O153" i="15"/>
  <c r="P153" i="15"/>
  <c r="Q153" i="15"/>
  <c r="R153" i="15"/>
  <c r="S153" i="15"/>
  <c r="T153" i="15"/>
  <c r="A154" i="15"/>
  <c r="B154" i="15"/>
  <c r="C154" i="15"/>
  <c r="F154" i="15"/>
  <c r="G154" i="15"/>
  <c r="H154" i="15"/>
  <c r="I154" i="15"/>
  <c r="J154" i="15"/>
  <c r="M154" i="15"/>
  <c r="N154" i="15"/>
  <c r="O154" i="15"/>
  <c r="P154" i="15"/>
  <c r="Q154" i="15"/>
  <c r="R154" i="15"/>
  <c r="S154" i="15"/>
  <c r="T154" i="15"/>
  <c r="A155" i="15"/>
  <c r="B155" i="15"/>
  <c r="C155" i="15"/>
  <c r="F155" i="15"/>
  <c r="G155" i="15"/>
  <c r="H155" i="15"/>
  <c r="I155" i="15"/>
  <c r="J155" i="15"/>
  <c r="M155" i="15"/>
  <c r="N155" i="15"/>
  <c r="O155" i="15"/>
  <c r="P155" i="15"/>
  <c r="Q155" i="15"/>
  <c r="R155" i="15"/>
  <c r="S155" i="15"/>
  <c r="T155" i="15"/>
  <c r="A156" i="15"/>
  <c r="B156" i="15"/>
  <c r="C156" i="15"/>
  <c r="F156" i="15"/>
  <c r="G156" i="15"/>
  <c r="H156" i="15"/>
  <c r="I156" i="15"/>
  <c r="J156" i="15"/>
  <c r="L156" i="15"/>
  <c r="M156" i="15"/>
  <c r="N156" i="15"/>
  <c r="O156" i="15"/>
  <c r="P156" i="15"/>
  <c r="Q156" i="15"/>
  <c r="R156" i="15"/>
  <c r="S156" i="15"/>
  <c r="T156" i="15"/>
  <c r="A157" i="15"/>
  <c r="B157" i="15"/>
  <c r="C157" i="15"/>
  <c r="F157" i="15"/>
  <c r="G157" i="15"/>
  <c r="H157" i="15"/>
  <c r="I157" i="15"/>
  <c r="J157" i="15"/>
  <c r="M157" i="15"/>
  <c r="N157" i="15"/>
  <c r="O157" i="15"/>
  <c r="P157" i="15"/>
  <c r="Q157" i="15"/>
  <c r="R157" i="15"/>
  <c r="S157" i="15"/>
  <c r="T157" i="15"/>
  <c r="A158" i="15"/>
  <c r="B158" i="15"/>
  <c r="C158" i="15"/>
  <c r="F158" i="15"/>
  <c r="G158" i="15"/>
  <c r="H158" i="15"/>
  <c r="I158" i="15"/>
  <c r="J158" i="15"/>
  <c r="M158" i="15"/>
  <c r="N158" i="15"/>
  <c r="O158" i="15"/>
  <c r="P158" i="15"/>
  <c r="Q158" i="15"/>
  <c r="R158" i="15"/>
  <c r="S158" i="15"/>
  <c r="T158" i="15"/>
  <c r="A159" i="15"/>
  <c r="B159" i="15"/>
  <c r="C159" i="15"/>
  <c r="F159" i="15"/>
  <c r="G159" i="15"/>
  <c r="H159" i="15"/>
  <c r="I159" i="15"/>
  <c r="J159" i="15"/>
  <c r="K159" i="15"/>
  <c r="L159" i="15"/>
  <c r="M159" i="15"/>
  <c r="N159" i="15"/>
  <c r="O159" i="15"/>
  <c r="P159" i="15"/>
  <c r="Q159" i="15"/>
  <c r="R159" i="15"/>
  <c r="S159" i="15"/>
  <c r="T159" i="15"/>
  <c r="A160" i="15"/>
  <c r="B160" i="15"/>
  <c r="C160" i="15"/>
  <c r="F160" i="15"/>
  <c r="G160" i="15"/>
  <c r="H160" i="15"/>
  <c r="I160" i="15"/>
  <c r="J160" i="15"/>
  <c r="M160" i="15"/>
  <c r="N160" i="15"/>
  <c r="O160" i="15"/>
  <c r="P160" i="15"/>
  <c r="Q160" i="15"/>
  <c r="R160" i="15"/>
  <c r="S160" i="15"/>
  <c r="T160" i="15"/>
  <c r="A161" i="15"/>
  <c r="B161" i="15"/>
  <c r="C161" i="15"/>
  <c r="F161" i="15"/>
  <c r="G161" i="15"/>
  <c r="H161" i="15"/>
  <c r="I161" i="15"/>
  <c r="J161" i="15"/>
  <c r="M161" i="15"/>
  <c r="N161" i="15"/>
  <c r="O161" i="15"/>
  <c r="P161" i="15"/>
  <c r="Q161" i="15"/>
  <c r="R161" i="15"/>
  <c r="S161" i="15"/>
  <c r="T161" i="15"/>
  <c r="A162" i="15"/>
  <c r="B162" i="15"/>
  <c r="C162" i="15"/>
  <c r="F162" i="15"/>
  <c r="G162" i="15"/>
  <c r="H162" i="15"/>
  <c r="I162" i="15"/>
  <c r="J162" i="15"/>
  <c r="L162" i="15"/>
  <c r="M162" i="15"/>
  <c r="N162" i="15"/>
  <c r="O162" i="15"/>
  <c r="P162" i="15"/>
  <c r="Q162" i="15"/>
  <c r="R162" i="15"/>
  <c r="S162" i="15"/>
  <c r="T162" i="15"/>
  <c r="A163" i="15"/>
  <c r="B163" i="15"/>
  <c r="C163" i="15"/>
  <c r="F163" i="15"/>
  <c r="G163" i="15"/>
  <c r="H163" i="15"/>
  <c r="I163" i="15"/>
  <c r="J163" i="15"/>
  <c r="L163" i="15"/>
  <c r="M163" i="15"/>
  <c r="N163" i="15"/>
  <c r="O163" i="15"/>
  <c r="P163" i="15"/>
  <c r="Q163" i="15"/>
  <c r="R163" i="15"/>
  <c r="S163" i="15"/>
  <c r="T163" i="15"/>
  <c r="A164" i="15"/>
  <c r="B164" i="15"/>
  <c r="C164" i="15"/>
  <c r="F164" i="15"/>
  <c r="G164" i="15"/>
  <c r="H164" i="15"/>
  <c r="I164" i="15"/>
  <c r="J164" i="15"/>
  <c r="K164" i="15"/>
  <c r="L164" i="15"/>
  <c r="M164" i="15"/>
  <c r="N164" i="15"/>
  <c r="O164" i="15"/>
  <c r="P164" i="15"/>
  <c r="Q164" i="15"/>
  <c r="R164" i="15"/>
  <c r="S164" i="15"/>
  <c r="T164" i="15"/>
  <c r="A165" i="15"/>
  <c r="B165" i="15"/>
  <c r="C165" i="15"/>
  <c r="F165" i="15"/>
  <c r="G165" i="15"/>
  <c r="H165" i="15"/>
  <c r="I165" i="15"/>
  <c r="J165" i="15"/>
  <c r="M165" i="15"/>
  <c r="N165" i="15"/>
  <c r="O165" i="15"/>
  <c r="P165" i="15"/>
  <c r="Q165" i="15"/>
  <c r="R165" i="15"/>
  <c r="S165" i="15"/>
  <c r="T165" i="15"/>
  <c r="A166" i="15"/>
  <c r="B166" i="15"/>
  <c r="C166" i="15"/>
  <c r="F166" i="15"/>
  <c r="G166" i="15"/>
  <c r="H166" i="15"/>
  <c r="I166" i="15"/>
  <c r="J166" i="15"/>
  <c r="M166" i="15"/>
  <c r="N166" i="15"/>
  <c r="O166" i="15"/>
  <c r="P166" i="15"/>
  <c r="Q166" i="15"/>
  <c r="R166" i="15"/>
  <c r="S166" i="15"/>
  <c r="T166" i="15"/>
  <c r="A167" i="15"/>
  <c r="B167" i="15"/>
  <c r="C167" i="15"/>
  <c r="F167" i="15"/>
  <c r="G167" i="15"/>
  <c r="H167" i="15"/>
  <c r="I167" i="15"/>
  <c r="J167" i="15"/>
  <c r="M167" i="15"/>
  <c r="N167" i="15"/>
  <c r="O167" i="15"/>
  <c r="P167" i="15"/>
  <c r="Q167" i="15"/>
  <c r="R167" i="15"/>
  <c r="S167" i="15"/>
  <c r="T167" i="15"/>
  <c r="A168" i="15"/>
  <c r="B168" i="15"/>
  <c r="C168" i="15"/>
  <c r="F168" i="15"/>
  <c r="G168" i="15"/>
  <c r="H168" i="15"/>
  <c r="I168" i="15"/>
  <c r="J168" i="15"/>
  <c r="M168" i="15"/>
  <c r="N168" i="15"/>
  <c r="O168" i="15"/>
  <c r="P168" i="15"/>
  <c r="Q168" i="15"/>
  <c r="R168" i="15"/>
  <c r="S168" i="15"/>
  <c r="T168" i="15"/>
  <c r="A169" i="15"/>
  <c r="B169" i="15"/>
  <c r="C169" i="15"/>
  <c r="F169" i="15"/>
  <c r="G169" i="15"/>
  <c r="H169" i="15"/>
  <c r="I169" i="15"/>
  <c r="J169" i="15"/>
  <c r="M169" i="15"/>
  <c r="N169" i="15"/>
  <c r="O169" i="15"/>
  <c r="P169" i="15"/>
  <c r="Q169" i="15"/>
  <c r="R169" i="15"/>
  <c r="S169" i="15"/>
  <c r="T169" i="15"/>
  <c r="A170" i="15"/>
  <c r="B170" i="15"/>
  <c r="C170" i="15"/>
  <c r="F170" i="15"/>
  <c r="G170" i="15"/>
  <c r="H170" i="15"/>
  <c r="I170" i="15"/>
  <c r="J170" i="15"/>
  <c r="L170" i="15"/>
  <c r="M170" i="15"/>
  <c r="N170" i="15"/>
  <c r="O170" i="15"/>
  <c r="P170" i="15"/>
  <c r="Q170" i="15"/>
  <c r="R170" i="15"/>
  <c r="S170" i="15"/>
  <c r="T170" i="15"/>
  <c r="A171" i="15"/>
  <c r="B171" i="15"/>
  <c r="C171" i="15"/>
  <c r="F171" i="15"/>
  <c r="G171" i="15"/>
  <c r="H171" i="15"/>
  <c r="I171" i="15"/>
  <c r="J171" i="15"/>
  <c r="M171" i="15"/>
  <c r="N171" i="15"/>
  <c r="O171" i="15"/>
  <c r="P171" i="15"/>
  <c r="Q171" i="15"/>
  <c r="R171" i="15"/>
  <c r="S171" i="15"/>
  <c r="T171" i="15"/>
  <c r="A172" i="15"/>
  <c r="B172" i="15"/>
  <c r="C172" i="15"/>
  <c r="F172" i="15"/>
  <c r="G172" i="15"/>
  <c r="H172" i="15"/>
  <c r="I172" i="15"/>
  <c r="J172" i="15"/>
  <c r="M172" i="15"/>
  <c r="N172" i="15"/>
  <c r="O172" i="15"/>
  <c r="P172" i="15"/>
  <c r="Q172" i="15"/>
  <c r="R172" i="15"/>
  <c r="S172" i="15"/>
  <c r="T172" i="15"/>
  <c r="A173" i="15"/>
  <c r="B173" i="15"/>
  <c r="C173" i="15"/>
  <c r="F173" i="15"/>
  <c r="G173" i="15"/>
  <c r="H173" i="15"/>
  <c r="I173" i="15"/>
  <c r="J173" i="15"/>
  <c r="K173" i="15"/>
  <c r="L173" i="15"/>
  <c r="M173" i="15"/>
  <c r="N173" i="15"/>
  <c r="O173" i="15"/>
  <c r="P173" i="15"/>
  <c r="Q173" i="15"/>
  <c r="R173" i="15"/>
  <c r="S173" i="15"/>
  <c r="T173" i="15"/>
  <c r="A174" i="15"/>
  <c r="B174" i="15"/>
  <c r="C174" i="15"/>
  <c r="F174" i="15"/>
  <c r="G174" i="15"/>
  <c r="H174" i="15"/>
  <c r="I174" i="15"/>
  <c r="J174" i="15"/>
  <c r="K174" i="15"/>
  <c r="L174" i="15"/>
  <c r="M174" i="15"/>
  <c r="N174" i="15"/>
  <c r="O174" i="15"/>
  <c r="P174" i="15"/>
  <c r="Q174" i="15"/>
  <c r="R174" i="15"/>
  <c r="S174" i="15"/>
  <c r="T174" i="15"/>
  <c r="A175" i="15"/>
  <c r="B175" i="15"/>
  <c r="C175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A176" i="15"/>
  <c r="B176" i="15"/>
  <c r="C176" i="15"/>
  <c r="F176" i="15"/>
  <c r="G176" i="15"/>
  <c r="H176" i="15"/>
  <c r="I176" i="15"/>
  <c r="J176" i="15"/>
  <c r="M176" i="15"/>
  <c r="N176" i="15"/>
  <c r="O176" i="15"/>
  <c r="P176" i="15"/>
  <c r="Q176" i="15"/>
  <c r="R176" i="15"/>
  <c r="S176" i="15"/>
  <c r="T176" i="15"/>
  <c r="A177" i="15"/>
  <c r="B177" i="15"/>
  <c r="C177" i="15"/>
  <c r="F177" i="15"/>
  <c r="G177" i="15"/>
  <c r="H177" i="15"/>
  <c r="I177" i="15"/>
  <c r="J177" i="15"/>
  <c r="M177" i="15"/>
  <c r="N177" i="15"/>
  <c r="O177" i="15"/>
  <c r="P177" i="15"/>
  <c r="Q177" i="15"/>
  <c r="R177" i="15"/>
  <c r="S177" i="15"/>
  <c r="T177" i="15"/>
  <c r="A178" i="15"/>
  <c r="B178" i="15"/>
  <c r="C178" i="15"/>
  <c r="F178" i="15"/>
  <c r="G178" i="15"/>
  <c r="H178" i="15"/>
  <c r="I178" i="15"/>
  <c r="J178" i="15"/>
  <c r="L178" i="15"/>
  <c r="M178" i="15"/>
  <c r="N178" i="15"/>
  <c r="O178" i="15"/>
  <c r="P178" i="15"/>
  <c r="Q178" i="15"/>
  <c r="R178" i="15"/>
  <c r="S178" i="15"/>
  <c r="T178" i="15"/>
  <c r="A179" i="15"/>
  <c r="B179" i="15"/>
  <c r="C179" i="15"/>
  <c r="F179" i="15"/>
  <c r="G179" i="15"/>
  <c r="H179" i="15"/>
  <c r="I179" i="15"/>
  <c r="J179" i="15"/>
  <c r="L179" i="15"/>
  <c r="M179" i="15"/>
  <c r="N179" i="15"/>
  <c r="O179" i="15"/>
  <c r="P179" i="15"/>
  <c r="Q179" i="15"/>
  <c r="R179" i="15"/>
  <c r="S179" i="15"/>
  <c r="T179" i="15"/>
  <c r="A180" i="15"/>
  <c r="B180" i="15"/>
  <c r="C180" i="15"/>
  <c r="F180" i="15"/>
  <c r="G180" i="15"/>
  <c r="H180" i="15"/>
  <c r="I180" i="15"/>
  <c r="J180" i="15"/>
  <c r="K180" i="15"/>
  <c r="L180" i="15"/>
  <c r="M180" i="15"/>
  <c r="N180" i="15"/>
  <c r="O180" i="15"/>
  <c r="P180" i="15"/>
  <c r="Q180" i="15"/>
  <c r="R180" i="15"/>
  <c r="S180" i="15"/>
  <c r="T180" i="15"/>
  <c r="A181" i="15"/>
  <c r="B181" i="15"/>
  <c r="C181" i="15"/>
  <c r="F181" i="15"/>
  <c r="G181" i="15"/>
  <c r="H181" i="15"/>
  <c r="I181" i="15"/>
  <c r="J181" i="15"/>
  <c r="M181" i="15"/>
  <c r="N181" i="15"/>
  <c r="O181" i="15"/>
  <c r="P181" i="15"/>
  <c r="Q181" i="15"/>
  <c r="R181" i="15"/>
  <c r="S181" i="15"/>
  <c r="T181" i="15"/>
  <c r="A182" i="15"/>
  <c r="B182" i="15"/>
  <c r="C182" i="15"/>
  <c r="F182" i="15"/>
  <c r="G182" i="15"/>
  <c r="H182" i="15"/>
  <c r="I182" i="15"/>
  <c r="J182" i="15"/>
  <c r="L182" i="15"/>
  <c r="M182" i="15"/>
  <c r="N182" i="15"/>
  <c r="O182" i="15"/>
  <c r="P182" i="15"/>
  <c r="Q182" i="15"/>
  <c r="R182" i="15"/>
  <c r="S182" i="15"/>
  <c r="T182" i="15"/>
  <c r="A183" i="15"/>
  <c r="B183" i="15"/>
  <c r="C183" i="15"/>
  <c r="F183" i="15"/>
  <c r="G183" i="15"/>
  <c r="H183" i="15"/>
  <c r="I183" i="15"/>
  <c r="J183" i="15"/>
  <c r="M183" i="15"/>
  <c r="N183" i="15"/>
  <c r="O183" i="15"/>
  <c r="P183" i="15"/>
  <c r="Q183" i="15"/>
  <c r="R183" i="15"/>
  <c r="S183" i="15"/>
  <c r="T183" i="15"/>
  <c r="A184" i="15"/>
  <c r="B184" i="15"/>
  <c r="C184" i="15"/>
  <c r="F184" i="15"/>
  <c r="G184" i="15"/>
  <c r="H184" i="15"/>
  <c r="I184" i="15"/>
  <c r="J184" i="15"/>
  <c r="M184" i="15"/>
  <c r="N184" i="15"/>
  <c r="O184" i="15"/>
  <c r="P184" i="15"/>
  <c r="Q184" i="15"/>
  <c r="R184" i="15"/>
  <c r="S184" i="15"/>
  <c r="T184" i="15"/>
  <c r="A185" i="15"/>
  <c r="B185" i="15"/>
  <c r="C185" i="15"/>
  <c r="F185" i="15"/>
  <c r="G185" i="15"/>
  <c r="H185" i="15"/>
  <c r="I185" i="15"/>
  <c r="J185" i="15"/>
  <c r="M185" i="15"/>
  <c r="N185" i="15"/>
  <c r="O185" i="15"/>
  <c r="P185" i="15"/>
  <c r="Q185" i="15"/>
  <c r="R185" i="15"/>
  <c r="S185" i="15"/>
  <c r="T185" i="15"/>
  <c r="A186" i="15"/>
  <c r="B186" i="15"/>
  <c r="C186" i="15"/>
  <c r="F186" i="15"/>
  <c r="G186" i="15"/>
  <c r="H186" i="15"/>
  <c r="I186" i="15"/>
  <c r="J186" i="15"/>
  <c r="M186" i="15"/>
  <c r="N186" i="15"/>
  <c r="O186" i="15"/>
  <c r="P186" i="15"/>
  <c r="Q186" i="15"/>
  <c r="R186" i="15"/>
  <c r="S186" i="15"/>
  <c r="T186" i="15"/>
  <c r="A187" i="15"/>
  <c r="B187" i="15"/>
  <c r="C187" i="15"/>
  <c r="F187" i="15"/>
  <c r="G187" i="15"/>
  <c r="H187" i="15"/>
  <c r="I187" i="15"/>
  <c r="J187" i="15"/>
  <c r="M187" i="15"/>
  <c r="N187" i="15"/>
  <c r="O187" i="15"/>
  <c r="P187" i="15"/>
  <c r="Q187" i="15"/>
  <c r="R187" i="15"/>
  <c r="S187" i="15"/>
  <c r="T187" i="15"/>
  <c r="A188" i="15"/>
  <c r="B188" i="15"/>
  <c r="C188" i="15"/>
  <c r="F188" i="15"/>
  <c r="G188" i="15"/>
  <c r="H188" i="15"/>
  <c r="I188" i="15"/>
  <c r="J188" i="15"/>
  <c r="M188" i="15"/>
  <c r="N188" i="15"/>
  <c r="O188" i="15"/>
  <c r="P188" i="15"/>
  <c r="Q188" i="15"/>
  <c r="R188" i="15"/>
  <c r="S188" i="15"/>
  <c r="T188" i="15"/>
  <c r="A189" i="15"/>
  <c r="B189" i="15"/>
  <c r="C189" i="15"/>
  <c r="F189" i="15"/>
  <c r="G189" i="15"/>
  <c r="H189" i="15"/>
  <c r="I189" i="15"/>
  <c r="J189" i="15"/>
  <c r="K189" i="15"/>
  <c r="L189" i="15"/>
  <c r="M189" i="15"/>
  <c r="N189" i="15"/>
  <c r="O189" i="15"/>
  <c r="P189" i="15"/>
  <c r="Q189" i="15"/>
  <c r="R189" i="15"/>
  <c r="S189" i="15"/>
  <c r="T189" i="15"/>
  <c r="A190" i="15"/>
  <c r="B190" i="15"/>
  <c r="C190" i="15"/>
  <c r="F190" i="15"/>
  <c r="G190" i="15"/>
  <c r="H190" i="15"/>
  <c r="I190" i="15"/>
  <c r="J190" i="15"/>
  <c r="M190" i="15"/>
  <c r="N190" i="15"/>
  <c r="O190" i="15"/>
  <c r="P190" i="15"/>
  <c r="Q190" i="15"/>
  <c r="R190" i="15"/>
  <c r="S190" i="15"/>
  <c r="T190" i="15"/>
  <c r="A191" i="15"/>
  <c r="B191" i="15"/>
  <c r="C191" i="15"/>
  <c r="F191" i="15"/>
  <c r="G191" i="15"/>
  <c r="H191" i="15"/>
  <c r="I191" i="15"/>
  <c r="J191" i="15"/>
  <c r="M191" i="15"/>
  <c r="N191" i="15"/>
  <c r="O191" i="15"/>
  <c r="P191" i="15"/>
  <c r="Q191" i="15"/>
  <c r="R191" i="15"/>
  <c r="S191" i="15"/>
  <c r="T191" i="15"/>
  <c r="A192" i="15"/>
  <c r="B192" i="15"/>
  <c r="C192" i="15"/>
  <c r="F192" i="15"/>
  <c r="G192" i="15"/>
  <c r="H192" i="15"/>
  <c r="I192" i="15"/>
  <c r="J192" i="15"/>
  <c r="L192" i="15"/>
  <c r="M192" i="15"/>
  <c r="N192" i="15"/>
  <c r="O192" i="15"/>
  <c r="P192" i="15"/>
  <c r="Q192" i="15"/>
  <c r="R192" i="15"/>
  <c r="S192" i="15"/>
  <c r="T192" i="15"/>
  <c r="A193" i="15"/>
  <c r="B193" i="15"/>
  <c r="C193" i="15"/>
  <c r="F193" i="15"/>
  <c r="G193" i="15"/>
  <c r="H193" i="15"/>
  <c r="I193" i="15"/>
  <c r="J193" i="15"/>
  <c r="M193" i="15"/>
  <c r="N193" i="15"/>
  <c r="O193" i="15"/>
  <c r="P193" i="15"/>
  <c r="Q193" i="15"/>
  <c r="R193" i="15"/>
  <c r="S193" i="15"/>
  <c r="T193" i="15"/>
  <c r="A194" i="15"/>
  <c r="B194" i="15"/>
  <c r="C194" i="15"/>
  <c r="F194" i="15"/>
  <c r="G194" i="15"/>
  <c r="H194" i="15"/>
  <c r="I194" i="15"/>
  <c r="J194" i="15"/>
  <c r="L194" i="15"/>
  <c r="M194" i="15"/>
  <c r="N194" i="15"/>
  <c r="O194" i="15"/>
  <c r="P194" i="15"/>
  <c r="Q194" i="15"/>
  <c r="R194" i="15"/>
  <c r="S194" i="15"/>
  <c r="T194" i="15"/>
  <c r="A195" i="15"/>
  <c r="B195" i="15"/>
  <c r="C195" i="15"/>
  <c r="F195" i="15"/>
  <c r="G195" i="15"/>
  <c r="H195" i="15"/>
  <c r="I195" i="15"/>
  <c r="J195" i="15"/>
  <c r="M195" i="15"/>
  <c r="N195" i="15"/>
  <c r="O195" i="15"/>
  <c r="P195" i="15"/>
  <c r="Q195" i="15"/>
  <c r="R195" i="15"/>
  <c r="S195" i="15"/>
  <c r="T195" i="15"/>
  <c r="A196" i="15"/>
  <c r="B196" i="15"/>
  <c r="C196" i="15"/>
  <c r="F196" i="15"/>
  <c r="G196" i="15"/>
  <c r="H196" i="15"/>
  <c r="I196" i="15"/>
  <c r="J196" i="15"/>
  <c r="M196" i="15"/>
  <c r="N196" i="15"/>
  <c r="O196" i="15"/>
  <c r="P196" i="15"/>
  <c r="Q196" i="15"/>
  <c r="R196" i="15"/>
  <c r="S196" i="15"/>
  <c r="T196" i="15"/>
  <c r="A197" i="15"/>
  <c r="B197" i="15"/>
  <c r="C197" i="15"/>
  <c r="F197" i="15"/>
  <c r="G197" i="15"/>
  <c r="H197" i="15"/>
  <c r="I197" i="15"/>
  <c r="J197" i="15"/>
  <c r="K197" i="15"/>
  <c r="L197" i="15"/>
  <c r="M197" i="15"/>
  <c r="N197" i="15"/>
  <c r="O197" i="15"/>
  <c r="P197" i="15"/>
  <c r="Q197" i="15"/>
  <c r="R197" i="15"/>
  <c r="S197" i="15"/>
  <c r="T197" i="15"/>
  <c r="A198" i="15"/>
  <c r="B198" i="15"/>
  <c r="C198" i="15"/>
  <c r="F198" i="15"/>
  <c r="G198" i="15"/>
  <c r="H198" i="15"/>
  <c r="I198" i="15"/>
  <c r="J198" i="15"/>
  <c r="M198" i="15"/>
  <c r="N198" i="15"/>
  <c r="O198" i="15"/>
  <c r="P198" i="15"/>
  <c r="Q198" i="15"/>
  <c r="R198" i="15"/>
  <c r="S198" i="15"/>
  <c r="T198" i="15"/>
  <c r="A199" i="15"/>
  <c r="B199" i="15"/>
  <c r="C199" i="15"/>
  <c r="F199" i="15"/>
  <c r="G199" i="15"/>
  <c r="H199" i="15"/>
  <c r="I199" i="15"/>
  <c r="J199" i="15"/>
  <c r="M199" i="15"/>
  <c r="N199" i="15"/>
  <c r="O199" i="15"/>
  <c r="P199" i="15"/>
  <c r="Q199" i="15"/>
  <c r="R199" i="15"/>
  <c r="S199" i="15"/>
  <c r="T199" i="15"/>
  <c r="A200" i="15"/>
  <c r="B200" i="15"/>
  <c r="C200" i="15"/>
  <c r="F200" i="15"/>
  <c r="G200" i="15"/>
  <c r="H200" i="15"/>
  <c r="I200" i="15"/>
  <c r="J200" i="15"/>
  <c r="M200" i="15"/>
  <c r="N200" i="15"/>
  <c r="O200" i="15"/>
  <c r="P200" i="15"/>
  <c r="Q200" i="15"/>
  <c r="R200" i="15"/>
  <c r="S200" i="15"/>
  <c r="T200" i="15"/>
  <c r="A201" i="15"/>
  <c r="B201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O201" i="15"/>
  <c r="P201" i="15"/>
  <c r="Q201" i="15"/>
  <c r="R201" i="15"/>
  <c r="S201" i="15"/>
  <c r="T201" i="15"/>
  <c r="A202" i="15"/>
  <c r="B202" i="15"/>
  <c r="C202" i="15"/>
  <c r="F202" i="15"/>
  <c r="G202" i="15"/>
  <c r="H202" i="15"/>
  <c r="I202" i="15"/>
  <c r="J202" i="15"/>
  <c r="M202" i="15"/>
  <c r="N202" i="15"/>
  <c r="O202" i="15"/>
  <c r="P202" i="15"/>
  <c r="Q202" i="15"/>
  <c r="R202" i="15"/>
  <c r="S202" i="15"/>
  <c r="T202" i="15"/>
  <c r="A203" i="15"/>
  <c r="B203" i="15"/>
  <c r="C203" i="15"/>
  <c r="F203" i="15"/>
  <c r="G203" i="15"/>
  <c r="H203" i="15"/>
  <c r="I203" i="15"/>
  <c r="J203" i="15"/>
  <c r="M203" i="15"/>
  <c r="N203" i="15"/>
  <c r="O203" i="15"/>
  <c r="P203" i="15"/>
  <c r="Q203" i="15"/>
  <c r="R203" i="15"/>
  <c r="S203" i="15"/>
  <c r="T203" i="15"/>
  <c r="A204" i="15"/>
  <c r="B204" i="15"/>
  <c r="C204" i="15"/>
  <c r="F204" i="15"/>
  <c r="G204" i="15"/>
  <c r="H204" i="15"/>
  <c r="I204" i="15"/>
  <c r="J204" i="15"/>
  <c r="L204" i="15"/>
  <c r="M204" i="15"/>
  <c r="N204" i="15"/>
  <c r="O204" i="15"/>
  <c r="P204" i="15"/>
  <c r="Q204" i="15"/>
  <c r="R204" i="15"/>
  <c r="S204" i="15"/>
  <c r="T204" i="15"/>
  <c r="A205" i="15"/>
  <c r="B205" i="15"/>
  <c r="C205" i="15"/>
  <c r="F205" i="15"/>
  <c r="G205" i="15"/>
  <c r="H205" i="15"/>
  <c r="I205" i="15"/>
  <c r="J205" i="15"/>
  <c r="M205" i="15"/>
  <c r="N205" i="15"/>
  <c r="O205" i="15"/>
  <c r="P205" i="15"/>
  <c r="Q205" i="15"/>
  <c r="R205" i="15"/>
  <c r="S205" i="15"/>
  <c r="T205" i="15"/>
  <c r="A206" i="15"/>
  <c r="B206" i="15"/>
  <c r="C206" i="15"/>
  <c r="F206" i="15"/>
  <c r="G206" i="15"/>
  <c r="H206" i="15"/>
  <c r="I206" i="15"/>
  <c r="J206" i="15"/>
  <c r="K206" i="15"/>
  <c r="L206" i="15"/>
  <c r="M206" i="15"/>
  <c r="N206" i="15"/>
  <c r="O206" i="15"/>
  <c r="P206" i="15"/>
  <c r="Q206" i="15"/>
  <c r="R206" i="15"/>
  <c r="S206" i="15"/>
  <c r="T206" i="15"/>
  <c r="A207" i="15"/>
  <c r="B207" i="15"/>
  <c r="C207" i="15"/>
  <c r="F207" i="15"/>
  <c r="G207" i="15"/>
  <c r="H207" i="15"/>
  <c r="I207" i="15"/>
  <c r="J207" i="15"/>
  <c r="M207" i="15"/>
  <c r="N207" i="15"/>
  <c r="O207" i="15"/>
  <c r="P207" i="15"/>
  <c r="Q207" i="15"/>
  <c r="R207" i="15"/>
  <c r="S207" i="15"/>
  <c r="T207" i="15"/>
  <c r="A208" i="15"/>
  <c r="B208" i="15"/>
  <c r="C208" i="15"/>
  <c r="F208" i="15"/>
  <c r="G208" i="15"/>
  <c r="H208" i="15"/>
  <c r="I208" i="15"/>
  <c r="J208" i="15"/>
  <c r="M208" i="15"/>
  <c r="N208" i="15"/>
  <c r="O208" i="15"/>
  <c r="P208" i="15"/>
  <c r="Q208" i="15"/>
  <c r="R208" i="15"/>
  <c r="S208" i="15"/>
  <c r="T208" i="15"/>
  <c r="A209" i="15"/>
  <c r="B209" i="15"/>
  <c r="C209" i="15"/>
  <c r="F209" i="15"/>
  <c r="G209" i="15"/>
  <c r="H209" i="15"/>
  <c r="I209" i="15"/>
  <c r="J209" i="15"/>
  <c r="M209" i="15"/>
  <c r="N209" i="15"/>
  <c r="O209" i="15"/>
  <c r="P209" i="15"/>
  <c r="Q209" i="15"/>
  <c r="R209" i="15"/>
  <c r="S209" i="15"/>
  <c r="T209" i="15"/>
  <c r="A210" i="15"/>
  <c r="B210" i="15"/>
  <c r="C210" i="15"/>
  <c r="F210" i="15"/>
  <c r="G210" i="15"/>
  <c r="H210" i="15"/>
  <c r="I210" i="15"/>
  <c r="J210" i="15"/>
  <c r="M210" i="15"/>
  <c r="N210" i="15"/>
  <c r="O210" i="15"/>
  <c r="P210" i="15"/>
  <c r="Q210" i="15"/>
  <c r="R210" i="15"/>
  <c r="S210" i="15"/>
  <c r="T210" i="15"/>
  <c r="A211" i="15"/>
  <c r="B211" i="15"/>
  <c r="C211" i="15"/>
  <c r="F211" i="15"/>
  <c r="G211" i="15"/>
  <c r="H211" i="15"/>
  <c r="I211" i="15"/>
  <c r="J211" i="15"/>
  <c r="M211" i="15"/>
  <c r="N211" i="15"/>
  <c r="O211" i="15"/>
  <c r="P211" i="15"/>
  <c r="Q211" i="15"/>
  <c r="R211" i="15"/>
  <c r="S211" i="15"/>
  <c r="T211" i="15"/>
  <c r="A212" i="15"/>
  <c r="B212" i="15"/>
  <c r="C212" i="15"/>
  <c r="F212" i="15"/>
  <c r="G212" i="15"/>
  <c r="H212" i="15"/>
  <c r="I212" i="15"/>
  <c r="J212" i="15"/>
  <c r="K212" i="15"/>
  <c r="L212" i="15"/>
  <c r="M212" i="15"/>
  <c r="N212" i="15"/>
  <c r="O212" i="15"/>
  <c r="P212" i="15"/>
  <c r="Q212" i="15"/>
  <c r="R212" i="15"/>
  <c r="S212" i="15"/>
  <c r="T212" i="15"/>
  <c r="A213" i="15"/>
  <c r="B213" i="15"/>
  <c r="C213" i="15"/>
  <c r="F213" i="15"/>
  <c r="G213" i="15"/>
  <c r="H213" i="15"/>
  <c r="I213" i="15"/>
  <c r="J213" i="15"/>
  <c r="K213" i="15"/>
  <c r="L213" i="15"/>
  <c r="M213" i="15"/>
  <c r="N213" i="15"/>
  <c r="O213" i="15"/>
  <c r="P213" i="15"/>
  <c r="Q213" i="15"/>
  <c r="R213" i="15"/>
  <c r="S213" i="15"/>
  <c r="T213" i="15"/>
  <c r="A214" i="15"/>
  <c r="B214" i="15"/>
  <c r="C214" i="15"/>
  <c r="F214" i="15"/>
  <c r="G214" i="15"/>
  <c r="H214" i="15"/>
  <c r="I214" i="15"/>
  <c r="J214" i="15"/>
  <c r="M214" i="15"/>
  <c r="N214" i="15"/>
  <c r="O214" i="15"/>
  <c r="P214" i="15"/>
  <c r="Q214" i="15"/>
  <c r="R214" i="15"/>
  <c r="S214" i="15"/>
  <c r="T214" i="15"/>
  <c r="A215" i="15"/>
  <c r="B215" i="15"/>
  <c r="C215" i="15"/>
  <c r="F215" i="15"/>
  <c r="G215" i="15"/>
  <c r="H215" i="15"/>
  <c r="I215" i="15"/>
  <c r="J215" i="15"/>
  <c r="M215" i="15"/>
  <c r="N215" i="15"/>
  <c r="O215" i="15"/>
  <c r="P215" i="15"/>
  <c r="Q215" i="15"/>
  <c r="R215" i="15"/>
  <c r="S215" i="15"/>
  <c r="T215" i="15"/>
  <c r="A216" i="15"/>
  <c r="B216" i="15"/>
  <c r="C216" i="15"/>
  <c r="F216" i="15"/>
  <c r="G216" i="15"/>
  <c r="H216" i="15"/>
  <c r="I216" i="15"/>
  <c r="J216" i="15"/>
  <c r="M216" i="15"/>
  <c r="N216" i="15"/>
  <c r="O216" i="15"/>
  <c r="P216" i="15"/>
  <c r="Q216" i="15"/>
  <c r="R216" i="15"/>
  <c r="S216" i="15"/>
  <c r="T216" i="15"/>
  <c r="A217" i="15"/>
  <c r="B217" i="15"/>
  <c r="C217" i="15"/>
  <c r="F217" i="15"/>
  <c r="G217" i="15"/>
  <c r="H217" i="15"/>
  <c r="I217" i="15"/>
  <c r="J217" i="15"/>
  <c r="M217" i="15"/>
  <c r="N217" i="15"/>
  <c r="O217" i="15"/>
  <c r="P217" i="15"/>
  <c r="Q217" i="15"/>
  <c r="R217" i="15"/>
  <c r="S217" i="15"/>
  <c r="T217" i="15"/>
  <c r="A218" i="15"/>
  <c r="B218" i="15"/>
  <c r="C218" i="15"/>
  <c r="F218" i="15"/>
  <c r="G218" i="15"/>
  <c r="H218" i="15"/>
  <c r="I218" i="15"/>
  <c r="J218" i="15"/>
  <c r="L218" i="15"/>
  <c r="M218" i="15"/>
  <c r="N218" i="15"/>
  <c r="O218" i="15"/>
  <c r="P218" i="15"/>
  <c r="Q218" i="15"/>
  <c r="R218" i="15"/>
  <c r="S218" i="15"/>
  <c r="T218" i="15"/>
  <c r="A219" i="15"/>
  <c r="B219" i="15"/>
  <c r="C219" i="15"/>
  <c r="F219" i="15"/>
  <c r="G219" i="15"/>
  <c r="H219" i="15"/>
  <c r="I219" i="15"/>
  <c r="J219" i="15"/>
  <c r="M219" i="15"/>
  <c r="N219" i="15"/>
  <c r="O219" i="15"/>
  <c r="P219" i="15"/>
  <c r="Q219" i="15"/>
  <c r="R219" i="15"/>
  <c r="S219" i="15"/>
  <c r="T219" i="15"/>
  <c r="A220" i="15"/>
  <c r="B220" i="15"/>
  <c r="C220" i="15"/>
  <c r="F220" i="15"/>
  <c r="G220" i="15"/>
  <c r="H220" i="15"/>
  <c r="I220" i="15"/>
  <c r="J220" i="15"/>
  <c r="M220" i="15"/>
  <c r="N220" i="15"/>
  <c r="O220" i="15"/>
  <c r="P220" i="15"/>
  <c r="Q220" i="15"/>
  <c r="R220" i="15"/>
  <c r="S220" i="15"/>
  <c r="T220" i="15"/>
  <c r="A221" i="15"/>
  <c r="B221" i="15"/>
  <c r="C221" i="15"/>
  <c r="F221" i="15"/>
  <c r="G221" i="15"/>
  <c r="H221" i="15"/>
  <c r="I221" i="15"/>
  <c r="J221" i="15"/>
  <c r="M221" i="15"/>
  <c r="N221" i="15"/>
  <c r="O221" i="15"/>
  <c r="P221" i="15"/>
  <c r="Q221" i="15"/>
  <c r="R221" i="15"/>
  <c r="S221" i="15"/>
  <c r="T221" i="15"/>
  <c r="A222" i="15"/>
  <c r="B222" i="15"/>
  <c r="C222" i="15"/>
  <c r="F222" i="15"/>
  <c r="G222" i="15"/>
  <c r="H222" i="15"/>
  <c r="I222" i="15"/>
  <c r="J222" i="15"/>
  <c r="M222" i="15"/>
  <c r="N222" i="15"/>
  <c r="O222" i="15"/>
  <c r="P222" i="15"/>
  <c r="Q222" i="15"/>
  <c r="R222" i="15"/>
  <c r="S222" i="15"/>
  <c r="T222" i="15"/>
  <c r="A223" i="15"/>
  <c r="B223" i="15"/>
  <c r="C223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A224" i="15"/>
  <c r="B224" i="15"/>
  <c r="C224" i="15"/>
  <c r="F224" i="15"/>
  <c r="G224" i="15"/>
  <c r="H224" i="15"/>
  <c r="I224" i="15"/>
  <c r="J224" i="15"/>
  <c r="M224" i="15"/>
  <c r="N224" i="15"/>
  <c r="O224" i="15"/>
  <c r="P224" i="15"/>
  <c r="Q224" i="15"/>
  <c r="R224" i="15"/>
  <c r="S224" i="15"/>
  <c r="T224" i="15"/>
  <c r="A225" i="15"/>
  <c r="B225" i="15"/>
  <c r="C225" i="15"/>
  <c r="F225" i="15"/>
  <c r="G225" i="15"/>
  <c r="H225" i="15"/>
  <c r="I225" i="15"/>
  <c r="J225" i="15"/>
  <c r="M225" i="15"/>
  <c r="N225" i="15"/>
  <c r="O225" i="15"/>
  <c r="P225" i="15"/>
  <c r="Q225" i="15"/>
  <c r="R225" i="15"/>
  <c r="S225" i="15"/>
  <c r="T225" i="15"/>
  <c r="A226" i="15"/>
  <c r="B226" i="15"/>
  <c r="C226" i="15"/>
  <c r="F226" i="15"/>
  <c r="G226" i="15"/>
  <c r="H226" i="15"/>
  <c r="I226" i="15"/>
  <c r="J226" i="15"/>
  <c r="M226" i="15"/>
  <c r="N226" i="15"/>
  <c r="O226" i="15"/>
  <c r="P226" i="15"/>
  <c r="Q226" i="15"/>
  <c r="R226" i="15"/>
  <c r="S226" i="15"/>
  <c r="T226" i="15"/>
  <c r="A227" i="15"/>
  <c r="B227" i="15"/>
  <c r="C227" i="15"/>
  <c r="F227" i="15"/>
  <c r="G227" i="15"/>
  <c r="H227" i="15"/>
  <c r="I227" i="15"/>
  <c r="J227" i="15"/>
  <c r="M227" i="15"/>
  <c r="N227" i="15"/>
  <c r="O227" i="15"/>
  <c r="P227" i="15"/>
  <c r="Q227" i="15"/>
  <c r="R227" i="15"/>
  <c r="S227" i="15"/>
  <c r="T227" i="15"/>
  <c r="A228" i="15"/>
  <c r="B228" i="15"/>
  <c r="C228" i="15"/>
  <c r="F228" i="15"/>
  <c r="G228" i="15"/>
  <c r="H228" i="15"/>
  <c r="I228" i="15"/>
  <c r="J228" i="15"/>
  <c r="M228" i="15"/>
  <c r="N228" i="15"/>
  <c r="O228" i="15"/>
  <c r="P228" i="15"/>
  <c r="Q228" i="15"/>
  <c r="R228" i="15"/>
  <c r="S228" i="15"/>
  <c r="T228" i="15"/>
  <c r="A229" i="15"/>
  <c r="B229" i="15"/>
  <c r="C229" i="15"/>
  <c r="F229" i="15"/>
  <c r="G229" i="15"/>
  <c r="H229" i="15"/>
  <c r="I229" i="15"/>
  <c r="J229" i="15"/>
  <c r="M229" i="15"/>
  <c r="N229" i="15"/>
  <c r="O229" i="15"/>
  <c r="P229" i="15"/>
  <c r="Q229" i="15"/>
  <c r="R229" i="15"/>
  <c r="S229" i="15"/>
  <c r="T229" i="15"/>
  <c r="A230" i="15"/>
  <c r="B230" i="15"/>
  <c r="C230" i="15"/>
  <c r="F230" i="15"/>
  <c r="G230" i="15"/>
  <c r="H230" i="15"/>
  <c r="I230" i="15"/>
  <c r="J230" i="15"/>
  <c r="M230" i="15"/>
  <c r="N230" i="15"/>
  <c r="O230" i="15"/>
  <c r="P230" i="15"/>
  <c r="Q230" i="15"/>
  <c r="R230" i="15"/>
  <c r="S230" i="15"/>
  <c r="T230" i="15"/>
  <c r="A231" i="15"/>
  <c r="B231" i="15"/>
  <c r="C231" i="15"/>
  <c r="F231" i="15"/>
  <c r="G231" i="15"/>
  <c r="H231" i="15"/>
  <c r="I231" i="15"/>
  <c r="J231" i="15"/>
  <c r="M231" i="15"/>
  <c r="N231" i="15"/>
  <c r="O231" i="15"/>
  <c r="P231" i="15"/>
  <c r="Q231" i="15"/>
  <c r="R231" i="15"/>
  <c r="S231" i="15"/>
  <c r="T231" i="15"/>
  <c r="A232" i="15"/>
  <c r="B232" i="15"/>
  <c r="C232" i="15"/>
  <c r="F232" i="15"/>
  <c r="G232" i="15"/>
  <c r="H232" i="15"/>
  <c r="I232" i="15"/>
  <c r="J232" i="15"/>
  <c r="L232" i="15"/>
  <c r="M232" i="15"/>
  <c r="N232" i="15"/>
  <c r="O232" i="15"/>
  <c r="P232" i="15"/>
  <c r="Q232" i="15"/>
  <c r="R232" i="15"/>
  <c r="S232" i="15"/>
  <c r="T232" i="15"/>
  <c r="A233" i="15"/>
  <c r="B233" i="15"/>
  <c r="C233" i="15"/>
  <c r="F233" i="15"/>
  <c r="G233" i="15"/>
  <c r="H233" i="15"/>
  <c r="I233" i="15"/>
  <c r="J233" i="15"/>
  <c r="L233" i="15"/>
  <c r="M233" i="15"/>
  <c r="N233" i="15"/>
  <c r="O233" i="15"/>
  <c r="P233" i="15"/>
  <c r="Q233" i="15"/>
  <c r="R233" i="15"/>
  <c r="S233" i="15"/>
  <c r="T233" i="15"/>
  <c r="A234" i="15"/>
  <c r="B234" i="15"/>
  <c r="C234" i="15"/>
  <c r="F234" i="15"/>
  <c r="G234" i="15"/>
  <c r="H234" i="15"/>
  <c r="I234" i="15"/>
  <c r="J234" i="15"/>
  <c r="M234" i="15"/>
  <c r="N234" i="15"/>
  <c r="O234" i="15"/>
  <c r="P234" i="15"/>
  <c r="Q234" i="15"/>
  <c r="R234" i="15"/>
  <c r="S234" i="15"/>
  <c r="T234" i="15"/>
  <c r="A235" i="15"/>
  <c r="B235" i="15"/>
  <c r="C235" i="15"/>
  <c r="F235" i="15"/>
  <c r="G235" i="15"/>
  <c r="H235" i="15"/>
  <c r="I235" i="15"/>
  <c r="J235" i="15"/>
  <c r="M235" i="15"/>
  <c r="N235" i="15"/>
  <c r="O235" i="15"/>
  <c r="P235" i="15"/>
  <c r="Q235" i="15"/>
  <c r="R235" i="15"/>
  <c r="S235" i="15"/>
  <c r="T235" i="15"/>
  <c r="A236" i="15"/>
  <c r="B236" i="15"/>
  <c r="C236" i="15"/>
  <c r="F236" i="15"/>
  <c r="G236" i="15"/>
  <c r="H236" i="15"/>
  <c r="I236" i="15"/>
  <c r="J236" i="15"/>
  <c r="M236" i="15"/>
  <c r="N236" i="15"/>
  <c r="O236" i="15"/>
  <c r="P236" i="15"/>
  <c r="Q236" i="15"/>
  <c r="R236" i="15"/>
  <c r="S236" i="15"/>
  <c r="T236" i="15"/>
  <c r="A237" i="15"/>
  <c r="B237" i="15"/>
  <c r="C237" i="15"/>
  <c r="F237" i="15"/>
  <c r="G237" i="15"/>
  <c r="H237" i="15"/>
  <c r="I237" i="15"/>
  <c r="J237" i="15"/>
  <c r="M237" i="15"/>
  <c r="N237" i="15"/>
  <c r="O237" i="15"/>
  <c r="P237" i="15"/>
  <c r="Q237" i="15"/>
  <c r="R237" i="15"/>
  <c r="S237" i="15"/>
  <c r="T237" i="15"/>
  <c r="A238" i="15"/>
  <c r="B238" i="15"/>
  <c r="C238" i="15"/>
  <c r="F238" i="15"/>
  <c r="G238" i="15"/>
  <c r="H238" i="15"/>
  <c r="I238" i="15"/>
  <c r="J238" i="15"/>
  <c r="M238" i="15"/>
  <c r="N238" i="15"/>
  <c r="O238" i="15"/>
  <c r="P238" i="15"/>
  <c r="Q238" i="15"/>
  <c r="R238" i="15"/>
  <c r="S238" i="15"/>
  <c r="T238" i="15"/>
  <c r="A239" i="15"/>
  <c r="B239" i="15"/>
  <c r="C239" i="15"/>
  <c r="F239" i="15"/>
  <c r="G239" i="15"/>
  <c r="H239" i="15"/>
  <c r="I239" i="15"/>
  <c r="J239" i="15"/>
  <c r="M239" i="15"/>
  <c r="N239" i="15"/>
  <c r="O239" i="15"/>
  <c r="P239" i="15"/>
  <c r="Q239" i="15"/>
  <c r="R239" i="15"/>
  <c r="S239" i="15"/>
  <c r="T239" i="15"/>
  <c r="A240" i="15"/>
  <c r="B240" i="15"/>
  <c r="C240" i="15"/>
  <c r="F240" i="15"/>
  <c r="G240" i="15"/>
  <c r="H240" i="15"/>
  <c r="I240" i="15"/>
  <c r="J240" i="15"/>
  <c r="M240" i="15"/>
  <c r="N240" i="15"/>
  <c r="O240" i="15"/>
  <c r="P240" i="15"/>
  <c r="Q240" i="15"/>
  <c r="R240" i="15"/>
  <c r="S240" i="15"/>
  <c r="T240" i="15"/>
  <c r="A241" i="15"/>
  <c r="B241" i="15"/>
  <c r="C241" i="15"/>
  <c r="F241" i="15"/>
  <c r="G241" i="15"/>
  <c r="H241" i="15"/>
  <c r="I241" i="15"/>
  <c r="J241" i="15"/>
  <c r="M241" i="15"/>
  <c r="N241" i="15"/>
  <c r="O241" i="15"/>
  <c r="P241" i="15"/>
  <c r="Q241" i="15"/>
  <c r="R241" i="15"/>
  <c r="S241" i="15"/>
  <c r="T241" i="15"/>
  <c r="A242" i="15"/>
  <c r="B242" i="15"/>
  <c r="C242" i="15"/>
  <c r="F242" i="15"/>
  <c r="G242" i="15"/>
  <c r="H242" i="15"/>
  <c r="I242" i="15"/>
  <c r="J242" i="15"/>
  <c r="L242" i="15"/>
  <c r="M242" i="15"/>
  <c r="N242" i="15"/>
  <c r="O242" i="15"/>
  <c r="P242" i="15"/>
  <c r="Q242" i="15"/>
  <c r="R242" i="15"/>
  <c r="S242" i="15"/>
  <c r="T242" i="15"/>
  <c r="A243" i="15"/>
  <c r="B243" i="15"/>
  <c r="C243" i="15"/>
  <c r="F243" i="15"/>
  <c r="G243" i="15"/>
  <c r="H243" i="15"/>
  <c r="I243" i="15"/>
  <c r="J243" i="15"/>
  <c r="M243" i="15"/>
  <c r="N243" i="15"/>
  <c r="O243" i="15"/>
  <c r="P243" i="15"/>
  <c r="Q243" i="15"/>
  <c r="R243" i="15"/>
  <c r="S243" i="15"/>
  <c r="T243" i="15"/>
  <c r="A244" i="15"/>
  <c r="B244" i="15"/>
  <c r="C244" i="15"/>
  <c r="F244" i="15"/>
  <c r="G244" i="15"/>
  <c r="H244" i="15"/>
  <c r="I244" i="15"/>
  <c r="J244" i="15"/>
  <c r="M244" i="15"/>
  <c r="N244" i="15"/>
  <c r="O244" i="15"/>
  <c r="P244" i="15"/>
  <c r="Q244" i="15"/>
  <c r="R244" i="15"/>
  <c r="S244" i="15"/>
  <c r="T244" i="15"/>
  <c r="A245" i="15"/>
  <c r="B245" i="15"/>
  <c r="C245" i="15"/>
  <c r="F245" i="15"/>
  <c r="G245" i="15"/>
  <c r="H245" i="15"/>
  <c r="I245" i="15"/>
  <c r="J245" i="15"/>
  <c r="M245" i="15"/>
  <c r="N245" i="15"/>
  <c r="O245" i="15"/>
  <c r="P245" i="15"/>
  <c r="Q245" i="15"/>
  <c r="R245" i="15"/>
  <c r="S245" i="15"/>
  <c r="T245" i="15"/>
  <c r="A246" i="15"/>
  <c r="B246" i="15"/>
  <c r="C246" i="15"/>
  <c r="F246" i="15"/>
  <c r="G246" i="15"/>
  <c r="H246" i="15"/>
  <c r="I246" i="15"/>
  <c r="J246" i="15"/>
  <c r="M246" i="15"/>
  <c r="N246" i="15"/>
  <c r="O246" i="15"/>
  <c r="P246" i="15"/>
  <c r="Q246" i="15"/>
  <c r="R246" i="15"/>
  <c r="S246" i="15"/>
  <c r="T246" i="15"/>
  <c r="A247" i="15"/>
  <c r="B247" i="15"/>
  <c r="C247" i="15"/>
  <c r="F247" i="15"/>
  <c r="G247" i="15"/>
  <c r="H247" i="15"/>
  <c r="I247" i="15"/>
  <c r="J247" i="15"/>
  <c r="M247" i="15"/>
  <c r="N247" i="15"/>
  <c r="O247" i="15"/>
  <c r="P247" i="15"/>
  <c r="Q247" i="15"/>
  <c r="R247" i="15"/>
  <c r="S247" i="15"/>
  <c r="T247" i="15"/>
  <c r="A248" i="15"/>
  <c r="B248" i="15"/>
  <c r="C248" i="15"/>
  <c r="F248" i="15"/>
  <c r="G248" i="15"/>
  <c r="H248" i="15"/>
  <c r="I248" i="15"/>
  <c r="J248" i="15"/>
  <c r="M248" i="15"/>
  <c r="N248" i="15"/>
  <c r="O248" i="15"/>
  <c r="P248" i="15"/>
  <c r="Q248" i="15"/>
  <c r="R248" i="15"/>
  <c r="S248" i="15"/>
  <c r="T248" i="15"/>
  <c r="A249" i="15"/>
  <c r="B249" i="15"/>
  <c r="C249" i="15"/>
  <c r="F249" i="15"/>
  <c r="G249" i="15"/>
  <c r="H249" i="15"/>
  <c r="I249" i="15"/>
  <c r="J249" i="15"/>
  <c r="M249" i="15"/>
  <c r="N249" i="15"/>
  <c r="O249" i="15"/>
  <c r="P249" i="15"/>
  <c r="Q249" i="15"/>
  <c r="R249" i="15"/>
  <c r="S249" i="15"/>
  <c r="T249" i="15"/>
  <c r="A250" i="15"/>
  <c r="B250" i="15"/>
  <c r="C250" i="15"/>
  <c r="F250" i="15"/>
  <c r="G250" i="15"/>
  <c r="H250" i="15"/>
  <c r="I250" i="15"/>
  <c r="J250" i="15"/>
  <c r="M250" i="15"/>
  <c r="N250" i="15"/>
  <c r="O250" i="15"/>
  <c r="P250" i="15"/>
  <c r="Q250" i="15"/>
  <c r="R250" i="15"/>
  <c r="S250" i="15"/>
  <c r="T250" i="15"/>
  <c r="A251" i="15"/>
  <c r="B251" i="15"/>
  <c r="C251" i="15"/>
  <c r="F251" i="15"/>
  <c r="G251" i="15"/>
  <c r="H251" i="15"/>
  <c r="I251" i="15"/>
  <c r="J251" i="15"/>
  <c r="M251" i="15"/>
  <c r="N251" i="15"/>
  <c r="O251" i="15"/>
  <c r="P251" i="15"/>
  <c r="Q251" i="15"/>
  <c r="R251" i="15"/>
  <c r="S251" i="15"/>
  <c r="T251" i="15"/>
  <c r="A252" i="15"/>
  <c r="B252" i="15"/>
  <c r="C252" i="15"/>
  <c r="F252" i="15"/>
  <c r="G252" i="15"/>
  <c r="H252" i="15"/>
  <c r="I252" i="15"/>
  <c r="J252" i="15"/>
  <c r="M252" i="15"/>
  <c r="N252" i="15"/>
  <c r="O252" i="15"/>
  <c r="P252" i="15"/>
  <c r="Q252" i="15"/>
  <c r="S252" i="15"/>
  <c r="T252" i="15"/>
  <c r="A253" i="15"/>
  <c r="B253" i="15"/>
  <c r="C253" i="15"/>
  <c r="F253" i="15"/>
  <c r="G253" i="15"/>
  <c r="H253" i="15"/>
  <c r="I253" i="15"/>
  <c r="J253" i="15"/>
  <c r="M253" i="15"/>
  <c r="N253" i="15"/>
  <c r="O253" i="15"/>
  <c r="P253" i="15"/>
  <c r="Q253" i="15"/>
  <c r="S253" i="15"/>
  <c r="T253" i="15"/>
  <c r="A254" i="15"/>
  <c r="B254" i="15"/>
  <c r="C254" i="15"/>
  <c r="F254" i="15"/>
  <c r="G254" i="15"/>
  <c r="H254" i="15"/>
  <c r="I254" i="15"/>
  <c r="J254" i="15"/>
  <c r="M254" i="15"/>
  <c r="N254" i="15"/>
  <c r="O254" i="15"/>
  <c r="P254" i="15"/>
  <c r="Q254" i="15"/>
  <c r="S254" i="15"/>
  <c r="T254" i="15"/>
  <c r="A255" i="15"/>
  <c r="B255" i="15"/>
  <c r="C255" i="15"/>
  <c r="F255" i="15"/>
  <c r="G255" i="15"/>
  <c r="H255" i="15"/>
  <c r="I255" i="15"/>
  <c r="J255" i="15"/>
  <c r="M255" i="15"/>
  <c r="N255" i="15"/>
  <c r="O255" i="15"/>
  <c r="P255" i="15"/>
  <c r="Q255" i="15"/>
  <c r="R255" i="15"/>
  <c r="S255" i="15"/>
  <c r="T255" i="15"/>
  <c r="A256" i="15"/>
  <c r="B256" i="15"/>
  <c r="C256" i="15"/>
  <c r="F256" i="15"/>
  <c r="G256" i="15"/>
  <c r="H256" i="15"/>
  <c r="I256" i="15"/>
  <c r="J256" i="15"/>
  <c r="M256" i="15"/>
  <c r="N256" i="15"/>
  <c r="O256" i="15"/>
  <c r="P256" i="15"/>
  <c r="Q256" i="15"/>
  <c r="R256" i="15"/>
  <c r="S256" i="15"/>
  <c r="T256" i="15"/>
  <c r="L236" i="1" a="1"/>
  <c r="L236" i="1" s="1"/>
  <c r="K233" i="15" s="1"/>
  <c r="M231" i="1" a="1"/>
  <c r="M231" i="1" s="1"/>
  <c r="L228" i="15" s="1"/>
  <c r="L231" i="1" a="1"/>
  <c r="L231" i="1" s="1"/>
  <c r="K228" i="15" s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T218" i="1" a="1"/>
  <c r="T218" i="1" s="1"/>
  <c r="S218" i="1" a="1"/>
  <c r="S218" i="1" s="1"/>
  <c r="E215" i="15" s="1"/>
  <c r="R218" i="1" a="1"/>
  <c r="R218" i="1" s="1"/>
  <c r="D215" i="15" s="1"/>
  <c r="Q218" i="1"/>
  <c r="M218" i="1" a="1"/>
  <c r="M218" i="1" s="1"/>
  <c r="L215" i="15" s="1"/>
  <c r="L218" i="1" a="1"/>
  <c r="L218" i="1" s="1"/>
  <c r="K215" i="15" s="1"/>
  <c r="F218" i="1"/>
  <c r="A218" i="1"/>
  <c r="C218" i="1"/>
  <c r="AH218" i="1"/>
  <c r="AI218" i="1"/>
  <c r="AJ218" i="1"/>
  <c r="AK218" i="1"/>
  <c r="AL218" i="1"/>
  <c r="AM218" i="1"/>
  <c r="AN218" i="1"/>
  <c r="AO218" i="1"/>
  <c r="AP218" i="1"/>
  <c r="AX218" i="1"/>
  <c r="BA218" i="1"/>
  <c r="BB218" i="1" a="1"/>
  <c r="BB218" i="1"/>
  <c r="BC218" i="1" a="1"/>
  <c r="BC218" i="1"/>
  <c r="BD218" i="1" a="1"/>
  <c r="BD218" i="1"/>
  <c r="BE218" i="1"/>
  <c r="BQ218" i="1"/>
  <c r="BR218" i="1"/>
  <c r="A220" i="1"/>
  <c r="C220" i="1"/>
  <c r="F220" i="1"/>
  <c r="L220" i="1" a="1"/>
  <c r="L220" i="1"/>
  <c r="K217" i="15" s="1"/>
  <c r="M220" i="1" a="1"/>
  <c r="M220" i="1"/>
  <c r="L217" i="15" s="1"/>
  <c r="Q220" i="1"/>
  <c r="R220" i="1" a="1"/>
  <c r="R220" i="1"/>
  <c r="D217" i="15" s="1"/>
  <c r="S220" i="1" a="1"/>
  <c r="S220" i="1"/>
  <c r="E217" i="15" s="1"/>
  <c r="T220" i="1" a="1"/>
  <c r="T220" i="1"/>
  <c r="AH220" i="1"/>
  <c r="AI220" i="1"/>
  <c r="AJ220" i="1"/>
  <c r="AK220" i="1"/>
  <c r="AL220" i="1"/>
  <c r="AM220" i="1"/>
  <c r="AN220" i="1"/>
  <c r="AO220" i="1"/>
  <c r="AP220" i="1"/>
  <c r="AX220" i="1"/>
  <c r="BA220" i="1"/>
  <c r="BB220" i="1" a="1"/>
  <c r="BB220" i="1"/>
  <c r="BC220" i="1" a="1"/>
  <c r="BC220" i="1"/>
  <c r="BD220" i="1" a="1"/>
  <c r="BD220" i="1"/>
  <c r="BE220" i="1"/>
  <c r="BQ220" i="1"/>
  <c r="BR220" i="1"/>
  <c r="A215" i="1"/>
  <c r="C215" i="1"/>
  <c r="F215" i="1"/>
  <c r="Q215" i="1"/>
  <c r="R215" i="1" a="1"/>
  <c r="R215" i="1"/>
  <c r="D212" i="15" s="1"/>
  <c r="S215" i="1" a="1"/>
  <c r="S215" i="1"/>
  <c r="E212" i="15" s="1"/>
  <c r="T215" i="1" a="1"/>
  <c r="T215" i="1"/>
  <c r="AH215" i="1"/>
  <c r="AI215" i="1"/>
  <c r="AJ215" i="1"/>
  <c r="AK215" i="1"/>
  <c r="AL215" i="1"/>
  <c r="AM215" i="1"/>
  <c r="AN215" i="1"/>
  <c r="AO215" i="1"/>
  <c r="AP215" i="1"/>
  <c r="AX215" i="1"/>
  <c r="BA215" i="1"/>
  <c r="BB215" i="1" a="1"/>
  <c r="BB215" i="1"/>
  <c r="BC215" i="1" a="1"/>
  <c r="BC215" i="1"/>
  <c r="BD215" i="1" a="1"/>
  <c r="BD215" i="1"/>
  <c r="BE215" i="1"/>
  <c r="BQ215" i="1"/>
  <c r="BR215" i="1"/>
  <c r="R226" i="1" a="1"/>
  <c r="R226" i="1"/>
  <c r="D223" i="15" s="1"/>
  <c r="S226" i="1" a="1"/>
  <c r="S226" i="1"/>
  <c r="E223" i="15" s="1"/>
  <c r="R227" i="1" a="1"/>
  <c r="R227" i="1"/>
  <c r="D224" i="15" s="1"/>
  <c r="S227" i="1" a="1"/>
  <c r="S227" i="1"/>
  <c r="E224" i="15" s="1"/>
  <c r="R209" i="1" a="1"/>
  <c r="R209" i="1"/>
  <c r="D206" i="15" s="1"/>
  <c r="S209" i="1" a="1"/>
  <c r="S209" i="1"/>
  <c r="E206" i="15" s="1"/>
  <c r="A192" i="1"/>
  <c r="A193" i="1"/>
  <c r="A194" i="1"/>
  <c r="BS208" i="1"/>
  <c r="BS207" i="1"/>
  <c r="BS206" i="1"/>
  <c r="BS205" i="1"/>
  <c r="BS202" i="1"/>
  <c r="BS201" i="1"/>
  <c r="BS200" i="1"/>
  <c r="BS199" i="1"/>
  <c r="BS198" i="1"/>
  <c r="BS197" i="1"/>
  <c r="BS196" i="1"/>
  <c r="BS195" i="1"/>
  <c r="BS194" i="1"/>
  <c r="BS193" i="1"/>
  <c r="BS192" i="1"/>
  <c r="L203" i="1" a="1"/>
  <c r="L203" i="1"/>
  <c r="K200" i="15" s="1"/>
  <c r="C192" i="1"/>
  <c r="F192" i="1"/>
  <c r="Q192" i="1"/>
  <c r="R192" i="1" a="1"/>
  <c r="R192" i="1"/>
  <c r="D189" i="15" s="1"/>
  <c r="S192" i="1" a="1"/>
  <c r="S192" i="1"/>
  <c r="E189" i="15" s="1"/>
  <c r="T192" i="1" a="1"/>
  <c r="T192" i="1"/>
  <c r="AH192" i="1"/>
  <c r="AI192" i="1"/>
  <c r="AJ192" i="1"/>
  <c r="AK192" i="1"/>
  <c r="AL192" i="1"/>
  <c r="AM192" i="1"/>
  <c r="AN192" i="1"/>
  <c r="AO192" i="1"/>
  <c r="AP192" i="1"/>
  <c r="AX192" i="1"/>
  <c r="BA192" i="1"/>
  <c r="BB192" i="1" a="1"/>
  <c r="BB192" i="1"/>
  <c r="BC192" i="1" a="1"/>
  <c r="BC192" i="1"/>
  <c r="BD192" i="1" a="1"/>
  <c r="BD192" i="1"/>
  <c r="BE192" i="1"/>
  <c r="BQ192" i="1"/>
  <c r="BR192" i="1"/>
  <c r="A176" i="1"/>
  <c r="C176" i="1"/>
  <c r="F176" i="1"/>
  <c r="Q176" i="1"/>
  <c r="R176" i="1" a="1"/>
  <c r="R176" i="1"/>
  <c r="D173" i="15" s="1"/>
  <c r="S176" i="1" a="1"/>
  <c r="S176" i="1"/>
  <c r="E173" i="15" s="1"/>
  <c r="T176" i="1" a="1"/>
  <c r="T176" i="1"/>
  <c r="AH176" i="1"/>
  <c r="AI176" i="1"/>
  <c r="AJ176" i="1"/>
  <c r="AK176" i="1"/>
  <c r="AL176" i="1"/>
  <c r="AM176" i="1"/>
  <c r="AN176" i="1"/>
  <c r="AO176" i="1"/>
  <c r="AP176" i="1"/>
  <c r="AX176" i="1"/>
  <c r="BA176" i="1"/>
  <c r="BB176" i="1" a="1"/>
  <c r="BB176" i="1"/>
  <c r="BC176" i="1" a="1"/>
  <c r="BC176" i="1"/>
  <c r="BD176" i="1" a="1"/>
  <c r="BD176" i="1"/>
  <c r="BE176" i="1"/>
  <c r="BQ176" i="1"/>
  <c r="BR176" i="1"/>
  <c r="M222" i="1" a="1"/>
  <c r="M222" i="1" s="1"/>
  <c r="L219" i="15" s="1"/>
  <c r="L222" i="1" a="1"/>
  <c r="L222" i="1" s="1"/>
  <c r="K219" i="15" s="1"/>
  <c r="A222" i="1"/>
  <c r="C222" i="1"/>
  <c r="F222" i="1"/>
  <c r="Q222" i="1"/>
  <c r="R222" i="1" a="1"/>
  <c r="R222" i="1"/>
  <c r="D219" i="15" s="1"/>
  <c r="S222" i="1" a="1"/>
  <c r="S222" i="1"/>
  <c r="E219" i="15" s="1"/>
  <c r="T222" i="1" a="1"/>
  <c r="T222" i="1"/>
  <c r="AH222" i="1"/>
  <c r="AI222" i="1"/>
  <c r="AJ222" i="1"/>
  <c r="AK222" i="1"/>
  <c r="AL222" i="1"/>
  <c r="AM222" i="1"/>
  <c r="AN222" i="1"/>
  <c r="AO222" i="1"/>
  <c r="AP222" i="1"/>
  <c r="AX222" i="1"/>
  <c r="BA222" i="1"/>
  <c r="BB222" i="1" a="1"/>
  <c r="BB222" i="1"/>
  <c r="BC222" i="1" a="1"/>
  <c r="BC222" i="1"/>
  <c r="BD222" i="1" a="1"/>
  <c r="BD222" i="1"/>
  <c r="BE222" i="1"/>
  <c r="BQ222" i="1"/>
  <c r="BR222" i="1"/>
  <c r="A223" i="1"/>
  <c r="C223" i="1"/>
  <c r="F223" i="1"/>
  <c r="L223" i="1" a="1"/>
  <c r="L223" i="1"/>
  <c r="K220" i="15" s="1"/>
  <c r="M223" i="1" a="1"/>
  <c r="M223" i="1"/>
  <c r="L220" i="15" s="1"/>
  <c r="Q223" i="1"/>
  <c r="R223" i="1" a="1"/>
  <c r="R223" i="1"/>
  <c r="D220" i="15" s="1"/>
  <c r="S223" i="1" a="1"/>
  <c r="S223" i="1"/>
  <c r="E220" i="15" s="1"/>
  <c r="T223" i="1" a="1"/>
  <c r="T223" i="1"/>
  <c r="AH223" i="1"/>
  <c r="AI223" i="1"/>
  <c r="AJ223" i="1"/>
  <c r="AK223" i="1"/>
  <c r="AL223" i="1"/>
  <c r="AM223" i="1"/>
  <c r="AN223" i="1"/>
  <c r="AO223" i="1"/>
  <c r="AP223" i="1"/>
  <c r="AX223" i="1"/>
  <c r="BA223" i="1"/>
  <c r="BB223" i="1" a="1"/>
  <c r="BB223" i="1"/>
  <c r="BC223" i="1" a="1"/>
  <c r="BC223" i="1"/>
  <c r="BD223" i="1" a="1"/>
  <c r="BD223" i="1"/>
  <c r="BE223" i="1"/>
  <c r="BQ223" i="1"/>
  <c r="BR223" i="1"/>
  <c r="L221" i="1" a="1"/>
  <c r="L221" i="1" s="1"/>
  <c r="K218" i="15" s="1"/>
  <c r="A221" i="1"/>
  <c r="C221" i="1"/>
  <c r="F221" i="1"/>
  <c r="Q221" i="1"/>
  <c r="R221" i="1" a="1"/>
  <c r="R221" i="1"/>
  <c r="D218" i="15" s="1"/>
  <c r="S221" i="1" a="1"/>
  <c r="S221" i="1"/>
  <c r="E218" i="15" s="1"/>
  <c r="T221" i="1" a="1"/>
  <c r="T221" i="1"/>
  <c r="AH221" i="1"/>
  <c r="AI221" i="1"/>
  <c r="AJ221" i="1"/>
  <c r="AK221" i="1"/>
  <c r="AL221" i="1"/>
  <c r="AM221" i="1"/>
  <c r="AN221" i="1"/>
  <c r="AO221" i="1"/>
  <c r="AP221" i="1"/>
  <c r="AX221" i="1"/>
  <c r="BA221" i="1"/>
  <c r="BB221" i="1" a="1"/>
  <c r="BB221" i="1"/>
  <c r="BC221" i="1" a="1"/>
  <c r="BC221" i="1"/>
  <c r="BD221" i="1" a="1"/>
  <c r="BD221" i="1"/>
  <c r="BE221" i="1"/>
  <c r="BQ221" i="1"/>
  <c r="BR221" i="1"/>
  <c r="M193" i="1" a="1"/>
  <c r="M193" i="1" s="1"/>
  <c r="L190" i="15" s="1"/>
  <c r="L193" i="1" a="1"/>
  <c r="L193" i="1" s="1"/>
  <c r="K190" i="15" s="1"/>
  <c r="C193" i="1"/>
  <c r="F193" i="1"/>
  <c r="Q193" i="1"/>
  <c r="R193" i="1" a="1"/>
  <c r="R193" i="1"/>
  <c r="D190" i="15" s="1"/>
  <c r="S193" i="1" a="1"/>
  <c r="S193" i="1"/>
  <c r="E190" i="15" s="1"/>
  <c r="T193" i="1" a="1"/>
  <c r="T193" i="1"/>
  <c r="AH193" i="1"/>
  <c r="AI193" i="1"/>
  <c r="AJ193" i="1"/>
  <c r="AK193" i="1"/>
  <c r="AL193" i="1"/>
  <c r="AM193" i="1"/>
  <c r="AN193" i="1"/>
  <c r="AO193" i="1"/>
  <c r="AP193" i="1"/>
  <c r="AX193" i="1"/>
  <c r="BA193" i="1"/>
  <c r="BB193" i="1" a="1"/>
  <c r="BB193" i="1"/>
  <c r="BC193" i="1" a="1"/>
  <c r="BC193" i="1"/>
  <c r="BD193" i="1" a="1"/>
  <c r="BD193" i="1"/>
  <c r="BE193" i="1"/>
  <c r="BQ193" i="1"/>
  <c r="BR193" i="1"/>
  <c r="L195" i="1" a="1"/>
  <c r="L195" i="1" s="1"/>
  <c r="K192" i="15" s="1"/>
  <c r="A195" i="1"/>
  <c r="C195" i="1"/>
  <c r="F195" i="1"/>
  <c r="Q195" i="1"/>
  <c r="R195" i="1" a="1"/>
  <c r="R195" i="1"/>
  <c r="D192" i="15" s="1"/>
  <c r="S195" i="1" a="1"/>
  <c r="S195" i="1"/>
  <c r="E192" i="15" s="1"/>
  <c r="T195" i="1" a="1"/>
  <c r="T195" i="1"/>
  <c r="AH195" i="1"/>
  <c r="AI195" i="1"/>
  <c r="AJ195" i="1"/>
  <c r="AK195" i="1"/>
  <c r="AL195" i="1"/>
  <c r="AM195" i="1"/>
  <c r="AN195" i="1"/>
  <c r="AO195" i="1"/>
  <c r="AP195" i="1"/>
  <c r="AX195" i="1"/>
  <c r="BA195" i="1"/>
  <c r="BB195" i="1" a="1"/>
  <c r="BB195" i="1"/>
  <c r="BC195" i="1" a="1"/>
  <c r="BC195" i="1"/>
  <c r="BD195" i="1" a="1"/>
  <c r="BD195" i="1"/>
  <c r="BE195" i="1"/>
  <c r="BQ195" i="1"/>
  <c r="BR195" i="1"/>
  <c r="M217" i="1" a="1"/>
  <c r="M217" i="1" s="1"/>
  <c r="L214" i="15" s="1"/>
  <c r="L217" i="1" a="1"/>
  <c r="L217" i="1" s="1"/>
  <c r="K214" i="15" s="1"/>
  <c r="A217" i="1"/>
  <c r="C217" i="1"/>
  <c r="F217" i="1"/>
  <c r="Q217" i="1"/>
  <c r="R217" i="1" a="1"/>
  <c r="R217" i="1"/>
  <c r="D214" i="15" s="1"/>
  <c r="S217" i="1" a="1"/>
  <c r="S217" i="1"/>
  <c r="E214" i="15" s="1"/>
  <c r="T217" i="1" a="1"/>
  <c r="T217" i="1"/>
  <c r="AH217" i="1"/>
  <c r="AI217" i="1"/>
  <c r="AJ217" i="1"/>
  <c r="AK217" i="1"/>
  <c r="AL217" i="1"/>
  <c r="AM217" i="1"/>
  <c r="AN217" i="1"/>
  <c r="AO217" i="1"/>
  <c r="AP217" i="1"/>
  <c r="AX217" i="1"/>
  <c r="BA217" i="1"/>
  <c r="BB217" i="1" a="1"/>
  <c r="BB217" i="1"/>
  <c r="BC217" i="1" a="1"/>
  <c r="BC217" i="1"/>
  <c r="BD217" i="1" a="1"/>
  <c r="BD217" i="1"/>
  <c r="BE217" i="1"/>
  <c r="BQ217" i="1"/>
  <c r="BR217" i="1"/>
  <c r="L207" i="1" a="1"/>
  <c r="L207" i="1" s="1"/>
  <c r="K204" i="15" s="1"/>
  <c r="A207" i="1"/>
  <c r="C207" i="1"/>
  <c r="F207" i="1"/>
  <c r="Q207" i="1"/>
  <c r="R207" i="1" a="1"/>
  <c r="R207" i="1"/>
  <c r="D204" i="15" s="1"/>
  <c r="S207" i="1" a="1"/>
  <c r="S207" i="1"/>
  <c r="E204" i="15" s="1"/>
  <c r="T207" i="1" a="1"/>
  <c r="T207" i="1"/>
  <c r="AH207" i="1"/>
  <c r="AI207" i="1"/>
  <c r="AJ207" i="1"/>
  <c r="AK207" i="1"/>
  <c r="AL207" i="1"/>
  <c r="AM207" i="1"/>
  <c r="AN207" i="1"/>
  <c r="AO207" i="1"/>
  <c r="AP207" i="1"/>
  <c r="AX207" i="1"/>
  <c r="BA207" i="1"/>
  <c r="BB207" i="1" a="1"/>
  <c r="BB207" i="1"/>
  <c r="BC207" i="1" a="1"/>
  <c r="BC207" i="1"/>
  <c r="BD207" i="1" a="1"/>
  <c r="BD207" i="1"/>
  <c r="BE207" i="1"/>
  <c r="BQ207" i="1"/>
  <c r="BR207" i="1"/>
  <c r="A200" i="1"/>
  <c r="C200" i="1"/>
  <c r="F200" i="1"/>
  <c r="Q200" i="1"/>
  <c r="R200" i="1" a="1"/>
  <c r="R200" i="1"/>
  <c r="D197" i="15" s="1"/>
  <c r="S200" i="1" a="1"/>
  <c r="S200" i="1"/>
  <c r="E197" i="15" s="1"/>
  <c r="T200" i="1" a="1"/>
  <c r="T200" i="1"/>
  <c r="AH200" i="1"/>
  <c r="AI200" i="1"/>
  <c r="AJ200" i="1"/>
  <c r="AK200" i="1"/>
  <c r="AL200" i="1"/>
  <c r="AM200" i="1"/>
  <c r="AN200" i="1"/>
  <c r="AO200" i="1"/>
  <c r="AP200" i="1"/>
  <c r="AX200" i="1"/>
  <c r="BA200" i="1"/>
  <c r="BB200" i="1" a="1"/>
  <c r="BB200" i="1"/>
  <c r="BC200" i="1" a="1"/>
  <c r="BC200" i="1"/>
  <c r="BD200" i="1" a="1"/>
  <c r="BD200" i="1"/>
  <c r="BE200" i="1"/>
  <c r="BQ200" i="1"/>
  <c r="BR200" i="1"/>
  <c r="A198" i="1"/>
  <c r="C198" i="1"/>
  <c r="F198" i="1"/>
  <c r="L198" i="1" a="1"/>
  <c r="L198" i="1"/>
  <c r="K195" i="15" s="1"/>
  <c r="M198" i="1" a="1"/>
  <c r="M198" i="1"/>
  <c r="L195" i="15" s="1"/>
  <c r="Q198" i="1"/>
  <c r="R198" i="1" a="1"/>
  <c r="R198" i="1"/>
  <c r="D195" i="15" s="1"/>
  <c r="S198" i="1" a="1"/>
  <c r="S198" i="1"/>
  <c r="E195" i="15" s="1"/>
  <c r="T198" i="1" a="1"/>
  <c r="T198" i="1"/>
  <c r="AH198" i="1"/>
  <c r="AI198" i="1"/>
  <c r="AJ198" i="1"/>
  <c r="AK198" i="1"/>
  <c r="AL198" i="1"/>
  <c r="AM198" i="1"/>
  <c r="AN198" i="1"/>
  <c r="AO198" i="1"/>
  <c r="AP198" i="1"/>
  <c r="AX198" i="1"/>
  <c r="BA198" i="1"/>
  <c r="BB198" i="1" a="1"/>
  <c r="BB198" i="1"/>
  <c r="BC198" i="1" a="1"/>
  <c r="BC198" i="1"/>
  <c r="BD198" i="1" a="1"/>
  <c r="BD198" i="1"/>
  <c r="BE198" i="1"/>
  <c r="BQ198" i="1"/>
  <c r="BR198" i="1"/>
  <c r="A196" i="1"/>
  <c r="C196" i="1"/>
  <c r="F196" i="1"/>
  <c r="L196" i="1" a="1"/>
  <c r="L196" i="1"/>
  <c r="K193" i="15" s="1"/>
  <c r="M196" i="1" a="1"/>
  <c r="M196" i="1"/>
  <c r="L193" i="15" s="1"/>
  <c r="Q196" i="1"/>
  <c r="R196" i="1" a="1"/>
  <c r="R196" i="1"/>
  <c r="D193" i="15" s="1"/>
  <c r="S196" i="1" a="1"/>
  <c r="S196" i="1"/>
  <c r="E193" i="15" s="1"/>
  <c r="T196" i="1" a="1"/>
  <c r="T196" i="1"/>
  <c r="AH196" i="1"/>
  <c r="AI196" i="1"/>
  <c r="AJ196" i="1"/>
  <c r="AK196" i="1"/>
  <c r="AL196" i="1"/>
  <c r="AM196" i="1"/>
  <c r="AN196" i="1"/>
  <c r="AO196" i="1"/>
  <c r="AP196" i="1"/>
  <c r="AX196" i="1"/>
  <c r="BA196" i="1"/>
  <c r="BB196" i="1" a="1"/>
  <c r="BB196" i="1"/>
  <c r="BC196" i="1" a="1"/>
  <c r="BC196" i="1"/>
  <c r="BD196" i="1" a="1"/>
  <c r="BD196" i="1"/>
  <c r="BE196" i="1"/>
  <c r="BQ196" i="1"/>
  <c r="BR196" i="1"/>
  <c r="L197" i="1" a="1"/>
  <c r="L197" i="1" s="1"/>
  <c r="K194" i="15" s="1"/>
  <c r="A201" i="1"/>
  <c r="C201" i="1"/>
  <c r="F201" i="1"/>
  <c r="L201" i="1" a="1"/>
  <c r="L201" i="1"/>
  <c r="K198" i="15" s="1"/>
  <c r="M201" i="1" a="1"/>
  <c r="M201" i="1"/>
  <c r="L198" i="15" s="1"/>
  <c r="Q201" i="1"/>
  <c r="R201" i="1" a="1"/>
  <c r="R201" i="1"/>
  <c r="D198" i="15" s="1"/>
  <c r="S201" i="1" a="1"/>
  <c r="S201" i="1"/>
  <c r="E198" i="15" s="1"/>
  <c r="T201" i="1" a="1"/>
  <c r="T201" i="1"/>
  <c r="AH201" i="1"/>
  <c r="AI201" i="1"/>
  <c r="AJ201" i="1"/>
  <c r="AK201" i="1"/>
  <c r="AL201" i="1"/>
  <c r="AM201" i="1"/>
  <c r="AN201" i="1"/>
  <c r="AO201" i="1"/>
  <c r="AP201" i="1"/>
  <c r="AX201" i="1"/>
  <c r="BA201" i="1"/>
  <c r="BB201" i="1" a="1"/>
  <c r="BB201" i="1"/>
  <c r="BC201" i="1" a="1"/>
  <c r="BC201" i="1"/>
  <c r="BD201" i="1" a="1"/>
  <c r="BD201" i="1"/>
  <c r="BE201" i="1"/>
  <c r="BQ201" i="1"/>
  <c r="BR201" i="1"/>
  <c r="M194" i="1" a="1"/>
  <c r="M194" i="1" s="1"/>
  <c r="L191" i="15" s="1"/>
  <c r="L194" i="1" a="1"/>
  <c r="L194" i="1" s="1"/>
  <c r="K191" i="15" s="1"/>
  <c r="C194" i="1"/>
  <c r="F194" i="1"/>
  <c r="Q194" i="1"/>
  <c r="R194" i="1" a="1"/>
  <c r="R194" i="1"/>
  <c r="D191" i="15" s="1"/>
  <c r="S194" i="1" a="1"/>
  <c r="S194" i="1"/>
  <c r="E191" i="15" s="1"/>
  <c r="T194" i="1" a="1"/>
  <c r="T194" i="1"/>
  <c r="AH194" i="1"/>
  <c r="AI194" i="1"/>
  <c r="AJ194" i="1"/>
  <c r="AK194" i="1"/>
  <c r="AL194" i="1"/>
  <c r="AM194" i="1"/>
  <c r="AN194" i="1"/>
  <c r="AO194" i="1"/>
  <c r="AP194" i="1"/>
  <c r="AX194" i="1"/>
  <c r="BA194" i="1"/>
  <c r="BB194" i="1" a="1"/>
  <c r="BB194" i="1"/>
  <c r="BC194" i="1" a="1"/>
  <c r="BC194" i="1"/>
  <c r="BD194" i="1" a="1"/>
  <c r="BD194" i="1"/>
  <c r="BE194" i="1"/>
  <c r="BQ194" i="1"/>
  <c r="BR194" i="1"/>
  <c r="A197" i="1"/>
  <c r="C197" i="1"/>
  <c r="F197" i="1"/>
  <c r="Q197" i="1"/>
  <c r="R197" i="1" a="1"/>
  <c r="R197" i="1"/>
  <c r="D194" i="15" s="1"/>
  <c r="S197" i="1" a="1"/>
  <c r="S197" i="1"/>
  <c r="E194" i="15" s="1"/>
  <c r="T197" i="1" a="1"/>
  <c r="T197" i="1"/>
  <c r="AH197" i="1"/>
  <c r="AI197" i="1"/>
  <c r="AJ197" i="1"/>
  <c r="AK197" i="1"/>
  <c r="AL197" i="1"/>
  <c r="AM197" i="1"/>
  <c r="AN197" i="1"/>
  <c r="AO197" i="1"/>
  <c r="AP197" i="1"/>
  <c r="AX197" i="1"/>
  <c r="BA197" i="1"/>
  <c r="BB197" i="1" a="1"/>
  <c r="BB197" i="1"/>
  <c r="BC197" i="1" a="1"/>
  <c r="BC197" i="1"/>
  <c r="BD197" i="1" a="1"/>
  <c r="BD197" i="1"/>
  <c r="BE197" i="1"/>
  <c r="BQ197" i="1"/>
  <c r="BR197" i="1"/>
  <c r="M199" i="1" a="1"/>
  <c r="M199" i="1" s="1"/>
  <c r="L196" i="15" s="1"/>
  <c r="L199" i="1" a="1"/>
  <c r="L199" i="1" s="1"/>
  <c r="K196" i="15" s="1"/>
  <c r="A199" i="1"/>
  <c r="C199" i="1"/>
  <c r="F199" i="1"/>
  <c r="Q199" i="1"/>
  <c r="R199" i="1" a="1"/>
  <c r="R199" i="1"/>
  <c r="D196" i="15" s="1"/>
  <c r="S199" i="1" a="1"/>
  <c r="S199" i="1"/>
  <c r="E196" i="15" s="1"/>
  <c r="T199" i="1" a="1"/>
  <c r="T199" i="1"/>
  <c r="AH199" i="1"/>
  <c r="AI199" i="1"/>
  <c r="AJ199" i="1"/>
  <c r="AK199" i="1"/>
  <c r="AL199" i="1"/>
  <c r="AM199" i="1"/>
  <c r="AN199" i="1"/>
  <c r="AO199" i="1"/>
  <c r="AP199" i="1"/>
  <c r="AX199" i="1"/>
  <c r="BA199" i="1"/>
  <c r="BB199" i="1" a="1"/>
  <c r="BB199" i="1"/>
  <c r="BC199" i="1" a="1"/>
  <c r="BC199" i="1"/>
  <c r="BD199" i="1" a="1"/>
  <c r="BD199" i="1"/>
  <c r="BE199" i="1"/>
  <c r="BQ199" i="1"/>
  <c r="BR199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203" i="1"/>
  <c r="BS204" i="1"/>
  <c r="BS209" i="1"/>
  <c r="BS210" i="1"/>
  <c r="BS211" i="1"/>
  <c r="BS212" i="1"/>
  <c r="BS213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A188" i="1"/>
  <c r="C188" i="1"/>
  <c r="F188" i="1"/>
  <c r="L188" i="1" a="1"/>
  <c r="L188" i="1"/>
  <c r="K185" i="15" s="1"/>
  <c r="M188" i="1" a="1"/>
  <c r="M188" i="1"/>
  <c r="L185" i="15" s="1"/>
  <c r="Q188" i="1"/>
  <c r="R188" i="1" a="1"/>
  <c r="R188" i="1"/>
  <c r="D185" i="15" s="1"/>
  <c r="S188" i="1" a="1"/>
  <c r="S188" i="1"/>
  <c r="E185" i="15" s="1"/>
  <c r="T188" i="1" a="1"/>
  <c r="T188" i="1"/>
  <c r="AH188" i="1"/>
  <c r="AI188" i="1"/>
  <c r="AJ188" i="1"/>
  <c r="AK188" i="1"/>
  <c r="AL188" i="1"/>
  <c r="AM188" i="1"/>
  <c r="AN188" i="1"/>
  <c r="AO188" i="1"/>
  <c r="AP188" i="1"/>
  <c r="AX188" i="1"/>
  <c r="BA188" i="1"/>
  <c r="BB188" i="1" a="1"/>
  <c r="BB188" i="1"/>
  <c r="BC188" i="1" a="1"/>
  <c r="BC188" i="1"/>
  <c r="BD188" i="1" a="1"/>
  <c r="BD188" i="1"/>
  <c r="BE188" i="1"/>
  <c r="BQ188" i="1"/>
  <c r="BR188" i="1"/>
  <c r="M214" i="1" a="1"/>
  <c r="M214" i="1" s="1"/>
  <c r="L211" i="15" s="1"/>
  <c r="L214" i="1" a="1"/>
  <c r="L214" i="1" s="1"/>
  <c r="K211" i="15" s="1"/>
  <c r="M191" i="1" a="1"/>
  <c r="M191" i="1" s="1"/>
  <c r="L188" i="15" s="1"/>
  <c r="L191" i="1" a="1"/>
  <c r="L191" i="1" s="1"/>
  <c r="K188" i="15" s="1"/>
  <c r="M225" i="1" a="1"/>
  <c r="M225" i="1" s="1"/>
  <c r="L222" i="15" s="1"/>
  <c r="L225" i="1" a="1"/>
  <c r="L225" i="1" s="1"/>
  <c r="K222" i="15" s="1"/>
  <c r="M208" i="1" a="1"/>
  <c r="M208" i="1" s="1"/>
  <c r="L205" i="15" s="1"/>
  <c r="L208" i="1" a="1"/>
  <c r="L208" i="1" s="1"/>
  <c r="K205" i="15" s="1"/>
  <c r="M202" i="1" a="1"/>
  <c r="M202" i="1" s="1"/>
  <c r="L199" i="15" s="1"/>
  <c r="L202" i="1" a="1"/>
  <c r="L202" i="1" s="1"/>
  <c r="K199" i="15" s="1"/>
  <c r="M219" i="1" a="1"/>
  <c r="M219" i="1" s="1"/>
  <c r="L216" i="15" s="1"/>
  <c r="L219" i="1" a="1"/>
  <c r="L219" i="1" s="1"/>
  <c r="K216" i="15" s="1"/>
  <c r="M206" i="1" a="1"/>
  <c r="M206" i="1" s="1"/>
  <c r="L203" i="15" s="1"/>
  <c r="L206" i="1" a="1"/>
  <c r="L206" i="1" s="1"/>
  <c r="K203" i="15" s="1"/>
  <c r="M213" i="1" a="1"/>
  <c r="M213" i="1" s="1"/>
  <c r="L210" i="15" s="1"/>
  <c r="L213" i="1" a="1"/>
  <c r="L213" i="1" s="1"/>
  <c r="K210" i="15" s="1"/>
  <c r="M205" i="1" a="1"/>
  <c r="M205" i="1" s="1"/>
  <c r="L202" i="15" s="1"/>
  <c r="L205" i="1" a="1"/>
  <c r="L205" i="1" s="1"/>
  <c r="K202" i="15" s="1"/>
  <c r="M190" i="1" a="1"/>
  <c r="M190" i="1" s="1"/>
  <c r="L187" i="15" s="1"/>
  <c r="L190" i="1" a="1"/>
  <c r="L190" i="1" s="1"/>
  <c r="K187" i="15" s="1"/>
  <c r="A177" i="1"/>
  <c r="C177" i="1"/>
  <c r="F177" i="1"/>
  <c r="Q177" i="1"/>
  <c r="R177" i="1" a="1"/>
  <c r="R177" i="1"/>
  <c r="D174" i="15" s="1"/>
  <c r="S177" i="1" a="1"/>
  <c r="S177" i="1"/>
  <c r="E174" i="15" s="1"/>
  <c r="T177" i="1" a="1"/>
  <c r="T177" i="1"/>
  <c r="AH177" i="1"/>
  <c r="AI177" i="1"/>
  <c r="AJ177" i="1"/>
  <c r="AK177" i="1"/>
  <c r="AL177" i="1"/>
  <c r="AM177" i="1"/>
  <c r="AN177" i="1"/>
  <c r="AO177" i="1"/>
  <c r="AP177" i="1"/>
  <c r="AX177" i="1"/>
  <c r="BA177" i="1"/>
  <c r="BB177" i="1" a="1"/>
  <c r="BB177" i="1"/>
  <c r="BC177" i="1" a="1"/>
  <c r="BC177" i="1"/>
  <c r="BD177" i="1" a="1"/>
  <c r="BD177" i="1"/>
  <c r="BE177" i="1"/>
  <c r="BQ177" i="1"/>
  <c r="BR177" i="1"/>
  <c r="M180" i="1" a="1"/>
  <c r="M180" i="1" s="1"/>
  <c r="L177" i="15" s="1"/>
  <c r="L180" i="1" a="1"/>
  <c r="L180" i="1" s="1"/>
  <c r="K177" i="15" s="1"/>
  <c r="A180" i="1"/>
  <c r="C180" i="1"/>
  <c r="F180" i="1"/>
  <c r="Q180" i="1"/>
  <c r="R180" i="1" a="1"/>
  <c r="R180" i="1"/>
  <c r="D177" i="15" s="1"/>
  <c r="S180" i="1" a="1"/>
  <c r="S180" i="1"/>
  <c r="E177" i="15" s="1"/>
  <c r="T180" i="1" a="1"/>
  <c r="T180" i="1"/>
  <c r="AH180" i="1"/>
  <c r="AI180" i="1"/>
  <c r="AJ180" i="1"/>
  <c r="AK180" i="1"/>
  <c r="AL180" i="1"/>
  <c r="AM180" i="1"/>
  <c r="AN180" i="1"/>
  <c r="AO180" i="1"/>
  <c r="AP180" i="1"/>
  <c r="AX180" i="1"/>
  <c r="BA180" i="1"/>
  <c r="BB180" i="1" a="1"/>
  <c r="BB180" i="1"/>
  <c r="BC180" i="1" a="1"/>
  <c r="BC180" i="1"/>
  <c r="BD180" i="1" a="1"/>
  <c r="BD180" i="1"/>
  <c r="BE180" i="1"/>
  <c r="BQ180" i="1"/>
  <c r="BR180" i="1"/>
  <c r="A185" i="1"/>
  <c r="C185" i="1"/>
  <c r="F185" i="1"/>
  <c r="L185" i="1" a="1"/>
  <c r="L185" i="1"/>
  <c r="K182" i="15" s="1"/>
  <c r="Q185" i="1"/>
  <c r="R185" i="1" a="1"/>
  <c r="R185" i="1"/>
  <c r="D182" i="15" s="1"/>
  <c r="S185" i="1" a="1"/>
  <c r="S185" i="1"/>
  <c r="E182" i="15" s="1"/>
  <c r="T185" i="1" a="1"/>
  <c r="T185" i="1"/>
  <c r="AH185" i="1"/>
  <c r="AI185" i="1"/>
  <c r="AJ185" i="1"/>
  <c r="AK185" i="1"/>
  <c r="AL185" i="1"/>
  <c r="AM185" i="1"/>
  <c r="AN185" i="1"/>
  <c r="AO185" i="1"/>
  <c r="AP185" i="1"/>
  <c r="AX185" i="1"/>
  <c r="BA185" i="1"/>
  <c r="BB185" i="1" a="1"/>
  <c r="BB185" i="1"/>
  <c r="BC185" i="1" a="1"/>
  <c r="BC185" i="1"/>
  <c r="BD185" i="1" a="1"/>
  <c r="BD185" i="1"/>
  <c r="BE185" i="1"/>
  <c r="BQ185" i="1"/>
  <c r="BR185" i="1"/>
  <c r="L181" i="1" a="1"/>
  <c r="L181" i="1" s="1"/>
  <c r="K178" i="15" s="1"/>
  <c r="L182" i="1" a="1"/>
  <c r="L182" i="1" s="1"/>
  <c r="K179" i="15" s="1"/>
  <c r="A183" i="1"/>
  <c r="C183" i="1"/>
  <c r="F183" i="1"/>
  <c r="Q183" i="1"/>
  <c r="R183" i="1" a="1"/>
  <c r="R183" i="1"/>
  <c r="D180" i="15" s="1"/>
  <c r="S183" i="1" a="1"/>
  <c r="S183" i="1"/>
  <c r="E180" i="15" s="1"/>
  <c r="T183" i="1" a="1"/>
  <c r="T183" i="1"/>
  <c r="AH183" i="1"/>
  <c r="AI183" i="1"/>
  <c r="AJ183" i="1"/>
  <c r="AK183" i="1"/>
  <c r="AL183" i="1"/>
  <c r="AM183" i="1"/>
  <c r="AN183" i="1"/>
  <c r="AO183" i="1"/>
  <c r="AP183" i="1"/>
  <c r="AX183" i="1"/>
  <c r="BA183" i="1"/>
  <c r="BB183" i="1" a="1"/>
  <c r="BB183" i="1"/>
  <c r="BC183" i="1" a="1"/>
  <c r="BC183" i="1"/>
  <c r="BD183" i="1" a="1"/>
  <c r="BD183" i="1"/>
  <c r="BE183" i="1"/>
  <c r="BQ183" i="1"/>
  <c r="BR183" i="1"/>
  <c r="A178" i="1"/>
  <c r="C178" i="1"/>
  <c r="F178" i="1"/>
  <c r="Q178" i="1"/>
  <c r="R178" i="1" a="1"/>
  <c r="R178" i="1"/>
  <c r="D175" i="15" s="1"/>
  <c r="S178" i="1" a="1"/>
  <c r="S178" i="1"/>
  <c r="E175" i="15" s="1"/>
  <c r="T178" i="1" a="1"/>
  <c r="T178" i="1"/>
  <c r="AH178" i="1"/>
  <c r="AI178" i="1"/>
  <c r="AJ178" i="1"/>
  <c r="AK178" i="1"/>
  <c r="AL178" i="1"/>
  <c r="AM178" i="1"/>
  <c r="AN178" i="1"/>
  <c r="AO178" i="1"/>
  <c r="AP178" i="1"/>
  <c r="AX178" i="1"/>
  <c r="BA178" i="1"/>
  <c r="BB178" i="1" a="1"/>
  <c r="BB178" i="1"/>
  <c r="BC178" i="1" a="1"/>
  <c r="BC178" i="1"/>
  <c r="BD178" i="1" a="1"/>
  <c r="BD178" i="1"/>
  <c r="BE178" i="1"/>
  <c r="BQ178" i="1"/>
  <c r="BR178" i="1"/>
  <c r="M186" i="1" a="1"/>
  <c r="M186" i="1" s="1"/>
  <c r="L183" i="15" s="1"/>
  <c r="L186" i="1" a="1"/>
  <c r="L186" i="1" s="1"/>
  <c r="K183" i="15" s="1"/>
  <c r="M184" i="1" a="1"/>
  <c r="M184" i="1" s="1"/>
  <c r="L181" i="15" s="1"/>
  <c r="L184" i="1" a="1"/>
  <c r="L184" i="1" s="1"/>
  <c r="K181" i="15" s="1"/>
  <c r="M179" i="1" a="1"/>
  <c r="M179" i="1" s="1"/>
  <c r="L176" i="15" s="1"/>
  <c r="L179" i="1" a="1"/>
  <c r="L179" i="1" s="1"/>
  <c r="K176" i="15" s="1"/>
  <c r="M175" i="1" a="1"/>
  <c r="M175" i="1" s="1"/>
  <c r="L172" i="15" s="1"/>
  <c r="L175" i="1" a="1"/>
  <c r="L175" i="1" s="1"/>
  <c r="K172" i="15" s="1"/>
  <c r="M174" i="1" a="1"/>
  <c r="M174" i="1" s="1"/>
  <c r="L171" i="15" s="1"/>
  <c r="L174" i="1" a="1"/>
  <c r="L174" i="1" s="1"/>
  <c r="K171" i="15" s="1"/>
  <c r="L173" i="1" a="1"/>
  <c r="L173" i="1" s="1"/>
  <c r="K170" i="15" s="1"/>
  <c r="A6" i="15"/>
  <c r="B6" i="15"/>
  <c r="C6" i="15"/>
  <c r="F6" i="15"/>
  <c r="G6" i="15"/>
  <c r="H6" i="15"/>
  <c r="I6" i="15"/>
  <c r="J6" i="15"/>
  <c r="M6" i="15"/>
  <c r="N6" i="15"/>
  <c r="O6" i="15"/>
  <c r="P6" i="15"/>
  <c r="Q6" i="15"/>
  <c r="S6" i="15"/>
  <c r="T6" i="15"/>
  <c r="A7" i="15"/>
  <c r="B7" i="15"/>
  <c r="C7" i="15"/>
  <c r="D7" i="15"/>
  <c r="E7" i="15"/>
  <c r="F7" i="15"/>
  <c r="G7" i="15"/>
  <c r="H7" i="15"/>
  <c r="I7" i="15"/>
  <c r="J7" i="15"/>
  <c r="M7" i="15"/>
  <c r="N7" i="15"/>
  <c r="O7" i="15"/>
  <c r="P7" i="15"/>
  <c r="Q7" i="15"/>
  <c r="S7" i="15"/>
  <c r="T7" i="15"/>
  <c r="A8" i="15"/>
  <c r="B8" i="15"/>
  <c r="C8" i="15"/>
  <c r="F8" i="15"/>
  <c r="G8" i="15"/>
  <c r="H8" i="15"/>
  <c r="I8" i="15"/>
  <c r="J8" i="15"/>
  <c r="M8" i="15"/>
  <c r="N8" i="15"/>
  <c r="P8" i="15"/>
  <c r="Q8" i="15"/>
  <c r="R8" i="15"/>
  <c r="S8" i="15"/>
  <c r="T8" i="15"/>
  <c r="A257" i="15"/>
  <c r="B257" i="15"/>
  <c r="C257" i="15"/>
  <c r="F257" i="15"/>
  <c r="G257" i="15"/>
  <c r="H257" i="15"/>
  <c r="I257" i="15"/>
  <c r="J257" i="15"/>
  <c r="M257" i="15"/>
  <c r="N257" i="15"/>
  <c r="O257" i="15"/>
  <c r="P257" i="15"/>
  <c r="Q257" i="15"/>
  <c r="R257" i="15"/>
  <c r="S257" i="15"/>
  <c r="T257" i="15"/>
  <c r="A258" i="15"/>
  <c r="B258" i="15"/>
  <c r="C258" i="15"/>
  <c r="F258" i="15"/>
  <c r="G258" i="15"/>
  <c r="H258" i="15"/>
  <c r="I258" i="15"/>
  <c r="J258" i="15"/>
  <c r="M258" i="15"/>
  <c r="N258" i="15"/>
  <c r="O258" i="15"/>
  <c r="P258" i="15"/>
  <c r="Q258" i="15"/>
  <c r="R258" i="15"/>
  <c r="S258" i="15"/>
  <c r="T258" i="15"/>
  <c r="A259" i="15"/>
  <c r="B259" i="15"/>
  <c r="C259" i="15"/>
  <c r="F259" i="15"/>
  <c r="G259" i="15"/>
  <c r="H259" i="15"/>
  <c r="I259" i="15"/>
  <c r="J259" i="15"/>
  <c r="M259" i="15"/>
  <c r="N259" i="15"/>
  <c r="O259" i="15"/>
  <c r="P259" i="15"/>
  <c r="Q259" i="15"/>
  <c r="R259" i="15"/>
  <c r="S259" i="15"/>
  <c r="T259" i="15"/>
  <c r="A260" i="15"/>
  <c r="B260" i="15"/>
  <c r="C260" i="15"/>
  <c r="F260" i="15"/>
  <c r="G260" i="15"/>
  <c r="H260" i="15"/>
  <c r="I260" i="15"/>
  <c r="J260" i="15"/>
  <c r="M260" i="15"/>
  <c r="N260" i="15"/>
  <c r="O260" i="15"/>
  <c r="P260" i="15"/>
  <c r="Q260" i="15"/>
  <c r="R260" i="15"/>
  <c r="S260" i="15"/>
  <c r="T260" i="15"/>
  <c r="A261" i="15"/>
  <c r="B261" i="15"/>
  <c r="C261" i="15"/>
  <c r="F261" i="15"/>
  <c r="G261" i="15"/>
  <c r="H261" i="15"/>
  <c r="I261" i="15"/>
  <c r="J261" i="15"/>
  <c r="M261" i="15"/>
  <c r="N261" i="15"/>
  <c r="O261" i="15"/>
  <c r="P261" i="15"/>
  <c r="Q261" i="15"/>
  <c r="R261" i="15"/>
  <c r="S261" i="15"/>
  <c r="T261" i="15"/>
  <c r="A262" i="15"/>
  <c r="B262" i="15"/>
  <c r="C262" i="15"/>
  <c r="F262" i="15"/>
  <c r="G262" i="15"/>
  <c r="H262" i="15"/>
  <c r="I262" i="15"/>
  <c r="J262" i="15"/>
  <c r="M262" i="15"/>
  <c r="N262" i="15"/>
  <c r="O262" i="15"/>
  <c r="P262" i="15"/>
  <c r="Q262" i="15"/>
  <c r="R262" i="15"/>
  <c r="S262" i="15"/>
  <c r="T262" i="15"/>
  <c r="A263" i="15"/>
  <c r="B263" i="15"/>
  <c r="C263" i="15"/>
  <c r="F263" i="15"/>
  <c r="G263" i="15"/>
  <c r="H263" i="15"/>
  <c r="I263" i="15"/>
  <c r="J263" i="15"/>
  <c r="M263" i="15"/>
  <c r="N263" i="15"/>
  <c r="O263" i="15"/>
  <c r="P263" i="15"/>
  <c r="Q263" i="15"/>
  <c r="R263" i="15"/>
  <c r="S263" i="15"/>
  <c r="T263" i="15"/>
  <c r="A264" i="15"/>
  <c r="B264" i="15"/>
  <c r="C264" i="15"/>
  <c r="F264" i="15"/>
  <c r="G264" i="15"/>
  <c r="H264" i="15"/>
  <c r="I264" i="15"/>
  <c r="J264" i="15"/>
  <c r="M264" i="15"/>
  <c r="N264" i="15"/>
  <c r="O264" i="15"/>
  <c r="P264" i="15"/>
  <c r="Q264" i="15"/>
  <c r="R264" i="15"/>
  <c r="S264" i="15"/>
  <c r="T264" i="15"/>
  <c r="A265" i="15"/>
  <c r="B265" i="15"/>
  <c r="C265" i="15"/>
  <c r="F265" i="15"/>
  <c r="G265" i="15"/>
  <c r="H265" i="15"/>
  <c r="I265" i="15"/>
  <c r="J265" i="15"/>
  <c r="M265" i="15"/>
  <c r="N265" i="15"/>
  <c r="O265" i="15"/>
  <c r="P265" i="15"/>
  <c r="Q265" i="15"/>
  <c r="R265" i="15"/>
  <c r="S265" i="15"/>
  <c r="T265" i="15"/>
  <c r="A266" i="15"/>
  <c r="B266" i="15"/>
  <c r="C266" i="15"/>
  <c r="F266" i="15"/>
  <c r="G266" i="15"/>
  <c r="H266" i="15"/>
  <c r="I266" i="15"/>
  <c r="J266" i="15"/>
  <c r="M266" i="15"/>
  <c r="N266" i="15"/>
  <c r="O266" i="15"/>
  <c r="P266" i="15"/>
  <c r="Q266" i="15"/>
  <c r="R266" i="15"/>
  <c r="S266" i="15"/>
  <c r="T266" i="15"/>
  <c r="A267" i="15"/>
  <c r="B267" i="15"/>
  <c r="C267" i="15"/>
  <c r="F267" i="15"/>
  <c r="G267" i="15"/>
  <c r="H267" i="15"/>
  <c r="I267" i="15"/>
  <c r="J267" i="15"/>
  <c r="M267" i="15"/>
  <c r="N267" i="15"/>
  <c r="O267" i="15"/>
  <c r="P267" i="15"/>
  <c r="Q267" i="15"/>
  <c r="R267" i="15"/>
  <c r="S267" i="15"/>
  <c r="T267" i="15"/>
  <c r="A268" i="15"/>
  <c r="B268" i="15"/>
  <c r="C268" i="15"/>
  <c r="F268" i="15"/>
  <c r="G268" i="15"/>
  <c r="H268" i="15"/>
  <c r="I268" i="15"/>
  <c r="J268" i="15"/>
  <c r="M268" i="15"/>
  <c r="N268" i="15"/>
  <c r="O268" i="15"/>
  <c r="P268" i="15"/>
  <c r="Q268" i="15"/>
  <c r="R268" i="15"/>
  <c r="S268" i="15"/>
  <c r="T268" i="15"/>
  <c r="A269" i="15"/>
  <c r="B269" i="15"/>
  <c r="C269" i="15"/>
  <c r="F269" i="15"/>
  <c r="G269" i="15"/>
  <c r="H269" i="15"/>
  <c r="I269" i="15"/>
  <c r="J269" i="15"/>
  <c r="M269" i="15"/>
  <c r="N269" i="15"/>
  <c r="O269" i="15"/>
  <c r="P269" i="15"/>
  <c r="Q269" i="15"/>
  <c r="R269" i="15"/>
  <c r="S269" i="15"/>
  <c r="T269" i="15"/>
  <c r="A270" i="15"/>
  <c r="B270" i="15"/>
  <c r="C270" i="15"/>
  <c r="F270" i="15"/>
  <c r="G270" i="15"/>
  <c r="H270" i="15"/>
  <c r="I270" i="15"/>
  <c r="J270" i="15"/>
  <c r="M270" i="15"/>
  <c r="N270" i="15"/>
  <c r="O270" i="15"/>
  <c r="P270" i="15"/>
  <c r="Q270" i="15"/>
  <c r="R270" i="15"/>
  <c r="S270" i="15"/>
  <c r="T270" i="15"/>
  <c r="A271" i="15"/>
  <c r="B271" i="15"/>
  <c r="C271" i="15"/>
  <c r="F271" i="15"/>
  <c r="G271" i="15"/>
  <c r="H271" i="15"/>
  <c r="I271" i="15"/>
  <c r="J271" i="15"/>
  <c r="M271" i="15"/>
  <c r="N271" i="15"/>
  <c r="O271" i="15"/>
  <c r="P271" i="15"/>
  <c r="Q271" i="15"/>
  <c r="R271" i="15"/>
  <c r="S271" i="15"/>
  <c r="T271" i="15"/>
  <c r="A272" i="15"/>
  <c r="B272" i="15"/>
  <c r="C272" i="15"/>
  <c r="F272" i="15"/>
  <c r="G272" i="15"/>
  <c r="H272" i="15"/>
  <c r="I272" i="15"/>
  <c r="J272" i="15"/>
  <c r="M272" i="15"/>
  <c r="N272" i="15"/>
  <c r="O272" i="15"/>
  <c r="P272" i="15"/>
  <c r="Q272" i="15"/>
  <c r="R272" i="15"/>
  <c r="S272" i="15"/>
  <c r="T272" i="15"/>
  <c r="A273" i="15"/>
  <c r="B273" i="15"/>
  <c r="C273" i="15"/>
  <c r="F273" i="15"/>
  <c r="G273" i="15"/>
  <c r="H273" i="15"/>
  <c r="I273" i="15"/>
  <c r="J273" i="15"/>
  <c r="M273" i="15"/>
  <c r="N273" i="15"/>
  <c r="O273" i="15"/>
  <c r="P273" i="15"/>
  <c r="Q273" i="15"/>
  <c r="R273" i="15"/>
  <c r="S273" i="15"/>
  <c r="T273" i="15"/>
  <c r="A274" i="15"/>
  <c r="B274" i="15"/>
  <c r="C274" i="15"/>
  <c r="F274" i="15"/>
  <c r="G274" i="15"/>
  <c r="H274" i="15"/>
  <c r="I274" i="15"/>
  <c r="J274" i="15"/>
  <c r="M274" i="15"/>
  <c r="N274" i="15"/>
  <c r="O274" i="15"/>
  <c r="P274" i="15"/>
  <c r="Q274" i="15"/>
  <c r="R274" i="15"/>
  <c r="S274" i="15"/>
  <c r="T274" i="15"/>
  <c r="A275" i="15"/>
  <c r="B275" i="15"/>
  <c r="C275" i="15"/>
  <c r="F275" i="15"/>
  <c r="G275" i="15"/>
  <c r="H275" i="15"/>
  <c r="I275" i="15"/>
  <c r="J275" i="15"/>
  <c r="M275" i="15"/>
  <c r="N275" i="15"/>
  <c r="O275" i="15"/>
  <c r="P275" i="15"/>
  <c r="Q275" i="15"/>
  <c r="R275" i="15"/>
  <c r="S275" i="15"/>
  <c r="T275" i="15"/>
  <c r="A276" i="15"/>
  <c r="B276" i="15"/>
  <c r="C276" i="15"/>
  <c r="F276" i="15"/>
  <c r="G276" i="15"/>
  <c r="H276" i="15"/>
  <c r="I276" i="15"/>
  <c r="J276" i="15"/>
  <c r="M276" i="15"/>
  <c r="N276" i="15"/>
  <c r="O276" i="15"/>
  <c r="P276" i="15"/>
  <c r="Q276" i="15"/>
  <c r="R276" i="15"/>
  <c r="S276" i="15"/>
  <c r="T276" i="15"/>
  <c r="A277" i="15"/>
  <c r="B277" i="15"/>
  <c r="C277" i="15"/>
  <c r="F277" i="15"/>
  <c r="G277" i="15"/>
  <c r="H277" i="15"/>
  <c r="I277" i="15"/>
  <c r="J277" i="15"/>
  <c r="M277" i="15"/>
  <c r="N277" i="15"/>
  <c r="O277" i="15"/>
  <c r="P277" i="15"/>
  <c r="Q277" i="15"/>
  <c r="R277" i="15"/>
  <c r="S277" i="15"/>
  <c r="T277" i="15"/>
  <c r="A278" i="15"/>
  <c r="B278" i="15"/>
  <c r="C278" i="15"/>
  <c r="F278" i="15"/>
  <c r="G278" i="15"/>
  <c r="H278" i="15"/>
  <c r="I278" i="15"/>
  <c r="J278" i="15"/>
  <c r="M278" i="15"/>
  <c r="N278" i="15"/>
  <c r="O278" i="15"/>
  <c r="P278" i="15"/>
  <c r="Q278" i="15"/>
  <c r="R278" i="15"/>
  <c r="S278" i="15"/>
  <c r="T278" i="15"/>
  <c r="A279" i="15"/>
  <c r="B279" i="15"/>
  <c r="C279" i="15"/>
  <c r="F279" i="15"/>
  <c r="G279" i="15"/>
  <c r="H279" i="15"/>
  <c r="I279" i="15"/>
  <c r="J279" i="15"/>
  <c r="M279" i="15"/>
  <c r="N279" i="15"/>
  <c r="O279" i="15"/>
  <c r="P279" i="15"/>
  <c r="Q279" i="15"/>
  <c r="R279" i="15"/>
  <c r="S279" i="15"/>
  <c r="T279" i="15"/>
  <c r="A280" i="15"/>
  <c r="B280" i="15"/>
  <c r="C280" i="15"/>
  <c r="F280" i="15"/>
  <c r="G280" i="15"/>
  <c r="H280" i="15"/>
  <c r="I280" i="15"/>
  <c r="J280" i="15"/>
  <c r="M280" i="15"/>
  <c r="N280" i="15"/>
  <c r="O280" i="15"/>
  <c r="P280" i="15"/>
  <c r="Q280" i="15"/>
  <c r="R280" i="15"/>
  <c r="S280" i="15"/>
  <c r="T280" i="15"/>
  <c r="A281" i="15"/>
  <c r="B281" i="15"/>
  <c r="C281" i="15"/>
  <c r="F281" i="15"/>
  <c r="G281" i="15"/>
  <c r="H281" i="15"/>
  <c r="I281" i="15"/>
  <c r="J281" i="15"/>
  <c r="M281" i="15"/>
  <c r="N281" i="15"/>
  <c r="O281" i="15"/>
  <c r="P281" i="15"/>
  <c r="Q281" i="15"/>
  <c r="R281" i="15"/>
  <c r="S281" i="15"/>
  <c r="T281" i="15"/>
  <c r="A282" i="15"/>
  <c r="B282" i="15"/>
  <c r="C282" i="15"/>
  <c r="F282" i="15"/>
  <c r="G282" i="15"/>
  <c r="H282" i="15"/>
  <c r="I282" i="15"/>
  <c r="J282" i="15"/>
  <c r="M282" i="15"/>
  <c r="N282" i="15"/>
  <c r="O282" i="15"/>
  <c r="P282" i="15"/>
  <c r="Q282" i="15"/>
  <c r="R282" i="15"/>
  <c r="S282" i="15"/>
  <c r="T282" i="15"/>
  <c r="A283" i="15"/>
  <c r="B283" i="15"/>
  <c r="C283" i="15"/>
  <c r="F283" i="15"/>
  <c r="G283" i="15"/>
  <c r="H283" i="15"/>
  <c r="I283" i="15"/>
  <c r="J283" i="15"/>
  <c r="M283" i="15"/>
  <c r="N283" i="15"/>
  <c r="O283" i="15"/>
  <c r="P283" i="15"/>
  <c r="Q283" i="15"/>
  <c r="R283" i="15"/>
  <c r="S283" i="15"/>
  <c r="T283" i="15"/>
  <c r="A284" i="15"/>
  <c r="B284" i="15"/>
  <c r="C284" i="15"/>
  <c r="F284" i="15"/>
  <c r="G284" i="15"/>
  <c r="H284" i="15"/>
  <c r="I284" i="15"/>
  <c r="J284" i="15"/>
  <c r="M284" i="15"/>
  <c r="N284" i="15"/>
  <c r="O284" i="15"/>
  <c r="P284" i="15"/>
  <c r="Q284" i="15"/>
  <c r="R284" i="15"/>
  <c r="S284" i="15"/>
  <c r="T284" i="15"/>
  <c r="A285" i="15"/>
  <c r="B285" i="15"/>
  <c r="C285" i="15"/>
  <c r="F285" i="15"/>
  <c r="G285" i="15"/>
  <c r="H285" i="15"/>
  <c r="I285" i="15"/>
  <c r="J285" i="15"/>
  <c r="M285" i="15"/>
  <c r="N285" i="15"/>
  <c r="O285" i="15"/>
  <c r="P285" i="15"/>
  <c r="Q285" i="15"/>
  <c r="R285" i="15"/>
  <c r="S285" i="15"/>
  <c r="T285" i="15"/>
  <c r="A286" i="15"/>
  <c r="B286" i="15"/>
  <c r="C286" i="15"/>
  <c r="F286" i="15"/>
  <c r="G286" i="15"/>
  <c r="H286" i="15"/>
  <c r="I286" i="15"/>
  <c r="J286" i="15"/>
  <c r="M286" i="15"/>
  <c r="N286" i="15"/>
  <c r="O286" i="15"/>
  <c r="P286" i="15"/>
  <c r="Q286" i="15"/>
  <c r="R286" i="15"/>
  <c r="S286" i="15"/>
  <c r="T286" i="15"/>
  <c r="A287" i="15"/>
  <c r="B287" i="15"/>
  <c r="C287" i="15"/>
  <c r="F287" i="15"/>
  <c r="G287" i="15"/>
  <c r="H287" i="15"/>
  <c r="I287" i="15"/>
  <c r="J287" i="15"/>
  <c r="M287" i="15"/>
  <c r="N287" i="15"/>
  <c r="O287" i="15"/>
  <c r="P287" i="15"/>
  <c r="Q287" i="15"/>
  <c r="R287" i="15"/>
  <c r="S287" i="15"/>
  <c r="T287" i="15"/>
  <c r="A288" i="15"/>
  <c r="B288" i="15"/>
  <c r="C288" i="15"/>
  <c r="F288" i="15"/>
  <c r="G288" i="15"/>
  <c r="H288" i="15"/>
  <c r="I288" i="15"/>
  <c r="J288" i="15"/>
  <c r="M288" i="15"/>
  <c r="N288" i="15"/>
  <c r="O288" i="15"/>
  <c r="P288" i="15"/>
  <c r="Q288" i="15"/>
  <c r="R288" i="15"/>
  <c r="S288" i="15"/>
  <c r="T288" i="15"/>
  <c r="A289" i="15"/>
  <c r="B289" i="15"/>
  <c r="C289" i="15"/>
  <c r="F289" i="15"/>
  <c r="G289" i="15"/>
  <c r="H289" i="15"/>
  <c r="I289" i="15"/>
  <c r="J289" i="15"/>
  <c r="M289" i="15"/>
  <c r="N289" i="15"/>
  <c r="O289" i="15"/>
  <c r="P289" i="15"/>
  <c r="Q289" i="15"/>
  <c r="R289" i="15"/>
  <c r="S289" i="15"/>
  <c r="T289" i="15"/>
  <c r="A290" i="15"/>
  <c r="B290" i="15"/>
  <c r="C290" i="15"/>
  <c r="F290" i="15"/>
  <c r="G290" i="15"/>
  <c r="H290" i="15"/>
  <c r="I290" i="15"/>
  <c r="J290" i="15"/>
  <c r="M290" i="15"/>
  <c r="N290" i="15"/>
  <c r="O290" i="15"/>
  <c r="P290" i="15"/>
  <c r="Q290" i="15"/>
  <c r="R290" i="15"/>
  <c r="S290" i="15"/>
  <c r="T290" i="15"/>
  <c r="A291" i="15"/>
  <c r="B291" i="15"/>
  <c r="C291" i="15"/>
  <c r="F291" i="15"/>
  <c r="G291" i="15"/>
  <c r="H291" i="15"/>
  <c r="I291" i="15"/>
  <c r="J291" i="15"/>
  <c r="M291" i="15"/>
  <c r="N291" i="15"/>
  <c r="O291" i="15"/>
  <c r="P291" i="15"/>
  <c r="Q291" i="15"/>
  <c r="R291" i="15"/>
  <c r="S291" i="15"/>
  <c r="T291" i="15"/>
  <c r="A292" i="15"/>
  <c r="B292" i="15"/>
  <c r="C292" i="15"/>
  <c r="F292" i="15"/>
  <c r="G292" i="15"/>
  <c r="H292" i="15"/>
  <c r="I292" i="15"/>
  <c r="J292" i="15"/>
  <c r="M292" i="15"/>
  <c r="N292" i="15"/>
  <c r="O292" i="15"/>
  <c r="P292" i="15"/>
  <c r="Q292" i="15"/>
  <c r="R292" i="15"/>
  <c r="S292" i="15"/>
  <c r="T292" i="15"/>
  <c r="A293" i="15"/>
  <c r="B293" i="15"/>
  <c r="C293" i="15"/>
  <c r="F293" i="15"/>
  <c r="G293" i="15"/>
  <c r="H293" i="15"/>
  <c r="I293" i="15"/>
  <c r="J293" i="15"/>
  <c r="M293" i="15"/>
  <c r="N293" i="15"/>
  <c r="O293" i="15"/>
  <c r="P293" i="15"/>
  <c r="Q293" i="15"/>
  <c r="R293" i="15"/>
  <c r="S293" i="15"/>
  <c r="T293" i="15"/>
  <c r="A294" i="15"/>
  <c r="B294" i="15"/>
  <c r="C294" i="15"/>
  <c r="F294" i="15"/>
  <c r="G294" i="15"/>
  <c r="H294" i="15"/>
  <c r="I294" i="15"/>
  <c r="J294" i="15"/>
  <c r="M294" i="15"/>
  <c r="N294" i="15"/>
  <c r="O294" i="15"/>
  <c r="P294" i="15"/>
  <c r="Q294" i="15"/>
  <c r="R294" i="15"/>
  <c r="S294" i="15"/>
  <c r="T294" i="15"/>
  <c r="A295" i="15"/>
  <c r="B295" i="15"/>
  <c r="C295" i="15"/>
  <c r="F295" i="15"/>
  <c r="G295" i="15"/>
  <c r="H295" i="15"/>
  <c r="I295" i="15"/>
  <c r="J295" i="15"/>
  <c r="M295" i="15"/>
  <c r="N295" i="15"/>
  <c r="O295" i="15"/>
  <c r="P295" i="15"/>
  <c r="Q295" i="15"/>
  <c r="R295" i="15"/>
  <c r="S295" i="15"/>
  <c r="T295" i="15"/>
  <c r="A296" i="15"/>
  <c r="B296" i="15"/>
  <c r="C296" i="15"/>
  <c r="F296" i="15"/>
  <c r="G296" i="15"/>
  <c r="H296" i="15"/>
  <c r="I296" i="15"/>
  <c r="J296" i="15"/>
  <c r="M296" i="15"/>
  <c r="N296" i="15"/>
  <c r="O296" i="15"/>
  <c r="P296" i="15"/>
  <c r="Q296" i="15"/>
  <c r="R296" i="15"/>
  <c r="S296" i="15"/>
  <c r="T296" i="15"/>
  <c r="A297" i="15"/>
  <c r="B297" i="15"/>
  <c r="C297" i="15"/>
  <c r="F297" i="15"/>
  <c r="G297" i="15"/>
  <c r="H297" i="15"/>
  <c r="I297" i="15"/>
  <c r="J297" i="15"/>
  <c r="M297" i="15"/>
  <c r="N297" i="15"/>
  <c r="O297" i="15"/>
  <c r="P297" i="15"/>
  <c r="Q297" i="15"/>
  <c r="R297" i="15"/>
  <c r="S297" i="15"/>
  <c r="T297" i="15"/>
  <c r="A298" i="15"/>
  <c r="B298" i="15"/>
  <c r="C298" i="15"/>
  <c r="F298" i="15"/>
  <c r="G298" i="15"/>
  <c r="H298" i="15"/>
  <c r="I298" i="15"/>
  <c r="J298" i="15"/>
  <c r="M298" i="15"/>
  <c r="N298" i="15"/>
  <c r="O298" i="15"/>
  <c r="P298" i="15"/>
  <c r="Q298" i="15"/>
  <c r="R298" i="15"/>
  <c r="S298" i="15"/>
  <c r="T298" i="15"/>
  <c r="A299" i="15"/>
  <c r="B299" i="15"/>
  <c r="C299" i="15"/>
  <c r="F299" i="15"/>
  <c r="G299" i="15"/>
  <c r="H299" i="15"/>
  <c r="I299" i="15"/>
  <c r="J299" i="15"/>
  <c r="M299" i="15"/>
  <c r="N299" i="15"/>
  <c r="O299" i="15"/>
  <c r="P299" i="15"/>
  <c r="Q299" i="15"/>
  <c r="R299" i="15"/>
  <c r="S299" i="15"/>
  <c r="T299" i="15"/>
  <c r="A300" i="15"/>
  <c r="B300" i="15"/>
  <c r="C300" i="15"/>
  <c r="F300" i="15"/>
  <c r="G300" i="15"/>
  <c r="H300" i="15"/>
  <c r="I300" i="15"/>
  <c r="J300" i="15"/>
  <c r="M300" i="15"/>
  <c r="N300" i="15"/>
  <c r="O300" i="15"/>
  <c r="P300" i="15"/>
  <c r="Q300" i="15"/>
  <c r="R300" i="15"/>
  <c r="S300" i="15"/>
  <c r="T300" i="15"/>
  <c r="A301" i="15"/>
  <c r="B301" i="15"/>
  <c r="C301" i="15"/>
  <c r="F301" i="15"/>
  <c r="G301" i="15"/>
  <c r="H301" i="15"/>
  <c r="I301" i="15"/>
  <c r="J301" i="15"/>
  <c r="M301" i="15"/>
  <c r="N301" i="15"/>
  <c r="O301" i="15"/>
  <c r="P301" i="15"/>
  <c r="Q301" i="15"/>
  <c r="R301" i="15"/>
  <c r="S301" i="15"/>
  <c r="T301" i="15"/>
  <c r="A302" i="15"/>
  <c r="B302" i="15"/>
  <c r="C302" i="15"/>
  <c r="F302" i="15"/>
  <c r="G302" i="15"/>
  <c r="H302" i="15"/>
  <c r="I302" i="15"/>
  <c r="J302" i="15"/>
  <c r="M302" i="15"/>
  <c r="N302" i="15"/>
  <c r="O302" i="15"/>
  <c r="P302" i="15"/>
  <c r="Q302" i="15"/>
  <c r="R302" i="15"/>
  <c r="S302" i="15"/>
  <c r="T302" i="15"/>
  <c r="A303" i="15"/>
  <c r="B303" i="15"/>
  <c r="C303" i="15"/>
  <c r="F303" i="15"/>
  <c r="G303" i="15"/>
  <c r="H303" i="15"/>
  <c r="I303" i="15"/>
  <c r="J303" i="15"/>
  <c r="M303" i="15"/>
  <c r="N303" i="15"/>
  <c r="O303" i="15"/>
  <c r="P303" i="15"/>
  <c r="Q303" i="15"/>
  <c r="R303" i="15"/>
  <c r="S303" i="15"/>
  <c r="T303" i="15"/>
  <c r="A304" i="15"/>
  <c r="B304" i="15"/>
  <c r="C304" i="15"/>
  <c r="F304" i="15"/>
  <c r="G304" i="15"/>
  <c r="H304" i="15"/>
  <c r="I304" i="15"/>
  <c r="J304" i="15"/>
  <c r="M304" i="15"/>
  <c r="N304" i="15"/>
  <c r="O304" i="15"/>
  <c r="P304" i="15"/>
  <c r="Q304" i="15"/>
  <c r="R304" i="15"/>
  <c r="S304" i="15"/>
  <c r="T304" i="15"/>
  <c r="A305" i="15"/>
  <c r="B305" i="15"/>
  <c r="C305" i="15"/>
  <c r="F305" i="15"/>
  <c r="G305" i="15"/>
  <c r="H305" i="15"/>
  <c r="I305" i="15"/>
  <c r="J305" i="15"/>
  <c r="M305" i="15"/>
  <c r="N305" i="15"/>
  <c r="O305" i="15"/>
  <c r="P305" i="15"/>
  <c r="Q305" i="15"/>
  <c r="R305" i="15"/>
  <c r="S305" i="15"/>
  <c r="T305" i="15"/>
  <c r="A306" i="15"/>
  <c r="B306" i="15"/>
  <c r="C306" i="15"/>
  <c r="F306" i="15"/>
  <c r="G306" i="15"/>
  <c r="H306" i="15"/>
  <c r="I306" i="15"/>
  <c r="J306" i="15"/>
  <c r="M306" i="15"/>
  <c r="N306" i="15"/>
  <c r="O306" i="15"/>
  <c r="P306" i="15"/>
  <c r="Q306" i="15"/>
  <c r="R306" i="15"/>
  <c r="S306" i="15"/>
  <c r="T306" i="15"/>
  <c r="A307" i="15"/>
  <c r="B307" i="15"/>
  <c r="C307" i="15"/>
  <c r="F307" i="15"/>
  <c r="G307" i="15"/>
  <c r="H307" i="15"/>
  <c r="I307" i="15"/>
  <c r="J307" i="15"/>
  <c r="M307" i="15"/>
  <c r="N307" i="15"/>
  <c r="O307" i="15"/>
  <c r="P307" i="15"/>
  <c r="Q307" i="15"/>
  <c r="R307" i="15"/>
  <c r="S307" i="15"/>
  <c r="T307" i="15"/>
  <c r="A308" i="15"/>
  <c r="B308" i="15"/>
  <c r="C308" i="15"/>
  <c r="F308" i="15"/>
  <c r="G308" i="15"/>
  <c r="H308" i="15"/>
  <c r="I308" i="15"/>
  <c r="J308" i="15"/>
  <c r="M308" i="15"/>
  <c r="N308" i="15"/>
  <c r="O308" i="15"/>
  <c r="P308" i="15"/>
  <c r="Q308" i="15"/>
  <c r="R308" i="15"/>
  <c r="S308" i="15"/>
  <c r="T308" i="15"/>
  <c r="A309" i="15"/>
  <c r="B309" i="15"/>
  <c r="C309" i="15"/>
  <c r="F309" i="15"/>
  <c r="G309" i="15"/>
  <c r="H309" i="15"/>
  <c r="I309" i="15"/>
  <c r="J309" i="15"/>
  <c r="M309" i="15"/>
  <c r="N309" i="15"/>
  <c r="O309" i="15"/>
  <c r="P309" i="15"/>
  <c r="Q309" i="15"/>
  <c r="R309" i="15"/>
  <c r="S309" i="15"/>
  <c r="T309" i="15"/>
  <c r="A310" i="15"/>
  <c r="B310" i="15"/>
  <c r="C310" i="15"/>
  <c r="F310" i="15"/>
  <c r="G310" i="15"/>
  <c r="H310" i="15"/>
  <c r="I310" i="15"/>
  <c r="J310" i="15"/>
  <c r="M310" i="15"/>
  <c r="N310" i="15"/>
  <c r="O310" i="15"/>
  <c r="P310" i="15"/>
  <c r="Q310" i="15"/>
  <c r="R310" i="15"/>
  <c r="S310" i="15"/>
  <c r="T310" i="15"/>
  <c r="A311" i="15"/>
  <c r="B311" i="15"/>
  <c r="C311" i="15"/>
  <c r="F311" i="15"/>
  <c r="G311" i="15"/>
  <c r="H311" i="15"/>
  <c r="I311" i="15"/>
  <c r="J311" i="15"/>
  <c r="M311" i="15"/>
  <c r="N311" i="15"/>
  <c r="O311" i="15"/>
  <c r="P311" i="15"/>
  <c r="Q311" i="15"/>
  <c r="R311" i="15"/>
  <c r="S311" i="15"/>
  <c r="T311" i="15"/>
  <c r="A312" i="15"/>
  <c r="B312" i="15"/>
  <c r="C312" i="15"/>
  <c r="F312" i="15"/>
  <c r="G312" i="15"/>
  <c r="H312" i="15"/>
  <c r="I312" i="15"/>
  <c r="J312" i="15"/>
  <c r="M312" i="15"/>
  <c r="N312" i="15"/>
  <c r="O312" i="15"/>
  <c r="P312" i="15"/>
  <c r="Q312" i="15"/>
  <c r="R312" i="15"/>
  <c r="S312" i="15"/>
  <c r="T312" i="15"/>
  <c r="A313" i="15"/>
  <c r="B313" i="15"/>
  <c r="C313" i="15"/>
  <c r="F313" i="15"/>
  <c r="G313" i="15"/>
  <c r="H313" i="15"/>
  <c r="I313" i="15"/>
  <c r="J313" i="15"/>
  <c r="M313" i="15"/>
  <c r="N313" i="15"/>
  <c r="O313" i="15"/>
  <c r="P313" i="15"/>
  <c r="Q313" i="15"/>
  <c r="R313" i="15"/>
  <c r="S313" i="15"/>
  <c r="T313" i="15"/>
  <c r="A314" i="15"/>
  <c r="B314" i="15"/>
  <c r="C314" i="15"/>
  <c r="F314" i="15"/>
  <c r="G314" i="15"/>
  <c r="H314" i="15"/>
  <c r="I314" i="15"/>
  <c r="J314" i="15"/>
  <c r="M314" i="15"/>
  <c r="N314" i="15"/>
  <c r="O314" i="15"/>
  <c r="P314" i="15"/>
  <c r="Q314" i="15"/>
  <c r="R314" i="15"/>
  <c r="S314" i="15"/>
  <c r="T314" i="15"/>
  <c r="A315" i="15"/>
  <c r="B315" i="15"/>
  <c r="C315" i="15"/>
  <c r="F315" i="15"/>
  <c r="G315" i="15"/>
  <c r="H315" i="15"/>
  <c r="I315" i="15"/>
  <c r="J315" i="15"/>
  <c r="M315" i="15"/>
  <c r="N315" i="15"/>
  <c r="O315" i="15"/>
  <c r="P315" i="15"/>
  <c r="Q315" i="15"/>
  <c r="R315" i="15"/>
  <c r="S315" i="15"/>
  <c r="T315" i="15"/>
  <c r="A316" i="15"/>
  <c r="B316" i="15"/>
  <c r="C316" i="15"/>
  <c r="F316" i="15"/>
  <c r="G316" i="15"/>
  <c r="H316" i="15"/>
  <c r="I316" i="15"/>
  <c r="J316" i="15"/>
  <c r="M316" i="15"/>
  <c r="N316" i="15"/>
  <c r="O316" i="15"/>
  <c r="P316" i="15"/>
  <c r="Q316" i="15"/>
  <c r="R316" i="15"/>
  <c r="S316" i="15"/>
  <c r="T316" i="15"/>
  <c r="A317" i="15"/>
  <c r="B317" i="15"/>
  <c r="C317" i="15"/>
  <c r="F317" i="15"/>
  <c r="G317" i="15"/>
  <c r="H317" i="15"/>
  <c r="I317" i="15"/>
  <c r="J317" i="15"/>
  <c r="M317" i="15"/>
  <c r="N317" i="15"/>
  <c r="O317" i="15"/>
  <c r="P317" i="15"/>
  <c r="Q317" i="15"/>
  <c r="R317" i="15"/>
  <c r="S317" i="15"/>
  <c r="T317" i="15"/>
  <c r="A318" i="15"/>
  <c r="B318" i="15"/>
  <c r="C318" i="15"/>
  <c r="F318" i="15"/>
  <c r="G318" i="15"/>
  <c r="H318" i="15"/>
  <c r="I318" i="15"/>
  <c r="J318" i="15"/>
  <c r="M318" i="15"/>
  <c r="N318" i="15"/>
  <c r="O318" i="15"/>
  <c r="P318" i="15"/>
  <c r="Q318" i="15"/>
  <c r="R318" i="15"/>
  <c r="S318" i="15"/>
  <c r="T318" i="15"/>
  <c r="A319" i="15"/>
  <c r="B319" i="15"/>
  <c r="C319" i="15"/>
  <c r="F319" i="15"/>
  <c r="G319" i="15"/>
  <c r="H319" i="15"/>
  <c r="I319" i="15"/>
  <c r="J319" i="15"/>
  <c r="M319" i="15"/>
  <c r="N319" i="15"/>
  <c r="O319" i="15"/>
  <c r="P319" i="15"/>
  <c r="Q319" i="15"/>
  <c r="R319" i="15"/>
  <c r="S319" i="15"/>
  <c r="T319" i="15"/>
  <c r="A320" i="15"/>
  <c r="B320" i="15"/>
  <c r="C320" i="15"/>
  <c r="F320" i="15"/>
  <c r="G320" i="15"/>
  <c r="H320" i="15"/>
  <c r="I320" i="15"/>
  <c r="J320" i="15"/>
  <c r="M320" i="15"/>
  <c r="N320" i="15"/>
  <c r="O320" i="15"/>
  <c r="P320" i="15"/>
  <c r="Q320" i="15"/>
  <c r="R320" i="15"/>
  <c r="S320" i="15"/>
  <c r="T320" i="15"/>
  <c r="A321" i="15"/>
  <c r="B321" i="15"/>
  <c r="C321" i="15"/>
  <c r="F321" i="15"/>
  <c r="G321" i="15"/>
  <c r="H321" i="15"/>
  <c r="I321" i="15"/>
  <c r="J321" i="15"/>
  <c r="M321" i="15"/>
  <c r="N321" i="15"/>
  <c r="O321" i="15"/>
  <c r="P321" i="15"/>
  <c r="Q321" i="15"/>
  <c r="R321" i="15"/>
  <c r="S321" i="15"/>
  <c r="T321" i="15"/>
  <c r="A322" i="15"/>
  <c r="B322" i="15"/>
  <c r="C322" i="15"/>
  <c r="F322" i="15"/>
  <c r="G322" i="15"/>
  <c r="H322" i="15"/>
  <c r="I322" i="15"/>
  <c r="J322" i="15"/>
  <c r="M322" i="15"/>
  <c r="N322" i="15"/>
  <c r="O322" i="15"/>
  <c r="P322" i="15"/>
  <c r="Q322" i="15"/>
  <c r="R322" i="15"/>
  <c r="S322" i="15"/>
  <c r="T322" i="15"/>
  <c r="A323" i="15"/>
  <c r="B323" i="15"/>
  <c r="C323" i="15"/>
  <c r="F323" i="15"/>
  <c r="G323" i="15"/>
  <c r="H323" i="15"/>
  <c r="I323" i="15"/>
  <c r="J323" i="15"/>
  <c r="M323" i="15"/>
  <c r="N323" i="15"/>
  <c r="O323" i="15"/>
  <c r="P323" i="15"/>
  <c r="Q323" i="15"/>
  <c r="R323" i="15"/>
  <c r="S323" i="15"/>
  <c r="T323" i="15"/>
  <c r="A324" i="15"/>
  <c r="B324" i="15"/>
  <c r="C324" i="15"/>
  <c r="F324" i="15"/>
  <c r="G324" i="15"/>
  <c r="H324" i="15"/>
  <c r="I324" i="15"/>
  <c r="J324" i="15"/>
  <c r="M324" i="15"/>
  <c r="N324" i="15"/>
  <c r="O324" i="15"/>
  <c r="P324" i="15"/>
  <c r="Q324" i="15"/>
  <c r="R324" i="15"/>
  <c r="S324" i="15"/>
  <c r="T324" i="15"/>
  <c r="A325" i="15"/>
  <c r="B325" i="15"/>
  <c r="C325" i="15"/>
  <c r="F325" i="15"/>
  <c r="G325" i="15"/>
  <c r="H325" i="15"/>
  <c r="I325" i="15"/>
  <c r="J325" i="15"/>
  <c r="M325" i="15"/>
  <c r="N325" i="15"/>
  <c r="O325" i="15"/>
  <c r="P325" i="15"/>
  <c r="Q325" i="15"/>
  <c r="R325" i="15"/>
  <c r="S325" i="15"/>
  <c r="T325" i="15"/>
  <c r="A326" i="15"/>
  <c r="B326" i="15"/>
  <c r="C326" i="15"/>
  <c r="F326" i="15"/>
  <c r="G326" i="15"/>
  <c r="H326" i="15"/>
  <c r="I326" i="15"/>
  <c r="J326" i="15"/>
  <c r="M326" i="15"/>
  <c r="N326" i="15"/>
  <c r="O326" i="15"/>
  <c r="P326" i="15"/>
  <c r="Q326" i="15"/>
  <c r="R326" i="15"/>
  <c r="S326" i="15"/>
  <c r="T326" i="15"/>
  <c r="A327" i="15"/>
  <c r="B327" i="15"/>
  <c r="C327" i="15"/>
  <c r="F327" i="15"/>
  <c r="G327" i="15"/>
  <c r="H327" i="15"/>
  <c r="I327" i="15"/>
  <c r="J327" i="15"/>
  <c r="M327" i="15"/>
  <c r="N327" i="15"/>
  <c r="O327" i="15"/>
  <c r="P327" i="15"/>
  <c r="Q327" i="15"/>
  <c r="R327" i="15"/>
  <c r="S327" i="15"/>
  <c r="T327" i="15"/>
  <c r="A328" i="15"/>
  <c r="B328" i="15"/>
  <c r="C328" i="15"/>
  <c r="F328" i="15"/>
  <c r="G328" i="15"/>
  <c r="H328" i="15"/>
  <c r="I328" i="15"/>
  <c r="J328" i="15"/>
  <c r="M328" i="15"/>
  <c r="N328" i="15"/>
  <c r="O328" i="15"/>
  <c r="P328" i="15"/>
  <c r="Q328" i="15"/>
  <c r="R328" i="15"/>
  <c r="S328" i="15"/>
  <c r="T328" i="15"/>
  <c r="A329" i="15"/>
  <c r="B329" i="15"/>
  <c r="C329" i="15"/>
  <c r="F329" i="15"/>
  <c r="G329" i="15"/>
  <c r="H329" i="15"/>
  <c r="I329" i="15"/>
  <c r="J329" i="15"/>
  <c r="M329" i="15"/>
  <c r="N329" i="15"/>
  <c r="O329" i="15"/>
  <c r="P329" i="15"/>
  <c r="Q329" i="15"/>
  <c r="R329" i="15"/>
  <c r="S329" i="15"/>
  <c r="T329" i="15"/>
  <c r="A330" i="15"/>
  <c r="B330" i="15"/>
  <c r="C330" i="15"/>
  <c r="F330" i="15"/>
  <c r="G330" i="15"/>
  <c r="H330" i="15"/>
  <c r="I330" i="15"/>
  <c r="J330" i="15"/>
  <c r="M330" i="15"/>
  <c r="N330" i="15"/>
  <c r="O330" i="15"/>
  <c r="P330" i="15"/>
  <c r="Q330" i="15"/>
  <c r="R330" i="15"/>
  <c r="S330" i="15"/>
  <c r="T330" i="15"/>
  <c r="A331" i="15"/>
  <c r="B331" i="15"/>
  <c r="C331" i="15"/>
  <c r="F331" i="15"/>
  <c r="G331" i="15"/>
  <c r="H331" i="15"/>
  <c r="I331" i="15"/>
  <c r="J331" i="15"/>
  <c r="M331" i="15"/>
  <c r="N331" i="15"/>
  <c r="O331" i="15"/>
  <c r="P331" i="15"/>
  <c r="Q331" i="15"/>
  <c r="R331" i="15"/>
  <c r="S331" i="15"/>
  <c r="T331" i="15"/>
  <c r="A332" i="15"/>
  <c r="B332" i="15"/>
  <c r="C332" i="15"/>
  <c r="F332" i="15"/>
  <c r="G332" i="15"/>
  <c r="H332" i="15"/>
  <c r="I332" i="15"/>
  <c r="J332" i="15"/>
  <c r="M332" i="15"/>
  <c r="N332" i="15"/>
  <c r="O332" i="15"/>
  <c r="P332" i="15"/>
  <c r="Q332" i="15"/>
  <c r="R332" i="15"/>
  <c r="S332" i="15"/>
  <c r="T332" i="15"/>
  <c r="A333" i="15"/>
  <c r="B333" i="15"/>
  <c r="C333" i="15"/>
  <c r="F333" i="15"/>
  <c r="G333" i="15"/>
  <c r="H333" i="15"/>
  <c r="I333" i="15"/>
  <c r="J333" i="15"/>
  <c r="M333" i="15"/>
  <c r="N333" i="15"/>
  <c r="O333" i="15"/>
  <c r="P333" i="15"/>
  <c r="Q333" i="15"/>
  <c r="R333" i="15"/>
  <c r="S333" i="15"/>
  <c r="T333" i="15"/>
  <c r="A334" i="15"/>
  <c r="B334" i="15"/>
  <c r="C334" i="15"/>
  <c r="F334" i="15"/>
  <c r="G334" i="15"/>
  <c r="H334" i="15"/>
  <c r="I334" i="15"/>
  <c r="J334" i="15"/>
  <c r="M334" i="15"/>
  <c r="N334" i="15"/>
  <c r="O334" i="15"/>
  <c r="P334" i="15"/>
  <c r="Q334" i="15"/>
  <c r="R334" i="15"/>
  <c r="S334" i="15"/>
  <c r="T334" i="15"/>
  <c r="A335" i="15"/>
  <c r="B335" i="15"/>
  <c r="C335" i="15"/>
  <c r="F335" i="15"/>
  <c r="G335" i="15"/>
  <c r="H335" i="15"/>
  <c r="I335" i="15"/>
  <c r="J335" i="15"/>
  <c r="M335" i="15"/>
  <c r="N335" i="15"/>
  <c r="O335" i="15"/>
  <c r="P335" i="15"/>
  <c r="Q335" i="15"/>
  <c r="R335" i="15"/>
  <c r="S335" i="15"/>
  <c r="T335" i="15"/>
  <c r="A336" i="15"/>
  <c r="B336" i="15"/>
  <c r="C336" i="15"/>
  <c r="F336" i="15"/>
  <c r="G336" i="15"/>
  <c r="H336" i="15"/>
  <c r="I336" i="15"/>
  <c r="J336" i="15"/>
  <c r="M336" i="15"/>
  <c r="N336" i="15"/>
  <c r="O336" i="15"/>
  <c r="P336" i="15"/>
  <c r="Q336" i="15"/>
  <c r="R336" i="15"/>
  <c r="S336" i="15"/>
  <c r="T336" i="15"/>
  <c r="A337" i="15"/>
  <c r="B337" i="15"/>
  <c r="C337" i="15"/>
  <c r="F337" i="15"/>
  <c r="G337" i="15"/>
  <c r="H337" i="15"/>
  <c r="I337" i="15"/>
  <c r="J337" i="15"/>
  <c r="M337" i="15"/>
  <c r="N337" i="15"/>
  <c r="O337" i="15"/>
  <c r="P337" i="15"/>
  <c r="Q337" i="15"/>
  <c r="R337" i="15"/>
  <c r="S337" i="15"/>
  <c r="T337" i="15"/>
  <c r="A338" i="15"/>
  <c r="B338" i="15"/>
  <c r="C338" i="15"/>
  <c r="F338" i="15"/>
  <c r="G338" i="15"/>
  <c r="H338" i="15"/>
  <c r="I338" i="15"/>
  <c r="J338" i="15"/>
  <c r="M338" i="15"/>
  <c r="N338" i="15"/>
  <c r="O338" i="15"/>
  <c r="P338" i="15"/>
  <c r="Q338" i="15"/>
  <c r="R338" i="15"/>
  <c r="S338" i="15"/>
  <c r="T338" i="15"/>
  <c r="A339" i="15"/>
  <c r="B339" i="15"/>
  <c r="C339" i="15"/>
  <c r="F339" i="15"/>
  <c r="G339" i="15"/>
  <c r="H339" i="15"/>
  <c r="I339" i="15"/>
  <c r="J339" i="15"/>
  <c r="M339" i="15"/>
  <c r="N339" i="15"/>
  <c r="O339" i="15"/>
  <c r="P339" i="15"/>
  <c r="Q339" i="15"/>
  <c r="R339" i="15"/>
  <c r="S339" i="15"/>
  <c r="T339" i="15"/>
  <c r="A340" i="15"/>
  <c r="B340" i="15"/>
  <c r="C340" i="15"/>
  <c r="F340" i="15"/>
  <c r="G340" i="15"/>
  <c r="H340" i="15"/>
  <c r="I340" i="15"/>
  <c r="J340" i="15"/>
  <c r="M340" i="15"/>
  <c r="N340" i="15"/>
  <c r="O340" i="15"/>
  <c r="P340" i="15"/>
  <c r="Q340" i="15"/>
  <c r="R340" i="15"/>
  <c r="S340" i="15"/>
  <c r="T340" i="15"/>
  <c r="A341" i="15"/>
  <c r="B341" i="15"/>
  <c r="C341" i="15"/>
  <c r="F341" i="15"/>
  <c r="G341" i="15"/>
  <c r="H341" i="15"/>
  <c r="I341" i="15"/>
  <c r="J341" i="15"/>
  <c r="M341" i="15"/>
  <c r="N341" i="15"/>
  <c r="O341" i="15"/>
  <c r="P341" i="15"/>
  <c r="Q341" i="15"/>
  <c r="R341" i="15"/>
  <c r="S341" i="15"/>
  <c r="T341" i="15"/>
  <c r="A342" i="15"/>
  <c r="B342" i="15"/>
  <c r="C342" i="15"/>
  <c r="F342" i="15"/>
  <c r="G342" i="15"/>
  <c r="H342" i="15"/>
  <c r="I342" i="15"/>
  <c r="J342" i="15"/>
  <c r="M342" i="15"/>
  <c r="N342" i="15"/>
  <c r="O342" i="15"/>
  <c r="P342" i="15"/>
  <c r="Q342" i="15"/>
  <c r="R342" i="15"/>
  <c r="S342" i="15"/>
  <c r="T342" i="15"/>
  <c r="A343" i="15"/>
  <c r="B343" i="15"/>
  <c r="C343" i="15"/>
  <c r="F343" i="15"/>
  <c r="G343" i="15"/>
  <c r="H343" i="15"/>
  <c r="I343" i="15"/>
  <c r="J343" i="15"/>
  <c r="M343" i="15"/>
  <c r="N343" i="15"/>
  <c r="O343" i="15"/>
  <c r="P343" i="15"/>
  <c r="Q343" i="15"/>
  <c r="R343" i="15"/>
  <c r="S343" i="15"/>
  <c r="T343" i="15"/>
  <c r="A344" i="15"/>
  <c r="B344" i="15"/>
  <c r="C344" i="15"/>
  <c r="F344" i="15"/>
  <c r="G344" i="15"/>
  <c r="H344" i="15"/>
  <c r="I344" i="15"/>
  <c r="J344" i="15"/>
  <c r="M344" i="15"/>
  <c r="N344" i="15"/>
  <c r="O344" i="15"/>
  <c r="P344" i="15"/>
  <c r="Q344" i="15"/>
  <c r="R344" i="15"/>
  <c r="S344" i="15"/>
  <c r="T344" i="15"/>
  <c r="A345" i="15"/>
  <c r="B345" i="15"/>
  <c r="C345" i="15"/>
  <c r="F345" i="15"/>
  <c r="G345" i="15"/>
  <c r="H345" i="15"/>
  <c r="I345" i="15"/>
  <c r="J345" i="15"/>
  <c r="M345" i="15"/>
  <c r="N345" i="15"/>
  <c r="O345" i="15"/>
  <c r="P345" i="15"/>
  <c r="Q345" i="15"/>
  <c r="R345" i="15"/>
  <c r="S345" i="15"/>
  <c r="T345" i="15"/>
  <c r="A346" i="15"/>
  <c r="B346" i="15"/>
  <c r="C346" i="15"/>
  <c r="F346" i="15"/>
  <c r="G346" i="15"/>
  <c r="H346" i="15"/>
  <c r="I346" i="15"/>
  <c r="J346" i="15"/>
  <c r="M346" i="15"/>
  <c r="N346" i="15"/>
  <c r="O346" i="15"/>
  <c r="P346" i="15"/>
  <c r="Q346" i="15"/>
  <c r="R346" i="15"/>
  <c r="S346" i="15"/>
  <c r="T346" i="15"/>
  <c r="A347" i="15"/>
  <c r="B347" i="15"/>
  <c r="C347" i="15"/>
  <c r="F347" i="15"/>
  <c r="G347" i="15"/>
  <c r="H347" i="15"/>
  <c r="I347" i="15"/>
  <c r="J347" i="15"/>
  <c r="M347" i="15"/>
  <c r="N347" i="15"/>
  <c r="O347" i="15"/>
  <c r="P347" i="15"/>
  <c r="Q347" i="15"/>
  <c r="R347" i="15"/>
  <c r="S347" i="15"/>
  <c r="T347" i="15"/>
  <c r="A348" i="15"/>
  <c r="B348" i="15"/>
  <c r="C348" i="15"/>
  <c r="F348" i="15"/>
  <c r="G348" i="15"/>
  <c r="H348" i="15"/>
  <c r="I348" i="15"/>
  <c r="J348" i="15"/>
  <c r="M348" i="15"/>
  <c r="N348" i="15"/>
  <c r="O348" i="15"/>
  <c r="P348" i="15"/>
  <c r="Q348" i="15"/>
  <c r="R348" i="15"/>
  <c r="S348" i="15"/>
  <c r="T348" i="15"/>
  <c r="A349" i="15"/>
  <c r="B349" i="15"/>
  <c r="C349" i="15"/>
  <c r="F349" i="15"/>
  <c r="G349" i="15"/>
  <c r="H349" i="15"/>
  <c r="I349" i="15"/>
  <c r="J349" i="15"/>
  <c r="M349" i="15"/>
  <c r="N349" i="15"/>
  <c r="O349" i="15"/>
  <c r="P349" i="15"/>
  <c r="Q349" i="15"/>
  <c r="R349" i="15"/>
  <c r="S349" i="15"/>
  <c r="T349" i="15"/>
  <c r="A350" i="15"/>
  <c r="B350" i="15"/>
  <c r="C350" i="15"/>
  <c r="F350" i="15"/>
  <c r="G350" i="15"/>
  <c r="H350" i="15"/>
  <c r="I350" i="15"/>
  <c r="J350" i="15"/>
  <c r="M350" i="15"/>
  <c r="N350" i="15"/>
  <c r="O350" i="15"/>
  <c r="P350" i="15"/>
  <c r="Q350" i="15"/>
  <c r="R350" i="15"/>
  <c r="S350" i="15"/>
  <c r="T350" i="15"/>
  <c r="A351" i="15"/>
  <c r="B351" i="15"/>
  <c r="C351" i="15"/>
  <c r="F351" i="15"/>
  <c r="G351" i="15"/>
  <c r="H351" i="15"/>
  <c r="I351" i="15"/>
  <c r="J351" i="15"/>
  <c r="M351" i="15"/>
  <c r="N351" i="15"/>
  <c r="O351" i="15"/>
  <c r="P351" i="15"/>
  <c r="Q351" i="15"/>
  <c r="R351" i="15"/>
  <c r="S351" i="15"/>
  <c r="T351" i="15"/>
  <c r="A352" i="15"/>
  <c r="B352" i="15"/>
  <c r="C352" i="15"/>
  <c r="F352" i="15"/>
  <c r="G352" i="15"/>
  <c r="H352" i="15"/>
  <c r="I352" i="15"/>
  <c r="J352" i="15"/>
  <c r="M352" i="15"/>
  <c r="N352" i="15"/>
  <c r="O352" i="15"/>
  <c r="P352" i="15"/>
  <c r="Q352" i="15"/>
  <c r="R352" i="15"/>
  <c r="S352" i="15"/>
  <c r="T352" i="15"/>
  <c r="A353" i="15"/>
  <c r="B353" i="15"/>
  <c r="C353" i="15"/>
  <c r="F353" i="15"/>
  <c r="G353" i="15"/>
  <c r="H353" i="15"/>
  <c r="I353" i="15"/>
  <c r="J353" i="15"/>
  <c r="M353" i="15"/>
  <c r="N353" i="15"/>
  <c r="O353" i="15"/>
  <c r="P353" i="15"/>
  <c r="Q353" i="15"/>
  <c r="R353" i="15"/>
  <c r="S353" i="15"/>
  <c r="T353" i="15"/>
  <c r="A354" i="15"/>
  <c r="B354" i="15"/>
  <c r="C354" i="15"/>
  <c r="F354" i="15"/>
  <c r="G354" i="15"/>
  <c r="H354" i="15"/>
  <c r="I354" i="15"/>
  <c r="J354" i="15"/>
  <c r="M354" i="15"/>
  <c r="N354" i="15"/>
  <c r="O354" i="15"/>
  <c r="P354" i="15"/>
  <c r="Q354" i="15"/>
  <c r="R354" i="15"/>
  <c r="S354" i="15"/>
  <c r="T354" i="15"/>
  <c r="A355" i="15"/>
  <c r="B355" i="15"/>
  <c r="C355" i="15"/>
  <c r="F355" i="15"/>
  <c r="G355" i="15"/>
  <c r="H355" i="15"/>
  <c r="I355" i="15"/>
  <c r="J355" i="15"/>
  <c r="M355" i="15"/>
  <c r="N355" i="15"/>
  <c r="O355" i="15"/>
  <c r="P355" i="15"/>
  <c r="Q355" i="15"/>
  <c r="R355" i="15"/>
  <c r="S355" i="15"/>
  <c r="T355" i="15"/>
  <c r="A356" i="15"/>
  <c r="B356" i="15"/>
  <c r="C356" i="15"/>
  <c r="F356" i="15"/>
  <c r="G356" i="15"/>
  <c r="H356" i="15"/>
  <c r="I356" i="15"/>
  <c r="J356" i="15"/>
  <c r="M356" i="15"/>
  <c r="N356" i="15"/>
  <c r="O356" i="15"/>
  <c r="P356" i="15"/>
  <c r="Q356" i="15"/>
  <c r="R356" i="15"/>
  <c r="S356" i="15"/>
  <c r="T356" i="15"/>
  <c r="A357" i="15"/>
  <c r="B357" i="15"/>
  <c r="C357" i="15"/>
  <c r="F357" i="15"/>
  <c r="G357" i="15"/>
  <c r="H357" i="15"/>
  <c r="I357" i="15"/>
  <c r="J357" i="15"/>
  <c r="M357" i="15"/>
  <c r="N357" i="15"/>
  <c r="O357" i="15"/>
  <c r="P357" i="15"/>
  <c r="Q357" i="15"/>
  <c r="R357" i="15"/>
  <c r="S357" i="15"/>
  <c r="T357" i="15"/>
  <c r="A358" i="15"/>
  <c r="B358" i="15"/>
  <c r="C358" i="15"/>
  <c r="F358" i="15"/>
  <c r="G358" i="15"/>
  <c r="H358" i="15"/>
  <c r="I358" i="15"/>
  <c r="J358" i="15"/>
  <c r="M358" i="15"/>
  <c r="N358" i="15"/>
  <c r="O358" i="15"/>
  <c r="P358" i="15"/>
  <c r="Q358" i="15"/>
  <c r="R358" i="15"/>
  <c r="S358" i="15"/>
  <c r="T358" i="15"/>
  <c r="A359" i="15"/>
  <c r="B359" i="15"/>
  <c r="C359" i="15"/>
  <c r="F359" i="15"/>
  <c r="G359" i="15"/>
  <c r="H359" i="15"/>
  <c r="I359" i="15"/>
  <c r="J359" i="15"/>
  <c r="M359" i="15"/>
  <c r="N359" i="15"/>
  <c r="O359" i="15"/>
  <c r="P359" i="15"/>
  <c r="Q359" i="15"/>
  <c r="R359" i="15"/>
  <c r="S359" i="15"/>
  <c r="T359" i="15"/>
  <c r="A360" i="15"/>
  <c r="B360" i="15"/>
  <c r="C360" i="15"/>
  <c r="F360" i="15"/>
  <c r="G360" i="15"/>
  <c r="H360" i="15"/>
  <c r="I360" i="15"/>
  <c r="J360" i="15"/>
  <c r="M360" i="15"/>
  <c r="N360" i="15"/>
  <c r="O360" i="15"/>
  <c r="P360" i="15"/>
  <c r="Q360" i="15"/>
  <c r="R360" i="15"/>
  <c r="S360" i="15"/>
  <c r="T360" i="15"/>
  <c r="A361" i="15"/>
  <c r="B361" i="15"/>
  <c r="C361" i="15"/>
  <c r="F361" i="15"/>
  <c r="G361" i="15"/>
  <c r="H361" i="15"/>
  <c r="I361" i="15"/>
  <c r="J361" i="15"/>
  <c r="M361" i="15"/>
  <c r="N361" i="15"/>
  <c r="O361" i="15"/>
  <c r="P361" i="15"/>
  <c r="Q361" i="15"/>
  <c r="R361" i="15"/>
  <c r="S361" i="15"/>
  <c r="T361" i="15"/>
  <c r="A362" i="15"/>
  <c r="B362" i="15"/>
  <c r="C362" i="15"/>
  <c r="F362" i="15"/>
  <c r="G362" i="15"/>
  <c r="H362" i="15"/>
  <c r="I362" i="15"/>
  <c r="J362" i="15"/>
  <c r="M362" i="15"/>
  <c r="N362" i="15"/>
  <c r="O362" i="15"/>
  <c r="P362" i="15"/>
  <c r="Q362" i="15"/>
  <c r="R362" i="15"/>
  <c r="S362" i="15"/>
  <c r="T362" i="15"/>
  <c r="A363" i="15"/>
  <c r="B363" i="15"/>
  <c r="C363" i="15"/>
  <c r="F363" i="15"/>
  <c r="G363" i="15"/>
  <c r="H363" i="15"/>
  <c r="I363" i="15"/>
  <c r="J363" i="15"/>
  <c r="M363" i="15"/>
  <c r="N363" i="15"/>
  <c r="O363" i="15"/>
  <c r="P363" i="15"/>
  <c r="Q363" i="15"/>
  <c r="R363" i="15"/>
  <c r="S363" i="15"/>
  <c r="T363" i="15"/>
  <c r="A364" i="15"/>
  <c r="B364" i="15"/>
  <c r="C364" i="15"/>
  <c r="F364" i="15"/>
  <c r="G364" i="15"/>
  <c r="H364" i="15"/>
  <c r="I364" i="15"/>
  <c r="J364" i="15"/>
  <c r="M364" i="15"/>
  <c r="N364" i="15"/>
  <c r="O364" i="15"/>
  <c r="P364" i="15"/>
  <c r="Q364" i="15"/>
  <c r="R364" i="15"/>
  <c r="S364" i="15"/>
  <c r="T364" i="15"/>
  <c r="A365" i="15"/>
  <c r="B365" i="15"/>
  <c r="C365" i="15"/>
  <c r="F365" i="15"/>
  <c r="G365" i="15"/>
  <c r="H365" i="15"/>
  <c r="I365" i="15"/>
  <c r="J365" i="15"/>
  <c r="M365" i="15"/>
  <c r="N365" i="15"/>
  <c r="O365" i="15"/>
  <c r="P365" i="15"/>
  <c r="Q365" i="15"/>
  <c r="R365" i="15"/>
  <c r="S365" i="15"/>
  <c r="T365" i="15"/>
  <c r="A366" i="15"/>
  <c r="B366" i="15"/>
  <c r="C366" i="15"/>
  <c r="F366" i="15"/>
  <c r="G366" i="15"/>
  <c r="H366" i="15"/>
  <c r="I366" i="15"/>
  <c r="J366" i="15"/>
  <c r="M366" i="15"/>
  <c r="N366" i="15"/>
  <c r="O366" i="15"/>
  <c r="P366" i="15"/>
  <c r="Q366" i="15"/>
  <c r="R366" i="15"/>
  <c r="S366" i="15"/>
  <c r="T366" i="15"/>
  <c r="A367" i="15"/>
  <c r="B367" i="15"/>
  <c r="C367" i="15"/>
  <c r="F367" i="15"/>
  <c r="G367" i="15"/>
  <c r="H367" i="15"/>
  <c r="I367" i="15"/>
  <c r="J367" i="15"/>
  <c r="M367" i="15"/>
  <c r="N367" i="15"/>
  <c r="O367" i="15"/>
  <c r="P367" i="15"/>
  <c r="Q367" i="15"/>
  <c r="R367" i="15"/>
  <c r="S367" i="15"/>
  <c r="T367" i="15"/>
  <c r="A368" i="15"/>
  <c r="B368" i="15"/>
  <c r="C368" i="15"/>
  <c r="F368" i="15"/>
  <c r="G368" i="15"/>
  <c r="H368" i="15"/>
  <c r="I368" i="15"/>
  <c r="J368" i="15"/>
  <c r="M368" i="15"/>
  <c r="N368" i="15"/>
  <c r="O368" i="15"/>
  <c r="P368" i="15"/>
  <c r="Q368" i="15"/>
  <c r="R368" i="15"/>
  <c r="S368" i="15"/>
  <c r="T368" i="15"/>
  <c r="A369" i="15"/>
  <c r="B369" i="15"/>
  <c r="C369" i="15"/>
  <c r="F369" i="15"/>
  <c r="G369" i="15"/>
  <c r="H369" i="15"/>
  <c r="I369" i="15"/>
  <c r="J369" i="15"/>
  <c r="M369" i="15"/>
  <c r="N369" i="15"/>
  <c r="O369" i="15"/>
  <c r="P369" i="15"/>
  <c r="Q369" i="15"/>
  <c r="R369" i="15"/>
  <c r="S369" i="15"/>
  <c r="T369" i="15"/>
  <c r="A370" i="15"/>
  <c r="B370" i="15"/>
  <c r="C370" i="15"/>
  <c r="F370" i="15"/>
  <c r="G370" i="15"/>
  <c r="H370" i="15"/>
  <c r="I370" i="15"/>
  <c r="J370" i="15"/>
  <c r="M370" i="15"/>
  <c r="N370" i="15"/>
  <c r="O370" i="15"/>
  <c r="P370" i="15"/>
  <c r="Q370" i="15"/>
  <c r="R370" i="15"/>
  <c r="S370" i="15"/>
  <c r="T370" i="15"/>
  <c r="A371" i="15"/>
  <c r="B371" i="15"/>
  <c r="C371" i="15"/>
  <c r="F371" i="15"/>
  <c r="G371" i="15"/>
  <c r="H371" i="15"/>
  <c r="I371" i="15"/>
  <c r="J371" i="15"/>
  <c r="M371" i="15"/>
  <c r="N371" i="15"/>
  <c r="O371" i="15"/>
  <c r="P371" i="15"/>
  <c r="Q371" i="15"/>
  <c r="R371" i="15"/>
  <c r="S371" i="15"/>
  <c r="T371" i="15"/>
  <c r="A372" i="15"/>
  <c r="B372" i="15"/>
  <c r="C372" i="15"/>
  <c r="F372" i="15"/>
  <c r="G372" i="15"/>
  <c r="H372" i="15"/>
  <c r="I372" i="15"/>
  <c r="J372" i="15"/>
  <c r="M372" i="15"/>
  <c r="N372" i="15"/>
  <c r="O372" i="15"/>
  <c r="P372" i="15"/>
  <c r="Q372" i="15"/>
  <c r="R372" i="15"/>
  <c r="S372" i="15"/>
  <c r="T372" i="15"/>
  <c r="A373" i="15"/>
  <c r="B373" i="15"/>
  <c r="C373" i="15"/>
  <c r="F373" i="15"/>
  <c r="G373" i="15"/>
  <c r="H373" i="15"/>
  <c r="I373" i="15"/>
  <c r="J373" i="15"/>
  <c r="M373" i="15"/>
  <c r="N373" i="15"/>
  <c r="O373" i="15"/>
  <c r="P373" i="15"/>
  <c r="Q373" i="15"/>
  <c r="R373" i="15"/>
  <c r="S373" i="15"/>
  <c r="T373" i="15"/>
  <c r="A374" i="15"/>
  <c r="B374" i="15"/>
  <c r="C374" i="15"/>
  <c r="F374" i="15"/>
  <c r="G374" i="15"/>
  <c r="H374" i="15"/>
  <c r="I374" i="15"/>
  <c r="J374" i="15"/>
  <c r="M374" i="15"/>
  <c r="N374" i="15"/>
  <c r="O374" i="15"/>
  <c r="P374" i="15"/>
  <c r="Q374" i="15"/>
  <c r="R374" i="15"/>
  <c r="S374" i="15"/>
  <c r="T374" i="15"/>
  <c r="A375" i="15"/>
  <c r="B375" i="15"/>
  <c r="C375" i="15"/>
  <c r="F375" i="15"/>
  <c r="G375" i="15"/>
  <c r="H375" i="15"/>
  <c r="I375" i="15"/>
  <c r="J375" i="15"/>
  <c r="M375" i="15"/>
  <c r="N375" i="15"/>
  <c r="O375" i="15"/>
  <c r="P375" i="15"/>
  <c r="Q375" i="15"/>
  <c r="R375" i="15"/>
  <c r="S375" i="15"/>
  <c r="T375" i="15"/>
  <c r="A376" i="15"/>
  <c r="B376" i="15"/>
  <c r="C376" i="15"/>
  <c r="F376" i="15"/>
  <c r="G376" i="15"/>
  <c r="H376" i="15"/>
  <c r="I376" i="15"/>
  <c r="J376" i="15"/>
  <c r="M376" i="15"/>
  <c r="N376" i="15"/>
  <c r="O376" i="15"/>
  <c r="P376" i="15"/>
  <c r="Q376" i="15"/>
  <c r="R376" i="15"/>
  <c r="S376" i="15"/>
  <c r="T376" i="15"/>
  <c r="A377" i="15"/>
  <c r="B377" i="15"/>
  <c r="C377" i="15"/>
  <c r="F377" i="15"/>
  <c r="G377" i="15"/>
  <c r="H377" i="15"/>
  <c r="I377" i="15"/>
  <c r="J377" i="15"/>
  <c r="M377" i="15"/>
  <c r="N377" i="15"/>
  <c r="O377" i="15"/>
  <c r="P377" i="15"/>
  <c r="Q377" i="15"/>
  <c r="R377" i="15"/>
  <c r="S377" i="15"/>
  <c r="T377" i="15"/>
  <c r="A378" i="15"/>
  <c r="B378" i="15"/>
  <c r="C378" i="15"/>
  <c r="F378" i="15"/>
  <c r="G378" i="15"/>
  <c r="H378" i="15"/>
  <c r="I378" i="15"/>
  <c r="J378" i="15"/>
  <c r="M378" i="15"/>
  <c r="N378" i="15"/>
  <c r="O378" i="15"/>
  <c r="P378" i="15"/>
  <c r="Q378" i="15"/>
  <c r="R378" i="15"/>
  <c r="S378" i="15"/>
  <c r="T378" i="15"/>
  <c r="A379" i="15"/>
  <c r="B379" i="15"/>
  <c r="C379" i="15"/>
  <c r="F379" i="15"/>
  <c r="G379" i="15"/>
  <c r="H379" i="15"/>
  <c r="I379" i="15"/>
  <c r="J379" i="15"/>
  <c r="M379" i="15"/>
  <c r="N379" i="15"/>
  <c r="O379" i="15"/>
  <c r="P379" i="15"/>
  <c r="Q379" i="15"/>
  <c r="R379" i="15"/>
  <c r="S379" i="15"/>
  <c r="T379" i="15"/>
  <c r="A380" i="15"/>
  <c r="B380" i="15"/>
  <c r="C380" i="15"/>
  <c r="F380" i="15"/>
  <c r="G380" i="15"/>
  <c r="H380" i="15"/>
  <c r="I380" i="15"/>
  <c r="J380" i="15"/>
  <c r="M380" i="15"/>
  <c r="N380" i="15"/>
  <c r="O380" i="15"/>
  <c r="P380" i="15"/>
  <c r="Q380" i="15"/>
  <c r="R380" i="15"/>
  <c r="S380" i="15"/>
  <c r="T380" i="15"/>
  <c r="A381" i="15"/>
  <c r="B381" i="15"/>
  <c r="C381" i="15"/>
  <c r="F381" i="15"/>
  <c r="G381" i="15"/>
  <c r="H381" i="15"/>
  <c r="I381" i="15"/>
  <c r="J381" i="15"/>
  <c r="M381" i="15"/>
  <c r="N381" i="15"/>
  <c r="O381" i="15"/>
  <c r="P381" i="15"/>
  <c r="Q381" i="15"/>
  <c r="R381" i="15"/>
  <c r="S381" i="15"/>
  <c r="T381" i="15"/>
  <c r="A382" i="15"/>
  <c r="B382" i="15"/>
  <c r="C382" i="15"/>
  <c r="F382" i="15"/>
  <c r="G382" i="15"/>
  <c r="H382" i="15"/>
  <c r="I382" i="15"/>
  <c r="J382" i="15"/>
  <c r="M382" i="15"/>
  <c r="N382" i="15"/>
  <c r="O382" i="15"/>
  <c r="P382" i="15"/>
  <c r="Q382" i="15"/>
  <c r="R382" i="15"/>
  <c r="S382" i="15"/>
  <c r="T382" i="15"/>
  <c r="A383" i="15"/>
  <c r="B383" i="15"/>
  <c r="C383" i="15"/>
  <c r="F383" i="15"/>
  <c r="G383" i="15"/>
  <c r="H383" i="15"/>
  <c r="I383" i="15"/>
  <c r="J383" i="15"/>
  <c r="M383" i="15"/>
  <c r="N383" i="15"/>
  <c r="O383" i="15"/>
  <c r="P383" i="15"/>
  <c r="Q383" i="15"/>
  <c r="R383" i="15"/>
  <c r="S383" i="15"/>
  <c r="T383" i="15"/>
  <c r="A384" i="15"/>
  <c r="B384" i="15"/>
  <c r="C384" i="15"/>
  <c r="F384" i="15"/>
  <c r="G384" i="15"/>
  <c r="H384" i="15"/>
  <c r="I384" i="15"/>
  <c r="J384" i="15"/>
  <c r="M384" i="15"/>
  <c r="N384" i="15"/>
  <c r="O384" i="15"/>
  <c r="P384" i="15"/>
  <c r="Q384" i="15"/>
  <c r="R384" i="15"/>
  <c r="S384" i="15"/>
  <c r="T384" i="15"/>
  <c r="A385" i="15"/>
  <c r="B385" i="15"/>
  <c r="C385" i="15"/>
  <c r="F385" i="15"/>
  <c r="G385" i="15"/>
  <c r="H385" i="15"/>
  <c r="I385" i="15"/>
  <c r="J385" i="15"/>
  <c r="M385" i="15"/>
  <c r="N385" i="15"/>
  <c r="O385" i="15"/>
  <c r="P385" i="15"/>
  <c r="Q385" i="15"/>
  <c r="R385" i="15"/>
  <c r="S385" i="15"/>
  <c r="T385" i="15"/>
  <c r="A386" i="15"/>
  <c r="B386" i="15"/>
  <c r="C386" i="15"/>
  <c r="F386" i="15"/>
  <c r="G386" i="15"/>
  <c r="H386" i="15"/>
  <c r="I386" i="15"/>
  <c r="J386" i="15"/>
  <c r="M386" i="15"/>
  <c r="N386" i="15"/>
  <c r="O386" i="15"/>
  <c r="P386" i="15"/>
  <c r="Q386" i="15"/>
  <c r="R386" i="15"/>
  <c r="S386" i="15"/>
  <c r="T386" i="15"/>
  <c r="A387" i="15"/>
  <c r="B387" i="15"/>
  <c r="C387" i="15"/>
  <c r="F387" i="15"/>
  <c r="G387" i="15"/>
  <c r="H387" i="15"/>
  <c r="I387" i="15"/>
  <c r="J387" i="15"/>
  <c r="M387" i="15"/>
  <c r="N387" i="15"/>
  <c r="O387" i="15"/>
  <c r="P387" i="15"/>
  <c r="Q387" i="15"/>
  <c r="R387" i="15"/>
  <c r="S387" i="15"/>
  <c r="T387" i="15"/>
  <c r="A388" i="15"/>
  <c r="B388" i="15"/>
  <c r="C388" i="15"/>
  <c r="F388" i="15"/>
  <c r="G388" i="15"/>
  <c r="H388" i="15"/>
  <c r="I388" i="15"/>
  <c r="J388" i="15"/>
  <c r="M388" i="15"/>
  <c r="N388" i="15"/>
  <c r="O388" i="15"/>
  <c r="P388" i="15"/>
  <c r="Q388" i="15"/>
  <c r="R388" i="15"/>
  <c r="S388" i="15"/>
  <c r="T388" i="15"/>
  <c r="A389" i="15"/>
  <c r="B389" i="15"/>
  <c r="C389" i="15"/>
  <c r="F389" i="15"/>
  <c r="G389" i="15"/>
  <c r="H389" i="15"/>
  <c r="I389" i="15"/>
  <c r="J389" i="15"/>
  <c r="M389" i="15"/>
  <c r="N389" i="15"/>
  <c r="O389" i="15"/>
  <c r="P389" i="15"/>
  <c r="Q389" i="15"/>
  <c r="R389" i="15"/>
  <c r="S389" i="15"/>
  <c r="T389" i="15"/>
  <c r="A390" i="15"/>
  <c r="B390" i="15"/>
  <c r="C390" i="15"/>
  <c r="F390" i="15"/>
  <c r="G390" i="15"/>
  <c r="H390" i="15"/>
  <c r="I390" i="15"/>
  <c r="J390" i="15"/>
  <c r="M390" i="15"/>
  <c r="N390" i="15"/>
  <c r="O390" i="15"/>
  <c r="P390" i="15"/>
  <c r="Q390" i="15"/>
  <c r="R390" i="15"/>
  <c r="S390" i="15"/>
  <c r="T390" i="15"/>
  <c r="A391" i="15"/>
  <c r="B391" i="15"/>
  <c r="C391" i="15"/>
  <c r="F391" i="15"/>
  <c r="G391" i="15"/>
  <c r="H391" i="15"/>
  <c r="I391" i="15"/>
  <c r="J391" i="15"/>
  <c r="M391" i="15"/>
  <c r="N391" i="15"/>
  <c r="O391" i="15"/>
  <c r="P391" i="15"/>
  <c r="Q391" i="15"/>
  <c r="R391" i="15"/>
  <c r="S391" i="15"/>
  <c r="T391" i="15"/>
  <c r="A392" i="15"/>
  <c r="B392" i="15"/>
  <c r="C392" i="15"/>
  <c r="F392" i="15"/>
  <c r="G392" i="15"/>
  <c r="H392" i="15"/>
  <c r="I392" i="15"/>
  <c r="J392" i="15"/>
  <c r="M392" i="15"/>
  <c r="N392" i="15"/>
  <c r="O392" i="15"/>
  <c r="P392" i="15"/>
  <c r="Q392" i="15"/>
  <c r="R392" i="15"/>
  <c r="S392" i="15"/>
  <c r="T392" i="15"/>
  <c r="A393" i="15"/>
  <c r="B393" i="15"/>
  <c r="C393" i="15"/>
  <c r="F393" i="15"/>
  <c r="G393" i="15"/>
  <c r="H393" i="15"/>
  <c r="I393" i="15"/>
  <c r="J393" i="15"/>
  <c r="M393" i="15"/>
  <c r="N393" i="15"/>
  <c r="O393" i="15"/>
  <c r="P393" i="15"/>
  <c r="Q393" i="15"/>
  <c r="R393" i="15"/>
  <c r="S393" i="15"/>
  <c r="T393" i="15"/>
  <c r="A394" i="15"/>
  <c r="B394" i="15"/>
  <c r="C394" i="15"/>
  <c r="F394" i="15"/>
  <c r="G394" i="15"/>
  <c r="H394" i="15"/>
  <c r="I394" i="15"/>
  <c r="J394" i="15"/>
  <c r="M394" i="15"/>
  <c r="N394" i="15"/>
  <c r="O394" i="15"/>
  <c r="P394" i="15"/>
  <c r="Q394" i="15"/>
  <c r="R394" i="15"/>
  <c r="S394" i="15"/>
  <c r="T394" i="15"/>
  <c r="A395" i="15"/>
  <c r="B395" i="15"/>
  <c r="C395" i="15"/>
  <c r="F395" i="15"/>
  <c r="G395" i="15"/>
  <c r="H395" i="15"/>
  <c r="I395" i="15"/>
  <c r="J395" i="15"/>
  <c r="M395" i="15"/>
  <c r="N395" i="15"/>
  <c r="O395" i="15"/>
  <c r="P395" i="15"/>
  <c r="Q395" i="15"/>
  <c r="R395" i="15"/>
  <c r="S395" i="15"/>
  <c r="T395" i="15"/>
  <c r="A396" i="15"/>
  <c r="B396" i="15"/>
  <c r="C396" i="15"/>
  <c r="F396" i="15"/>
  <c r="G396" i="15"/>
  <c r="H396" i="15"/>
  <c r="I396" i="15"/>
  <c r="J396" i="15"/>
  <c r="M396" i="15"/>
  <c r="N396" i="15"/>
  <c r="O396" i="15"/>
  <c r="P396" i="15"/>
  <c r="Q396" i="15"/>
  <c r="R396" i="15"/>
  <c r="S396" i="15"/>
  <c r="T396" i="15"/>
  <c r="A397" i="15"/>
  <c r="B397" i="15"/>
  <c r="C397" i="15"/>
  <c r="F397" i="15"/>
  <c r="G397" i="15"/>
  <c r="H397" i="15"/>
  <c r="I397" i="15"/>
  <c r="J397" i="15"/>
  <c r="M397" i="15"/>
  <c r="N397" i="15"/>
  <c r="O397" i="15"/>
  <c r="P397" i="15"/>
  <c r="Q397" i="15"/>
  <c r="R397" i="15"/>
  <c r="S397" i="15"/>
  <c r="T397" i="15"/>
  <c r="A398" i="15"/>
  <c r="B398" i="15"/>
  <c r="C398" i="15"/>
  <c r="F398" i="15"/>
  <c r="G398" i="15"/>
  <c r="H398" i="15"/>
  <c r="I398" i="15"/>
  <c r="J398" i="15"/>
  <c r="M398" i="15"/>
  <c r="N398" i="15"/>
  <c r="O398" i="15"/>
  <c r="P398" i="15"/>
  <c r="Q398" i="15"/>
  <c r="R398" i="15"/>
  <c r="S398" i="15"/>
  <c r="T398" i="15"/>
  <c r="A399" i="15"/>
  <c r="B399" i="15"/>
  <c r="C399" i="15"/>
  <c r="F399" i="15"/>
  <c r="G399" i="15"/>
  <c r="H399" i="15"/>
  <c r="I399" i="15"/>
  <c r="J399" i="15"/>
  <c r="M399" i="15"/>
  <c r="N399" i="15"/>
  <c r="O399" i="15"/>
  <c r="P399" i="15"/>
  <c r="Q399" i="15"/>
  <c r="R399" i="15"/>
  <c r="S399" i="15"/>
  <c r="T399" i="15"/>
  <c r="A400" i="15"/>
  <c r="B400" i="15"/>
  <c r="C400" i="15"/>
  <c r="F400" i="15"/>
  <c r="G400" i="15"/>
  <c r="H400" i="15"/>
  <c r="I400" i="15"/>
  <c r="J400" i="15"/>
  <c r="M400" i="15"/>
  <c r="N400" i="15"/>
  <c r="O400" i="15"/>
  <c r="P400" i="15"/>
  <c r="Q400" i="15"/>
  <c r="R400" i="15"/>
  <c r="S400" i="15"/>
  <c r="T400" i="15"/>
  <c r="A401" i="15"/>
  <c r="B401" i="15"/>
  <c r="C401" i="15"/>
  <c r="F401" i="15"/>
  <c r="G401" i="15"/>
  <c r="H401" i="15"/>
  <c r="I401" i="15"/>
  <c r="J401" i="15"/>
  <c r="M401" i="15"/>
  <c r="N401" i="15"/>
  <c r="O401" i="15"/>
  <c r="P401" i="15"/>
  <c r="Q401" i="15"/>
  <c r="R401" i="15"/>
  <c r="S401" i="15"/>
  <c r="T401" i="15"/>
  <c r="A402" i="15"/>
  <c r="B402" i="15"/>
  <c r="C402" i="15"/>
  <c r="F402" i="15"/>
  <c r="G402" i="15"/>
  <c r="H402" i="15"/>
  <c r="I402" i="15"/>
  <c r="J402" i="15"/>
  <c r="M402" i="15"/>
  <c r="N402" i="15"/>
  <c r="O402" i="15"/>
  <c r="P402" i="15"/>
  <c r="Q402" i="15"/>
  <c r="R402" i="15"/>
  <c r="S402" i="15"/>
  <c r="T402" i="15"/>
  <c r="A403" i="15"/>
  <c r="B403" i="15"/>
  <c r="C403" i="15"/>
  <c r="F403" i="15"/>
  <c r="G403" i="15"/>
  <c r="H403" i="15"/>
  <c r="I403" i="15"/>
  <c r="J403" i="15"/>
  <c r="M403" i="15"/>
  <c r="N403" i="15"/>
  <c r="O403" i="15"/>
  <c r="P403" i="15"/>
  <c r="Q403" i="15"/>
  <c r="R403" i="15"/>
  <c r="S403" i="15"/>
  <c r="T403" i="15"/>
  <c r="A404" i="15"/>
  <c r="B404" i="15"/>
  <c r="C404" i="15"/>
  <c r="F404" i="15"/>
  <c r="G404" i="15"/>
  <c r="H404" i="15"/>
  <c r="I404" i="15"/>
  <c r="J404" i="15"/>
  <c r="M404" i="15"/>
  <c r="N404" i="15"/>
  <c r="O404" i="15"/>
  <c r="P404" i="15"/>
  <c r="Q404" i="15"/>
  <c r="R404" i="15"/>
  <c r="S404" i="15"/>
  <c r="T404" i="15"/>
  <c r="A405" i="15"/>
  <c r="B405" i="15"/>
  <c r="C405" i="15"/>
  <c r="F405" i="15"/>
  <c r="G405" i="15"/>
  <c r="H405" i="15"/>
  <c r="I405" i="15"/>
  <c r="J405" i="15"/>
  <c r="M405" i="15"/>
  <c r="N405" i="15"/>
  <c r="O405" i="15"/>
  <c r="P405" i="15"/>
  <c r="Q405" i="15"/>
  <c r="R405" i="15"/>
  <c r="S405" i="15"/>
  <c r="T405" i="15"/>
  <c r="A406" i="15"/>
  <c r="B406" i="15"/>
  <c r="C406" i="15"/>
  <c r="F406" i="15"/>
  <c r="G406" i="15"/>
  <c r="H406" i="15"/>
  <c r="I406" i="15"/>
  <c r="J406" i="15"/>
  <c r="M406" i="15"/>
  <c r="N406" i="15"/>
  <c r="O406" i="15"/>
  <c r="P406" i="15"/>
  <c r="Q406" i="15"/>
  <c r="R406" i="15"/>
  <c r="S406" i="15"/>
  <c r="T406" i="15"/>
  <c r="A407" i="15"/>
  <c r="B407" i="15"/>
  <c r="C407" i="15"/>
  <c r="F407" i="15"/>
  <c r="G407" i="15"/>
  <c r="H407" i="15"/>
  <c r="I407" i="15"/>
  <c r="J407" i="15"/>
  <c r="M407" i="15"/>
  <c r="N407" i="15"/>
  <c r="O407" i="15"/>
  <c r="P407" i="15"/>
  <c r="Q407" i="15"/>
  <c r="R407" i="15"/>
  <c r="S407" i="15"/>
  <c r="T407" i="15"/>
  <c r="A408" i="15"/>
  <c r="B408" i="15"/>
  <c r="C408" i="15"/>
  <c r="F408" i="15"/>
  <c r="G408" i="15"/>
  <c r="H408" i="15"/>
  <c r="I408" i="15"/>
  <c r="J408" i="15"/>
  <c r="M408" i="15"/>
  <c r="N408" i="15"/>
  <c r="O408" i="15"/>
  <c r="P408" i="15"/>
  <c r="Q408" i="15"/>
  <c r="R408" i="15"/>
  <c r="S408" i="15"/>
  <c r="T408" i="15"/>
  <c r="A409" i="15"/>
  <c r="B409" i="15"/>
  <c r="C409" i="15"/>
  <c r="F409" i="15"/>
  <c r="G409" i="15"/>
  <c r="H409" i="15"/>
  <c r="I409" i="15"/>
  <c r="J409" i="15"/>
  <c r="M409" i="15"/>
  <c r="N409" i="15"/>
  <c r="O409" i="15"/>
  <c r="P409" i="15"/>
  <c r="Q409" i="15"/>
  <c r="R409" i="15"/>
  <c r="S409" i="15"/>
  <c r="T409" i="15"/>
  <c r="A410" i="15"/>
  <c r="B410" i="15"/>
  <c r="C410" i="15"/>
  <c r="F410" i="15"/>
  <c r="G410" i="15"/>
  <c r="H410" i="15"/>
  <c r="I410" i="15"/>
  <c r="J410" i="15"/>
  <c r="M410" i="15"/>
  <c r="N410" i="15"/>
  <c r="O410" i="15"/>
  <c r="P410" i="15"/>
  <c r="Q410" i="15"/>
  <c r="R410" i="15"/>
  <c r="S410" i="15"/>
  <c r="T410" i="15"/>
  <c r="A411" i="15"/>
  <c r="B411" i="15"/>
  <c r="C411" i="15"/>
  <c r="F411" i="15"/>
  <c r="G411" i="15"/>
  <c r="H411" i="15"/>
  <c r="I411" i="15"/>
  <c r="J411" i="15"/>
  <c r="M411" i="15"/>
  <c r="N411" i="15"/>
  <c r="O411" i="15"/>
  <c r="P411" i="15"/>
  <c r="Q411" i="15"/>
  <c r="R411" i="15"/>
  <c r="S411" i="15"/>
  <c r="T411" i="15"/>
  <c r="A412" i="15"/>
  <c r="B412" i="15"/>
  <c r="C412" i="15"/>
  <c r="F412" i="15"/>
  <c r="G412" i="15"/>
  <c r="H412" i="15"/>
  <c r="I412" i="15"/>
  <c r="J412" i="15"/>
  <c r="M412" i="15"/>
  <c r="N412" i="15"/>
  <c r="O412" i="15"/>
  <c r="P412" i="15"/>
  <c r="Q412" i="15"/>
  <c r="R412" i="15"/>
  <c r="S412" i="15"/>
  <c r="T412" i="15"/>
  <c r="A413" i="15"/>
  <c r="B413" i="15"/>
  <c r="C413" i="15"/>
  <c r="F413" i="15"/>
  <c r="G413" i="15"/>
  <c r="H413" i="15"/>
  <c r="I413" i="15"/>
  <c r="J413" i="15"/>
  <c r="M413" i="15"/>
  <c r="N413" i="15"/>
  <c r="O413" i="15"/>
  <c r="P413" i="15"/>
  <c r="Q413" i="15"/>
  <c r="R413" i="15"/>
  <c r="S413" i="15"/>
  <c r="T413" i="15"/>
  <c r="A414" i="15"/>
  <c r="B414" i="15"/>
  <c r="C414" i="15"/>
  <c r="F414" i="15"/>
  <c r="G414" i="15"/>
  <c r="H414" i="15"/>
  <c r="I414" i="15"/>
  <c r="J414" i="15"/>
  <c r="M414" i="15"/>
  <c r="N414" i="15"/>
  <c r="O414" i="15"/>
  <c r="P414" i="15"/>
  <c r="Q414" i="15"/>
  <c r="R414" i="15"/>
  <c r="S414" i="15"/>
  <c r="T414" i="15"/>
  <c r="A415" i="15"/>
  <c r="B415" i="15"/>
  <c r="C415" i="15"/>
  <c r="F415" i="15"/>
  <c r="G415" i="15"/>
  <c r="H415" i="15"/>
  <c r="I415" i="15"/>
  <c r="J415" i="15"/>
  <c r="M415" i="15"/>
  <c r="N415" i="15"/>
  <c r="O415" i="15"/>
  <c r="P415" i="15"/>
  <c r="Q415" i="15"/>
  <c r="R415" i="15"/>
  <c r="S415" i="15"/>
  <c r="T415" i="15"/>
  <c r="A416" i="15"/>
  <c r="B416" i="15"/>
  <c r="C416" i="15"/>
  <c r="F416" i="15"/>
  <c r="G416" i="15"/>
  <c r="H416" i="15"/>
  <c r="I416" i="15"/>
  <c r="J416" i="15"/>
  <c r="M416" i="15"/>
  <c r="N416" i="15"/>
  <c r="O416" i="15"/>
  <c r="P416" i="15"/>
  <c r="Q416" i="15"/>
  <c r="R416" i="15"/>
  <c r="S416" i="15"/>
  <c r="T416" i="15"/>
  <c r="A417" i="15"/>
  <c r="B417" i="15"/>
  <c r="C417" i="15"/>
  <c r="F417" i="15"/>
  <c r="G417" i="15"/>
  <c r="H417" i="15"/>
  <c r="I417" i="15"/>
  <c r="J417" i="15"/>
  <c r="M417" i="15"/>
  <c r="N417" i="15"/>
  <c r="O417" i="15"/>
  <c r="P417" i="15"/>
  <c r="Q417" i="15"/>
  <c r="R417" i="15"/>
  <c r="S417" i="15"/>
  <c r="T417" i="15"/>
  <c r="A418" i="15"/>
  <c r="B418" i="15"/>
  <c r="C418" i="15"/>
  <c r="F418" i="15"/>
  <c r="G418" i="15"/>
  <c r="H418" i="15"/>
  <c r="I418" i="15"/>
  <c r="J418" i="15"/>
  <c r="M418" i="15"/>
  <c r="N418" i="15"/>
  <c r="O418" i="15"/>
  <c r="P418" i="15"/>
  <c r="Q418" i="15"/>
  <c r="R418" i="15"/>
  <c r="S418" i="15"/>
  <c r="T418" i="15"/>
  <c r="A419" i="15"/>
  <c r="B419" i="15"/>
  <c r="C419" i="15"/>
  <c r="F419" i="15"/>
  <c r="G419" i="15"/>
  <c r="H419" i="15"/>
  <c r="I419" i="15"/>
  <c r="J419" i="15"/>
  <c r="M419" i="15"/>
  <c r="N419" i="15"/>
  <c r="O419" i="15"/>
  <c r="P419" i="15"/>
  <c r="Q419" i="15"/>
  <c r="R419" i="15"/>
  <c r="S419" i="15"/>
  <c r="T419" i="15"/>
  <c r="A420" i="15"/>
  <c r="B420" i="15"/>
  <c r="C420" i="15"/>
  <c r="F420" i="15"/>
  <c r="G420" i="15"/>
  <c r="H420" i="15"/>
  <c r="I420" i="15"/>
  <c r="J420" i="15"/>
  <c r="M420" i="15"/>
  <c r="N420" i="15"/>
  <c r="O420" i="15"/>
  <c r="P420" i="15"/>
  <c r="Q420" i="15"/>
  <c r="R420" i="15"/>
  <c r="S420" i="15"/>
  <c r="T420" i="15"/>
  <c r="A421" i="15"/>
  <c r="B421" i="15"/>
  <c r="C421" i="15"/>
  <c r="F421" i="15"/>
  <c r="G421" i="15"/>
  <c r="H421" i="15"/>
  <c r="I421" i="15"/>
  <c r="J421" i="15"/>
  <c r="M421" i="15"/>
  <c r="N421" i="15"/>
  <c r="O421" i="15"/>
  <c r="P421" i="15"/>
  <c r="Q421" i="15"/>
  <c r="R421" i="15"/>
  <c r="S421" i="15"/>
  <c r="T421" i="15"/>
  <c r="A422" i="15"/>
  <c r="B422" i="15"/>
  <c r="C422" i="15"/>
  <c r="F422" i="15"/>
  <c r="G422" i="15"/>
  <c r="H422" i="15"/>
  <c r="I422" i="15"/>
  <c r="J422" i="15"/>
  <c r="M422" i="15"/>
  <c r="N422" i="15"/>
  <c r="O422" i="15"/>
  <c r="P422" i="15"/>
  <c r="Q422" i="15"/>
  <c r="R422" i="15"/>
  <c r="S422" i="15"/>
  <c r="T422" i="15"/>
  <c r="A423" i="15"/>
  <c r="B423" i="15"/>
  <c r="C423" i="15"/>
  <c r="F423" i="15"/>
  <c r="G423" i="15"/>
  <c r="H423" i="15"/>
  <c r="I423" i="15"/>
  <c r="J423" i="15"/>
  <c r="M423" i="15"/>
  <c r="N423" i="15"/>
  <c r="O423" i="15"/>
  <c r="P423" i="15"/>
  <c r="Q423" i="15"/>
  <c r="R423" i="15"/>
  <c r="S423" i="15"/>
  <c r="T423" i="15"/>
  <c r="A424" i="15"/>
  <c r="B424" i="15"/>
  <c r="C424" i="15"/>
  <c r="F424" i="15"/>
  <c r="G424" i="15"/>
  <c r="H424" i="15"/>
  <c r="I424" i="15"/>
  <c r="J424" i="15"/>
  <c r="M424" i="15"/>
  <c r="N424" i="15"/>
  <c r="O424" i="15"/>
  <c r="P424" i="15"/>
  <c r="Q424" i="15"/>
  <c r="R424" i="15"/>
  <c r="S424" i="15"/>
  <c r="T424" i="15"/>
  <c r="A425" i="15"/>
  <c r="B425" i="15"/>
  <c r="C425" i="15"/>
  <c r="F425" i="15"/>
  <c r="G425" i="15"/>
  <c r="H425" i="15"/>
  <c r="I425" i="15"/>
  <c r="J425" i="15"/>
  <c r="M425" i="15"/>
  <c r="N425" i="15"/>
  <c r="O425" i="15"/>
  <c r="P425" i="15"/>
  <c r="Q425" i="15"/>
  <c r="R425" i="15"/>
  <c r="S425" i="15"/>
  <c r="T425" i="15"/>
  <c r="A426" i="15"/>
  <c r="B426" i="15"/>
  <c r="C426" i="15"/>
  <c r="F426" i="15"/>
  <c r="G426" i="15"/>
  <c r="H426" i="15"/>
  <c r="I426" i="15"/>
  <c r="J426" i="15"/>
  <c r="M426" i="15"/>
  <c r="N426" i="15"/>
  <c r="O426" i="15"/>
  <c r="P426" i="15"/>
  <c r="Q426" i="15"/>
  <c r="R426" i="15"/>
  <c r="S426" i="15"/>
  <c r="T426" i="15"/>
  <c r="A427" i="15"/>
  <c r="B427" i="15"/>
  <c r="C427" i="15"/>
  <c r="F427" i="15"/>
  <c r="G427" i="15"/>
  <c r="H427" i="15"/>
  <c r="I427" i="15"/>
  <c r="J427" i="15"/>
  <c r="M427" i="15"/>
  <c r="N427" i="15"/>
  <c r="O427" i="15"/>
  <c r="P427" i="15"/>
  <c r="Q427" i="15"/>
  <c r="R427" i="15"/>
  <c r="S427" i="15"/>
  <c r="T427" i="15"/>
  <c r="A428" i="15"/>
  <c r="B428" i="15"/>
  <c r="C428" i="15"/>
  <c r="F428" i="15"/>
  <c r="G428" i="15"/>
  <c r="H428" i="15"/>
  <c r="I428" i="15"/>
  <c r="J428" i="15"/>
  <c r="M428" i="15"/>
  <c r="N428" i="15"/>
  <c r="O428" i="15"/>
  <c r="P428" i="15"/>
  <c r="Q428" i="15"/>
  <c r="R428" i="15"/>
  <c r="S428" i="15"/>
  <c r="T428" i="15"/>
  <c r="A429" i="15"/>
  <c r="B429" i="15"/>
  <c r="C429" i="15"/>
  <c r="F429" i="15"/>
  <c r="G429" i="15"/>
  <c r="H429" i="15"/>
  <c r="I429" i="15"/>
  <c r="J429" i="15"/>
  <c r="M429" i="15"/>
  <c r="N429" i="15"/>
  <c r="O429" i="15"/>
  <c r="P429" i="15"/>
  <c r="Q429" i="15"/>
  <c r="R429" i="15"/>
  <c r="S429" i="15"/>
  <c r="T429" i="15"/>
  <c r="A430" i="15"/>
  <c r="B430" i="15"/>
  <c r="C430" i="15"/>
  <c r="F430" i="15"/>
  <c r="G430" i="15"/>
  <c r="H430" i="15"/>
  <c r="I430" i="15"/>
  <c r="J430" i="15"/>
  <c r="M430" i="15"/>
  <c r="N430" i="15"/>
  <c r="O430" i="15"/>
  <c r="P430" i="15"/>
  <c r="Q430" i="15"/>
  <c r="R430" i="15"/>
  <c r="S430" i="15"/>
  <c r="T430" i="15"/>
  <c r="A431" i="15"/>
  <c r="B431" i="15"/>
  <c r="C431" i="15"/>
  <c r="F431" i="15"/>
  <c r="G431" i="15"/>
  <c r="H431" i="15"/>
  <c r="I431" i="15"/>
  <c r="J431" i="15"/>
  <c r="M431" i="15"/>
  <c r="N431" i="15"/>
  <c r="O431" i="15"/>
  <c r="P431" i="15"/>
  <c r="Q431" i="15"/>
  <c r="R431" i="15"/>
  <c r="S431" i="15"/>
  <c r="T431" i="15"/>
  <c r="A432" i="15"/>
  <c r="B432" i="15"/>
  <c r="C432" i="15"/>
  <c r="F432" i="15"/>
  <c r="G432" i="15"/>
  <c r="H432" i="15"/>
  <c r="I432" i="15"/>
  <c r="J432" i="15"/>
  <c r="M432" i="15"/>
  <c r="N432" i="15"/>
  <c r="O432" i="15"/>
  <c r="P432" i="15"/>
  <c r="Q432" i="15"/>
  <c r="R432" i="15"/>
  <c r="S432" i="15"/>
  <c r="T432" i="15"/>
  <c r="A433" i="15"/>
  <c r="B433" i="15"/>
  <c r="C433" i="15"/>
  <c r="F433" i="15"/>
  <c r="G433" i="15"/>
  <c r="H433" i="15"/>
  <c r="I433" i="15"/>
  <c r="J433" i="15"/>
  <c r="M433" i="15"/>
  <c r="N433" i="15"/>
  <c r="O433" i="15"/>
  <c r="P433" i="15"/>
  <c r="Q433" i="15"/>
  <c r="R433" i="15"/>
  <c r="S433" i="15"/>
  <c r="T433" i="15"/>
  <c r="A434" i="15"/>
  <c r="B434" i="15"/>
  <c r="C434" i="15"/>
  <c r="F434" i="15"/>
  <c r="G434" i="15"/>
  <c r="H434" i="15"/>
  <c r="I434" i="15"/>
  <c r="J434" i="15"/>
  <c r="M434" i="15"/>
  <c r="N434" i="15"/>
  <c r="O434" i="15"/>
  <c r="P434" i="15"/>
  <c r="Q434" i="15"/>
  <c r="R434" i="15"/>
  <c r="S434" i="15"/>
  <c r="T434" i="15"/>
  <c r="A435" i="15"/>
  <c r="B435" i="15"/>
  <c r="C435" i="15"/>
  <c r="F435" i="15"/>
  <c r="G435" i="15"/>
  <c r="H435" i="15"/>
  <c r="I435" i="15"/>
  <c r="J435" i="15"/>
  <c r="M435" i="15"/>
  <c r="N435" i="15"/>
  <c r="O435" i="15"/>
  <c r="P435" i="15"/>
  <c r="Q435" i="15"/>
  <c r="R435" i="15"/>
  <c r="S435" i="15"/>
  <c r="T435" i="15"/>
  <c r="A436" i="15"/>
  <c r="B436" i="15"/>
  <c r="C436" i="15"/>
  <c r="F436" i="15"/>
  <c r="G436" i="15"/>
  <c r="H436" i="15"/>
  <c r="I436" i="15"/>
  <c r="J436" i="15"/>
  <c r="M436" i="15"/>
  <c r="N436" i="15"/>
  <c r="O436" i="15"/>
  <c r="P436" i="15"/>
  <c r="Q436" i="15"/>
  <c r="R436" i="15"/>
  <c r="S436" i="15"/>
  <c r="T436" i="15"/>
  <c r="A437" i="15"/>
  <c r="B437" i="15"/>
  <c r="C437" i="15"/>
  <c r="F437" i="15"/>
  <c r="G437" i="15"/>
  <c r="H437" i="15"/>
  <c r="I437" i="15"/>
  <c r="J437" i="15"/>
  <c r="M437" i="15"/>
  <c r="N437" i="15"/>
  <c r="O437" i="15"/>
  <c r="P437" i="15"/>
  <c r="Q437" i="15"/>
  <c r="R437" i="15"/>
  <c r="S437" i="15"/>
  <c r="T437" i="15"/>
  <c r="A438" i="15"/>
  <c r="B438" i="15"/>
  <c r="C438" i="15"/>
  <c r="F438" i="15"/>
  <c r="G438" i="15"/>
  <c r="H438" i="15"/>
  <c r="I438" i="15"/>
  <c r="J438" i="15"/>
  <c r="M438" i="15"/>
  <c r="N438" i="15"/>
  <c r="O438" i="15"/>
  <c r="P438" i="15"/>
  <c r="Q438" i="15"/>
  <c r="R438" i="15"/>
  <c r="S438" i="15"/>
  <c r="T438" i="15"/>
  <c r="A439" i="15"/>
  <c r="B439" i="15"/>
  <c r="C439" i="15"/>
  <c r="F439" i="15"/>
  <c r="G439" i="15"/>
  <c r="H439" i="15"/>
  <c r="I439" i="15"/>
  <c r="J439" i="15"/>
  <c r="M439" i="15"/>
  <c r="N439" i="15"/>
  <c r="O439" i="15"/>
  <c r="P439" i="15"/>
  <c r="Q439" i="15"/>
  <c r="R439" i="15"/>
  <c r="S439" i="15"/>
  <c r="T439" i="15"/>
  <c r="A440" i="15"/>
  <c r="B440" i="15"/>
  <c r="C440" i="15"/>
  <c r="F440" i="15"/>
  <c r="G440" i="15"/>
  <c r="H440" i="15"/>
  <c r="I440" i="15"/>
  <c r="J440" i="15"/>
  <c r="M440" i="15"/>
  <c r="N440" i="15"/>
  <c r="O440" i="15"/>
  <c r="P440" i="15"/>
  <c r="Q440" i="15"/>
  <c r="R440" i="15"/>
  <c r="S440" i="15"/>
  <c r="T440" i="15"/>
  <c r="A441" i="15"/>
  <c r="B441" i="15"/>
  <c r="C441" i="15"/>
  <c r="F441" i="15"/>
  <c r="G441" i="15"/>
  <c r="H441" i="15"/>
  <c r="I441" i="15"/>
  <c r="J441" i="15"/>
  <c r="M441" i="15"/>
  <c r="N441" i="15"/>
  <c r="O441" i="15"/>
  <c r="P441" i="15"/>
  <c r="Q441" i="15"/>
  <c r="R441" i="15"/>
  <c r="S441" i="15"/>
  <c r="T441" i="15"/>
  <c r="A442" i="15"/>
  <c r="B442" i="15"/>
  <c r="C442" i="15"/>
  <c r="F442" i="15"/>
  <c r="G442" i="15"/>
  <c r="H442" i="15"/>
  <c r="I442" i="15"/>
  <c r="J442" i="15"/>
  <c r="M442" i="15"/>
  <c r="N442" i="15"/>
  <c r="O442" i="15"/>
  <c r="P442" i="15"/>
  <c r="Q442" i="15"/>
  <c r="R442" i="15"/>
  <c r="S442" i="15"/>
  <c r="T442" i="15"/>
  <c r="A443" i="15"/>
  <c r="B443" i="15"/>
  <c r="C443" i="15"/>
  <c r="F443" i="15"/>
  <c r="G443" i="15"/>
  <c r="H443" i="15"/>
  <c r="I443" i="15"/>
  <c r="J443" i="15"/>
  <c r="M443" i="15"/>
  <c r="N443" i="15"/>
  <c r="O443" i="15"/>
  <c r="P443" i="15"/>
  <c r="Q443" i="15"/>
  <c r="R443" i="15"/>
  <c r="S443" i="15"/>
  <c r="T443" i="15"/>
  <c r="A444" i="15"/>
  <c r="B444" i="15"/>
  <c r="C444" i="15"/>
  <c r="F444" i="15"/>
  <c r="G444" i="15"/>
  <c r="H444" i="15"/>
  <c r="I444" i="15"/>
  <c r="J444" i="15"/>
  <c r="M444" i="15"/>
  <c r="N444" i="15"/>
  <c r="O444" i="15"/>
  <c r="P444" i="15"/>
  <c r="Q444" i="15"/>
  <c r="R444" i="15"/>
  <c r="S444" i="15"/>
  <c r="T444" i="15"/>
  <c r="A445" i="15"/>
  <c r="B445" i="15"/>
  <c r="C445" i="15"/>
  <c r="F445" i="15"/>
  <c r="G445" i="15"/>
  <c r="H445" i="15"/>
  <c r="I445" i="15"/>
  <c r="J445" i="15"/>
  <c r="M445" i="15"/>
  <c r="N445" i="15"/>
  <c r="O445" i="15"/>
  <c r="P445" i="15"/>
  <c r="Q445" i="15"/>
  <c r="R445" i="15"/>
  <c r="S445" i="15"/>
  <c r="T445" i="15"/>
  <c r="A446" i="15"/>
  <c r="B446" i="15"/>
  <c r="C446" i="15"/>
  <c r="F446" i="15"/>
  <c r="G446" i="15"/>
  <c r="H446" i="15"/>
  <c r="I446" i="15"/>
  <c r="J446" i="15"/>
  <c r="M446" i="15"/>
  <c r="N446" i="15"/>
  <c r="O446" i="15"/>
  <c r="P446" i="15"/>
  <c r="Q446" i="15"/>
  <c r="R446" i="15"/>
  <c r="S446" i="15"/>
  <c r="T446" i="15"/>
  <c r="A447" i="15"/>
  <c r="B447" i="15"/>
  <c r="C447" i="15"/>
  <c r="F447" i="15"/>
  <c r="G447" i="15"/>
  <c r="H447" i="15"/>
  <c r="I447" i="15"/>
  <c r="J447" i="15"/>
  <c r="M447" i="15"/>
  <c r="N447" i="15"/>
  <c r="O447" i="15"/>
  <c r="P447" i="15"/>
  <c r="Q447" i="15"/>
  <c r="R447" i="15"/>
  <c r="S447" i="15"/>
  <c r="T447" i="15"/>
  <c r="A448" i="15"/>
  <c r="B448" i="15"/>
  <c r="C448" i="15"/>
  <c r="F448" i="15"/>
  <c r="G448" i="15"/>
  <c r="H448" i="15"/>
  <c r="I448" i="15"/>
  <c r="J448" i="15"/>
  <c r="M448" i="15"/>
  <c r="N448" i="15"/>
  <c r="O448" i="15"/>
  <c r="P448" i="15"/>
  <c r="Q448" i="15"/>
  <c r="R448" i="15"/>
  <c r="S448" i="15"/>
  <c r="T448" i="15"/>
  <c r="A449" i="15"/>
  <c r="B449" i="15"/>
  <c r="C449" i="15"/>
  <c r="F449" i="15"/>
  <c r="G449" i="15"/>
  <c r="H449" i="15"/>
  <c r="I449" i="15"/>
  <c r="J449" i="15"/>
  <c r="M449" i="15"/>
  <c r="N449" i="15"/>
  <c r="O449" i="15"/>
  <c r="P449" i="15"/>
  <c r="Q449" i="15"/>
  <c r="R449" i="15"/>
  <c r="S449" i="15"/>
  <c r="T449" i="15"/>
  <c r="A450" i="15"/>
  <c r="B450" i="15"/>
  <c r="C450" i="15"/>
  <c r="F450" i="15"/>
  <c r="G450" i="15"/>
  <c r="H450" i="15"/>
  <c r="I450" i="15"/>
  <c r="J450" i="15"/>
  <c r="M450" i="15"/>
  <c r="N450" i="15"/>
  <c r="O450" i="15"/>
  <c r="P450" i="15"/>
  <c r="Q450" i="15"/>
  <c r="R450" i="15"/>
  <c r="S450" i="15"/>
  <c r="T450" i="15"/>
  <c r="A451" i="15"/>
  <c r="B451" i="15"/>
  <c r="C451" i="15"/>
  <c r="F451" i="15"/>
  <c r="G451" i="15"/>
  <c r="H451" i="15"/>
  <c r="I451" i="15"/>
  <c r="J451" i="15"/>
  <c r="M451" i="15"/>
  <c r="N451" i="15"/>
  <c r="O451" i="15"/>
  <c r="P451" i="15"/>
  <c r="Q451" i="15"/>
  <c r="R451" i="15"/>
  <c r="S451" i="15"/>
  <c r="T451" i="15"/>
  <c r="A452" i="15"/>
  <c r="B452" i="15"/>
  <c r="C452" i="15"/>
  <c r="F452" i="15"/>
  <c r="G452" i="15"/>
  <c r="H452" i="15"/>
  <c r="I452" i="15"/>
  <c r="J452" i="15"/>
  <c r="M452" i="15"/>
  <c r="N452" i="15"/>
  <c r="O452" i="15"/>
  <c r="P452" i="15"/>
  <c r="Q452" i="15"/>
  <c r="R452" i="15"/>
  <c r="S452" i="15"/>
  <c r="T452" i="15"/>
  <c r="A453" i="15"/>
  <c r="B453" i="15"/>
  <c r="C453" i="15"/>
  <c r="F453" i="15"/>
  <c r="G453" i="15"/>
  <c r="H453" i="15"/>
  <c r="I453" i="15"/>
  <c r="J453" i="15"/>
  <c r="M453" i="15"/>
  <c r="N453" i="15"/>
  <c r="O453" i="15"/>
  <c r="P453" i="15"/>
  <c r="Q453" i="15"/>
  <c r="R453" i="15"/>
  <c r="S453" i="15"/>
  <c r="T453" i="15"/>
  <c r="A454" i="15"/>
  <c r="B454" i="15"/>
  <c r="C454" i="15"/>
  <c r="F454" i="15"/>
  <c r="G454" i="15"/>
  <c r="H454" i="15"/>
  <c r="I454" i="15"/>
  <c r="J454" i="15"/>
  <c r="M454" i="15"/>
  <c r="N454" i="15"/>
  <c r="O454" i="15"/>
  <c r="P454" i="15"/>
  <c r="Q454" i="15"/>
  <c r="R454" i="15"/>
  <c r="S454" i="15"/>
  <c r="T454" i="15"/>
  <c r="A455" i="15"/>
  <c r="B455" i="15"/>
  <c r="C455" i="15"/>
  <c r="F455" i="15"/>
  <c r="G455" i="15"/>
  <c r="H455" i="15"/>
  <c r="I455" i="15"/>
  <c r="J455" i="15"/>
  <c r="M455" i="15"/>
  <c r="N455" i="15"/>
  <c r="O455" i="15"/>
  <c r="P455" i="15"/>
  <c r="Q455" i="15"/>
  <c r="R455" i="15"/>
  <c r="S455" i="15"/>
  <c r="T455" i="15"/>
  <c r="A456" i="15"/>
  <c r="B456" i="15"/>
  <c r="C456" i="15"/>
  <c r="F456" i="15"/>
  <c r="G456" i="15"/>
  <c r="H456" i="15"/>
  <c r="I456" i="15"/>
  <c r="J456" i="15"/>
  <c r="M456" i="15"/>
  <c r="N456" i="15"/>
  <c r="O456" i="15"/>
  <c r="P456" i="15"/>
  <c r="Q456" i="15"/>
  <c r="R456" i="15"/>
  <c r="S456" i="15"/>
  <c r="T456" i="15"/>
  <c r="A457" i="15"/>
  <c r="B457" i="15"/>
  <c r="C457" i="15"/>
  <c r="F457" i="15"/>
  <c r="G457" i="15"/>
  <c r="H457" i="15"/>
  <c r="I457" i="15"/>
  <c r="J457" i="15"/>
  <c r="M457" i="15"/>
  <c r="N457" i="15"/>
  <c r="O457" i="15"/>
  <c r="P457" i="15"/>
  <c r="Q457" i="15"/>
  <c r="R457" i="15"/>
  <c r="S457" i="15"/>
  <c r="T457" i="15"/>
  <c r="A458" i="15"/>
  <c r="B458" i="15"/>
  <c r="C458" i="15"/>
  <c r="F458" i="15"/>
  <c r="G458" i="15"/>
  <c r="H458" i="15"/>
  <c r="I458" i="15"/>
  <c r="J458" i="15"/>
  <c r="M458" i="15"/>
  <c r="N458" i="15"/>
  <c r="O458" i="15"/>
  <c r="P458" i="15"/>
  <c r="Q458" i="15"/>
  <c r="R458" i="15"/>
  <c r="S458" i="15"/>
  <c r="T458" i="15"/>
  <c r="A459" i="15"/>
  <c r="B459" i="15"/>
  <c r="C459" i="15"/>
  <c r="F459" i="15"/>
  <c r="G459" i="15"/>
  <c r="H459" i="15"/>
  <c r="I459" i="15"/>
  <c r="J459" i="15"/>
  <c r="M459" i="15"/>
  <c r="N459" i="15"/>
  <c r="O459" i="15"/>
  <c r="P459" i="15"/>
  <c r="Q459" i="15"/>
  <c r="R459" i="15"/>
  <c r="S459" i="15"/>
  <c r="T459" i="15"/>
  <c r="A460" i="15"/>
  <c r="B460" i="15"/>
  <c r="C460" i="15"/>
  <c r="F460" i="15"/>
  <c r="G460" i="15"/>
  <c r="H460" i="15"/>
  <c r="I460" i="15"/>
  <c r="J460" i="15"/>
  <c r="M460" i="15"/>
  <c r="N460" i="15"/>
  <c r="O460" i="15"/>
  <c r="P460" i="15"/>
  <c r="Q460" i="15"/>
  <c r="R460" i="15"/>
  <c r="S460" i="15"/>
  <c r="T460" i="15"/>
  <c r="A461" i="15"/>
  <c r="B461" i="15"/>
  <c r="C461" i="15"/>
  <c r="F461" i="15"/>
  <c r="G461" i="15"/>
  <c r="H461" i="15"/>
  <c r="I461" i="15"/>
  <c r="J461" i="15"/>
  <c r="M461" i="15"/>
  <c r="N461" i="15"/>
  <c r="O461" i="15"/>
  <c r="P461" i="15"/>
  <c r="Q461" i="15"/>
  <c r="R461" i="15"/>
  <c r="S461" i="15"/>
  <c r="T461" i="15"/>
  <c r="A462" i="15"/>
  <c r="B462" i="15"/>
  <c r="C462" i="15"/>
  <c r="F462" i="15"/>
  <c r="G462" i="15"/>
  <c r="H462" i="15"/>
  <c r="I462" i="15"/>
  <c r="J462" i="15"/>
  <c r="M462" i="15"/>
  <c r="N462" i="15"/>
  <c r="O462" i="15"/>
  <c r="P462" i="15"/>
  <c r="Q462" i="15"/>
  <c r="R462" i="15"/>
  <c r="S462" i="15"/>
  <c r="T462" i="15"/>
  <c r="A463" i="15"/>
  <c r="B463" i="15"/>
  <c r="C463" i="15"/>
  <c r="F463" i="15"/>
  <c r="G463" i="15"/>
  <c r="H463" i="15"/>
  <c r="I463" i="15"/>
  <c r="J463" i="15"/>
  <c r="M463" i="15"/>
  <c r="N463" i="15"/>
  <c r="O463" i="15"/>
  <c r="P463" i="15"/>
  <c r="Q463" i="15"/>
  <c r="R463" i="15"/>
  <c r="S463" i="15"/>
  <c r="T463" i="15"/>
  <c r="A464" i="15"/>
  <c r="B464" i="15"/>
  <c r="C464" i="15"/>
  <c r="F464" i="15"/>
  <c r="G464" i="15"/>
  <c r="H464" i="15"/>
  <c r="I464" i="15"/>
  <c r="J464" i="15"/>
  <c r="M464" i="15"/>
  <c r="N464" i="15"/>
  <c r="O464" i="15"/>
  <c r="P464" i="15"/>
  <c r="Q464" i="15"/>
  <c r="R464" i="15"/>
  <c r="S464" i="15"/>
  <c r="T464" i="15"/>
  <c r="A465" i="15"/>
  <c r="B465" i="15"/>
  <c r="C465" i="15"/>
  <c r="F465" i="15"/>
  <c r="G465" i="15"/>
  <c r="H465" i="15"/>
  <c r="I465" i="15"/>
  <c r="J465" i="15"/>
  <c r="M465" i="15"/>
  <c r="N465" i="15"/>
  <c r="O465" i="15"/>
  <c r="P465" i="15"/>
  <c r="Q465" i="15"/>
  <c r="R465" i="15"/>
  <c r="S465" i="15"/>
  <c r="T465" i="15"/>
  <c r="A466" i="15"/>
  <c r="B466" i="15"/>
  <c r="C466" i="15"/>
  <c r="F466" i="15"/>
  <c r="G466" i="15"/>
  <c r="H466" i="15"/>
  <c r="I466" i="15"/>
  <c r="J466" i="15"/>
  <c r="M466" i="15"/>
  <c r="N466" i="15"/>
  <c r="O466" i="15"/>
  <c r="P466" i="15"/>
  <c r="Q466" i="15"/>
  <c r="R466" i="15"/>
  <c r="S466" i="15"/>
  <c r="T466" i="15"/>
  <c r="A467" i="15"/>
  <c r="B467" i="15"/>
  <c r="C467" i="15"/>
  <c r="F467" i="15"/>
  <c r="G467" i="15"/>
  <c r="H467" i="15"/>
  <c r="I467" i="15"/>
  <c r="J467" i="15"/>
  <c r="M467" i="15"/>
  <c r="N467" i="15"/>
  <c r="O467" i="15"/>
  <c r="P467" i="15"/>
  <c r="Q467" i="15"/>
  <c r="R467" i="15"/>
  <c r="S467" i="15"/>
  <c r="T467" i="15"/>
  <c r="A468" i="15"/>
  <c r="B468" i="15"/>
  <c r="C468" i="15"/>
  <c r="F468" i="15"/>
  <c r="G468" i="15"/>
  <c r="H468" i="15"/>
  <c r="I468" i="15"/>
  <c r="J468" i="15"/>
  <c r="M468" i="15"/>
  <c r="N468" i="15"/>
  <c r="O468" i="15"/>
  <c r="P468" i="15"/>
  <c r="Q468" i="15"/>
  <c r="R468" i="15"/>
  <c r="S468" i="15"/>
  <c r="T468" i="15"/>
  <c r="A469" i="15"/>
  <c r="B469" i="15"/>
  <c r="C469" i="15"/>
  <c r="F469" i="15"/>
  <c r="G469" i="15"/>
  <c r="H469" i="15"/>
  <c r="I469" i="15"/>
  <c r="J469" i="15"/>
  <c r="M469" i="15"/>
  <c r="N469" i="15"/>
  <c r="O469" i="15"/>
  <c r="P469" i="15"/>
  <c r="Q469" i="15"/>
  <c r="R469" i="15"/>
  <c r="S469" i="15"/>
  <c r="T469" i="15"/>
  <c r="A470" i="15"/>
  <c r="B470" i="15"/>
  <c r="C470" i="15"/>
  <c r="F470" i="15"/>
  <c r="G470" i="15"/>
  <c r="H470" i="15"/>
  <c r="I470" i="15"/>
  <c r="J470" i="15"/>
  <c r="M470" i="15"/>
  <c r="N470" i="15"/>
  <c r="O470" i="15"/>
  <c r="P470" i="15"/>
  <c r="Q470" i="15"/>
  <c r="R470" i="15"/>
  <c r="S470" i="15"/>
  <c r="T470" i="15"/>
  <c r="A471" i="15"/>
  <c r="B471" i="15"/>
  <c r="C471" i="15"/>
  <c r="F471" i="15"/>
  <c r="G471" i="15"/>
  <c r="H471" i="15"/>
  <c r="I471" i="15"/>
  <c r="J471" i="15"/>
  <c r="M471" i="15"/>
  <c r="N471" i="15"/>
  <c r="O471" i="15"/>
  <c r="P471" i="15"/>
  <c r="Q471" i="15"/>
  <c r="R471" i="15"/>
  <c r="S471" i="15"/>
  <c r="T471" i="15"/>
  <c r="A472" i="15"/>
  <c r="B472" i="15"/>
  <c r="C472" i="15"/>
  <c r="F472" i="15"/>
  <c r="G472" i="15"/>
  <c r="H472" i="15"/>
  <c r="I472" i="15"/>
  <c r="J472" i="15"/>
  <c r="M472" i="15"/>
  <c r="N472" i="15"/>
  <c r="O472" i="15"/>
  <c r="P472" i="15"/>
  <c r="Q472" i="15"/>
  <c r="R472" i="15"/>
  <c r="S472" i="15"/>
  <c r="T472" i="15"/>
  <c r="A473" i="15"/>
  <c r="B473" i="15"/>
  <c r="C473" i="15"/>
  <c r="F473" i="15"/>
  <c r="G473" i="15"/>
  <c r="H473" i="15"/>
  <c r="I473" i="15"/>
  <c r="J473" i="15"/>
  <c r="M473" i="15"/>
  <c r="N473" i="15"/>
  <c r="O473" i="15"/>
  <c r="P473" i="15"/>
  <c r="Q473" i="15"/>
  <c r="R473" i="15"/>
  <c r="S473" i="15"/>
  <c r="T473" i="15"/>
  <c r="A474" i="15"/>
  <c r="B474" i="15"/>
  <c r="C474" i="15"/>
  <c r="F474" i="15"/>
  <c r="G474" i="15"/>
  <c r="H474" i="15"/>
  <c r="I474" i="15"/>
  <c r="J474" i="15"/>
  <c r="M474" i="15"/>
  <c r="N474" i="15"/>
  <c r="O474" i="15"/>
  <c r="P474" i="15"/>
  <c r="Q474" i="15"/>
  <c r="R474" i="15"/>
  <c r="S474" i="15"/>
  <c r="T474" i="15"/>
  <c r="A475" i="15"/>
  <c r="B475" i="15"/>
  <c r="C475" i="15"/>
  <c r="F475" i="15"/>
  <c r="G475" i="15"/>
  <c r="H475" i="15"/>
  <c r="I475" i="15"/>
  <c r="J475" i="15"/>
  <c r="M475" i="15"/>
  <c r="N475" i="15"/>
  <c r="O475" i="15"/>
  <c r="P475" i="15"/>
  <c r="Q475" i="15"/>
  <c r="R475" i="15"/>
  <c r="S475" i="15"/>
  <c r="T475" i="15"/>
  <c r="A476" i="15"/>
  <c r="B476" i="15"/>
  <c r="C476" i="15"/>
  <c r="F476" i="15"/>
  <c r="G476" i="15"/>
  <c r="H476" i="15"/>
  <c r="I476" i="15"/>
  <c r="J476" i="15"/>
  <c r="M476" i="15"/>
  <c r="N476" i="15"/>
  <c r="O476" i="15"/>
  <c r="P476" i="15"/>
  <c r="Q476" i="15"/>
  <c r="R476" i="15"/>
  <c r="S476" i="15"/>
  <c r="T476" i="15"/>
  <c r="A477" i="15"/>
  <c r="B477" i="15"/>
  <c r="C477" i="15"/>
  <c r="F477" i="15"/>
  <c r="G477" i="15"/>
  <c r="H477" i="15"/>
  <c r="I477" i="15"/>
  <c r="J477" i="15"/>
  <c r="M477" i="15"/>
  <c r="N477" i="15"/>
  <c r="O477" i="15"/>
  <c r="P477" i="15"/>
  <c r="Q477" i="15"/>
  <c r="R477" i="15"/>
  <c r="S477" i="15"/>
  <c r="T477" i="15"/>
  <c r="A478" i="15"/>
  <c r="B478" i="15"/>
  <c r="C478" i="15"/>
  <c r="F478" i="15"/>
  <c r="G478" i="15"/>
  <c r="H478" i="15"/>
  <c r="I478" i="15"/>
  <c r="J478" i="15"/>
  <c r="M478" i="15"/>
  <c r="N478" i="15"/>
  <c r="O478" i="15"/>
  <c r="P478" i="15"/>
  <c r="Q478" i="15"/>
  <c r="R478" i="15"/>
  <c r="S478" i="15"/>
  <c r="T478" i="15"/>
  <c r="A479" i="15"/>
  <c r="B479" i="15"/>
  <c r="C479" i="15"/>
  <c r="F479" i="15"/>
  <c r="G479" i="15"/>
  <c r="H479" i="15"/>
  <c r="I479" i="15"/>
  <c r="J479" i="15"/>
  <c r="M479" i="15"/>
  <c r="N479" i="15"/>
  <c r="O479" i="15"/>
  <c r="P479" i="15"/>
  <c r="Q479" i="15"/>
  <c r="R479" i="15"/>
  <c r="S479" i="15"/>
  <c r="T479" i="15"/>
  <c r="A480" i="15"/>
  <c r="B480" i="15"/>
  <c r="C480" i="15"/>
  <c r="F480" i="15"/>
  <c r="G480" i="15"/>
  <c r="H480" i="15"/>
  <c r="I480" i="15"/>
  <c r="J480" i="15"/>
  <c r="M480" i="15"/>
  <c r="N480" i="15"/>
  <c r="O480" i="15"/>
  <c r="P480" i="15"/>
  <c r="Q480" i="15"/>
  <c r="R480" i="15"/>
  <c r="S480" i="15"/>
  <c r="T480" i="15"/>
  <c r="A481" i="15"/>
  <c r="B481" i="15"/>
  <c r="C481" i="15"/>
  <c r="F481" i="15"/>
  <c r="G481" i="15"/>
  <c r="H481" i="15"/>
  <c r="I481" i="15"/>
  <c r="J481" i="15"/>
  <c r="M481" i="15"/>
  <c r="N481" i="15"/>
  <c r="O481" i="15"/>
  <c r="P481" i="15"/>
  <c r="Q481" i="15"/>
  <c r="R481" i="15"/>
  <c r="S481" i="15"/>
  <c r="T481" i="15"/>
  <c r="A482" i="15"/>
  <c r="B482" i="15"/>
  <c r="C482" i="15"/>
  <c r="F482" i="15"/>
  <c r="G482" i="15"/>
  <c r="H482" i="15"/>
  <c r="I482" i="15"/>
  <c r="J482" i="15"/>
  <c r="M482" i="15"/>
  <c r="N482" i="15"/>
  <c r="O482" i="15"/>
  <c r="P482" i="15"/>
  <c r="Q482" i="15"/>
  <c r="R482" i="15"/>
  <c r="S482" i="15"/>
  <c r="T482" i="15"/>
  <c r="A483" i="15"/>
  <c r="B483" i="15"/>
  <c r="C483" i="15"/>
  <c r="F483" i="15"/>
  <c r="G483" i="15"/>
  <c r="H483" i="15"/>
  <c r="I483" i="15"/>
  <c r="J483" i="15"/>
  <c r="M483" i="15"/>
  <c r="N483" i="15"/>
  <c r="O483" i="15"/>
  <c r="P483" i="15"/>
  <c r="Q483" i="15"/>
  <c r="R483" i="15"/>
  <c r="S483" i="15"/>
  <c r="T483" i="15"/>
  <c r="A484" i="15"/>
  <c r="B484" i="15"/>
  <c r="C484" i="15"/>
  <c r="F484" i="15"/>
  <c r="G484" i="15"/>
  <c r="H484" i="15"/>
  <c r="I484" i="15"/>
  <c r="J484" i="15"/>
  <c r="M484" i="15"/>
  <c r="N484" i="15"/>
  <c r="O484" i="15"/>
  <c r="P484" i="15"/>
  <c r="Q484" i="15"/>
  <c r="R484" i="15"/>
  <c r="S484" i="15"/>
  <c r="T484" i="15"/>
  <c r="A485" i="15"/>
  <c r="B485" i="15"/>
  <c r="C485" i="15"/>
  <c r="F485" i="15"/>
  <c r="G485" i="15"/>
  <c r="H485" i="15"/>
  <c r="I485" i="15"/>
  <c r="J485" i="15"/>
  <c r="M485" i="15"/>
  <c r="N485" i="15"/>
  <c r="O485" i="15"/>
  <c r="P485" i="15"/>
  <c r="Q485" i="15"/>
  <c r="R485" i="15"/>
  <c r="S485" i="15"/>
  <c r="T485" i="15"/>
  <c r="A486" i="15"/>
  <c r="B486" i="15"/>
  <c r="C486" i="15"/>
  <c r="F486" i="15"/>
  <c r="G486" i="15"/>
  <c r="H486" i="15"/>
  <c r="I486" i="15"/>
  <c r="J486" i="15"/>
  <c r="M486" i="15"/>
  <c r="N486" i="15"/>
  <c r="O486" i="15"/>
  <c r="P486" i="15"/>
  <c r="Q486" i="15"/>
  <c r="R486" i="15"/>
  <c r="S486" i="15"/>
  <c r="T486" i="15"/>
  <c r="A487" i="15"/>
  <c r="B487" i="15"/>
  <c r="C487" i="15"/>
  <c r="F487" i="15"/>
  <c r="G487" i="15"/>
  <c r="H487" i="15"/>
  <c r="I487" i="15"/>
  <c r="J487" i="15"/>
  <c r="M487" i="15"/>
  <c r="N487" i="15"/>
  <c r="O487" i="15"/>
  <c r="P487" i="15"/>
  <c r="Q487" i="15"/>
  <c r="R487" i="15"/>
  <c r="S487" i="15"/>
  <c r="T487" i="15"/>
  <c r="A488" i="15"/>
  <c r="B488" i="15"/>
  <c r="C488" i="15"/>
  <c r="F488" i="15"/>
  <c r="G488" i="15"/>
  <c r="H488" i="15"/>
  <c r="I488" i="15"/>
  <c r="J488" i="15"/>
  <c r="M488" i="15"/>
  <c r="N488" i="15"/>
  <c r="O488" i="15"/>
  <c r="P488" i="15"/>
  <c r="Q488" i="15"/>
  <c r="R488" i="15"/>
  <c r="S488" i="15"/>
  <c r="T488" i="15"/>
  <c r="A489" i="15"/>
  <c r="B489" i="15"/>
  <c r="C489" i="15"/>
  <c r="F489" i="15"/>
  <c r="G489" i="15"/>
  <c r="H489" i="15"/>
  <c r="I489" i="15"/>
  <c r="J489" i="15"/>
  <c r="M489" i="15"/>
  <c r="N489" i="15"/>
  <c r="O489" i="15"/>
  <c r="P489" i="15"/>
  <c r="Q489" i="15"/>
  <c r="R489" i="15"/>
  <c r="S489" i="15"/>
  <c r="T489" i="15"/>
  <c r="A490" i="15"/>
  <c r="B490" i="15"/>
  <c r="C490" i="15"/>
  <c r="F490" i="15"/>
  <c r="G490" i="15"/>
  <c r="H490" i="15"/>
  <c r="I490" i="15"/>
  <c r="J490" i="15"/>
  <c r="M490" i="15"/>
  <c r="N490" i="15"/>
  <c r="O490" i="15"/>
  <c r="P490" i="15"/>
  <c r="Q490" i="15"/>
  <c r="R490" i="15"/>
  <c r="S490" i="15"/>
  <c r="T490" i="15"/>
  <c r="A491" i="15"/>
  <c r="B491" i="15"/>
  <c r="C491" i="15"/>
  <c r="F491" i="15"/>
  <c r="G491" i="15"/>
  <c r="H491" i="15"/>
  <c r="I491" i="15"/>
  <c r="J491" i="15"/>
  <c r="M491" i="15"/>
  <c r="N491" i="15"/>
  <c r="O491" i="15"/>
  <c r="P491" i="15"/>
  <c r="Q491" i="15"/>
  <c r="R491" i="15"/>
  <c r="S491" i="15"/>
  <c r="T491" i="15"/>
  <c r="A492" i="15"/>
  <c r="B492" i="15"/>
  <c r="C492" i="15"/>
  <c r="F492" i="15"/>
  <c r="G492" i="15"/>
  <c r="H492" i="15"/>
  <c r="I492" i="15"/>
  <c r="J492" i="15"/>
  <c r="M492" i="15"/>
  <c r="N492" i="15"/>
  <c r="O492" i="15"/>
  <c r="P492" i="15"/>
  <c r="Q492" i="15"/>
  <c r="R492" i="15"/>
  <c r="S492" i="15"/>
  <c r="T492" i="15"/>
  <c r="A493" i="15"/>
  <c r="B493" i="15"/>
  <c r="C493" i="15"/>
  <c r="F493" i="15"/>
  <c r="G493" i="15"/>
  <c r="H493" i="15"/>
  <c r="I493" i="15"/>
  <c r="J493" i="15"/>
  <c r="M493" i="15"/>
  <c r="N493" i="15"/>
  <c r="O493" i="15"/>
  <c r="P493" i="15"/>
  <c r="Q493" i="15"/>
  <c r="R493" i="15"/>
  <c r="S493" i="15"/>
  <c r="T493" i="15"/>
  <c r="A494" i="15"/>
  <c r="B494" i="15"/>
  <c r="C494" i="15"/>
  <c r="F494" i="15"/>
  <c r="G494" i="15"/>
  <c r="H494" i="15"/>
  <c r="I494" i="15"/>
  <c r="J494" i="15"/>
  <c r="M494" i="15"/>
  <c r="N494" i="15"/>
  <c r="O494" i="15"/>
  <c r="P494" i="15"/>
  <c r="Q494" i="15"/>
  <c r="R494" i="15"/>
  <c r="S494" i="15"/>
  <c r="T494" i="15"/>
  <c r="A495" i="15"/>
  <c r="B495" i="15"/>
  <c r="C495" i="15"/>
  <c r="F495" i="15"/>
  <c r="G495" i="15"/>
  <c r="H495" i="15"/>
  <c r="I495" i="15"/>
  <c r="J495" i="15"/>
  <c r="M495" i="15"/>
  <c r="N495" i="15"/>
  <c r="O495" i="15"/>
  <c r="P495" i="15"/>
  <c r="Q495" i="15"/>
  <c r="R495" i="15"/>
  <c r="S495" i="15"/>
  <c r="T495" i="15"/>
  <c r="A496" i="15"/>
  <c r="B496" i="15"/>
  <c r="C496" i="15"/>
  <c r="F496" i="15"/>
  <c r="G496" i="15"/>
  <c r="H496" i="15"/>
  <c r="I496" i="15"/>
  <c r="J496" i="15"/>
  <c r="M496" i="15"/>
  <c r="N496" i="15"/>
  <c r="O496" i="15"/>
  <c r="P496" i="15"/>
  <c r="Q496" i="15"/>
  <c r="R496" i="15"/>
  <c r="S496" i="15"/>
  <c r="T496" i="15"/>
  <c r="A497" i="15"/>
  <c r="B497" i="15"/>
  <c r="C497" i="15"/>
  <c r="F497" i="15"/>
  <c r="G497" i="15"/>
  <c r="H497" i="15"/>
  <c r="I497" i="15"/>
  <c r="J497" i="15"/>
  <c r="M497" i="15"/>
  <c r="N497" i="15"/>
  <c r="O497" i="15"/>
  <c r="P497" i="15"/>
  <c r="Q497" i="15"/>
  <c r="R497" i="15"/>
  <c r="S497" i="15"/>
  <c r="T497" i="15"/>
  <c r="A498" i="15"/>
  <c r="B498" i="15"/>
  <c r="C498" i="15"/>
  <c r="F498" i="15"/>
  <c r="G498" i="15"/>
  <c r="H498" i="15"/>
  <c r="I498" i="15"/>
  <c r="J498" i="15"/>
  <c r="M498" i="15"/>
  <c r="N498" i="15"/>
  <c r="O498" i="15"/>
  <c r="P498" i="15"/>
  <c r="Q498" i="15"/>
  <c r="R498" i="15"/>
  <c r="S498" i="15"/>
  <c r="T498" i="15"/>
  <c r="A499" i="15"/>
  <c r="B499" i="15"/>
  <c r="C499" i="15"/>
  <c r="F499" i="15"/>
  <c r="G499" i="15"/>
  <c r="H499" i="15"/>
  <c r="I499" i="15"/>
  <c r="J499" i="15"/>
  <c r="M499" i="15"/>
  <c r="N499" i="15"/>
  <c r="O499" i="15"/>
  <c r="P499" i="15"/>
  <c r="Q499" i="15"/>
  <c r="R499" i="15"/>
  <c r="S499" i="15"/>
  <c r="T499" i="15"/>
  <c r="A500" i="15"/>
  <c r="B500" i="15"/>
  <c r="C500" i="15"/>
  <c r="F500" i="15"/>
  <c r="G500" i="15"/>
  <c r="H500" i="15"/>
  <c r="I500" i="15"/>
  <c r="J500" i="15"/>
  <c r="M500" i="15"/>
  <c r="N500" i="15"/>
  <c r="O500" i="15"/>
  <c r="P500" i="15"/>
  <c r="Q500" i="15"/>
  <c r="R500" i="15"/>
  <c r="S500" i="15"/>
  <c r="T500" i="15"/>
  <c r="A501" i="15"/>
  <c r="B501" i="15"/>
  <c r="C501" i="15"/>
  <c r="F501" i="15"/>
  <c r="G501" i="15"/>
  <c r="H501" i="15"/>
  <c r="I501" i="15"/>
  <c r="J501" i="15"/>
  <c r="M501" i="15"/>
  <c r="N501" i="15"/>
  <c r="O501" i="15"/>
  <c r="P501" i="15"/>
  <c r="Q501" i="15"/>
  <c r="R501" i="15"/>
  <c r="S501" i="15"/>
  <c r="T501" i="15"/>
  <c r="A502" i="15"/>
  <c r="B502" i="15"/>
  <c r="C502" i="15"/>
  <c r="F502" i="15"/>
  <c r="G502" i="15"/>
  <c r="H502" i="15"/>
  <c r="I502" i="15"/>
  <c r="J502" i="15"/>
  <c r="M502" i="15"/>
  <c r="N502" i="15"/>
  <c r="O502" i="15"/>
  <c r="P502" i="15"/>
  <c r="Q502" i="15"/>
  <c r="R502" i="15"/>
  <c r="S502" i="15"/>
  <c r="T502" i="15"/>
  <c r="A503" i="15"/>
  <c r="B503" i="15"/>
  <c r="C503" i="15"/>
  <c r="F503" i="15"/>
  <c r="G503" i="15"/>
  <c r="H503" i="15"/>
  <c r="I503" i="15"/>
  <c r="J503" i="15"/>
  <c r="M503" i="15"/>
  <c r="N503" i="15"/>
  <c r="O503" i="15"/>
  <c r="P503" i="15"/>
  <c r="Q503" i="15"/>
  <c r="R503" i="15"/>
  <c r="S503" i="15"/>
  <c r="T503" i="15"/>
  <c r="A504" i="15"/>
  <c r="B504" i="15"/>
  <c r="C504" i="15"/>
  <c r="F504" i="15"/>
  <c r="G504" i="15"/>
  <c r="H504" i="15"/>
  <c r="I504" i="15"/>
  <c r="J504" i="15"/>
  <c r="M504" i="15"/>
  <c r="N504" i="15"/>
  <c r="O504" i="15"/>
  <c r="P504" i="15"/>
  <c r="Q504" i="15"/>
  <c r="R504" i="15"/>
  <c r="S504" i="15"/>
  <c r="T504" i="15"/>
  <c r="A505" i="15"/>
  <c r="B505" i="15"/>
  <c r="C505" i="15"/>
  <c r="F505" i="15"/>
  <c r="G505" i="15"/>
  <c r="H505" i="15"/>
  <c r="I505" i="15"/>
  <c r="J505" i="15"/>
  <c r="M505" i="15"/>
  <c r="N505" i="15"/>
  <c r="O505" i="15"/>
  <c r="P505" i="15"/>
  <c r="Q505" i="15"/>
  <c r="R505" i="15"/>
  <c r="S505" i="15"/>
  <c r="T505" i="15"/>
  <c r="A506" i="15"/>
  <c r="B506" i="15"/>
  <c r="C506" i="15"/>
  <c r="F506" i="15"/>
  <c r="G506" i="15"/>
  <c r="H506" i="15"/>
  <c r="I506" i="15"/>
  <c r="J506" i="15"/>
  <c r="M506" i="15"/>
  <c r="N506" i="15"/>
  <c r="O506" i="15"/>
  <c r="P506" i="15"/>
  <c r="Q506" i="15"/>
  <c r="R506" i="15"/>
  <c r="S506" i="15"/>
  <c r="T506" i="15"/>
  <c r="A507" i="15"/>
  <c r="B507" i="15"/>
  <c r="C507" i="15"/>
  <c r="F507" i="15"/>
  <c r="G507" i="15"/>
  <c r="H507" i="15"/>
  <c r="I507" i="15"/>
  <c r="J507" i="15"/>
  <c r="M507" i="15"/>
  <c r="N507" i="15"/>
  <c r="O507" i="15"/>
  <c r="P507" i="15"/>
  <c r="Q507" i="15"/>
  <c r="R507" i="15"/>
  <c r="S507" i="15"/>
  <c r="T507" i="15"/>
  <c r="A508" i="15"/>
  <c r="B508" i="15"/>
  <c r="C508" i="15"/>
  <c r="F508" i="15"/>
  <c r="G508" i="15"/>
  <c r="H508" i="15"/>
  <c r="I508" i="15"/>
  <c r="J508" i="15"/>
  <c r="M508" i="15"/>
  <c r="N508" i="15"/>
  <c r="O508" i="15"/>
  <c r="P508" i="15"/>
  <c r="Q508" i="15"/>
  <c r="R508" i="15"/>
  <c r="S508" i="15"/>
  <c r="T508" i="15"/>
  <c r="A509" i="15"/>
  <c r="B509" i="15"/>
  <c r="C509" i="15"/>
  <c r="F509" i="15"/>
  <c r="G509" i="15"/>
  <c r="H509" i="15"/>
  <c r="I509" i="15"/>
  <c r="J509" i="15"/>
  <c r="M509" i="15"/>
  <c r="N509" i="15"/>
  <c r="O509" i="15"/>
  <c r="P509" i="15"/>
  <c r="Q509" i="15"/>
  <c r="R509" i="15"/>
  <c r="S509" i="15"/>
  <c r="T509" i="15"/>
  <c r="A510" i="15"/>
  <c r="B510" i="15"/>
  <c r="C510" i="15"/>
  <c r="F510" i="15"/>
  <c r="G510" i="15"/>
  <c r="H510" i="15"/>
  <c r="I510" i="15"/>
  <c r="J510" i="15"/>
  <c r="M510" i="15"/>
  <c r="N510" i="15"/>
  <c r="O510" i="15"/>
  <c r="P510" i="15"/>
  <c r="Q510" i="15"/>
  <c r="R510" i="15"/>
  <c r="S510" i="15"/>
  <c r="T510" i="15"/>
  <c r="A511" i="15"/>
  <c r="B511" i="15"/>
  <c r="C511" i="15"/>
  <c r="F511" i="15"/>
  <c r="G511" i="15"/>
  <c r="H511" i="15"/>
  <c r="I511" i="15"/>
  <c r="J511" i="15"/>
  <c r="M511" i="15"/>
  <c r="N511" i="15"/>
  <c r="O511" i="15"/>
  <c r="P511" i="15"/>
  <c r="Q511" i="15"/>
  <c r="R511" i="15"/>
  <c r="S511" i="15"/>
  <c r="T511" i="15"/>
  <c r="A512" i="15"/>
  <c r="B512" i="15"/>
  <c r="C512" i="15"/>
  <c r="F512" i="15"/>
  <c r="G512" i="15"/>
  <c r="H512" i="15"/>
  <c r="I512" i="15"/>
  <c r="J512" i="15"/>
  <c r="M512" i="15"/>
  <c r="N512" i="15"/>
  <c r="O512" i="15"/>
  <c r="P512" i="15"/>
  <c r="Q512" i="15"/>
  <c r="R512" i="15"/>
  <c r="S512" i="15"/>
  <c r="T512" i="15"/>
  <c r="A513" i="15"/>
  <c r="B513" i="15"/>
  <c r="C513" i="15"/>
  <c r="F513" i="15"/>
  <c r="G513" i="15"/>
  <c r="H513" i="15"/>
  <c r="I513" i="15"/>
  <c r="J513" i="15"/>
  <c r="M513" i="15"/>
  <c r="N513" i="15"/>
  <c r="O513" i="15"/>
  <c r="P513" i="15"/>
  <c r="Q513" i="15"/>
  <c r="R513" i="15"/>
  <c r="S513" i="15"/>
  <c r="T513" i="15"/>
  <c r="A514" i="15"/>
  <c r="B514" i="15"/>
  <c r="C514" i="15"/>
  <c r="F514" i="15"/>
  <c r="G514" i="15"/>
  <c r="H514" i="15"/>
  <c r="I514" i="15"/>
  <c r="J514" i="15"/>
  <c r="M514" i="15"/>
  <c r="N514" i="15"/>
  <c r="O514" i="15"/>
  <c r="P514" i="15"/>
  <c r="Q514" i="15"/>
  <c r="R514" i="15"/>
  <c r="S514" i="15"/>
  <c r="T514" i="15"/>
  <c r="A515" i="15"/>
  <c r="B515" i="15"/>
  <c r="C515" i="15"/>
  <c r="F515" i="15"/>
  <c r="G515" i="15"/>
  <c r="H515" i="15"/>
  <c r="I515" i="15"/>
  <c r="J515" i="15"/>
  <c r="M515" i="15"/>
  <c r="N515" i="15"/>
  <c r="O515" i="15"/>
  <c r="P515" i="15"/>
  <c r="Q515" i="15"/>
  <c r="R515" i="15"/>
  <c r="S515" i="15"/>
  <c r="T515" i="15"/>
  <c r="A516" i="15"/>
  <c r="B516" i="15"/>
  <c r="C516" i="15"/>
  <c r="F516" i="15"/>
  <c r="G516" i="15"/>
  <c r="H516" i="15"/>
  <c r="I516" i="15"/>
  <c r="J516" i="15"/>
  <c r="M516" i="15"/>
  <c r="N516" i="15"/>
  <c r="O516" i="15"/>
  <c r="P516" i="15"/>
  <c r="Q516" i="15"/>
  <c r="R516" i="15"/>
  <c r="S516" i="15"/>
  <c r="T516" i="15"/>
  <c r="A517" i="15"/>
  <c r="B517" i="15"/>
  <c r="C517" i="15"/>
  <c r="F517" i="15"/>
  <c r="G517" i="15"/>
  <c r="H517" i="15"/>
  <c r="I517" i="15"/>
  <c r="J517" i="15"/>
  <c r="M517" i="15"/>
  <c r="N517" i="15"/>
  <c r="O517" i="15"/>
  <c r="P517" i="15"/>
  <c r="Q517" i="15"/>
  <c r="R517" i="15"/>
  <c r="S517" i="15"/>
  <c r="T517" i="15"/>
  <c r="A518" i="15"/>
  <c r="B518" i="15"/>
  <c r="C518" i="15"/>
  <c r="F518" i="15"/>
  <c r="G518" i="15"/>
  <c r="H518" i="15"/>
  <c r="I518" i="15"/>
  <c r="J518" i="15"/>
  <c r="M518" i="15"/>
  <c r="N518" i="15"/>
  <c r="O518" i="15"/>
  <c r="P518" i="15"/>
  <c r="Q518" i="15"/>
  <c r="R518" i="15"/>
  <c r="S518" i="15"/>
  <c r="T518" i="15"/>
  <c r="A519" i="15"/>
  <c r="B519" i="15"/>
  <c r="C519" i="15"/>
  <c r="F519" i="15"/>
  <c r="G519" i="15"/>
  <c r="H519" i="15"/>
  <c r="I519" i="15"/>
  <c r="J519" i="15"/>
  <c r="M519" i="15"/>
  <c r="N519" i="15"/>
  <c r="O519" i="15"/>
  <c r="P519" i="15"/>
  <c r="Q519" i="15"/>
  <c r="R519" i="15"/>
  <c r="S519" i="15"/>
  <c r="T519" i="15"/>
  <c r="A520" i="15"/>
  <c r="B520" i="15"/>
  <c r="C520" i="15"/>
  <c r="F520" i="15"/>
  <c r="G520" i="15"/>
  <c r="H520" i="15"/>
  <c r="I520" i="15"/>
  <c r="J520" i="15"/>
  <c r="M520" i="15"/>
  <c r="N520" i="15"/>
  <c r="O520" i="15"/>
  <c r="P520" i="15"/>
  <c r="Q520" i="15"/>
  <c r="R520" i="15"/>
  <c r="S520" i="15"/>
  <c r="T520" i="15"/>
  <c r="A521" i="15"/>
  <c r="B521" i="15"/>
  <c r="C521" i="15"/>
  <c r="F521" i="15"/>
  <c r="G521" i="15"/>
  <c r="H521" i="15"/>
  <c r="I521" i="15"/>
  <c r="J521" i="15"/>
  <c r="M521" i="15"/>
  <c r="N521" i="15"/>
  <c r="O521" i="15"/>
  <c r="P521" i="15"/>
  <c r="Q521" i="15"/>
  <c r="R521" i="15"/>
  <c r="S521" i="15"/>
  <c r="T521" i="15"/>
  <c r="A522" i="15"/>
  <c r="B522" i="15"/>
  <c r="C522" i="15"/>
  <c r="F522" i="15"/>
  <c r="G522" i="15"/>
  <c r="H522" i="15"/>
  <c r="I522" i="15"/>
  <c r="J522" i="15"/>
  <c r="M522" i="15"/>
  <c r="N522" i="15"/>
  <c r="O522" i="15"/>
  <c r="P522" i="15"/>
  <c r="Q522" i="15"/>
  <c r="R522" i="15"/>
  <c r="S522" i="15"/>
  <c r="T522" i="15"/>
  <c r="A523" i="15"/>
  <c r="B523" i="15"/>
  <c r="C523" i="15"/>
  <c r="F523" i="15"/>
  <c r="G523" i="15"/>
  <c r="H523" i="15"/>
  <c r="I523" i="15"/>
  <c r="J523" i="15"/>
  <c r="M523" i="15"/>
  <c r="N523" i="15"/>
  <c r="O523" i="15"/>
  <c r="P523" i="15"/>
  <c r="Q523" i="15"/>
  <c r="R523" i="15"/>
  <c r="S523" i="15"/>
  <c r="T523" i="15"/>
  <c r="A524" i="15"/>
  <c r="B524" i="15"/>
  <c r="C524" i="15"/>
  <c r="F524" i="15"/>
  <c r="G524" i="15"/>
  <c r="H524" i="15"/>
  <c r="I524" i="15"/>
  <c r="J524" i="15"/>
  <c r="M524" i="15"/>
  <c r="N524" i="15"/>
  <c r="O524" i="15"/>
  <c r="P524" i="15"/>
  <c r="Q524" i="15"/>
  <c r="R524" i="15"/>
  <c r="S524" i="15"/>
  <c r="T524" i="15"/>
  <c r="A525" i="15"/>
  <c r="B525" i="15"/>
  <c r="C525" i="15"/>
  <c r="F525" i="15"/>
  <c r="G525" i="15"/>
  <c r="H525" i="15"/>
  <c r="I525" i="15"/>
  <c r="J525" i="15"/>
  <c r="M525" i="15"/>
  <c r="N525" i="15"/>
  <c r="O525" i="15"/>
  <c r="P525" i="15"/>
  <c r="Q525" i="15"/>
  <c r="R525" i="15"/>
  <c r="S525" i="15"/>
  <c r="T525" i="15"/>
  <c r="A526" i="15"/>
  <c r="B526" i="15"/>
  <c r="C526" i="15"/>
  <c r="F526" i="15"/>
  <c r="G526" i="15"/>
  <c r="H526" i="15"/>
  <c r="I526" i="15"/>
  <c r="J526" i="15"/>
  <c r="M526" i="15"/>
  <c r="N526" i="15"/>
  <c r="O526" i="15"/>
  <c r="P526" i="15"/>
  <c r="Q526" i="15"/>
  <c r="R526" i="15"/>
  <c r="S526" i="15"/>
  <c r="T526" i="15"/>
  <c r="A527" i="15"/>
  <c r="B527" i="15"/>
  <c r="C527" i="15"/>
  <c r="F527" i="15"/>
  <c r="G527" i="15"/>
  <c r="H527" i="15"/>
  <c r="I527" i="15"/>
  <c r="J527" i="15"/>
  <c r="M527" i="15"/>
  <c r="N527" i="15"/>
  <c r="O527" i="15"/>
  <c r="P527" i="15"/>
  <c r="Q527" i="15"/>
  <c r="R527" i="15"/>
  <c r="S527" i="15"/>
  <c r="T527" i="15"/>
  <c r="A528" i="15"/>
  <c r="B528" i="15"/>
  <c r="C528" i="15"/>
  <c r="F528" i="15"/>
  <c r="G528" i="15"/>
  <c r="H528" i="15"/>
  <c r="I528" i="15"/>
  <c r="J528" i="15"/>
  <c r="M528" i="15"/>
  <c r="N528" i="15"/>
  <c r="O528" i="15"/>
  <c r="P528" i="15"/>
  <c r="Q528" i="15"/>
  <c r="R528" i="15"/>
  <c r="S528" i="15"/>
  <c r="T528" i="15"/>
  <c r="A529" i="15"/>
  <c r="B529" i="15"/>
  <c r="C529" i="15"/>
  <c r="F529" i="15"/>
  <c r="G529" i="15"/>
  <c r="H529" i="15"/>
  <c r="I529" i="15"/>
  <c r="J529" i="15"/>
  <c r="M529" i="15"/>
  <c r="N529" i="15"/>
  <c r="O529" i="15"/>
  <c r="P529" i="15"/>
  <c r="Q529" i="15"/>
  <c r="R529" i="15"/>
  <c r="S529" i="15"/>
  <c r="T529" i="15"/>
  <c r="A530" i="15"/>
  <c r="B530" i="15"/>
  <c r="C530" i="15"/>
  <c r="F530" i="15"/>
  <c r="G530" i="15"/>
  <c r="H530" i="15"/>
  <c r="I530" i="15"/>
  <c r="J530" i="15"/>
  <c r="M530" i="15"/>
  <c r="N530" i="15"/>
  <c r="O530" i="15"/>
  <c r="P530" i="15"/>
  <c r="Q530" i="15"/>
  <c r="R530" i="15"/>
  <c r="S530" i="15"/>
  <c r="T530" i="15"/>
  <c r="A531" i="15"/>
  <c r="B531" i="15"/>
  <c r="C531" i="15"/>
  <c r="F531" i="15"/>
  <c r="G531" i="15"/>
  <c r="H531" i="15"/>
  <c r="I531" i="15"/>
  <c r="J531" i="15"/>
  <c r="M531" i="15"/>
  <c r="N531" i="15"/>
  <c r="O531" i="15"/>
  <c r="P531" i="15"/>
  <c r="Q531" i="15"/>
  <c r="R531" i="15"/>
  <c r="S531" i="15"/>
  <c r="T531" i="15"/>
  <c r="A532" i="15"/>
  <c r="B532" i="15"/>
  <c r="C532" i="15"/>
  <c r="F532" i="15"/>
  <c r="G532" i="15"/>
  <c r="H532" i="15"/>
  <c r="I532" i="15"/>
  <c r="J532" i="15"/>
  <c r="M532" i="15"/>
  <c r="N532" i="15"/>
  <c r="O532" i="15"/>
  <c r="P532" i="15"/>
  <c r="Q532" i="15"/>
  <c r="R532" i="15"/>
  <c r="S532" i="15"/>
  <c r="T532" i="15"/>
  <c r="A533" i="15"/>
  <c r="B533" i="15"/>
  <c r="C533" i="15"/>
  <c r="F533" i="15"/>
  <c r="G533" i="15"/>
  <c r="H533" i="15"/>
  <c r="I533" i="15"/>
  <c r="J533" i="15"/>
  <c r="M533" i="15"/>
  <c r="N533" i="15"/>
  <c r="O533" i="15"/>
  <c r="P533" i="15"/>
  <c r="Q533" i="15"/>
  <c r="R533" i="15"/>
  <c r="S533" i="15"/>
  <c r="T533" i="15"/>
  <c r="A534" i="15"/>
  <c r="B534" i="15"/>
  <c r="C534" i="15"/>
  <c r="F534" i="15"/>
  <c r="G534" i="15"/>
  <c r="H534" i="15"/>
  <c r="I534" i="15"/>
  <c r="J534" i="15"/>
  <c r="M534" i="15"/>
  <c r="N534" i="15"/>
  <c r="O534" i="15"/>
  <c r="P534" i="15"/>
  <c r="Q534" i="15"/>
  <c r="R534" i="15"/>
  <c r="S534" i="15"/>
  <c r="T534" i="15"/>
  <c r="A535" i="15"/>
  <c r="B535" i="15"/>
  <c r="C535" i="15"/>
  <c r="F535" i="15"/>
  <c r="G535" i="15"/>
  <c r="H535" i="15"/>
  <c r="I535" i="15"/>
  <c r="J535" i="15"/>
  <c r="M535" i="15"/>
  <c r="N535" i="15"/>
  <c r="O535" i="15"/>
  <c r="P535" i="15"/>
  <c r="Q535" i="15"/>
  <c r="R535" i="15"/>
  <c r="S535" i="15"/>
  <c r="T535" i="15"/>
  <c r="A536" i="15"/>
  <c r="B536" i="15"/>
  <c r="C536" i="15"/>
  <c r="F536" i="15"/>
  <c r="G536" i="15"/>
  <c r="H536" i="15"/>
  <c r="I536" i="15"/>
  <c r="J536" i="15"/>
  <c r="M536" i="15"/>
  <c r="N536" i="15"/>
  <c r="O536" i="15"/>
  <c r="P536" i="15"/>
  <c r="Q536" i="15"/>
  <c r="R536" i="15"/>
  <c r="S536" i="15"/>
  <c r="T536" i="15"/>
  <c r="A537" i="15"/>
  <c r="B537" i="15"/>
  <c r="C537" i="15"/>
  <c r="F537" i="15"/>
  <c r="G537" i="15"/>
  <c r="H537" i="15"/>
  <c r="I537" i="15"/>
  <c r="J537" i="15"/>
  <c r="M537" i="15"/>
  <c r="N537" i="15"/>
  <c r="O537" i="15"/>
  <c r="P537" i="15"/>
  <c r="Q537" i="15"/>
  <c r="R537" i="15"/>
  <c r="S537" i="15"/>
  <c r="T537" i="15"/>
  <c r="A538" i="15"/>
  <c r="B538" i="15"/>
  <c r="C538" i="15"/>
  <c r="F538" i="15"/>
  <c r="G538" i="15"/>
  <c r="H538" i="15"/>
  <c r="I538" i="15"/>
  <c r="J538" i="15"/>
  <c r="M538" i="15"/>
  <c r="N538" i="15"/>
  <c r="O538" i="15"/>
  <c r="P538" i="15"/>
  <c r="Q538" i="15"/>
  <c r="R538" i="15"/>
  <c r="S538" i="15"/>
  <c r="T538" i="15"/>
  <c r="A539" i="15"/>
  <c r="B539" i="15"/>
  <c r="C539" i="15"/>
  <c r="F539" i="15"/>
  <c r="G539" i="15"/>
  <c r="H539" i="15"/>
  <c r="I539" i="15"/>
  <c r="J539" i="15"/>
  <c r="M539" i="15"/>
  <c r="N539" i="15"/>
  <c r="O539" i="15"/>
  <c r="P539" i="15"/>
  <c r="Q539" i="15"/>
  <c r="R539" i="15"/>
  <c r="S539" i="15"/>
  <c r="T539" i="15"/>
  <c r="A540" i="15"/>
  <c r="B540" i="15"/>
  <c r="C540" i="15"/>
  <c r="F540" i="15"/>
  <c r="G540" i="15"/>
  <c r="H540" i="15"/>
  <c r="I540" i="15"/>
  <c r="J540" i="15"/>
  <c r="M540" i="15"/>
  <c r="N540" i="15"/>
  <c r="O540" i="15"/>
  <c r="P540" i="15"/>
  <c r="Q540" i="15"/>
  <c r="R540" i="15"/>
  <c r="S540" i="15"/>
  <c r="T540" i="15"/>
  <c r="A541" i="15"/>
  <c r="B541" i="15"/>
  <c r="C541" i="15"/>
  <c r="F541" i="15"/>
  <c r="G541" i="15"/>
  <c r="H541" i="15"/>
  <c r="I541" i="15"/>
  <c r="J541" i="15"/>
  <c r="M541" i="15"/>
  <c r="N541" i="15"/>
  <c r="O541" i="15"/>
  <c r="P541" i="15"/>
  <c r="Q541" i="15"/>
  <c r="R541" i="15"/>
  <c r="S541" i="15"/>
  <c r="T541" i="15"/>
  <c r="A542" i="15"/>
  <c r="B542" i="15"/>
  <c r="C542" i="15"/>
  <c r="F542" i="15"/>
  <c r="G542" i="15"/>
  <c r="H542" i="15"/>
  <c r="I542" i="15"/>
  <c r="J542" i="15"/>
  <c r="M542" i="15"/>
  <c r="N542" i="15"/>
  <c r="O542" i="15"/>
  <c r="P542" i="15"/>
  <c r="Q542" i="15"/>
  <c r="R542" i="15"/>
  <c r="S542" i="15"/>
  <c r="T542" i="15"/>
  <c r="A543" i="15"/>
  <c r="B543" i="15"/>
  <c r="C543" i="15"/>
  <c r="F543" i="15"/>
  <c r="G543" i="15"/>
  <c r="H543" i="15"/>
  <c r="I543" i="15"/>
  <c r="J543" i="15"/>
  <c r="M543" i="15"/>
  <c r="N543" i="15"/>
  <c r="O543" i="15"/>
  <c r="P543" i="15"/>
  <c r="Q543" i="15"/>
  <c r="R543" i="15"/>
  <c r="S543" i="15"/>
  <c r="T543" i="15"/>
  <c r="A544" i="15"/>
  <c r="B544" i="15"/>
  <c r="C544" i="15"/>
  <c r="F544" i="15"/>
  <c r="G544" i="15"/>
  <c r="H544" i="15"/>
  <c r="I544" i="15"/>
  <c r="J544" i="15"/>
  <c r="M544" i="15"/>
  <c r="N544" i="15"/>
  <c r="O544" i="15"/>
  <c r="P544" i="15"/>
  <c r="Q544" i="15"/>
  <c r="R544" i="15"/>
  <c r="S544" i="15"/>
  <c r="T544" i="15"/>
  <c r="A545" i="15"/>
  <c r="B545" i="15"/>
  <c r="C545" i="15"/>
  <c r="F545" i="15"/>
  <c r="G545" i="15"/>
  <c r="H545" i="15"/>
  <c r="I545" i="15"/>
  <c r="J545" i="15"/>
  <c r="M545" i="15"/>
  <c r="N545" i="15"/>
  <c r="O545" i="15"/>
  <c r="P545" i="15"/>
  <c r="Q545" i="15"/>
  <c r="R545" i="15"/>
  <c r="S545" i="15"/>
  <c r="T545" i="15"/>
  <c r="A546" i="15"/>
  <c r="B546" i="15"/>
  <c r="C546" i="15"/>
  <c r="F546" i="15"/>
  <c r="G546" i="15"/>
  <c r="H546" i="15"/>
  <c r="I546" i="15"/>
  <c r="J546" i="15"/>
  <c r="M546" i="15"/>
  <c r="N546" i="15"/>
  <c r="O546" i="15"/>
  <c r="P546" i="15"/>
  <c r="Q546" i="15"/>
  <c r="R546" i="15"/>
  <c r="S546" i="15"/>
  <c r="T546" i="15"/>
  <c r="A547" i="15"/>
  <c r="B547" i="15"/>
  <c r="C547" i="15"/>
  <c r="F547" i="15"/>
  <c r="G547" i="15"/>
  <c r="H547" i="15"/>
  <c r="I547" i="15"/>
  <c r="J547" i="15"/>
  <c r="M547" i="15"/>
  <c r="N547" i="15"/>
  <c r="O547" i="15"/>
  <c r="P547" i="15"/>
  <c r="Q547" i="15"/>
  <c r="R547" i="15"/>
  <c r="S547" i="15"/>
  <c r="T547" i="15"/>
  <c r="A548" i="15"/>
  <c r="B548" i="15"/>
  <c r="C548" i="15"/>
  <c r="F548" i="15"/>
  <c r="G548" i="15"/>
  <c r="H548" i="15"/>
  <c r="I548" i="15"/>
  <c r="J548" i="15"/>
  <c r="M548" i="15"/>
  <c r="N548" i="15"/>
  <c r="O548" i="15"/>
  <c r="P548" i="15"/>
  <c r="Q548" i="15"/>
  <c r="R548" i="15"/>
  <c r="S548" i="15"/>
  <c r="T548" i="15"/>
  <c r="A549" i="15"/>
  <c r="B549" i="15"/>
  <c r="C549" i="15"/>
  <c r="F549" i="15"/>
  <c r="G549" i="15"/>
  <c r="H549" i="15"/>
  <c r="I549" i="15"/>
  <c r="J549" i="15"/>
  <c r="M549" i="15"/>
  <c r="N549" i="15"/>
  <c r="O549" i="15"/>
  <c r="P549" i="15"/>
  <c r="Q549" i="15"/>
  <c r="R549" i="15"/>
  <c r="S549" i="15"/>
  <c r="T549" i="15"/>
  <c r="A550" i="15"/>
  <c r="B550" i="15"/>
  <c r="C550" i="15"/>
  <c r="F550" i="15"/>
  <c r="G550" i="15"/>
  <c r="H550" i="15"/>
  <c r="I550" i="15"/>
  <c r="J550" i="15"/>
  <c r="M550" i="15"/>
  <c r="N550" i="15"/>
  <c r="O550" i="15"/>
  <c r="P550" i="15"/>
  <c r="Q550" i="15"/>
  <c r="R550" i="15"/>
  <c r="S550" i="15"/>
  <c r="T550" i="15"/>
  <c r="A551" i="15"/>
  <c r="B551" i="15"/>
  <c r="C551" i="15"/>
  <c r="F551" i="15"/>
  <c r="G551" i="15"/>
  <c r="H551" i="15"/>
  <c r="I551" i="15"/>
  <c r="J551" i="15"/>
  <c r="M551" i="15"/>
  <c r="N551" i="15"/>
  <c r="O551" i="15"/>
  <c r="P551" i="15"/>
  <c r="Q551" i="15"/>
  <c r="R551" i="15"/>
  <c r="S551" i="15"/>
  <c r="T551" i="15"/>
  <c r="A552" i="15"/>
  <c r="B552" i="15"/>
  <c r="C552" i="15"/>
  <c r="F552" i="15"/>
  <c r="G552" i="15"/>
  <c r="H552" i="15"/>
  <c r="I552" i="15"/>
  <c r="J552" i="15"/>
  <c r="M552" i="15"/>
  <c r="N552" i="15"/>
  <c r="O552" i="15"/>
  <c r="P552" i="15"/>
  <c r="Q552" i="15"/>
  <c r="R552" i="15"/>
  <c r="S552" i="15"/>
  <c r="T552" i="15"/>
  <c r="A553" i="15"/>
  <c r="B553" i="15"/>
  <c r="C553" i="15"/>
  <c r="F553" i="15"/>
  <c r="G553" i="15"/>
  <c r="H553" i="15"/>
  <c r="I553" i="15"/>
  <c r="J553" i="15"/>
  <c r="M553" i="15"/>
  <c r="N553" i="15"/>
  <c r="O553" i="15"/>
  <c r="P553" i="15"/>
  <c r="Q553" i="15"/>
  <c r="R553" i="15"/>
  <c r="S553" i="15"/>
  <c r="T553" i="15"/>
  <c r="A554" i="15"/>
  <c r="B554" i="15"/>
  <c r="C554" i="15"/>
  <c r="F554" i="15"/>
  <c r="G554" i="15"/>
  <c r="H554" i="15"/>
  <c r="I554" i="15"/>
  <c r="J554" i="15"/>
  <c r="M554" i="15"/>
  <c r="N554" i="15"/>
  <c r="O554" i="15"/>
  <c r="P554" i="15"/>
  <c r="Q554" i="15"/>
  <c r="R554" i="15"/>
  <c r="S554" i="15"/>
  <c r="T554" i="15"/>
  <c r="A555" i="15"/>
  <c r="B555" i="15"/>
  <c r="C555" i="15"/>
  <c r="F555" i="15"/>
  <c r="G555" i="15"/>
  <c r="H555" i="15"/>
  <c r="I555" i="15"/>
  <c r="J555" i="15"/>
  <c r="M555" i="15"/>
  <c r="N555" i="15"/>
  <c r="O555" i="15"/>
  <c r="P555" i="15"/>
  <c r="Q555" i="15"/>
  <c r="R555" i="15"/>
  <c r="S555" i="15"/>
  <c r="T555" i="15"/>
  <c r="A556" i="15"/>
  <c r="B556" i="15"/>
  <c r="C556" i="15"/>
  <c r="F556" i="15"/>
  <c r="G556" i="15"/>
  <c r="H556" i="15"/>
  <c r="I556" i="15"/>
  <c r="J556" i="15"/>
  <c r="M556" i="15"/>
  <c r="N556" i="15"/>
  <c r="O556" i="15"/>
  <c r="P556" i="15"/>
  <c r="Q556" i="15"/>
  <c r="R556" i="15"/>
  <c r="S556" i="15"/>
  <c r="T556" i="15"/>
  <c r="A557" i="15"/>
  <c r="B557" i="15"/>
  <c r="C557" i="15"/>
  <c r="F557" i="15"/>
  <c r="G557" i="15"/>
  <c r="H557" i="15"/>
  <c r="I557" i="15"/>
  <c r="J557" i="15"/>
  <c r="M557" i="15"/>
  <c r="N557" i="15"/>
  <c r="O557" i="15"/>
  <c r="P557" i="15"/>
  <c r="Q557" i="15"/>
  <c r="R557" i="15"/>
  <c r="S557" i="15"/>
  <c r="T557" i="15"/>
  <c r="A558" i="15"/>
  <c r="B558" i="15"/>
  <c r="C558" i="15"/>
  <c r="F558" i="15"/>
  <c r="G558" i="15"/>
  <c r="H558" i="15"/>
  <c r="I558" i="15"/>
  <c r="J558" i="15"/>
  <c r="M558" i="15"/>
  <c r="N558" i="15"/>
  <c r="O558" i="15"/>
  <c r="P558" i="15"/>
  <c r="Q558" i="15"/>
  <c r="R558" i="15"/>
  <c r="S558" i="15"/>
  <c r="T558" i="15"/>
  <c r="A559" i="15"/>
  <c r="B559" i="15"/>
  <c r="C559" i="15"/>
  <c r="F559" i="15"/>
  <c r="G559" i="15"/>
  <c r="H559" i="15"/>
  <c r="I559" i="15"/>
  <c r="J559" i="15"/>
  <c r="M559" i="15"/>
  <c r="N559" i="15"/>
  <c r="O559" i="15"/>
  <c r="P559" i="15"/>
  <c r="Q559" i="15"/>
  <c r="R559" i="15"/>
  <c r="S559" i="15"/>
  <c r="T559" i="15"/>
  <c r="A560" i="15"/>
  <c r="B560" i="15"/>
  <c r="C560" i="15"/>
  <c r="F560" i="15"/>
  <c r="G560" i="15"/>
  <c r="H560" i="15"/>
  <c r="I560" i="15"/>
  <c r="J560" i="15"/>
  <c r="M560" i="15"/>
  <c r="N560" i="15"/>
  <c r="O560" i="15"/>
  <c r="P560" i="15"/>
  <c r="Q560" i="15"/>
  <c r="R560" i="15"/>
  <c r="S560" i="15"/>
  <c r="T560" i="15"/>
  <c r="A561" i="15"/>
  <c r="B561" i="15"/>
  <c r="C561" i="15"/>
  <c r="F561" i="15"/>
  <c r="G561" i="15"/>
  <c r="H561" i="15"/>
  <c r="I561" i="15"/>
  <c r="J561" i="15"/>
  <c r="M561" i="15"/>
  <c r="N561" i="15"/>
  <c r="O561" i="15"/>
  <c r="P561" i="15"/>
  <c r="Q561" i="15"/>
  <c r="R561" i="15"/>
  <c r="S561" i="15"/>
  <c r="T561" i="15"/>
  <c r="A562" i="15"/>
  <c r="B562" i="15"/>
  <c r="C562" i="15"/>
  <c r="F562" i="15"/>
  <c r="G562" i="15"/>
  <c r="H562" i="15"/>
  <c r="I562" i="15"/>
  <c r="J562" i="15"/>
  <c r="M562" i="15"/>
  <c r="N562" i="15"/>
  <c r="O562" i="15"/>
  <c r="P562" i="15"/>
  <c r="Q562" i="15"/>
  <c r="R562" i="15"/>
  <c r="S562" i="15"/>
  <c r="T562" i="15"/>
  <c r="A563" i="15"/>
  <c r="B563" i="15"/>
  <c r="C563" i="15"/>
  <c r="F563" i="15"/>
  <c r="G563" i="15"/>
  <c r="H563" i="15"/>
  <c r="I563" i="15"/>
  <c r="J563" i="15"/>
  <c r="M563" i="15"/>
  <c r="N563" i="15"/>
  <c r="O563" i="15"/>
  <c r="P563" i="15"/>
  <c r="Q563" i="15"/>
  <c r="R563" i="15"/>
  <c r="S563" i="15"/>
  <c r="T563" i="15"/>
  <c r="A564" i="15"/>
  <c r="B564" i="15"/>
  <c r="C564" i="15"/>
  <c r="F564" i="15"/>
  <c r="G564" i="15"/>
  <c r="H564" i="15"/>
  <c r="I564" i="15"/>
  <c r="J564" i="15"/>
  <c r="M564" i="15"/>
  <c r="N564" i="15"/>
  <c r="O564" i="15"/>
  <c r="P564" i="15"/>
  <c r="Q564" i="15"/>
  <c r="R564" i="15"/>
  <c r="S564" i="15"/>
  <c r="T564" i="15"/>
  <c r="A565" i="15"/>
  <c r="B565" i="15"/>
  <c r="C565" i="15"/>
  <c r="F565" i="15"/>
  <c r="G565" i="15"/>
  <c r="H565" i="15"/>
  <c r="I565" i="15"/>
  <c r="J565" i="15"/>
  <c r="M565" i="15"/>
  <c r="N565" i="15"/>
  <c r="O565" i="15"/>
  <c r="P565" i="15"/>
  <c r="Q565" i="15"/>
  <c r="R565" i="15"/>
  <c r="S565" i="15"/>
  <c r="T565" i="15"/>
  <c r="A566" i="15"/>
  <c r="B566" i="15"/>
  <c r="C566" i="15"/>
  <c r="F566" i="15"/>
  <c r="G566" i="15"/>
  <c r="H566" i="15"/>
  <c r="I566" i="15"/>
  <c r="J566" i="15"/>
  <c r="M566" i="15"/>
  <c r="N566" i="15"/>
  <c r="O566" i="15"/>
  <c r="P566" i="15"/>
  <c r="Q566" i="15"/>
  <c r="R566" i="15"/>
  <c r="S566" i="15"/>
  <c r="T566" i="15"/>
  <c r="A567" i="15"/>
  <c r="B567" i="15"/>
  <c r="C567" i="15"/>
  <c r="F567" i="15"/>
  <c r="G567" i="15"/>
  <c r="H567" i="15"/>
  <c r="I567" i="15"/>
  <c r="J567" i="15"/>
  <c r="M567" i="15"/>
  <c r="N567" i="15"/>
  <c r="O567" i="15"/>
  <c r="P567" i="15"/>
  <c r="Q567" i="15"/>
  <c r="R567" i="15"/>
  <c r="S567" i="15"/>
  <c r="T567" i="15"/>
  <c r="A568" i="15"/>
  <c r="B568" i="15"/>
  <c r="C568" i="15"/>
  <c r="F568" i="15"/>
  <c r="G568" i="15"/>
  <c r="H568" i="15"/>
  <c r="I568" i="15"/>
  <c r="J568" i="15"/>
  <c r="M568" i="15"/>
  <c r="N568" i="15"/>
  <c r="O568" i="15"/>
  <c r="P568" i="15"/>
  <c r="Q568" i="15"/>
  <c r="R568" i="15"/>
  <c r="S568" i="15"/>
  <c r="T568" i="15"/>
  <c r="A569" i="15"/>
  <c r="B569" i="15"/>
  <c r="C569" i="15"/>
  <c r="F569" i="15"/>
  <c r="G569" i="15"/>
  <c r="H569" i="15"/>
  <c r="I569" i="15"/>
  <c r="J569" i="15"/>
  <c r="M569" i="15"/>
  <c r="N569" i="15"/>
  <c r="O569" i="15"/>
  <c r="P569" i="15"/>
  <c r="Q569" i="15"/>
  <c r="R569" i="15"/>
  <c r="S569" i="15"/>
  <c r="T569" i="15"/>
  <c r="A570" i="15"/>
  <c r="B570" i="15"/>
  <c r="C570" i="15"/>
  <c r="F570" i="15"/>
  <c r="G570" i="15"/>
  <c r="H570" i="15"/>
  <c r="I570" i="15"/>
  <c r="J570" i="15"/>
  <c r="M570" i="15"/>
  <c r="N570" i="15"/>
  <c r="O570" i="15"/>
  <c r="P570" i="15"/>
  <c r="Q570" i="15"/>
  <c r="R570" i="15"/>
  <c r="S570" i="15"/>
  <c r="T570" i="15"/>
  <c r="A571" i="15"/>
  <c r="B571" i="15"/>
  <c r="C571" i="15"/>
  <c r="F571" i="15"/>
  <c r="G571" i="15"/>
  <c r="H571" i="15"/>
  <c r="I571" i="15"/>
  <c r="J571" i="15"/>
  <c r="M571" i="15"/>
  <c r="N571" i="15"/>
  <c r="O571" i="15"/>
  <c r="P571" i="15"/>
  <c r="Q571" i="15"/>
  <c r="R571" i="15"/>
  <c r="S571" i="15"/>
  <c r="T571" i="15"/>
  <c r="A572" i="15"/>
  <c r="B572" i="15"/>
  <c r="C572" i="15"/>
  <c r="F572" i="15"/>
  <c r="G572" i="15"/>
  <c r="H572" i="15"/>
  <c r="I572" i="15"/>
  <c r="J572" i="15"/>
  <c r="M572" i="15"/>
  <c r="N572" i="15"/>
  <c r="O572" i="15"/>
  <c r="P572" i="15"/>
  <c r="Q572" i="15"/>
  <c r="R572" i="15"/>
  <c r="S572" i="15"/>
  <c r="T572" i="15"/>
  <c r="A573" i="15"/>
  <c r="B573" i="15"/>
  <c r="C573" i="15"/>
  <c r="F573" i="15"/>
  <c r="G573" i="15"/>
  <c r="H573" i="15"/>
  <c r="I573" i="15"/>
  <c r="J573" i="15"/>
  <c r="M573" i="15"/>
  <c r="N573" i="15"/>
  <c r="O573" i="15"/>
  <c r="P573" i="15"/>
  <c r="Q573" i="15"/>
  <c r="R573" i="15"/>
  <c r="S573" i="15"/>
  <c r="T573" i="15"/>
  <c r="A574" i="15"/>
  <c r="B574" i="15"/>
  <c r="C574" i="15"/>
  <c r="F574" i="15"/>
  <c r="G574" i="15"/>
  <c r="H574" i="15"/>
  <c r="I574" i="15"/>
  <c r="J574" i="15"/>
  <c r="M574" i="15"/>
  <c r="N574" i="15"/>
  <c r="O574" i="15"/>
  <c r="P574" i="15"/>
  <c r="Q574" i="15"/>
  <c r="R574" i="15"/>
  <c r="S574" i="15"/>
  <c r="T574" i="15"/>
  <c r="A575" i="15"/>
  <c r="B575" i="15"/>
  <c r="C575" i="15"/>
  <c r="F575" i="15"/>
  <c r="G575" i="15"/>
  <c r="H575" i="15"/>
  <c r="I575" i="15"/>
  <c r="J575" i="15"/>
  <c r="M575" i="15"/>
  <c r="N575" i="15"/>
  <c r="O575" i="15"/>
  <c r="P575" i="15"/>
  <c r="Q575" i="15"/>
  <c r="R575" i="15"/>
  <c r="S575" i="15"/>
  <c r="T575" i="15"/>
  <c r="A576" i="15"/>
  <c r="B576" i="15"/>
  <c r="C576" i="15"/>
  <c r="F576" i="15"/>
  <c r="G576" i="15"/>
  <c r="H576" i="15"/>
  <c r="I576" i="15"/>
  <c r="J576" i="15"/>
  <c r="M576" i="15"/>
  <c r="N576" i="15"/>
  <c r="O576" i="15"/>
  <c r="P576" i="15"/>
  <c r="Q576" i="15"/>
  <c r="R576" i="15"/>
  <c r="S576" i="15"/>
  <c r="T576" i="15"/>
  <c r="A577" i="15"/>
  <c r="B577" i="15"/>
  <c r="C577" i="15"/>
  <c r="F577" i="15"/>
  <c r="G577" i="15"/>
  <c r="H577" i="15"/>
  <c r="I577" i="15"/>
  <c r="J577" i="15"/>
  <c r="M577" i="15"/>
  <c r="N577" i="15"/>
  <c r="O577" i="15"/>
  <c r="P577" i="15"/>
  <c r="Q577" i="15"/>
  <c r="R577" i="15"/>
  <c r="S577" i="15"/>
  <c r="T577" i="15"/>
  <c r="A578" i="15"/>
  <c r="B578" i="15"/>
  <c r="C578" i="15"/>
  <c r="F578" i="15"/>
  <c r="G578" i="15"/>
  <c r="H578" i="15"/>
  <c r="I578" i="15"/>
  <c r="J578" i="15"/>
  <c r="M578" i="15"/>
  <c r="N578" i="15"/>
  <c r="O578" i="15"/>
  <c r="P578" i="15"/>
  <c r="Q578" i="15"/>
  <c r="R578" i="15"/>
  <c r="S578" i="15"/>
  <c r="T578" i="15"/>
  <c r="A579" i="15"/>
  <c r="B579" i="15"/>
  <c r="C579" i="15"/>
  <c r="F579" i="15"/>
  <c r="G579" i="15"/>
  <c r="H579" i="15"/>
  <c r="I579" i="15"/>
  <c r="J579" i="15"/>
  <c r="M579" i="15"/>
  <c r="N579" i="15"/>
  <c r="O579" i="15"/>
  <c r="P579" i="15"/>
  <c r="Q579" i="15"/>
  <c r="R579" i="15"/>
  <c r="S579" i="15"/>
  <c r="T579" i="15"/>
  <c r="A580" i="15"/>
  <c r="B580" i="15"/>
  <c r="C580" i="15"/>
  <c r="F580" i="15"/>
  <c r="G580" i="15"/>
  <c r="H580" i="15"/>
  <c r="I580" i="15"/>
  <c r="J580" i="15"/>
  <c r="M580" i="15"/>
  <c r="N580" i="15"/>
  <c r="O580" i="15"/>
  <c r="P580" i="15"/>
  <c r="Q580" i="15"/>
  <c r="R580" i="15"/>
  <c r="S580" i="15"/>
  <c r="T580" i="15"/>
  <c r="A581" i="15"/>
  <c r="B581" i="15"/>
  <c r="C581" i="15"/>
  <c r="F581" i="15"/>
  <c r="G581" i="15"/>
  <c r="H581" i="15"/>
  <c r="I581" i="15"/>
  <c r="J581" i="15"/>
  <c r="M581" i="15"/>
  <c r="N581" i="15"/>
  <c r="O581" i="15"/>
  <c r="P581" i="15"/>
  <c r="Q581" i="15"/>
  <c r="R581" i="15"/>
  <c r="S581" i="15"/>
  <c r="T581" i="15"/>
  <c r="A582" i="15"/>
  <c r="B582" i="15"/>
  <c r="C582" i="15"/>
  <c r="F582" i="15"/>
  <c r="G582" i="15"/>
  <c r="H582" i="15"/>
  <c r="I582" i="15"/>
  <c r="J582" i="15"/>
  <c r="M582" i="15"/>
  <c r="N582" i="15"/>
  <c r="O582" i="15"/>
  <c r="P582" i="15"/>
  <c r="Q582" i="15"/>
  <c r="R582" i="15"/>
  <c r="S582" i="15"/>
  <c r="T582" i="15"/>
  <c r="A583" i="15"/>
  <c r="B583" i="15"/>
  <c r="C583" i="15"/>
  <c r="F583" i="15"/>
  <c r="G583" i="15"/>
  <c r="H583" i="15"/>
  <c r="I583" i="15"/>
  <c r="J583" i="15"/>
  <c r="M583" i="15"/>
  <c r="N583" i="15"/>
  <c r="O583" i="15"/>
  <c r="P583" i="15"/>
  <c r="Q583" i="15"/>
  <c r="R583" i="15"/>
  <c r="S583" i="15"/>
  <c r="T583" i="15"/>
  <c r="A584" i="15"/>
  <c r="B584" i="15"/>
  <c r="C584" i="15"/>
  <c r="F584" i="15"/>
  <c r="G584" i="15"/>
  <c r="H584" i="15"/>
  <c r="I584" i="15"/>
  <c r="J584" i="15"/>
  <c r="M584" i="15"/>
  <c r="N584" i="15"/>
  <c r="O584" i="15"/>
  <c r="P584" i="15"/>
  <c r="Q584" i="15"/>
  <c r="R584" i="15"/>
  <c r="S584" i="15"/>
  <c r="T584" i="15"/>
  <c r="A585" i="15"/>
  <c r="B585" i="15"/>
  <c r="C585" i="15"/>
  <c r="F585" i="15"/>
  <c r="G585" i="15"/>
  <c r="H585" i="15"/>
  <c r="I585" i="15"/>
  <c r="J585" i="15"/>
  <c r="M585" i="15"/>
  <c r="N585" i="15"/>
  <c r="O585" i="15"/>
  <c r="P585" i="15"/>
  <c r="Q585" i="15"/>
  <c r="R585" i="15"/>
  <c r="S585" i="15"/>
  <c r="T585" i="15"/>
  <c r="A586" i="15"/>
  <c r="B586" i="15"/>
  <c r="C586" i="15"/>
  <c r="F586" i="15"/>
  <c r="G586" i="15"/>
  <c r="H586" i="15"/>
  <c r="I586" i="15"/>
  <c r="J586" i="15"/>
  <c r="M586" i="15"/>
  <c r="N586" i="15"/>
  <c r="O586" i="15"/>
  <c r="P586" i="15"/>
  <c r="Q586" i="15"/>
  <c r="R586" i="15"/>
  <c r="S586" i="15"/>
  <c r="T586" i="15"/>
  <c r="A587" i="15"/>
  <c r="B587" i="15"/>
  <c r="C587" i="15"/>
  <c r="F587" i="15"/>
  <c r="G587" i="15"/>
  <c r="H587" i="15"/>
  <c r="I587" i="15"/>
  <c r="J587" i="15"/>
  <c r="M587" i="15"/>
  <c r="N587" i="15"/>
  <c r="O587" i="15"/>
  <c r="P587" i="15"/>
  <c r="Q587" i="15"/>
  <c r="R587" i="15"/>
  <c r="S587" i="15"/>
  <c r="T587" i="15"/>
  <c r="A588" i="15"/>
  <c r="B588" i="15"/>
  <c r="C588" i="15"/>
  <c r="F588" i="15"/>
  <c r="G588" i="15"/>
  <c r="H588" i="15"/>
  <c r="I588" i="15"/>
  <c r="J588" i="15"/>
  <c r="M588" i="15"/>
  <c r="N588" i="15"/>
  <c r="O588" i="15"/>
  <c r="P588" i="15"/>
  <c r="Q588" i="15"/>
  <c r="R588" i="15"/>
  <c r="S588" i="15"/>
  <c r="T588" i="15"/>
  <c r="A589" i="15"/>
  <c r="B589" i="15"/>
  <c r="C589" i="15"/>
  <c r="F589" i="15"/>
  <c r="G589" i="15"/>
  <c r="H589" i="15"/>
  <c r="I589" i="15"/>
  <c r="J589" i="15"/>
  <c r="M589" i="15"/>
  <c r="N589" i="15"/>
  <c r="O589" i="15"/>
  <c r="P589" i="15"/>
  <c r="Q589" i="15"/>
  <c r="R589" i="15"/>
  <c r="S589" i="15"/>
  <c r="T589" i="15"/>
  <c r="A590" i="15"/>
  <c r="B590" i="15"/>
  <c r="C590" i="15"/>
  <c r="F590" i="15"/>
  <c r="G590" i="15"/>
  <c r="H590" i="15"/>
  <c r="I590" i="15"/>
  <c r="J590" i="15"/>
  <c r="M590" i="15"/>
  <c r="N590" i="15"/>
  <c r="O590" i="15"/>
  <c r="P590" i="15"/>
  <c r="Q590" i="15"/>
  <c r="R590" i="15"/>
  <c r="S590" i="15"/>
  <c r="T590" i="15"/>
  <c r="A591" i="15"/>
  <c r="B591" i="15"/>
  <c r="C591" i="15"/>
  <c r="F591" i="15"/>
  <c r="G591" i="15"/>
  <c r="H591" i="15"/>
  <c r="I591" i="15"/>
  <c r="J591" i="15"/>
  <c r="M591" i="15"/>
  <c r="N591" i="15"/>
  <c r="O591" i="15"/>
  <c r="P591" i="15"/>
  <c r="Q591" i="15"/>
  <c r="R591" i="15"/>
  <c r="S591" i="15"/>
  <c r="T591" i="15"/>
  <c r="A592" i="15"/>
  <c r="B592" i="15"/>
  <c r="C592" i="15"/>
  <c r="F592" i="15"/>
  <c r="G592" i="15"/>
  <c r="H592" i="15"/>
  <c r="I592" i="15"/>
  <c r="J592" i="15"/>
  <c r="M592" i="15"/>
  <c r="N592" i="15"/>
  <c r="O592" i="15"/>
  <c r="P592" i="15"/>
  <c r="Q592" i="15"/>
  <c r="R592" i="15"/>
  <c r="S592" i="15"/>
  <c r="T592" i="15"/>
  <c r="A593" i="15"/>
  <c r="B593" i="15"/>
  <c r="C593" i="15"/>
  <c r="F593" i="15"/>
  <c r="G593" i="15"/>
  <c r="H593" i="15"/>
  <c r="I593" i="15"/>
  <c r="J593" i="15"/>
  <c r="M593" i="15"/>
  <c r="N593" i="15"/>
  <c r="O593" i="15"/>
  <c r="P593" i="15"/>
  <c r="Q593" i="15"/>
  <c r="R593" i="15"/>
  <c r="S593" i="15"/>
  <c r="T593" i="15"/>
  <c r="A594" i="15"/>
  <c r="B594" i="15"/>
  <c r="C594" i="15"/>
  <c r="F594" i="15"/>
  <c r="G594" i="15"/>
  <c r="H594" i="15"/>
  <c r="I594" i="15"/>
  <c r="J594" i="15"/>
  <c r="M594" i="15"/>
  <c r="N594" i="15"/>
  <c r="O594" i="15"/>
  <c r="P594" i="15"/>
  <c r="Q594" i="15"/>
  <c r="R594" i="15"/>
  <c r="S594" i="15"/>
  <c r="T594" i="15"/>
  <c r="A595" i="15"/>
  <c r="B595" i="15"/>
  <c r="C595" i="15"/>
  <c r="F595" i="15"/>
  <c r="G595" i="15"/>
  <c r="H595" i="15"/>
  <c r="I595" i="15"/>
  <c r="J595" i="15"/>
  <c r="M595" i="15"/>
  <c r="N595" i="15"/>
  <c r="O595" i="15"/>
  <c r="P595" i="15"/>
  <c r="Q595" i="15"/>
  <c r="R595" i="15"/>
  <c r="S595" i="15"/>
  <c r="T595" i="15"/>
  <c r="A596" i="15"/>
  <c r="B596" i="15"/>
  <c r="C596" i="15"/>
  <c r="F596" i="15"/>
  <c r="G596" i="15"/>
  <c r="H596" i="15"/>
  <c r="I596" i="15"/>
  <c r="J596" i="15"/>
  <c r="M596" i="15"/>
  <c r="N596" i="15"/>
  <c r="O596" i="15"/>
  <c r="P596" i="15"/>
  <c r="Q596" i="15"/>
  <c r="R596" i="15"/>
  <c r="S596" i="15"/>
  <c r="T596" i="15"/>
  <c r="A597" i="15"/>
  <c r="B597" i="15"/>
  <c r="C597" i="15"/>
  <c r="F597" i="15"/>
  <c r="G597" i="15"/>
  <c r="H597" i="15"/>
  <c r="I597" i="15"/>
  <c r="J597" i="15"/>
  <c r="M597" i="15"/>
  <c r="N597" i="15"/>
  <c r="O597" i="15"/>
  <c r="P597" i="15"/>
  <c r="Q597" i="15"/>
  <c r="R597" i="15"/>
  <c r="S597" i="15"/>
  <c r="T597" i="15"/>
  <c r="A598" i="15"/>
  <c r="B598" i="15"/>
  <c r="C598" i="15"/>
  <c r="F598" i="15"/>
  <c r="G598" i="15"/>
  <c r="H598" i="15"/>
  <c r="I598" i="15"/>
  <c r="J598" i="15"/>
  <c r="M598" i="15"/>
  <c r="N598" i="15"/>
  <c r="O598" i="15"/>
  <c r="P598" i="15"/>
  <c r="Q598" i="15"/>
  <c r="R598" i="15"/>
  <c r="S598" i="15"/>
  <c r="T598" i="15"/>
  <c r="A599" i="15"/>
  <c r="B599" i="15"/>
  <c r="C599" i="15"/>
  <c r="F599" i="15"/>
  <c r="G599" i="15"/>
  <c r="H599" i="15"/>
  <c r="I599" i="15"/>
  <c r="J599" i="15"/>
  <c r="M599" i="15"/>
  <c r="N599" i="15"/>
  <c r="O599" i="15"/>
  <c r="P599" i="15"/>
  <c r="Q599" i="15"/>
  <c r="R599" i="15"/>
  <c r="S599" i="15"/>
  <c r="T599" i="15"/>
  <c r="A600" i="15"/>
  <c r="B600" i="15"/>
  <c r="C600" i="15"/>
  <c r="F600" i="15"/>
  <c r="G600" i="15"/>
  <c r="H600" i="15"/>
  <c r="I600" i="15"/>
  <c r="J600" i="15"/>
  <c r="M600" i="15"/>
  <c r="N600" i="15"/>
  <c r="O600" i="15"/>
  <c r="P600" i="15"/>
  <c r="Q600" i="15"/>
  <c r="R600" i="15"/>
  <c r="S600" i="15"/>
  <c r="T600" i="15"/>
  <c r="A601" i="15"/>
  <c r="B601" i="15"/>
  <c r="C601" i="15"/>
  <c r="F601" i="15"/>
  <c r="G601" i="15"/>
  <c r="H601" i="15"/>
  <c r="I601" i="15"/>
  <c r="J601" i="15"/>
  <c r="M601" i="15"/>
  <c r="N601" i="15"/>
  <c r="O601" i="15"/>
  <c r="P601" i="15"/>
  <c r="Q601" i="15"/>
  <c r="R601" i="15"/>
  <c r="S601" i="15"/>
  <c r="T601" i="15"/>
  <c r="A602" i="15"/>
  <c r="B602" i="15"/>
  <c r="C602" i="15"/>
  <c r="F602" i="15"/>
  <c r="G602" i="15"/>
  <c r="H602" i="15"/>
  <c r="I602" i="15"/>
  <c r="J602" i="15"/>
  <c r="M602" i="15"/>
  <c r="N602" i="15"/>
  <c r="O602" i="15"/>
  <c r="P602" i="15"/>
  <c r="Q602" i="15"/>
  <c r="R602" i="15"/>
  <c r="S602" i="15"/>
  <c r="T602" i="15"/>
  <c r="A603" i="15"/>
  <c r="B603" i="15"/>
  <c r="C603" i="15"/>
  <c r="F603" i="15"/>
  <c r="G603" i="15"/>
  <c r="H603" i="15"/>
  <c r="I603" i="15"/>
  <c r="J603" i="15"/>
  <c r="M603" i="15"/>
  <c r="N603" i="15"/>
  <c r="O603" i="15"/>
  <c r="P603" i="15"/>
  <c r="Q603" i="15"/>
  <c r="R603" i="15"/>
  <c r="S603" i="15"/>
  <c r="T603" i="15"/>
  <c r="A604" i="15"/>
  <c r="B604" i="15"/>
  <c r="C604" i="15"/>
  <c r="F604" i="15"/>
  <c r="G604" i="15"/>
  <c r="H604" i="15"/>
  <c r="I604" i="15"/>
  <c r="J604" i="15"/>
  <c r="M604" i="15"/>
  <c r="N604" i="15"/>
  <c r="O604" i="15"/>
  <c r="P604" i="15"/>
  <c r="Q604" i="15"/>
  <c r="R604" i="15"/>
  <c r="S604" i="15"/>
  <c r="T604" i="15"/>
  <c r="A605" i="15"/>
  <c r="B605" i="15"/>
  <c r="C605" i="15"/>
  <c r="F605" i="15"/>
  <c r="G605" i="15"/>
  <c r="H605" i="15"/>
  <c r="I605" i="15"/>
  <c r="J605" i="15"/>
  <c r="M605" i="15"/>
  <c r="N605" i="15"/>
  <c r="O605" i="15"/>
  <c r="P605" i="15"/>
  <c r="Q605" i="15"/>
  <c r="R605" i="15"/>
  <c r="S605" i="15"/>
  <c r="T605" i="15"/>
  <c r="A606" i="15"/>
  <c r="B606" i="15"/>
  <c r="C606" i="15"/>
  <c r="F606" i="15"/>
  <c r="G606" i="15"/>
  <c r="H606" i="15"/>
  <c r="I606" i="15"/>
  <c r="J606" i="15"/>
  <c r="M606" i="15"/>
  <c r="N606" i="15"/>
  <c r="O606" i="15"/>
  <c r="P606" i="15"/>
  <c r="Q606" i="15"/>
  <c r="R606" i="15"/>
  <c r="S606" i="15"/>
  <c r="T606" i="15"/>
  <c r="A607" i="15"/>
  <c r="B607" i="15"/>
  <c r="C607" i="15"/>
  <c r="F607" i="15"/>
  <c r="G607" i="15"/>
  <c r="H607" i="15"/>
  <c r="I607" i="15"/>
  <c r="J607" i="15"/>
  <c r="M607" i="15"/>
  <c r="N607" i="15"/>
  <c r="O607" i="15"/>
  <c r="P607" i="15"/>
  <c r="Q607" i="15"/>
  <c r="R607" i="15"/>
  <c r="S607" i="15"/>
  <c r="T607" i="15"/>
  <c r="A608" i="15"/>
  <c r="B608" i="15"/>
  <c r="C608" i="15"/>
  <c r="F608" i="15"/>
  <c r="G608" i="15"/>
  <c r="H608" i="15"/>
  <c r="I608" i="15"/>
  <c r="J608" i="15"/>
  <c r="M608" i="15"/>
  <c r="N608" i="15"/>
  <c r="O608" i="15"/>
  <c r="P608" i="15"/>
  <c r="Q608" i="15"/>
  <c r="R608" i="15"/>
  <c r="S608" i="15"/>
  <c r="T608" i="15"/>
  <c r="A609" i="15"/>
  <c r="B609" i="15"/>
  <c r="C609" i="15"/>
  <c r="F609" i="15"/>
  <c r="G609" i="15"/>
  <c r="H609" i="15"/>
  <c r="I609" i="15"/>
  <c r="J609" i="15"/>
  <c r="M609" i="15"/>
  <c r="N609" i="15"/>
  <c r="O609" i="15"/>
  <c r="P609" i="15"/>
  <c r="Q609" i="15"/>
  <c r="R609" i="15"/>
  <c r="S609" i="15"/>
  <c r="T609" i="15"/>
  <c r="A610" i="15"/>
  <c r="B610" i="15"/>
  <c r="C610" i="15"/>
  <c r="F610" i="15"/>
  <c r="G610" i="15"/>
  <c r="H610" i="15"/>
  <c r="I610" i="15"/>
  <c r="J610" i="15"/>
  <c r="M610" i="15"/>
  <c r="N610" i="15"/>
  <c r="O610" i="15"/>
  <c r="P610" i="15"/>
  <c r="Q610" i="15"/>
  <c r="R610" i="15"/>
  <c r="S610" i="15"/>
  <c r="T610" i="15"/>
  <c r="A611" i="15"/>
  <c r="B611" i="15"/>
  <c r="C611" i="15"/>
  <c r="F611" i="15"/>
  <c r="G611" i="15"/>
  <c r="H611" i="15"/>
  <c r="I611" i="15"/>
  <c r="J611" i="15"/>
  <c r="M611" i="15"/>
  <c r="N611" i="15"/>
  <c r="O611" i="15"/>
  <c r="P611" i="15"/>
  <c r="Q611" i="15"/>
  <c r="R611" i="15"/>
  <c r="S611" i="15"/>
  <c r="T611" i="15"/>
  <c r="A612" i="15"/>
  <c r="B612" i="15"/>
  <c r="C612" i="15"/>
  <c r="F612" i="15"/>
  <c r="G612" i="15"/>
  <c r="H612" i="15"/>
  <c r="I612" i="15"/>
  <c r="J612" i="15"/>
  <c r="M612" i="15"/>
  <c r="N612" i="15"/>
  <c r="O612" i="15"/>
  <c r="P612" i="15"/>
  <c r="Q612" i="15"/>
  <c r="R612" i="15"/>
  <c r="S612" i="15"/>
  <c r="T612" i="15"/>
  <c r="A613" i="15"/>
  <c r="B613" i="15"/>
  <c r="C613" i="15"/>
  <c r="F613" i="15"/>
  <c r="G613" i="15"/>
  <c r="H613" i="15"/>
  <c r="I613" i="15"/>
  <c r="J613" i="15"/>
  <c r="M613" i="15"/>
  <c r="N613" i="15"/>
  <c r="O613" i="15"/>
  <c r="P613" i="15"/>
  <c r="Q613" i="15"/>
  <c r="R613" i="15"/>
  <c r="S613" i="15"/>
  <c r="T613" i="15"/>
  <c r="A614" i="15"/>
  <c r="B614" i="15"/>
  <c r="C614" i="15"/>
  <c r="F614" i="15"/>
  <c r="G614" i="15"/>
  <c r="H614" i="15"/>
  <c r="I614" i="15"/>
  <c r="J614" i="15"/>
  <c r="M614" i="15"/>
  <c r="N614" i="15"/>
  <c r="O614" i="15"/>
  <c r="P614" i="15"/>
  <c r="Q614" i="15"/>
  <c r="R614" i="15"/>
  <c r="S614" i="15"/>
  <c r="T614" i="15"/>
  <c r="A615" i="15"/>
  <c r="B615" i="15"/>
  <c r="C615" i="15"/>
  <c r="F615" i="15"/>
  <c r="G615" i="15"/>
  <c r="H615" i="15"/>
  <c r="I615" i="15"/>
  <c r="J615" i="15"/>
  <c r="M615" i="15"/>
  <c r="N615" i="15"/>
  <c r="O615" i="15"/>
  <c r="P615" i="15"/>
  <c r="Q615" i="15"/>
  <c r="R615" i="15"/>
  <c r="S615" i="15"/>
  <c r="T615" i="15"/>
  <c r="A616" i="15"/>
  <c r="B616" i="15"/>
  <c r="C616" i="15"/>
  <c r="F616" i="15"/>
  <c r="G616" i="15"/>
  <c r="H616" i="15"/>
  <c r="I616" i="15"/>
  <c r="J616" i="15"/>
  <c r="M616" i="15"/>
  <c r="N616" i="15"/>
  <c r="O616" i="15"/>
  <c r="P616" i="15"/>
  <c r="Q616" i="15"/>
  <c r="R616" i="15"/>
  <c r="S616" i="15"/>
  <c r="T616" i="15"/>
  <c r="A617" i="15"/>
  <c r="B617" i="15"/>
  <c r="C617" i="15"/>
  <c r="F617" i="15"/>
  <c r="G617" i="15"/>
  <c r="H617" i="15"/>
  <c r="I617" i="15"/>
  <c r="J617" i="15"/>
  <c r="M617" i="15"/>
  <c r="N617" i="15"/>
  <c r="O617" i="15"/>
  <c r="P617" i="15"/>
  <c r="Q617" i="15"/>
  <c r="R617" i="15"/>
  <c r="S617" i="15"/>
  <c r="T617" i="15"/>
  <c r="A618" i="15"/>
  <c r="B618" i="15"/>
  <c r="C618" i="15"/>
  <c r="F618" i="15"/>
  <c r="G618" i="15"/>
  <c r="H618" i="15"/>
  <c r="I618" i="15"/>
  <c r="J618" i="15"/>
  <c r="M618" i="15"/>
  <c r="N618" i="15"/>
  <c r="O618" i="15"/>
  <c r="P618" i="15"/>
  <c r="Q618" i="15"/>
  <c r="R618" i="15"/>
  <c r="S618" i="15"/>
  <c r="T618" i="15"/>
  <c r="A619" i="15"/>
  <c r="B619" i="15"/>
  <c r="C619" i="15"/>
  <c r="F619" i="15"/>
  <c r="G619" i="15"/>
  <c r="H619" i="15"/>
  <c r="I619" i="15"/>
  <c r="J619" i="15"/>
  <c r="M619" i="15"/>
  <c r="N619" i="15"/>
  <c r="O619" i="15"/>
  <c r="P619" i="15"/>
  <c r="Q619" i="15"/>
  <c r="R619" i="15"/>
  <c r="S619" i="15"/>
  <c r="T619" i="15"/>
  <c r="A620" i="15"/>
  <c r="B620" i="15"/>
  <c r="C620" i="15"/>
  <c r="F620" i="15"/>
  <c r="G620" i="15"/>
  <c r="H620" i="15"/>
  <c r="I620" i="15"/>
  <c r="J620" i="15"/>
  <c r="M620" i="15"/>
  <c r="N620" i="15"/>
  <c r="O620" i="15"/>
  <c r="P620" i="15"/>
  <c r="Q620" i="15"/>
  <c r="R620" i="15"/>
  <c r="S620" i="15"/>
  <c r="T620" i="15"/>
  <c r="A621" i="15"/>
  <c r="B621" i="15"/>
  <c r="C621" i="15"/>
  <c r="F621" i="15"/>
  <c r="G621" i="15"/>
  <c r="H621" i="15"/>
  <c r="I621" i="15"/>
  <c r="J621" i="15"/>
  <c r="M621" i="15"/>
  <c r="N621" i="15"/>
  <c r="O621" i="15"/>
  <c r="P621" i="15"/>
  <c r="Q621" i="15"/>
  <c r="R621" i="15"/>
  <c r="S621" i="15"/>
  <c r="T621" i="15"/>
  <c r="A622" i="15"/>
  <c r="B622" i="15"/>
  <c r="C622" i="15"/>
  <c r="F622" i="15"/>
  <c r="G622" i="15"/>
  <c r="H622" i="15"/>
  <c r="I622" i="15"/>
  <c r="J622" i="15"/>
  <c r="M622" i="15"/>
  <c r="N622" i="15"/>
  <c r="O622" i="15"/>
  <c r="P622" i="15"/>
  <c r="Q622" i="15"/>
  <c r="R622" i="15"/>
  <c r="S622" i="15"/>
  <c r="T622" i="15"/>
  <c r="A623" i="15"/>
  <c r="B623" i="15"/>
  <c r="C623" i="15"/>
  <c r="F623" i="15"/>
  <c r="G623" i="15"/>
  <c r="H623" i="15"/>
  <c r="I623" i="15"/>
  <c r="J623" i="15"/>
  <c r="M623" i="15"/>
  <c r="N623" i="15"/>
  <c r="O623" i="15"/>
  <c r="P623" i="15"/>
  <c r="Q623" i="15"/>
  <c r="R623" i="15"/>
  <c r="S623" i="15"/>
  <c r="T623" i="15"/>
  <c r="A624" i="15"/>
  <c r="B624" i="15"/>
  <c r="C624" i="15"/>
  <c r="F624" i="15"/>
  <c r="G624" i="15"/>
  <c r="H624" i="15"/>
  <c r="I624" i="15"/>
  <c r="J624" i="15"/>
  <c r="M624" i="15"/>
  <c r="N624" i="15"/>
  <c r="O624" i="15"/>
  <c r="P624" i="15"/>
  <c r="Q624" i="15"/>
  <c r="R624" i="15"/>
  <c r="S624" i="15"/>
  <c r="T624" i="15"/>
  <c r="A625" i="15"/>
  <c r="B625" i="15"/>
  <c r="C625" i="15"/>
  <c r="F625" i="15"/>
  <c r="G625" i="15"/>
  <c r="H625" i="15"/>
  <c r="I625" i="15"/>
  <c r="J625" i="15"/>
  <c r="M625" i="15"/>
  <c r="N625" i="15"/>
  <c r="O625" i="15"/>
  <c r="P625" i="15"/>
  <c r="Q625" i="15"/>
  <c r="R625" i="15"/>
  <c r="S625" i="15"/>
  <c r="T625" i="15"/>
  <c r="A626" i="15"/>
  <c r="B626" i="15"/>
  <c r="C626" i="15"/>
  <c r="F626" i="15"/>
  <c r="G626" i="15"/>
  <c r="H626" i="15"/>
  <c r="I626" i="15"/>
  <c r="J626" i="15"/>
  <c r="M626" i="15"/>
  <c r="N626" i="15"/>
  <c r="O626" i="15"/>
  <c r="P626" i="15"/>
  <c r="Q626" i="15"/>
  <c r="R626" i="15"/>
  <c r="S626" i="15"/>
  <c r="T626" i="15"/>
  <c r="A627" i="15"/>
  <c r="B627" i="15"/>
  <c r="C627" i="15"/>
  <c r="F627" i="15"/>
  <c r="G627" i="15"/>
  <c r="H627" i="15"/>
  <c r="I627" i="15"/>
  <c r="J627" i="15"/>
  <c r="M627" i="15"/>
  <c r="N627" i="15"/>
  <c r="O627" i="15"/>
  <c r="P627" i="15"/>
  <c r="Q627" i="15"/>
  <c r="R627" i="15"/>
  <c r="S627" i="15"/>
  <c r="T627" i="15"/>
  <c r="A628" i="15"/>
  <c r="B628" i="15"/>
  <c r="C628" i="15"/>
  <c r="F628" i="15"/>
  <c r="G628" i="15"/>
  <c r="H628" i="15"/>
  <c r="I628" i="15"/>
  <c r="J628" i="15"/>
  <c r="M628" i="15"/>
  <c r="N628" i="15"/>
  <c r="O628" i="15"/>
  <c r="P628" i="15"/>
  <c r="Q628" i="15"/>
  <c r="R628" i="15"/>
  <c r="S628" i="15"/>
  <c r="T628" i="15"/>
  <c r="A629" i="15"/>
  <c r="B629" i="15"/>
  <c r="C629" i="15"/>
  <c r="F629" i="15"/>
  <c r="G629" i="15"/>
  <c r="H629" i="15"/>
  <c r="I629" i="15"/>
  <c r="J629" i="15"/>
  <c r="M629" i="15"/>
  <c r="N629" i="15"/>
  <c r="O629" i="15"/>
  <c r="P629" i="15"/>
  <c r="Q629" i="15"/>
  <c r="R629" i="15"/>
  <c r="S629" i="15"/>
  <c r="T629" i="15"/>
  <c r="A630" i="15"/>
  <c r="B630" i="15"/>
  <c r="C630" i="15"/>
  <c r="F630" i="15"/>
  <c r="G630" i="15"/>
  <c r="H630" i="15"/>
  <c r="I630" i="15"/>
  <c r="J630" i="15"/>
  <c r="M630" i="15"/>
  <c r="N630" i="15"/>
  <c r="O630" i="15"/>
  <c r="P630" i="15"/>
  <c r="Q630" i="15"/>
  <c r="R630" i="15"/>
  <c r="S630" i="15"/>
  <c r="T630" i="15"/>
  <c r="A631" i="15"/>
  <c r="B631" i="15"/>
  <c r="C631" i="15"/>
  <c r="F631" i="15"/>
  <c r="G631" i="15"/>
  <c r="H631" i="15"/>
  <c r="I631" i="15"/>
  <c r="J631" i="15"/>
  <c r="M631" i="15"/>
  <c r="N631" i="15"/>
  <c r="O631" i="15"/>
  <c r="P631" i="15"/>
  <c r="Q631" i="15"/>
  <c r="R631" i="15"/>
  <c r="S631" i="15"/>
  <c r="T631" i="15"/>
  <c r="A632" i="15"/>
  <c r="B632" i="15"/>
  <c r="C632" i="15"/>
  <c r="F632" i="15"/>
  <c r="G632" i="15"/>
  <c r="H632" i="15"/>
  <c r="I632" i="15"/>
  <c r="J632" i="15"/>
  <c r="M632" i="15"/>
  <c r="N632" i="15"/>
  <c r="O632" i="15"/>
  <c r="P632" i="15"/>
  <c r="Q632" i="15"/>
  <c r="R632" i="15"/>
  <c r="S632" i="15"/>
  <c r="T632" i="15"/>
  <c r="A633" i="15"/>
  <c r="B633" i="15"/>
  <c r="C633" i="15"/>
  <c r="F633" i="15"/>
  <c r="G633" i="15"/>
  <c r="H633" i="15"/>
  <c r="I633" i="15"/>
  <c r="J633" i="15"/>
  <c r="M633" i="15"/>
  <c r="N633" i="15"/>
  <c r="O633" i="15"/>
  <c r="P633" i="15"/>
  <c r="Q633" i="15"/>
  <c r="R633" i="15"/>
  <c r="S633" i="15"/>
  <c r="T633" i="15"/>
  <c r="A634" i="15"/>
  <c r="B634" i="15"/>
  <c r="C634" i="15"/>
  <c r="F634" i="15"/>
  <c r="G634" i="15"/>
  <c r="H634" i="15"/>
  <c r="I634" i="15"/>
  <c r="J634" i="15"/>
  <c r="M634" i="15"/>
  <c r="N634" i="15"/>
  <c r="O634" i="15"/>
  <c r="P634" i="15"/>
  <c r="Q634" i="15"/>
  <c r="R634" i="15"/>
  <c r="S634" i="15"/>
  <c r="T634" i="15"/>
  <c r="A635" i="15"/>
  <c r="B635" i="15"/>
  <c r="C635" i="15"/>
  <c r="F635" i="15"/>
  <c r="G635" i="15"/>
  <c r="H635" i="15"/>
  <c r="I635" i="15"/>
  <c r="J635" i="15"/>
  <c r="M635" i="15"/>
  <c r="N635" i="15"/>
  <c r="O635" i="15"/>
  <c r="P635" i="15"/>
  <c r="Q635" i="15"/>
  <c r="R635" i="15"/>
  <c r="S635" i="15"/>
  <c r="T635" i="15"/>
  <c r="A636" i="15"/>
  <c r="B636" i="15"/>
  <c r="C636" i="15"/>
  <c r="F636" i="15"/>
  <c r="G636" i="15"/>
  <c r="H636" i="15"/>
  <c r="I636" i="15"/>
  <c r="J636" i="15"/>
  <c r="M636" i="15"/>
  <c r="N636" i="15"/>
  <c r="O636" i="15"/>
  <c r="P636" i="15"/>
  <c r="Q636" i="15"/>
  <c r="R636" i="15"/>
  <c r="S636" i="15"/>
  <c r="T636" i="15"/>
  <c r="A637" i="15"/>
  <c r="B637" i="15"/>
  <c r="C637" i="15"/>
  <c r="F637" i="15"/>
  <c r="G637" i="15"/>
  <c r="H637" i="15"/>
  <c r="I637" i="15"/>
  <c r="J637" i="15"/>
  <c r="M637" i="15"/>
  <c r="N637" i="15"/>
  <c r="O637" i="15"/>
  <c r="P637" i="15"/>
  <c r="Q637" i="15"/>
  <c r="R637" i="15"/>
  <c r="S637" i="15"/>
  <c r="T637" i="15"/>
  <c r="A638" i="15"/>
  <c r="B638" i="15"/>
  <c r="C638" i="15"/>
  <c r="F638" i="15"/>
  <c r="G638" i="15"/>
  <c r="H638" i="15"/>
  <c r="I638" i="15"/>
  <c r="J638" i="15"/>
  <c r="M638" i="15"/>
  <c r="N638" i="15"/>
  <c r="O638" i="15"/>
  <c r="P638" i="15"/>
  <c r="Q638" i="15"/>
  <c r="R638" i="15"/>
  <c r="S638" i="15"/>
  <c r="T638" i="15"/>
  <c r="A639" i="15"/>
  <c r="B639" i="15"/>
  <c r="C639" i="15"/>
  <c r="F639" i="15"/>
  <c r="G639" i="15"/>
  <c r="H639" i="15"/>
  <c r="I639" i="15"/>
  <c r="J639" i="15"/>
  <c r="M639" i="15"/>
  <c r="N639" i="15"/>
  <c r="O639" i="15"/>
  <c r="P639" i="15"/>
  <c r="Q639" i="15"/>
  <c r="R639" i="15"/>
  <c r="S639" i="15"/>
  <c r="T639" i="15"/>
  <c r="A640" i="15"/>
  <c r="B640" i="15"/>
  <c r="C640" i="15"/>
  <c r="F640" i="15"/>
  <c r="G640" i="15"/>
  <c r="H640" i="15"/>
  <c r="I640" i="15"/>
  <c r="J640" i="15"/>
  <c r="M640" i="15"/>
  <c r="N640" i="15"/>
  <c r="O640" i="15"/>
  <c r="P640" i="15"/>
  <c r="Q640" i="15"/>
  <c r="R640" i="15"/>
  <c r="S640" i="15"/>
  <c r="T640" i="15"/>
  <c r="A641" i="15"/>
  <c r="B641" i="15"/>
  <c r="C641" i="15"/>
  <c r="F641" i="15"/>
  <c r="G641" i="15"/>
  <c r="H641" i="15"/>
  <c r="I641" i="15"/>
  <c r="J641" i="15"/>
  <c r="M641" i="15"/>
  <c r="N641" i="15"/>
  <c r="O641" i="15"/>
  <c r="P641" i="15"/>
  <c r="Q641" i="15"/>
  <c r="R641" i="15"/>
  <c r="S641" i="15"/>
  <c r="T641" i="15"/>
  <c r="A642" i="15"/>
  <c r="B642" i="15"/>
  <c r="C642" i="15"/>
  <c r="F642" i="15"/>
  <c r="G642" i="15"/>
  <c r="H642" i="15"/>
  <c r="I642" i="15"/>
  <c r="J642" i="15"/>
  <c r="M642" i="15"/>
  <c r="N642" i="15"/>
  <c r="O642" i="15"/>
  <c r="P642" i="15"/>
  <c r="Q642" i="15"/>
  <c r="R642" i="15"/>
  <c r="S642" i="15"/>
  <c r="T642" i="15"/>
  <c r="A643" i="15"/>
  <c r="B643" i="15"/>
  <c r="C643" i="15"/>
  <c r="F643" i="15"/>
  <c r="G643" i="15"/>
  <c r="H643" i="15"/>
  <c r="I643" i="15"/>
  <c r="J643" i="15"/>
  <c r="M643" i="15"/>
  <c r="N643" i="15"/>
  <c r="O643" i="15"/>
  <c r="P643" i="15"/>
  <c r="Q643" i="15"/>
  <c r="R643" i="15"/>
  <c r="S643" i="15"/>
  <c r="T643" i="15"/>
  <c r="A644" i="15"/>
  <c r="B644" i="15"/>
  <c r="C644" i="15"/>
  <c r="F644" i="15"/>
  <c r="G644" i="15"/>
  <c r="H644" i="15"/>
  <c r="I644" i="15"/>
  <c r="J644" i="15"/>
  <c r="M644" i="15"/>
  <c r="N644" i="15"/>
  <c r="O644" i="15"/>
  <c r="P644" i="15"/>
  <c r="Q644" i="15"/>
  <c r="R644" i="15"/>
  <c r="S644" i="15"/>
  <c r="T644" i="15"/>
  <c r="A645" i="15"/>
  <c r="B645" i="15"/>
  <c r="C645" i="15"/>
  <c r="F645" i="15"/>
  <c r="G645" i="15"/>
  <c r="H645" i="15"/>
  <c r="I645" i="15"/>
  <c r="J645" i="15"/>
  <c r="M645" i="15"/>
  <c r="N645" i="15"/>
  <c r="O645" i="15"/>
  <c r="P645" i="15"/>
  <c r="Q645" i="15"/>
  <c r="R645" i="15"/>
  <c r="S645" i="15"/>
  <c r="T645" i="15"/>
  <c r="A646" i="15"/>
  <c r="B646" i="15"/>
  <c r="C646" i="15"/>
  <c r="F646" i="15"/>
  <c r="G646" i="15"/>
  <c r="H646" i="15"/>
  <c r="I646" i="15"/>
  <c r="J646" i="15"/>
  <c r="M646" i="15"/>
  <c r="N646" i="15"/>
  <c r="O646" i="15"/>
  <c r="P646" i="15"/>
  <c r="Q646" i="15"/>
  <c r="R646" i="15"/>
  <c r="S646" i="15"/>
  <c r="T646" i="15"/>
  <c r="A647" i="15"/>
  <c r="B647" i="15"/>
  <c r="C647" i="15"/>
  <c r="F647" i="15"/>
  <c r="G647" i="15"/>
  <c r="H647" i="15"/>
  <c r="I647" i="15"/>
  <c r="J647" i="15"/>
  <c r="M647" i="15"/>
  <c r="N647" i="15"/>
  <c r="O647" i="15"/>
  <c r="P647" i="15"/>
  <c r="Q647" i="15"/>
  <c r="R647" i="15"/>
  <c r="S647" i="15"/>
  <c r="T647" i="15"/>
  <c r="A648" i="15"/>
  <c r="B648" i="15"/>
  <c r="C648" i="15"/>
  <c r="F648" i="15"/>
  <c r="G648" i="15"/>
  <c r="H648" i="15"/>
  <c r="I648" i="15"/>
  <c r="J648" i="15"/>
  <c r="M648" i="15"/>
  <c r="N648" i="15"/>
  <c r="O648" i="15"/>
  <c r="P648" i="15"/>
  <c r="Q648" i="15"/>
  <c r="R648" i="15"/>
  <c r="S648" i="15"/>
  <c r="T648" i="15"/>
  <c r="A649" i="15"/>
  <c r="B649" i="15"/>
  <c r="C649" i="15"/>
  <c r="F649" i="15"/>
  <c r="G649" i="15"/>
  <c r="H649" i="15"/>
  <c r="I649" i="15"/>
  <c r="J649" i="15"/>
  <c r="M649" i="15"/>
  <c r="N649" i="15"/>
  <c r="O649" i="15"/>
  <c r="P649" i="15"/>
  <c r="Q649" i="15"/>
  <c r="R649" i="15"/>
  <c r="S649" i="15"/>
  <c r="T649" i="15"/>
  <c r="A650" i="15"/>
  <c r="B650" i="15"/>
  <c r="C650" i="15"/>
  <c r="F650" i="15"/>
  <c r="G650" i="15"/>
  <c r="H650" i="15"/>
  <c r="I650" i="15"/>
  <c r="J650" i="15"/>
  <c r="M650" i="15"/>
  <c r="N650" i="15"/>
  <c r="O650" i="15"/>
  <c r="P650" i="15"/>
  <c r="Q650" i="15"/>
  <c r="R650" i="15"/>
  <c r="S650" i="15"/>
  <c r="T650" i="15"/>
  <c r="A651" i="15"/>
  <c r="B651" i="15"/>
  <c r="C651" i="15"/>
  <c r="F651" i="15"/>
  <c r="G651" i="15"/>
  <c r="H651" i="15"/>
  <c r="I651" i="15"/>
  <c r="J651" i="15"/>
  <c r="M651" i="15"/>
  <c r="N651" i="15"/>
  <c r="O651" i="15"/>
  <c r="P651" i="15"/>
  <c r="Q651" i="15"/>
  <c r="R651" i="15"/>
  <c r="S651" i="15"/>
  <c r="T651" i="15"/>
  <c r="A652" i="15"/>
  <c r="B652" i="15"/>
  <c r="C652" i="15"/>
  <c r="F652" i="15"/>
  <c r="G652" i="15"/>
  <c r="H652" i="15"/>
  <c r="I652" i="15"/>
  <c r="J652" i="15"/>
  <c r="M652" i="15"/>
  <c r="N652" i="15"/>
  <c r="O652" i="15"/>
  <c r="P652" i="15"/>
  <c r="Q652" i="15"/>
  <c r="R652" i="15"/>
  <c r="S652" i="15"/>
  <c r="T652" i="15"/>
  <c r="A653" i="15"/>
  <c r="B653" i="15"/>
  <c r="C653" i="15"/>
  <c r="F653" i="15"/>
  <c r="G653" i="15"/>
  <c r="H653" i="15"/>
  <c r="I653" i="15"/>
  <c r="J653" i="15"/>
  <c r="M653" i="15"/>
  <c r="N653" i="15"/>
  <c r="O653" i="15"/>
  <c r="P653" i="15"/>
  <c r="Q653" i="15"/>
  <c r="R653" i="15"/>
  <c r="S653" i="15"/>
  <c r="T653" i="15"/>
  <c r="A654" i="15"/>
  <c r="B654" i="15"/>
  <c r="C654" i="15"/>
  <c r="F654" i="15"/>
  <c r="G654" i="15"/>
  <c r="H654" i="15"/>
  <c r="I654" i="15"/>
  <c r="J654" i="15"/>
  <c r="M654" i="15"/>
  <c r="N654" i="15"/>
  <c r="O654" i="15"/>
  <c r="P654" i="15"/>
  <c r="Q654" i="15"/>
  <c r="R654" i="15"/>
  <c r="S654" i="15"/>
  <c r="T654" i="15"/>
  <c r="A655" i="15"/>
  <c r="B655" i="15"/>
  <c r="C655" i="15"/>
  <c r="F655" i="15"/>
  <c r="G655" i="15"/>
  <c r="H655" i="15"/>
  <c r="I655" i="15"/>
  <c r="J655" i="15"/>
  <c r="M655" i="15"/>
  <c r="N655" i="15"/>
  <c r="O655" i="15"/>
  <c r="P655" i="15"/>
  <c r="Q655" i="15"/>
  <c r="R655" i="15"/>
  <c r="S655" i="15"/>
  <c r="T655" i="15"/>
  <c r="A656" i="15"/>
  <c r="B656" i="15"/>
  <c r="C656" i="15"/>
  <c r="F656" i="15"/>
  <c r="G656" i="15"/>
  <c r="H656" i="15"/>
  <c r="I656" i="15"/>
  <c r="J656" i="15"/>
  <c r="M656" i="15"/>
  <c r="N656" i="15"/>
  <c r="O656" i="15"/>
  <c r="P656" i="15"/>
  <c r="Q656" i="15"/>
  <c r="R656" i="15"/>
  <c r="S656" i="15"/>
  <c r="T656" i="15"/>
  <c r="A657" i="15"/>
  <c r="B657" i="15"/>
  <c r="C657" i="15"/>
  <c r="F657" i="15"/>
  <c r="G657" i="15"/>
  <c r="H657" i="15"/>
  <c r="I657" i="15"/>
  <c r="J657" i="15"/>
  <c r="M657" i="15"/>
  <c r="N657" i="15"/>
  <c r="O657" i="15"/>
  <c r="P657" i="15"/>
  <c r="Q657" i="15"/>
  <c r="R657" i="15"/>
  <c r="S657" i="15"/>
  <c r="T657" i="15"/>
  <c r="A658" i="15"/>
  <c r="B658" i="15"/>
  <c r="C658" i="15"/>
  <c r="F658" i="15"/>
  <c r="G658" i="15"/>
  <c r="H658" i="15"/>
  <c r="I658" i="15"/>
  <c r="J658" i="15"/>
  <c r="M658" i="15"/>
  <c r="N658" i="15"/>
  <c r="O658" i="15"/>
  <c r="P658" i="15"/>
  <c r="Q658" i="15"/>
  <c r="R658" i="15"/>
  <c r="S658" i="15"/>
  <c r="T658" i="15"/>
  <c r="A659" i="15"/>
  <c r="B659" i="15"/>
  <c r="C659" i="15"/>
  <c r="F659" i="15"/>
  <c r="G659" i="15"/>
  <c r="H659" i="15"/>
  <c r="I659" i="15"/>
  <c r="J659" i="15"/>
  <c r="M659" i="15"/>
  <c r="N659" i="15"/>
  <c r="O659" i="15"/>
  <c r="P659" i="15"/>
  <c r="Q659" i="15"/>
  <c r="R659" i="15"/>
  <c r="S659" i="15"/>
  <c r="T659" i="15"/>
  <c r="A660" i="15"/>
  <c r="B660" i="15"/>
  <c r="C660" i="15"/>
  <c r="F660" i="15"/>
  <c r="G660" i="15"/>
  <c r="H660" i="15"/>
  <c r="I660" i="15"/>
  <c r="J660" i="15"/>
  <c r="M660" i="15"/>
  <c r="N660" i="15"/>
  <c r="O660" i="15"/>
  <c r="P660" i="15"/>
  <c r="Q660" i="15"/>
  <c r="R660" i="15"/>
  <c r="S660" i="15"/>
  <c r="T660" i="15"/>
  <c r="A661" i="15"/>
  <c r="B661" i="15"/>
  <c r="C661" i="15"/>
  <c r="F661" i="15"/>
  <c r="G661" i="15"/>
  <c r="H661" i="15"/>
  <c r="I661" i="15"/>
  <c r="J661" i="15"/>
  <c r="M661" i="15"/>
  <c r="N661" i="15"/>
  <c r="O661" i="15"/>
  <c r="P661" i="15"/>
  <c r="Q661" i="15"/>
  <c r="R661" i="15"/>
  <c r="S661" i="15"/>
  <c r="T661" i="15"/>
  <c r="A662" i="15"/>
  <c r="B662" i="15"/>
  <c r="C662" i="15"/>
  <c r="F662" i="15"/>
  <c r="G662" i="15"/>
  <c r="H662" i="15"/>
  <c r="I662" i="15"/>
  <c r="J662" i="15"/>
  <c r="M662" i="15"/>
  <c r="N662" i="15"/>
  <c r="O662" i="15"/>
  <c r="P662" i="15"/>
  <c r="Q662" i="15"/>
  <c r="R662" i="15"/>
  <c r="S662" i="15"/>
  <c r="T662" i="15"/>
  <c r="A663" i="15"/>
  <c r="B663" i="15"/>
  <c r="C663" i="15"/>
  <c r="F663" i="15"/>
  <c r="G663" i="15"/>
  <c r="H663" i="15"/>
  <c r="I663" i="15"/>
  <c r="J663" i="15"/>
  <c r="M663" i="15"/>
  <c r="N663" i="15"/>
  <c r="O663" i="15"/>
  <c r="P663" i="15"/>
  <c r="Q663" i="15"/>
  <c r="R663" i="15"/>
  <c r="S663" i="15"/>
  <c r="T663" i="15"/>
  <c r="A664" i="15"/>
  <c r="B664" i="15"/>
  <c r="C664" i="15"/>
  <c r="F664" i="15"/>
  <c r="G664" i="15"/>
  <c r="H664" i="15"/>
  <c r="I664" i="15"/>
  <c r="J664" i="15"/>
  <c r="M664" i="15"/>
  <c r="N664" i="15"/>
  <c r="O664" i="15"/>
  <c r="P664" i="15"/>
  <c r="Q664" i="15"/>
  <c r="R664" i="15"/>
  <c r="S664" i="15"/>
  <c r="T664" i="15"/>
  <c r="A665" i="15"/>
  <c r="B665" i="15"/>
  <c r="C665" i="15"/>
  <c r="F665" i="15"/>
  <c r="G665" i="15"/>
  <c r="H665" i="15"/>
  <c r="I665" i="15"/>
  <c r="J665" i="15"/>
  <c r="M665" i="15"/>
  <c r="N665" i="15"/>
  <c r="O665" i="15"/>
  <c r="P665" i="15"/>
  <c r="Q665" i="15"/>
  <c r="R665" i="15"/>
  <c r="S665" i="15"/>
  <c r="T665" i="15"/>
  <c r="A666" i="15"/>
  <c r="B666" i="15"/>
  <c r="C666" i="15"/>
  <c r="F666" i="15"/>
  <c r="G666" i="15"/>
  <c r="H666" i="15"/>
  <c r="I666" i="15"/>
  <c r="J666" i="15"/>
  <c r="M666" i="15"/>
  <c r="N666" i="15"/>
  <c r="O666" i="15"/>
  <c r="P666" i="15"/>
  <c r="Q666" i="15"/>
  <c r="R666" i="15"/>
  <c r="S666" i="15"/>
  <c r="T666" i="15"/>
  <c r="A667" i="15"/>
  <c r="B667" i="15"/>
  <c r="C667" i="15"/>
  <c r="F667" i="15"/>
  <c r="G667" i="15"/>
  <c r="H667" i="15"/>
  <c r="I667" i="15"/>
  <c r="J667" i="15"/>
  <c r="M667" i="15"/>
  <c r="N667" i="15"/>
  <c r="O667" i="15"/>
  <c r="P667" i="15"/>
  <c r="Q667" i="15"/>
  <c r="R667" i="15"/>
  <c r="S667" i="15"/>
  <c r="T667" i="15"/>
  <c r="A668" i="15"/>
  <c r="B668" i="15"/>
  <c r="C668" i="15"/>
  <c r="F668" i="15"/>
  <c r="G668" i="15"/>
  <c r="H668" i="15"/>
  <c r="I668" i="15"/>
  <c r="J668" i="15"/>
  <c r="M668" i="15"/>
  <c r="N668" i="15"/>
  <c r="O668" i="15"/>
  <c r="P668" i="15"/>
  <c r="Q668" i="15"/>
  <c r="R668" i="15"/>
  <c r="S668" i="15"/>
  <c r="T668" i="15"/>
  <c r="A669" i="15"/>
  <c r="B669" i="15"/>
  <c r="C669" i="15"/>
  <c r="F669" i="15"/>
  <c r="G669" i="15"/>
  <c r="H669" i="15"/>
  <c r="I669" i="15"/>
  <c r="J669" i="15"/>
  <c r="M669" i="15"/>
  <c r="N669" i="15"/>
  <c r="O669" i="15"/>
  <c r="P669" i="15"/>
  <c r="Q669" i="15"/>
  <c r="R669" i="15"/>
  <c r="S669" i="15"/>
  <c r="T669" i="15"/>
  <c r="A670" i="15"/>
  <c r="B670" i="15"/>
  <c r="C670" i="15"/>
  <c r="F670" i="15"/>
  <c r="G670" i="15"/>
  <c r="H670" i="15"/>
  <c r="I670" i="15"/>
  <c r="J670" i="15"/>
  <c r="M670" i="15"/>
  <c r="N670" i="15"/>
  <c r="O670" i="15"/>
  <c r="P670" i="15"/>
  <c r="Q670" i="15"/>
  <c r="R670" i="15"/>
  <c r="S670" i="15"/>
  <c r="T670" i="15"/>
  <c r="A671" i="15"/>
  <c r="B671" i="15"/>
  <c r="C671" i="15"/>
  <c r="F671" i="15"/>
  <c r="G671" i="15"/>
  <c r="H671" i="15"/>
  <c r="I671" i="15"/>
  <c r="J671" i="15"/>
  <c r="M671" i="15"/>
  <c r="N671" i="15"/>
  <c r="O671" i="15"/>
  <c r="P671" i="15"/>
  <c r="Q671" i="15"/>
  <c r="R671" i="15"/>
  <c r="S671" i="15"/>
  <c r="T671" i="15"/>
  <c r="A672" i="15"/>
  <c r="B672" i="15"/>
  <c r="C672" i="15"/>
  <c r="F672" i="15"/>
  <c r="G672" i="15"/>
  <c r="H672" i="15"/>
  <c r="I672" i="15"/>
  <c r="J672" i="15"/>
  <c r="M672" i="15"/>
  <c r="N672" i="15"/>
  <c r="O672" i="15"/>
  <c r="P672" i="15"/>
  <c r="Q672" i="15"/>
  <c r="R672" i="15"/>
  <c r="S672" i="15"/>
  <c r="T672" i="15"/>
  <c r="A673" i="15"/>
  <c r="B673" i="15"/>
  <c r="C673" i="15"/>
  <c r="F673" i="15"/>
  <c r="G673" i="15"/>
  <c r="H673" i="15"/>
  <c r="I673" i="15"/>
  <c r="J673" i="15"/>
  <c r="M673" i="15"/>
  <c r="N673" i="15"/>
  <c r="O673" i="15"/>
  <c r="P673" i="15"/>
  <c r="Q673" i="15"/>
  <c r="R673" i="15"/>
  <c r="S673" i="15"/>
  <c r="T673" i="15"/>
  <c r="A674" i="15"/>
  <c r="B674" i="15"/>
  <c r="C674" i="15"/>
  <c r="F674" i="15"/>
  <c r="G674" i="15"/>
  <c r="H674" i="15"/>
  <c r="I674" i="15"/>
  <c r="J674" i="15"/>
  <c r="M674" i="15"/>
  <c r="N674" i="15"/>
  <c r="O674" i="15"/>
  <c r="P674" i="15"/>
  <c r="Q674" i="15"/>
  <c r="R674" i="15"/>
  <c r="S674" i="15"/>
  <c r="T674" i="15"/>
  <c r="A675" i="15"/>
  <c r="B675" i="15"/>
  <c r="C675" i="15"/>
  <c r="F675" i="15"/>
  <c r="G675" i="15"/>
  <c r="H675" i="15"/>
  <c r="I675" i="15"/>
  <c r="J675" i="15"/>
  <c r="M675" i="15"/>
  <c r="N675" i="15"/>
  <c r="O675" i="15"/>
  <c r="P675" i="15"/>
  <c r="Q675" i="15"/>
  <c r="R675" i="15"/>
  <c r="S675" i="15"/>
  <c r="T675" i="15"/>
  <c r="A676" i="15"/>
  <c r="B676" i="15"/>
  <c r="C676" i="15"/>
  <c r="F676" i="15"/>
  <c r="G676" i="15"/>
  <c r="H676" i="15"/>
  <c r="I676" i="15"/>
  <c r="J676" i="15"/>
  <c r="M676" i="15"/>
  <c r="N676" i="15"/>
  <c r="O676" i="15"/>
  <c r="P676" i="15"/>
  <c r="Q676" i="15"/>
  <c r="R676" i="15"/>
  <c r="S676" i="15"/>
  <c r="T676" i="15"/>
  <c r="A677" i="15"/>
  <c r="B677" i="15"/>
  <c r="C677" i="15"/>
  <c r="F677" i="15"/>
  <c r="G677" i="15"/>
  <c r="H677" i="15"/>
  <c r="I677" i="15"/>
  <c r="J677" i="15"/>
  <c r="M677" i="15"/>
  <c r="N677" i="15"/>
  <c r="O677" i="15"/>
  <c r="P677" i="15"/>
  <c r="Q677" i="15"/>
  <c r="R677" i="15"/>
  <c r="S677" i="15"/>
  <c r="T677" i="15"/>
  <c r="A678" i="15"/>
  <c r="B678" i="15"/>
  <c r="C678" i="15"/>
  <c r="F678" i="15"/>
  <c r="G678" i="15"/>
  <c r="H678" i="15"/>
  <c r="I678" i="15"/>
  <c r="J678" i="15"/>
  <c r="M678" i="15"/>
  <c r="N678" i="15"/>
  <c r="O678" i="15"/>
  <c r="P678" i="15"/>
  <c r="Q678" i="15"/>
  <c r="R678" i="15"/>
  <c r="S678" i="15"/>
  <c r="T678" i="15"/>
  <c r="A679" i="15"/>
  <c r="B679" i="15"/>
  <c r="C679" i="15"/>
  <c r="F679" i="15"/>
  <c r="G679" i="15"/>
  <c r="H679" i="15"/>
  <c r="I679" i="15"/>
  <c r="J679" i="15"/>
  <c r="M679" i="15"/>
  <c r="N679" i="15"/>
  <c r="O679" i="15"/>
  <c r="P679" i="15"/>
  <c r="Q679" i="15"/>
  <c r="R679" i="15"/>
  <c r="S679" i="15"/>
  <c r="T679" i="15"/>
  <c r="A680" i="15"/>
  <c r="B680" i="15"/>
  <c r="C680" i="15"/>
  <c r="F680" i="15"/>
  <c r="G680" i="15"/>
  <c r="H680" i="15"/>
  <c r="I680" i="15"/>
  <c r="J680" i="15"/>
  <c r="M680" i="15"/>
  <c r="N680" i="15"/>
  <c r="O680" i="15"/>
  <c r="P680" i="15"/>
  <c r="Q680" i="15"/>
  <c r="R680" i="15"/>
  <c r="S680" i="15"/>
  <c r="T680" i="15"/>
  <c r="A681" i="15"/>
  <c r="B681" i="15"/>
  <c r="C681" i="15"/>
  <c r="F681" i="15"/>
  <c r="G681" i="15"/>
  <c r="H681" i="15"/>
  <c r="I681" i="15"/>
  <c r="J681" i="15"/>
  <c r="M681" i="15"/>
  <c r="N681" i="15"/>
  <c r="O681" i="15"/>
  <c r="P681" i="15"/>
  <c r="Q681" i="15"/>
  <c r="R681" i="15"/>
  <c r="S681" i="15"/>
  <c r="T681" i="15"/>
  <c r="A682" i="15"/>
  <c r="B682" i="15"/>
  <c r="C682" i="15"/>
  <c r="F682" i="15"/>
  <c r="G682" i="15"/>
  <c r="H682" i="15"/>
  <c r="I682" i="15"/>
  <c r="J682" i="15"/>
  <c r="M682" i="15"/>
  <c r="N682" i="15"/>
  <c r="O682" i="15"/>
  <c r="P682" i="15"/>
  <c r="Q682" i="15"/>
  <c r="R682" i="15"/>
  <c r="S682" i="15"/>
  <c r="T682" i="15"/>
  <c r="A683" i="15"/>
  <c r="B683" i="15"/>
  <c r="C683" i="15"/>
  <c r="F683" i="15"/>
  <c r="G683" i="15"/>
  <c r="H683" i="15"/>
  <c r="I683" i="15"/>
  <c r="J683" i="15"/>
  <c r="M683" i="15"/>
  <c r="N683" i="15"/>
  <c r="O683" i="15"/>
  <c r="P683" i="15"/>
  <c r="Q683" i="15"/>
  <c r="R683" i="15"/>
  <c r="S683" i="15"/>
  <c r="T683" i="15"/>
  <c r="A684" i="15"/>
  <c r="B684" i="15"/>
  <c r="C684" i="15"/>
  <c r="F684" i="15"/>
  <c r="G684" i="15"/>
  <c r="H684" i="15"/>
  <c r="I684" i="15"/>
  <c r="J684" i="15"/>
  <c r="M684" i="15"/>
  <c r="N684" i="15"/>
  <c r="O684" i="15"/>
  <c r="P684" i="15"/>
  <c r="Q684" i="15"/>
  <c r="R684" i="15"/>
  <c r="S684" i="15"/>
  <c r="T684" i="15"/>
  <c r="A685" i="15"/>
  <c r="B685" i="15"/>
  <c r="C685" i="15"/>
  <c r="F685" i="15"/>
  <c r="G685" i="15"/>
  <c r="H685" i="15"/>
  <c r="I685" i="15"/>
  <c r="J685" i="15"/>
  <c r="M685" i="15"/>
  <c r="N685" i="15"/>
  <c r="O685" i="15"/>
  <c r="P685" i="15"/>
  <c r="Q685" i="15"/>
  <c r="R685" i="15"/>
  <c r="S685" i="15"/>
  <c r="T685" i="15"/>
  <c r="A686" i="15"/>
  <c r="B686" i="15"/>
  <c r="C686" i="15"/>
  <c r="F686" i="15"/>
  <c r="G686" i="15"/>
  <c r="H686" i="15"/>
  <c r="I686" i="15"/>
  <c r="J686" i="15"/>
  <c r="M686" i="15"/>
  <c r="N686" i="15"/>
  <c r="O686" i="15"/>
  <c r="P686" i="15"/>
  <c r="Q686" i="15"/>
  <c r="R686" i="15"/>
  <c r="S686" i="15"/>
  <c r="T686" i="15"/>
  <c r="A687" i="15"/>
  <c r="B687" i="15"/>
  <c r="C687" i="15"/>
  <c r="F687" i="15"/>
  <c r="G687" i="15"/>
  <c r="H687" i="15"/>
  <c r="I687" i="15"/>
  <c r="J687" i="15"/>
  <c r="M687" i="15"/>
  <c r="N687" i="15"/>
  <c r="O687" i="15"/>
  <c r="P687" i="15"/>
  <c r="Q687" i="15"/>
  <c r="R687" i="15"/>
  <c r="S687" i="15"/>
  <c r="T687" i="15"/>
  <c r="A688" i="15"/>
  <c r="B688" i="15"/>
  <c r="C688" i="15"/>
  <c r="F688" i="15"/>
  <c r="G688" i="15"/>
  <c r="H688" i="15"/>
  <c r="I688" i="15"/>
  <c r="J688" i="15"/>
  <c r="M688" i="15"/>
  <c r="N688" i="15"/>
  <c r="O688" i="15"/>
  <c r="P688" i="15"/>
  <c r="Q688" i="15"/>
  <c r="R688" i="15"/>
  <c r="S688" i="15"/>
  <c r="T688" i="15"/>
  <c r="A689" i="15"/>
  <c r="B689" i="15"/>
  <c r="C689" i="15"/>
  <c r="F689" i="15"/>
  <c r="G689" i="15"/>
  <c r="H689" i="15"/>
  <c r="I689" i="15"/>
  <c r="J689" i="15"/>
  <c r="M689" i="15"/>
  <c r="N689" i="15"/>
  <c r="O689" i="15"/>
  <c r="P689" i="15"/>
  <c r="Q689" i="15"/>
  <c r="R689" i="15"/>
  <c r="S689" i="15"/>
  <c r="T689" i="15"/>
  <c r="A690" i="15"/>
  <c r="B690" i="15"/>
  <c r="C690" i="15"/>
  <c r="F690" i="15"/>
  <c r="G690" i="15"/>
  <c r="H690" i="15"/>
  <c r="I690" i="15"/>
  <c r="J690" i="15"/>
  <c r="M690" i="15"/>
  <c r="N690" i="15"/>
  <c r="O690" i="15"/>
  <c r="P690" i="15"/>
  <c r="Q690" i="15"/>
  <c r="R690" i="15"/>
  <c r="S690" i="15"/>
  <c r="T690" i="15"/>
  <c r="A691" i="15"/>
  <c r="B691" i="15"/>
  <c r="C691" i="15"/>
  <c r="F691" i="15"/>
  <c r="G691" i="15"/>
  <c r="H691" i="15"/>
  <c r="I691" i="15"/>
  <c r="J691" i="15"/>
  <c r="M691" i="15"/>
  <c r="N691" i="15"/>
  <c r="O691" i="15"/>
  <c r="P691" i="15"/>
  <c r="Q691" i="15"/>
  <c r="R691" i="15"/>
  <c r="S691" i="15"/>
  <c r="T691" i="15"/>
  <c r="A692" i="15"/>
  <c r="B692" i="15"/>
  <c r="C692" i="15"/>
  <c r="F692" i="15"/>
  <c r="G692" i="15"/>
  <c r="H692" i="15"/>
  <c r="I692" i="15"/>
  <c r="J692" i="15"/>
  <c r="M692" i="15"/>
  <c r="N692" i="15"/>
  <c r="O692" i="15"/>
  <c r="P692" i="15"/>
  <c r="Q692" i="15"/>
  <c r="R692" i="15"/>
  <c r="S692" i="15"/>
  <c r="T692" i="15"/>
  <c r="A693" i="15"/>
  <c r="B693" i="15"/>
  <c r="C693" i="15"/>
  <c r="F693" i="15"/>
  <c r="G693" i="15"/>
  <c r="H693" i="15"/>
  <c r="I693" i="15"/>
  <c r="J693" i="15"/>
  <c r="M693" i="15"/>
  <c r="N693" i="15"/>
  <c r="O693" i="15"/>
  <c r="P693" i="15"/>
  <c r="Q693" i="15"/>
  <c r="R693" i="15"/>
  <c r="S693" i="15"/>
  <c r="T693" i="15"/>
  <c r="A694" i="15"/>
  <c r="B694" i="15"/>
  <c r="C694" i="15"/>
  <c r="F694" i="15"/>
  <c r="G694" i="15"/>
  <c r="H694" i="15"/>
  <c r="I694" i="15"/>
  <c r="J694" i="15"/>
  <c r="M694" i="15"/>
  <c r="N694" i="15"/>
  <c r="O694" i="15"/>
  <c r="P694" i="15"/>
  <c r="Q694" i="15"/>
  <c r="R694" i="15"/>
  <c r="S694" i="15"/>
  <c r="T694" i="15"/>
  <c r="A695" i="15"/>
  <c r="B695" i="15"/>
  <c r="C695" i="15"/>
  <c r="F695" i="15"/>
  <c r="G695" i="15"/>
  <c r="H695" i="15"/>
  <c r="I695" i="15"/>
  <c r="J695" i="15"/>
  <c r="M695" i="15"/>
  <c r="N695" i="15"/>
  <c r="O695" i="15"/>
  <c r="P695" i="15"/>
  <c r="Q695" i="15"/>
  <c r="R695" i="15"/>
  <c r="S695" i="15"/>
  <c r="T695" i="15"/>
  <c r="A696" i="15"/>
  <c r="B696" i="15"/>
  <c r="C696" i="15"/>
  <c r="F696" i="15"/>
  <c r="G696" i="15"/>
  <c r="H696" i="15"/>
  <c r="I696" i="15"/>
  <c r="J696" i="15"/>
  <c r="M696" i="15"/>
  <c r="N696" i="15"/>
  <c r="O696" i="15"/>
  <c r="P696" i="15"/>
  <c r="Q696" i="15"/>
  <c r="R696" i="15"/>
  <c r="S696" i="15"/>
  <c r="T696" i="15"/>
  <c r="A697" i="15"/>
  <c r="B697" i="15"/>
  <c r="C697" i="15"/>
  <c r="F697" i="15"/>
  <c r="G697" i="15"/>
  <c r="H697" i="15"/>
  <c r="I697" i="15"/>
  <c r="J697" i="15"/>
  <c r="M697" i="15"/>
  <c r="N697" i="15"/>
  <c r="O697" i="15"/>
  <c r="P697" i="15"/>
  <c r="Q697" i="15"/>
  <c r="R697" i="15"/>
  <c r="S697" i="15"/>
  <c r="T697" i="15"/>
  <c r="A698" i="15"/>
  <c r="B698" i="15"/>
  <c r="C698" i="15"/>
  <c r="F698" i="15"/>
  <c r="G698" i="15"/>
  <c r="H698" i="15"/>
  <c r="I698" i="15"/>
  <c r="J698" i="15"/>
  <c r="M698" i="15"/>
  <c r="N698" i="15"/>
  <c r="O698" i="15"/>
  <c r="P698" i="15"/>
  <c r="Q698" i="15"/>
  <c r="R698" i="15"/>
  <c r="S698" i="15"/>
  <c r="T698" i="15"/>
  <c r="A699" i="15"/>
  <c r="B699" i="15"/>
  <c r="C699" i="15"/>
  <c r="F699" i="15"/>
  <c r="G699" i="15"/>
  <c r="H699" i="15"/>
  <c r="I699" i="15"/>
  <c r="J699" i="15"/>
  <c r="M699" i="15"/>
  <c r="N699" i="15"/>
  <c r="O699" i="15"/>
  <c r="P699" i="15"/>
  <c r="Q699" i="15"/>
  <c r="R699" i="15"/>
  <c r="S699" i="15"/>
  <c r="T699" i="15"/>
  <c r="A700" i="15"/>
  <c r="B700" i="15"/>
  <c r="C700" i="15"/>
  <c r="F700" i="15"/>
  <c r="G700" i="15"/>
  <c r="H700" i="15"/>
  <c r="I700" i="15"/>
  <c r="J700" i="15"/>
  <c r="M700" i="15"/>
  <c r="N700" i="15"/>
  <c r="O700" i="15"/>
  <c r="P700" i="15"/>
  <c r="Q700" i="15"/>
  <c r="R700" i="15"/>
  <c r="S700" i="15"/>
  <c r="T700" i="15"/>
  <c r="A701" i="15"/>
  <c r="B701" i="15"/>
  <c r="C701" i="15"/>
  <c r="F701" i="15"/>
  <c r="G701" i="15"/>
  <c r="H701" i="15"/>
  <c r="I701" i="15"/>
  <c r="J701" i="15"/>
  <c r="M701" i="15"/>
  <c r="N701" i="15"/>
  <c r="O701" i="15"/>
  <c r="P701" i="15"/>
  <c r="Q701" i="15"/>
  <c r="R701" i="15"/>
  <c r="S701" i="15"/>
  <c r="T701" i="15"/>
  <c r="A702" i="15"/>
  <c r="B702" i="15"/>
  <c r="C702" i="15"/>
  <c r="F702" i="15"/>
  <c r="G702" i="15"/>
  <c r="H702" i="15"/>
  <c r="I702" i="15"/>
  <c r="J702" i="15"/>
  <c r="M702" i="15"/>
  <c r="N702" i="15"/>
  <c r="O702" i="15"/>
  <c r="P702" i="15"/>
  <c r="Q702" i="15"/>
  <c r="R702" i="15"/>
  <c r="S702" i="15"/>
  <c r="T702" i="15"/>
  <c r="A703" i="15"/>
  <c r="B703" i="15"/>
  <c r="C703" i="15"/>
  <c r="F703" i="15"/>
  <c r="G703" i="15"/>
  <c r="H703" i="15"/>
  <c r="I703" i="15"/>
  <c r="J703" i="15"/>
  <c r="M703" i="15"/>
  <c r="N703" i="15"/>
  <c r="O703" i="15"/>
  <c r="P703" i="15"/>
  <c r="Q703" i="15"/>
  <c r="R703" i="15"/>
  <c r="S703" i="15"/>
  <c r="T703" i="15"/>
  <c r="A704" i="15"/>
  <c r="B704" i="15"/>
  <c r="C704" i="15"/>
  <c r="F704" i="15"/>
  <c r="G704" i="15"/>
  <c r="H704" i="15"/>
  <c r="I704" i="15"/>
  <c r="J704" i="15"/>
  <c r="M704" i="15"/>
  <c r="N704" i="15"/>
  <c r="O704" i="15"/>
  <c r="P704" i="15"/>
  <c r="Q704" i="15"/>
  <c r="R704" i="15"/>
  <c r="S704" i="15"/>
  <c r="T704" i="15"/>
  <c r="A705" i="15"/>
  <c r="B705" i="15"/>
  <c r="C705" i="15"/>
  <c r="F705" i="15"/>
  <c r="G705" i="15"/>
  <c r="H705" i="15"/>
  <c r="I705" i="15"/>
  <c r="J705" i="15"/>
  <c r="M705" i="15"/>
  <c r="N705" i="15"/>
  <c r="O705" i="15"/>
  <c r="P705" i="15"/>
  <c r="Q705" i="15"/>
  <c r="R705" i="15"/>
  <c r="S705" i="15"/>
  <c r="T705" i="15"/>
  <c r="A706" i="15"/>
  <c r="B706" i="15"/>
  <c r="C706" i="15"/>
  <c r="F706" i="15"/>
  <c r="G706" i="15"/>
  <c r="H706" i="15"/>
  <c r="I706" i="15"/>
  <c r="J706" i="15"/>
  <c r="M706" i="15"/>
  <c r="N706" i="15"/>
  <c r="O706" i="15"/>
  <c r="P706" i="15"/>
  <c r="Q706" i="15"/>
  <c r="R706" i="15"/>
  <c r="S706" i="15"/>
  <c r="T706" i="15"/>
  <c r="A707" i="15"/>
  <c r="B707" i="15"/>
  <c r="C707" i="15"/>
  <c r="F707" i="15"/>
  <c r="G707" i="15"/>
  <c r="H707" i="15"/>
  <c r="I707" i="15"/>
  <c r="J707" i="15"/>
  <c r="M707" i="15"/>
  <c r="N707" i="15"/>
  <c r="O707" i="15"/>
  <c r="P707" i="15"/>
  <c r="Q707" i="15"/>
  <c r="R707" i="15"/>
  <c r="S707" i="15"/>
  <c r="T707" i="15"/>
  <c r="A708" i="15"/>
  <c r="B708" i="15"/>
  <c r="C708" i="15"/>
  <c r="F708" i="15"/>
  <c r="G708" i="15"/>
  <c r="H708" i="15"/>
  <c r="I708" i="15"/>
  <c r="J708" i="15"/>
  <c r="M708" i="15"/>
  <c r="N708" i="15"/>
  <c r="O708" i="15"/>
  <c r="P708" i="15"/>
  <c r="Q708" i="15"/>
  <c r="R708" i="15"/>
  <c r="S708" i="15"/>
  <c r="T708" i="15"/>
  <c r="A709" i="15"/>
  <c r="B709" i="15"/>
  <c r="C709" i="15"/>
  <c r="F709" i="15"/>
  <c r="G709" i="15"/>
  <c r="H709" i="15"/>
  <c r="I709" i="15"/>
  <c r="J709" i="15"/>
  <c r="M709" i="15"/>
  <c r="N709" i="15"/>
  <c r="O709" i="15"/>
  <c r="P709" i="15"/>
  <c r="Q709" i="15"/>
  <c r="R709" i="15"/>
  <c r="S709" i="15"/>
  <c r="T709" i="15"/>
  <c r="A710" i="15"/>
  <c r="B710" i="15"/>
  <c r="C710" i="15"/>
  <c r="F710" i="15"/>
  <c r="G710" i="15"/>
  <c r="H710" i="15"/>
  <c r="I710" i="15"/>
  <c r="J710" i="15"/>
  <c r="M710" i="15"/>
  <c r="N710" i="15"/>
  <c r="O710" i="15"/>
  <c r="P710" i="15"/>
  <c r="Q710" i="15"/>
  <c r="R710" i="15"/>
  <c r="S710" i="15"/>
  <c r="T710" i="15"/>
  <c r="A711" i="15"/>
  <c r="B711" i="15"/>
  <c r="C711" i="15"/>
  <c r="F711" i="15"/>
  <c r="G711" i="15"/>
  <c r="H711" i="15"/>
  <c r="I711" i="15"/>
  <c r="J711" i="15"/>
  <c r="M711" i="15"/>
  <c r="N711" i="15"/>
  <c r="O711" i="15"/>
  <c r="P711" i="15"/>
  <c r="Q711" i="15"/>
  <c r="R711" i="15"/>
  <c r="S711" i="15"/>
  <c r="T711" i="15"/>
  <c r="A712" i="15"/>
  <c r="B712" i="15"/>
  <c r="C712" i="15"/>
  <c r="F712" i="15"/>
  <c r="G712" i="15"/>
  <c r="H712" i="15"/>
  <c r="I712" i="15"/>
  <c r="J712" i="15"/>
  <c r="M712" i="15"/>
  <c r="N712" i="15"/>
  <c r="O712" i="15"/>
  <c r="P712" i="15"/>
  <c r="Q712" i="15"/>
  <c r="R712" i="15"/>
  <c r="S712" i="15"/>
  <c r="T712" i="15"/>
  <c r="A713" i="15"/>
  <c r="B713" i="15"/>
  <c r="C713" i="15"/>
  <c r="F713" i="15"/>
  <c r="G713" i="15"/>
  <c r="H713" i="15"/>
  <c r="I713" i="15"/>
  <c r="J713" i="15"/>
  <c r="M713" i="15"/>
  <c r="N713" i="15"/>
  <c r="O713" i="15"/>
  <c r="P713" i="15"/>
  <c r="Q713" i="15"/>
  <c r="R713" i="15"/>
  <c r="S713" i="15"/>
  <c r="T713" i="15"/>
  <c r="A714" i="15"/>
  <c r="B714" i="15"/>
  <c r="C714" i="15"/>
  <c r="F714" i="15"/>
  <c r="G714" i="15"/>
  <c r="H714" i="15"/>
  <c r="I714" i="15"/>
  <c r="J714" i="15"/>
  <c r="M714" i="15"/>
  <c r="N714" i="15"/>
  <c r="O714" i="15"/>
  <c r="P714" i="15"/>
  <c r="Q714" i="15"/>
  <c r="R714" i="15"/>
  <c r="S714" i="15"/>
  <c r="T714" i="15"/>
  <c r="A715" i="15"/>
  <c r="B715" i="15"/>
  <c r="C715" i="15"/>
  <c r="F715" i="15"/>
  <c r="G715" i="15"/>
  <c r="H715" i="15"/>
  <c r="I715" i="15"/>
  <c r="J715" i="15"/>
  <c r="M715" i="15"/>
  <c r="N715" i="15"/>
  <c r="O715" i="15"/>
  <c r="P715" i="15"/>
  <c r="Q715" i="15"/>
  <c r="R715" i="15"/>
  <c r="S715" i="15"/>
  <c r="T715" i="15"/>
  <c r="A716" i="15"/>
  <c r="B716" i="15"/>
  <c r="C716" i="15"/>
  <c r="F716" i="15"/>
  <c r="G716" i="15"/>
  <c r="H716" i="15"/>
  <c r="I716" i="15"/>
  <c r="J716" i="15"/>
  <c r="M716" i="15"/>
  <c r="N716" i="15"/>
  <c r="O716" i="15"/>
  <c r="P716" i="15"/>
  <c r="Q716" i="15"/>
  <c r="R716" i="15"/>
  <c r="S716" i="15"/>
  <c r="T716" i="15"/>
  <c r="A717" i="15"/>
  <c r="B717" i="15"/>
  <c r="C717" i="15"/>
  <c r="F717" i="15"/>
  <c r="G717" i="15"/>
  <c r="H717" i="15"/>
  <c r="I717" i="15"/>
  <c r="J717" i="15"/>
  <c r="M717" i="15"/>
  <c r="N717" i="15"/>
  <c r="O717" i="15"/>
  <c r="P717" i="15"/>
  <c r="Q717" i="15"/>
  <c r="R717" i="15"/>
  <c r="S717" i="15"/>
  <c r="T717" i="15"/>
  <c r="A718" i="15"/>
  <c r="B718" i="15"/>
  <c r="C718" i="15"/>
  <c r="F718" i="15"/>
  <c r="G718" i="15"/>
  <c r="H718" i="15"/>
  <c r="I718" i="15"/>
  <c r="J718" i="15"/>
  <c r="M718" i="15"/>
  <c r="N718" i="15"/>
  <c r="O718" i="15"/>
  <c r="P718" i="15"/>
  <c r="Q718" i="15"/>
  <c r="R718" i="15"/>
  <c r="S718" i="15"/>
  <c r="T718" i="15"/>
  <c r="A719" i="15"/>
  <c r="B719" i="15"/>
  <c r="C719" i="15"/>
  <c r="F719" i="15"/>
  <c r="G719" i="15"/>
  <c r="H719" i="15"/>
  <c r="I719" i="15"/>
  <c r="J719" i="15"/>
  <c r="M719" i="15"/>
  <c r="N719" i="15"/>
  <c r="O719" i="15"/>
  <c r="P719" i="15"/>
  <c r="Q719" i="15"/>
  <c r="R719" i="15"/>
  <c r="S719" i="15"/>
  <c r="T719" i="15"/>
  <c r="A720" i="15"/>
  <c r="B720" i="15"/>
  <c r="C720" i="15"/>
  <c r="F720" i="15"/>
  <c r="G720" i="15"/>
  <c r="H720" i="15"/>
  <c r="I720" i="15"/>
  <c r="J720" i="15"/>
  <c r="M720" i="15"/>
  <c r="N720" i="15"/>
  <c r="O720" i="15"/>
  <c r="P720" i="15"/>
  <c r="Q720" i="15"/>
  <c r="R720" i="15"/>
  <c r="S720" i="15"/>
  <c r="T720" i="15"/>
  <c r="A721" i="15"/>
  <c r="B721" i="15"/>
  <c r="C721" i="15"/>
  <c r="F721" i="15"/>
  <c r="G721" i="15"/>
  <c r="H721" i="15"/>
  <c r="I721" i="15"/>
  <c r="J721" i="15"/>
  <c r="M721" i="15"/>
  <c r="N721" i="15"/>
  <c r="O721" i="15"/>
  <c r="P721" i="15"/>
  <c r="Q721" i="15"/>
  <c r="R721" i="15"/>
  <c r="S721" i="15"/>
  <c r="T721" i="15"/>
  <c r="A722" i="15"/>
  <c r="B722" i="15"/>
  <c r="C722" i="15"/>
  <c r="F722" i="15"/>
  <c r="G722" i="15"/>
  <c r="H722" i="15"/>
  <c r="I722" i="15"/>
  <c r="J722" i="15"/>
  <c r="M722" i="15"/>
  <c r="N722" i="15"/>
  <c r="O722" i="15"/>
  <c r="P722" i="15"/>
  <c r="Q722" i="15"/>
  <c r="R722" i="15"/>
  <c r="S722" i="15"/>
  <c r="T722" i="15"/>
  <c r="A723" i="15"/>
  <c r="B723" i="15"/>
  <c r="C723" i="15"/>
  <c r="F723" i="15"/>
  <c r="G723" i="15"/>
  <c r="H723" i="15"/>
  <c r="I723" i="15"/>
  <c r="J723" i="15"/>
  <c r="M723" i="15"/>
  <c r="N723" i="15"/>
  <c r="O723" i="15"/>
  <c r="P723" i="15"/>
  <c r="Q723" i="15"/>
  <c r="R723" i="15"/>
  <c r="S723" i="15"/>
  <c r="T723" i="15"/>
  <c r="A724" i="15"/>
  <c r="B724" i="15"/>
  <c r="C724" i="15"/>
  <c r="F724" i="15"/>
  <c r="G724" i="15"/>
  <c r="H724" i="15"/>
  <c r="I724" i="15"/>
  <c r="J724" i="15"/>
  <c r="M724" i="15"/>
  <c r="N724" i="15"/>
  <c r="O724" i="15"/>
  <c r="P724" i="15"/>
  <c r="Q724" i="15"/>
  <c r="R724" i="15"/>
  <c r="S724" i="15"/>
  <c r="T724" i="15"/>
  <c r="A725" i="15"/>
  <c r="B725" i="15"/>
  <c r="C725" i="15"/>
  <c r="F725" i="15"/>
  <c r="G725" i="15"/>
  <c r="H725" i="15"/>
  <c r="I725" i="15"/>
  <c r="J725" i="15"/>
  <c r="M725" i="15"/>
  <c r="N725" i="15"/>
  <c r="O725" i="15"/>
  <c r="P725" i="15"/>
  <c r="Q725" i="15"/>
  <c r="R725" i="15"/>
  <c r="S725" i="15"/>
  <c r="T725" i="15"/>
  <c r="A726" i="15"/>
  <c r="B726" i="15"/>
  <c r="C726" i="15"/>
  <c r="F726" i="15"/>
  <c r="G726" i="15"/>
  <c r="H726" i="15"/>
  <c r="I726" i="15"/>
  <c r="J726" i="15"/>
  <c r="M726" i="15"/>
  <c r="N726" i="15"/>
  <c r="O726" i="15"/>
  <c r="P726" i="15"/>
  <c r="Q726" i="15"/>
  <c r="R726" i="15"/>
  <c r="S726" i="15"/>
  <c r="T726" i="15"/>
  <c r="A727" i="15"/>
  <c r="B727" i="15"/>
  <c r="C727" i="15"/>
  <c r="F727" i="15"/>
  <c r="G727" i="15"/>
  <c r="H727" i="15"/>
  <c r="I727" i="15"/>
  <c r="J727" i="15"/>
  <c r="M727" i="15"/>
  <c r="N727" i="15"/>
  <c r="O727" i="15"/>
  <c r="P727" i="15"/>
  <c r="Q727" i="15"/>
  <c r="R727" i="15"/>
  <c r="S727" i="15"/>
  <c r="T727" i="15"/>
  <c r="A728" i="15"/>
  <c r="B728" i="15"/>
  <c r="C728" i="15"/>
  <c r="F728" i="15"/>
  <c r="G728" i="15"/>
  <c r="H728" i="15"/>
  <c r="I728" i="15"/>
  <c r="J728" i="15"/>
  <c r="M728" i="15"/>
  <c r="N728" i="15"/>
  <c r="O728" i="15"/>
  <c r="P728" i="15"/>
  <c r="Q728" i="15"/>
  <c r="R728" i="15"/>
  <c r="S728" i="15"/>
  <c r="T728" i="15"/>
  <c r="A729" i="15"/>
  <c r="B729" i="15"/>
  <c r="C729" i="15"/>
  <c r="F729" i="15"/>
  <c r="G729" i="15"/>
  <c r="H729" i="15"/>
  <c r="I729" i="15"/>
  <c r="J729" i="15"/>
  <c r="M729" i="15"/>
  <c r="N729" i="15"/>
  <c r="O729" i="15"/>
  <c r="P729" i="15"/>
  <c r="Q729" i="15"/>
  <c r="R729" i="15"/>
  <c r="S729" i="15"/>
  <c r="T729" i="15"/>
  <c r="A730" i="15"/>
  <c r="B730" i="15"/>
  <c r="C730" i="15"/>
  <c r="F730" i="15"/>
  <c r="G730" i="15"/>
  <c r="H730" i="15"/>
  <c r="I730" i="15"/>
  <c r="J730" i="15"/>
  <c r="M730" i="15"/>
  <c r="N730" i="15"/>
  <c r="O730" i="15"/>
  <c r="P730" i="15"/>
  <c r="Q730" i="15"/>
  <c r="R730" i="15"/>
  <c r="S730" i="15"/>
  <c r="T730" i="15"/>
  <c r="A731" i="15"/>
  <c r="B731" i="15"/>
  <c r="C731" i="15"/>
  <c r="F731" i="15"/>
  <c r="G731" i="15"/>
  <c r="H731" i="15"/>
  <c r="I731" i="15"/>
  <c r="J731" i="15"/>
  <c r="M731" i="15"/>
  <c r="N731" i="15"/>
  <c r="O731" i="15"/>
  <c r="P731" i="15"/>
  <c r="Q731" i="15"/>
  <c r="R731" i="15"/>
  <c r="S731" i="15"/>
  <c r="T731" i="15"/>
  <c r="A732" i="15"/>
  <c r="B732" i="15"/>
  <c r="C732" i="15"/>
  <c r="F732" i="15"/>
  <c r="G732" i="15"/>
  <c r="H732" i="15"/>
  <c r="I732" i="15"/>
  <c r="J732" i="15"/>
  <c r="M732" i="15"/>
  <c r="N732" i="15"/>
  <c r="O732" i="15"/>
  <c r="P732" i="15"/>
  <c r="Q732" i="15"/>
  <c r="R732" i="15"/>
  <c r="S732" i="15"/>
  <c r="T732" i="15"/>
  <c r="A733" i="15"/>
  <c r="B733" i="15"/>
  <c r="C733" i="15"/>
  <c r="F733" i="15"/>
  <c r="G733" i="15"/>
  <c r="H733" i="15"/>
  <c r="I733" i="15"/>
  <c r="J733" i="15"/>
  <c r="M733" i="15"/>
  <c r="N733" i="15"/>
  <c r="O733" i="15"/>
  <c r="P733" i="15"/>
  <c r="Q733" i="15"/>
  <c r="R733" i="15"/>
  <c r="S733" i="15"/>
  <c r="T733" i="15"/>
  <c r="A734" i="15"/>
  <c r="B734" i="15"/>
  <c r="C734" i="15"/>
  <c r="F734" i="15"/>
  <c r="G734" i="15"/>
  <c r="H734" i="15"/>
  <c r="I734" i="15"/>
  <c r="J734" i="15"/>
  <c r="M734" i="15"/>
  <c r="N734" i="15"/>
  <c r="O734" i="15"/>
  <c r="P734" i="15"/>
  <c r="Q734" i="15"/>
  <c r="R734" i="15"/>
  <c r="S734" i="15"/>
  <c r="T734" i="15"/>
  <c r="A735" i="15"/>
  <c r="B735" i="15"/>
  <c r="C735" i="15"/>
  <c r="F735" i="15"/>
  <c r="G735" i="15"/>
  <c r="H735" i="15"/>
  <c r="I735" i="15"/>
  <c r="J735" i="15"/>
  <c r="M735" i="15"/>
  <c r="N735" i="15"/>
  <c r="O735" i="15"/>
  <c r="P735" i="15"/>
  <c r="Q735" i="15"/>
  <c r="R735" i="15"/>
  <c r="S735" i="15"/>
  <c r="T735" i="15"/>
  <c r="A736" i="15"/>
  <c r="B736" i="15"/>
  <c r="C736" i="15"/>
  <c r="F736" i="15"/>
  <c r="G736" i="15"/>
  <c r="H736" i="15"/>
  <c r="I736" i="15"/>
  <c r="J736" i="15"/>
  <c r="M736" i="15"/>
  <c r="N736" i="15"/>
  <c r="O736" i="15"/>
  <c r="P736" i="15"/>
  <c r="Q736" i="15"/>
  <c r="R736" i="15"/>
  <c r="S736" i="15"/>
  <c r="T736" i="15"/>
  <c r="A737" i="15"/>
  <c r="B737" i="15"/>
  <c r="C737" i="15"/>
  <c r="F737" i="15"/>
  <c r="G737" i="15"/>
  <c r="H737" i="15"/>
  <c r="I737" i="15"/>
  <c r="J737" i="15"/>
  <c r="M737" i="15"/>
  <c r="N737" i="15"/>
  <c r="O737" i="15"/>
  <c r="P737" i="15"/>
  <c r="Q737" i="15"/>
  <c r="R737" i="15"/>
  <c r="S737" i="15"/>
  <c r="T737" i="15"/>
  <c r="A738" i="15"/>
  <c r="B738" i="15"/>
  <c r="C738" i="15"/>
  <c r="F738" i="15"/>
  <c r="G738" i="15"/>
  <c r="H738" i="15"/>
  <c r="I738" i="15"/>
  <c r="J738" i="15"/>
  <c r="M738" i="15"/>
  <c r="N738" i="15"/>
  <c r="O738" i="15"/>
  <c r="P738" i="15"/>
  <c r="Q738" i="15"/>
  <c r="R738" i="15"/>
  <c r="S738" i="15"/>
  <c r="T738" i="15"/>
  <c r="A739" i="15"/>
  <c r="B739" i="15"/>
  <c r="C739" i="15"/>
  <c r="F739" i="15"/>
  <c r="G739" i="15"/>
  <c r="H739" i="15"/>
  <c r="I739" i="15"/>
  <c r="J739" i="15"/>
  <c r="M739" i="15"/>
  <c r="N739" i="15"/>
  <c r="O739" i="15"/>
  <c r="P739" i="15"/>
  <c r="Q739" i="15"/>
  <c r="R739" i="15"/>
  <c r="S739" i="15"/>
  <c r="T739" i="15"/>
  <c r="A740" i="15"/>
  <c r="B740" i="15"/>
  <c r="C740" i="15"/>
  <c r="F740" i="15"/>
  <c r="G740" i="15"/>
  <c r="H740" i="15"/>
  <c r="I740" i="15"/>
  <c r="J740" i="15"/>
  <c r="M740" i="15"/>
  <c r="N740" i="15"/>
  <c r="O740" i="15"/>
  <c r="P740" i="15"/>
  <c r="Q740" i="15"/>
  <c r="R740" i="15"/>
  <c r="S740" i="15"/>
  <c r="T740" i="15"/>
  <c r="A741" i="15"/>
  <c r="B741" i="15"/>
  <c r="C741" i="15"/>
  <c r="F741" i="15"/>
  <c r="G741" i="15"/>
  <c r="H741" i="15"/>
  <c r="I741" i="15"/>
  <c r="J741" i="15"/>
  <c r="M741" i="15"/>
  <c r="N741" i="15"/>
  <c r="O741" i="15"/>
  <c r="P741" i="15"/>
  <c r="Q741" i="15"/>
  <c r="R741" i="15"/>
  <c r="S741" i="15"/>
  <c r="T741" i="15"/>
  <c r="A742" i="15"/>
  <c r="B742" i="15"/>
  <c r="C742" i="15"/>
  <c r="F742" i="15"/>
  <c r="G742" i="15"/>
  <c r="H742" i="15"/>
  <c r="I742" i="15"/>
  <c r="J742" i="15"/>
  <c r="M742" i="15"/>
  <c r="N742" i="15"/>
  <c r="O742" i="15"/>
  <c r="P742" i="15"/>
  <c r="Q742" i="15"/>
  <c r="R742" i="15"/>
  <c r="S742" i="15"/>
  <c r="T742" i="15"/>
  <c r="A743" i="15"/>
  <c r="B743" i="15"/>
  <c r="C743" i="15"/>
  <c r="F743" i="15"/>
  <c r="G743" i="15"/>
  <c r="H743" i="15"/>
  <c r="I743" i="15"/>
  <c r="J743" i="15"/>
  <c r="M743" i="15"/>
  <c r="N743" i="15"/>
  <c r="O743" i="15"/>
  <c r="P743" i="15"/>
  <c r="Q743" i="15"/>
  <c r="R743" i="15"/>
  <c r="S743" i="15"/>
  <c r="T743" i="15"/>
  <c r="A744" i="15"/>
  <c r="B744" i="15"/>
  <c r="C744" i="15"/>
  <c r="F744" i="15"/>
  <c r="G744" i="15"/>
  <c r="H744" i="15"/>
  <c r="I744" i="15"/>
  <c r="J744" i="15"/>
  <c r="M744" i="15"/>
  <c r="N744" i="15"/>
  <c r="O744" i="15"/>
  <c r="P744" i="15"/>
  <c r="Q744" i="15"/>
  <c r="R744" i="15"/>
  <c r="S744" i="15"/>
  <c r="T744" i="15"/>
  <c r="A745" i="15"/>
  <c r="B745" i="15"/>
  <c r="C745" i="15"/>
  <c r="F745" i="15"/>
  <c r="G745" i="15"/>
  <c r="H745" i="15"/>
  <c r="I745" i="15"/>
  <c r="J745" i="15"/>
  <c r="M745" i="15"/>
  <c r="N745" i="15"/>
  <c r="O745" i="15"/>
  <c r="P745" i="15"/>
  <c r="Q745" i="15"/>
  <c r="R745" i="15"/>
  <c r="S745" i="15"/>
  <c r="T745" i="15"/>
  <c r="A746" i="15"/>
  <c r="B746" i="15"/>
  <c r="C746" i="15"/>
  <c r="F746" i="15"/>
  <c r="G746" i="15"/>
  <c r="H746" i="15"/>
  <c r="I746" i="15"/>
  <c r="J746" i="15"/>
  <c r="M746" i="15"/>
  <c r="N746" i="15"/>
  <c r="O746" i="15"/>
  <c r="P746" i="15"/>
  <c r="Q746" i="15"/>
  <c r="R746" i="15"/>
  <c r="S746" i="15"/>
  <c r="T746" i="15"/>
  <c r="A747" i="15"/>
  <c r="B747" i="15"/>
  <c r="C747" i="15"/>
  <c r="F747" i="15"/>
  <c r="G747" i="15"/>
  <c r="H747" i="15"/>
  <c r="I747" i="15"/>
  <c r="J747" i="15"/>
  <c r="M747" i="15"/>
  <c r="N747" i="15"/>
  <c r="O747" i="15"/>
  <c r="P747" i="15"/>
  <c r="Q747" i="15"/>
  <c r="R747" i="15"/>
  <c r="S747" i="15"/>
  <c r="T747" i="15"/>
  <c r="A748" i="15"/>
  <c r="B748" i="15"/>
  <c r="C748" i="15"/>
  <c r="F748" i="15"/>
  <c r="G748" i="15"/>
  <c r="H748" i="15"/>
  <c r="I748" i="15"/>
  <c r="J748" i="15"/>
  <c r="M748" i="15"/>
  <c r="N748" i="15"/>
  <c r="O748" i="15"/>
  <c r="P748" i="15"/>
  <c r="Q748" i="15"/>
  <c r="R748" i="15"/>
  <c r="S748" i="15"/>
  <c r="T748" i="15"/>
  <c r="A749" i="15"/>
  <c r="B749" i="15"/>
  <c r="C749" i="15"/>
  <c r="F749" i="15"/>
  <c r="G749" i="15"/>
  <c r="H749" i="15"/>
  <c r="I749" i="15"/>
  <c r="J749" i="15"/>
  <c r="M749" i="15"/>
  <c r="N749" i="15"/>
  <c r="O749" i="15"/>
  <c r="P749" i="15"/>
  <c r="Q749" i="15"/>
  <c r="R749" i="15"/>
  <c r="S749" i="15"/>
  <c r="T749" i="15"/>
  <c r="A750" i="15"/>
  <c r="B750" i="15"/>
  <c r="C750" i="15"/>
  <c r="F750" i="15"/>
  <c r="G750" i="15"/>
  <c r="H750" i="15"/>
  <c r="I750" i="15"/>
  <c r="J750" i="15"/>
  <c r="M750" i="15"/>
  <c r="N750" i="15"/>
  <c r="O750" i="15"/>
  <c r="P750" i="15"/>
  <c r="Q750" i="15"/>
  <c r="R750" i="15"/>
  <c r="S750" i="15"/>
  <c r="T750" i="15"/>
  <c r="A751" i="15"/>
  <c r="B751" i="15"/>
  <c r="C751" i="15"/>
  <c r="F751" i="15"/>
  <c r="G751" i="15"/>
  <c r="H751" i="15"/>
  <c r="I751" i="15"/>
  <c r="J751" i="15"/>
  <c r="M751" i="15"/>
  <c r="N751" i="15"/>
  <c r="O751" i="15"/>
  <c r="P751" i="15"/>
  <c r="Q751" i="15"/>
  <c r="R751" i="15"/>
  <c r="S751" i="15"/>
  <c r="T751" i="15"/>
  <c r="A752" i="15"/>
  <c r="B752" i="15"/>
  <c r="C752" i="15"/>
  <c r="F752" i="15"/>
  <c r="G752" i="15"/>
  <c r="H752" i="15"/>
  <c r="I752" i="15"/>
  <c r="J752" i="15"/>
  <c r="M752" i="15"/>
  <c r="N752" i="15"/>
  <c r="O752" i="15"/>
  <c r="P752" i="15"/>
  <c r="Q752" i="15"/>
  <c r="R752" i="15"/>
  <c r="S752" i="15"/>
  <c r="T752" i="15"/>
  <c r="A753" i="15"/>
  <c r="B753" i="15"/>
  <c r="C753" i="15"/>
  <c r="F753" i="15"/>
  <c r="G753" i="15"/>
  <c r="H753" i="15"/>
  <c r="I753" i="15"/>
  <c r="J753" i="15"/>
  <c r="M753" i="15"/>
  <c r="N753" i="15"/>
  <c r="O753" i="15"/>
  <c r="P753" i="15"/>
  <c r="Q753" i="15"/>
  <c r="R753" i="15"/>
  <c r="S753" i="15"/>
  <c r="T753" i="15"/>
  <c r="A754" i="15"/>
  <c r="B754" i="15"/>
  <c r="C754" i="15"/>
  <c r="F754" i="15"/>
  <c r="G754" i="15"/>
  <c r="H754" i="15"/>
  <c r="I754" i="15"/>
  <c r="J754" i="15"/>
  <c r="M754" i="15"/>
  <c r="N754" i="15"/>
  <c r="O754" i="15"/>
  <c r="P754" i="15"/>
  <c r="Q754" i="15"/>
  <c r="R754" i="15"/>
  <c r="S754" i="15"/>
  <c r="T754" i="15"/>
  <c r="A755" i="15"/>
  <c r="B755" i="15"/>
  <c r="C755" i="15"/>
  <c r="F755" i="15"/>
  <c r="G755" i="15"/>
  <c r="H755" i="15"/>
  <c r="I755" i="15"/>
  <c r="J755" i="15"/>
  <c r="M755" i="15"/>
  <c r="N755" i="15"/>
  <c r="O755" i="15"/>
  <c r="P755" i="15"/>
  <c r="Q755" i="15"/>
  <c r="R755" i="15"/>
  <c r="S755" i="15"/>
  <c r="T755" i="15"/>
  <c r="A756" i="15"/>
  <c r="B756" i="15"/>
  <c r="C756" i="15"/>
  <c r="F756" i="15"/>
  <c r="G756" i="15"/>
  <c r="H756" i="15"/>
  <c r="I756" i="15"/>
  <c r="J756" i="15"/>
  <c r="M756" i="15"/>
  <c r="N756" i="15"/>
  <c r="O756" i="15"/>
  <c r="P756" i="15"/>
  <c r="Q756" i="15"/>
  <c r="R756" i="15"/>
  <c r="S756" i="15"/>
  <c r="T756" i="15"/>
  <c r="A757" i="15"/>
  <c r="B757" i="15"/>
  <c r="C757" i="15"/>
  <c r="F757" i="15"/>
  <c r="G757" i="15"/>
  <c r="H757" i="15"/>
  <c r="I757" i="15"/>
  <c r="J757" i="15"/>
  <c r="M757" i="15"/>
  <c r="N757" i="15"/>
  <c r="O757" i="15"/>
  <c r="P757" i="15"/>
  <c r="Q757" i="15"/>
  <c r="R757" i="15"/>
  <c r="S757" i="15"/>
  <c r="T757" i="15"/>
  <c r="A758" i="15"/>
  <c r="B758" i="15"/>
  <c r="C758" i="15"/>
  <c r="F758" i="15"/>
  <c r="G758" i="15"/>
  <c r="H758" i="15"/>
  <c r="I758" i="15"/>
  <c r="J758" i="15"/>
  <c r="M758" i="15"/>
  <c r="N758" i="15"/>
  <c r="O758" i="15"/>
  <c r="P758" i="15"/>
  <c r="Q758" i="15"/>
  <c r="R758" i="15"/>
  <c r="S758" i="15"/>
  <c r="T758" i="15"/>
  <c r="A759" i="15"/>
  <c r="B759" i="15"/>
  <c r="C759" i="15"/>
  <c r="F759" i="15"/>
  <c r="G759" i="15"/>
  <c r="H759" i="15"/>
  <c r="I759" i="15"/>
  <c r="J759" i="15"/>
  <c r="M759" i="15"/>
  <c r="N759" i="15"/>
  <c r="O759" i="15"/>
  <c r="P759" i="15"/>
  <c r="Q759" i="15"/>
  <c r="R759" i="15"/>
  <c r="S759" i="15"/>
  <c r="T759" i="15"/>
  <c r="A760" i="15"/>
  <c r="B760" i="15"/>
  <c r="C760" i="15"/>
  <c r="F760" i="15"/>
  <c r="G760" i="15"/>
  <c r="H760" i="15"/>
  <c r="I760" i="15"/>
  <c r="J760" i="15"/>
  <c r="M760" i="15"/>
  <c r="N760" i="15"/>
  <c r="O760" i="15"/>
  <c r="P760" i="15"/>
  <c r="Q760" i="15"/>
  <c r="R760" i="15"/>
  <c r="S760" i="15"/>
  <c r="T760" i="15"/>
  <c r="A761" i="15"/>
  <c r="B761" i="15"/>
  <c r="C761" i="15"/>
  <c r="F761" i="15"/>
  <c r="G761" i="15"/>
  <c r="H761" i="15"/>
  <c r="I761" i="15"/>
  <c r="J761" i="15"/>
  <c r="M761" i="15"/>
  <c r="N761" i="15"/>
  <c r="O761" i="15"/>
  <c r="P761" i="15"/>
  <c r="Q761" i="15"/>
  <c r="R761" i="15"/>
  <c r="S761" i="15"/>
  <c r="T761" i="15"/>
  <c r="A762" i="15"/>
  <c r="B762" i="15"/>
  <c r="C762" i="15"/>
  <c r="F762" i="15"/>
  <c r="G762" i="15"/>
  <c r="H762" i="15"/>
  <c r="I762" i="15"/>
  <c r="J762" i="15"/>
  <c r="M762" i="15"/>
  <c r="N762" i="15"/>
  <c r="O762" i="15"/>
  <c r="P762" i="15"/>
  <c r="Q762" i="15"/>
  <c r="R762" i="15"/>
  <c r="S762" i="15"/>
  <c r="T762" i="15"/>
  <c r="A763" i="15"/>
  <c r="B763" i="15"/>
  <c r="C763" i="15"/>
  <c r="F763" i="15"/>
  <c r="G763" i="15"/>
  <c r="H763" i="15"/>
  <c r="I763" i="15"/>
  <c r="J763" i="15"/>
  <c r="M763" i="15"/>
  <c r="N763" i="15"/>
  <c r="O763" i="15"/>
  <c r="P763" i="15"/>
  <c r="Q763" i="15"/>
  <c r="R763" i="15"/>
  <c r="S763" i="15"/>
  <c r="T763" i="15"/>
  <c r="A764" i="15"/>
  <c r="B764" i="15"/>
  <c r="C764" i="15"/>
  <c r="F764" i="15"/>
  <c r="G764" i="15"/>
  <c r="H764" i="15"/>
  <c r="I764" i="15"/>
  <c r="J764" i="15"/>
  <c r="M764" i="15"/>
  <c r="N764" i="15"/>
  <c r="O764" i="15"/>
  <c r="P764" i="15"/>
  <c r="Q764" i="15"/>
  <c r="R764" i="15"/>
  <c r="S764" i="15"/>
  <c r="T764" i="15"/>
  <c r="A765" i="15"/>
  <c r="B765" i="15"/>
  <c r="C765" i="15"/>
  <c r="F765" i="15"/>
  <c r="G765" i="15"/>
  <c r="H765" i="15"/>
  <c r="I765" i="15"/>
  <c r="J765" i="15"/>
  <c r="M765" i="15"/>
  <c r="N765" i="15"/>
  <c r="O765" i="15"/>
  <c r="P765" i="15"/>
  <c r="Q765" i="15"/>
  <c r="R765" i="15"/>
  <c r="S765" i="15"/>
  <c r="T765" i="15"/>
  <c r="A766" i="15"/>
  <c r="B766" i="15"/>
  <c r="C766" i="15"/>
  <c r="F766" i="15"/>
  <c r="G766" i="15"/>
  <c r="H766" i="15"/>
  <c r="I766" i="15"/>
  <c r="J766" i="15"/>
  <c r="M766" i="15"/>
  <c r="N766" i="15"/>
  <c r="O766" i="15"/>
  <c r="P766" i="15"/>
  <c r="Q766" i="15"/>
  <c r="R766" i="15"/>
  <c r="S766" i="15"/>
  <c r="T766" i="15"/>
  <c r="A767" i="15"/>
  <c r="B767" i="15"/>
  <c r="C767" i="15"/>
  <c r="F767" i="15"/>
  <c r="G767" i="15"/>
  <c r="H767" i="15"/>
  <c r="I767" i="15"/>
  <c r="J767" i="15"/>
  <c r="M767" i="15"/>
  <c r="N767" i="15"/>
  <c r="O767" i="15"/>
  <c r="P767" i="15"/>
  <c r="Q767" i="15"/>
  <c r="R767" i="15"/>
  <c r="S767" i="15"/>
  <c r="T767" i="15"/>
  <c r="A768" i="15"/>
  <c r="B768" i="15"/>
  <c r="C768" i="15"/>
  <c r="F768" i="15"/>
  <c r="G768" i="15"/>
  <c r="H768" i="15"/>
  <c r="I768" i="15"/>
  <c r="J768" i="15"/>
  <c r="M768" i="15"/>
  <c r="N768" i="15"/>
  <c r="O768" i="15"/>
  <c r="P768" i="15"/>
  <c r="Q768" i="15"/>
  <c r="R768" i="15"/>
  <c r="S768" i="15"/>
  <c r="T768" i="15"/>
  <c r="A769" i="15"/>
  <c r="B769" i="15"/>
  <c r="C769" i="15"/>
  <c r="F769" i="15"/>
  <c r="G769" i="15"/>
  <c r="H769" i="15"/>
  <c r="I769" i="15"/>
  <c r="J769" i="15"/>
  <c r="M769" i="15"/>
  <c r="N769" i="15"/>
  <c r="O769" i="15"/>
  <c r="P769" i="15"/>
  <c r="Q769" i="15"/>
  <c r="R769" i="15"/>
  <c r="S769" i="15"/>
  <c r="T769" i="15"/>
  <c r="A770" i="15"/>
  <c r="B770" i="15"/>
  <c r="C770" i="15"/>
  <c r="F770" i="15"/>
  <c r="G770" i="15"/>
  <c r="H770" i="15"/>
  <c r="I770" i="15"/>
  <c r="J770" i="15"/>
  <c r="M770" i="15"/>
  <c r="N770" i="15"/>
  <c r="O770" i="15"/>
  <c r="P770" i="15"/>
  <c r="Q770" i="15"/>
  <c r="R770" i="15"/>
  <c r="S770" i="15"/>
  <c r="T770" i="15"/>
  <c r="A771" i="15"/>
  <c r="B771" i="15"/>
  <c r="C771" i="15"/>
  <c r="F771" i="15"/>
  <c r="G771" i="15"/>
  <c r="H771" i="15"/>
  <c r="I771" i="15"/>
  <c r="J771" i="15"/>
  <c r="M771" i="15"/>
  <c r="N771" i="15"/>
  <c r="O771" i="15"/>
  <c r="P771" i="15"/>
  <c r="Q771" i="15"/>
  <c r="R771" i="15"/>
  <c r="S771" i="15"/>
  <c r="T771" i="15"/>
  <c r="A772" i="15"/>
  <c r="B772" i="15"/>
  <c r="C772" i="15"/>
  <c r="F772" i="15"/>
  <c r="G772" i="15"/>
  <c r="H772" i="15"/>
  <c r="I772" i="15"/>
  <c r="J772" i="15"/>
  <c r="M772" i="15"/>
  <c r="N772" i="15"/>
  <c r="O772" i="15"/>
  <c r="P772" i="15"/>
  <c r="Q772" i="15"/>
  <c r="R772" i="15"/>
  <c r="S772" i="15"/>
  <c r="T772" i="15"/>
  <c r="A773" i="15"/>
  <c r="B773" i="15"/>
  <c r="C773" i="15"/>
  <c r="F773" i="15"/>
  <c r="G773" i="15"/>
  <c r="H773" i="15"/>
  <c r="I773" i="15"/>
  <c r="J773" i="15"/>
  <c r="M773" i="15"/>
  <c r="N773" i="15"/>
  <c r="O773" i="15"/>
  <c r="P773" i="15"/>
  <c r="Q773" i="15"/>
  <c r="R773" i="15"/>
  <c r="S773" i="15"/>
  <c r="T773" i="15"/>
  <c r="A774" i="15"/>
  <c r="B774" i="15"/>
  <c r="C774" i="15"/>
  <c r="F774" i="15"/>
  <c r="G774" i="15"/>
  <c r="H774" i="15"/>
  <c r="I774" i="15"/>
  <c r="J774" i="15"/>
  <c r="M774" i="15"/>
  <c r="N774" i="15"/>
  <c r="O774" i="15"/>
  <c r="P774" i="15"/>
  <c r="Q774" i="15"/>
  <c r="R774" i="15"/>
  <c r="S774" i="15"/>
  <c r="T774" i="15"/>
  <c r="A775" i="15"/>
  <c r="B775" i="15"/>
  <c r="C775" i="15"/>
  <c r="F775" i="15"/>
  <c r="G775" i="15"/>
  <c r="H775" i="15"/>
  <c r="I775" i="15"/>
  <c r="J775" i="15"/>
  <c r="M775" i="15"/>
  <c r="N775" i="15"/>
  <c r="O775" i="15"/>
  <c r="P775" i="15"/>
  <c r="Q775" i="15"/>
  <c r="R775" i="15"/>
  <c r="S775" i="15"/>
  <c r="T775" i="15"/>
  <c r="A776" i="15"/>
  <c r="B776" i="15"/>
  <c r="C776" i="15"/>
  <c r="F776" i="15"/>
  <c r="G776" i="15"/>
  <c r="H776" i="15"/>
  <c r="I776" i="15"/>
  <c r="J776" i="15"/>
  <c r="M776" i="15"/>
  <c r="N776" i="15"/>
  <c r="O776" i="15"/>
  <c r="P776" i="15"/>
  <c r="Q776" i="15"/>
  <c r="R776" i="15"/>
  <c r="S776" i="15"/>
  <c r="T776" i="15"/>
  <c r="A777" i="15"/>
  <c r="B777" i="15"/>
  <c r="C777" i="15"/>
  <c r="F777" i="15"/>
  <c r="G777" i="15"/>
  <c r="H777" i="15"/>
  <c r="I777" i="15"/>
  <c r="J777" i="15"/>
  <c r="M777" i="15"/>
  <c r="N777" i="15"/>
  <c r="O777" i="15"/>
  <c r="P777" i="15"/>
  <c r="Q777" i="15"/>
  <c r="R777" i="15"/>
  <c r="S777" i="15"/>
  <c r="T777" i="15"/>
  <c r="A778" i="15"/>
  <c r="B778" i="15"/>
  <c r="C778" i="15"/>
  <c r="F778" i="15"/>
  <c r="G778" i="15"/>
  <c r="H778" i="15"/>
  <c r="I778" i="15"/>
  <c r="J778" i="15"/>
  <c r="M778" i="15"/>
  <c r="N778" i="15"/>
  <c r="O778" i="15"/>
  <c r="P778" i="15"/>
  <c r="Q778" i="15"/>
  <c r="R778" i="15"/>
  <c r="S778" i="15"/>
  <c r="T778" i="15"/>
  <c r="A779" i="15"/>
  <c r="B779" i="15"/>
  <c r="C779" i="15"/>
  <c r="F779" i="15"/>
  <c r="G779" i="15"/>
  <c r="H779" i="15"/>
  <c r="I779" i="15"/>
  <c r="J779" i="15"/>
  <c r="M779" i="15"/>
  <c r="N779" i="15"/>
  <c r="O779" i="15"/>
  <c r="P779" i="15"/>
  <c r="Q779" i="15"/>
  <c r="R779" i="15"/>
  <c r="S779" i="15"/>
  <c r="T779" i="15"/>
  <c r="A780" i="15"/>
  <c r="B780" i="15"/>
  <c r="C780" i="15"/>
  <c r="F780" i="15"/>
  <c r="G780" i="15"/>
  <c r="H780" i="15"/>
  <c r="I780" i="15"/>
  <c r="J780" i="15"/>
  <c r="M780" i="15"/>
  <c r="N780" i="15"/>
  <c r="O780" i="15"/>
  <c r="P780" i="15"/>
  <c r="Q780" i="15"/>
  <c r="R780" i="15"/>
  <c r="S780" i="15"/>
  <c r="T780" i="15"/>
  <c r="A781" i="15"/>
  <c r="B781" i="15"/>
  <c r="C781" i="15"/>
  <c r="F781" i="15"/>
  <c r="G781" i="15"/>
  <c r="H781" i="15"/>
  <c r="I781" i="15"/>
  <c r="J781" i="15"/>
  <c r="M781" i="15"/>
  <c r="N781" i="15"/>
  <c r="O781" i="15"/>
  <c r="P781" i="15"/>
  <c r="Q781" i="15"/>
  <c r="R781" i="15"/>
  <c r="S781" i="15"/>
  <c r="T781" i="15"/>
  <c r="A782" i="15"/>
  <c r="B782" i="15"/>
  <c r="C782" i="15"/>
  <c r="F782" i="15"/>
  <c r="G782" i="15"/>
  <c r="H782" i="15"/>
  <c r="I782" i="15"/>
  <c r="J782" i="15"/>
  <c r="M782" i="15"/>
  <c r="N782" i="15"/>
  <c r="O782" i="15"/>
  <c r="P782" i="15"/>
  <c r="Q782" i="15"/>
  <c r="R782" i="15"/>
  <c r="S782" i="15"/>
  <c r="T782" i="15"/>
  <c r="A783" i="15"/>
  <c r="B783" i="15"/>
  <c r="C783" i="15"/>
  <c r="F783" i="15"/>
  <c r="G783" i="15"/>
  <c r="H783" i="15"/>
  <c r="I783" i="15"/>
  <c r="J783" i="15"/>
  <c r="M783" i="15"/>
  <c r="N783" i="15"/>
  <c r="O783" i="15"/>
  <c r="P783" i="15"/>
  <c r="Q783" i="15"/>
  <c r="R783" i="15"/>
  <c r="S783" i="15"/>
  <c r="T783" i="15"/>
  <c r="A784" i="15"/>
  <c r="B784" i="15"/>
  <c r="C784" i="15"/>
  <c r="F784" i="15"/>
  <c r="G784" i="15"/>
  <c r="H784" i="15"/>
  <c r="I784" i="15"/>
  <c r="J784" i="15"/>
  <c r="M784" i="15"/>
  <c r="N784" i="15"/>
  <c r="O784" i="15"/>
  <c r="P784" i="15"/>
  <c r="Q784" i="15"/>
  <c r="R784" i="15"/>
  <c r="S784" i="15"/>
  <c r="T784" i="15"/>
  <c r="A785" i="15"/>
  <c r="B785" i="15"/>
  <c r="C785" i="15"/>
  <c r="F785" i="15"/>
  <c r="G785" i="15"/>
  <c r="H785" i="15"/>
  <c r="I785" i="15"/>
  <c r="J785" i="15"/>
  <c r="M785" i="15"/>
  <c r="N785" i="15"/>
  <c r="O785" i="15"/>
  <c r="P785" i="15"/>
  <c r="Q785" i="15"/>
  <c r="R785" i="15"/>
  <c r="S785" i="15"/>
  <c r="T785" i="15"/>
  <c r="A786" i="15"/>
  <c r="B786" i="15"/>
  <c r="C786" i="15"/>
  <c r="F786" i="15"/>
  <c r="G786" i="15"/>
  <c r="H786" i="15"/>
  <c r="I786" i="15"/>
  <c r="J786" i="15"/>
  <c r="M786" i="15"/>
  <c r="N786" i="15"/>
  <c r="O786" i="15"/>
  <c r="P786" i="15"/>
  <c r="Q786" i="15"/>
  <c r="R786" i="15"/>
  <c r="S786" i="15"/>
  <c r="T786" i="15"/>
  <c r="A787" i="15"/>
  <c r="B787" i="15"/>
  <c r="C787" i="15"/>
  <c r="F787" i="15"/>
  <c r="G787" i="15"/>
  <c r="H787" i="15"/>
  <c r="I787" i="15"/>
  <c r="J787" i="15"/>
  <c r="M787" i="15"/>
  <c r="N787" i="15"/>
  <c r="O787" i="15"/>
  <c r="P787" i="15"/>
  <c r="Q787" i="15"/>
  <c r="R787" i="15"/>
  <c r="S787" i="15"/>
  <c r="T787" i="15"/>
  <c r="A788" i="15"/>
  <c r="B788" i="15"/>
  <c r="C788" i="15"/>
  <c r="F788" i="15"/>
  <c r="G788" i="15"/>
  <c r="H788" i="15"/>
  <c r="I788" i="15"/>
  <c r="J788" i="15"/>
  <c r="M788" i="15"/>
  <c r="N788" i="15"/>
  <c r="O788" i="15"/>
  <c r="P788" i="15"/>
  <c r="Q788" i="15"/>
  <c r="R788" i="15"/>
  <c r="S788" i="15"/>
  <c r="T788" i="15"/>
  <c r="A789" i="15"/>
  <c r="B789" i="15"/>
  <c r="C789" i="15"/>
  <c r="F789" i="15"/>
  <c r="G789" i="15"/>
  <c r="H789" i="15"/>
  <c r="I789" i="15"/>
  <c r="J789" i="15"/>
  <c r="M789" i="15"/>
  <c r="N789" i="15"/>
  <c r="O789" i="15"/>
  <c r="P789" i="15"/>
  <c r="Q789" i="15"/>
  <c r="R789" i="15"/>
  <c r="S789" i="15"/>
  <c r="T789" i="15"/>
  <c r="A790" i="15"/>
  <c r="B790" i="15"/>
  <c r="C790" i="15"/>
  <c r="F790" i="15"/>
  <c r="G790" i="15"/>
  <c r="H790" i="15"/>
  <c r="I790" i="15"/>
  <c r="J790" i="15"/>
  <c r="M790" i="15"/>
  <c r="N790" i="15"/>
  <c r="O790" i="15"/>
  <c r="P790" i="15"/>
  <c r="Q790" i="15"/>
  <c r="R790" i="15"/>
  <c r="S790" i="15"/>
  <c r="T790" i="15"/>
  <c r="A791" i="15"/>
  <c r="B791" i="15"/>
  <c r="C791" i="15"/>
  <c r="F791" i="15"/>
  <c r="G791" i="15"/>
  <c r="H791" i="15"/>
  <c r="I791" i="15"/>
  <c r="J791" i="15"/>
  <c r="M791" i="15"/>
  <c r="N791" i="15"/>
  <c r="O791" i="15"/>
  <c r="P791" i="15"/>
  <c r="Q791" i="15"/>
  <c r="R791" i="15"/>
  <c r="S791" i="15"/>
  <c r="T791" i="15"/>
  <c r="A792" i="15"/>
  <c r="B792" i="15"/>
  <c r="C792" i="15"/>
  <c r="F792" i="15"/>
  <c r="G792" i="15"/>
  <c r="H792" i="15"/>
  <c r="I792" i="15"/>
  <c r="J792" i="15"/>
  <c r="M792" i="15"/>
  <c r="N792" i="15"/>
  <c r="O792" i="15"/>
  <c r="P792" i="15"/>
  <c r="Q792" i="15"/>
  <c r="R792" i="15"/>
  <c r="S792" i="15"/>
  <c r="T792" i="15"/>
  <c r="A793" i="15"/>
  <c r="B793" i="15"/>
  <c r="C793" i="15"/>
  <c r="F793" i="15"/>
  <c r="G793" i="15"/>
  <c r="H793" i="15"/>
  <c r="I793" i="15"/>
  <c r="J793" i="15"/>
  <c r="M793" i="15"/>
  <c r="N793" i="15"/>
  <c r="O793" i="15"/>
  <c r="P793" i="15"/>
  <c r="Q793" i="15"/>
  <c r="R793" i="15"/>
  <c r="S793" i="15"/>
  <c r="T793" i="15"/>
  <c r="A794" i="15"/>
  <c r="B794" i="15"/>
  <c r="C794" i="15"/>
  <c r="F794" i="15"/>
  <c r="G794" i="15"/>
  <c r="H794" i="15"/>
  <c r="I794" i="15"/>
  <c r="J794" i="15"/>
  <c r="M794" i="15"/>
  <c r="N794" i="15"/>
  <c r="O794" i="15"/>
  <c r="P794" i="15"/>
  <c r="Q794" i="15"/>
  <c r="R794" i="15"/>
  <c r="S794" i="15"/>
  <c r="T794" i="15"/>
  <c r="A795" i="15"/>
  <c r="B795" i="15"/>
  <c r="C795" i="15"/>
  <c r="F795" i="15"/>
  <c r="G795" i="15"/>
  <c r="H795" i="15"/>
  <c r="I795" i="15"/>
  <c r="J795" i="15"/>
  <c r="M795" i="15"/>
  <c r="N795" i="15"/>
  <c r="O795" i="15"/>
  <c r="P795" i="15"/>
  <c r="Q795" i="15"/>
  <c r="R795" i="15"/>
  <c r="S795" i="15"/>
  <c r="T795" i="15"/>
  <c r="A796" i="15"/>
  <c r="B796" i="15"/>
  <c r="C796" i="15"/>
  <c r="F796" i="15"/>
  <c r="G796" i="15"/>
  <c r="H796" i="15"/>
  <c r="I796" i="15"/>
  <c r="J796" i="15"/>
  <c r="M796" i="15"/>
  <c r="N796" i="15"/>
  <c r="O796" i="15"/>
  <c r="P796" i="15"/>
  <c r="Q796" i="15"/>
  <c r="R796" i="15"/>
  <c r="S796" i="15"/>
  <c r="T796" i="15"/>
  <c r="A797" i="15"/>
  <c r="B797" i="15"/>
  <c r="C797" i="15"/>
  <c r="F797" i="15"/>
  <c r="G797" i="15"/>
  <c r="H797" i="15"/>
  <c r="I797" i="15"/>
  <c r="J797" i="15"/>
  <c r="M797" i="15"/>
  <c r="N797" i="15"/>
  <c r="O797" i="15"/>
  <c r="P797" i="15"/>
  <c r="Q797" i="15"/>
  <c r="R797" i="15"/>
  <c r="S797" i="15"/>
  <c r="T797" i="15"/>
  <c r="A798" i="15"/>
  <c r="B798" i="15"/>
  <c r="C798" i="15"/>
  <c r="F798" i="15"/>
  <c r="G798" i="15"/>
  <c r="H798" i="15"/>
  <c r="I798" i="15"/>
  <c r="J798" i="15"/>
  <c r="M798" i="15"/>
  <c r="N798" i="15"/>
  <c r="O798" i="15"/>
  <c r="P798" i="15"/>
  <c r="Q798" i="15"/>
  <c r="R798" i="15"/>
  <c r="S798" i="15"/>
  <c r="T798" i="15"/>
  <c r="A799" i="15"/>
  <c r="B799" i="15"/>
  <c r="C799" i="15"/>
  <c r="F799" i="15"/>
  <c r="G799" i="15"/>
  <c r="H799" i="15"/>
  <c r="I799" i="15"/>
  <c r="J799" i="15"/>
  <c r="M799" i="15"/>
  <c r="N799" i="15"/>
  <c r="O799" i="15"/>
  <c r="P799" i="15"/>
  <c r="Q799" i="15"/>
  <c r="R799" i="15"/>
  <c r="S799" i="15"/>
  <c r="T799" i="15"/>
  <c r="A800" i="15"/>
  <c r="B800" i="15"/>
  <c r="C800" i="15"/>
  <c r="F800" i="15"/>
  <c r="G800" i="15"/>
  <c r="H800" i="15"/>
  <c r="I800" i="15"/>
  <c r="J800" i="15"/>
  <c r="M800" i="15"/>
  <c r="N800" i="15"/>
  <c r="O800" i="15"/>
  <c r="P800" i="15"/>
  <c r="Q800" i="15"/>
  <c r="R800" i="15"/>
  <c r="S800" i="15"/>
  <c r="T800" i="15"/>
  <c r="A801" i="15"/>
  <c r="B801" i="15"/>
  <c r="C801" i="15"/>
  <c r="F801" i="15"/>
  <c r="G801" i="15"/>
  <c r="H801" i="15"/>
  <c r="I801" i="15"/>
  <c r="J801" i="15"/>
  <c r="M801" i="15"/>
  <c r="N801" i="15"/>
  <c r="O801" i="15"/>
  <c r="P801" i="15"/>
  <c r="Q801" i="15"/>
  <c r="R801" i="15"/>
  <c r="S801" i="15"/>
  <c r="T801" i="15"/>
  <c r="A802" i="15"/>
  <c r="B802" i="15"/>
  <c r="C802" i="15"/>
  <c r="F802" i="15"/>
  <c r="G802" i="15"/>
  <c r="H802" i="15"/>
  <c r="I802" i="15"/>
  <c r="J802" i="15"/>
  <c r="M802" i="15"/>
  <c r="N802" i="15"/>
  <c r="O802" i="15"/>
  <c r="P802" i="15"/>
  <c r="Q802" i="15"/>
  <c r="R802" i="15"/>
  <c r="S802" i="15"/>
  <c r="T802" i="15"/>
  <c r="A803" i="15"/>
  <c r="B803" i="15"/>
  <c r="C803" i="15"/>
  <c r="F803" i="15"/>
  <c r="G803" i="15"/>
  <c r="H803" i="15"/>
  <c r="I803" i="15"/>
  <c r="J803" i="15"/>
  <c r="M803" i="15"/>
  <c r="N803" i="15"/>
  <c r="O803" i="15"/>
  <c r="P803" i="15"/>
  <c r="Q803" i="15"/>
  <c r="R803" i="15"/>
  <c r="S803" i="15"/>
  <c r="T803" i="15"/>
  <c r="A804" i="15"/>
  <c r="B804" i="15"/>
  <c r="C804" i="15"/>
  <c r="F804" i="15"/>
  <c r="G804" i="15"/>
  <c r="H804" i="15"/>
  <c r="I804" i="15"/>
  <c r="J804" i="15"/>
  <c r="M804" i="15"/>
  <c r="N804" i="15"/>
  <c r="O804" i="15"/>
  <c r="P804" i="15"/>
  <c r="Q804" i="15"/>
  <c r="R804" i="15"/>
  <c r="S804" i="15"/>
  <c r="T804" i="15"/>
  <c r="A805" i="15"/>
  <c r="B805" i="15"/>
  <c r="C805" i="15"/>
  <c r="F805" i="15"/>
  <c r="G805" i="15"/>
  <c r="H805" i="15"/>
  <c r="I805" i="15"/>
  <c r="J805" i="15"/>
  <c r="M805" i="15"/>
  <c r="N805" i="15"/>
  <c r="O805" i="15"/>
  <c r="P805" i="15"/>
  <c r="Q805" i="15"/>
  <c r="R805" i="15"/>
  <c r="S805" i="15"/>
  <c r="T805" i="15"/>
  <c r="A806" i="15"/>
  <c r="B806" i="15"/>
  <c r="C806" i="15"/>
  <c r="F806" i="15"/>
  <c r="G806" i="15"/>
  <c r="H806" i="15"/>
  <c r="I806" i="15"/>
  <c r="J806" i="15"/>
  <c r="M806" i="15"/>
  <c r="N806" i="15"/>
  <c r="O806" i="15"/>
  <c r="P806" i="15"/>
  <c r="Q806" i="15"/>
  <c r="R806" i="15"/>
  <c r="S806" i="15"/>
  <c r="T806" i="15"/>
  <c r="A807" i="15"/>
  <c r="B807" i="15"/>
  <c r="C807" i="15"/>
  <c r="F807" i="15"/>
  <c r="G807" i="15"/>
  <c r="H807" i="15"/>
  <c r="I807" i="15"/>
  <c r="J807" i="15"/>
  <c r="M807" i="15"/>
  <c r="N807" i="15"/>
  <c r="O807" i="15"/>
  <c r="P807" i="15"/>
  <c r="Q807" i="15"/>
  <c r="R807" i="15"/>
  <c r="S807" i="15"/>
  <c r="T807" i="15"/>
  <c r="A808" i="15"/>
  <c r="B808" i="15"/>
  <c r="C808" i="15"/>
  <c r="F808" i="15"/>
  <c r="G808" i="15"/>
  <c r="H808" i="15"/>
  <c r="I808" i="15"/>
  <c r="J808" i="15"/>
  <c r="M808" i="15"/>
  <c r="N808" i="15"/>
  <c r="O808" i="15"/>
  <c r="P808" i="15"/>
  <c r="Q808" i="15"/>
  <c r="R808" i="15"/>
  <c r="S808" i="15"/>
  <c r="T808" i="15"/>
  <c r="A809" i="15"/>
  <c r="B809" i="15"/>
  <c r="C809" i="15"/>
  <c r="F809" i="15"/>
  <c r="G809" i="15"/>
  <c r="H809" i="15"/>
  <c r="I809" i="15"/>
  <c r="J809" i="15"/>
  <c r="M809" i="15"/>
  <c r="N809" i="15"/>
  <c r="O809" i="15"/>
  <c r="P809" i="15"/>
  <c r="Q809" i="15"/>
  <c r="R809" i="15"/>
  <c r="S809" i="15"/>
  <c r="T809" i="15"/>
  <c r="A810" i="15"/>
  <c r="B810" i="15"/>
  <c r="C810" i="15"/>
  <c r="F810" i="15"/>
  <c r="G810" i="15"/>
  <c r="H810" i="15"/>
  <c r="I810" i="15"/>
  <c r="J810" i="15"/>
  <c r="M810" i="15"/>
  <c r="N810" i="15"/>
  <c r="O810" i="15"/>
  <c r="P810" i="15"/>
  <c r="Q810" i="15"/>
  <c r="R810" i="15"/>
  <c r="S810" i="15"/>
  <c r="T810" i="15"/>
  <c r="A811" i="15"/>
  <c r="B811" i="15"/>
  <c r="C811" i="15"/>
  <c r="F811" i="15"/>
  <c r="G811" i="15"/>
  <c r="H811" i="15"/>
  <c r="I811" i="15"/>
  <c r="J811" i="15"/>
  <c r="M811" i="15"/>
  <c r="N811" i="15"/>
  <c r="O811" i="15"/>
  <c r="P811" i="15"/>
  <c r="Q811" i="15"/>
  <c r="R811" i="15"/>
  <c r="S811" i="15"/>
  <c r="T811" i="15"/>
  <c r="A812" i="15"/>
  <c r="B812" i="15"/>
  <c r="C812" i="15"/>
  <c r="F812" i="15"/>
  <c r="G812" i="15"/>
  <c r="H812" i="15"/>
  <c r="I812" i="15"/>
  <c r="J812" i="15"/>
  <c r="M812" i="15"/>
  <c r="N812" i="15"/>
  <c r="O812" i="15"/>
  <c r="P812" i="15"/>
  <c r="Q812" i="15"/>
  <c r="R812" i="15"/>
  <c r="S812" i="15"/>
  <c r="T812" i="15"/>
  <c r="A813" i="15"/>
  <c r="B813" i="15"/>
  <c r="C813" i="15"/>
  <c r="F813" i="15"/>
  <c r="G813" i="15"/>
  <c r="H813" i="15"/>
  <c r="I813" i="15"/>
  <c r="J813" i="15"/>
  <c r="M813" i="15"/>
  <c r="N813" i="15"/>
  <c r="O813" i="15"/>
  <c r="P813" i="15"/>
  <c r="Q813" i="15"/>
  <c r="R813" i="15"/>
  <c r="S813" i="15"/>
  <c r="T813" i="15"/>
  <c r="A814" i="15"/>
  <c r="B814" i="15"/>
  <c r="C814" i="15"/>
  <c r="F814" i="15"/>
  <c r="G814" i="15"/>
  <c r="H814" i="15"/>
  <c r="I814" i="15"/>
  <c r="J814" i="15"/>
  <c r="M814" i="15"/>
  <c r="N814" i="15"/>
  <c r="O814" i="15"/>
  <c r="P814" i="15"/>
  <c r="Q814" i="15"/>
  <c r="R814" i="15"/>
  <c r="S814" i="15"/>
  <c r="T814" i="15"/>
  <c r="A815" i="15"/>
  <c r="B815" i="15"/>
  <c r="C815" i="15"/>
  <c r="F815" i="15"/>
  <c r="G815" i="15"/>
  <c r="H815" i="15"/>
  <c r="I815" i="15"/>
  <c r="J815" i="15"/>
  <c r="M815" i="15"/>
  <c r="N815" i="15"/>
  <c r="O815" i="15"/>
  <c r="P815" i="15"/>
  <c r="Q815" i="15"/>
  <c r="R815" i="15"/>
  <c r="S815" i="15"/>
  <c r="T815" i="15"/>
  <c r="A816" i="15"/>
  <c r="B816" i="15"/>
  <c r="C816" i="15"/>
  <c r="F816" i="15"/>
  <c r="G816" i="15"/>
  <c r="H816" i="15"/>
  <c r="I816" i="15"/>
  <c r="J816" i="15"/>
  <c r="M816" i="15"/>
  <c r="N816" i="15"/>
  <c r="O816" i="15"/>
  <c r="P816" i="15"/>
  <c r="Q816" i="15"/>
  <c r="R816" i="15"/>
  <c r="S816" i="15"/>
  <c r="T816" i="15"/>
  <c r="A817" i="15"/>
  <c r="B817" i="15"/>
  <c r="C817" i="15"/>
  <c r="F817" i="15"/>
  <c r="G817" i="15"/>
  <c r="H817" i="15"/>
  <c r="I817" i="15"/>
  <c r="J817" i="15"/>
  <c r="M817" i="15"/>
  <c r="N817" i="15"/>
  <c r="O817" i="15"/>
  <c r="P817" i="15"/>
  <c r="Q817" i="15"/>
  <c r="R817" i="15"/>
  <c r="S817" i="15"/>
  <c r="T817" i="15"/>
  <c r="A818" i="15"/>
  <c r="B818" i="15"/>
  <c r="C818" i="15"/>
  <c r="F818" i="15"/>
  <c r="G818" i="15"/>
  <c r="H818" i="15"/>
  <c r="I818" i="15"/>
  <c r="J818" i="15"/>
  <c r="M818" i="15"/>
  <c r="N818" i="15"/>
  <c r="O818" i="15"/>
  <c r="P818" i="15"/>
  <c r="Q818" i="15"/>
  <c r="R818" i="15"/>
  <c r="S818" i="15"/>
  <c r="T818" i="15"/>
  <c r="A819" i="15"/>
  <c r="B819" i="15"/>
  <c r="C819" i="15"/>
  <c r="F819" i="15"/>
  <c r="G819" i="15"/>
  <c r="H819" i="15"/>
  <c r="I819" i="15"/>
  <c r="J819" i="15"/>
  <c r="M819" i="15"/>
  <c r="N819" i="15"/>
  <c r="O819" i="15"/>
  <c r="P819" i="15"/>
  <c r="Q819" i="15"/>
  <c r="R819" i="15"/>
  <c r="S819" i="15"/>
  <c r="T819" i="15"/>
  <c r="A820" i="15"/>
  <c r="B820" i="15"/>
  <c r="C820" i="15"/>
  <c r="F820" i="15"/>
  <c r="G820" i="15"/>
  <c r="H820" i="15"/>
  <c r="I820" i="15"/>
  <c r="J820" i="15"/>
  <c r="M820" i="15"/>
  <c r="N820" i="15"/>
  <c r="O820" i="15"/>
  <c r="P820" i="15"/>
  <c r="Q820" i="15"/>
  <c r="R820" i="15"/>
  <c r="S820" i="15"/>
  <c r="T820" i="15"/>
  <c r="A821" i="15"/>
  <c r="B821" i="15"/>
  <c r="C821" i="15"/>
  <c r="F821" i="15"/>
  <c r="G821" i="15"/>
  <c r="H821" i="15"/>
  <c r="I821" i="15"/>
  <c r="J821" i="15"/>
  <c r="M821" i="15"/>
  <c r="N821" i="15"/>
  <c r="O821" i="15"/>
  <c r="P821" i="15"/>
  <c r="Q821" i="15"/>
  <c r="R821" i="15"/>
  <c r="S821" i="15"/>
  <c r="T821" i="15"/>
  <c r="A822" i="15"/>
  <c r="B822" i="15"/>
  <c r="C822" i="15"/>
  <c r="F822" i="15"/>
  <c r="G822" i="15"/>
  <c r="H822" i="15"/>
  <c r="I822" i="15"/>
  <c r="J822" i="15"/>
  <c r="M822" i="15"/>
  <c r="N822" i="15"/>
  <c r="O822" i="15"/>
  <c r="P822" i="15"/>
  <c r="Q822" i="15"/>
  <c r="R822" i="15"/>
  <c r="S822" i="15"/>
  <c r="T822" i="15"/>
  <c r="A823" i="15"/>
  <c r="B823" i="15"/>
  <c r="C823" i="15"/>
  <c r="F823" i="15"/>
  <c r="G823" i="15"/>
  <c r="H823" i="15"/>
  <c r="I823" i="15"/>
  <c r="J823" i="15"/>
  <c r="M823" i="15"/>
  <c r="N823" i="15"/>
  <c r="O823" i="15"/>
  <c r="P823" i="15"/>
  <c r="Q823" i="15"/>
  <c r="R823" i="15"/>
  <c r="S823" i="15"/>
  <c r="T823" i="15"/>
  <c r="A824" i="15"/>
  <c r="B824" i="15"/>
  <c r="C824" i="15"/>
  <c r="F824" i="15"/>
  <c r="G824" i="15"/>
  <c r="H824" i="15"/>
  <c r="I824" i="15"/>
  <c r="J824" i="15"/>
  <c r="M824" i="15"/>
  <c r="N824" i="15"/>
  <c r="O824" i="15"/>
  <c r="P824" i="15"/>
  <c r="Q824" i="15"/>
  <c r="R824" i="15"/>
  <c r="S824" i="15"/>
  <c r="T824" i="15"/>
  <c r="A825" i="15"/>
  <c r="B825" i="15"/>
  <c r="C825" i="15"/>
  <c r="F825" i="15"/>
  <c r="G825" i="15"/>
  <c r="H825" i="15"/>
  <c r="I825" i="15"/>
  <c r="J825" i="15"/>
  <c r="M825" i="15"/>
  <c r="N825" i="15"/>
  <c r="O825" i="15"/>
  <c r="P825" i="15"/>
  <c r="Q825" i="15"/>
  <c r="R825" i="15"/>
  <c r="S825" i="15"/>
  <c r="T825" i="15"/>
  <c r="A826" i="15"/>
  <c r="B826" i="15"/>
  <c r="C826" i="15"/>
  <c r="F826" i="15"/>
  <c r="G826" i="15"/>
  <c r="H826" i="15"/>
  <c r="I826" i="15"/>
  <c r="J826" i="15"/>
  <c r="M826" i="15"/>
  <c r="N826" i="15"/>
  <c r="O826" i="15"/>
  <c r="P826" i="15"/>
  <c r="Q826" i="15"/>
  <c r="R826" i="15"/>
  <c r="S826" i="15"/>
  <c r="T826" i="15"/>
  <c r="A827" i="15"/>
  <c r="B827" i="15"/>
  <c r="C827" i="15"/>
  <c r="F827" i="15"/>
  <c r="G827" i="15"/>
  <c r="H827" i="15"/>
  <c r="I827" i="15"/>
  <c r="J827" i="15"/>
  <c r="M827" i="15"/>
  <c r="N827" i="15"/>
  <c r="O827" i="15"/>
  <c r="P827" i="15"/>
  <c r="Q827" i="15"/>
  <c r="R827" i="15"/>
  <c r="S827" i="15"/>
  <c r="T827" i="15"/>
  <c r="A828" i="15"/>
  <c r="B828" i="15"/>
  <c r="C828" i="15"/>
  <c r="F828" i="15"/>
  <c r="G828" i="15"/>
  <c r="H828" i="15"/>
  <c r="I828" i="15"/>
  <c r="J828" i="15"/>
  <c r="M828" i="15"/>
  <c r="N828" i="15"/>
  <c r="O828" i="15"/>
  <c r="P828" i="15"/>
  <c r="Q828" i="15"/>
  <c r="R828" i="15"/>
  <c r="S828" i="15"/>
  <c r="T828" i="15"/>
  <c r="A829" i="15"/>
  <c r="B829" i="15"/>
  <c r="C829" i="15"/>
  <c r="F829" i="15"/>
  <c r="G829" i="15"/>
  <c r="H829" i="15"/>
  <c r="I829" i="15"/>
  <c r="J829" i="15"/>
  <c r="M829" i="15"/>
  <c r="N829" i="15"/>
  <c r="O829" i="15"/>
  <c r="P829" i="15"/>
  <c r="Q829" i="15"/>
  <c r="R829" i="15"/>
  <c r="S829" i="15"/>
  <c r="T829" i="15"/>
  <c r="A830" i="15"/>
  <c r="B830" i="15"/>
  <c r="C830" i="15"/>
  <c r="F830" i="15"/>
  <c r="G830" i="15"/>
  <c r="H830" i="15"/>
  <c r="I830" i="15"/>
  <c r="J830" i="15"/>
  <c r="M830" i="15"/>
  <c r="N830" i="15"/>
  <c r="O830" i="15"/>
  <c r="P830" i="15"/>
  <c r="Q830" i="15"/>
  <c r="R830" i="15"/>
  <c r="S830" i="15"/>
  <c r="T830" i="15"/>
  <c r="A831" i="15"/>
  <c r="B831" i="15"/>
  <c r="C831" i="15"/>
  <c r="F831" i="15"/>
  <c r="G831" i="15"/>
  <c r="H831" i="15"/>
  <c r="I831" i="15"/>
  <c r="J831" i="15"/>
  <c r="M831" i="15"/>
  <c r="N831" i="15"/>
  <c r="O831" i="15"/>
  <c r="P831" i="15"/>
  <c r="Q831" i="15"/>
  <c r="R831" i="15"/>
  <c r="S831" i="15"/>
  <c r="T831" i="15"/>
  <c r="A832" i="15"/>
  <c r="B832" i="15"/>
  <c r="C832" i="15"/>
  <c r="F832" i="15"/>
  <c r="G832" i="15"/>
  <c r="H832" i="15"/>
  <c r="I832" i="15"/>
  <c r="J832" i="15"/>
  <c r="M832" i="15"/>
  <c r="N832" i="15"/>
  <c r="O832" i="15"/>
  <c r="P832" i="15"/>
  <c r="Q832" i="15"/>
  <c r="R832" i="15"/>
  <c r="S832" i="15"/>
  <c r="T832" i="15"/>
  <c r="A833" i="15"/>
  <c r="B833" i="15"/>
  <c r="C833" i="15"/>
  <c r="F833" i="15"/>
  <c r="G833" i="15"/>
  <c r="H833" i="15"/>
  <c r="I833" i="15"/>
  <c r="J833" i="15"/>
  <c r="M833" i="15"/>
  <c r="N833" i="15"/>
  <c r="O833" i="15"/>
  <c r="P833" i="15"/>
  <c r="Q833" i="15"/>
  <c r="R833" i="15"/>
  <c r="S833" i="15"/>
  <c r="T833" i="15"/>
  <c r="A834" i="15"/>
  <c r="B834" i="15"/>
  <c r="C834" i="15"/>
  <c r="F834" i="15"/>
  <c r="G834" i="15"/>
  <c r="H834" i="15"/>
  <c r="I834" i="15"/>
  <c r="J834" i="15"/>
  <c r="M834" i="15"/>
  <c r="N834" i="15"/>
  <c r="O834" i="15"/>
  <c r="P834" i="15"/>
  <c r="Q834" i="15"/>
  <c r="R834" i="15"/>
  <c r="S834" i="15"/>
  <c r="T834" i="15"/>
  <c r="A835" i="15"/>
  <c r="B835" i="15"/>
  <c r="C835" i="15"/>
  <c r="F835" i="15"/>
  <c r="G835" i="15"/>
  <c r="H835" i="15"/>
  <c r="I835" i="15"/>
  <c r="J835" i="15"/>
  <c r="M835" i="15"/>
  <c r="N835" i="15"/>
  <c r="O835" i="15"/>
  <c r="P835" i="15"/>
  <c r="Q835" i="15"/>
  <c r="R835" i="15"/>
  <c r="S835" i="15"/>
  <c r="T835" i="15"/>
  <c r="A836" i="15"/>
  <c r="B836" i="15"/>
  <c r="C836" i="15"/>
  <c r="F836" i="15"/>
  <c r="G836" i="15"/>
  <c r="H836" i="15"/>
  <c r="I836" i="15"/>
  <c r="J836" i="15"/>
  <c r="M836" i="15"/>
  <c r="N836" i="15"/>
  <c r="O836" i="15"/>
  <c r="P836" i="15"/>
  <c r="Q836" i="15"/>
  <c r="R836" i="15"/>
  <c r="S836" i="15"/>
  <c r="T836" i="15"/>
  <c r="A837" i="15"/>
  <c r="B837" i="15"/>
  <c r="C837" i="15"/>
  <c r="F837" i="15"/>
  <c r="G837" i="15"/>
  <c r="H837" i="15"/>
  <c r="I837" i="15"/>
  <c r="J837" i="15"/>
  <c r="M837" i="15"/>
  <c r="N837" i="15"/>
  <c r="O837" i="15"/>
  <c r="P837" i="15"/>
  <c r="Q837" i="15"/>
  <c r="R837" i="15"/>
  <c r="S837" i="15"/>
  <c r="T837" i="15"/>
  <c r="A838" i="15"/>
  <c r="B838" i="15"/>
  <c r="C838" i="15"/>
  <c r="F838" i="15"/>
  <c r="G838" i="15"/>
  <c r="H838" i="15"/>
  <c r="I838" i="15"/>
  <c r="J838" i="15"/>
  <c r="M838" i="15"/>
  <c r="N838" i="15"/>
  <c r="O838" i="15"/>
  <c r="P838" i="15"/>
  <c r="Q838" i="15"/>
  <c r="R838" i="15"/>
  <c r="S838" i="15"/>
  <c r="T838" i="15"/>
  <c r="A839" i="15"/>
  <c r="B839" i="15"/>
  <c r="C839" i="15"/>
  <c r="F839" i="15"/>
  <c r="G839" i="15"/>
  <c r="H839" i="15"/>
  <c r="I839" i="15"/>
  <c r="J839" i="15"/>
  <c r="M839" i="15"/>
  <c r="N839" i="15"/>
  <c r="O839" i="15"/>
  <c r="P839" i="15"/>
  <c r="Q839" i="15"/>
  <c r="R839" i="15"/>
  <c r="S839" i="15"/>
  <c r="T839" i="15"/>
  <c r="A840" i="15"/>
  <c r="B840" i="15"/>
  <c r="C840" i="15"/>
  <c r="F840" i="15"/>
  <c r="G840" i="15"/>
  <c r="H840" i="15"/>
  <c r="I840" i="15"/>
  <c r="J840" i="15"/>
  <c r="M840" i="15"/>
  <c r="N840" i="15"/>
  <c r="O840" i="15"/>
  <c r="P840" i="15"/>
  <c r="Q840" i="15"/>
  <c r="R840" i="15"/>
  <c r="S840" i="15"/>
  <c r="T840" i="15"/>
  <c r="A841" i="15"/>
  <c r="B841" i="15"/>
  <c r="C841" i="15"/>
  <c r="F841" i="15"/>
  <c r="G841" i="15"/>
  <c r="H841" i="15"/>
  <c r="I841" i="15"/>
  <c r="J841" i="15"/>
  <c r="M841" i="15"/>
  <c r="N841" i="15"/>
  <c r="O841" i="15"/>
  <c r="P841" i="15"/>
  <c r="Q841" i="15"/>
  <c r="R841" i="15"/>
  <c r="S841" i="15"/>
  <c r="T841" i="15"/>
  <c r="A842" i="15"/>
  <c r="B842" i="15"/>
  <c r="C842" i="15"/>
  <c r="F842" i="15"/>
  <c r="G842" i="15"/>
  <c r="H842" i="15"/>
  <c r="I842" i="15"/>
  <c r="J842" i="15"/>
  <c r="M842" i="15"/>
  <c r="N842" i="15"/>
  <c r="O842" i="15"/>
  <c r="P842" i="15"/>
  <c r="Q842" i="15"/>
  <c r="R842" i="15"/>
  <c r="S842" i="15"/>
  <c r="T842" i="15"/>
  <c r="A843" i="15"/>
  <c r="B843" i="15"/>
  <c r="C843" i="15"/>
  <c r="F843" i="15"/>
  <c r="G843" i="15"/>
  <c r="H843" i="15"/>
  <c r="I843" i="15"/>
  <c r="J843" i="15"/>
  <c r="M843" i="15"/>
  <c r="N843" i="15"/>
  <c r="O843" i="15"/>
  <c r="P843" i="15"/>
  <c r="Q843" i="15"/>
  <c r="R843" i="15"/>
  <c r="S843" i="15"/>
  <c r="T843" i="15"/>
  <c r="A844" i="15"/>
  <c r="B844" i="15"/>
  <c r="C844" i="15"/>
  <c r="F844" i="15"/>
  <c r="G844" i="15"/>
  <c r="H844" i="15"/>
  <c r="I844" i="15"/>
  <c r="J844" i="15"/>
  <c r="M844" i="15"/>
  <c r="N844" i="15"/>
  <c r="O844" i="15"/>
  <c r="P844" i="15"/>
  <c r="Q844" i="15"/>
  <c r="R844" i="15"/>
  <c r="S844" i="15"/>
  <c r="T844" i="15"/>
  <c r="A845" i="15"/>
  <c r="B845" i="15"/>
  <c r="C845" i="15"/>
  <c r="F845" i="15"/>
  <c r="G845" i="15"/>
  <c r="H845" i="15"/>
  <c r="I845" i="15"/>
  <c r="J845" i="15"/>
  <c r="M845" i="15"/>
  <c r="N845" i="15"/>
  <c r="O845" i="15"/>
  <c r="P845" i="15"/>
  <c r="Q845" i="15"/>
  <c r="R845" i="15"/>
  <c r="S845" i="15"/>
  <c r="T845" i="15"/>
  <c r="A846" i="15"/>
  <c r="B846" i="15"/>
  <c r="C846" i="15"/>
  <c r="F846" i="15"/>
  <c r="G846" i="15"/>
  <c r="H846" i="15"/>
  <c r="I846" i="15"/>
  <c r="J846" i="15"/>
  <c r="M846" i="15"/>
  <c r="N846" i="15"/>
  <c r="O846" i="15"/>
  <c r="P846" i="15"/>
  <c r="Q846" i="15"/>
  <c r="R846" i="15"/>
  <c r="S846" i="15"/>
  <c r="T846" i="15"/>
  <c r="A847" i="15"/>
  <c r="B847" i="15"/>
  <c r="C847" i="15"/>
  <c r="F847" i="15"/>
  <c r="G847" i="15"/>
  <c r="H847" i="15"/>
  <c r="I847" i="15"/>
  <c r="J847" i="15"/>
  <c r="M847" i="15"/>
  <c r="N847" i="15"/>
  <c r="O847" i="15"/>
  <c r="P847" i="15"/>
  <c r="Q847" i="15"/>
  <c r="R847" i="15"/>
  <c r="S847" i="15"/>
  <c r="T847" i="15"/>
  <c r="A848" i="15"/>
  <c r="B848" i="15"/>
  <c r="C848" i="15"/>
  <c r="F848" i="15"/>
  <c r="G848" i="15"/>
  <c r="H848" i="15"/>
  <c r="I848" i="15"/>
  <c r="J848" i="15"/>
  <c r="M848" i="15"/>
  <c r="N848" i="15"/>
  <c r="O848" i="15"/>
  <c r="P848" i="15"/>
  <c r="Q848" i="15"/>
  <c r="R848" i="15"/>
  <c r="S848" i="15"/>
  <c r="T848" i="15"/>
  <c r="A849" i="15"/>
  <c r="B849" i="15"/>
  <c r="C849" i="15"/>
  <c r="F849" i="15"/>
  <c r="G849" i="15"/>
  <c r="H849" i="15"/>
  <c r="I849" i="15"/>
  <c r="J849" i="15"/>
  <c r="M849" i="15"/>
  <c r="N849" i="15"/>
  <c r="O849" i="15"/>
  <c r="P849" i="15"/>
  <c r="Q849" i="15"/>
  <c r="R849" i="15"/>
  <c r="S849" i="15"/>
  <c r="T849" i="15"/>
  <c r="A850" i="15"/>
  <c r="B850" i="15"/>
  <c r="C850" i="15"/>
  <c r="F850" i="15"/>
  <c r="G850" i="15"/>
  <c r="H850" i="15"/>
  <c r="I850" i="15"/>
  <c r="J850" i="15"/>
  <c r="M850" i="15"/>
  <c r="N850" i="15"/>
  <c r="O850" i="15"/>
  <c r="P850" i="15"/>
  <c r="Q850" i="15"/>
  <c r="R850" i="15"/>
  <c r="S850" i="15"/>
  <c r="T850" i="15"/>
  <c r="A851" i="15"/>
  <c r="B851" i="15"/>
  <c r="C851" i="15"/>
  <c r="F851" i="15"/>
  <c r="G851" i="15"/>
  <c r="H851" i="15"/>
  <c r="I851" i="15"/>
  <c r="J851" i="15"/>
  <c r="M851" i="15"/>
  <c r="N851" i="15"/>
  <c r="O851" i="15"/>
  <c r="P851" i="15"/>
  <c r="Q851" i="15"/>
  <c r="R851" i="15"/>
  <c r="S851" i="15"/>
  <c r="T851" i="15"/>
  <c r="A852" i="15"/>
  <c r="B852" i="15"/>
  <c r="C852" i="15"/>
  <c r="F852" i="15"/>
  <c r="G852" i="15"/>
  <c r="H852" i="15"/>
  <c r="I852" i="15"/>
  <c r="J852" i="15"/>
  <c r="M852" i="15"/>
  <c r="N852" i="15"/>
  <c r="O852" i="15"/>
  <c r="P852" i="15"/>
  <c r="Q852" i="15"/>
  <c r="R852" i="15"/>
  <c r="S852" i="15"/>
  <c r="T852" i="15"/>
  <c r="A853" i="15"/>
  <c r="B853" i="15"/>
  <c r="C853" i="15"/>
  <c r="F853" i="15"/>
  <c r="G853" i="15"/>
  <c r="H853" i="15"/>
  <c r="I853" i="15"/>
  <c r="J853" i="15"/>
  <c r="M853" i="15"/>
  <c r="N853" i="15"/>
  <c r="O853" i="15"/>
  <c r="P853" i="15"/>
  <c r="Q853" i="15"/>
  <c r="R853" i="15"/>
  <c r="S853" i="15"/>
  <c r="T853" i="15"/>
  <c r="A854" i="15"/>
  <c r="B854" i="15"/>
  <c r="C854" i="15"/>
  <c r="F854" i="15"/>
  <c r="G854" i="15"/>
  <c r="H854" i="15"/>
  <c r="I854" i="15"/>
  <c r="J854" i="15"/>
  <c r="M854" i="15"/>
  <c r="N854" i="15"/>
  <c r="O854" i="15"/>
  <c r="P854" i="15"/>
  <c r="Q854" i="15"/>
  <c r="R854" i="15"/>
  <c r="S854" i="15"/>
  <c r="T854" i="15"/>
  <c r="A855" i="15"/>
  <c r="B855" i="15"/>
  <c r="C855" i="15"/>
  <c r="F855" i="15"/>
  <c r="G855" i="15"/>
  <c r="H855" i="15"/>
  <c r="I855" i="15"/>
  <c r="J855" i="15"/>
  <c r="M855" i="15"/>
  <c r="N855" i="15"/>
  <c r="O855" i="15"/>
  <c r="P855" i="15"/>
  <c r="Q855" i="15"/>
  <c r="R855" i="15"/>
  <c r="S855" i="15"/>
  <c r="T855" i="15"/>
  <c r="A856" i="15"/>
  <c r="B856" i="15"/>
  <c r="C856" i="15"/>
  <c r="F856" i="15"/>
  <c r="G856" i="15"/>
  <c r="H856" i="15"/>
  <c r="I856" i="15"/>
  <c r="J856" i="15"/>
  <c r="M856" i="15"/>
  <c r="N856" i="15"/>
  <c r="O856" i="15"/>
  <c r="P856" i="15"/>
  <c r="Q856" i="15"/>
  <c r="R856" i="15"/>
  <c r="S856" i="15"/>
  <c r="T856" i="15"/>
  <c r="A857" i="15"/>
  <c r="B857" i="15"/>
  <c r="C857" i="15"/>
  <c r="F857" i="15"/>
  <c r="G857" i="15"/>
  <c r="H857" i="15"/>
  <c r="I857" i="15"/>
  <c r="J857" i="15"/>
  <c r="M857" i="15"/>
  <c r="N857" i="15"/>
  <c r="O857" i="15"/>
  <c r="P857" i="15"/>
  <c r="Q857" i="15"/>
  <c r="R857" i="15"/>
  <c r="S857" i="15"/>
  <c r="T857" i="15"/>
  <c r="A858" i="15"/>
  <c r="B858" i="15"/>
  <c r="C858" i="15"/>
  <c r="F858" i="15"/>
  <c r="G858" i="15"/>
  <c r="H858" i="15"/>
  <c r="I858" i="15"/>
  <c r="J858" i="15"/>
  <c r="M858" i="15"/>
  <c r="N858" i="15"/>
  <c r="O858" i="15"/>
  <c r="P858" i="15"/>
  <c r="Q858" i="15"/>
  <c r="R858" i="15"/>
  <c r="S858" i="15"/>
  <c r="T858" i="15"/>
  <c r="A859" i="15"/>
  <c r="B859" i="15"/>
  <c r="C859" i="15"/>
  <c r="F859" i="15"/>
  <c r="G859" i="15"/>
  <c r="H859" i="15"/>
  <c r="I859" i="15"/>
  <c r="J859" i="15"/>
  <c r="M859" i="15"/>
  <c r="N859" i="15"/>
  <c r="O859" i="15"/>
  <c r="P859" i="15"/>
  <c r="Q859" i="15"/>
  <c r="R859" i="15"/>
  <c r="S859" i="15"/>
  <c r="T859" i="15"/>
  <c r="A860" i="15"/>
  <c r="B860" i="15"/>
  <c r="C860" i="15"/>
  <c r="F860" i="15"/>
  <c r="G860" i="15"/>
  <c r="H860" i="15"/>
  <c r="I860" i="15"/>
  <c r="J860" i="15"/>
  <c r="M860" i="15"/>
  <c r="N860" i="15"/>
  <c r="O860" i="15"/>
  <c r="P860" i="15"/>
  <c r="Q860" i="15"/>
  <c r="R860" i="15"/>
  <c r="S860" i="15"/>
  <c r="T860" i="15"/>
  <c r="A861" i="15"/>
  <c r="B861" i="15"/>
  <c r="C861" i="15"/>
  <c r="F861" i="15"/>
  <c r="G861" i="15"/>
  <c r="H861" i="15"/>
  <c r="I861" i="15"/>
  <c r="J861" i="15"/>
  <c r="M861" i="15"/>
  <c r="N861" i="15"/>
  <c r="O861" i="15"/>
  <c r="P861" i="15"/>
  <c r="Q861" i="15"/>
  <c r="R861" i="15"/>
  <c r="S861" i="15"/>
  <c r="T861" i="15"/>
  <c r="A862" i="15"/>
  <c r="B862" i="15"/>
  <c r="C862" i="15"/>
  <c r="F862" i="15"/>
  <c r="G862" i="15"/>
  <c r="H862" i="15"/>
  <c r="I862" i="15"/>
  <c r="J862" i="15"/>
  <c r="M862" i="15"/>
  <c r="N862" i="15"/>
  <c r="O862" i="15"/>
  <c r="P862" i="15"/>
  <c r="Q862" i="15"/>
  <c r="R862" i="15"/>
  <c r="S862" i="15"/>
  <c r="T862" i="15"/>
  <c r="A863" i="15"/>
  <c r="B863" i="15"/>
  <c r="C863" i="15"/>
  <c r="F863" i="15"/>
  <c r="G863" i="15"/>
  <c r="H863" i="15"/>
  <c r="I863" i="15"/>
  <c r="J863" i="15"/>
  <c r="M863" i="15"/>
  <c r="N863" i="15"/>
  <c r="O863" i="15"/>
  <c r="P863" i="15"/>
  <c r="Q863" i="15"/>
  <c r="R863" i="15"/>
  <c r="S863" i="15"/>
  <c r="T863" i="15"/>
  <c r="A864" i="15"/>
  <c r="B864" i="15"/>
  <c r="C864" i="15"/>
  <c r="F864" i="15"/>
  <c r="G864" i="15"/>
  <c r="H864" i="15"/>
  <c r="I864" i="15"/>
  <c r="J864" i="15"/>
  <c r="M864" i="15"/>
  <c r="N864" i="15"/>
  <c r="O864" i="15"/>
  <c r="P864" i="15"/>
  <c r="Q864" i="15"/>
  <c r="R864" i="15"/>
  <c r="S864" i="15"/>
  <c r="T864" i="15"/>
  <c r="A865" i="15"/>
  <c r="B865" i="15"/>
  <c r="C865" i="15"/>
  <c r="F865" i="15"/>
  <c r="G865" i="15"/>
  <c r="H865" i="15"/>
  <c r="I865" i="15"/>
  <c r="J865" i="15"/>
  <c r="M865" i="15"/>
  <c r="N865" i="15"/>
  <c r="O865" i="15"/>
  <c r="P865" i="15"/>
  <c r="Q865" i="15"/>
  <c r="R865" i="15"/>
  <c r="S865" i="15"/>
  <c r="T865" i="15"/>
  <c r="A866" i="15"/>
  <c r="B866" i="15"/>
  <c r="C866" i="15"/>
  <c r="F866" i="15"/>
  <c r="G866" i="15"/>
  <c r="H866" i="15"/>
  <c r="I866" i="15"/>
  <c r="J866" i="15"/>
  <c r="M866" i="15"/>
  <c r="N866" i="15"/>
  <c r="O866" i="15"/>
  <c r="P866" i="15"/>
  <c r="Q866" i="15"/>
  <c r="R866" i="15"/>
  <c r="S866" i="15"/>
  <c r="T866" i="15"/>
  <c r="A867" i="15"/>
  <c r="B867" i="15"/>
  <c r="C867" i="15"/>
  <c r="F867" i="15"/>
  <c r="G867" i="15"/>
  <c r="H867" i="15"/>
  <c r="I867" i="15"/>
  <c r="J867" i="15"/>
  <c r="M867" i="15"/>
  <c r="N867" i="15"/>
  <c r="O867" i="15"/>
  <c r="P867" i="15"/>
  <c r="Q867" i="15"/>
  <c r="R867" i="15"/>
  <c r="S867" i="15"/>
  <c r="T867" i="15"/>
  <c r="A868" i="15"/>
  <c r="B868" i="15"/>
  <c r="C868" i="15"/>
  <c r="F868" i="15"/>
  <c r="G868" i="15"/>
  <c r="H868" i="15"/>
  <c r="I868" i="15"/>
  <c r="J868" i="15"/>
  <c r="M868" i="15"/>
  <c r="N868" i="15"/>
  <c r="O868" i="15"/>
  <c r="P868" i="15"/>
  <c r="Q868" i="15"/>
  <c r="R868" i="15"/>
  <c r="S868" i="15"/>
  <c r="T868" i="15"/>
  <c r="A869" i="15"/>
  <c r="B869" i="15"/>
  <c r="C869" i="15"/>
  <c r="F869" i="15"/>
  <c r="G869" i="15"/>
  <c r="H869" i="15"/>
  <c r="I869" i="15"/>
  <c r="J869" i="15"/>
  <c r="M869" i="15"/>
  <c r="N869" i="15"/>
  <c r="O869" i="15"/>
  <c r="P869" i="15"/>
  <c r="Q869" i="15"/>
  <c r="R869" i="15"/>
  <c r="S869" i="15"/>
  <c r="T869" i="15"/>
  <c r="A870" i="15"/>
  <c r="B870" i="15"/>
  <c r="C870" i="15"/>
  <c r="F870" i="15"/>
  <c r="G870" i="15"/>
  <c r="H870" i="15"/>
  <c r="I870" i="15"/>
  <c r="J870" i="15"/>
  <c r="M870" i="15"/>
  <c r="N870" i="15"/>
  <c r="O870" i="15"/>
  <c r="P870" i="15"/>
  <c r="Q870" i="15"/>
  <c r="R870" i="15"/>
  <c r="S870" i="15"/>
  <c r="T870" i="15"/>
  <c r="A871" i="15"/>
  <c r="B871" i="15"/>
  <c r="C871" i="15"/>
  <c r="F871" i="15"/>
  <c r="G871" i="15"/>
  <c r="H871" i="15"/>
  <c r="I871" i="15"/>
  <c r="J871" i="15"/>
  <c r="M871" i="15"/>
  <c r="N871" i="15"/>
  <c r="O871" i="15"/>
  <c r="P871" i="15"/>
  <c r="Q871" i="15"/>
  <c r="R871" i="15"/>
  <c r="S871" i="15"/>
  <c r="T871" i="15"/>
  <c r="A872" i="15"/>
  <c r="B872" i="15"/>
  <c r="C872" i="15"/>
  <c r="F872" i="15"/>
  <c r="G872" i="15"/>
  <c r="H872" i="15"/>
  <c r="I872" i="15"/>
  <c r="J872" i="15"/>
  <c r="M872" i="15"/>
  <c r="N872" i="15"/>
  <c r="O872" i="15"/>
  <c r="P872" i="15"/>
  <c r="Q872" i="15"/>
  <c r="R872" i="15"/>
  <c r="S872" i="15"/>
  <c r="T872" i="15"/>
  <c r="A873" i="15"/>
  <c r="B873" i="15"/>
  <c r="C873" i="15"/>
  <c r="F873" i="15"/>
  <c r="G873" i="15"/>
  <c r="H873" i="15"/>
  <c r="I873" i="15"/>
  <c r="J873" i="15"/>
  <c r="M873" i="15"/>
  <c r="N873" i="15"/>
  <c r="O873" i="15"/>
  <c r="P873" i="15"/>
  <c r="Q873" i="15"/>
  <c r="R873" i="15"/>
  <c r="S873" i="15"/>
  <c r="T873" i="15"/>
  <c r="A874" i="15"/>
  <c r="B874" i="15"/>
  <c r="C874" i="15"/>
  <c r="F874" i="15"/>
  <c r="G874" i="15"/>
  <c r="H874" i="15"/>
  <c r="I874" i="15"/>
  <c r="J874" i="15"/>
  <c r="M874" i="15"/>
  <c r="N874" i="15"/>
  <c r="O874" i="15"/>
  <c r="P874" i="15"/>
  <c r="Q874" i="15"/>
  <c r="R874" i="15"/>
  <c r="S874" i="15"/>
  <c r="T874" i="15"/>
  <c r="A875" i="15"/>
  <c r="B875" i="15"/>
  <c r="C875" i="15"/>
  <c r="F875" i="15"/>
  <c r="G875" i="15"/>
  <c r="H875" i="15"/>
  <c r="I875" i="15"/>
  <c r="J875" i="15"/>
  <c r="M875" i="15"/>
  <c r="N875" i="15"/>
  <c r="O875" i="15"/>
  <c r="P875" i="15"/>
  <c r="Q875" i="15"/>
  <c r="R875" i="15"/>
  <c r="S875" i="15"/>
  <c r="T875" i="15"/>
  <c r="A876" i="15"/>
  <c r="B876" i="15"/>
  <c r="C876" i="15"/>
  <c r="F876" i="15"/>
  <c r="G876" i="15"/>
  <c r="H876" i="15"/>
  <c r="I876" i="15"/>
  <c r="J876" i="15"/>
  <c r="M876" i="15"/>
  <c r="N876" i="15"/>
  <c r="O876" i="15"/>
  <c r="P876" i="15"/>
  <c r="Q876" i="15"/>
  <c r="R876" i="15"/>
  <c r="S876" i="15"/>
  <c r="T876" i="15"/>
  <c r="A877" i="15"/>
  <c r="B877" i="15"/>
  <c r="C877" i="15"/>
  <c r="F877" i="15"/>
  <c r="G877" i="15"/>
  <c r="H877" i="15"/>
  <c r="I877" i="15"/>
  <c r="J877" i="15"/>
  <c r="M877" i="15"/>
  <c r="N877" i="15"/>
  <c r="O877" i="15"/>
  <c r="P877" i="15"/>
  <c r="Q877" i="15"/>
  <c r="R877" i="15"/>
  <c r="S877" i="15"/>
  <c r="T877" i="15"/>
  <c r="A878" i="15"/>
  <c r="B878" i="15"/>
  <c r="C878" i="15"/>
  <c r="F878" i="15"/>
  <c r="G878" i="15"/>
  <c r="H878" i="15"/>
  <c r="I878" i="15"/>
  <c r="J878" i="15"/>
  <c r="M878" i="15"/>
  <c r="N878" i="15"/>
  <c r="O878" i="15"/>
  <c r="P878" i="15"/>
  <c r="Q878" i="15"/>
  <c r="R878" i="15"/>
  <c r="S878" i="15"/>
  <c r="T878" i="15"/>
  <c r="A879" i="15"/>
  <c r="B879" i="15"/>
  <c r="C879" i="15"/>
  <c r="F879" i="15"/>
  <c r="G879" i="15"/>
  <c r="H879" i="15"/>
  <c r="I879" i="15"/>
  <c r="J879" i="15"/>
  <c r="M879" i="15"/>
  <c r="N879" i="15"/>
  <c r="O879" i="15"/>
  <c r="P879" i="15"/>
  <c r="Q879" i="15"/>
  <c r="R879" i="15"/>
  <c r="S879" i="15"/>
  <c r="T879" i="15"/>
  <c r="A880" i="15"/>
  <c r="B880" i="15"/>
  <c r="C880" i="15"/>
  <c r="F880" i="15"/>
  <c r="G880" i="15"/>
  <c r="H880" i="15"/>
  <c r="I880" i="15"/>
  <c r="J880" i="15"/>
  <c r="M880" i="15"/>
  <c r="N880" i="15"/>
  <c r="O880" i="15"/>
  <c r="P880" i="15"/>
  <c r="Q880" i="15"/>
  <c r="R880" i="15"/>
  <c r="S880" i="15"/>
  <c r="T880" i="15"/>
  <c r="A881" i="15"/>
  <c r="B881" i="15"/>
  <c r="C881" i="15"/>
  <c r="F881" i="15"/>
  <c r="G881" i="15"/>
  <c r="H881" i="15"/>
  <c r="I881" i="15"/>
  <c r="J881" i="15"/>
  <c r="M881" i="15"/>
  <c r="N881" i="15"/>
  <c r="O881" i="15"/>
  <c r="P881" i="15"/>
  <c r="Q881" i="15"/>
  <c r="R881" i="15"/>
  <c r="S881" i="15"/>
  <c r="T881" i="15"/>
  <c r="A882" i="15"/>
  <c r="B882" i="15"/>
  <c r="C882" i="15"/>
  <c r="F882" i="15"/>
  <c r="G882" i="15"/>
  <c r="H882" i="15"/>
  <c r="I882" i="15"/>
  <c r="J882" i="15"/>
  <c r="M882" i="15"/>
  <c r="N882" i="15"/>
  <c r="O882" i="15"/>
  <c r="P882" i="15"/>
  <c r="Q882" i="15"/>
  <c r="R882" i="15"/>
  <c r="S882" i="15"/>
  <c r="T882" i="15"/>
  <c r="A883" i="15"/>
  <c r="B883" i="15"/>
  <c r="C883" i="15"/>
  <c r="F883" i="15"/>
  <c r="G883" i="15"/>
  <c r="H883" i="15"/>
  <c r="I883" i="15"/>
  <c r="J883" i="15"/>
  <c r="M883" i="15"/>
  <c r="N883" i="15"/>
  <c r="O883" i="15"/>
  <c r="P883" i="15"/>
  <c r="Q883" i="15"/>
  <c r="R883" i="15"/>
  <c r="S883" i="15"/>
  <c r="T883" i="15"/>
  <c r="A884" i="15"/>
  <c r="B884" i="15"/>
  <c r="C884" i="15"/>
  <c r="F884" i="15"/>
  <c r="G884" i="15"/>
  <c r="H884" i="15"/>
  <c r="I884" i="15"/>
  <c r="J884" i="15"/>
  <c r="M884" i="15"/>
  <c r="N884" i="15"/>
  <c r="O884" i="15"/>
  <c r="P884" i="15"/>
  <c r="Q884" i="15"/>
  <c r="R884" i="15"/>
  <c r="S884" i="15"/>
  <c r="T884" i="15"/>
  <c r="A885" i="15"/>
  <c r="B885" i="15"/>
  <c r="C885" i="15"/>
  <c r="F885" i="15"/>
  <c r="G885" i="15"/>
  <c r="H885" i="15"/>
  <c r="I885" i="15"/>
  <c r="J885" i="15"/>
  <c r="M885" i="15"/>
  <c r="N885" i="15"/>
  <c r="O885" i="15"/>
  <c r="P885" i="15"/>
  <c r="Q885" i="15"/>
  <c r="R885" i="15"/>
  <c r="S885" i="15"/>
  <c r="T885" i="15"/>
  <c r="A886" i="15"/>
  <c r="B886" i="15"/>
  <c r="C886" i="15"/>
  <c r="F886" i="15"/>
  <c r="G886" i="15"/>
  <c r="H886" i="15"/>
  <c r="I886" i="15"/>
  <c r="J886" i="15"/>
  <c r="M886" i="15"/>
  <c r="N886" i="15"/>
  <c r="O886" i="15"/>
  <c r="P886" i="15"/>
  <c r="Q886" i="15"/>
  <c r="R886" i="15"/>
  <c r="S886" i="15"/>
  <c r="T886" i="15"/>
  <c r="A887" i="15"/>
  <c r="B887" i="15"/>
  <c r="C887" i="15"/>
  <c r="F887" i="15"/>
  <c r="G887" i="15"/>
  <c r="H887" i="15"/>
  <c r="I887" i="15"/>
  <c r="J887" i="15"/>
  <c r="M887" i="15"/>
  <c r="N887" i="15"/>
  <c r="O887" i="15"/>
  <c r="P887" i="15"/>
  <c r="Q887" i="15"/>
  <c r="R887" i="15"/>
  <c r="S887" i="15"/>
  <c r="T887" i="15"/>
  <c r="A888" i="15"/>
  <c r="B888" i="15"/>
  <c r="C888" i="15"/>
  <c r="F888" i="15"/>
  <c r="G888" i="15"/>
  <c r="H888" i="15"/>
  <c r="I888" i="15"/>
  <c r="J888" i="15"/>
  <c r="M888" i="15"/>
  <c r="N888" i="15"/>
  <c r="O888" i="15"/>
  <c r="P888" i="15"/>
  <c r="Q888" i="15"/>
  <c r="R888" i="15"/>
  <c r="S888" i="15"/>
  <c r="T888" i="15"/>
  <c r="A889" i="15"/>
  <c r="B889" i="15"/>
  <c r="C889" i="15"/>
  <c r="F889" i="15"/>
  <c r="G889" i="15"/>
  <c r="H889" i="15"/>
  <c r="I889" i="15"/>
  <c r="J889" i="15"/>
  <c r="M889" i="15"/>
  <c r="N889" i="15"/>
  <c r="O889" i="15"/>
  <c r="P889" i="15"/>
  <c r="Q889" i="15"/>
  <c r="R889" i="15"/>
  <c r="S889" i="15"/>
  <c r="T889" i="15"/>
  <c r="A890" i="15"/>
  <c r="B890" i="15"/>
  <c r="C890" i="15"/>
  <c r="F890" i="15"/>
  <c r="G890" i="15"/>
  <c r="H890" i="15"/>
  <c r="I890" i="15"/>
  <c r="J890" i="15"/>
  <c r="M890" i="15"/>
  <c r="N890" i="15"/>
  <c r="O890" i="15"/>
  <c r="P890" i="15"/>
  <c r="Q890" i="15"/>
  <c r="R890" i="15"/>
  <c r="S890" i="15"/>
  <c r="T890" i="15"/>
  <c r="A891" i="15"/>
  <c r="B891" i="15"/>
  <c r="C891" i="15"/>
  <c r="F891" i="15"/>
  <c r="G891" i="15"/>
  <c r="H891" i="15"/>
  <c r="I891" i="15"/>
  <c r="J891" i="15"/>
  <c r="M891" i="15"/>
  <c r="N891" i="15"/>
  <c r="O891" i="15"/>
  <c r="P891" i="15"/>
  <c r="Q891" i="15"/>
  <c r="R891" i="15"/>
  <c r="S891" i="15"/>
  <c r="T891" i="15"/>
  <c r="A892" i="15"/>
  <c r="B892" i="15"/>
  <c r="C892" i="15"/>
  <c r="F892" i="15"/>
  <c r="G892" i="15"/>
  <c r="H892" i="15"/>
  <c r="I892" i="15"/>
  <c r="J892" i="15"/>
  <c r="M892" i="15"/>
  <c r="N892" i="15"/>
  <c r="O892" i="15"/>
  <c r="P892" i="15"/>
  <c r="Q892" i="15"/>
  <c r="R892" i="15"/>
  <c r="S892" i="15"/>
  <c r="T892" i="15"/>
  <c r="A893" i="15"/>
  <c r="B893" i="15"/>
  <c r="C893" i="15"/>
  <c r="F893" i="15"/>
  <c r="G893" i="15"/>
  <c r="H893" i="15"/>
  <c r="I893" i="15"/>
  <c r="J893" i="15"/>
  <c r="M893" i="15"/>
  <c r="N893" i="15"/>
  <c r="O893" i="15"/>
  <c r="P893" i="15"/>
  <c r="Q893" i="15"/>
  <c r="R893" i="15"/>
  <c r="S893" i="15"/>
  <c r="T893" i="15"/>
  <c r="A894" i="15"/>
  <c r="B894" i="15"/>
  <c r="C894" i="15"/>
  <c r="F894" i="15"/>
  <c r="G894" i="15"/>
  <c r="H894" i="15"/>
  <c r="I894" i="15"/>
  <c r="J894" i="15"/>
  <c r="M894" i="15"/>
  <c r="N894" i="15"/>
  <c r="O894" i="15"/>
  <c r="P894" i="15"/>
  <c r="Q894" i="15"/>
  <c r="R894" i="15"/>
  <c r="S894" i="15"/>
  <c r="T894" i="15"/>
  <c r="A895" i="15"/>
  <c r="B895" i="15"/>
  <c r="C895" i="15"/>
  <c r="F895" i="15"/>
  <c r="G895" i="15"/>
  <c r="H895" i="15"/>
  <c r="I895" i="15"/>
  <c r="J895" i="15"/>
  <c r="M895" i="15"/>
  <c r="N895" i="15"/>
  <c r="O895" i="15"/>
  <c r="P895" i="15"/>
  <c r="Q895" i="15"/>
  <c r="R895" i="15"/>
  <c r="S895" i="15"/>
  <c r="T895" i="15"/>
  <c r="A896" i="15"/>
  <c r="B896" i="15"/>
  <c r="C896" i="15"/>
  <c r="F896" i="15"/>
  <c r="G896" i="15"/>
  <c r="H896" i="15"/>
  <c r="I896" i="15"/>
  <c r="J896" i="15"/>
  <c r="M896" i="15"/>
  <c r="N896" i="15"/>
  <c r="O896" i="15"/>
  <c r="P896" i="15"/>
  <c r="Q896" i="15"/>
  <c r="R896" i="15"/>
  <c r="S896" i="15"/>
  <c r="T896" i="15"/>
  <c r="A897" i="15"/>
  <c r="B897" i="15"/>
  <c r="C897" i="15"/>
  <c r="F897" i="15"/>
  <c r="G897" i="15"/>
  <c r="H897" i="15"/>
  <c r="I897" i="15"/>
  <c r="J897" i="15"/>
  <c r="M897" i="15"/>
  <c r="N897" i="15"/>
  <c r="O897" i="15"/>
  <c r="P897" i="15"/>
  <c r="Q897" i="15"/>
  <c r="R897" i="15"/>
  <c r="S897" i="15"/>
  <c r="T897" i="15"/>
  <c r="A898" i="15"/>
  <c r="B898" i="15"/>
  <c r="C898" i="15"/>
  <c r="F898" i="15"/>
  <c r="G898" i="15"/>
  <c r="H898" i="15"/>
  <c r="I898" i="15"/>
  <c r="J898" i="15"/>
  <c r="M898" i="15"/>
  <c r="N898" i="15"/>
  <c r="O898" i="15"/>
  <c r="P898" i="15"/>
  <c r="Q898" i="15"/>
  <c r="R898" i="15"/>
  <c r="S898" i="15"/>
  <c r="T898" i="15"/>
  <c r="A899" i="15"/>
  <c r="B899" i="15"/>
  <c r="C899" i="15"/>
  <c r="F899" i="15"/>
  <c r="G899" i="15"/>
  <c r="H899" i="15"/>
  <c r="I899" i="15"/>
  <c r="J899" i="15"/>
  <c r="M899" i="15"/>
  <c r="N899" i="15"/>
  <c r="O899" i="15"/>
  <c r="P899" i="15"/>
  <c r="Q899" i="15"/>
  <c r="R899" i="15"/>
  <c r="S899" i="15"/>
  <c r="T899" i="15"/>
  <c r="A900" i="15"/>
  <c r="B900" i="15"/>
  <c r="C900" i="15"/>
  <c r="F900" i="15"/>
  <c r="G900" i="15"/>
  <c r="H900" i="15"/>
  <c r="I900" i="15"/>
  <c r="J900" i="15"/>
  <c r="M900" i="15"/>
  <c r="N900" i="15"/>
  <c r="O900" i="15"/>
  <c r="P900" i="15"/>
  <c r="Q900" i="15"/>
  <c r="R900" i="15"/>
  <c r="S900" i="15"/>
  <c r="T900" i="15"/>
  <c r="A901" i="15"/>
  <c r="B901" i="15"/>
  <c r="C901" i="15"/>
  <c r="F901" i="15"/>
  <c r="G901" i="15"/>
  <c r="H901" i="15"/>
  <c r="I901" i="15"/>
  <c r="J901" i="15"/>
  <c r="M901" i="15"/>
  <c r="N901" i="15"/>
  <c r="O901" i="15"/>
  <c r="P901" i="15"/>
  <c r="Q901" i="15"/>
  <c r="R901" i="15"/>
  <c r="S901" i="15"/>
  <c r="T901" i="15"/>
  <c r="A902" i="15"/>
  <c r="B902" i="15"/>
  <c r="C902" i="15"/>
  <c r="F902" i="15"/>
  <c r="G902" i="15"/>
  <c r="H902" i="15"/>
  <c r="I902" i="15"/>
  <c r="J902" i="15"/>
  <c r="M902" i="15"/>
  <c r="N902" i="15"/>
  <c r="O902" i="15"/>
  <c r="P902" i="15"/>
  <c r="Q902" i="15"/>
  <c r="R902" i="15"/>
  <c r="S902" i="15"/>
  <c r="T902" i="15"/>
  <c r="A903" i="15"/>
  <c r="B903" i="15"/>
  <c r="C903" i="15"/>
  <c r="F903" i="15"/>
  <c r="G903" i="15"/>
  <c r="H903" i="15"/>
  <c r="I903" i="15"/>
  <c r="J903" i="15"/>
  <c r="M903" i="15"/>
  <c r="N903" i="15"/>
  <c r="O903" i="15"/>
  <c r="P903" i="15"/>
  <c r="Q903" i="15"/>
  <c r="R903" i="15"/>
  <c r="S903" i="15"/>
  <c r="T903" i="15"/>
  <c r="A904" i="15"/>
  <c r="B904" i="15"/>
  <c r="C904" i="15"/>
  <c r="F904" i="15"/>
  <c r="G904" i="15"/>
  <c r="H904" i="15"/>
  <c r="I904" i="15"/>
  <c r="J904" i="15"/>
  <c r="M904" i="15"/>
  <c r="N904" i="15"/>
  <c r="O904" i="15"/>
  <c r="P904" i="15"/>
  <c r="Q904" i="15"/>
  <c r="R904" i="15"/>
  <c r="S904" i="15"/>
  <c r="T904" i="15"/>
  <c r="A905" i="15"/>
  <c r="B905" i="15"/>
  <c r="C905" i="15"/>
  <c r="F905" i="15"/>
  <c r="G905" i="15"/>
  <c r="H905" i="15"/>
  <c r="I905" i="15"/>
  <c r="J905" i="15"/>
  <c r="M905" i="15"/>
  <c r="N905" i="15"/>
  <c r="O905" i="15"/>
  <c r="P905" i="15"/>
  <c r="Q905" i="15"/>
  <c r="R905" i="15"/>
  <c r="S905" i="15"/>
  <c r="T905" i="15"/>
  <c r="A906" i="15"/>
  <c r="B906" i="15"/>
  <c r="C906" i="15"/>
  <c r="F906" i="15"/>
  <c r="G906" i="15"/>
  <c r="H906" i="15"/>
  <c r="I906" i="15"/>
  <c r="J906" i="15"/>
  <c r="M906" i="15"/>
  <c r="N906" i="15"/>
  <c r="O906" i="15"/>
  <c r="P906" i="15"/>
  <c r="Q906" i="15"/>
  <c r="R906" i="15"/>
  <c r="S906" i="15"/>
  <c r="T906" i="15"/>
  <c r="A907" i="15"/>
  <c r="B907" i="15"/>
  <c r="C907" i="15"/>
  <c r="F907" i="15"/>
  <c r="G907" i="15"/>
  <c r="H907" i="15"/>
  <c r="I907" i="15"/>
  <c r="J907" i="15"/>
  <c r="M907" i="15"/>
  <c r="N907" i="15"/>
  <c r="O907" i="15"/>
  <c r="P907" i="15"/>
  <c r="Q907" i="15"/>
  <c r="R907" i="15"/>
  <c r="S907" i="15"/>
  <c r="T907" i="15"/>
  <c r="A908" i="15"/>
  <c r="B908" i="15"/>
  <c r="C908" i="15"/>
  <c r="F908" i="15"/>
  <c r="G908" i="15"/>
  <c r="H908" i="15"/>
  <c r="I908" i="15"/>
  <c r="J908" i="15"/>
  <c r="M908" i="15"/>
  <c r="N908" i="15"/>
  <c r="O908" i="15"/>
  <c r="P908" i="15"/>
  <c r="Q908" i="15"/>
  <c r="R908" i="15"/>
  <c r="S908" i="15"/>
  <c r="T908" i="15"/>
  <c r="A909" i="15"/>
  <c r="B909" i="15"/>
  <c r="C909" i="15"/>
  <c r="F909" i="15"/>
  <c r="G909" i="15"/>
  <c r="H909" i="15"/>
  <c r="I909" i="15"/>
  <c r="J909" i="15"/>
  <c r="M909" i="15"/>
  <c r="N909" i="15"/>
  <c r="O909" i="15"/>
  <c r="P909" i="15"/>
  <c r="Q909" i="15"/>
  <c r="R909" i="15"/>
  <c r="S909" i="15"/>
  <c r="T909" i="15"/>
  <c r="A910" i="15"/>
  <c r="B910" i="15"/>
  <c r="C910" i="15"/>
  <c r="F910" i="15"/>
  <c r="G910" i="15"/>
  <c r="H910" i="15"/>
  <c r="I910" i="15"/>
  <c r="J910" i="15"/>
  <c r="M910" i="15"/>
  <c r="N910" i="15"/>
  <c r="O910" i="15"/>
  <c r="P910" i="15"/>
  <c r="Q910" i="15"/>
  <c r="R910" i="15"/>
  <c r="S910" i="15"/>
  <c r="T910" i="15"/>
  <c r="A911" i="15"/>
  <c r="B911" i="15"/>
  <c r="C911" i="15"/>
  <c r="F911" i="15"/>
  <c r="G911" i="15"/>
  <c r="H911" i="15"/>
  <c r="I911" i="15"/>
  <c r="J911" i="15"/>
  <c r="M911" i="15"/>
  <c r="N911" i="15"/>
  <c r="O911" i="15"/>
  <c r="P911" i="15"/>
  <c r="Q911" i="15"/>
  <c r="R911" i="15"/>
  <c r="S911" i="15"/>
  <c r="T911" i="15"/>
  <c r="A912" i="15"/>
  <c r="B912" i="15"/>
  <c r="C912" i="15"/>
  <c r="F912" i="15"/>
  <c r="G912" i="15"/>
  <c r="H912" i="15"/>
  <c r="I912" i="15"/>
  <c r="J912" i="15"/>
  <c r="M912" i="15"/>
  <c r="N912" i="15"/>
  <c r="O912" i="15"/>
  <c r="P912" i="15"/>
  <c r="Q912" i="15"/>
  <c r="R912" i="15"/>
  <c r="S912" i="15"/>
  <c r="T912" i="15"/>
  <c r="A913" i="15"/>
  <c r="B913" i="15"/>
  <c r="C913" i="15"/>
  <c r="F913" i="15"/>
  <c r="G913" i="15"/>
  <c r="H913" i="15"/>
  <c r="I913" i="15"/>
  <c r="J913" i="15"/>
  <c r="M913" i="15"/>
  <c r="N913" i="15"/>
  <c r="O913" i="15"/>
  <c r="P913" i="15"/>
  <c r="Q913" i="15"/>
  <c r="R913" i="15"/>
  <c r="S913" i="15"/>
  <c r="T913" i="15"/>
  <c r="A914" i="15"/>
  <c r="B914" i="15"/>
  <c r="C914" i="15"/>
  <c r="F914" i="15"/>
  <c r="G914" i="15"/>
  <c r="H914" i="15"/>
  <c r="I914" i="15"/>
  <c r="J914" i="15"/>
  <c r="M914" i="15"/>
  <c r="N914" i="15"/>
  <c r="O914" i="15"/>
  <c r="P914" i="15"/>
  <c r="Q914" i="15"/>
  <c r="R914" i="15"/>
  <c r="S914" i="15"/>
  <c r="T914" i="15"/>
  <c r="A915" i="15"/>
  <c r="B915" i="15"/>
  <c r="C915" i="15"/>
  <c r="F915" i="15"/>
  <c r="G915" i="15"/>
  <c r="H915" i="15"/>
  <c r="I915" i="15"/>
  <c r="J915" i="15"/>
  <c r="M915" i="15"/>
  <c r="N915" i="15"/>
  <c r="O915" i="15"/>
  <c r="P915" i="15"/>
  <c r="Q915" i="15"/>
  <c r="R915" i="15"/>
  <c r="S915" i="15"/>
  <c r="T915" i="15"/>
  <c r="A916" i="15"/>
  <c r="B916" i="15"/>
  <c r="C916" i="15"/>
  <c r="F916" i="15"/>
  <c r="G916" i="15"/>
  <c r="H916" i="15"/>
  <c r="I916" i="15"/>
  <c r="J916" i="15"/>
  <c r="M916" i="15"/>
  <c r="N916" i="15"/>
  <c r="O916" i="15"/>
  <c r="P916" i="15"/>
  <c r="Q916" i="15"/>
  <c r="R916" i="15"/>
  <c r="S916" i="15"/>
  <c r="T916" i="15"/>
  <c r="A917" i="15"/>
  <c r="B917" i="15"/>
  <c r="C917" i="15"/>
  <c r="F917" i="15"/>
  <c r="G917" i="15"/>
  <c r="H917" i="15"/>
  <c r="I917" i="15"/>
  <c r="J917" i="15"/>
  <c r="M917" i="15"/>
  <c r="N917" i="15"/>
  <c r="O917" i="15"/>
  <c r="P917" i="15"/>
  <c r="Q917" i="15"/>
  <c r="R917" i="15"/>
  <c r="S917" i="15"/>
  <c r="T917" i="15"/>
  <c r="A918" i="15"/>
  <c r="B918" i="15"/>
  <c r="C918" i="15"/>
  <c r="F918" i="15"/>
  <c r="G918" i="15"/>
  <c r="H918" i="15"/>
  <c r="I918" i="15"/>
  <c r="J918" i="15"/>
  <c r="M918" i="15"/>
  <c r="N918" i="15"/>
  <c r="O918" i="15"/>
  <c r="P918" i="15"/>
  <c r="Q918" i="15"/>
  <c r="R918" i="15"/>
  <c r="S918" i="15"/>
  <c r="T918" i="15"/>
  <c r="A919" i="15"/>
  <c r="B919" i="15"/>
  <c r="C919" i="15"/>
  <c r="F919" i="15"/>
  <c r="G919" i="15"/>
  <c r="H919" i="15"/>
  <c r="I919" i="15"/>
  <c r="J919" i="15"/>
  <c r="M919" i="15"/>
  <c r="N919" i="15"/>
  <c r="O919" i="15"/>
  <c r="P919" i="15"/>
  <c r="Q919" i="15"/>
  <c r="R919" i="15"/>
  <c r="S919" i="15"/>
  <c r="T919" i="15"/>
  <c r="A920" i="15"/>
  <c r="B920" i="15"/>
  <c r="C920" i="15"/>
  <c r="F920" i="15"/>
  <c r="G920" i="15"/>
  <c r="H920" i="15"/>
  <c r="I920" i="15"/>
  <c r="J920" i="15"/>
  <c r="M920" i="15"/>
  <c r="N920" i="15"/>
  <c r="O920" i="15"/>
  <c r="P920" i="15"/>
  <c r="Q920" i="15"/>
  <c r="R920" i="15"/>
  <c r="S920" i="15"/>
  <c r="T920" i="15"/>
  <c r="A921" i="15"/>
  <c r="B921" i="15"/>
  <c r="C921" i="15"/>
  <c r="F921" i="15"/>
  <c r="G921" i="15"/>
  <c r="H921" i="15"/>
  <c r="I921" i="15"/>
  <c r="J921" i="15"/>
  <c r="M921" i="15"/>
  <c r="N921" i="15"/>
  <c r="O921" i="15"/>
  <c r="P921" i="15"/>
  <c r="Q921" i="15"/>
  <c r="R921" i="15"/>
  <c r="S921" i="15"/>
  <c r="T921" i="15"/>
  <c r="A922" i="15"/>
  <c r="B922" i="15"/>
  <c r="C922" i="15"/>
  <c r="F922" i="15"/>
  <c r="G922" i="15"/>
  <c r="H922" i="15"/>
  <c r="I922" i="15"/>
  <c r="J922" i="15"/>
  <c r="M922" i="15"/>
  <c r="N922" i="15"/>
  <c r="O922" i="15"/>
  <c r="P922" i="15"/>
  <c r="Q922" i="15"/>
  <c r="R922" i="15"/>
  <c r="S922" i="15"/>
  <c r="T922" i="15"/>
  <c r="A923" i="15"/>
  <c r="B923" i="15"/>
  <c r="C923" i="15"/>
  <c r="F923" i="15"/>
  <c r="G923" i="15"/>
  <c r="H923" i="15"/>
  <c r="I923" i="15"/>
  <c r="J923" i="15"/>
  <c r="M923" i="15"/>
  <c r="N923" i="15"/>
  <c r="O923" i="15"/>
  <c r="P923" i="15"/>
  <c r="Q923" i="15"/>
  <c r="R923" i="15"/>
  <c r="S923" i="15"/>
  <c r="T923" i="15"/>
  <c r="A924" i="15"/>
  <c r="B924" i="15"/>
  <c r="C924" i="15"/>
  <c r="F924" i="15"/>
  <c r="G924" i="15"/>
  <c r="H924" i="15"/>
  <c r="I924" i="15"/>
  <c r="J924" i="15"/>
  <c r="M924" i="15"/>
  <c r="N924" i="15"/>
  <c r="O924" i="15"/>
  <c r="P924" i="15"/>
  <c r="Q924" i="15"/>
  <c r="R924" i="15"/>
  <c r="S924" i="15"/>
  <c r="T924" i="15"/>
  <c r="A925" i="15"/>
  <c r="B925" i="15"/>
  <c r="C925" i="15"/>
  <c r="F925" i="15"/>
  <c r="G925" i="15"/>
  <c r="H925" i="15"/>
  <c r="I925" i="15"/>
  <c r="J925" i="15"/>
  <c r="M925" i="15"/>
  <c r="N925" i="15"/>
  <c r="O925" i="15"/>
  <c r="P925" i="15"/>
  <c r="Q925" i="15"/>
  <c r="R925" i="15"/>
  <c r="S925" i="15"/>
  <c r="T925" i="15"/>
  <c r="A926" i="15"/>
  <c r="B926" i="15"/>
  <c r="C926" i="15"/>
  <c r="F926" i="15"/>
  <c r="G926" i="15"/>
  <c r="H926" i="15"/>
  <c r="I926" i="15"/>
  <c r="J926" i="15"/>
  <c r="M926" i="15"/>
  <c r="N926" i="15"/>
  <c r="O926" i="15"/>
  <c r="P926" i="15"/>
  <c r="Q926" i="15"/>
  <c r="R926" i="15"/>
  <c r="S926" i="15"/>
  <c r="T926" i="15"/>
  <c r="A927" i="15"/>
  <c r="B927" i="15"/>
  <c r="C927" i="15"/>
  <c r="F927" i="15"/>
  <c r="G927" i="15"/>
  <c r="H927" i="15"/>
  <c r="I927" i="15"/>
  <c r="J927" i="15"/>
  <c r="M927" i="15"/>
  <c r="N927" i="15"/>
  <c r="O927" i="15"/>
  <c r="P927" i="15"/>
  <c r="Q927" i="15"/>
  <c r="R927" i="15"/>
  <c r="S927" i="15"/>
  <c r="T927" i="15"/>
  <c r="A928" i="15"/>
  <c r="B928" i="15"/>
  <c r="C928" i="15"/>
  <c r="F928" i="15"/>
  <c r="G928" i="15"/>
  <c r="H928" i="15"/>
  <c r="I928" i="15"/>
  <c r="J928" i="15"/>
  <c r="M928" i="15"/>
  <c r="N928" i="15"/>
  <c r="O928" i="15"/>
  <c r="P928" i="15"/>
  <c r="Q928" i="15"/>
  <c r="R928" i="15"/>
  <c r="S928" i="15"/>
  <c r="T928" i="15"/>
  <c r="A929" i="15"/>
  <c r="B929" i="15"/>
  <c r="C929" i="15"/>
  <c r="F929" i="15"/>
  <c r="G929" i="15"/>
  <c r="H929" i="15"/>
  <c r="I929" i="15"/>
  <c r="J929" i="15"/>
  <c r="M929" i="15"/>
  <c r="N929" i="15"/>
  <c r="O929" i="15"/>
  <c r="P929" i="15"/>
  <c r="Q929" i="15"/>
  <c r="R929" i="15"/>
  <c r="S929" i="15"/>
  <c r="T929" i="15"/>
  <c r="A930" i="15"/>
  <c r="B930" i="15"/>
  <c r="C930" i="15"/>
  <c r="F930" i="15"/>
  <c r="G930" i="15"/>
  <c r="H930" i="15"/>
  <c r="I930" i="15"/>
  <c r="J930" i="15"/>
  <c r="M930" i="15"/>
  <c r="N930" i="15"/>
  <c r="O930" i="15"/>
  <c r="P930" i="15"/>
  <c r="Q930" i="15"/>
  <c r="R930" i="15"/>
  <c r="S930" i="15"/>
  <c r="T930" i="15"/>
  <c r="A931" i="15"/>
  <c r="B931" i="15"/>
  <c r="C931" i="15"/>
  <c r="F931" i="15"/>
  <c r="G931" i="15"/>
  <c r="H931" i="15"/>
  <c r="I931" i="15"/>
  <c r="J931" i="15"/>
  <c r="M931" i="15"/>
  <c r="N931" i="15"/>
  <c r="O931" i="15"/>
  <c r="P931" i="15"/>
  <c r="Q931" i="15"/>
  <c r="R931" i="15"/>
  <c r="S931" i="15"/>
  <c r="T931" i="15"/>
  <c r="A932" i="15"/>
  <c r="B932" i="15"/>
  <c r="C932" i="15"/>
  <c r="F932" i="15"/>
  <c r="G932" i="15"/>
  <c r="H932" i="15"/>
  <c r="I932" i="15"/>
  <c r="J932" i="15"/>
  <c r="M932" i="15"/>
  <c r="N932" i="15"/>
  <c r="O932" i="15"/>
  <c r="P932" i="15"/>
  <c r="Q932" i="15"/>
  <c r="R932" i="15"/>
  <c r="S932" i="15"/>
  <c r="T932" i="15"/>
  <c r="A933" i="15"/>
  <c r="B933" i="15"/>
  <c r="C933" i="15"/>
  <c r="F933" i="15"/>
  <c r="G933" i="15"/>
  <c r="H933" i="15"/>
  <c r="I933" i="15"/>
  <c r="J933" i="15"/>
  <c r="M933" i="15"/>
  <c r="N933" i="15"/>
  <c r="O933" i="15"/>
  <c r="P933" i="15"/>
  <c r="Q933" i="15"/>
  <c r="R933" i="15"/>
  <c r="S933" i="15"/>
  <c r="T933" i="15"/>
  <c r="A934" i="15"/>
  <c r="B934" i="15"/>
  <c r="C934" i="15"/>
  <c r="F934" i="15"/>
  <c r="G934" i="15"/>
  <c r="H934" i="15"/>
  <c r="I934" i="15"/>
  <c r="J934" i="15"/>
  <c r="M934" i="15"/>
  <c r="N934" i="15"/>
  <c r="O934" i="15"/>
  <c r="P934" i="15"/>
  <c r="Q934" i="15"/>
  <c r="R934" i="15"/>
  <c r="S934" i="15"/>
  <c r="T934" i="15"/>
  <c r="A935" i="15"/>
  <c r="B935" i="15"/>
  <c r="C935" i="15"/>
  <c r="F935" i="15"/>
  <c r="G935" i="15"/>
  <c r="H935" i="15"/>
  <c r="I935" i="15"/>
  <c r="J935" i="15"/>
  <c r="M935" i="15"/>
  <c r="N935" i="15"/>
  <c r="O935" i="15"/>
  <c r="P935" i="15"/>
  <c r="Q935" i="15"/>
  <c r="R935" i="15"/>
  <c r="S935" i="15"/>
  <c r="T935" i="15"/>
  <c r="A936" i="15"/>
  <c r="B936" i="15"/>
  <c r="C936" i="15"/>
  <c r="F936" i="15"/>
  <c r="G936" i="15"/>
  <c r="H936" i="15"/>
  <c r="I936" i="15"/>
  <c r="J936" i="15"/>
  <c r="M936" i="15"/>
  <c r="N936" i="15"/>
  <c r="O936" i="15"/>
  <c r="P936" i="15"/>
  <c r="Q936" i="15"/>
  <c r="R936" i="15"/>
  <c r="S936" i="15"/>
  <c r="T936" i="15"/>
  <c r="A937" i="15"/>
  <c r="B937" i="15"/>
  <c r="C937" i="15"/>
  <c r="F937" i="15"/>
  <c r="G937" i="15"/>
  <c r="H937" i="15"/>
  <c r="I937" i="15"/>
  <c r="J937" i="15"/>
  <c r="M937" i="15"/>
  <c r="N937" i="15"/>
  <c r="O937" i="15"/>
  <c r="P937" i="15"/>
  <c r="Q937" i="15"/>
  <c r="R937" i="15"/>
  <c r="S937" i="15"/>
  <c r="T937" i="15"/>
  <c r="A938" i="15"/>
  <c r="B938" i="15"/>
  <c r="C938" i="15"/>
  <c r="F938" i="15"/>
  <c r="G938" i="15"/>
  <c r="H938" i="15"/>
  <c r="I938" i="15"/>
  <c r="J938" i="15"/>
  <c r="M938" i="15"/>
  <c r="N938" i="15"/>
  <c r="O938" i="15"/>
  <c r="P938" i="15"/>
  <c r="Q938" i="15"/>
  <c r="R938" i="15"/>
  <c r="S938" i="15"/>
  <c r="T938" i="15"/>
  <c r="A939" i="15"/>
  <c r="B939" i="15"/>
  <c r="C939" i="15"/>
  <c r="F939" i="15"/>
  <c r="G939" i="15"/>
  <c r="H939" i="15"/>
  <c r="I939" i="15"/>
  <c r="J939" i="15"/>
  <c r="M939" i="15"/>
  <c r="N939" i="15"/>
  <c r="O939" i="15"/>
  <c r="P939" i="15"/>
  <c r="Q939" i="15"/>
  <c r="R939" i="15"/>
  <c r="S939" i="15"/>
  <c r="T939" i="15"/>
  <c r="A940" i="15"/>
  <c r="B940" i="15"/>
  <c r="C940" i="15"/>
  <c r="F940" i="15"/>
  <c r="G940" i="15"/>
  <c r="H940" i="15"/>
  <c r="I940" i="15"/>
  <c r="J940" i="15"/>
  <c r="M940" i="15"/>
  <c r="N940" i="15"/>
  <c r="O940" i="15"/>
  <c r="P940" i="15"/>
  <c r="Q940" i="15"/>
  <c r="R940" i="15"/>
  <c r="S940" i="15"/>
  <c r="T940" i="15"/>
  <c r="A941" i="15"/>
  <c r="B941" i="15"/>
  <c r="C941" i="15"/>
  <c r="F941" i="15"/>
  <c r="G941" i="15"/>
  <c r="H941" i="15"/>
  <c r="I941" i="15"/>
  <c r="J941" i="15"/>
  <c r="M941" i="15"/>
  <c r="N941" i="15"/>
  <c r="O941" i="15"/>
  <c r="P941" i="15"/>
  <c r="Q941" i="15"/>
  <c r="R941" i="15"/>
  <c r="S941" i="15"/>
  <c r="T941" i="15"/>
  <c r="A942" i="15"/>
  <c r="B942" i="15"/>
  <c r="C942" i="15"/>
  <c r="F942" i="15"/>
  <c r="G942" i="15"/>
  <c r="H942" i="15"/>
  <c r="I942" i="15"/>
  <c r="J942" i="15"/>
  <c r="M942" i="15"/>
  <c r="N942" i="15"/>
  <c r="O942" i="15"/>
  <c r="P942" i="15"/>
  <c r="Q942" i="15"/>
  <c r="R942" i="15"/>
  <c r="S942" i="15"/>
  <c r="T942" i="15"/>
  <c r="A943" i="15"/>
  <c r="B943" i="15"/>
  <c r="C943" i="15"/>
  <c r="F943" i="15"/>
  <c r="G943" i="15"/>
  <c r="H943" i="15"/>
  <c r="I943" i="15"/>
  <c r="J943" i="15"/>
  <c r="M943" i="15"/>
  <c r="N943" i="15"/>
  <c r="O943" i="15"/>
  <c r="P943" i="15"/>
  <c r="Q943" i="15"/>
  <c r="R943" i="15"/>
  <c r="S943" i="15"/>
  <c r="T943" i="15"/>
  <c r="A944" i="15"/>
  <c r="B944" i="15"/>
  <c r="C944" i="15"/>
  <c r="F944" i="15"/>
  <c r="G944" i="15"/>
  <c r="H944" i="15"/>
  <c r="I944" i="15"/>
  <c r="J944" i="15"/>
  <c r="M944" i="15"/>
  <c r="N944" i="15"/>
  <c r="O944" i="15"/>
  <c r="P944" i="15"/>
  <c r="Q944" i="15"/>
  <c r="R944" i="15"/>
  <c r="S944" i="15"/>
  <c r="T944" i="15"/>
  <c r="A945" i="15"/>
  <c r="B945" i="15"/>
  <c r="C945" i="15"/>
  <c r="F945" i="15"/>
  <c r="G945" i="15"/>
  <c r="H945" i="15"/>
  <c r="I945" i="15"/>
  <c r="J945" i="15"/>
  <c r="M945" i="15"/>
  <c r="N945" i="15"/>
  <c r="O945" i="15"/>
  <c r="P945" i="15"/>
  <c r="Q945" i="15"/>
  <c r="R945" i="15"/>
  <c r="S945" i="15"/>
  <c r="T945" i="15"/>
  <c r="A946" i="15"/>
  <c r="B946" i="15"/>
  <c r="C946" i="15"/>
  <c r="F946" i="15"/>
  <c r="G946" i="15"/>
  <c r="H946" i="15"/>
  <c r="I946" i="15"/>
  <c r="J946" i="15"/>
  <c r="M946" i="15"/>
  <c r="N946" i="15"/>
  <c r="O946" i="15"/>
  <c r="P946" i="15"/>
  <c r="Q946" i="15"/>
  <c r="R946" i="15"/>
  <c r="S946" i="15"/>
  <c r="T946" i="15"/>
  <c r="A947" i="15"/>
  <c r="B947" i="15"/>
  <c r="C947" i="15"/>
  <c r="F947" i="15"/>
  <c r="G947" i="15"/>
  <c r="H947" i="15"/>
  <c r="I947" i="15"/>
  <c r="J947" i="15"/>
  <c r="M947" i="15"/>
  <c r="N947" i="15"/>
  <c r="O947" i="15"/>
  <c r="P947" i="15"/>
  <c r="Q947" i="15"/>
  <c r="R947" i="15"/>
  <c r="S947" i="15"/>
  <c r="T947" i="15"/>
  <c r="A948" i="15"/>
  <c r="B948" i="15"/>
  <c r="C948" i="15"/>
  <c r="F948" i="15"/>
  <c r="G948" i="15"/>
  <c r="H948" i="15"/>
  <c r="I948" i="15"/>
  <c r="J948" i="15"/>
  <c r="M948" i="15"/>
  <c r="N948" i="15"/>
  <c r="O948" i="15"/>
  <c r="P948" i="15"/>
  <c r="Q948" i="15"/>
  <c r="R948" i="15"/>
  <c r="S948" i="15"/>
  <c r="T948" i="15"/>
  <c r="A949" i="15"/>
  <c r="B949" i="15"/>
  <c r="C949" i="15"/>
  <c r="F949" i="15"/>
  <c r="G949" i="15"/>
  <c r="H949" i="15"/>
  <c r="I949" i="15"/>
  <c r="J949" i="15"/>
  <c r="M949" i="15"/>
  <c r="N949" i="15"/>
  <c r="O949" i="15"/>
  <c r="P949" i="15"/>
  <c r="Q949" i="15"/>
  <c r="R949" i="15"/>
  <c r="S949" i="15"/>
  <c r="T949" i="15"/>
  <c r="A950" i="15"/>
  <c r="B950" i="15"/>
  <c r="C950" i="15"/>
  <c r="F950" i="15"/>
  <c r="G950" i="15"/>
  <c r="H950" i="15"/>
  <c r="I950" i="15"/>
  <c r="J950" i="15"/>
  <c r="M950" i="15"/>
  <c r="N950" i="15"/>
  <c r="O950" i="15"/>
  <c r="P950" i="15"/>
  <c r="Q950" i="15"/>
  <c r="R950" i="15"/>
  <c r="S950" i="15"/>
  <c r="T950" i="15"/>
  <c r="A951" i="15"/>
  <c r="B951" i="15"/>
  <c r="C951" i="15"/>
  <c r="F951" i="15"/>
  <c r="G951" i="15"/>
  <c r="H951" i="15"/>
  <c r="I951" i="15"/>
  <c r="J951" i="15"/>
  <c r="M951" i="15"/>
  <c r="N951" i="15"/>
  <c r="O951" i="15"/>
  <c r="P951" i="15"/>
  <c r="Q951" i="15"/>
  <c r="R951" i="15"/>
  <c r="S951" i="15"/>
  <c r="T951" i="15"/>
  <c r="A952" i="15"/>
  <c r="B952" i="15"/>
  <c r="C952" i="15"/>
  <c r="F952" i="15"/>
  <c r="G952" i="15"/>
  <c r="H952" i="15"/>
  <c r="I952" i="15"/>
  <c r="J952" i="15"/>
  <c r="M952" i="15"/>
  <c r="N952" i="15"/>
  <c r="O952" i="15"/>
  <c r="P952" i="15"/>
  <c r="Q952" i="15"/>
  <c r="R952" i="15"/>
  <c r="S952" i="15"/>
  <c r="T952" i="15"/>
  <c r="A953" i="15"/>
  <c r="B953" i="15"/>
  <c r="C953" i="15"/>
  <c r="F953" i="15"/>
  <c r="G953" i="15"/>
  <c r="H953" i="15"/>
  <c r="I953" i="15"/>
  <c r="J953" i="15"/>
  <c r="M953" i="15"/>
  <c r="N953" i="15"/>
  <c r="O953" i="15"/>
  <c r="P953" i="15"/>
  <c r="Q953" i="15"/>
  <c r="R953" i="15"/>
  <c r="S953" i="15"/>
  <c r="T953" i="15"/>
  <c r="A954" i="15"/>
  <c r="B954" i="15"/>
  <c r="C954" i="15"/>
  <c r="F954" i="15"/>
  <c r="G954" i="15"/>
  <c r="H954" i="15"/>
  <c r="I954" i="15"/>
  <c r="J954" i="15"/>
  <c r="M954" i="15"/>
  <c r="N954" i="15"/>
  <c r="O954" i="15"/>
  <c r="P954" i="15"/>
  <c r="Q954" i="15"/>
  <c r="R954" i="15"/>
  <c r="S954" i="15"/>
  <c r="T954" i="15"/>
  <c r="A955" i="15"/>
  <c r="B955" i="15"/>
  <c r="C955" i="15"/>
  <c r="F955" i="15"/>
  <c r="G955" i="15"/>
  <c r="H955" i="15"/>
  <c r="I955" i="15"/>
  <c r="J955" i="15"/>
  <c r="M955" i="15"/>
  <c r="N955" i="15"/>
  <c r="O955" i="15"/>
  <c r="P955" i="15"/>
  <c r="Q955" i="15"/>
  <c r="R955" i="15"/>
  <c r="S955" i="15"/>
  <c r="T955" i="15"/>
  <c r="A956" i="15"/>
  <c r="B956" i="15"/>
  <c r="C956" i="15"/>
  <c r="F956" i="15"/>
  <c r="G956" i="15"/>
  <c r="H956" i="15"/>
  <c r="I956" i="15"/>
  <c r="J956" i="15"/>
  <c r="M956" i="15"/>
  <c r="N956" i="15"/>
  <c r="O956" i="15"/>
  <c r="P956" i="15"/>
  <c r="Q956" i="15"/>
  <c r="R956" i="15"/>
  <c r="S956" i="15"/>
  <c r="T956" i="15"/>
  <c r="A957" i="15"/>
  <c r="B957" i="15"/>
  <c r="C957" i="15"/>
  <c r="F957" i="15"/>
  <c r="G957" i="15"/>
  <c r="H957" i="15"/>
  <c r="I957" i="15"/>
  <c r="J957" i="15"/>
  <c r="M957" i="15"/>
  <c r="N957" i="15"/>
  <c r="O957" i="15"/>
  <c r="P957" i="15"/>
  <c r="Q957" i="15"/>
  <c r="R957" i="15"/>
  <c r="S957" i="15"/>
  <c r="T957" i="15"/>
  <c r="A958" i="15"/>
  <c r="B958" i="15"/>
  <c r="C958" i="15"/>
  <c r="F958" i="15"/>
  <c r="G958" i="15"/>
  <c r="H958" i="15"/>
  <c r="I958" i="15"/>
  <c r="J958" i="15"/>
  <c r="M958" i="15"/>
  <c r="N958" i="15"/>
  <c r="O958" i="15"/>
  <c r="P958" i="15"/>
  <c r="Q958" i="15"/>
  <c r="R958" i="15"/>
  <c r="S958" i="15"/>
  <c r="T958" i="15"/>
  <c r="A959" i="15"/>
  <c r="B959" i="15"/>
  <c r="C959" i="15"/>
  <c r="F959" i="15"/>
  <c r="G959" i="15"/>
  <c r="H959" i="15"/>
  <c r="I959" i="15"/>
  <c r="J959" i="15"/>
  <c r="M959" i="15"/>
  <c r="N959" i="15"/>
  <c r="O959" i="15"/>
  <c r="P959" i="15"/>
  <c r="Q959" i="15"/>
  <c r="R959" i="15"/>
  <c r="S959" i="15"/>
  <c r="T959" i="15"/>
  <c r="A960" i="15"/>
  <c r="B960" i="15"/>
  <c r="C960" i="15"/>
  <c r="F960" i="15"/>
  <c r="G960" i="15"/>
  <c r="H960" i="15"/>
  <c r="I960" i="15"/>
  <c r="J960" i="15"/>
  <c r="M960" i="15"/>
  <c r="N960" i="15"/>
  <c r="O960" i="15"/>
  <c r="P960" i="15"/>
  <c r="Q960" i="15"/>
  <c r="R960" i="15"/>
  <c r="S960" i="15"/>
  <c r="T960" i="15"/>
  <c r="A961" i="15"/>
  <c r="B961" i="15"/>
  <c r="C961" i="15"/>
  <c r="F961" i="15"/>
  <c r="G961" i="15"/>
  <c r="H961" i="15"/>
  <c r="I961" i="15"/>
  <c r="J961" i="15"/>
  <c r="M961" i="15"/>
  <c r="N961" i="15"/>
  <c r="O961" i="15"/>
  <c r="P961" i="15"/>
  <c r="Q961" i="15"/>
  <c r="R961" i="15"/>
  <c r="S961" i="15"/>
  <c r="T961" i="15"/>
  <c r="A962" i="15"/>
  <c r="B962" i="15"/>
  <c r="C962" i="15"/>
  <c r="F962" i="15"/>
  <c r="G962" i="15"/>
  <c r="H962" i="15"/>
  <c r="I962" i="15"/>
  <c r="J962" i="15"/>
  <c r="M962" i="15"/>
  <c r="N962" i="15"/>
  <c r="O962" i="15"/>
  <c r="P962" i="15"/>
  <c r="Q962" i="15"/>
  <c r="R962" i="15"/>
  <c r="S962" i="15"/>
  <c r="T962" i="15"/>
  <c r="A963" i="15"/>
  <c r="B963" i="15"/>
  <c r="C963" i="15"/>
  <c r="F963" i="15"/>
  <c r="G963" i="15"/>
  <c r="H963" i="15"/>
  <c r="I963" i="15"/>
  <c r="J963" i="15"/>
  <c r="M963" i="15"/>
  <c r="N963" i="15"/>
  <c r="O963" i="15"/>
  <c r="P963" i="15"/>
  <c r="Q963" i="15"/>
  <c r="R963" i="15"/>
  <c r="S963" i="15"/>
  <c r="T963" i="15"/>
  <c r="A964" i="15"/>
  <c r="B964" i="15"/>
  <c r="C964" i="15"/>
  <c r="F964" i="15"/>
  <c r="G964" i="15"/>
  <c r="H964" i="15"/>
  <c r="I964" i="15"/>
  <c r="J964" i="15"/>
  <c r="M964" i="15"/>
  <c r="N964" i="15"/>
  <c r="O964" i="15"/>
  <c r="P964" i="15"/>
  <c r="Q964" i="15"/>
  <c r="R964" i="15"/>
  <c r="S964" i="15"/>
  <c r="T964" i="15"/>
  <c r="A965" i="15"/>
  <c r="B965" i="15"/>
  <c r="C965" i="15"/>
  <c r="F965" i="15"/>
  <c r="G965" i="15"/>
  <c r="H965" i="15"/>
  <c r="I965" i="15"/>
  <c r="J965" i="15"/>
  <c r="M965" i="15"/>
  <c r="N965" i="15"/>
  <c r="O965" i="15"/>
  <c r="P965" i="15"/>
  <c r="Q965" i="15"/>
  <c r="R965" i="15"/>
  <c r="S965" i="15"/>
  <c r="T965" i="15"/>
  <c r="A966" i="15"/>
  <c r="B966" i="15"/>
  <c r="C966" i="15"/>
  <c r="F966" i="15"/>
  <c r="G966" i="15"/>
  <c r="H966" i="15"/>
  <c r="I966" i="15"/>
  <c r="J966" i="15"/>
  <c r="M966" i="15"/>
  <c r="N966" i="15"/>
  <c r="O966" i="15"/>
  <c r="P966" i="15"/>
  <c r="Q966" i="15"/>
  <c r="R966" i="15"/>
  <c r="S966" i="15"/>
  <c r="T966" i="15"/>
  <c r="A967" i="15"/>
  <c r="B967" i="15"/>
  <c r="C967" i="15"/>
  <c r="F967" i="15"/>
  <c r="G967" i="15"/>
  <c r="H967" i="15"/>
  <c r="I967" i="15"/>
  <c r="J967" i="15"/>
  <c r="M967" i="15"/>
  <c r="N967" i="15"/>
  <c r="O967" i="15"/>
  <c r="P967" i="15"/>
  <c r="Q967" i="15"/>
  <c r="R967" i="15"/>
  <c r="S967" i="15"/>
  <c r="T967" i="15"/>
  <c r="A968" i="15"/>
  <c r="B968" i="15"/>
  <c r="C968" i="15"/>
  <c r="F968" i="15"/>
  <c r="G968" i="15"/>
  <c r="H968" i="15"/>
  <c r="I968" i="15"/>
  <c r="J968" i="15"/>
  <c r="M968" i="15"/>
  <c r="N968" i="15"/>
  <c r="O968" i="15"/>
  <c r="P968" i="15"/>
  <c r="Q968" i="15"/>
  <c r="R968" i="15"/>
  <c r="S968" i="15"/>
  <c r="T968" i="15"/>
  <c r="A969" i="15"/>
  <c r="B969" i="15"/>
  <c r="C969" i="15"/>
  <c r="F969" i="15"/>
  <c r="G969" i="15"/>
  <c r="H969" i="15"/>
  <c r="I969" i="15"/>
  <c r="J969" i="15"/>
  <c r="M969" i="15"/>
  <c r="N969" i="15"/>
  <c r="O969" i="15"/>
  <c r="P969" i="15"/>
  <c r="Q969" i="15"/>
  <c r="R969" i="15"/>
  <c r="S969" i="15"/>
  <c r="T969" i="15"/>
  <c r="A970" i="15"/>
  <c r="B970" i="15"/>
  <c r="C970" i="15"/>
  <c r="F970" i="15"/>
  <c r="G970" i="15"/>
  <c r="H970" i="15"/>
  <c r="I970" i="15"/>
  <c r="J970" i="15"/>
  <c r="M970" i="15"/>
  <c r="N970" i="15"/>
  <c r="O970" i="15"/>
  <c r="P970" i="15"/>
  <c r="Q970" i="15"/>
  <c r="R970" i="15"/>
  <c r="S970" i="15"/>
  <c r="T970" i="15"/>
  <c r="A971" i="15"/>
  <c r="B971" i="15"/>
  <c r="C971" i="15"/>
  <c r="F971" i="15"/>
  <c r="G971" i="15"/>
  <c r="H971" i="15"/>
  <c r="I971" i="15"/>
  <c r="J971" i="15"/>
  <c r="M971" i="15"/>
  <c r="N971" i="15"/>
  <c r="O971" i="15"/>
  <c r="P971" i="15"/>
  <c r="Q971" i="15"/>
  <c r="R971" i="15"/>
  <c r="S971" i="15"/>
  <c r="T971" i="15"/>
  <c r="A972" i="15"/>
  <c r="B972" i="15"/>
  <c r="C972" i="15"/>
  <c r="F972" i="15"/>
  <c r="G972" i="15"/>
  <c r="H972" i="15"/>
  <c r="I972" i="15"/>
  <c r="J972" i="15"/>
  <c r="M972" i="15"/>
  <c r="N972" i="15"/>
  <c r="O972" i="15"/>
  <c r="P972" i="15"/>
  <c r="Q972" i="15"/>
  <c r="R972" i="15"/>
  <c r="S972" i="15"/>
  <c r="T972" i="15"/>
  <c r="A973" i="15"/>
  <c r="B973" i="15"/>
  <c r="C973" i="15"/>
  <c r="F973" i="15"/>
  <c r="G973" i="15"/>
  <c r="H973" i="15"/>
  <c r="I973" i="15"/>
  <c r="J973" i="15"/>
  <c r="M973" i="15"/>
  <c r="N973" i="15"/>
  <c r="O973" i="15"/>
  <c r="P973" i="15"/>
  <c r="Q973" i="15"/>
  <c r="R973" i="15"/>
  <c r="S973" i="15"/>
  <c r="T973" i="15"/>
  <c r="A974" i="15"/>
  <c r="B974" i="15"/>
  <c r="C974" i="15"/>
  <c r="F974" i="15"/>
  <c r="G974" i="15"/>
  <c r="H974" i="15"/>
  <c r="I974" i="15"/>
  <c r="J974" i="15"/>
  <c r="M974" i="15"/>
  <c r="N974" i="15"/>
  <c r="O974" i="15"/>
  <c r="P974" i="15"/>
  <c r="Q974" i="15"/>
  <c r="R974" i="15"/>
  <c r="S974" i="15"/>
  <c r="T974" i="15"/>
  <c r="A975" i="15"/>
  <c r="B975" i="15"/>
  <c r="C975" i="15"/>
  <c r="F975" i="15"/>
  <c r="G975" i="15"/>
  <c r="H975" i="15"/>
  <c r="I975" i="15"/>
  <c r="J975" i="15"/>
  <c r="M975" i="15"/>
  <c r="N975" i="15"/>
  <c r="O975" i="15"/>
  <c r="P975" i="15"/>
  <c r="Q975" i="15"/>
  <c r="R975" i="15"/>
  <c r="S975" i="15"/>
  <c r="T975" i="15"/>
  <c r="A976" i="15"/>
  <c r="B976" i="15"/>
  <c r="C976" i="15"/>
  <c r="F976" i="15"/>
  <c r="G976" i="15"/>
  <c r="H976" i="15"/>
  <c r="I976" i="15"/>
  <c r="J976" i="15"/>
  <c r="M976" i="15"/>
  <c r="N976" i="15"/>
  <c r="O976" i="15"/>
  <c r="P976" i="15"/>
  <c r="Q976" i="15"/>
  <c r="R976" i="15"/>
  <c r="S976" i="15"/>
  <c r="T976" i="15"/>
  <c r="A977" i="15"/>
  <c r="B977" i="15"/>
  <c r="C977" i="15"/>
  <c r="F977" i="15"/>
  <c r="G977" i="15"/>
  <c r="H977" i="15"/>
  <c r="I977" i="15"/>
  <c r="J977" i="15"/>
  <c r="M977" i="15"/>
  <c r="N977" i="15"/>
  <c r="O977" i="15"/>
  <c r="P977" i="15"/>
  <c r="Q977" i="15"/>
  <c r="R977" i="15"/>
  <c r="S977" i="15"/>
  <c r="T977" i="15"/>
  <c r="A978" i="15"/>
  <c r="B978" i="15"/>
  <c r="C978" i="15"/>
  <c r="F978" i="15"/>
  <c r="G978" i="15"/>
  <c r="H978" i="15"/>
  <c r="I978" i="15"/>
  <c r="J978" i="15"/>
  <c r="M978" i="15"/>
  <c r="N978" i="15"/>
  <c r="O978" i="15"/>
  <c r="P978" i="15"/>
  <c r="Q978" i="15"/>
  <c r="R978" i="15"/>
  <c r="S978" i="15"/>
  <c r="T978" i="15"/>
  <c r="A979" i="15"/>
  <c r="B979" i="15"/>
  <c r="C979" i="15"/>
  <c r="F979" i="15"/>
  <c r="G979" i="15"/>
  <c r="H979" i="15"/>
  <c r="I979" i="15"/>
  <c r="J979" i="15"/>
  <c r="M979" i="15"/>
  <c r="N979" i="15"/>
  <c r="O979" i="15"/>
  <c r="P979" i="15"/>
  <c r="Q979" i="15"/>
  <c r="R979" i="15"/>
  <c r="S979" i="15"/>
  <c r="T979" i="15"/>
  <c r="A980" i="15"/>
  <c r="B980" i="15"/>
  <c r="C980" i="15"/>
  <c r="F980" i="15"/>
  <c r="G980" i="15"/>
  <c r="H980" i="15"/>
  <c r="I980" i="15"/>
  <c r="J980" i="15"/>
  <c r="M980" i="15"/>
  <c r="N980" i="15"/>
  <c r="O980" i="15"/>
  <c r="P980" i="15"/>
  <c r="Q980" i="15"/>
  <c r="R980" i="15"/>
  <c r="S980" i="15"/>
  <c r="T980" i="15"/>
  <c r="A981" i="15"/>
  <c r="B981" i="15"/>
  <c r="C981" i="15"/>
  <c r="F981" i="15"/>
  <c r="G981" i="15"/>
  <c r="H981" i="15"/>
  <c r="I981" i="15"/>
  <c r="J981" i="15"/>
  <c r="M981" i="15"/>
  <c r="N981" i="15"/>
  <c r="O981" i="15"/>
  <c r="P981" i="15"/>
  <c r="Q981" i="15"/>
  <c r="R981" i="15"/>
  <c r="S981" i="15"/>
  <c r="T981" i="15"/>
  <c r="A982" i="15"/>
  <c r="B982" i="15"/>
  <c r="C982" i="15"/>
  <c r="F982" i="15"/>
  <c r="G982" i="15"/>
  <c r="H982" i="15"/>
  <c r="I982" i="15"/>
  <c r="J982" i="15"/>
  <c r="M982" i="15"/>
  <c r="N982" i="15"/>
  <c r="O982" i="15"/>
  <c r="P982" i="15"/>
  <c r="Q982" i="15"/>
  <c r="R982" i="15"/>
  <c r="S982" i="15"/>
  <c r="T982" i="15"/>
  <c r="A983" i="15"/>
  <c r="B983" i="15"/>
  <c r="C983" i="15"/>
  <c r="F983" i="15"/>
  <c r="G983" i="15"/>
  <c r="H983" i="15"/>
  <c r="I983" i="15"/>
  <c r="J983" i="15"/>
  <c r="M983" i="15"/>
  <c r="N983" i="15"/>
  <c r="O983" i="15"/>
  <c r="P983" i="15"/>
  <c r="Q983" i="15"/>
  <c r="R983" i="15"/>
  <c r="S983" i="15"/>
  <c r="T983" i="15"/>
  <c r="A984" i="15"/>
  <c r="B984" i="15"/>
  <c r="C984" i="15"/>
  <c r="F984" i="15"/>
  <c r="G984" i="15"/>
  <c r="H984" i="15"/>
  <c r="I984" i="15"/>
  <c r="J984" i="15"/>
  <c r="M984" i="15"/>
  <c r="N984" i="15"/>
  <c r="O984" i="15"/>
  <c r="P984" i="15"/>
  <c r="Q984" i="15"/>
  <c r="R984" i="15"/>
  <c r="S984" i="15"/>
  <c r="T984" i="15"/>
  <c r="A985" i="15"/>
  <c r="B985" i="15"/>
  <c r="C985" i="15"/>
  <c r="F985" i="15"/>
  <c r="G985" i="15"/>
  <c r="H985" i="15"/>
  <c r="I985" i="15"/>
  <c r="J985" i="15"/>
  <c r="M985" i="15"/>
  <c r="N985" i="15"/>
  <c r="O985" i="15"/>
  <c r="P985" i="15"/>
  <c r="Q985" i="15"/>
  <c r="R985" i="15"/>
  <c r="S985" i="15"/>
  <c r="T985" i="15"/>
  <c r="A986" i="15"/>
  <c r="B986" i="15"/>
  <c r="C986" i="15"/>
  <c r="F986" i="15"/>
  <c r="G986" i="15"/>
  <c r="H986" i="15"/>
  <c r="I986" i="15"/>
  <c r="J986" i="15"/>
  <c r="M986" i="15"/>
  <c r="N986" i="15"/>
  <c r="O986" i="15"/>
  <c r="P986" i="15"/>
  <c r="Q986" i="15"/>
  <c r="R986" i="15"/>
  <c r="S986" i="15"/>
  <c r="T986" i="15"/>
  <c r="A987" i="15"/>
  <c r="B987" i="15"/>
  <c r="C987" i="15"/>
  <c r="F987" i="15"/>
  <c r="G987" i="15"/>
  <c r="H987" i="15"/>
  <c r="I987" i="15"/>
  <c r="J987" i="15"/>
  <c r="M987" i="15"/>
  <c r="N987" i="15"/>
  <c r="O987" i="15"/>
  <c r="P987" i="15"/>
  <c r="Q987" i="15"/>
  <c r="R987" i="15"/>
  <c r="S987" i="15"/>
  <c r="T987" i="15"/>
  <c r="A988" i="15"/>
  <c r="B988" i="15"/>
  <c r="C988" i="15"/>
  <c r="F988" i="15"/>
  <c r="G988" i="15"/>
  <c r="H988" i="15"/>
  <c r="I988" i="15"/>
  <c r="J988" i="15"/>
  <c r="M988" i="15"/>
  <c r="N988" i="15"/>
  <c r="O988" i="15"/>
  <c r="P988" i="15"/>
  <c r="Q988" i="15"/>
  <c r="R988" i="15"/>
  <c r="S988" i="15"/>
  <c r="T988" i="15"/>
  <c r="A989" i="15"/>
  <c r="B989" i="15"/>
  <c r="C989" i="15"/>
  <c r="F989" i="15"/>
  <c r="G989" i="15"/>
  <c r="H989" i="15"/>
  <c r="I989" i="15"/>
  <c r="J989" i="15"/>
  <c r="M989" i="15"/>
  <c r="N989" i="15"/>
  <c r="O989" i="15"/>
  <c r="P989" i="15"/>
  <c r="Q989" i="15"/>
  <c r="R989" i="15"/>
  <c r="S989" i="15"/>
  <c r="T989" i="15"/>
  <c r="A990" i="15"/>
  <c r="B990" i="15"/>
  <c r="C990" i="15"/>
  <c r="F990" i="15"/>
  <c r="G990" i="15"/>
  <c r="H990" i="15"/>
  <c r="I990" i="15"/>
  <c r="J990" i="15"/>
  <c r="M990" i="15"/>
  <c r="N990" i="15"/>
  <c r="O990" i="15"/>
  <c r="P990" i="15"/>
  <c r="Q990" i="15"/>
  <c r="R990" i="15"/>
  <c r="S990" i="15"/>
  <c r="T990" i="15"/>
  <c r="A991" i="15"/>
  <c r="B991" i="15"/>
  <c r="C991" i="15"/>
  <c r="F991" i="15"/>
  <c r="G991" i="15"/>
  <c r="H991" i="15"/>
  <c r="I991" i="15"/>
  <c r="J991" i="15"/>
  <c r="M991" i="15"/>
  <c r="N991" i="15"/>
  <c r="O991" i="15"/>
  <c r="P991" i="15"/>
  <c r="Q991" i="15"/>
  <c r="R991" i="15"/>
  <c r="S991" i="15"/>
  <c r="T991" i="15"/>
  <c r="A992" i="15"/>
  <c r="B992" i="15"/>
  <c r="C992" i="15"/>
  <c r="F992" i="15"/>
  <c r="G992" i="15"/>
  <c r="H992" i="15"/>
  <c r="I992" i="15"/>
  <c r="J992" i="15"/>
  <c r="M992" i="15"/>
  <c r="N992" i="15"/>
  <c r="O992" i="15"/>
  <c r="P992" i="15"/>
  <c r="Q992" i="15"/>
  <c r="R992" i="15"/>
  <c r="S992" i="15"/>
  <c r="T992" i="15"/>
  <c r="A993" i="15"/>
  <c r="B993" i="15"/>
  <c r="C993" i="15"/>
  <c r="F993" i="15"/>
  <c r="G993" i="15"/>
  <c r="H993" i="15"/>
  <c r="I993" i="15"/>
  <c r="J993" i="15"/>
  <c r="M993" i="15"/>
  <c r="N993" i="15"/>
  <c r="O993" i="15"/>
  <c r="P993" i="15"/>
  <c r="Q993" i="15"/>
  <c r="R993" i="15"/>
  <c r="S993" i="15"/>
  <c r="T993" i="15"/>
  <c r="A994" i="15"/>
  <c r="B994" i="15"/>
  <c r="C994" i="15"/>
  <c r="F994" i="15"/>
  <c r="G994" i="15"/>
  <c r="H994" i="15"/>
  <c r="I994" i="15"/>
  <c r="J994" i="15"/>
  <c r="M994" i="15"/>
  <c r="N994" i="15"/>
  <c r="O994" i="15"/>
  <c r="P994" i="15"/>
  <c r="Q994" i="15"/>
  <c r="R994" i="15"/>
  <c r="S994" i="15"/>
  <c r="T994" i="15"/>
  <c r="A995" i="15"/>
  <c r="B995" i="15"/>
  <c r="C995" i="15"/>
  <c r="F995" i="15"/>
  <c r="G995" i="15"/>
  <c r="H995" i="15"/>
  <c r="I995" i="15"/>
  <c r="J995" i="15"/>
  <c r="M995" i="15"/>
  <c r="N995" i="15"/>
  <c r="O995" i="15"/>
  <c r="P995" i="15"/>
  <c r="Q995" i="15"/>
  <c r="R995" i="15"/>
  <c r="S995" i="15"/>
  <c r="T995" i="15"/>
  <c r="A996" i="15"/>
  <c r="B996" i="15"/>
  <c r="C996" i="15"/>
  <c r="F996" i="15"/>
  <c r="G996" i="15"/>
  <c r="H996" i="15"/>
  <c r="I996" i="15"/>
  <c r="J996" i="15"/>
  <c r="M996" i="15"/>
  <c r="N996" i="15"/>
  <c r="O996" i="15"/>
  <c r="P996" i="15"/>
  <c r="Q996" i="15"/>
  <c r="R996" i="15"/>
  <c r="S996" i="15"/>
  <c r="T996" i="15"/>
  <c r="A997" i="15"/>
  <c r="B997" i="15"/>
  <c r="C997" i="15"/>
  <c r="F997" i="15"/>
  <c r="G997" i="15"/>
  <c r="H997" i="15"/>
  <c r="I997" i="15"/>
  <c r="J997" i="15"/>
  <c r="M997" i="15"/>
  <c r="N997" i="15"/>
  <c r="O997" i="15"/>
  <c r="P997" i="15"/>
  <c r="Q997" i="15"/>
  <c r="R997" i="15"/>
  <c r="S997" i="15"/>
  <c r="T997" i="15"/>
  <c r="A998" i="15"/>
  <c r="B998" i="15"/>
  <c r="C998" i="15"/>
  <c r="F998" i="15"/>
  <c r="G998" i="15"/>
  <c r="H998" i="15"/>
  <c r="I998" i="15"/>
  <c r="J998" i="15"/>
  <c r="M998" i="15"/>
  <c r="N998" i="15"/>
  <c r="O998" i="15"/>
  <c r="P998" i="15"/>
  <c r="Q998" i="15"/>
  <c r="R998" i="15"/>
  <c r="S998" i="15"/>
  <c r="T998" i="15"/>
  <c r="A999" i="15"/>
  <c r="B999" i="15"/>
  <c r="C999" i="15"/>
  <c r="F999" i="15"/>
  <c r="G999" i="15"/>
  <c r="H999" i="15"/>
  <c r="I999" i="15"/>
  <c r="J999" i="15"/>
  <c r="M999" i="15"/>
  <c r="N999" i="15"/>
  <c r="O999" i="15"/>
  <c r="P999" i="15"/>
  <c r="Q999" i="15"/>
  <c r="R999" i="15"/>
  <c r="S999" i="15"/>
  <c r="T999" i="15"/>
  <c r="A1000" i="15"/>
  <c r="B1000" i="15"/>
  <c r="C1000" i="15"/>
  <c r="F1000" i="15"/>
  <c r="G1000" i="15"/>
  <c r="H1000" i="15"/>
  <c r="I1000" i="15"/>
  <c r="J1000" i="15"/>
  <c r="M1000" i="15"/>
  <c r="N1000" i="15"/>
  <c r="O1000" i="15"/>
  <c r="P1000" i="15"/>
  <c r="Q1000" i="15"/>
  <c r="R1000" i="15"/>
  <c r="S1000" i="15"/>
  <c r="T1000" i="15"/>
  <c r="A1001" i="15"/>
  <c r="B1001" i="15"/>
  <c r="C1001" i="15"/>
  <c r="F1001" i="15"/>
  <c r="G1001" i="15"/>
  <c r="H1001" i="15"/>
  <c r="I1001" i="15"/>
  <c r="J1001" i="15"/>
  <c r="M1001" i="15"/>
  <c r="N1001" i="15"/>
  <c r="O1001" i="15"/>
  <c r="P1001" i="15"/>
  <c r="Q1001" i="15"/>
  <c r="R1001" i="15"/>
  <c r="S1001" i="15"/>
  <c r="T1001" i="15"/>
  <c r="A1002" i="15"/>
  <c r="B1002" i="15"/>
  <c r="C1002" i="15"/>
  <c r="F1002" i="15"/>
  <c r="G1002" i="15"/>
  <c r="H1002" i="15"/>
  <c r="I1002" i="15"/>
  <c r="J1002" i="15"/>
  <c r="M1002" i="15"/>
  <c r="N1002" i="15"/>
  <c r="O1002" i="15"/>
  <c r="P1002" i="15"/>
  <c r="Q1002" i="15"/>
  <c r="R1002" i="15"/>
  <c r="S1002" i="15"/>
  <c r="T1002" i="15"/>
  <c r="A1003" i="15"/>
  <c r="B1003" i="15"/>
  <c r="C1003" i="15"/>
  <c r="F1003" i="15"/>
  <c r="G1003" i="15"/>
  <c r="H1003" i="15"/>
  <c r="I1003" i="15"/>
  <c r="J1003" i="15"/>
  <c r="M1003" i="15"/>
  <c r="N1003" i="15"/>
  <c r="O1003" i="15"/>
  <c r="P1003" i="15"/>
  <c r="Q1003" i="15"/>
  <c r="R1003" i="15"/>
  <c r="S1003" i="15"/>
  <c r="T1003" i="15"/>
  <c r="A1004" i="15"/>
  <c r="B1004" i="15"/>
  <c r="C1004" i="15"/>
  <c r="F1004" i="15"/>
  <c r="G1004" i="15"/>
  <c r="H1004" i="15"/>
  <c r="I1004" i="15"/>
  <c r="J1004" i="15"/>
  <c r="M1004" i="15"/>
  <c r="N1004" i="15"/>
  <c r="O1004" i="15"/>
  <c r="P1004" i="15"/>
  <c r="Q1004" i="15"/>
  <c r="R1004" i="15"/>
  <c r="S1004" i="15"/>
  <c r="T1004" i="15"/>
  <c r="A1005" i="15"/>
  <c r="B1005" i="15"/>
  <c r="C1005" i="15"/>
  <c r="F1005" i="15"/>
  <c r="G1005" i="15"/>
  <c r="H1005" i="15"/>
  <c r="I1005" i="15"/>
  <c r="J1005" i="15"/>
  <c r="M1005" i="15"/>
  <c r="N1005" i="15"/>
  <c r="O1005" i="15"/>
  <c r="P1005" i="15"/>
  <c r="Q1005" i="15"/>
  <c r="R1005" i="15"/>
  <c r="S1005" i="15"/>
  <c r="T1005" i="15"/>
  <c r="A1006" i="15"/>
  <c r="B1006" i="15"/>
  <c r="C1006" i="15"/>
  <c r="F1006" i="15"/>
  <c r="G1006" i="15"/>
  <c r="H1006" i="15"/>
  <c r="I1006" i="15"/>
  <c r="J1006" i="15"/>
  <c r="M1006" i="15"/>
  <c r="N1006" i="15"/>
  <c r="O1006" i="15"/>
  <c r="P1006" i="15"/>
  <c r="Q1006" i="15"/>
  <c r="R1006" i="15"/>
  <c r="S1006" i="15"/>
  <c r="T1006" i="15"/>
  <c r="A1007" i="15"/>
  <c r="B1007" i="15"/>
  <c r="C1007" i="15"/>
  <c r="F1007" i="15"/>
  <c r="G1007" i="15"/>
  <c r="H1007" i="15"/>
  <c r="I1007" i="15"/>
  <c r="J1007" i="15"/>
  <c r="M1007" i="15"/>
  <c r="N1007" i="15"/>
  <c r="O1007" i="15"/>
  <c r="P1007" i="15"/>
  <c r="Q1007" i="15"/>
  <c r="R1007" i="15"/>
  <c r="S1007" i="15"/>
  <c r="T1007" i="15"/>
  <c r="A1008" i="15"/>
  <c r="B1008" i="15"/>
  <c r="C1008" i="15"/>
  <c r="F1008" i="15"/>
  <c r="G1008" i="15"/>
  <c r="H1008" i="15"/>
  <c r="I1008" i="15"/>
  <c r="J1008" i="15"/>
  <c r="M1008" i="15"/>
  <c r="N1008" i="15"/>
  <c r="O1008" i="15"/>
  <c r="P1008" i="15"/>
  <c r="Q1008" i="15"/>
  <c r="R1008" i="15"/>
  <c r="S1008" i="15"/>
  <c r="T1008" i="15"/>
  <c r="A1009" i="15"/>
  <c r="B1009" i="15"/>
  <c r="C1009" i="15"/>
  <c r="F1009" i="15"/>
  <c r="G1009" i="15"/>
  <c r="H1009" i="15"/>
  <c r="I1009" i="15"/>
  <c r="J1009" i="15"/>
  <c r="M1009" i="15"/>
  <c r="N1009" i="15"/>
  <c r="O1009" i="15"/>
  <c r="P1009" i="15"/>
  <c r="Q1009" i="15"/>
  <c r="R1009" i="15"/>
  <c r="S1009" i="15"/>
  <c r="T1009" i="15"/>
  <c r="A1010" i="15"/>
  <c r="B1010" i="15"/>
  <c r="C1010" i="15"/>
  <c r="F1010" i="15"/>
  <c r="G1010" i="15"/>
  <c r="H1010" i="15"/>
  <c r="I1010" i="15"/>
  <c r="J1010" i="15"/>
  <c r="M1010" i="15"/>
  <c r="N1010" i="15"/>
  <c r="O1010" i="15"/>
  <c r="P1010" i="15"/>
  <c r="Q1010" i="15"/>
  <c r="R1010" i="15"/>
  <c r="S1010" i="15"/>
  <c r="T1010" i="15"/>
  <c r="A1011" i="15"/>
  <c r="B1011" i="15"/>
  <c r="C1011" i="15"/>
  <c r="F1011" i="15"/>
  <c r="G1011" i="15"/>
  <c r="H1011" i="15"/>
  <c r="I1011" i="15"/>
  <c r="J1011" i="15"/>
  <c r="M1011" i="15"/>
  <c r="N1011" i="15"/>
  <c r="O1011" i="15"/>
  <c r="P1011" i="15"/>
  <c r="Q1011" i="15"/>
  <c r="R1011" i="15"/>
  <c r="S1011" i="15"/>
  <c r="T1011" i="15"/>
  <c r="A1012" i="15"/>
  <c r="B1012" i="15"/>
  <c r="C1012" i="15"/>
  <c r="F1012" i="15"/>
  <c r="G1012" i="15"/>
  <c r="H1012" i="15"/>
  <c r="I1012" i="15"/>
  <c r="J1012" i="15"/>
  <c r="M1012" i="15"/>
  <c r="N1012" i="15"/>
  <c r="O1012" i="15"/>
  <c r="P1012" i="15"/>
  <c r="Q1012" i="15"/>
  <c r="R1012" i="15"/>
  <c r="S1012" i="15"/>
  <c r="T1012" i="15"/>
  <c r="A1013" i="15"/>
  <c r="B1013" i="15"/>
  <c r="C1013" i="15"/>
  <c r="F1013" i="15"/>
  <c r="G1013" i="15"/>
  <c r="H1013" i="15"/>
  <c r="I1013" i="15"/>
  <c r="J1013" i="15"/>
  <c r="M1013" i="15"/>
  <c r="N1013" i="15"/>
  <c r="O1013" i="15"/>
  <c r="P1013" i="15"/>
  <c r="Q1013" i="15"/>
  <c r="R1013" i="15"/>
  <c r="S1013" i="15"/>
  <c r="T1013" i="15"/>
  <c r="A1014" i="15"/>
  <c r="B1014" i="15"/>
  <c r="C1014" i="15"/>
  <c r="F1014" i="15"/>
  <c r="G1014" i="15"/>
  <c r="H1014" i="15"/>
  <c r="I1014" i="15"/>
  <c r="J1014" i="15"/>
  <c r="M1014" i="15"/>
  <c r="N1014" i="15"/>
  <c r="O1014" i="15"/>
  <c r="P1014" i="15"/>
  <c r="Q1014" i="15"/>
  <c r="R1014" i="15"/>
  <c r="S1014" i="15"/>
  <c r="T1014" i="15"/>
  <c r="A1015" i="15"/>
  <c r="B1015" i="15"/>
  <c r="C1015" i="15"/>
  <c r="F1015" i="15"/>
  <c r="G1015" i="15"/>
  <c r="H1015" i="15"/>
  <c r="I1015" i="15"/>
  <c r="J1015" i="15"/>
  <c r="M1015" i="15"/>
  <c r="N1015" i="15"/>
  <c r="O1015" i="15"/>
  <c r="P1015" i="15"/>
  <c r="Q1015" i="15"/>
  <c r="R1015" i="15"/>
  <c r="S1015" i="15"/>
  <c r="T1015" i="15"/>
  <c r="A1016" i="15"/>
  <c r="B1016" i="15"/>
  <c r="C1016" i="15"/>
  <c r="F1016" i="15"/>
  <c r="G1016" i="15"/>
  <c r="H1016" i="15"/>
  <c r="I1016" i="15"/>
  <c r="J1016" i="15"/>
  <c r="M1016" i="15"/>
  <c r="N1016" i="15"/>
  <c r="O1016" i="15"/>
  <c r="P1016" i="15"/>
  <c r="Q1016" i="15"/>
  <c r="R1016" i="15"/>
  <c r="S1016" i="15"/>
  <c r="T1016" i="15"/>
  <c r="A1017" i="15"/>
  <c r="B1017" i="15"/>
  <c r="C1017" i="15"/>
  <c r="F1017" i="15"/>
  <c r="G1017" i="15"/>
  <c r="H1017" i="15"/>
  <c r="I1017" i="15"/>
  <c r="J1017" i="15"/>
  <c r="M1017" i="15"/>
  <c r="N1017" i="15"/>
  <c r="O1017" i="15"/>
  <c r="P1017" i="15"/>
  <c r="Q1017" i="15"/>
  <c r="R1017" i="15"/>
  <c r="S1017" i="15"/>
  <c r="T1017" i="15"/>
  <c r="A1018" i="15"/>
  <c r="B1018" i="15"/>
  <c r="C1018" i="15"/>
  <c r="F1018" i="15"/>
  <c r="G1018" i="15"/>
  <c r="H1018" i="15"/>
  <c r="I1018" i="15"/>
  <c r="J1018" i="15"/>
  <c r="M1018" i="15"/>
  <c r="N1018" i="15"/>
  <c r="O1018" i="15"/>
  <c r="P1018" i="15"/>
  <c r="Q1018" i="15"/>
  <c r="R1018" i="15"/>
  <c r="S1018" i="15"/>
  <c r="T1018" i="15"/>
  <c r="A1019" i="15"/>
  <c r="B1019" i="15"/>
  <c r="C1019" i="15"/>
  <c r="F1019" i="15"/>
  <c r="G1019" i="15"/>
  <c r="H1019" i="15"/>
  <c r="I1019" i="15"/>
  <c r="J1019" i="15"/>
  <c r="M1019" i="15"/>
  <c r="N1019" i="15"/>
  <c r="O1019" i="15"/>
  <c r="P1019" i="15"/>
  <c r="Q1019" i="15"/>
  <c r="R1019" i="15"/>
  <c r="S1019" i="15"/>
  <c r="T1019" i="15"/>
  <c r="A1020" i="15"/>
  <c r="B1020" i="15"/>
  <c r="C1020" i="15"/>
  <c r="F1020" i="15"/>
  <c r="G1020" i="15"/>
  <c r="H1020" i="15"/>
  <c r="I1020" i="15"/>
  <c r="J1020" i="15"/>
  <c r="M1020" i="15"/>
  <c r="N1020" i="15"/>
  <c r="O1020" i="15"/>
  <c r="P1020" i="15"/>
  <c r="Q1020" i="15"/>
  <c r="R1020" i="15"/>
  <c r="S1020" i="15"/>
  <c r="T1020" i="15"/>
  <c r="A1021" i="15"/>
  <c r="B1021" i="15"/>
  <c r="C1021" i="15"/>
  <c r="F1021" i="15"/>
  <c r="G1021" i="15"/>
  <c r="H1021" i="15"/>
  <c r="I1021" i="15"/>
  <c r="J1021" i="15"/>
  <c r="M1021" i="15"/>
  <c r="N1021" i="15"/>
  <c r="O1021" i="15"/>
  <c r="P1021" i="15"/>
  <c r="Q1021" i="15"/>
  <c r="R1021" i="15"/>
  <c r="S1021" i="15"/>
  <c r="T1021" i="15"/>
  <c r="A1022" i="15"/>
  <c r="B1022" i="15"/>
  <c r="C1022" i="15"/>
  <c r="F1022" i="15"/>
  <c r="G1022" i="15"/>
  <c r="H1022" i="15"/>
  <c r="I1022" i="15"/>
  <c r="J1022" i="15"/>
  <c r="M1022" i="15"/>
  <c r="N1022" i="15"/>
  <c r="O1022" i="15"/>
  <c r="P1022" i="15"/>
  <c r="Q1022" i="15"/>
  <c r="R1022" i="15"/>
  <c r="S1022" i="15"/>
  <c r="T1022" i="15"/>
  <c r="A1023" i="15"/>
  <c r="B1023" i="15"/>
  <c r="C1023" i="15"/>
  <c r="F1023" i="15"/>
  <c r="G1023" i="15"/>
  <c r="H1023" i="15"/>
  <c r="I1023" i="15"/>
  <c r="J1023" i="15"/>
  <c r="M1023" i="15"/>
  <c r="N1023" i="15"/>
  <c r="O1023" i="15"/>
  <c r="P1023" i="15"/>
  <c r="Q1023" i="15"/>
  <c r="R1023" i="15"/>
  <c r="S1023" i="15"/>
  <c r="T1023" i="15"/>
  <c r="A1024" i="15"/>
  <c r="B1024" i="15"/>
  <c r="C1024" i="15"/>
  <c r="F1024" i="15"/>
  <c r="G1024" i="15"/>
  <c r="H1024" i="15"/>
  <c r="I1024" i="15"/>
  <c r="J1024" i="15"/>
  <c r="M1024" i="15"/>
  <c r="N1024" i="15"/>
  <c r="O1024" i="15"/>
  <c r="P1024" i="15"/>
  <c r="Q1024" i="15"/>
  <c r="R1024" i="15"/>
  <c r="S1024" i="15"/>
  <c r="T1024" i="15"/>
  <c r="A1025" i="15"/>
  <c r="B1025" i="15"/>
  <c r="C1025" i="15"/>
  <c r="F1025" i="15"/>
  <c r="G1025" i="15"/>
  <c r="H1025" i="15"/>
  <c r="I1025" i="15"/>
  <c r="J1025" i="15"/>
  <c r="M1025" i="15"/>
  <c r="N1025" i="15"/>
  <c r="O1025" i="15"/>
  <c r="P1025" i="15"/>
  <c r="Q1025" i="15"/>
  <c r="R1025" i="15"/>
  <c r="S1025" i="15"/>
  <c r="T1025" i="15"/>
  <c r="A1026" i="15"/>
  <c r="B1026" i="15"/>
  <c r="C1026" i="15"/>
  <c r="F1026" i="15"/>
  <c r="G1026" i="15"/>
  <c r="H1026" i="15"/>
  <c r="I1026" i="15"/>
  <c r="J1026" i="15"/>
  <c r="M1026" i="15"/>
  <c r="N1026" i="15"/>
  <c r="O1026" i="15"/>
  <c r="P1026" i="15"/>
  <c r="Q1026" i="15"/>
  <c r="R1026" i="15"/>
  <c r="S1026" i="15"/>
  <c r="T1026" i="15"/>
  <c r="A1027" i="15"/>
  <c r="B1027" i="15"/>
  <c r="C1027" i="15"/>
  <c r="F1027" i="15"/>
  <c r="G1027" i="15"/>
  <c r="H1027" i="15"/>
  <c r="I1027" i="15"/>
  <c r="J1027" i="15"/>
  <c r="M1027" i="15"/>
  <c r="N1027" i="15"/>
  <c r="O1027" i="15"/>
  <c r="P1027" i="15"/>
  <c r="Q1027" i="15"/>
  <c r="R1027" i="15"/>
  <c r="S1027" i="15"/>
  <c r="T1027" i="15"/>
  <c r="A1028" i="15"/>
  <c r="B1028" i="15"/>
  <c r="C1028" i="15"/>
  <c r="F1028" i="15"/>
  <c r="G1028" i="15"/>
  <c r="H1028" i="15"/>
  <c r="I1028" i="15"/>
  <c r="J1028" i="15"/>
  <c r="M1028" i="15"/>
  <c r="N1028" i="15"/>
  <c r="O1028" i="15"/>
  <c r="P1028" i="15"/>
  <c r="Q1028" i="15"/>
  <c r="R1028" i="15"/>
  <c r="S1028" i="15"/>
  <c r="T1028" i="15"/>
  <c r="A1029" i="15"/>
  <c r="B1029" i="15"/>
  <c r="C1029" i="15"/>
  <c r="F1029" i="15"/>
  <c r="G1029" i="15"/>
  <c r="H1029" i="15"/>
  <c r="I1029" i="15"/>
  <c r="J1029" i="15"/>
  <c r="M1029" i="15"/>
  <c r="N1029" i="15"/>
  <c r="O1029" i="15"/>
  <c r="P1029" i="15"/>
  <c r="Q1029" i="15"/>
  <c r="R1029" i="15"/>
  <c r="S1029" i="15"/>
  <c r="T1029" i="15"/>
  <c r="A1030" i="15"/>
  <c r="B1030" i="15"/>
  <c r="C1030" i="15"/>
  <c r="F1030" i="15"/>
  <c r="G1030" i="15"/>
  <c r="H1030" i="15"/>
  <c r="I1030" i="15"/>
  <c r="J1030" i="15"/>
  <c r="M1030" i="15"/>
  <c r="N1030" i="15"/>
  <c r="O1030" i="15"/>
  <c r="P1030" i="15"/>
  <c r="Q1030" i="15"/>
  <c r="R1030" i="15"/>
  <c r="S1030" i="15"/>
  <c r="T1030" i="15"/>
  <c r="A1031" i="15"/>
  <c r="B1031" i="15"/>
  <c r="C1031" i="15"/>
  <c r="F1031" i="15"/>
  <c r="G1031" i="15"/>
  <c r="H1031" i="15"/>
  <c r="I1031" i="15"/>
  <c r="J1031" i="15"/>
  <c r="M1031" i="15"/>
  <c r="N1031" i="15"/>
  <c r="O1031" i="15"/>
  <c r="P1031" i="15"/>
  <c r="Q1031" i="15"/>
  <c r="R1031" i="15"/>
  <c r="S1031" i="15"/>
  <c r="T1031" i="15"/>
  <c r="A1032" i="15"/>
  <c r="B1032" i="15"/>
  <c r="C1032" i="15"/>
  <c r="F1032" i="15"/>
  <c r="G1032" i="15"/>
  <c r="H1032" i="15"/>
  <c r="I1032" i="15"/>
  <c r="J1032" i="15"/>
  <c r="M1032" i="15"/>
  <c r="N1032" i="15"/>
  <c r="O1032" i="15"/>
  <c r="P1032" i="15"/>
  <c r="Q1032" i="15"/>
  <c r="R1032" i="15"/>
  <c r="S1032" i="15"/>
  <c r="T1032" i="15"/>
  <c r="A1033" i="15"/>
  <c r="B1033" i="15"/>
  <c r="C1033" i="15"/>
  <c r="F1033" i="15"/>
  <c r="G1033" i="15"/>
  <c r="H1033" i="15"/>
  <c r="I1033" i="15"/>
  <c r="J1033" i="15"/>
  <c r="M1033" i="15"/>
  <c r="N1033" i="15"/>
  <c r="O1033" i="15"/>
  <c r="P1033" i="15"/>
  <c r="Q1033" i="15"/>
  <c r="R1033" i="15"/>
  <c r="S1033" i="15"/>
  <c r="T1033" i="15"/>
  <c r="A1034" i="15"/>
  <c r="B1034" i="15"/>
  <c r="C1034" i="15"/>
  <c r="F1034" i="15"/>
  <c r="G1034" i="15"/>
  <c r="H1034" i="15"/>
  <c r="I1034" i="15"/>
  <c r="J1034" i="15"/>
  <c r="M1034" i="15"/>
  <c r="N1034" i="15"/>
  <c r="O1034" i="15"/>
  <c r="P1034" i="15"/>
  <c r="Q1034" i="15"/>
  <c r="R1034" i="15"/>
  <c r="S1034" i="15"/>
  <c r="T1034" i="15"/>
  <c r="A1035" i="15"/>
  <c r="B1035" i="15"/>
  <c r="C1035" i="15"/>
  <c r="D1035" i="15"/>
  <c r="E1035" i="15"/>
  <c r="F1035" i="15"/>
  <c r="G1035" i="15"/>
  <c r="H1035" i="15"/>
  <c r="I1035" i="15"/>
  <c r="J1035" i="15"/>
  <c r="K1035" i="15"/>
  <c r="L1035" i="15"/>
  <c r="M1035" i="15"/>
  <c r="N1035" i="15"/>
  <c r="O1035" i="15"/>
  <c r="P1035" i="15"/>
  <c r="Q1035" i="15"/>
  <c r="R1035" i="15"/>
  <c r="S1035" i="15"/>
  <c r="T1035" i="15"/>
  <c r="A1036" i="15"/>
  <c r="B1036" i="15"/>
  <c r="C1036" i="15"/>
  <c r="D1036" i="15"/>
  <c r="E1036" i="15"/>
  <c r="F1036" i="15"/>
  <c r="G1036" i="15"/>
  <c r="H1036" i="15"/>
  <c r="I1036" i="15"/>
  <c r="J1036" i="15"/>
  <c r="K1036" i="15"/>
  <c r="L1036" i="15"/>
  <c r="M1036" i="15"/>
  <c r="N1036" i="15"/>
  <c r="O1036" i="15"/>
  <c r="P1036" i="15"/>
  <c r="Q1036" i="15"/>
  <c r="R1036" i="15"/>
  <c r="S1036" i="15"/>
  <c r="T1036" i="15"/>
  <c r="A1037" i="15"/>
  <c r="B1037" i="15"/>
  <c r="C1037" i="15"/>
  <c r="D1037" i="15"/>
  <c r="E1037" i="15"/>
  <c r="F1037" i="15"/>
  <c r="G1037" i="15"/>
  <c r="H1037" i="15"/>
  <c r="I1037" i="15"/>
  <c r="J1037" i="15"/>
  <c r="K1037" i="15"/>
  <c r="L1037" i="15"/>
  <c r="M1037" i="15"/>
  <c r="N1037" i="15"/>
  <c r="O1037" i="15"/>
  <c r="P1037" i="15"/>
  <c r="Q1037" i="15"/>
  <c r="R1037" i="15"/>
  <c r="S1037" i="15"/>
  <c r="T1037" i="15"/>
  <c r="A1038" i="15"/>
  <c r="B1038" i="15"/>
  <c r="C1038" i="15"/>
  <c r="D1038" i="15"/>
  <c r="E1038" i="15"/>
  <c r="F1038" i="15"/>
  <c r="G1038" i="15"/>
  <c r="H1038" i="15"/>
  <c r="I1038" i="15"/>
  <c r="J1038" i="15"/>
  <c r="K1038" i="15"/>
  <c r="L1038" i="15"/>
  <c r="M1038" i="15"/>
  <c r="N1038" i="15"/>
  <c r="O1038" i="15"/>
  <c r="P1038" i="15"/>
  <c r="Q1038" i="15"/>
  <c r="R1038" i="15"/>
  <c r="S1038" i="15"/>
  <c r="T1038" i="15"/>
  <c r="A1039" i="15"/>
  <c r="B1039" i="15"/>
  <c r="C1039" i="15"/>
  <c r="D1039" i="15"/>
  <c r="E1039" i="15"/>
  <c r="F1039" i="15"/>
  <c r="G1039" i="15"/>
  <c r="H1039" i="15"/>
  <c r="I1039" i="15"/>
  <c r="J1039" i="15"/>
  <c r="K1039" i="15"/>
  <c r="L1039" i="15"/>
  <c r="M1039" i="15"/>
  <c r="N1039" i="15"/>
  <c r="O1039" i="15"/>
  <c r="P1039" i="15"/>
  <c r="Q1039" i="15"/>
  <c r="R1039" i="15"/>
  <c r="S1039" i="15"/>
  <c r="T1039" i="15"/>
  <c r="A1040" i="15"/>
  <c r="B1040" i="15"/>
  <c r="C1040" i="15"/>
  <c r="D1040" i="15"/>
  <c r="E1040" i="15"/>
  <c r="F1040" i="15"/>
  <c r="G1040" i="15"/>
  <c r="H1040" i="15"/>
  <c r="I1040" i="15"/>
  <c r="J1040" i="15"/>
  <c r="K1040" i="15"/>
  <c r="L1040" i="15"/>
  <c r="M1040" i="15"/>
  <c r="N1040" i="15"/>
  <c r="O1040" i="15"/>
  <c r="P1040" i="15"/>
  <c r="Q1040" i="15"/>
  <c r="R1040" i="15"/>
  <c r="S1040" i="15"/>
  <c r="T1040" i="15"/>
  <c r="A1041" i="15"/>
  <c r="B1041" i="15"/>
  <c r="C1041" i="15"/>
  <c r="D1041" i="15"/>
  <c r="E1041" i="15"/>
  <c r="F1041" i="15"/>
  <c r="G1041" i="15"/>
  <c r="H1041" i="15"/>
  <c r="I1041" i="15"/>
  <c r="J1041" i="15"/>
  <c r="K1041" i="15"/>
  <c r="L1041" i="15"/>
  <c r="M1041" i="15"/>
  <c r="N1041" i="15"/>
  <c r="O1041" i="15"/>
  <c r="P1041" i="15"/>
  <c r="Q1041" i="15"/>
  <c r="R1041" i="15"/>
  <c r="S1041" i="15"/>
  <c r="T1041" i="15"/>
  <c r="A1042" i="15"/>
  <c r="B1042" i="15"/>
  <c r="C1042" i="15"/>
  <c r="D1042" i="15"/>
  <c r="E1042" i="15"/>
  <c r="F1042" i="15"/>
  <c r="G1042" i="15"/>
  <c r="H1042" i="15"/>
  <c r="I1042" i="15"/>
  <c r="J1042" i="15"/>
  <c r="K1042" i="15"/>
  <c r="L1042" i="15"/>
  <c r="M1042" i="15"/>
  <c r="N1042" i="15"/>
  <c r="O1042" i="15"/>
  <c r="P1042" i="15"/>
  <c r="Q1042" i="15"/>
  <c r="R1042" i="15"/>
  <c r="S1042" i="15"/>
  <c r="T1042" i="15"/>
  <c r="A1043" i="15"/>
  <c r="B1043" i="15"/>
  <c r="C1043" i="15"/>
  <c r="D1043" i="15"/>
  <c r="E1043" i="15"/>
  <c r="F1043" i="15"/>
  <c r="G1043" i="15"/>
  <c r="H1043" i="15"/>
  <c r="I1043" i="15"/>
  <c r="J1043" i="15"/>
  <c r="K1043" i="15"/>
  <c r="L1043" i="15"/>
  <c r="M1043" i="15"/>
  <c r="N1043" i="15"/>
  <c r="O1043" i="15"/>
  <c r="P1043" i="15"/>
  <c r="Q1043" i="15"/>
  <c r="R1043" i="15"/>
  <c r="S1043" i="15"/>
  <c r="T1043" i="15"/>
  <c r="A1044" i="15"/>
  <c r="B1044" i="15"/>
  <c r="C1044" i="15"/>
  <c r="D1044" i="15"/>
  <c r="E1044" i="15"/>
  <c r="F1044" i="15"/>
  <c r="G1044" i="15"/>
  <c r="H1044" i="15"/>
  <c r="I1044" i="15"/>
  <c r="J1044" i="15"/>
  <c r="K1044" i="15"/>
  <c r="L1044" i="15"/>
  <c r="M1044" i="15"/>
  <c r="N1044" i="15"/>
  <c r="O1044" i="15"/>
  <c r="P1044" i="15"/>
  <c r="Q1044" i="15"/>
  <c r="R1044" i="15"/>
  <c r="S1044" i="15"/>
  <c r="T1044" i="15"/>
  <c r="A1045" i="15"/>
  <c r="B1045" i="15"/>
  <c r="C1045" i="15"/>
  <c r="D1045" i="15"/>
  <c r="E1045" i="15"/>
  <c r="F1045" i="15"/>
  <c r="G1045" i="15"/>
  <c r="H1045" i="15"/>
  <c r="I1045" i="15"/>
  <c r="J1045" i="15"/>
  <c r="K1045" i="15"/>
  <c r="L1045" i="15"/>
  <c r="M1045" i="15"/>
  <c r="N1045" i="15"/>
  <c r="O1045" i="15"/>
  <c r="P1045" i="15"/>
  <c r="Q1045" i="15"/>
  <c r="R1045" i="15"/>
  <c r="S1045" i="15"/>
  <c r="T1045" i="15"/>
  <c r="A1046" i="15"/>
  <c r="B1046" i="15"/>
  <c r="C1046" i="15"/>
  <c r="D1046" i="15"/>
  <c r="E1046" i="15"/>
  <c r="F1046" i="15"/>
  <c r="G1046" i="15"/>
  <c r="H1046" i="15"/>
  <c r="I1046" i="15"/>
  <c r="J1046" i="15"/>
  <c r="K1046" i="15"/>
  <c r="L1046" i="15"/>
  <c r="M1046" i="15"/>
  <c r="N1046" i="15"/>
  <c r="O1046" i="15"/>
  <c r="P1046" i="15"/>
  <c r="Q1046" i="15"/>
  <c r="R1046" i="15"/>
  <c r="S1046" i="15"/>
  <c r="T1046" i="15"/>
  <c r="A1047" i="15"/>
  <c r="B1047" i="15"/>
  <c r="C1047" i="15"/>
  <c r="D1047" i="15"/>
  <c r="E1047" i="15"/>
  <c r="F1047" i="15"/>
  <c r="G1047" i="15"/>
  <c r="H1047" i="15"/>
  <c r="I1047" i="15"/>
  <c r="J1047" i="15"/>
  <c r="K1047" i="15"/>
  <c r="L1047" i="15"/>
  <c r="M1047" i="15"/>
  <c r="N1047" i="15"/>
  <c r="O1047" i="15"/>
  <c r="P1047" i="15"/>
  <c r="Q1047" i="15"/>
  <c r="R1047" i="15"/>
  <c r="S1047" i="15"/>
  <c r="T1047" i="15"/>
  <c r="A1048" i="15"/>
  <c r="B1048" i="15"/>
  <c r="C1048" i="15"/>
  <c r="D1048" i="15"/>
  <c r="E1048" i="15"/>
  <c r="F1048" i="15"/>
  <c r="G1048" i="15"/>
  <c r="H1048" i="15"/>
  <c r="I1048" i="15"/>
  <c r="J1048" i="15"/>
  <c r="K1048" i="15"/>
  <c r="L1048" i="15"/>
  <c r="M1048" i="15"/>
  <c r="N1048" i="15"/>
  <c r="O1048" i="15"/>
  <c r="P1048" i="15"/>
  <c r="Q1048" i="15"/>
  <c r="R1048" i="15"/>
  <c r="S1048" i="15"/>
  <c r="T1048" i="15"/>
  <c r="A1049" i="15"/>
  <c r="B1049" i="15"/>
  <c r="C1049" i="15"/>
  <c r="D1049" i="15"/>
  <c r="E1049" i="15"/>
  <c r="F1049" i="15"/>
  <c r="G1049" i="15"/>
  <c r="H1049" i="15"/>
  <c r="I1049" i="15"/>
  <c r="J1049" i="15"/>
  <c r="K1049" i="15"/>
  <c r="L1049" i="15"/>
  <c r="M1049" i="15"/>
  <c r="N1049" i="15"/>
  <c r="O1049" i="15"/>
  <c r="P1049" i="15"/>
  <c r="Q1049" i="15"/>
  <c r="R1049" i="15"/>
  <c r="S1049" i="15"/>
  <c r="T1049" i="15"/>
  <c r="A1050" i="15"/>
  <c r="B1050" i="15"/>
  <c r="C1050" i="15"/>
  <c r="D1050" i="15"/>
  <c r="E1050" i="15"/>
  <c r="F1050" i="15"/>
  <c r="G1050" i="15"/>
  <c r="H1050" i="15"/>
  <c r="I1050" i="15"/>
  <c r="J1050" i="15"/>
  <c r="K1050" i="15"/>
  <c r="L1050" i="15"/>
  <c r="M1050" i="15"/>
  <c r="N1050" i="15"/>
  <c r="O1050" i="15"/>
  <c r="P1050" i="15"/>
  <c r="Q1050" i="15"/>
  <c r="R1050" i="15"/>
  <c r="S1050" i="15"/>
  <c r="T1050" i="15"/>
  <c r="A1051" i="15"/>
  <c r="B1051" i="15"/>
  <c r="C1051" i="15"/>
  <c r="D1051" i="15"/>
  <c r="E1051" i="15"/>
  <c r="F1051" i="15"/>
  <c r="G1051" i="15"/>
  <c r="H1051" i="15"/>
  <c r="I1051" i="15"/>
  <c r="J1051" i="15"/>
  <c r="K1051" i="15"/>
  <c r="L1051" i="15"/>
  <c r="M1051" i="15"/>
  <c r="N1051" i="15"/>
  <c r="O1051" i="15"/>
  <c r="P1051" i="15"/>
  <c r="Q1051" i="15"/>
  <c r="R1051" i="15"/>
  <c r="S1051" i="15"/>
  <c r="T1051" i="15"/>
  <c r="A1052" i="15"/>
  <c r="B1052" i="15"/>
  <c r="C1052" i="15"/>
  <c r="D1052" i="15"/>
  <c r="E1052" i="15"/>
  <c r="F1052" i="15"/>
  <c r="G1052" i="15"/>
  <c r="H1052" i="15"/>
  <c r="I1052" i="15"/>
  <c r="J1052" i="15"/>
  <c r="K1052" i="15"/>
  <c r="L1052" i="15"/>
  <c r="M1052" i="15"/>
  <c r="N1052" i="15"/>
  <c r="O1052" i="15"/>
  <c r="P1052" i="15"/>
  <c r="Q1052" i="15"/>
  <c r="R1052" i="15"/>
  <c r="S1052" i="15"/>
  <c r="T1052" i="15"/>
  <c r="S162" i="1" a="1"/>
  <c r="S162" i="1" s="1"/>
  <c r="E159" i="15" s="1"/>
  <c r="R162" i="1" a="1"/>
  <c r="R162" i="1" s="1"/>
  <c r="D159" i="15" s="1"/>
  <c r="A162" i="1"/>
  <c r="C162" i="1"/>
  <c r="F162" i="1"/>
  <c r="Q162" i="1"/>
  <c r="T162" i="1" a="1"/>
  <c r="T162" i="1"/>
  <c r="AH162" i="1"/>
  <c r="AI162" i="1"/>
  <c r="AJ162" i="1"/>
  <c r="AK162" i="1"/>
  <c r="AL162" i="1"/>
  <c r="AM162" i="1"/>
  <c r="AN162" i="1"/>
  <c r="AO162" i="1"/>
  <c r="AP162" i="1"/>
  <c r="AX162" i="1"/>
  <c r="BA162" i="1"/>
  <c r="BB162" i="1" a="1"/>
  <c r="BB162" i="1"/>
  <c r="BC162" i="1" a="1"/>
  <c r="BC162" i="1"/>
  <c r="BD162" i="1" a="1"/>
  <c r="BD162" i="1"/>
  <c r="BE162" i="1"/>
  <c r="BQ162" i="1"/>
  <c r="BR162" i="1"/>
  <c r="M168" i="1" a="1"/>
  <c r="M168" i="1" s="1"/>
  <c r="L165" i="15" s="1"/>
  <c r="L168" i="1" a="1"/>
  <c r="L168" i="1" s="1"/>
  <c r="K165" i="15" s="1"/>
  <c r="A168" i="1"/>
  <c r="C168" i="1"/>
  <c r="F168" i="1"/>
  <c r="Q168" i="1"/>
  <c r="R168" i="1" a="1"/>
  <c r="R168" i="1"/>
  <c r="D165" i="15" s="1"/>
  <c r="S168" i="1" a="1"/>
  <c r="S168" i="1"/>
  <c r="E165" i="15" s="1"/>
  <c r="T168" i="1" a="1"/>
  <c r="T168" i="1"/>
  <c r="AH168" i="1"/>
  <c r="AI168" i="1"/>
  <c r="AJ168" i="1"/>
  <c r="AK168" i="1"/>
  <c r="AL168" i="1"/>
  <c r="AM168" i="1"/>
  <c r="AN168" i="1"/>
  <c r="AO168" i="1"/>
  <c r="AP168" i="1"/>
  <c r="AX168" i="1"/>
  <c r="BA168" i="1"/>
  <c r="BB168" i="1" a="1"/>
  <c r="BB168" i="1"/>
  <c r="BC168" i="1" a="1"/>
  <c r="BC168" i="1"/>
  <c r="BD168" i="1" a="1"/>
  <c r="BD168" i="1"/>
  <c r="BE168" i="1"/>
  <c r="BQ168" i="1"/>
  <c r="BR168" i="1"/>
  <c r="M170" i="1" a="1"/>
  <c r="M170" i="1" s="1"/>
  <c r="L167" i="15" s="1"/>
  <c r="L170" i="1" a="1"/>
  <c r="L170" i="1" s="1"/>
  <c r="K167" i="15" s="1"/>
  <c r="M169" i="1" a="1"/>
  <c r="M169" i="1" s="1"/>
  <c r="L166" i="15" s="1"/>
  <c r="L169" i="1" a="1"/>
  <c r="L169" i="1" s="1"/>
  <c r="K166" i="15" s="1"/>
  <c r="L166" i="1" a="1"/>
  <c r="L166" i="1" s="1"/>
  <c r="K163" i="15" s="1"/>
  <c r="L165" i="1" a="1"/>
  <c r="L165" i="1" s="1"/>
  <c r="K162" i="15" s="1"/>
  <c r="M164" i="1" a="1"/>
  <c r="M164" i="1" s="1"/>
  <c r="L161" i="15" s="1"/>
  <c r="L164" i="1" a="1"/>
  <c r="L164" i="1" s="1"/>
  <c r="K161" i="15" s="1"/>
  <c r="M163" i="1" a="1"/>
  <c r="M163" i="1" s="1"/>
  <c r="L160" i="15" s="1"/>
  <c r="L163" i="1" a="1"/>
  <c r="L163" i="1" s="1"/>
  <c r="K160" i="15" s="1"/>
  <c r="L159" i="1" a="1"/>
  <c r="L159" i="1" s="1"/>
  <c r="K156" i="15" s="1"/>
  <c r="M161" i="1" a="1"/>
  <c r="M161" i="1" s="1"/>
  <c r="L158" i="15" s="1"/>
  <c r="L161" i="1" a="1"/>
  <c r="L161" i="1" s="1"/>
  <c r="K158" i="15" s="1"/>
  <c r="M160" i="1" a="1"/>
  <c r="M160" i="1" s="1"/>
  <c r="L157" i="15" s="1"/>
  <c r="L160" i="1" a="1"/>
  <c r="L160" i="1" s="1"/>
  <c r="K157" i="15" s="1"/>
  <c r="M154" i="1" a="1"/>
  <c r="M154" i="1" s="1"/>
  <c r="L151" i="15" s="1"/>
  <c r="L154" i="1" a="1"/>
  <c r="L154" i="1" s="1"/>
  <c r="K151" i="15" s="1"/>
  <c r="A151" i="1"/>
  <c r="C151" i="1"/>
  <c r="F151" i="1"/>
  <c r="Q151" i="1"/>
  <c r="R151" i="1" a="1"/>
  <c r="R151" i="1"/>
  <c r="D148" i="15" s="1"/>
  <c r="S151" i="1" a="1"/>
  <c r="S151" i="1"/>
  <c r="E148" i="15" s="1"/>
  <c r="T151" i="1" a="1"/>
  <c r="T151" i="1"/>
  <c r="AH151" i="1"/>
  <c r="AI151" i="1"/>
  <c r="AJ151" i="1"/>
  <c r="AK151" i="1"/>
  <c r="AL151" i="1"/>
  <c r="AM151" i="1"/>
  <c r="AN151" i="1"/>
  <c r="AO151" i="1"/>
  <c r="AP151" i="1"/>
  <c r="AX151" i="1"/>
  <c r="BA151" i="1"/>
  <c r="BB151" i="1" a="1"/>
  <c r="BB151" i="1"/>
  <c r="BC151" i="1" a="1"/>
  <c r="BC151" i="1"/>
  <c r="BD151" i="1" a="1"/>
  <c r="BD151" i="1"/>
  <c r="BE151" i="1"/>
  <c r="BQ151" i="1"/>
  <c r="BR151" i="1"/>
  <c r="A146" i="1"/>
  <c r="C146" i="1"/>
  <c r="F146" i="1"/>
  <c r="Q146" i="1"/>
  <c r="R146" i="1" a="1"/>
  <c r="R146" i="1"/>
  <c r="D143" i="15" s="1"/>
  <c r="S146" i="1" a="1"/>
  <c r="S146" i="1"/>
  <c r="E143" i="15" s="1"/>
  <c r="T146" i="1" a="1"/>
  <c r="T146" i="1"/>
  <c r="AH146" i="1"/>
  <c r="AI146" i="1"/>
  <c r="AJ146" i="1"/>
  <c r="AK146" i="1"/>
  <c r="AL146" i="1"/>
  <c r="AM146" i="1"/>
  <c r="AN146" i="1"/>
  <c r="AO146" i="1"/>
  <c r="AP146" i="1"/>
  <c r="AX146" i="1"/>
  <c r="BA146" i="1"/>
  <c r="BB146" i="1" a="1"/>
  <c r="BB146" i="1"/>
  <c r="BC146" i="1" a="1"/>
  <c r="BC146" i="1"/>
  <c r="BD146" i="1" a="1"/>
  <c r="BD146" i="1"/>
  <c r="BE146" i="1"/>
  <c r="BQ146" i="1"/>
  <c r="BR146" i="1"/>
  <c r="L153" i="1" a="1"/>
  <c r="L153" i="1" s="1"/>
  <c r="K150" i="15" s="1"/>
  <c r="M156" i="1" a="1"/>
  <c r="M156" i="1" s="1"/>
  <c r="L153" i="15" s="1"/>
  <c r="L156" i="1" a="1"/>
  <c r="L156" i="1" s="1"/>
  <c r="K153" i="15" s="1"/>
  <c r="M155" i="1" a="1"/>
  <c r="M155" i="1" s="1"/>
  <c r="L152" i="15" s="1"/>
  <c r="L155" i="1" a="1"/>
  <c r="L155" i="1" s="1"/>
  <c r="K152" i="15" s="1"/>
  <c r="L152" i="1" a="1"/>
  <c r="L152" i="1"/>
  <c r="K149" i="15" s="1"/>
  <c r="M150" i="1" a="1"/>
  <c r="M150" i="1"/>
  <c r="L147" i="15" s="1"/>
  <c r="L150" i="1" a="1"/>
  <c r="L150" i="1"/>
  <c r="K147" i="15" s="1"/>
  <c r="M149" i="1" a="1"/>
  <c r="M149" i="1"/>
  <c r="L146" i="15" s="1"/>
  <c r="L149" i="1" a="1"/>
  <c r="L149" i="1"/>
  <c r="K146" i="15" s="1"/>
  <c r="M148" i="1" a="1"/>
  <c r="M148" i="1"/>
  <c r="L145" i="15" s="1"/>
  <c r="L148" i="1" a="1"/>
  <c r="L148" i="1"/>
  <c r="K145" i="15" s="1"/>
  <c r="M147" i="1" a="1"/>
  <c r="M147" i="1"/>
  <c r="L144" i="15" s="1"/>
  <c r="L147" i="1" a="1"/>
  <c r="L147" i="1"/>
  <c r="K144" i="15" s="1"/>
  <c r="L145" i="1" a="1"/>
  <c r="L145" i="1"/>
  <c r="K142" i="15" s="1"/>
  <c r="B16" i="12"/>
  <c r="C16" i="12"/>
  <c r="D16" i="12"/>
  <c r="E16" i="12"/>
  <c r="G16" i="12"/>
  <c r="H16" i="12"/>
  <c r="I16" i="12"/>
  <c r="J16" i="12"/>
  <c r="K16" i="12"/>
  <c r="B17" i="12"/>
  <c r="C17" i="12"/>
  <c r="D17" i="12"/>
  <c r="E17" i="12"/>
  <c r="G17" i="12"/>
  <c r="H17" i="12"/>
  <c r="I17" i="12"/>
  <c r="J17" i="12"/>
  <c r="K17" i="12"/>
  <c r="B18" i="12"/>
  <c r="C18" i="12"/>
  <c r="D18" i="12"/>
  <c r="E18" i="12"/>
  <c r="G18" i="12"/>
  <c r="H18" i="12"/>
  <c r="I18" i="12"/>
  <c r="J18" i="12"/>
  <c r="K18" i="12"/>
  <c r="B19" i="12"/>
  <c r="C19" i="12"/>
  <c r="D19" i="12"/>
  <c r="E19" i="12"/>
  <c r="G19" i="12"/>
  <c r="H19" i="12"/>
  <c r="I19" i="12"/>
  <c r="J19" i="12"/>
  <c r="K19" i="12"/>
  <c r="B20" i="12"/>
  <c r="C20" i="12"/>
  <c r="D20" i="12"/>
  <c r="E20" i="12"/>
  <c r="G20" i="12"/>
  <c r="H20" i="12"/>
  <c r="I20" i="12"/>
  <c r="J20" i="12"/>
  <c r="K20" i="12"/>
  <c r="B21" i="12"/>
  <c r="C21" i="12"/>
  <c r="D21" i="12"/>
  <c r="E21" i="12"/>
  <c r="G21" i="12"/>
  <c r="H21" i="12"/>
  <c r="I21" i="12"/>
  <c r="J21" i="12"/>
  <c r="K21" i="12"/>
  <c r="B22" i="12"/>
  <c r="C22" i="12"/>
  <c r="D22" i="12"/>
  <c r="E22" i="12"/>
  <c r="G22" i="12"/>
  <c r="H22" i="12"/>
  <c r="I22" i="12"/>
  <c r="J22" i="12"/>
  <c r="K22" i="12"/>
  <c r="B23" i="12"/>
  <c r="C23" i="12"/>
  <c r="D23" i="12"/>
  <c r="E23" i="12"/>
  <c r="G23" i="12"/>
  <c r="H23" i="12"/>
  <c r="I23" i="12"/>
  <c r="J23" i="12"/>
  <c r="K23" i="12"/>
  <c r="B24" i="12"/>
  <c r="C24" i="12"/>
  <c r="D24" i="12"/>
  <c r="E24" i="12"/>
  <c r="G24" i="12"/>
  <c r="H24" i="12"/>
  <c r="I24" i="12"/>
  <c r="J24" i="12"/>
  <c r="K24" i="12"/>
  <c r="B25" i="12"/>
  <c r="C25" i="12"/>
  <c r="D25" i="12"/>
  <c r="E25" i="12"/>
  <c r="G25" i="12"/>
  <c r="H25" i="12"/>
  <c r="I25" i="12"/>
  <c r="J25" i="12"/>
  <c r="K25" i="12"/>
  <c r="B26" i="12"/>
  <c r="C26" i="12"/>
  <c r="D26" i="12"/>
  <c r="E26" i="12"/>
  <c r="F26" i="12"/>
  <c r="G26" i="12"/>
  <c r="H26" i="12"/>
  <c r="I26" i="12"/>
  <c r="J26" i="12"/>
  <c r="K26" i="12"/>
  <c r="B27" i="12"/>
  <c r="C27" i="12"/>
  <c r="D27" i="12"/>
  <c r="E27" i="12"/>
  <c r="G27" i="12"/>
  <c r="H27" i="12"/>
  <c r="I27" i="12"/>
  <c r="J27" i="12"/>
  <c r="K27" i="12"/>
  <c r="B28" i="12"/>
  <c r="C28" i="12"/>
  <c r="D28" i="12"/>
  <c r="E28" i="12"/>
  <c r="G28" i="12"/>
  <c r="H28" i="12"/>
  <c r="I28" i="12"/>
  <c r="J28" i="12"/>
  <c r="K28" i="12"/>
  <c r="B29" i="12"/>
  <c r="C29" i="12"/>
  <c r="D29" i="12"/>
  <c r="E29" i="12"/>
  <c r="F29" i="12"/>
  <c r="G29" i="12"/>
  <c r="H29" i="12"/>
  <c r="I29" i="12"/>
  <c r="J29" i="12"/>
  <c r="K29" i="12"/>
  <c r="B30" i="12"/>
  <c r="C30" i="12"/>
  <c r="D30" i="12"/>
  <c r="E30" i="12"/>
  <c r="G30" i="12"/>
  <c r="H30" i="12"/>
  <c r="I30" i="12"/>
  <c r="J30" i="12"/>
  <c r="K30" i="12"/>
  <c r="B31" i="12"/>
  <c r="C31" i="12"/>
  <c r="D31" i="12"/>
  <c r="E31" i="12"/>
  <c r="G31" i="12"/>
  <c r="H31" i="12"/>
  <c r="I31" i="12"/>
  <c r="J31" i="12"/>
  <c r="K31" i="12"/>
  <c r="B32" i="12"/>
  <c r="C32" i="12"/>
  <c r="D32" i="12"/>
  <c r="E32" i="12"/>
  <c r="F32" i="12"/>
  <c r="G32" i="12"/>
  <c r="H32" i="12"/>
  <c r="I32" i="12"/>
  <c r="J32" i="12"/>
  <c r="K32" i="12"/>
  <c r="B33" i="12"/>
  <c r="C33" i="12"/>
  <c r="D33" i="12"/>
  <c r="E33" i="12"/>
  <c r="G33" i="12"/>
  <c r="H33" i="12"/>
  <c r="I33" i="12"/>
  <c r="J33" i="12"/>
  <c r="K33" i="12"/>
  <c r="B34" i="12"/>
  <c r="C34" i="12"/>
  <c r="D34" i="12"/>
  <c r="E34" i="12"/>
  <c r="G34" i="12"/>
  <c r="H34" i="12"/>
  <c r="I34" i="12"/>
  <c r="J34" i="12"/>
  <c r="K34" i="12"/>
  <c r="B35" i="12"/>
  <c r="C35" i="12"/>
  <c r="D35" i="12"/>
  <c r="E35" i="12"/>
  <c r="F35" i="12"/>
  <c r="G35" i="12"/>
  <c r="H35" i="12"/>
  <c r="I35" i="12"/>
  <c r="J35" i="12"/>
  <c r="K35" i="12"/>
  <c r="B36" i="12"/>
  <c r="C36" i="12"/>
  <c r="D36" i="12"/>
  <c r="E36" i="12"/>
  <c r="G36" i="12"/>
  <c r="H36" i="12"/>
  <c r="I36" i="12"/>
  <c r="J36" i="12"/>
  <c r="K36" i="12"/>
  <c r="B37" i="12"/>
  <c r="C37" i="12"/>
  <c r="D37" i="12"/>
  <c r="E37" i="12"/>
  <c r="G37" i="12"/>
  <c r="H37" i="12"/>
  <c r="I37" i="12"/>
  <c r="J37" i="12"/>
  <c r="K37" i="12"/>
  <c r="B38" i="12"/>
  <c r="C38" i="12"/>
  <c r="D38" i="12"/>
  <c r="E38" i="12"/>
  <c r="F38" i="12"/>
  <c r="G38" i="12"/>
  <c r="H38" i="12"/>
  <c r="I38" i="12"/>
  <c r="J38" i="12"/>
  <c r="K38" i="12"/>
  <c r="B39" i="12"/>
  <c r="C39" i="12"/>
  <c r="D39" i="12"/>
  <c r="E39" i="12"/>
  <c r="F39" i="12"/>
  <c r="G39" i="12"/>
  <c r="H39" i="12"/>
  <c r="I39" i="12"/>
  <c r="J39" i="12"/>
  <c r="K39" i="12"/>
  <c r="B40" i="12"/>
  <c r="C40" i="12"/>
  <c r="D40" i="12"/>
  <c r="E40" i="12"/>
  <c r="G40" i="12"/>
  <c r="H40" i="12"/>
  <c r="I40" i="12"/>
  <c r="J40" i="12"/>
  <c r="K40" i="12"/>
  <c r="B41" i="12"/>
  <c r="C41" i="12"/>
  <c r="D41" i="12"/>
  <c r="E41" i="12"/>
  <c r="G41" i="12"/>
  <c r="H41" i="12"/>
  <c r="I41" i="12"/>
  <c r="J41" i="12"/>
  <c r="K41" i="12"/>
  <c r="B42" i="12"/>
  <c r="C42" i="12"/>
  <c r="D42" i="12"/>
  <c r="E42" i="12"/>
  <c r="G42" i="12"/>
  <c r="H42" i="12"/>
  <c r="I42" i="12"/>
  <c r="J42" i="12"/>
  <c r="K42" i="12"/>
  <c r="B43" i="12"/>
  <c r="C43" i="12"/>
  <c r="D43" i="12"/>
  <c r="E43" i="12"/>
  <c r="G43" i="12"/>
  <c r="H43" i="12"/>
  <c r="I43" i="12"/>
  <c r="J43" i="12"/>
  <c r="K43" i="12"/>
  <c r="B44" i="12"/>
  <c r="C44" i="12"/>
  <c r="D44" i="12"/>
  <c r="E44" i="12"/>
  <c r="F44" i="12"/>
  <c r="G44" i="12"/>
  <c r="H44" i="12"/>
  <c r="I44" i="12"/>
  <c r="J44" i="12"/>
  <c r="K44" i="12"/>
  <c r="B45" i="12"/>
  <c r="C45" i="12"/>
  <c r="D45" i="12"/>
  <c r="E45" i="12"/>
  <c r="G45" i="12"/>
  <c r="H45" i="12"/>
  <c r="I45" i="12"/>
  <c r="J45" i="12"/>
  <c r="K45" i="12"/>
  <c r="B46" i="12"/>
  <c r="C46" i="12"/>
  <c r="D46" i="12"/>
  <c r="E46" i="12"/>
  <c r="G46" i="12"/>
  <c r="H46" i="12"/>
  <c r="I46" i="12"/>
  <c r="J46" i="12"/>
  <c r="K46" i="12"/>
  <c r="B47" i="12"/>
  <c r="C47" i="12"/>
  <c r="D47" i="12"/>
  <c r="E47" i="12"/>
  <c r="F47" i="12"/>
  <c r="G47" i="12"/>
  <c r="H47" i="12"/>
  <c r="I47" i="12"/>
  <c r="J47" i="12"/>
  <c r="K47" i="12"/>
  <c r="B48" i="12"/>
  <c r="C48" i="12"/>
  <c r="D48" i="12"/>
  <c r="E48" i="12"/>
  <c r="F48" i="12"/>
  <c r="G48" i="12"/>
  <c r="H48" i="12"/>
  <c r="I48" i="12"/>
  <c r="J48" i="12"/>
  <c r="K48" i="12"/>
  <c r="B49" i="12"/>
  <c r="C49" i="12"/>
  <c r="D49" i="12"/>
  <c r="E49" i="12"/>
  <c r="G49" i="12"/>
  <c r="H49" i="12"/>
  <c r="I49" i="12"/>
  <c r="J49" i="12"/>
  <c r="K49" i="12"/>
  <c r="B50" i="12"/>
  <c r="C50" i="12"/>
  <c r="D50" i="12"/>
  <c r="E50" i="12"/>
  <c r="F50" i="12"/>
  <c r="G50" i="12"/>
  <c r="H50" i="12"/>
  <c r="I50" i="12"/>
  <c r="J50" i="12"/>
  <c r="K50" i="12"/>
  <c r="B51" i="12"/>
  <c r="C51" i="12"/>
  <c r="D51" i="12"/>
  <c r="E51" i="12"/>
  <c r="F51" i="12"/>
  <c r="G51" i="12"/>
  <c r="H51" i="12"/>
  <c r="I51" i="12"/>
  <c r="J51" i="12"/>
  <c r="K51" i="12"/>
  <c r="B52" i="12"/>
  <c r="C52" i="12"/>
  <c r="D52" i="12"/>
  <c r="E52" i="12"/>
  <c r="G52" i="12"/>
  <c r="H52" i="12"/>
  <c r="I52" i="12"/>
  <c r="J52" i="12"/>
  <c r="K52" i="12"/>
  <c r="B53" i="12"/>
  <c r="C53" i="12"/>
  <c r="D53" i="12"/>
  <c r="E53" i="12"/>
  <c r="G53" i="12"/>
  <c r="H53" i="12"/>
  <c r="I53" i="12"/>
  <c r="J53" i="12"/>
  <c r="K53" i="12"/>
  <c r="B54" i="12"/>
  <c r="C54" i="12"/>
  <c r="D54" i="12"/>
  <c r="E54" i="12"/>
  <c r="G54" i="12"/>
  <c r="H54" i="12"/>
  <c r="I54" i="12"/>
  <c r="J54" i="12"/>
  <c r="K54" i="12"/>
  <c r="B55" i="12"/>
  <c r="C55" i="12"/>
  <c r="D55" i="12"/>
  <c r="E55" i="12"/>
  <c r="G55" i="12"/>
  <c r="H55" i="12"/>
  <c r="I55" i="12"/>
  <c r="J55" i="12"/>
  <c r="K55" i="12"/>
  <c r="B56" i="12"/>
  <c r="C56" i="12"/>
  <c r="D56" i="12"/>
  <c r="E56" i="12"/>
  <c r="F56" i="12"/>
  <c r="G56" i="12"/>
  <c r="H56" i="12"/>
  <c r="I56" i="12"/>
  <c r="J56" i="12"/>
  <c r="K56" i="12"/>
  <c r="B57" i="12"/>
  <c r="C57" i="12"/>
  <c r="D57" i="12"/>
  <c r="E57" i="12"/>
  <c r="F57" i="12"/>
  <c r="G57" i="12"/>
  <c r="H57" i="12"/>
  <c r="I57" i="12"/>
  <c r="J57" i="12"/>
  <c r="K57" i="12"/>
  <c r="B58" i="12"/>
  <c r="C58" i="12"/>
  <c r="D58" i="12"/>
  <c r="E58" i="12"/>
  <c r="G58" i="12"/>
  <c r="H58" i="12"/>
  <c r="I58" i="12"/>
  <c r="J58" i="12"/>
  <c r="K58" i="12"/>
  <c r="B59" i="12"/>
  <c r="C59" i="12"/>
  <c r="D59" i="12"/>
  <c r="E59" i="12"/>
  <c r="G59" i="12"/>
  <c r="H59" i="12"/>
  <c r="I59" i="12"/>
  <c r="J59" i="12"/>
  <c r="K59" i="12"/>
  <c r="B60" i="12"/>
  <c r="C60" i="12"/>
  <c r="D60" i="12"/>
  <c r="E60" i="12"/>
  <c r="G60" i="12"/>
  <c r="H60" i="12"/>
  <c r="I60" i="12"/>
  <c r="J60" i="12"/>
  <c r="K60" i="12"/>
  <c r="B61" i="12"/>
  <c r="C61" i="12"/>
  <c r="D61" i="12"/>
  <c r="E61" i="12"/>
  <c r="G61" i="12"/>
  <c r="H61" i="12"/>
  <c r="I61" i="12"/>
  <c r="J61" i="12"/>
  <c r="K61" i="12"/>
  <c r="B62" i="12"/>
  <c r="C62" i="12"/>
  <c r="D62" i="12"/>
  <c r="E62" i="12"/>
  <c r="G62" i="12"/>
  <c r="H62" i="12"/>
  <c r="I62" i="12"/>
  <c r="J62" i="12"/>
  <c r="K62" i="12"/>
  <c r="B63" i="12"/>
  <c r="C63" i="12"/>
  <c r="D63" i="12"/>
  <c r="E63" i="12"/>
  <c r="G63" i="12"/>
  <c r="H63" i="12"/>
  <c r="I63" i="12"/>
  <c r="J63" i="12"/>
  <c r="K63" i="12"/>
  <c r="B64" i="12"/>
  <c r="C64" i="12"/>
  <c r="D64" i="12"/>
  <c r="E64" i="12"/>
  <c r="G64" i="12"/>
  <c r="H64" i="12"/>
  <c r="I64" i="12"/>
  <c r="J64" i="12"/>
  <c r="K64" i="12"/>
  <c r="B65" i="12"/>
  <c r="C65" i="12"/>
  <c r="D65" i="12"/>
  <c r="E65" i="12"/>
  <c r="F65" i="12"/>
  <c r="G65" i="12"/>
  <c r="H65" i="12"/>
  <c r="I65" i="12"/>
  <c r="J65" i="12"/>
  <c r="K65" i="12"/>
  <c r="B66" i="12"/>
  <c r="C66" i="12"/>
  <c r="D66" i="12"/>
  <c r="E66" i="12"/>
  <c r="F66" i="12"/>
  <c r="G66" i="12"/>
  <c r="H66" i="12"/>
  <c r="I66" i="12"/>
  <c r="J66" i="12"/>
  <c r="K66" i="12"/>
  <c r="B67" i="12"/>
  <c r="C67" i="12"/>
  <c r="D67" i="12"/>
  <c r="E67" i="12"/>
  <c r="F67" i="12"/>
  <c r="G67" i="12"/>
  <c r="H67" i="12"/>
  <c r="I67" i="12"/>
  <c r="J67" i="12"/>
  <c r="K67" i="12"/>
  <c r="B68" i="12"/>
  <c r="C68" i="12"/>
  <c r="D68" i="12"/>
  <c r="E68" i="12"/>
  <c r="G68" i="12"/>
  <c r="H68" i="12"/>
  <c r="I68" i="12"/>
  <c r="J68" i="12"/>
  <c r="K68" i="12"/>
  <c r="B69" i="12"/>
  <c r="C69" i="12"/>
  <c r="D69" i="12"/>
  <c r="E69" i="12"/>
  <c r="G69" i="12"/>
  <c r="H69" i="12"/>
  <c r="I69" i="12"/>
  <c r="J69" i="12"/>
  <c r="K69" i="12"/>
  <c r="B70" i="12"/>
  <c r="C70" i="12"/>
  <c r="D70" i="12"/>
  <c r="E70" i="12"/>
  <c r="G70" i="12"/>
  <c r="H70" i="12"/>
  <c r="I70" i="12"/>
  <c r="J70" i="12"/>
  <c r="K70" i="12"/>
  <c r="B71" i="12"/>
  <c r="C71" i="12"/>
  <c r="D71" i="12"/>
  <c r="E71" i="12"/>
  <c r="G71" i="12"/>
  <c r="H71" i="12"/>
  <c r="I71" i="12"/>
  <c r="J71" i="12"/>
  <c r="K71" i="12"/>
  <c r="B72" i="12"/>
  <c r="C72" i="12"/>
  <c r="D72" i="12"/>
  <c r="E72" i="12"/>
  <c r="F72" i="12"/>
  <c r="G72" i="12"/>
  <c r="H72" i="12"/>
  <c r="I72" i="12"/>
  <c r="J72" i="12"/>
  <c r="K72" i="12"/>
  <c r="B73" i="12"/>
  <c r="C73" i="12"/>
  <c r="D73" i="12"/>
  <c r="E73" i="12"/>
  <c r="F73" i="12"/>
  <c r="G73" i="12"/>
  <c r="H73" i="12"/>
  <c r="I73" i="12"/>
  <c r="J73" i="12"/>
  <c r="K73" i="12"/>
  <c r="B74" i="12"/>
  <c r="C74" i="12"/>
  <c r="D74" i="12"/>
  <c r="E74" i="12"/>
  <c r="G74" i="12"/>
  <c r="H74" i="12"/>
  <c r="I74" i="12"/>
  <c r="J74" i="12"/>
  <c r="K74" i="12"/>
  <c r="B75" i="12"/>
  <c r="C75" i="12"/>
  <c r="D75" i="12"/>
  <c r="E75" i="12"/>
  <c r="G75" i="12"/>
  <c r="H75" i="12"/>
  <c r="I75" i="12"/>
  <c r="J75" i="12"/>
  <c r="K75" i="12"/>
  <c r="B76" i="12"/>
  <c r="C76" i="12"/>
  <c r="D76" i="12"/>
  <c r="E76" i="12"/>
  <c r="G76" i="12"/>
  <c r="H76" i="12"/>
  <c r="I76" i="12"/>
  <c r="J76" i="12"/>
  <c r="K76" i="12"/>
  <c r="B77" i="12"/>
  <c r="C77" i="12"/>
  <c r="D77" i="12"/>
  <c r="E77" i="12"/>
  <c r="G77" i="12"/>
  <c r="H77" i="12"/>
  <c r="I77" i="12"/>
  <c r="J77" i="12"/>
  <c r="K77" i="12"/>
  <c r="B78" i="12"/>
  <c r="C78" i="12"/>
  <c r="D78" i="12"/>
  <c r="E78" i="12"/>
  <c r="G78" i="12"/>
  <c r="H78" i="12"/>
  <c r="I78" i="12"/>
  <c r="J78" i="12"/>
  <c r="K78" i="12"/>
  <c r="B79" i="12"/>
  <c r="C79" i="12"/>
  <c r="D79" i="12"/>
  <c r="E79" i="12"/>
  <c r="G79" i="12"/>
  <c r="H79" i="12"/>
  <c r="I79" i="12"/>
  <c r="J79" i="12"/>
  <c r="K79" i="12"/>
  <c r="B80" i="12"/>
  <c r="C80" i="12"/>
  <c r="D80" i="12"/>
  <c r="E80" i="12"/>
  <c r="G80" i="12"/>
  <c r="H80" i="12"/>
  <c r="I80" i="12"/>
  <c r="J80" i="12"/>
  <c r="K80" i="12"/>
  <c r="B81" i="12"/>
  <c r="C81" i="12"/>
  <c r="D81" i="12"/>
  <c r="E81" i="12"/>
  <c r="F81" i="12"/>
  <c r="G81" i="12"/>
  <c r="H81" i="12"/>
  <c r="I81" i="12"/>
  <c r="J81" i="12"/>
  <c r="K81" i="12"/>
  <c r="B82" i="12"/>
  <c r="C82" i="12"/>
  <c r="D82" i="12"/>
  <c r="E82" i="12"/>
  <c r="G82" i="12"/>
  <c r="H82" i="12"/>
  <c r="I82" i="12"/>
  <c r="J82" i="12"/>
  <c r="K82" i="12"/>
  <c r="B83" i="12"/>
  <c r="C83" i="12"/>
  <c r="D83" i="12"/>
  <c r="E83" i="12"/>
  <c r="G83" i="12"/>
  <c r="H83" i="12"/>
  <c r="I83" i="12"/>
  <c r="J83" i="12"/>
  <c r="K83" i="12"/>
  <c r="B84" i="12"/>
  <c r="C84" i="12"/>
  <c r="D84" i="12"/>
  <c r="E84" i="12"/>
  <c r="G84" i="12"/>
  <c r="H84" i="12"/>
  <c r="I84" i="12"/>
  <c r="J84" i="12"/>
  <c r="K84" i="12"/>
  <c r="B85" i="12"/>
  <c r="C85" i="12"/>
  <c r="D85" i="12"/>
  <c r="E85" i="12"/>
  <c r="G85" i="12"/>
  <c r="H85" i="12"/>
  <c r="I85" i="12"/>
  <c r="J85" i="12"/>
  <c r="K85" i="12"/>
  <c r="B86" i="12"/>
  <c r="C86" i="12"/>
  <c r="D86" i="12"/>
  <c r="E86" i="12"/>
  <c r="G86" i="12"/>
  <c r="H86" i="12"/>
  <c r="I86" i="12"/>
  <c r="J86" i="12"/>
  <c r="K86" i="12"/>
  <c r="B87" i="12"/>
  <c r="C87" i="12"/>
  <c r="D87" i="12"/>
  <c r="E87" i="12"/>
  <c r="G87" i="12"/>
  <c r="H87" i="12"/>
  <c r="I87" i="12"/>
  <c r="J87" i="12"/>
  <c r="K87" i="12"/>
  <c r="B88" i="12"/>
  <c r="C88" i="12"/>
  <c r="D88" i="12"/>
  <c r="E88" i="12"/>
  <c r="G88" i="12"/>
  <c r="H88" i="12"/>
  <c r="I88" i="12"/>
  <c r="J88" i="12"/>
  <c r="K88" i="12"/>
  <c r="B89" i="12"/>
  <c r="C89" i="12"/>
  <c r="D89" i="12"/>
  <c r="E89" i="12"/>
  <c r="G89" i="12"/>
  <c r="H89" i="12"/>
  <c r="I89" i="12"/>
  <c r="J89" i="12"/>
  <c r="K89" i="12"/>
  <c r="B90" i="12"/>
  <c r="C90" i="12"/>
  <c r="D90" i="12"/>
  <c r="E90" i="12"/>
  <c r="G90" i="12"/>
  <c r="H90" i="12"/>
  <c r="I90" i="12"/>
  <c r="J90" i="12"/>
  <c r="K90" i="12"/>
  <c r="B91" i="12"/>
  <c r="C91" i="12"/>
  <c r="D91" i="12"/>
  <c r="E91" i="12"/>
  <c r="G91" i="12"/>
  <c r="H91" i="12"/>
  <c r="I91" i="12"/>
  <c r="J91" i="12"/>
  <c r="K91" i="12"/>
  <c r="B92" i="12"/>
  <c r="C92" i="12"/>
  <c r="D92" i="12"/>
  <c r="E92" i="12"/>
  <c r="G92" i="12"/>
  <c r="H92" i="12"/>
  <c r="I92" i="12"/>
  <c r="J92" i="12"/>
  <c r="K92" i="12"/>
  <c r="B93" i="12"/>
  <c r="C93" i="12"/>
  <c r="D93" i="12"/>
  <c r="E93" i="12"/>
  <c r="G93" i="12"/>
  <c r="H93" i="12"/>
  <c r="I93" i="12"/>
  <c r="J93" i="12"/>
  <c r="K93" i="12"/>
  <c r="B94" i="12"/>
  <c r="C94" i="12"/>
  <c r="D94" i="12"/>
  <c r="E94" i="12"/>
  <c r="F94" i="12"/>
  <c r="G94" i="12"/>
  <c r="H94" i="12"/>
  <c r="I94" i="12"/>
  <c r="J94" i="12"/>
  <c r="K94" i="12"/>
  <c r="B95" i="12"/>
  <c r="C95" i="12"/>
  <c r="D95" i="12"/>
  <c r="E95" i="12"/>
  <c r="G95" i="12"/>
  <c r="H95" i="12"/>
  <c r="I95" i="12"/>
  <c r="J95" i="12"/>
  <c r="K95" i="12"/>
  <c r="B96" i="12"/>
  <c r="C96" i="12"/>
  <c r="D96" i="12"/>
  <c r="E96" i="12"/>
  <c r="G96" i="12"/>
  <c r="H96" i="12"/>
  <c r="I96" i="12"/>
  <c r="J96" i="12"/>
  <c r="K96" i="12"/>
  <c r="B97" i="12"/>
  <c r="C97" i="12"/>
  <c r="D97" i="12"/>
  <c r="E97" i="12"/>
  <c r="G97" i="12"/>
  <c r="H97" i="12"/>
  <c r="I97" i="12"/>
  <c r="J97" i="12"/>
  <c r="K97" i="12"/>
  <c r="B98" i="12"/>
  <c r="C98" i="12"/>
  <c r="D98" i="12"/>
  <c r="E98" i="12"/>
  <c r="G98" i="12"/>
  <c r="H98" i="12"/>
  <c r="I98" i="12"/>
  <c r="J98" i="12"/>
  <c r="K98" i="12"/>
  <c r="B99" i="12"/>
  <c r="C99" i="12"/>
  <c r="D99" i="12"/>
  <c r="E99" i="12"/>
  <c r="G99" i="12"/>
  <c r="H99" i="12"/>
  <c r="I99" i="12"/>
  <c r="J99" i="12"/>
  <c r="K99" i="12"/>
  <c r="B100" i="12"/>
  <c r="C100" i="12"/>
  <c r="D100" i="12"/>
  <c r="E100" i="12"/>
  <c r="G100" i="12"/>
  <c r="H100" i="12"/>
  <c r="I100" i="12"/>
  <c r="J100" i="12"/>
  <c r="K100" i="12"/>
  <c r="B101" i="12"/>
  <c r="C101" i="12"/>
  <c r="D101" i="12"/>
  <c r="E101" i="12"/>
  <c r="G101" i="12"/>
  <c r="H101" i="12"/>
  <c r="I101" i="12"/>
  <c r="J101" i="12"/>
  <c r="K101" i="12"/>
  <c r="B102" i="12"/>
  <c r="C102" i="12"/>
  <c r="D102" i="12"/>
  <c r="E102" i="12"/>
  <c r="G102" i="12"/>
  <c r="H102" i="12"/>
  <c r="I102" i="12"/>
  <c r="J102" i="12"/>
  <c r="K102" i="12"/>
  <c r="B103" i="12"/>
  <c r="C103" i="12"/>
  <c r="D103" i="12"/>
  <c r="E103" i="12"/>
  <c r="F103" i="12"/>
  <c r="G103" i="12"/>
  <c r="H103" i="12"/>
  <c r="I103" i="12"/>
  <c r="J103" i="12"/>
  <c r="K103" i="12"/>
  <c r="B104" i="12"/>
  <c r="C104" i="12"/>
  <c r="D104" i="12"/>
  <c r="E104" i="12"/>
  <c r="G104" i="12"/>
  <c r="H104" i="12"/>
  <c r="I104" i="12"/>
  <c r="J104" i="12"/>
  <c r="K104" i="12"/>
  <c r="B105" i="12"/>
  <c r="C105" i="12"/>
  <c r="D105" i="12"/>
  <c r="E105" i="12"/>
  <c r="F105" i="12"/>
  <c r="G105" i="12"/>
  <c r="H105" i="12"/>
  <c r="I105" i="12"/>
  <c r="J105" i="12"/>
  <c r="K105" i="12"/>
  <c r="B106" i="12"/>
  <c r="C106" i="12"/>
  <c r="D106" i="12"/>
  <c r="E106" i="12"/>
  <c r="G106" i="12"/>
  <c r="H106" i="12"/>
  <c r="I106" i="12"/>
  <c r="J106" i="12"/>
  <c r="K106" i="12"/>
  <c r="B107" i="12"/>
  <c r="C107" i="12"/>
  <c r="D107" i="12"/>
  <c r="E107" i="12"/>
  <c r="G107" i="12"/>
  <c r="H107" i="12"/>
  <c r="I107" i="12"/>
  <c r="J107" i="12"/>
  <c r="K107" i="12"/>
  <c r="B108" i="12"/>
  <c r="C108" i="12"/>
  <c r="D108" i="12"/>
  <c r="E108" i="12"/>
  <c r="G108" i="12"/>
  <c r="H108" i="12"/>
  <c r="I108" i="12"/>
  <c r="J108" i="12"/>
  <c r="K108" i="12"/>
  <c r="B109" i="12"/>
  <c r="C109" i="12"/>
  <c r="D109" i="12"/>
  <c r="E109" i="12"/>
  <c r="G109" i="12"/>
  <c r="H109" i="12"/>
  <c r="I109" i="12"/>
  <c r="J109" i="12"/>
  <c r="K109" i="12"/>
  <c r="B110" i="12"/>
  <c r="C110" i="12"/>
  <c r="D110" i="12"/>
  <c r="E110" i="12"/>
  <c r="G110" i="12"/>
  <c r="H110" i="12"/>
  <c r="I110" i="12"/>
  <c r="J110" i="12"/>
  <c r="K110" i="12"/>
  <c r="B111" i="12"/>
  <c r="C111" i="12"/>
  <c r="D111" i="12"/>
  <c r="E111" i="12"/>
  <c r="F111" i="12"/>
  <c r="G111" i="12"/>
  <c r="H111" i="12"/>
  <c r="I111" i="12"/>
  <c r="J111" i="12"/>
  <c r="K111" i="12"/>
  <c r="B112" i="12"/>
  <c r="C112" i="12"/>
  <c r="D112" i="12"/>
  <c r="E112" i="12"/>
  <c r="G112" i="12"/>
  <c r="H112" i="12"/>
  <c r="I112" i="12"/>
  <c r="J112" i="12"/>
  <c r="K112" i="12"/>
  <c r="B113" i="12"/>
  <c r="C113" i="12"/>
  <c r="D113" i="12"/>
  <c r="E113" i="12"/>
  <c r="G113" i="12"/>
  <c r="H113" i="12"/>
  <c r="I113" i="12"/>
  <c r="J113" i="12"/>
  <c r="K113" i="12"/>
  <c r="B114" i="12"/>
  <c r="C114" i="12"/>
  <c r="D114" i="12"/>
  <c r="E114" i="12"/>
  <c r="G114" i="12"/>
  <c r="H114" i="12"/>
  <c r="I114" i="12"/>
  <c r="J114" i="12"/>
  <c r="K114" i="12"/>
  <c r="B115" i="12"/>
  <c r="C115" i="12"/>
  <c r="D115" i="12"/>
  <c r="E115" i="12"/>
  <c r="G115" i="12"/>
  <c r="H115" i="12"/>
  <c r="I115" i="12"/>
  <c r="J115" i="12"/>
  <c r="K115" i="12"/>
  <c r="B116" i="12"/>
  <c r="C116" i="12"/>
  <c r="D116" i="12"/>
  <c r="E116" i="12"/>
  <c r="G116" i="12"/>
  <c r="H116" i="12"/>
  <c r="I116" i="12"/>
  <c r="J116" i="12"/>
  <c r="K116" i="12"/>
  <c r="B117" i="12"/>
  <c r="C117" i="12"/>
  <c r="D117" i="12"/>
  <c r="E117" i="12"/>
  <c r="G117" i="12"/>
  <c r="H117" i="12"/>
  <c r="I117" i="12"/>
  <c r="J117" i="12"/>
  <c r="K117" i="12"/>
  <c r="B118" i="12"/>
  <c r="C118" i="12"/>
  <c r="D118" i="12"/>
  <c r="E118" i="12"/>
  <c r="G118" i="12"/>
  <c r="H118" i="12"/>
  <c r="I118" i="12"/>
  <c r="J118" i="12"/>
  <c r="K118" i="12"/>
  <c r="B119" i="12"/>
  <c r="C119" i="12"/>
  <c r="D119" i="12"/>
  <c r="E119" i="12"/>
  <c r="F119" i="12"/>
  <c r="G119" i="12"/>
  <c r="H119" i="12"/>
  <c r="I119" i="12"/>
  <c r="J119" i="12"/>
  <c r="K119" i="12"/>
  <c r="B120" i="12"/>
  <c r="C120" i="12"/>
  <c r="D120" i="12"/>
  <c r="E120" i="12"/>
  <c r="G120" i="12"/>
  <c r="H120" i="12"/>
  <c r="I120" i="12"/>
  <c r="J120" i="12"/>
  <c r="K120" i="12"/>
  <c r="B121" i="12"/>
  <c r="C121" i="12"/>
  <c r="D121" i="12"/>
  <c r="E121" i="12"/>
  <c r="F121" i="12"/>
  <c r="G121" i="12"/>
  <c r="H121" i="12"/>
  <c r="I121" i="12"/>
  <c r="J121" i="12"/>
  <c r="K121" i="12"/>
  <c r="B122" i="12"/>
  <c r="C122" i="12"/>
  <c r="D122" i="12"/>
  <c r="E122" i="12"/>
  <c r="G122" i="12"/>
  <c r="H122" i="12"/>
  <c r="I122" i="12"/>
  <c r="J122" i="12"/>
  <c r="K122" i="12"/>
  <c r="B123" i="12"/>
  <c r="C123" i="12"/>
  <c r="D123" i="12"/>
  <c r="E123" i="12"/>
  <c r="G123" i="12"/>
  <c r="H123" i="12"/>
  <c r="I123" i="12"/>
  <c r="J123" i="12"/>
  <c r="K123" i="12"/>
  <c r="B124" i="12"/>
  <c r="C124" i="12"/>
  <c r="D124" i="12"/>
  <c r="E124" i="12"/>
  <c r="G124" i="12"/>
  <c r="H124" i="12"/>
  <c r="I124" i="12"/>
  <c r="J124" i="12"/>
  <c r="K124" i="12"/>
  <c r="B125" i="12"/>
  <c r="C125" i="12"/>
  <c r="D125" i="12"/>
  <c r="E125" i="12"/>
  <c r="G125" i="12"/>
  <c r="H125" i="12"/>
  <c r="I125" i="12"/>
  <c r="J125" i="12"/>
  <c r="K125" i="12"/>
  <c r="B126" i="12"/>
  <c r="C126" i="12"/>
  <c r="D126" i="12"/>
  <c r="E126" i="12"/>
  <c r="G126" i="12"/>
  <c r="H126" i="12"/>
  <c r="I126" i="12"/>
  <c r="J126" i="12"/>
  <c r="K126" i="12"/>
  <c r="B127" i="12"/>
  <c r="C127" i="12"/>
  <c r="D127" i="12"/>
  <c r="E127" i="12"/>
  <c r="G127" i="12"/>
  <c r="H127" i="12"/>
  <c r="I127" i="12"/>
  <c r="J127" i="12"/>
  <c r="K127" i="12"/>
  <c r="B128" i="12"/>
  <c r="C128" i="12"/>
  <c r="D128" i="12"/>
  <c r="E128" i="12"/>
  <c r="F128" i="12"/>
  <c r="G128" i="12"/>
  <c r="H128" i="12"/>
  <c r="I128" i="12"/>
  <c r="J128" i="12"/>
  <c r="K128" i="12"/>
  <c r="B129" i="12"/>
  <c r="C129" i="12"/>
  <c r="D129" i="12"/>
  <c r="E129" i="12"/>
  <c r="G129" i="12"/>
  <c r="H129" i="12"/>
  <c r="I129" i="12"/>
  <c r="J129" i="12"/>
  <c r="K129" i="12"/>
  <c r="B130" i="12"/>
  <c r="C130" i="12"/>
  <c r="D130" i="12"/>
  <c r="E130" i="12"/>
  <c r="G130" i="12"/>
  <c r="H130" i="12"/>
  <c r="I130" i="12"/>
  <c r="J130" i="12"/>
  <c r="K130" i="12"/>
  <c r="B131" i="12"/>
  <c r="C131" i="12"/>
  <c r="D131" i="12"/>
  <c r="E131" i="12"/>
  <c r="G131" i="12"/>
  <c r="H131" i="12"/>
  <c r="I131" i="12"/>
  <c r="J131" i="12"/>
  <c r="K131" i="12"/>
  <c r="B132" i="12"/>
  <c r="C132" i="12"/>
  <c r="D132" i="12"/>
  <c r="E132" i="12"/>
  <c r="G132" i="12"/>
  <c r="H132" i="12"/>
  <c r="I132" i="12"/>
  <c r="J132" i="12"/>
  <c r="K132" i="12"/>
  <c r="B133" i="12"/>
  <c r="C133" i="12"/>
  <c r="D133" i="12"/>
  <c r="E133" i="12"/>
  <c r="G133" i="12"/>
  <c r="H133" i="12"/>
  <c r="I133" i="12"/>
  <c r="J133" i="12"/>
  <c r="K133" i="12"/>
  <c r="B134" i="12"/>
  <c r="C134" i="12"/>
  <c r="D134" i="12"/>
  <c r="E134" i="12"/>
  <c r="G134" i="12"/>
  <c r="H134" i="12"/>
  <c r="I134" i="12"/>
  <c r="J134" i="12"/>
  <c r="K134" i="12"/>
  <c r="B135" i="12"/>
  <c r="C135" i="12"/>
  <c r="D135" i="12"/>
  <c r="E135" i="12"/>
  <c r="G135" i="12"/>
  <c r="H135" i="12"/>
  <c r="I135" i="12"/>
  <c r="J135" i="12"/>
  <c r="K135" i="12"/>
  <c r="B136" i="12"/>
  <c r="C136" i="12"/>
  <c r="D136" i="12"/>
  <c r="E136" i="12"/>
  <c r="G136" i="12"/>
  <c r="H136" i="12"/>
  <c r="I136" i="12"/>
  <c r="J136" i="12"/>
  <c r="K136" i="12"/>
  <c r="B137" i="12"/>
  <c r="C137" i="12"/>
  <c r="D137" i="12"/>
  <c r="E137" i="12"/>
  <c r="G137" i="12"/>
  <c r="H137" i="12"/>
  <c r="I137" i="12"/>
  <c r="J137" i="12"/>
  <c r="K137" i="12"/>
  <c r="B138" i="12"/>
  <c r="C138" i="12"/>
  <c r="D138" i="12"/>
  <c r="E138" i="12"/>
  <c r="G138" i="12"/>
  <c r="H138" i="12"/>
  <c r="I138" i="12"/>
  <c r="J138" i="12"/>
  <c r="K138" i="12"/>
  <c r="B139" i="12"/>
  <c r="C139" i="12"/>
  <c r="D139" i="12"/>
  <c r="E139" i="12"/>
  <c r="G139" i="12"/>
  <c r="H139" i="12"/>
  <c r="I139" i="12"/>
  <c r="J139" i="12"/>
  <c r="K139" i="12"/>
  <c r="B140" i="12"/>
  <c r="C140" i="12"/>
  <c r="D140" i="12"/>
  <c r="E140" i="12"/>
  <c r="G140" i="12"/>
  <c r="H140" i="12"/>
  <c r="I140" i="12"/>
  <c r="J140" i="12"/>
  <c r="K140" i="12"/>
  <c r="B141" i="12"/>
  <c r="C141" i="12"/>
  <c r="D141" i="12"/>
  <c r="E141" i="12"/>
  <c r="G141" i="12"/>
  <c r="H141" i="12"/>
  <c r="I141" i="12"/>
  <c r="J141" i="12"/>
  <c r="K141" i="12"/>
  <c r="B142" i="12"/>
  <c r="C142" i="12"/>
  <c r="D142" i="12"/>
  <c r="E142" i="12"/>
  <c r="G142" i="12"/>
  <c r="H142" i="12"/>
  <c r="I142" i="12"/>
  <c r="J142" i="12"/>
  <c r="K142" i="12"/>
  <c r="B143" i="12"/>
  <c r="C143" i="12"/>
  <c r="D143" i="12"/>
  <c r="E143" i="12"/>
  <c r="G143" i="12"/>
  <c r="H143" i="12"/>
  <c r="I143" i="12"/>
  <c r="J143" i="12"/>
  <c r="K143" i="12"/>
  <c r="B144" i="12"/>
  <c r="C144" i="12"/>
  <c r="D144" i="12"/>
  <c r="E144" i="12"/>
  <c r="G144" i="12"/>
  <c r="H144" i="12"/>
  <c r="I144" i="12"/>
  <c r="J144" i="12"/>
  <c r="K144" i="12"/>
  <c r="B145" i="12"/>
  <c r="C145" i="12"/>
  <c r="D145" i="12"/>
  <c r="E145" i="12"/>
  <c r="G145" i="12"/>
  <c r="H145" i="12"/>
  <c r="I145" i="12"/>
  <c r="J145" i="12"/>
  <c r="K145" i="12"/>
  <c r="B146" i="12"/>
  <c r="C146" i="12"/>
  <c r="D146" i="12"/>
  <c r="E146" i="12"/>
  <c r="G146" i="12"/>
  <c r="H146" i="12"/>
  <c r="I146" i="12"/>
  <c r="J146" i="12"/>
  <c r="K146" i="12"/>
  <c r="B147" i="12"/>
  <c r="C147" i="12"/>
  <c r="D147" i="12"/>
  <c r="E147" i="12"/>
  <c r="G147" i="12"/>
  <c r="H147" i="12"/>
  <c r="I147" i="12"/>
  <c r="J147" i="12"/>
  <c r="K147" i="12"/>
  <c r="B148" i="12"/>
  <c r="C148" i="12"/>
  <c r="D148" i="12"/>
  <c r="E148" i="12"/>
  <c r="G148" i="12"/>
  <c r="H148" i="12"/>
  <c r="I148" i="12"/>
  <c r="J148" i="12"/>
  <c r="K148" i="12"/>
  <c r="B149" i="12"/>
  <c r="C149" i="12"/>
  <c r="D149" i="12"/>
  <c r="E149" i="12"/>
  <c r="G149" i="12"/>
  <c r="H149" i="12"/>
  <c r="I149" i="12"/>
  <c r="J149" i="12"/>
  <c r="K149" i="12"/>
  <c r="B150" i="12"/>
  <c r="C150" i="12"/>
  <c r="D150" i="12"/>
  <c r="E150" i="12"/>
  <c r="G150" i="12"/>
  <c r="H150" i="12"/>
  <c r="I150" i="12"/>
  <c r="J150" i="12"/>
  <c r="K150" i="12"/>
  <c r="B151" i="12"/>
  <c r="C151" i="12"/>
  <c r="D151" i="12"/>
  <c r="E151" i="12"/>
  <c r="G151" i="12"/>
  <c r="H151" i="12"/>
  <c r="I151" i="12"/>
  <c r="J151" i="12"/>
  <c r="K151" i="12"/>
  <c r="B152" i="12"/>
  <c r="C152" i="12"/>
  <c r="D152" i="12"/>
  <c r="E152" i="12"/>
  <c r="G152" i="12"/>
  <c r="H152" i="12"/>
  <c r="I152" i="12"/>
  <c r="J152" i="12"/>
  <c r="K152" i="12"/>
  <c r="B153" i="12"/>
  <c r="C153" i="12"/>
  <c r="D153" i="12"/>
  <c r="E153" i="12"/>
  <c r="G153" i="12"/>
  <c r="H153" i="12"/>
  <c r="I153" i="12"/>
  <c r="J153" i="12"/>
  <c r="K153" i="12"/>
  <c r="B154" i="12"/>
  <c r="C154" i="12"/>
  <c r="D154" i="12"/>
  <c r="E154" i="12"/>
  <c r="G154" i="12"/>
  <c r="H154" i="12"/>
  <c r="I154" i="12"/>
  <c r="J154" i="12"/>
  <c r="K154" i="12"/>
  <c r="B155" i="12"/>
  <c r="C155" i="12"/>
  <c r="D155" i="12"/>
  <c r="E155" i="12"/>
  <c r="G155" i="12"/>
  <c r="H155" i="12"/>
  <c r="I155" i="12"/>
  <c r="J155" i="12"/>
  <c r="K155" i="12"/>
  <c r="B156" i="12"/>
  <c r="C156" i="12"/>
  <c r="D156" i="12"/>
  <c r="E156" i="12"/>
  <c r="G156" i="12"/>
  <c r="H156" i="12"/>
  <c r="I156" i="12"/>
  <c r="J156" i="12"/>
  <c r="K156" i="12"/>
  <c r="B157" i="12"/>
  <c r="C157" i="12"/>
  <c r="D157" i="12"/>
  <c r="E157" i="12"/>
  <c r="G157" i="12"/>
  <c r="H157" i="12"/>
  <c r="I157" i="12"/>
  <c r="J157" i="12"/>
  <c r="K157" i="12"/>
  <c r="B158" i="12"/>
  <c r="C158" i="12"/>
  <c r="D158" i="12"/>
  <c r="E158" i="12"/>
  <c r="G158" i="12"/>
  <c r="H158" i="12"/>
  <c r="I158" i="12"/>
  <c r="J158" i="12"/>
  <c r="K158" i="12"/>
  <c r="B159" i="12"/>
  <c r="C159" i="12"/>
  <c r="D159" i="12"/>
  <c r="E159" i="12"/>
  <c r="G159" i="12"/>
  <c r="H159" i="12"/>
  <c r="I159" i="12"/>
  <c r="J159" i="12"/>
  <c r="K159" i="12"/>
  <c r="B160" i="12"/>
  <c r="C160" i="12"/>
  <c r="D160" i="12"/>
  <c r="E160" i="12"/>
  <c r="G160" i="12"/>
  <c r="H160" i="12"/>
  <c r="I160" i="12"/>
  <c r="J160" i="12"/>
  <c r="K160" i="12"/>
  <c r="B161" i="12"/>
  <c r="C161" i="12"/>
  <c r="D161" i="12"/>
  <c r="E161" i="12"/>
  <c r="G161" i="12"/>
  <c r="H161" i="12"/>
  <c r="I161" i="12"/>
  <c r="J161" i="12"/>
  <c r="K161" i="12"/>
  <c r="B162" i="12"/>
  <c r="C162" i="12"/>
  <c r="D162" i="12"/>
  <c r="E162" i="12"/>
  <c r="G162" i="12"/>
  <c r="H162" i="12"/>
  <c r="I162" i="12"/>
  <c r="J162" i="12"/>
  <c r="K162" i="12"/>
  <c r="B163" i="12"/>
  <c r="C163" i="12"/>
  <c r="D163" i="12"/>
  <c r="E163" i="12"/>
  <c r="G163" i="12"/>
  <c r="H163" i="12"/>
  <c r="I163" i="12"/>
  <c r="J163" i="12"/>
  <c r="K163" i="12"/>
  <c r="B164" i="12"/>
  <c r="C164" i="12"/>
  <c r="D164" i="12"/>
  <c r="E164" i="12"/>
  <c r="G164" i="12"/>
  <c r="H164" i="12"/>
  <c r="I164" i="12"/>
  <c r="J164" i="12"/>
  <c r="K164" i="12"/>
  <c r="B165" i="12"/>
  <c r="C165" i="12"/>
  <c r="D165" i="12"/>
  <c r="E165" i="12"/>
  <c r="G165" i="12"/>
  <c r="H165" i="12"/>
  <c r="I165" i="12"/>
  <c r="J165" i="12"/>
  <c r="K165" i="12"/>
  <c r="B166" i="12"/>
  <c r="C166" i="12"/>
  <c r="D166" i="12"/>
  <c r="E166" i="12"/>
  <c r="G166" i="12"/>
  <c r="H166" i="12"/>
  <c r="I166" i="12"/>
  <c r="J166" i="12"/>
  <c r="K166" i="12"/>
  <c r="B167" i="12"/>
  <c r="C167" i="12"/>
  <c r="D167" i="12"/>
  <c r="E167" i="12"/>
  <c r="G167" i="12"/>
  <c r="H167" i="12"/>
  <c r="I167" i="12"/>
  <c r="J167" i="12"/>
  <c r="K167" i="12"/>
  <c r="B168" i="12"/>
  <c r="C168" i="12"/>
  <c r="D168" i="12"/>
  <c r="E168" i="12"/>
  <c r="G168" i="12"/>
  <c r="H168" i="12"/>
  <c r="I168" i="12"/>
  <c r="J168" i="12"/>
  <c r="K168" i="12"/>
  <c r="B169" i="12"/>
  <c r="C169" i="12"/>
  <c r="D169" i="12"/>
  <c r="E169" i="12"/>
  <c r="G169" i="12"/>
  <c r="H169" i="12"/>
  <c r="I169" i="12"/>
  <c r="J169" i="12"/>
  <c r="K169" i="12"/>
  <c r="B170" i="12"/>
  <c r="C170" i="12"/>
  <c r="D170" i="12"/>
  <c r="E170" i="12"/>
  <c r="G170" i="12"/>
  <c r="H170" i="12"/>
  <c r="I170" i="12"/>
  <c r="J170" i="12"/>
  <c r="K170" i="12"/>
  <c r="B171" i="12"/>
  <c r="C171" i="12"/>
  <c r="D171" i="12"/>
  <c r="E171" i="12"/>
  <c r="G171" i="12"/>
  <c r="H171" i="12"/>
  <c r="I171" i="12"/>
  <c r="J171" i="12"/>
  <c r="K171" i="12"/>
  <c r="B172" i="12"/>
  <c r="C172" i="12"/>
  <c r="D172" i="12"/>
  <c r="E172" i="12"/>
  <c r="G172" i="12"/>
  <c r="H172" i="12"/>
  <c r="I172" i="12"/>
  <c r="J172" i="12"/>
  <c r="K172" i="12"/>
  <c r="B173" i="12"/>
  <c r="C173" i="12"/>
  <c r="D173" i="12"/>
  <c r="E173" i="12"/>
  <c r="G173" i="12"/>
  <c r="H173" i="12"/>
  <c r="I173" i="12"/>
  <c r="J173" i="12"/>
  <c r="K173" i="12"/>
  <c r="B174" i="12"/>
  <c r="C174" i="12"/>
  <c r="D174" i="12"/>
  <c r="E174" i="12"/>
  <c r="G174" i="12"/>
  <c r="H174" i="12"/>
  <c r="I174" i="12"/>
  <c r="J174" i="12"/>
  <c r="K174" i="12"/>
  <c r="B175" i="12"/>
  <c r="C175" i="12"/>
  <c r="D175" i="12"/>
  <c r="E175" i="12"/>
  <c r="G175" i="12"/>
  <c r="H175" i="12"/>
  <c r="I175" i="12"/>
  <c r="J175" i="12"/>
  <c r="K175" i="12"/>
  <c r="B176" i="12"/>
  <c r="C176" i="12"/>
  <c r="D176" i="12"/>
  <c r="E176" i="12"/>
  <c r="G176" i="12"/>
  <c r="H176" i="12"/>
  <c r="I176" i="12"/>
  <c r="J176" i="12"/>
  <c r="K176" i="12"/>
  <c r="B177" i="12"/>
  <c r="C177" i="12"/>
  <c r="D177" i="12"/>
  <c r="E177" i="12"/>
  <c r="G177" i="12"/>
  <c r="H177" i="12"/>
  <c r="I177" i="12"/>
  <c r="J177" i="12"/>
  <c r="K177" i="12"/>
  <c r="B178" i="12"/>
  <c r="C178" i="12"/>
  <c r="D178" i="12"/>
  <c r="E178" i="12"/>
  <c r="G178" i="12"/>
  <c r="H178" i="12"/>
  <c r="I178" i="12"/>
  <c r="J178" i="12"/>
  <c r="K178" i="12"/>
  <c r="B179" i="12"/>
  <c r="C179" i="12"/>
  <c r="D179" i="12"/>
  <c r="E179" i="12"/>
  <c r="G179" i="12"/>
  <c r="H179" i="12"/>
  <c r="I179" i="12"/>
  <c r="J179" i="12"/>
  <c r="K179" i="12"/>
  <c r="B180" i="12"/>
  <c r="C180" i="12"/>
  <c r="D180" i="12"/>
  <c r="E180" i="12"/>
  <c r="G180" i="12"/>
  <c r="H180" i="12"/>
  <c r="I180" i="12"/>
  <c r="J180" i="12"/>
  <c r="K180" i="12"/>
  <c r="B181" i="12"/>
  <c r="C181" i="12"/>
  <c r="D181" i="12"/>
  <c r="E181" i="12"/>
  <c r="G181" i="12"/>
  <c r="H181" i="12"/>
  <c r="I181" i="12"/>
  <c r="J181" i="12"/>
  <c r="K181" i="12"/>
  <c r="B182" i="12"/>
  <c r="C182" i="12"/>
  <c r="D182" i="12"/>
  <c r="E182" i="12"/>
  <c r="G182" i="12"/>
  <c r="H182" i="12"/>
  <c r="I182" i="12"/>
  <c r="J182" i="12"/>
  <c r="K182" i="12"/>
  <c r="B183" i="12"/>
  <c r="C183" i="12"/>
  <c r="D183" i="12"/>
  <c r="E183" i="12"/>
  <c r="G183" i="12"/>
  <c r="H183" i="12"/>
  <c r="I183" i="12"/>
  <c r="J183" i="12"/>
  <c r="K183" i="12"/>
  <c r="B184" i="12"/>
  <c r="C184" i="12"/>
  <c r="D184" i="12"/>
  <c r="E184" i="12"/>
  <c r="G184" i="12"/>
  <c r="H184" i="12"/>
  <c r="I184" i="12"/>
  <c r="J184" i="12"/>
  <c r="K184" i="12"/>
  <c r="B185" i="12"/>
  <c r="C185" i="12"/>
  <c r="D185" i="12"/>
  <c r="E185" i="12"/>
  <c r="G185" i="12"/>
  <c r="H185" i="12"/>
  <c r="I185" i="12"/>
  <c r="J185" i="12"/>
  <c r="K185" i="12"/>
  <c r="B186" i="12"/>
  <c r="C186" i="12"/>
  <c r="D186" i="12"/>
  <c r="E186" i="12"/>
  <c r="G186" i="12"/>
  <c r="H186" i="12"/>
  <c r="I186" i="12"/>
  <c r="J186" i="12"/>
  <c r="K186" i="12"/>
  <c r="B187" i="12"/>
  <c r="C187" i="12"/>
  <c r="D187" i="12"/>
  <c r="E187" i="12"/>
  <c r="G187" i="12"/>
  <c r="H187" i="12"/>
  <c r="I187" i="12"/>
  <c r="J187" i="12"/>
  <c r="K187" i="12"/>
  <c r="B188" i="12"/>
  <c r="C188" i="12"/>
  <c r="D188" i="12"/>
  <c r="E188" i="12"/>
  <c r="G188" i="12"/>
  <c r="H188" i="12"/>
  <c r="I188" i="12"/>
  <c r="J188" i="12"/>
  <c r="K188" i="12"/>
  <c r="B189" i="12"/>
  <c r="C189" i="12"/>
  <c r="D189" i="12"/>
  <c r="E189" i="12"/>
  <c r="G189" i="12"/>
  <c r="H189" i="12"/>
  <c r="I189" i="12"/>
  <c r="J189" i="12"/>
  <c r="K189" i="12"/>
  <c r="B190" i="12"/>
  <c r="C190" i="12"/>
  <c r="D190" i="12"/>
  <c r="E190" i="12"/>
  <c r="G190" i="12"/>
  <c r="H190" i="12"/>
  <c r="I190" i="12"/>
  <c r="J190" i="12"/>
  <c r="K190" i="12"/>
  <c r="B191" i="12"/>
  <c r="C191" i="12"/>
  <c r="D191" i="12"/>
  <c r="E191" i="12"/>
  <c r="G191" i="12"/>
  <c r="H191" i="12"/>
  <c r="I191" i="12"/>
  <c r="J191" i="12"/>
  <c r="K191" i="12"/>
  <c r="B192" i="12"/>
  <c r="C192" i="12"/>
  <c r="D192" i="12"/>
  <c r="E192" i="12"/>
  <c r="G192" i="12"/>
  <c r="H192" i="12"/>
  <c r="I192" i="12"/>
  <c r="J192" i="12"/>
  <c r="K192" i="12"/>
  <c r="B193" i="12"/>
  <c r="C193" i="12"/>
  <c r="D193" i="12"/>
  <c r="E193" i="12"/>
  <c r="G193" i="12"/>
  <c r="H193" i="12"/>
  <c r="I193" i="12"/>
  <c r="J193" i="12"/>
  <c r="K193" i="12"/>
  <c r="B194" i="12"/>
  <c r="C194" i="12"/>
  <c r="D194" i="12"/>
  <c r="E194" i="12"/>
  <c r="G194" i="12"/>
  <c r="H194" i="12"/>
  <c r="I194" i="12"/>
  <c r="J194" i="12"/>
  <c r="K194" i="12"/>
  <c r="B195" i="12"/>
  <c r="C195" i="12"/>
  <c r="D195" i="12"/>
  <c r="E195" i="12"/>
  <c r="G195" i="12"/>
  <c r="H195" i="12"/>
  <c r="I195" i="12"/>
  <c r="J195" i="12"/>
  <c r="K195" i="12"/>
  <c r="B196" i="12"/>
  <c r="C196" i="12"/>
  <c r="D196" i="12"/>
  <c r="E196" i="12"/>
  <c r="G196" i="12"/>
  <c r="H196" i="12"/>
  <c r="I196" i="12"/>
  <c r="J196" i="12"/>
  <c r="K196" i="12"/>
  <c r="B197" i="12"/>
  <c r="C197" i="12"/>
  <c r="D197" i="12"/>
  <c r="E197" i="12"/>
  <c r="G197" i="12"/>
  <c r="H197" i="12"/>
  <c r="I197" i="12"/>
  <c r="J197" i="12"/>
  <c r="K197" i="12"/>
  <c r="B198" i="12"/>
  <c r="C198" i="12"/>
  <c r="D198" i="12"/>
  <c r="E198" i="12"/>
  <c r="G198" i="12"/>
  <c r="H198" i="12"/>
  <c r="I198" i="12"/>
  <c r="J198" i="12"/>
  <c r="K198" i="12"/>
  <c r="B199" i="12"/>
  <c r="C199" i="12"/>
  <c r="D199" i="12"/>
  <c r="E199" i="12"/>
  <c r="G199" i="12"/>
  <c r="H199" i="12"/>
  <c r="I199" i="12"/>
  <c r="J199" i="12"/>
  <c r="K199" i="12"/>
  <c r="B200" i="12"/>
  <c r="C200" i="12"/>
  <c r="D200" i="12"/>
  <c r="E200" i="12"/>
  <c r="G200" i="12"/>
  <c r="H200" i="12"/>
  <c r="I200" i="12"/>
  <c r="J200" i="12"/>
  <c r="K200" i="12"/>
  <c r="B201" i="12"/>
  <c r="C201" i="12"/>
  <c r="D201" i="12"/>
  <c r="E201" i="12"/>
  <c r="G201" i="12"/>
  <c r="H201" i="12"/>
  <c r="I201" i="12"/>
  <c r="J201" i="12"/>
  <c r="K201" i="12"/>
  <c r="B202" i="12"/>
  <c r="C202" i="12"/>
  <c r="D202" i="12"/>
  <c r="E202" i="12"/>
  <c r="G202" i="12"/>
  <c r="H202" i="12"/>
  <c r="I202" i="12"/>
  <c r="J202" i="12"/>
  <c r="K202" i="12"/>
  <c r="B203" i="12"/>
  <c r="C203" i="12"/>
  <c r="D203" i="12"/>
  <c r="E203" i="12"/>
  <c r="G203" i="12"/>
  <c r="H203" i="12"/>
  <c r="I203" i="12"/>
  <c r="J203" i="12"/>
  <c r="K203" i="12"/>
  <c r="B204" i="12"/>
  <c r="C204" i="12"/>
  <c r="D204" i="12"/>
  <c r="E204" i="12"/>
  <c r="G204" i="12"/>
  <c r="H204" i="12"/>
  <c r="I204" i="12"/>
  <c r="J204" i="12"/>
  <c r="K204" i="12"/>
  <c r="B205" i="12"/>
  <c r="C205" i="12"/>
  <c r="D205" i="12"/>
  <c r="E205" i="12"/>
  <c r="G205" i="12"/>
  <c r="H205" i="12"/>
  <c r="I205" i="12"/>
  <c r="J205" i="12"/>
  <c r="K205" i="12"/>
  <c r="B206" i="12"/>
  <c r="C206" i="12"/>
  <c r="D206" i="12"/>
  <c r="E206" i="12"/>
  <c r="G206" i="12"/>
  <c r="H206" i="12"/>
  <c r="I206" i="12"/>
  <c r="J206" i="12"/>
  <c r="K206" i="12"/>
  <c r="B207" i="12"/>
  <c r="C207" i="12"/>
  <c r="D207" i="12"/>
  <c r="E207" i="12"/>
  <c r="G207" i="12"/>
  <c r="H207" i="12"/>
  <c r="I207" i="12"/>
  <c r="J207" i="12"/>
  <c r="K207" i="12"/>
  <c r="B208" i="12"/>
  <c r="C208" i="12"/>
  <c r="D208" i="12"/>
  <c r="E208" i="12"/>
  <c r="G208" i="12"/>
  <c r="H208" i="12"/>
  <c r="I208" i="12"/>
  <c r="J208" i="12"/>
  <c r="K208" i="12"/>
  <c r="B209" i="12"/>
  <c r="C209" i="12"/>
  <c r="D209" i="12"/>
  <c r="E209" i="12"/>
  <c r="G209" i="12"/>
  <c r="H209" i="12"/>
  <c r="I209" i="12"/>
  <c r="J209" i="12"/>
  <c r="K209" i="12"/>
  <c r="B210" i="12"/>
  <c r="C210" i="12"/>
  <c r="D210" i="12"/>
  <c r="E210" i="12"/>
  <c r="G210" i="12"/>
  <c r="H210" i="12"/>
  <c r="I210" i="12"/>
  <c r="J210" i="12"/>
  <c r="K210" i="12"/>
  <c r="B211" i="12"/>
  <c r="C211" i="12"/>
  <c r="D211" i="12"/>
  <c r="E211" i="12"/>
  <c r="G211" i="12"/>
  <c r="H211" i="12"/>
  <c r="I211" i="12"/>
  <c r="J211" i="12"/>
  <c r="K211" i="12"/>
  <c r="B212" i="12"/>
  <c r="C212" i="12"/>
  <c r="D212" i="12"/>
  <c r="E212" i="12"/>
  <c r="G212" i="12"/>
  <c r="H212" i="12"/>
  <c r="I212" i="12"/>
  <c r="J212" i="12"/>
  <c r="K212" i="12"/>
  <c r="B213" i="12"/>
  <c r="C213" i="12"/>
  <c r="D213" i="12"/>
  <c r="E213" i="12"/>
  <c r="G213" i="12"/>
  <c r="H213" i="12"/>
  <c r="I213" i="12"/>
  <c r="J213" i="12"/>
  <c r="K213" i="12"/>
  <c r="B214" i="12"/>
  <c r="C214" i="12"/>
  <c r="D214" i="12"/>
  <c r="E214" i="12"/>
  <c r="G214" i="12"/>
  <c r="H214" i="12"/>
  <c r="I214" i="12"/>
  <c r="J214" i="12"/>
  <c r="K214" i="12"/>
  <c r="B215" i="12"/>
  <c r="C215" i="12"/>
  <c r="D215" i="12"/>
  <c r="E215" i="12"/>
  <c r="G215" i="12"/>
  <c r="H215" i="12"/>
  <c r="I215" i="12"/>
  <c r="J215" i="12"/>
  <c r="K215" i="12"/>
  <c r="B216" i="12"/>
  <c r="C216" i="12"/>
  <c r="D216" i="12"/>
  <c r="E216" i="12"/>
  <c r="G216" i="12"/>
  <c r="H216" i="12"/>
  <c r="I216" i="12"/>
  <c r="J216" i="12"/>
  <c r="K216" i="12"/>
  <c r="B217" i="12"/>
  <c r="C217" i="12"/>
  <c r="D217" i="12"/>
  <c r="E217" i="12"/>
  <c r="G217" i="12"/>
  <c r="H217" i="12"/>
  <c r="I217" i="12"/>
  <c r="J217" i="12"/>
  <c r="K217" i="12"/>
  <c r="B218" i="12"/>
  <c r="C218" i="12"/>
  <c r="D218" i="12"/>
  <c r="E218" i="12"/>
  <c r="G218" i="12"/>
  <c r="H218" i="12"/>
  <c r="I218" i="12"/>
  <c r="J218" i="12"/>
  <c r="K218" i="12"/>
  <c r="B219" i="12"/>
  <c r="C219" i="12"/>
  <c r="D219" i="12"/>
  <c r="E219" i="12"/>
  <c r="G219" i="12"/>
  <c r="H219" i="12"/>
  <c r="I219" i="12"/>
  <c r="J219" i="12"/>
  <c r="K219" i="12"/>
  <c r="B220" i="12"/>
  <c r="C220" i="12"/>
  <c r="D220" i="12"/>
  <c r="E220" i="12"/>
  <c r="G220" i="12"/>
  <c r="H220" i="12"/>
  <c r="I220" i="12"/>
  <c r="J220" i="12"/>
  <c r="K220" i="12"/>
  <c r="B221" i="12"/>
  <c r="C221" i="12"/>
  <c r="D221" i="12"/>
  <c r="E221" i="12"/>
  <c r="G221" i="12"/>
  <c r="H221" i="12"/>
  <c r="I221" i="12"/>
  <c r="J221" i="12"/>
  <c r="K221" i="12"/>
  <c r="B222" i="12"/>
  <c r="C222" i="12"/>
  <c r="D222" i="12"/>
  <c r="E222" i="12"/>
  <c r="G222" i="12"/>
  <c r="H222" i="12"/>
  <c r="I222" i="12"/>
  <c r="J222" i="12"/>
  <c r="K222" i="12"/>
  <c r="B223" i="12"/>
  <c r="C223" i="12"/>
  <c r="D223" i="12"/>
  <c r="E223" i="12"/>
  <c r="G223" i="12"/>
  <c r="H223" i="12"/>
  <c r="I223" i="12"/>
  <c r="J223" i="12"/>
  <c r="K223" i="12"/>
  <c r="B224" i="12"/>
  <c r="C224" i="12"/>
  <c r="D224" i="12"/>
  <c r="E224" i="12"/>
  <c r="G224" i="12"/>
  <c r="H224" i="12"/>
  <c r="I224" i="12"/>
  <c r="J224" i="12"/>
  <c r="K224" i="12"/>
  <c r="B225" i="12"/>
  <c r="C225" i="12"/>
  <c r="D225" i="12"/>
  <c r="E225" i="12"/>
  <c r="G225" i="12"/>
  <c r="H225" i="12"/>
  <c r="I225" i="12"/>
  <c r="J225" i="12"/>
  <c r="K225" i="12"/>
  <c r="B226" i="12"/>
  <c r="C226" i="12"/>
  <c r="D226" i="12"/>
  <c r="E226" i="12"/>
  <c r="G226" i="12"/>
  <c r="H226" i="12"/>
  <c r="I226" i="12"/>
  <c r="J226" i="12"/>
  <c r="K226" i="12"/>
  <c r="B227" i="12"/>
  <c r="C227" i="12"/>
  <c r="D227" i="12"/>
  <c r="E227" i="12"/>
  <c r="G227" i="12"/>
  <c r="H227" i="12"/>
  <c r="I227" i="12"/>
  <c r="J227" i="12"/>
  <c r="K227" i="12"/>
  <c r="B228" i="12"/>
  <c r="C228" i="12"/>
  <c r="D228" i="12"/>
  <c r="E228" i="12"/>
  <c r="G228" i="12"/>
  <c r="H228" i="12"/>
  <c r="I228" i="12"/>
  <c r="J228" i="12"/>
  <c r="K228" i="12"/>
  <c r="B229" i="12"/>
  <c r="C229" i="12"/>
  <c r="D229" i="12"/>
  <c r="E229" i="12"/>
  <c r="G229" i="12"/>
  <c r="H229" i="12"/>
  <c r="I229" i="12"/>
  <c r="J229" i="12"/>
  <c r="K229" i="12"/>
  <c r="B230" i="12"/>
  <c r="C230" i="12"/>
  <c r="D230" i="12"/>
  <c r="E230" i="12"/>
  <c r="G230" i="12"/>
  <c r="H230" i="12"/>
  <c r="I230" i="12"/>
  <c r="J230" i="12"/>
  <c r="K230" i="12"/>
  <c r="B231" i="12"/>
  <c r="C231" i="12"/>
  <c r="D231" i="12"/>
  <c r="E231" i="12"/>
  <c r="G231" i="12"/>
  <c r="H231" i="12"/>
  <c r="I231" i="12"/>
  <c r="J231" i="12"/>
  <c r="K231" i="12"/>
  <c r="B232" i="12"/>
  <c r="C232" i="12"/>
  <c r="D232" i="12"/>
  <c r="E232" i="12"/>
  <c r="G232" i="12"/>
  <c r="H232" i="12"/>
  <c r="I232" i="12"/>
  <c r="J232" i="12"/>
  <c r="K232" i="12"/>
  <c r="B233" i="12"/>
  <c r="C233" i="12"/>
  <c r="D233" i="12"/>
  <c r="E233" i="12"/>
  <c r="G233" i="12"/>
  <c r="H233" i="12"/>
  <c r="I233" i="12"/>
  <c r="J233" i="12"/>
  <c r="K233" i="12"/>
  <c r="B234" i="12"/>
  <c r="C234" i="12"/>
  <c r="D234" i="12"/>
  <c r="E234" i="12"/>
  <c r="G234" i="12"/>
  <c r="H234" i="12"/>
  <c r="I234" i="12"/>
  <c r="J234" i="12"/>
  <c r="K234" i="12"/>
  <c r="B235" i="12"/>
  <c r="C235" i="12"/>
  <c r="D235" i="12"/>
  <c r="E235" i="12"/>
  <c r="G235" i="12"/>
  <c r="H235" i="12"/>
  <c r="I235" i="12"/>
  <c r="J235" i="12"/>
  <c r="K235" i="12"/>
  <c r="B236" i="12"/>
  <c r="C236" i="12"/>
  <c r="D236" i="12"/>
  <c r="E236" i="12"/>
  <c r="G236" i="12"/>
  <c r="H236" i="12"/>
  <c r="I236" i="12"/>
  <c r="J236" i="12"/>
  <c r="K236" i="12"/>
  <c r="B237" i="12"/>
  <c r="C237" i="12"/>
  <c r="D237" i="12"/>
  <c r="E237" i="12"/>
  <c r="G237" i="12"/>
  <c r="H237" i="12"/>
  <c r="I237" i="12"/>
  <c r="J237" i="12"/>
  <c r="K237" i="12"/>
  <c r="B238" i="12"/>
  <c r="C238" i="12"/>
  <c r="D238" i="12"/>
  <c r="E238" i="12"/>
  <c r="G238" i="12"/>
  <c r="H238" i="12"/>
  <c r="I238" i="12"/>
  <c r="J238" i="12"/>
  <c r="K238" i="12"/>
  <c r="B239" i="12"/>
  <c r="C239" i="12"/>
  <c r="D239" i="12"/>
  <c r="E239" i="12"/>
  <c r="G239" i="12"/>
  <c r="H239" i="12"/>
  <c r="I239" i="12"/>
  <c r="J239" i="12"/>
  <c r="K239" i="12"/>
  <c r="B240" i="12"/>
  <c r="C240" i="12"/>
  <c r="D240" i="12"/>
  <c r="E240" i="12"/>
  <c r="G240" i="12"/>
  <c r="H240" i="12"/>
  <c r="I240" i="12"/>
  <c r="J240" i="12"/>
  <c r="K240" i="12"/>
  <c r="B241" i="12"/>
  <c r="C241" i="12"/>
  <c r="D241" i="12"/>
  <c r="E241" i="12"/>
  <c r="G241" i="12"/>
  <c r="H241" i="12"/>
  <c r="I241" i="12"/>
  <c r="J241" i="12"/>
  <c r="K241" i="12"/>
  <c r="B242" i="12"/>
  <c r="C242" i="12"/>
  <c r="D242" i="12"/>
  <c r="E242" i="12"/>
  <c r="G242" i="12"/>
  <c r="H242" i="12"/>
  <c r="I242" i="12"/>
  <c r="J242" i="12"/>
  <c r="K242" i="12"/>
  <c r="B243" i="12"/>
  <c r="C243" i="12"/>
  <c r="D243" i="12"/>
  <c r="E243" i="12"/>
  <c r="G243" i="12"/>
  <c r="H243" i="12"/>
  <c r="I243" i="12"/>
  <c r="J243" i="12"/>
  <c r="K243" i="12"/>
  <c r="B244" i="12"/>
  <c r="C244" i="12"/>
  <c r="D244" i="12"/>
  <c r="E244" i="12"/>
  <c r="G244" i="12"/>
  <c r="H244" i="12"/>
  <c r="I244" i="12"/>
  <c r="J244" i="12"/>
  <c r="K244" i="12"/>
  <c r="B245" i="12"/>
  <c r="C245" i="12"/>
  <c r="D245" i="12"/>
  <c r="E245" i="12"/>
  <c r="G245" i="12"/>
  <c r="H245" i="12"/>
  <c r="I245" i="12"/>
  <c r="J245" i="12"/>
  <c r="K245" i="12"/>
  <c r="B246" i="12"/>
  <c r="C246" i="12"/>
  <c r="D246" i="12"/>
  <c r="E246" i="12"/>
  <c r="G246" i="12"/>
  <c r="H246" i="12"/>
  <c r="I246" i="12"/>
  <c r="J246" i="12"/>
  <c r="K246" i="12"/>
  <c r="B247" i="12"/>
  <c r="C247" i="12"/>
  <c r="D247" i="12"/>
  <c r="E247" i="12"/>
  <c r="G247" i="12"/>
  <c r="H247" i="12"/>
  <c r="I247" i="12"/>
  <c r="J247" i="12"/>
  <c r="K247" i="12"/>
  <c r="B248" i="12"/>
  <c r="C248" i="12"/>
  <c r="D248" i="12"/>
  <c r="E248" i="12"/>
  <c r="G248" i="12"/>
  <c r="H248" i="12"/>
  <c r="I248" i="12"/>
  <c r="J248" i="12"/>
  <c r="K248" i="12"/>
  <c r="B249" i="12"/>
  <c r="C249" i="12"/>
  <c r="D249" i="12"/>
  <c r="E249" i="12"/>
  <c r="G249" i="12"/>
  <c r="H249" i="12"/>
  <c r="I249" i="12"/>
  <c r="J249" i="12"/>
  <c r="K249" i="12"/>
  <c r="B250" i="12"/>
  <c r="C250" i="12"/>
  <c r="D250" i="12"/>
  <c r="E250" i="12"/>
  <c r="G250" i="12"/>
  <c r="H250" i="12"/>
  <c r="I250" i="12"/>
  <c r="J250" i="12"/>
  <c r="K250" i="12"/>
  <c r="B251" i="12"/>
  <c r="C251" i="12"/>
  <c r="D251" i="12"/>
  <c r="E251" i="12"/>
  <c r="G251" i="12"/>
  <c r="H251" i="12"/>
  <c r="I251" i="12"/>
  <c r="J251" i="12"/>
  <c r="K251" i="12"/>
  <c r="B252" i="12"/>
  <c r="C252" i="12"/>
  <c r="D252" i="12"/>
  <c r="E252" i="12"/>
  <c r="G252" i="12"/>
  <c r="H252" i="12"/>
  <c r="I252" i="12"/>
  <c r="J252" i="12"/>
  <c r="K252" i="12"/>
  <c r="B253" i="12"/>
  <c r="C253" i="12"/>
  <c r="D253" i="12"/>
  <c r="E253" i="12"/>
  <c r="G253" i="12"/>
  <c r="H253" i="12"/>
  <c r="I253" i="12"/>
  <c r="J253" i="12"/>
  <c r="K253" i="12"/>
  <c r="B254" i="12"/>
  <c r="C254" i="12"/>
  <c r="D254" i="12"/>
  <c r="E254" i="12"/>
  <c r="G254" i="12"/>
  <c r="H254" i="12"/>
  <c r="I254" i="12"/>
  <c r="J254" i="12"/>
  <c r="K254" i="12"/>
  <c r="B255" i="12"/>
  <c r="C255" i="12"/>
  <c r="D255" i="12"/>
  <c r="E255" i="12"/>
  <c r="G255" i="12"/>
  <c r="H255" i="12"/>
  <c r="I255" i="12"/>
  <c r="J255" i="12"/>
  <c r="K255" i="12"/>
  <c r="B256" i="12"/>
  <c r="C256" i="12"/>
  <c r="D256" i="12"/>
  <c r="E256" i="12"/>
  <c r="G256" i="12"/>
  <c r="H256" i="12"/>
  <c r="I256" i="12"/>
  <c r="J256" i="12"/>
  <c r="K256" i="12"/>
  <c r="B257" i="12"/>
  <c r="C257" i="12"/>
  <c r="D257" i="12"/>
  <c r="E257" i="12"/>
  <c r="G257" i="12"/>
  <c r="H257" i="12"/>
  <c r="I257" i="12"/>
  <c r="J257" i="12"/>
  <c r="K257" i="12"/>
  <c r="B258" i="12"/>
  <c r="C258" i="12"/>
  <c r="D258" i="12"/>
  <c r="E258" i="12"/>
  <c r="G258" i="12"/>
  <c r="H258" i="12"/>
  <c r="I258" i="12"/>
  <c r="J258" i="12"/>
  <c r="K258" i="12"/>
  <c r="B259" i="12"/>
  <c r="C259" i="12"/>
  <c r="D259" i="12"/>
  <c r="E259" i="12"/>
  <c r="G259" i="12"/>
  <c r="H259" i="12"/>
  <c r="I259" i="12"/>
  <c r="J259" i="12"/>
  <c r="K259" i="12"/>
  <c r="B260" i="12"/>
  <c r="C260" i="12"/>
  <c r="D260" i="12"/>
  <c r="E260" i="12"/>
  <c r="G260" i="12"/>
  <c r="H260" i="12"/>
  <c r="I260" i="12"/>
  <c r="J260" i="12"/>
  <c r="K260" i="12"/>
  <c r="B261" i="12"/>
  <c r="C261" i="12"/>
  <c r="D261" i="12"/>
  <c r="E261" i="12"/>
  <c r="G261" i="12"/>
  <c r="H261" i="12"/>
  <c r="I261" i="12"/>
  <c r="J261" i="12"/>
  <c r="K261" i="12"/>
  <c r="B262" i="12"/>
  <c r="C262" i="12"/>
  <c r="D262" i="12"/>
  <c r="E262" i="12"/>
  <c r="G262" i="12"/>
  <c r="H262" i="12"/>
  <c r="I262" i="12"/>
  <c r="J262" i="12"/>
  <c r="K262" i="12"/>
  <c r="B263" i="12"/>
  <c r="C263" i="12"/>
  <c r="D263" i="12"/>
  <c r="E263" i="12"/>
  <c r="G263" i="12"/>
  <c r="H263" i="12"/>
  <c r="I263" i="12"/>
  <c r="J263" i="12"/>
  <c r="K263" i="12"/>
  <c r="B264" i="12"/>
  <c r="C264" i="12"/>
  <c r="D264" i="12"/>
  <c r="E264" i="12"/>
  <c r="G264" i="12"/>
  <c r="H264" i="12"/>
  <c r="I264" i="12"/>
  <c r="J264" i="12"/>
  <c r="K264" i="12"/>
  <c r="B265" i="12"/>
  <c r="C265" i="12"/>
  <c r="D265" i="12"/>
  <c r="E265" i="12"/>
  <c r="G265" i="12"/>
  <c r="H265" i="12"/>
  <c r="I265" i="12"/>
  <c r="J265" i="12"/>
  <c r="K265" i="12"/>
  <c r="B266" i="12"/>
  <c r="C266" i="12"/>
  <c r="D266" i="12"/>
  <c r="E266" i="12"/>
  <c r="G266" i="12"/>
  <c r="H266" i="12"/>
  <c r="I266" i="12"/>
  <c r="J266" i="12"/>
  <c r="K266" i="12"/>
  <c r="B267" i="12"/>
  <c r="C267" i="12"/>
  <c r="D267" i="12"/>
  <c r="E267" i="12"/>
  <c r="G267" i="12"/>
  <c r="H267" i="12"/>
  <c r="I267" i="12"/>
  <c r="J267" i="12"/>
  <c r="K267" i="12"/>
  <c r="B268" i="12"/>
  <c r="C268" i="12"/>
  <c r="D268" i="12"/>
  <c r="E268" i="12"/>
  <c r="G268" i="12"/>
  <c r="H268" i="12"/>
  <c r="I268" i="12"/>
  <c r="J268" i="12"/>
  <c r="K268" i="12"/>
  <c r="B269" i="12"/>
  <c r="C269" i="12"/>
  <c r="D269" i="12"/>
  <c r="E269" i="12"/>
  <c r="G269" i="12"/>
  <c r="H269" i="12"/>
  <c r="I269" i="12"/>
  <c r="J269" i="12"/>
  <c r="K269" i="12"/>
  <c r="B270" i="12"/>
  <c r="C270" i="12"/>
  <c r="D270" i="12"/>
  <c r="E270" i="12"/>
  <c r="G270" i="12"/>
  <c r="H270" i="12"/>
  <c r="I270" i="12"/>
  <c r="J270" i="12"/>
  <c r="K270" i="12"/>
  <c r="B271" i="12"/>
  <c r="C271" i="12"/>
  <c r="D271" i="12"/>
  <c r="E271" i="12"/>
  <c r="G271" i="12"/>
  <c r="H271" i="12"/>
  <c r="I271" i="12"/>
  <c r="J271" i="12"/>
  <c r="K271" i="12"/>
  <c r="B272" i="12"/>
  <c r="C272" i="12"/>
  <c r="D272" i="12"/>
  <c r="E272" i="12"/>
  <c r="G272" i="12"/>
  <c r="H272" i="12"/>
  <c r="I272" i="12"/>
  <c r="J272" i="12"/>
  <c r="K272" i="12"/>
  <c r="B273" i="12"/>
  <c r="C273" i="12"/>
  <c r="D273" i="12"/>
  <c r="E273" i="12"/>
  <c r="G273" i="12"/>
  <c r="H273" i="12"/>
  <c r="I273" i="12"/>
  <c r="J273" i="12"/>
  <c r="K273" i="12"/>
  <c r="B274" i="12"/>
  <c r="C274" i="12"/>
  <c r="D274" i="12"/>
  <c r="E274" i="12"/>
  <c r="G274" i="12"/>
  <c r="H274" i="12"/>
  <c r="I274" i="12"/>
  <c r="J274" i="12"/>
  <c r="K274" i="12"/>
  <c r="B275" i="12"/>
  <c r="C275" i="12"/>
  <c r="D275" i="12"/>
  <c r="E275" i="12"/>
  <c r="G275" i="12"/>
  <c r="H275" i="12"/>
  <c r="I275" i="12"/>
  <c r="J275" i="12"/>
  <c r="K275" i="12"/>
  <c r="B276" i="12"/>
  <c r="C276" i="12"/>
  <c r="D276" i="12"/>
  <c r="E276" i="12"/>
  <c r="G276" i="12"/>
  <c r="H276" i="12"/>
  <c r="I276" i="12"/>
  <c r="J276" i="12"/>
  <c r="K276" i="12"/>
  <c r="B277" i="12"/>
  <c r="C277" i="12"/>
  <c r="D277" i="12"/>
  <c r="E277" i="12"/>
  <c r="G277" i="12"/>
  <c r="H277" i="12"/>
  <c r="I277" i="12"/>
  <c r="J277" i="12"/>
  <c r="K277" i="12"/>
  <c r="B278" i="12"/>
  <c r="C278" i="12"/>
  <c r="D278" i="12"/>
  <c r="E278" i="12"/>
  <c r="G278" i="12"/>
  <c r="H278" i="12"/>
  <c r="I278" i="12"/>
  <c r="J278" i="12"/>
  <c r="K278" i="12"/>
  <c r="B279" i="12"/>
  <c r="C279" i="12"/>
  <c r="D279" i="12"/>
  <c r="E279" i="12"/>
  <c r="G279" i="12"/>
  <c r="H279" i="12"/>
  <c r="I279" i="12"/>
  <c r="J279" i="12"/>
  <c r="K279" i="12"/>
  <c r="B280" i="12"/>
  <c r="C280" i="12"/>
  <c r="D280" i="12"/>
  <c r="E280" i="12"/>
  <c r="G280" i="12"/>
  <c r="H280" i="12"/>
  <c r="I280" i="12"/>
  <c r="J280" i="12"/>
  <c r="K280" i="12"/>
  <c r="B281" i="12"/>
  <c r="C281" i="12"/>
  <c r="D281" i="12"/>
  <c r="E281" i="12"/>
  <c r="G281" i="12"/>
  <c r="H281" i="12"/>
  <c r="I281" i="12"/>
  <c r="J281" i="12"/>
  <c r="K281" i="12"/>
  <c r="B282" i="12"/>
  <c r="C282" i="12"/>
  <c r="D282" i="12"/>
  <c r="E282" i="12"/>
  <c r="G282" i="12"/>
  <c r="H282" i="12"/>
  <c r="I282" i="12"/>
  <c r="J282" i="12"/>
  <c r="K282" i="12"/>
  <c r="B283" i="12"/>
  <c r="C283" i="12"/>
  <c r="D283" i="12"/>
  <c r="E283" i="12"/>
  <c r="G283" i="12"/>
  <c r="H283" i="12"/>
  <c r="I283" i="12"/>
  <c r="J283" i="12"/>
  <c r="K283" i="12"/>
  <c r="B284" i="12"/>
  <c r="C284" i="12"/>
  <c r="D284" i="12"/>
  <c r="E284" i="12"/>
  <c r="G284" i="12"/>
  <c r="H284" i="12"/>
  <c r="I284" i="12"/>
  <c r="J284" i="12"/>
  <c r="K284" i="12"/>
  <c r="B285" i="12"/>
  <c r="C285" i="12"/>
  <c r="D285" i="12"/>
  <c r="E285" i="12"/>
  <c r="G285" i="12"/>
  <c r="H285" i="12"/>
  <c r="I285" i="12"/>
  <c r="J285" i="12"/>
  <c r="K285" i="12"/>
  <c r="B286" i="12"/>
  <c r="C286" i="12"/>
  <c r="D286" i="12"/>
  <c r="E286" i="12"/>
  <c r="G286" i="12"/>
  <c r="H286" i="12"/>
  <c r="I286" i="12"/>
  <c r="J286" i="12"/>
  <c r="K286" i="12"/>
  <c r="B287" i="12"/>
  <c r="C287" i="12"/>
  <c r="D287" i="12"/>
  <c r="E287" i="12"/>
  <c r="G287" i="12"/>
  <c r="H287" i="12"/>
  <c r="I287" i="12"/>
  <c r="J287" i="12"/>
  <c r="K287" i="12"/>
  <c r="B288" i="12"/>
  <c r="C288" i="12"/>
  <c r="D288" i="12"/>
  <c r="E288" i="12"/>
  <c r="G288" i="12"/>
  <c r="H288" i="12"/>
  <c r="I288" i="12"/>
  <c r="J288" i="12"/>
  <c r="K288" i="12"/>
  <c r="B289" i="12"/>
  <c r="C289" i="12"/>
  <c r="D289" i="12"/>
  <c r="E289" i="12"/>
  <c r="G289" i="12"/>
  <c r="H289" i="12"/>
  <c r="I289" i="12"/>
  <c r="J289" i="12"/>
  <c r="K289" i="12"/>
  <c r="B290" i="12"/>
  <c r="C290" i="12"/>
  <c r="D290" i="12"/>
  <c r="E290" i="12"/>
  <c r="G290" i="12"/>
  <c r="H290" i="12"/>
  <c r="I290" i="12"/>
  <c r="J290" i="12"/>
  <c r="K290" i="12"/>
  <c r="B291" i="12"/>
  <c r="C291" i="12"/>
  <c r="D291" i="12"/>
  <c r="E291" i="12"/>
  <c r="G291" i="12"/>
  <c r="H291" i="12"/>
  <c r="I291" i="12"/>
  <c r="J291" i="12"/>
  <c r="K291" i="12"/>
  <c r="B292" i="12"/>
  <c r="C292" i="12"/>
  <c r="D292" i="12"/>
  <c r="E292" i="12"/>
  <c r="G292" i="12"/>
  <c r="H292" i="12"/>
  <c r="I292" i="12"/>
  <c r="J292" i="12"/>
  <c r="K292" i="12"/>
  <c r="B293" i="12"/>
  <c r="C293" i="12"/>
  <c r="D293" i="12"/>
  <c r="E293" i="12"/>
  <c r="G293" i="12"/>
  <c r="H293" i="12"/>
  <c r="I293" i="12"/>
  <c r="J293" i="12"/>
  <c r="K293" i="12"/>
  <c r="B294" i="12"/>
  <c r="C294" i="12"/>
  <c r="D294" i="12"/>
  <c r="E294" i="12"/>
  <c r="G294" i="12"/>
  <c r="H294" i="12"/>
  <c r="I294" i="12"/>
  <c r="J294" i="12"/>
  <c r="K294" i="12"/>
  <c r="B295" i="12"/>
  <c r="C295" i="12"/>
  <c r="D295" i="12"/>
  <c r="E295" i="12"/>
  <c r="G295" i="12"/>
  <c r="H295" i="12"/>
  <c r="I295" i="12"/>
  <c r="J295" i="12"/>
  <c r="K295" i="12"/>
  <c r="B296" i="12"/>
  <c r="C296" i="12"/>
  <c r="D296" i="12"/>
  <c r="E296" i="12"/>
  <c r="G296" i="12"/>
  <c r="H296" i="12"/>
  <c r="I296" i="12"/>
  <c r="J296" i="12"/>
  <c r="K296" i="12"/>
  <c r="B297" i="12"/>
  <c r="C297" i="12"/>
  <c r="D297" i="12"/>
  <c r="E297" i="12"/>
  <c r="G297" i="12"/>
  <c r="H297" i="12"/>
  <c r="I297" i="12"/>
  <c r="J297" i="12"/>
  <c r="K297" i="12"/>
  <c r="B298" i="12"/>
  <c r="C298" i="12"/>
  <c r="D298" i="12"/>
  <c r="E298" i="12"/>
  <c r="G298" i="12"/>
  <c r="H298" i="12"/>
  <c r="I298" i="12"/>
  <c r="J298" i="12"/>
  <c r="K298" i="12"/>
  <c r="B299" i="12"/>
  <c r="C299" i="12"/>
  <c r="D299" i="12"/>
  <c r="E299" i="12"/>
  <c r="G299" i="12"/>
  <c r="H299" i="12"/>
  <c r="I299" i="12"/>
  <c r="J299" i="12"/>
  <c r="K299" i="12"/>
  <c r="B300" i="12"/>
  <c r="C300" i="12"/>
  <c r="D300" i="12"/>
  <c r="E300" i="12"/>
  <c r="G300" i="12"/>
  <c r="H300" i="12"/>
  <c r="I300" i="12"/>
  <c r="J300" i="12"/>
  <c r="K300" i="12"/>
  <c r="B301" i="12"/>
  <c r="C301" i="12"/>
  <c r="D301" i="12"/>
  <c r="E301" i="12"/>
  <c r="G301" i="12"/>
  <c r="H301" i="12"/>
  <c r="I301" i="12"/>
  <c r="J301" i="12"/>
  <c r="K301" i="12"/>
  <c r="B302" i="12"/>
  <c r="C302" i="12"/>
  <c r="D302" i="12"/>
  <c r="E302" i="12"/>
  <c r="G302" i="12"/>
  <c r="H302" i="12"/>
  <c r="I302" i="12"/>
  <c r="J302" i="12"/>
  <c r="K302" i="12"/>
  <c r="B303" i="12"/>
  <c r="C303" i="12"/>
  <c r="D303" i="12"/>
  <c r="E303" i="12"/>
  <c r="G303" i="12"/>
  <c r="H303" i="12"/>
  <c r="I303" i="12"/>
  <c r="J303" i="12"/>
  <c r="K303" i="12"/>
  <c r="B304" i="12"/>
  <c r="C304" i="12"/>
  <c r="D304" i="12"/>
  <c r="E304" i="12"/>
  <c r="G304" i="12"/>
  <c r="H304" i="12"/>
  <c r="I304" i="12"/>
  <c r="J304" i="12"/>
  <c r="K304" i="12"/>
  <c r="B305" i="12"/>
  <c r="C305" i="12"/>
  <c r="D305" i="12"/>
  <c r="E305" i="12"/>
  <c r="G305" i="12"/>
  <c r="H305" i="12"/>
  <c r="I305" i="12"/>
  <c r="J305" i="12"/>
  <c r="K305" i="12"/>
  <c r="B306" i="12"/>
  <c r="C306" i="12"/>
  <c r="D306" i="12"/>
  <c r="E306" i="12"/>
  <c r="G306" i="12"/>
  <c r="H306" i="12"/>
  <c r="I306" i="12"/>
  <c r="J306" i="12"/>
  <c r="K306" i="12"/>
  <c r="B307" i="12"/>
  <c r="C307" i="12"/>
  <c r="D307" i="12"/>
  <c r="E307" i="12"/>
  <c r="G307" i="12"/>
  <c r="H307" i="12"/>
  <c r="I307" i="12"/>
  <c r="J307" i="12"/>
  <c r="K307" i="12"/>
  <c r="B308" i="12"/>
  <c r="C308" i="12"/>
  <c r="D308" i="12"/>
  <c r="E308" i="12"/>
  <c r="G308" i="12"/>
  <c r="H308" i="12"/>
  <c r="I308" i="12"/>
  <c r="J308" i="12"/>
  <c r="K308" i="12"/>
  <c r="B309" i="12"/>
  <c r="C309" i="12"/>
  <c r="D309" i="12"/>
  <c r="E309" i="12"/>
  <c r="G309" i="12"/>
  <c r="H309" i="12"/>
  <c r="I309" i="12"/>
  <c r="J309" i="12"/>
  <c r="K309" i="12"/>
  <c r="B310" i="12"/>
  <c r="C310" i="12"/>
  <c r="D310" i="12"/>
  <c r="E310" i="12"/>
  <c r="G310" i="12"/>
  <c r="H310" i="12"/>
  <c r="I310" i="12"/>
  <c r="J310" i="12"/>
  <c r="K310" i="12"/>
  <c r="B311" i="12"/>
  <c r="C311" i="12"/>
  <c r="D311" i="12"/>
  <c r="E311" i="12"/>
  <c r="G311" i="12"/>
  <c r="H311" i="12"/>
  <c r="I311" i="12"/>
  <c r="J311" i="12"/>
  <c r="K311" i="12"/>
  <c r="B312" i="12"/>
  <c r="C312" i="12"/>
  <c r="D312" i="12"/>
  <c r="E312" i="12"/>
  <c r="G312" i="12"/>
  <c r="H312" i="12"/>
  <c r="I312" i="12"/>
  <c r="J312" i="12"/>
  <c r="K312" i="12"/>
  <c r="B313" i="12"/>
  <c r="C313" i="12"/>
  <c r="D313" i="12"/>
  <c r="E313" i="12"/>
  <c r="G313" i="12"/>
  <c r="H313" i="12"/>
  <c r="I313" i="12"/>
  <c r="J313" i="12"/>
  <c r="K313" i="12"/>
  <c r="B314" i="12"/>
  <c r="C314" i="12"/>
  <c r="D314" i="12"/>
  <c r="E314" i="12"/>
  <c r="G314" i="12"/>
  <c r="H314" i="12"/>
  <c r="I314" i="12"/>
  <c r="J314" i="12"/>
  <c r="K314" i="12"/>
  <c r="B315" i="12"/>
  <c r="C315" i="12"/>
  <c r="D315" i="12"/>
  <c r="E315" i="12"/>
  <c r="G315" i="12"/>
  <c r="H315" i="12"/>
  <c r="I315" i="12"/>
  <c r="J315" i="12"/>
  <c r="K315" i="12"/>
  <c r="B316" i="12"/>
  <c r="C316" i="12"/>
  <c r="D316" i="12"/>
  <c r="E316" i="12"/>
  <c r="G316" i="12"/>
  <c r="H316" i="12"/>
  <c r="I316" i="12"/>
  <c r="J316" i="12"/>
  <c r="K316" i="12"/>
  <c r="B317" i="12"/>
  <c r="C317" i="12"/>
  <c r="D317" i="12"/>
  <c r="E317" i="12"/>
  <c r="G317" i="12"/>
  <c r="H317" i="12"/>
  <c r="I317" i="12"/>
  <c r="J317" i="12"/>
  <c r="K317" i="12"/>
  <c r="B318" i="12"/>
  <c r="C318" i="12"/>
  <c r="D318" i="12"/>
  <c r="E318" i="12"/>
  <c r="G318" i="12"/>
  <c r="H318" i="12"/>
  <c r="I318" i="12"/>
  <c r="J318" i="12"/>
  <c r="K318" i="12"/>
  <c r="B319" i="12"/>
  <c r="C319" i="12"/>
  <c r="D319" i="12"/>
  <c r="E319" i="12"/>
  <c r="G319" i="12"/>
  <c r="H319" i="12"/>
  <c r="I319" i="12"/>
  <c r="J319" i="12"/>
  <c r="K319" i="12"/>
  <c r="B320" i="12"/>
  <c r="C320" i="12"/>
  <c r="D320" i="12"/>
  <c r="E320" i="12"/>
  <c r="G320" i="12"/>
  <c r="H320" i="12"/>
  <c r="I320" i="12"/>
  <c r="J320" i="12"/>
  <c r="K320" i="12"/>
  <c r="B321" i="12"/>
  <c r="C321" i="12"/>
  <c r="D321" i="12"/>
  <c r="E321" i="12"/>
  <c r="G321" i="12"/>
  <c r="H321" i="12"/>
  <c r="I321" i="12"/>
  <c r="J321" i="12"/>
  <c r="K321" i="12"/>
  <c r="B322" i="12"/>
  <c r="C322" i="12"/>
  <c r="D322" i="12"/>
  <c r="E322" i="12"/>
  <c r="G322" i="12"/>
  <c r="H322" i="12"/>
  <c r="I322" i="12"/>
  <c r="J322" i="12"/>
  <c r="K322" i="12"/>
  <c r="B323" i="12"/>
  <c r="C323" i="12"/>
  <c r="D323" i="12"/>
  <c r="E323" i="12"/>
  <c r="G323" i="12"/>
  <c r="H323" i="12"/>
  <c r="I323" i="12"/>
  <c r="J323" i="12"/>
  <c r="K323" i="12"/>
  <c r="B324" i="12"/>
  <c r="C324" i="12"/>
  <c r="D324" i="12"/>
  <c r="E324" i="12"/>
  <c r="G324" i="12"/>
  <c r="H324" i="12"/>
  <c r="I324" i="12"/>
  <c r="J324" i="12"/>
  <c r="K324" i="12"/>
  <c r="B325" i="12"/>
  <c r="C325" i="12"/>
  <c r="D325" i="12"/>
  <c r="E325" i="12"/>
  <c r="G325" i="12"/>
  <c r="H325" i="12"/>
  <c r="I325" i="12"/>
  <c r="J325" i="12"/>
  <c r="K325" i="12"/>
  <c r="B326" i="12"/>
  <c r="C326" i="12"/>
  <c r="D326" i="12"/>
  <c r="E326" i="12"/>
  <c r="G326" i="12"/>
  <c r="H326" i="12"/>
  <c r="I326" i="12"/>
  <c r="J326" i="12"/>
  <c r="K326" i="12"/>
  <c r="B327" i="12"/>
  <c r="C327" i="12"/>
  <c r="D327" i="12"/>
  <c r="E327" i="12"/>
  <c r="G327" i="12"/>
  <c r="H327" i="12"/>
  <c r="I327" i="12"/>
  <c r="J327" i="12"/>
  <c r="K327" i="12"/>
  <c r="B328" i="12"/>
  <c r="C328" i="12"/>
  <c r="D328" i="12"/>
  <c r="E328" i="12"/>
  <c r="G328" i="12"/>
  <c r="H328" i="12"/>
  <c r="I328" i="12"/>
  <c r="J328" i="12"/>
  <c r="K328" i="12"/>
  <c r="B329" i="12"/>
  <c r="C329" i="12"/>
  <c r="D329" i="12"/>
  <c r="E329" i="12"/>
  <c r="G329" i="12"/>
  <c r="H329" i="12"/>
  <c r="I329" i="12"/>
  <c r="J329" i="12"/>
  <c r="K329" i="12"/>
  <c r="B330" i="12"/>
  <c r="C330" i="12"/>
  <c r="D330" i="12"/>
  <c r="E330" i="12"/>
  <c r="G330" i="12"/>
  <c r="H330" i="12"/>
  <c r="I330" i="12"/>
  <c r="J330" i="12"/>
  <c r="K330" i="12"/>
  <c r="B331" i="12"/>
  <c r="C331" i="12"/>
  <c r="D331" i="12"/>
  <c r="E331" i="12"/>
  <c r="G331" i="12"/>
  <c r="H331" i="12"/>
  <c r="I331" i="12"/>
  <c r="J331" i="12"/>
  <c r="K331" i="12"/>
  <c r="B332" i="12"/>
  <c r="C332" i="12"/>
  <c r="D332" i="12"/>
  <c r="E332" i="12"/>
  <c r="G332" i="12"/>
  <c r="H332" i="12"/>
  <c r="I332" i="12"/>
  <c r="J332" i="12"/>
  <c r="K332" i="12"/>
  <c r="B333" i="12"/>
  <c r="C333" i="12"/>
  <c r="D333" i="12"/>
  <c r="E333" i="12"/>
  <c r="G333" i="12"/>
  <c r="H333" i="12"/>
  <c r="I333" i="12"/>
  <c r="J333" i="12"/>
  <c r="K333" i="12"/>
  <c r="B334" i="12"/>
  <c r="C334" i="12"/>
  <c r="D334" i="12"/>
  <c r="E334" i="12"/>
  <c r="G334" i="12"/>
  <c r="H334" i="12"/>
  <c r="I334" i="12"/>
  <c r="J334" i="12"/>
  <c r="K334" i="12"/>
  <c r="B335" i="12"/>
  <c r="C335" i="12"/>
  <c r="D335" i="12"/>
  <c r="E335" i="12"/>
  <c r="G335" i="12"/>
  <c r="H335" i="12"/>
  <c r="I335" i="12"/>
  <c r="J335" i="12"/>
  <c r="K335" i="12"/>
  <c r="B336" i="12"/>
  <c r="C336" i="12"/>
  <c r="D336" i="12"/>
  <c r="E336" i="12"/>
  <c r="G336" i="12"/>
  <c r="H336" i="12"/>
  <c r="I336" i="12"/>
  <c r="J336" i="12"/>
  <c r="K336" i="12"/>
  <c r="B337" i="12"/>
  <c r="C337" i="12"/>
  <c r="D337" i="12"/>
  <c r="E337" i="12"/>
  <c r="G337" i="12"/>
  <c r="H337" i="12"/>
  <c r="I337" i="12"/>
  <c r="J337" i="12"/>
  <c r="K337" i="12"/>
  <c r="B338" i="12"/>
  <c r="C338" i="12"/>
  <c r="D338" i="12"/>
  <c r="E338" i="12"/>
  <c r="G338" i="12"/>
  <c r="H338" i="12"/>
  <c r="I338" i="12"/>
  <c r="J338" i="12"/>
  <c r="K338" i="12"/>
  <c r="B339" i="12"/>
  <c r="C339" i="12"/>
  <c r="D339" i="12"/>
  <c r="E339" i="12"/>
  <c r="G339" i="12"/>
  <c r="H339" i="12"/>
  <c r="I339" i="12"/>
  <c r="J339" i="12"/>
  <c r="K339" i="12"/>
  <c r="B340" i="12"/>
  <c r="C340" i="12"/>
  <c r="D340" i="12"/>
  <c r="E340" i="12"/>
  <c r="G340" i="12"/>
  <c r="H340" i="12"/>
  <c r="I340" i="12"/>
  <c r="J340" i="12"/>
  <c r="K340" i="12"/>
  <c r="B341" i="12"/>
  <c r="C341" i="12"/>
  <c r="D341" i="12"/>
  <c r="E341" i="12"/>
  <c r="G341" i="12"/>
  <c r="H341" i="12"/>
  <c r="I341" i="12"/>
  <c r="J341" i="12"/>
  <c r="K341" i="12"/>
  <c r="B342" i="12"/>
  <c r="C342" i="12"/>
  <c r="D342" i="12"/>
  <c r="E342" i="12"/>
  <c r="G342" i="12"/>
  <c r="H342" i="12"/>
  <c r="I342" i="12"/>
  <c r="J342" i="12"/>
  <c r="K342" i="12"/>
  <c r="B343" i="12"/>
  <c r="C343" i="12"/>
  <c r="D343" i="12"/>
  <c r="E343" i="12"/>
  <c r="G343" i="12"/>
  <c r="H343" i="12"/>
  <c r="I343" i="12"/>
  <c r="J343" i="12"/>
  <c r="K343" i="12"/>
  <c r="B344" i="12"/>
  <c r="C344" i="12"/>
  <c r="D344" i="12"/>
  <c r="E344" i="12"/>
  <c r="G344" i="12"/>
  <c r="H344" i="12"/>
  <c r="I344" i="12"/>
  <c r="J344" i="12"/>
  <c r="K344" i="12"/>
  <c r="B345" i="12"/>
  <c r="C345" i="12"/>
  <c r="D345" i="12"/>
  <c r="E345" i="12"/>
  <c r="G345" i="12"/>
  <c r="H345" i="12"/>
  <c r="I345" i="12"/>
  <c r="J345" i="12"/>
  <c r="K345" i="12"/>
  <c r="B346" i="12"/>
  <c r="C346" i="12"/>
  <c r="D346" i="12"/>
  <c r="E346" i="12"/>
  <c r="G346" i="12"/>
  <c r="H346" i="12"/>
  <c r="I346" i="12"/>
  <c r="J346" i="12"/>
  <c r="K346" i="12"/>
  <c r="B347" i="12"/>
  <c r="C347" i="12"/>
  <c r="D347" i="12"/>
  <c r="E347" i="12"/>
  <c r="G347" i="12"/>
  <c r="H347" i="12"/>
  <c r="I347" i="12"/>
  <c r="J347" i="12"/>
  <c r="K347" i="12"/>
  <c r="B348" i="12"/>
  <c r="C348" i="12"/>
  <c r="D348" i="12"/>
  <c r="E348" i="12"/>
  <c r="G348" i="12"/>
  <c r="H348" i="12"/>
  <c r="I348" i="12"/>
  <c r="J348" i="12"/>
  <c r="K348" i="12"/>
  <c r="B349" i="12"/>
  <c r="C349" i="12"/>
  <c r="D349" i="12"/>
  <c r="E349" i="12"/>
  <c r="G349" i="12"/>
  <c r="H349" i="12"/>
  <c r="I349" i="12"/>
  <c r="J349" i="12"/>
  <c r="K349" i="12"/>
  <c r="B350" i="12"/>
  <c r="C350" i="12"/>
  <c r="D350" i="12"/>
  <c r="E350" i="12"/>
  <c r="G350" i="12"/>
  <c r="H350" i="12"/>
  <c r="I350" i="12"/>
  <c r="J350" i="12"/>
  <c r="K350" i="12"/>
  <c r="B351" i="12"/>
  <c r="C351" i="12"/>
  <c r="D351" i="12"/>
  <c r="E351" i="12"/>
  <c r="G351" i="12"/>
  <c r="H351" i="12"/>
  <c r="I351" i="12"/>
  <c r="J351" i="12"/>
  <c r="K351" i="12"/>
  <c r="B352" i="12"/>
  <c r="C352" i="12"/>
  <c r="D352" i="12"/>
  <c r="E352" i="12"/>
  <c r="G352" i="12"/>
  <c r="H352" i="12"/>
  <c r="I352" i="12"/>
  <c r="J352" i="12"/>
  <c r="K352" i="12"/>
  <c r="B353" i="12"/>
  <c r="C353" i="12"/>
  <c r="D353" i="12"/>
  <c r="E353" i="12"/>
  <c r="G353" i="12"/>
  <c r="H353" i="12"/>
  <c r="I353" i="12"/>
  <c r="J353" i="12"/>
  <c r="K353" i="12"/>
  <c r="B354" i="12"/>
  <c r="C354" i="12"/>
  <c r="D354" i="12"/>
  <c r="E354" i="12"/>
  <c r="G354" i="12"/>
  <c r="H354" i="12"/>
  <c r="I354" i="12"/>
  <c r="J354" i="12"/>
  <c r="K354" i="12"/>
  <c r="B355" i="12"/>
  <c r="C355" i="12"/>
  <c r="D355" i="12"/>
  <c r="E355" i="12"/>
  <c r="G355" i="12"/>
  <c r="H355" i="12"/>
  <c r="I355" i="12"/>
  <c r="J355" i="12"/>
  <c r="K355" i="12"/>
  <c r="B356" i="12"/>
  <c r="C356" i="12"/>
  <c r="D356" i="12"/>
  <c r="E356" i="12"/>
  <c r="G356" i="12"/>
  <c r="H356" i="12"/>
  <c r="I356" i="12"/>
  <c r="J356" i="12"/>
  <c r="K356" i="12"/>
  <c r="B357" i="12"/>
  <c r="C357" i="12"/>
  <c r="D357" i="12"/>
  <c r="E357" i="12"/>
  <c r="G357" i="12"/>
  <c r="H357" i="12"/>
  <c r="I357" i="12"/>
  <c r="J357" i="12"/>
  <c r="K357" i="12"/>
  <c r="B358" i="12"/>
  <c r="C358" i="12"/>
  <c r="D358" i="12"/>
  <c r="E358" i="12"/>
  <c r="G358" i="12"/>
  <c r="H358" i="12"/>
  <c r="I358" i="12"/>
  <c r="J358" i="12"/>
  <c r="K358" i="12"/>
  <c r="B359" i="12"/>
  <c r="C359" i="12"/>
  <c r="D359" i="12"/>
  <c r="E359" i="12"/>
  <c r="G359" i="12"/>
  <c r="H359" i="12"/>
  <c r="I359" i="12"/>
  <c r="J359" i="12"/>
  <c r="K359" i="12"/>
  <c r="B360" i="12"/>
  <c r="C360" i="12"/>
  <c r="D360" i="12"/>
  <c r="E360" i="12"/>
  <c r="G360" i="12"/>
  <c r="H360" i="12"/>
  <c r="I360" i="12"/>
  <c r="J360" i="12"/>
  <c r="K360" i="12"/>
  <c r="B361" i="12"/>
  <c r="C361" i="12"/>
  <c r="D361" i="12"/>
  <c r="E361" i="12"/>
  <c r="G361" i="12"/>
  <c r="H361" i="12"/>
  <c r="I361" i="12"/>
  <c r="J361" i="12"/>
  <c r="K361" i="12"/>
  <c r="B362" i="12"/>
  <c r="C362" i="12"/>
  <c r="D362" i="12"/>
  <c r="E362" i="12"/>
  <c r="G362" i="12"/>
  <c r="H362" i="12"/>
  <c r="I362" i="12"/>
  <c r="J362" i="12"/>
  <c r="K362" i="12"/>
  <c r="B363" i="12"/>
  <c r="C363" i="12"/>
  <c r="D363" i="12"/>
  <c r="E363" i="12"/>
  <c r="G363" i="12"/>
  <c r="H363" i="12"/>
  <c r="I363" i="12"/>
  <c r="J363" i="12"/>
  <c r="K363" i="12"/>
  <c r="B364" i="12"/>
  <c r="C364" i="12"/>
  <c r="D364" i="12"/>
  <c r="E364" i="12"/>
  <c r="G364" i="12"/>
  <c r="H364" i="12"/>
  <c r="I364" i="12"/>
  <c r="J364" i="12"/>
  <c r="K364" i="12"/>
  <c r="B365" i="12"/>
  <c r="C365" i="12"/>
  <c r="D365" i="12"/>
  <c r="E365" i="12"/>
  <c r="G365" i="12"/>
  <c r="H365" i="12"/>
  <c r="I365" i="12"/>
  <c r="J365" i="12"/>
  <c r="K365" i="12"/>
  <c r="B366" i="12"/>
  <c r="C366" i="12"/>
  <c r="D366" i="12"/>
  <c r="E366" i="12"/>
  <c r="G366" i="12"/>
  <c r="H366" i="12"/>
  <c r="I366" i="12"/>
  <c r="J366" i="12"/>
  <c r="K366" i="12"/>
  <c r="B367" i="12"/>
  <c r="C367" i="12"/>
  <c r="D367" i="12"/>
  <c r="E367" i="12"/>
  <c r="G367" i="12"/>
  <c r="H367" i="12"/>
  <c r="I367" i="12"/>
  <c r="J367" i="12"/>
  <c r="K367" i="12"/>
  <c r="B368" i="12"/>
  <c r="C368" i="12"/>
  <c r="D368" i="12"/>
  <c r="E368" i="12"/>
  <c r="G368" i="12"/>
  <c r="H368" i="12"/>
  <c r="I368" i="12"/>
  <c r="J368" i="12"/>
  <c r="K368" i="12"/>
  <c r="B369" i="12"/>
  <c r="C369" i="12"/>
  <c r="D369" i="12"/>
  <c r="E369" i="12"/>
  <c r="G369" i="12"/>
  <c r="H369" i="12"/>
  <c r="I369" i="12"/>
  <c r="J369" i="12"/>
  <c r="K369" i="12"/>
  <c r="B370" i="12"/>
  <c r="C370" i="12"/>
  <c r="D370" i="12"/>
  <c r="E370" i="12"/>
  <c r="G370" i="12"/>
  <c r="H370" i="12"/>
  <c r="I370" i="12"/>
  <c r="J370" i="12"/>
  <c r="K370" i="12"/>
  <c r="B371" i="12"/>
  <c r="C371" i="12"/>
  <c r="D371" i="12"/>
  <c r="E371" i="12"/>
  <c r="G371" i="12"/>
  <c r="H371" i="12"/>
  <c r="I371" i="12"/>
  <c r="J371" i="12"/>
  <c r="K371" i="12"/>
  <c r="B372" i="12"/>
  <c r="C372" i="12"/>
  <c r="D372" i="12"/>
  <c r="E372" i="12"/>
  <c r="G372" i="12"/>
  <c r="H372" i="12"/>
  <c r="I372" i="12"/>
  <c r="J372" i="12"/>
  <c r="K372" i="12"/>
  <c r="B373" i="12"/>
  <c r="C373" i="12"/>
  <c r="D373" i="12"/>
  <c r="E373" i="12"/>
  <c r="G373" i="12"/>
  <c r="H373" i="12"/>
  <c r="I373" i="12"/>
  <c r="J373" i="12"/>
  <c r="K373" i="12"/>
  <c r="B374" i="12"/>
  <c r="C374" i="12"/>
  <c r="D374" i="12"/>
  <c r="E374" i="12"/>
  <c r="G374" i="12"/>
  <c r="H374" i="12"/>
  <c r="I374" i="12"/>
  <c r="J374" i="12"/>
  <c r="K374" i="12"/>
  <c r="B375" i="12"/>
  <c r="C375" i="12"/>
  <c r="D375" i="12"/>
  <c r="E375" i="12"/>
  <c r="G375" i="12"/>
  <c r="H375" i="12"/>
  <c r="I375" i="12"/>
  <c r="J375" i="12"/>
  <c r="K375" i="12"/>
  <c r="B376" i="12"/>
  <c r="C376" i="12"/>
  <c r="D376" i="12"/>
  <c r="E376" i="12"/>
  <c r="G376" i="12"/>
  <c r="H376" i="12"/>
  <c r="I376" i="12"/>
  <c r="J376" i="12"/>
  <c r="K376" i="12"/>
  <c r="B377" i="12"/>
  <c r="C377" i="12"/>
  <c r="D377" i="12"/>
  <c r="E377" i="12"/>
  <c r="G377" i="12"/>
  <c r="H377" i="12"/>
  <c r="I377" i="12"/>
  <c r="J377" i="12"/>
  <c r="K377" i="12"/>
  <c r="B378" i="12"/>
  <c r="C378" i="12"/>
  <c r="D378" i="12"/>
  <c r="E378" i="12"/>
  <c r="G378" i="12"/>
  <c r="H378" i="12"/>
  <c r="I378" i="12"/>
  <c r="J378" i="12"/>
  <c r="K378" i="12"/>
  <c r="B379" i="12"/>
  <c r="C379" i="12"/>
  <c r="D379" i="12"/>
  <c r="E379" i="12"/>
  <c r="G379" i="12"/>
  <c r="H379" i="12"/>
  <c r="I379" i="12"/>
  <c r="J379" i="12"/>
  <c r="K379" i="12"/>
  <c r="B380" i="12"/>
  <c r="C380" i="12"/>
  <c r="D380" i="12"/>
  <c r="E380" i="12"/>
  <c r="G380" i="12"/>
  <c r="H380" i="12"/>
  <c r="I380" i="12"/>
  <c r="J380" i="12"/>
  <c r="K380" i="12"/>
  <c r="B381" i="12"/>
  <c r="C381" i="12"/>
  <c r="D381" i="12"/>
  <c r="E381" i="12"/>
  <c r="G381" i="12"/>
  <c r="H381" i="12"/>
  <c r="I381" i="12"/>
  <c r="J381" i="12"/>
  <c r="K381" i="12"/>
  <c r="B382" i="12"/>
  <c r="C382" i="12"/>
  <c r="D382" i="12"/>
  <c r="E382" i="12"/>
  <c r="G382" i="12"/>
  <c r="H382" i="12"/>
  <c r="I382" i="12"/>
  <c r="J382" i="12"/>
  <c r="K382" i="12"/>
  <c r="B383" i="12"/>
  <c r="C383" i="12"/>
  <c r="D383" i="12"/>
  <c r="E383" i="12"/>
  <c r="G383" i="12"/>
  <c r="H383" i="12"/>
  <c r="I383" i="12"/>
  <c r="J383" i="12"/>
  <c r="K383" i="12"/>
  <c r="B384" i="12"/>
  <c r="C384" i="12"/>
  <c r="D384" i="12"/>
  <c r="E384" i="12"/>
  <c r="G384" i="12"/>
  <c r="H384" i="12"/>
  <c r="I384" i="12"/>
  <c r="J384" i="12"/>
  <c r="K384" i="12"/>
  <c r="B385" i="12"/>
  <c r="C385" i="12"/>
  <c r="D385" i="12"/>
  <c r="E385" i="12"/>
  <c r="G385" i="12"/>
  <c r="H385" i="12"/>
  <c r="I385" i="12"/>
  <c r="J385" i="12"/>
  <c r="K385" i="12"/>
  <c r="B386" i="12"/>
  <c r="C386" i="12"/>
  <c r="D386" i="12"/>
  <c r="E386" i="12"/>
  <c r="G386" i="12"/>
  <c r="H386" i="12"/>
  <c r="I386" i="12"/>
  <c r="J386" i="12"/>
  <c r="K386" i="12"/>
  <c r="B387" i="12"/>
  <c r="C387" i="12"/>
  <c r="D387" i="12"/>
  <c r="E387" i="12"/>
  <c r="G387" i="12"/>
  <c r="H387" i="12"/>
  <c r="I387" i="12"/>
  <c r="J387" i="12"/>
  <c r="K387" i="12"/>
  <c r="B388" i="12"/>
  <c r="C388" i="12"/>
  <c r="D388" i="12"/>
  <c r="E388" i="12"/>
  <c r="G388" i="12"/>
  <c r="H388" i="12"/>
  <c r="I388" i="12"/>
  <c r="J388" i="12"/>
  <c r="K388" i="12"/>
  <c r="B389" i="12"/>
  <c r="C389" i="12"/>
  <c r="D389" i="12"/>
  <c r="E389" i="12"/>
  <c r="G389" i="12"/>
  <c r="H389" i="12"/>
  <c r="I389" i="12"/>
  <c r="J389" i="12"/>
  <c r="K389" i="12"/>
  <c r="B390" i="12"/>
  <c r="C390" i="12"/>
  <c r="D390" i="12"/>
  <c r="E390" i="12"/>
  <c r="G390" i="12"/>
  <c r="H390" i="12"/>
  <c r="I390" i="12"/>
  <c r="J390" i="12"/>
  <c r="K390" i="12"/>
  <c r="B391" i="12"/>
  <c r="C391" i="12"/>
  <c r="D391" i="12"/>
  <c r="E391" i="12"/>
  <c r="G391" i="12"/>
  <c r="H391" i="12"/>
  <c r="I391" i="12"/>
  <c r="J391" i="12"/>
  <c r="K391" i="12"/>
  <c r="B392" i="12"/>
  <c r="C392" i="12"/>
  <c r="D392" i="12"/>
  <c r="E392" i="12"/>
  <c r="G392" i="12"/>
  <c r="H392" i="12"/>
  <c r="I392" i="12"/>
  <c r="J392" i="12"/>
  <c r="K392" i="12"/>
  <c r="B393" i="12"/>
  <c r="C393" i="12"/>
  <c r="D393" i="12"/>
  <c r="E393" i="12"/>
  <c r="G393" i="12"/>
  <c r="H393" i="12"/>
  <c r="I393" i="12"/>
  <c r="J393" i="12"/>
  <c r="K393" i="12"/>
  <c r="B394" i="12"/>
  <c r="C394" i="12"/>
  <c r="D394" i="12"/>
  <c r="E394" i="12"/>
  <c r="G394" i="12"/>
  <c r="H394" i="12"/>
  <c r="I394" i="12"/>
  <c r="J394" i="12"/>
  <c r="K394" i="12"/>
  <c r="B395" i="12"/>
  <c r="C395" i="12"/>
  <c r="D395" i="12"/>
  <c r="E395" i="12"/>
  <c r="G395" i="12"/>
  <c r="H395" i="12"/>
  <c r="I395" i="12"/>
  <c r="J395" i="12"/>
  <c r="K395" i="12"/>
  <c r="B396" i="12"/>
  <c r="C396" i="12"/>
  <c r="D396" i="12"/>
  <c r="E396" i="12"/>
  <c r="G396" i="12"/>
  <c r="H396" i="12"/>
  <c r="I396" i="12"/>
  <c r="J396" i="12"/>
  <c r="K396" i="12"/>
  <c r="B397" i="12"/>
  <c r="C397" i="12"/>
  <c r="D397" i="12"/>
  <c r="E397" i="12"/>
  <c r="G397" i="12"/>
  <c r="H397" i="12"/>
  <c r="I397" i="12"/>
  <c r="J397" i="12"/>
  <c r="K397" i="12"/>
  <c r="B398" i="12"/>
  <c r="C398" i="12"/>
  <c r="D398" i="12"/>
  <c r="E398" i="12"/>
  <c r="G398" i="12"/>
  <c r="H398" i="12"/>
  <c r="I398" i="12"/>
  <c r="J398" i="12"/>
  <c r="K398" i="12"/>
  <c r="B399" i="12"/>
  <c r="C399" i="12"/>
  <c r="D399" i="12"/>
  <c r="E399" i="12"/>
  <c r="G399" i="12"/>
  <c r="H399" i="12"/>
  <c r="I399" i="12"/>
  <c r="J399" i="12"/>
  <c r="K399" i="12"/>
  <c r="B400" i="12"/>
  <c r="C400" i="12"/>
  <c r="D400" i="12"/>
  <c r="E400" i="12"/>
  <c r="G400" i="12"/>
  <c r="H400" i="12"/>
  <c r="I400" i="12"/>
  <c r="J400" i="12"/>
  <c r="K400" i="12"/>
  <c r="B401" i="12"/>
  <c r="C401" i="12"/>
  <c r="D401" i="12"/>
  <c r="E401" i="12"/>
  <c r="G401" i="12"/>
  <c r="H401" i="12"/>
  <c r="I401" i="12"/>
  <c r="J401" i="12"/>
  <c r="K401" i="12"/>
  <c r="B402" i="12"/>
  <c r="C402" i="12"/>
  <c r="D402" i="12"/>
  <c r="E402" i="12"/>
  <c r="G402" i="12"/>
  <c r="H402" i="12"/>
  <c r="I402" i="12"/>
  <c r="J402" i="12"/>
  <c r="K402" i="12"/>
  <c r="B403" i="12"/>
  <c r="C403" i="12"/>
  <c r="D403" i="12"/>
  <c r="E403" i="12"/>
  <c r="G403" i="12"/>
  <c r="H403" i="12"/>
  <c r="I403" i="12"/>
  <c r="J403" i="12"/>
  <c r="K403" i="12"/>
  <c r="B404" i="12"/>
  <c r="C404" i="12"/>
  <c r="D404" i="12"/>
  <c r="E404" i="12"/>
  <c r="G404" i="12"/>
  <c r="H404" i="12"/>
  <c r="I404" i="12"/>
  <c r="J404" i="12"/>
  <c r="K404" i="12"/>
  <c r="B405" i="12"/>
  <c r="C405" i="12"/>
  <c r="D405" i="12"/>
  <c r="E405" i="12"/>
  <c r="G405" i="12"/>
  <c r="H405" i="12"/>
  <c r="I405" i="12"/>
  <c r="J405" i="12"/>
  <c r="K405" i="12"/>
  <c r="B406" i="12"/>
  <c r="C406" i="12"/>
  <c r="D406" i="12"/>
  <c r="E406" i="12"/>
  <c r="G406" i="12"/>
  <c r="H406" i="12"/>
  <c r="I406" i="12"/>
  <c r="J406" i="12"/>
  <c r="K406" i="12"/>
  <c r="B407" i="12"/>
  <c r="C407" i="12"/>
  <c r="D407" i="12"/>
  <c r="E407" i="12"/>
  <c r="G407" i="12"/>
  <c r="H407" i="12"/>
  <c r="I407" i="12"/>
  <c r="J407" i="12"/>
  <c r="K407" i="12"/>
  <c r="B408" i="12"/>
  <c r="C408" i="12"/>
  <c r="D408" i="12"/>
  <c r="E408" i="12"/>
  <c r="G408" i="12"/>
  <c r="H408" i="12"/>
  <c r="I408" i="12"/>
  <c r="J408" i="12"/>
  <c r="K408" i="12"/>
  <c r="B409" i="12"/>
  <c r="C409" i="12"/>
  <c r="D409" i="12"/>
  <c r="E409" i="12"/>
  <c r="G409" i="12"/>
  <c r="H409" i="12"/>
  <c r="I409" i="12"/>
  <c r="J409" i="12"/>
  <c r="K409" i="12"/>
  <c r="B410" i="12"/>
  <c r="C410" i="12"/>
  <c r="D410" i="12"/>
  <c r="E410" i="12"/>
  <c r="G410" i="12"/>
  <c r="H410" i="12"/>
  <c r="I410" i="12"/>
  <c r="J410" i="12"/>
  <c r="K410" i="12"/>
  <c r="B411" i="12"/>
  <c r="C411" i="12"/>
  <c r="D411" i="12"/>
  <c r="E411" i="12"/>
  <c r="G411" i="12"/>
  <c r="H411" i="12"/>
  <c r="I411" i="12"/>
  <c r="J411" i="12"/>
  <c r="K411" i="12"/>
  <c r="B412" i="12"/>
  <c r="C412" i="12"/>
  <c r="D412" i="12"/>
  <c r="E412" i="12"/>
  <c r="G412" i="12"/>
  <c r="H412" i="12"/>
  <c r="I412" i="12"/>
  <c r="J412" i="12"/>
  <c r="K412" i="12"/>
  <c r="B413" i="12"/>
  <c r="C413" i="12"/>
  <c r="D413" i="12"/>
  <c r="E413" i="12"/>
  <c r="G413" i="12"/>
  <c r="H413" i="12"/>
  <c r="I413" i="12"/>
  <c r="J413" i="12"/>
  <c r="K413" i="12"/>
  <c r="B414" i="12"/>
  <c r="C414" i="12"/>
  <c r="D414" i="12"/>
  <c r="E414" i="12"/>
  <c r="G414" i="12"/>
  <c r="H414" i="12"/>
  <c r="I414" i="12"/>
  <c r="J414" i="12"/>
  <c r="K414" i="12"/>
  <c r="B415" i="12"/>
  <c r="C415" i="12"/>
  <c r="D415" i="12"/>
  <c r="E415" i="12"/>
  <c r="G415" i="12"/>
  <c r="H415" i="12"/>
  <c r="I415" i="12"/>
  <c r="J415" i="12"/>
  <c r="K415" i="12"/>
  <c r="B416" i="12"/>
  <c r="C416" i="12"/>
  <c r="D416" i="12"/>
  <c r="E416" i="12"/>
  <c r="G416" i="12"/>
  <c r="H416" i="12"/>
  <c r="I416" i="12"/>
  <c r="J416" i="12"/>
  <c r="K416" i="12"/>
  <c r="B417" i="12"/>
  <c r="C417" i="12"/>
  <c r="D417" i="12"/>
  <c r="E417" i="12"/>
  <c r="G417" i="12"/>
  <c r="H417" i="12"/>
  <c r="I417" i="12"/>
  <c r="J417" i="12"/>
  <c r="K417" i="12"/>
  <c r="B418" i="12"/>
  <c r="C418" i="12"/>
  <c r="D418" i="12"/>
  <c r="E418" i="12"/>
  <c r="G418" i="12"/>
  <c r="H418" i="12"/>
  <c r="I418" i="12"/>
  <c r="J418" i="12"/>
  <c r="K418" i="12"/>
  <c r="B419" i="12"/>
  <c r="C419" i="12"/>
  <c r="D419" i="12"/>
  <c r="E419" i="12"/>
  <c r="G419" i="12"/>
  <c r="H419" i="12"/>
  <c r="I419" i="12"/>
  <c r="J419" i="12"/>
  <c r="K419" i="12"/>
  <c r="B420" i="12"/>
  <c r="C420" i="12"/>
  <c r="D420" i="12"/>
  <c r="E420" i="12"/>
  <c r="G420" i="12"/>
  <c r="H420" i="12"/>
  <c r="I420" i="12"/>
  <c r="J420" i="12"/>
  <c r="K420" i="12"/>
  <c r="B421" i="12"/>
  <c r="C421" i="12"/>
  <c r="D421" i="12"/>
  <c r="E421" i="12"/>
  <c r="G421" i="12"/>
  <c r="H421" i="12"/>
  <c r="I421" i="12"/>
  <c r="J421" i="12"/>
  <c r="K421" i="12"/>
  <c r="B422" i="12"/>
  <c r="C422" i="12"/>
  <c r="D422" i="12"/>
  <c r="E422" i="12"/>
  <c r="G422" i="12"/>
  <c r="H422" i="12"/>
  <c r="I422" i="12"/>
  <c r="J422" i="12"/>
  <c r="K422" i="12"/>
  <c r="B423" i="12"/>
  <c r="C423" i="12"/>
  <c r="D423" i="12"/>
  <c r="E423" i="12"/>
  <c r="G423" i="12"/>
  <c r="H423" i="12"/>
  <c r="I423" i="12"/>
  <c r="J423" i="12"/>
  <c r="K423" i="12"/>
  <c r="B424" i="12"/>
  <c r="C424" i="12"/>
  <c r="D424" i="12"/>
  <c r="E424" i="12"/>
  <c r="G424" i="12"/>
  <c r="H424" i="12"/>
  <c r="I424" i="12"/>
  <c r="J424" i="12"/>
  <c r="K424" i="12"/>
  <c r="B425" i="12"/>
  <c r="C425" i="12"/>
  <c r="D425" i="12"/>
  <c r="E425" i="12"/>
  <c r="G425" i="12"/>
  <c r="H425" i="12"/>
  <c r="I425" i="12"/>
  <c r="J425" i="12"/>
  <c r="K425" i="12"/>
  <c r="B426" i="12"/>
  <c r="C426" i="12"/>
  <c r="D426" i="12"/>
  <c r="E426" i="12"/>
  <c r="G426" i="12"/>
  <c r="H426" i="12"/>
  <c r="I426" i="12"/>
  <c r="J426" i="12"/>
  <c r="K426" i="12"/>
  <c r="B427" i="12"/>
  <c r="C427" i="12"/>
  <c r="D427" i="12"/>
  <c r="E427" i="12"/>
  <c r="G427" i="12"/>
  <c r="H427" i="12"/>
  <c r="I427" i="12"/>
  <c r="J427" i="12"/>
  <c r="K427" i="12"/>
  <c r="B428" i="12"/>
  <c r="C428" i="12"/>
  <c r="D428" i="12"/>
  <c r="E428" i="12"/>
  <c r="G428" i="12"/>
  <c r="H428" i="12"/>
  <c r="I428" i="12"/>
  <c r="J428" i="12"/>
  <c r="K428" i="12"/>
  <c r="B429" i="12"/>
  <c r="C429" i="12"/>
  <c r="D429" i="12"/>
  <c r="E429" i="12"/>
  <c r="G429" i="12"/>
  <c r="H429" i="12"/>
  <c r="I429" i="12"/>
  <c r="J429" i="12"/>
  <c r="K429" i="12"/>
  <c r="B430" i="12"/>
  <c r="C430" i="12"/>
  <c r="D430" i="12"/>
  <c r="E430" i="12"/>
  <c r="G430" i="12"/>
  <c r="H430" i="12"/>
  <c r="I430" i="12"/>
  <c r="J430" i="12"/>
  <c r="K430" i="12"/>
  <c r="B431" i="12"/>
  <c r="C431" i="12"/>
  <c r="D431" i="12"/>
  <c r="E431" i="12"/>
  <c r="G431" i="12"/>
  <c r="H431" i="12"/>
  <c r="I431" i="12"/>
  <c r="J431" i="12"/>
  <c r="K431" i="12"/>
  <c r="B432" i="12"/>
  <c r="C432" i="12"/>
  <c r="D432" i="12"/>
  <c r="E432" i="12"/>
  <c r="G432" i="12"/>
  <c r="H432" i="12"/>
  <c r="I432" i="12"/>
  <c r="J432" i="12"/>
  <c r="K432" i="12"/>
  <c r="B433" i="12"/>
  <c r="C433" i="12"/>
  <c r="D433" i="12"/>
  <c r="E433" i="12"/>
  <c r="G433" i="12"/>
  <c r="H433" i="12"/>
  <c r="I433" i="12"/>
  <c r="J433" i="12"/>
  <c r="K433" i="12"/>
  <c r="B434" i="12"/>
  <c r="C434" i="12"/>
  <c r="D434" i="12"/>
  <c r="E434" i="12"/>
  <c r="G434" i="12"/>
  <c r="H434" i="12"/>
  <c r="I434" i="12"/>
  <c r="J434" i="12"/>
  <c r="K434" i="12"/>
  <c r="B435" i="12"/>
  <c r="C435" i="12"/>
  <c r="D435" i="12"/>
  <c r="E435" i="12"/>
  <c r="G435" i="12"/>
  <c r="H435" i="12"/>
  <c r="I435" i="12"/>
  <c r="J435" i="12"/>
  <c r="K435" i="12"/>
  <c r="B436" i="12"/>
  <c r="C436" i="12"/>
  <c r="D436" i="12"/>
  <c r="E436" i="12"/>
  <c r="G436" i="12"/>
  <c r="H436" i="12"/>
  <c r="I436" i="12"/>
  <c r="J436" i="12"/>
  <c r="K436" i="12"/>
  <c r="B437" i="12"/>
  <c r="C437" i="12"/>
  <c r="D437" i="12"/>
  <c r="E437" i="12"/>
  <c r="G437" i="12"/>
  <c r="H437" i="12"/>
  <c r="I437" i="12"/>
  <c r="J437" i="12"/>
  <c r="K437" i="12"/>
  <c r="B438" i="12"/>
  <c r="C438" i="12"/>
  <c r="D438" i="12"/>
  <c r="E438" i="12"/>
  <c r="G438" i="12"/>
  <c r="H438" i="12"/>
  <c r="I438" i="12"/>
  <c r="J438" i="12"/>
  <c r="K438" i="12"/>
  <c r="B439" i="12"/>
  <c r="C439" i="12"/>
  <c r="D439" i="12"/>
  <c r="E439" i="12"/>
  <c r="G439" i="12"/>
  <c r="H439" i="12"/>
  <c r="I439" i="12"/>
  <c r="J439" i="12"/>
  <c r="K439" i="12"/>
  <c r="B440" i="12"/>
  <c r="C440" i="12"/>
  <c r="D440" i="12"/>
  <c r="E440" i="12"/>
  <c r="G440" i="12"/>
  <c r="H440" i="12"/>
  <c r="I440" i="12"/>
  <c r="J440" i="12"/>
  <c r="K440" i="12"/>
  <c r="B441" i="12"/>
  <c r="C441" i="12"/>
  <c r="D441" i="12"/>
  <c r="E441" i="12"/>
  <c r="G441" i="12"/>
  <c r="H441" i="12"/>
  <c r="I441" i="12"/>
  <c r="J441" i="12"/>
  <c r="K441" i="12"/>
  <c r="B442" i="12"/>
  <c r="C442" i="12"/>
  <c r="D442" i="12"/>
  <c r="E442" i="12"/>
  <c r="G442" i="12"/>
  <c r="H442" i="12"/>
  <c r="I442" i="12"/>
  <c r="J442" i="12"/>
  <c r="K442" i="12"/>
  <c r="B443" i="12"/>
  <c r="C443" i="12"/>
  <c r="D443" i="12"/>
  <c r="E443" i="12"/>
  <c r="G443" i="12"/>
  <c r="H443" i="12"/>
  <c r="I443" i="12"/>
  <c r="J443" i="12"/>
  <c r="K443" i="12"/>
  <c r="B444" i="12"/>
  <c r="C444" i="12"/>
  <c r="D444" i="12"/>
  <c r="E444" i="12"/>
  <c r="G444" i="12"/>
  <c r="H444" i="12"/>
  <c r="I444" i="12"/>
  <c r="J444" i="12"/>
  <c r="K444" i="12"/>
  <c r="B445" i="12"/>
  <c r="C445" i="12"/>
  <c r="D445" i="12"/>
  <c r="E445" i="12"/>
  <c r="G445" i="12"/>
  <c r="H445" i="12"/>
  <c r="I445" i="12"/>
  <c r="J445" i="12"/>
  <c r="K445" i="12"/>
  <c r="B446" i="12"/>
  <c r="C446" i="12"/>
  <c r="D446" i="12"/>
  <c r="E446" i="12"/>
  <c r="G446" i="12"/>
  <c r="H446" i="12"/>
  <c r="I446" i="12"/>
  <c r="J446" i="12"/>
  <c r="K446" i="12"/>
  <c r="B447" i="12"/>
  <c r="C447" i="12"/>
  <c r="D447" i="12"/>
  <c r="E447" i="12"/>
  <c r="G447" i="12"/>
  <c r="H447" i="12"/>
  <c r="I447" i="12"/>
  <c r="J447" i="12"/>
  <c r="K447" i="12"/>
  <c r="B448" i="12"/>
  <c r="C448" i="12"/>
  <c r="D448" i="12"/>
  <c r="E448" i="12"/>
  <c r="G448" i="12"/>
  <c r="H448" i="12"/>
  <c r="I448" i="12"/>
  <c r="J448" i="12"/>
  <c r="K448" i="12"/>
  <c r="B449" i="12"/>
  <c r="C449" i="12"/>
  <c r="D449" i="12"/>
  <c r="E449" i="12"/>
  <c r="G449" i="12"/>
  <c r="H449" i="12"/>
  <c r="I449" i="12"/>
  <c r="J449" i="12"/>
  <c r="K449" i="12"/>
  <c r="B450" i="12"/>
  <c r="C450" i="12"/>
  <c r="D450" i="12"/>
  <c r="E450" i="12"/>
  <c r="G450" i="12"/>
  <c r="H450" i="12"/>
  <c r="I450" i="12"/>
  <c r="J450" i="12"/>
  <c r="K450" i="12"/>
  <c r="B451" i="12"/>
  <c r="C451" i="12"/>
  <c r="D451" i="12"/>
  <c r="E451" i="12"/>
  <c r="G451" i="12"/>
  <c r="H451" i="12"/>
  <c r="I451" i="12"/>
  <c r="J451" i="12"/>
  <c r="K451" i="12"/>
  <c r="B452" i="12"/>
  <c r="C452" i="12"/>
  <c r="D452" i="12"/>
  <c r="E452" i="12"/>
  <c r="G452" i="12"/>
  <c r="H452" i="12"/>
  <c r="I452" i="12"/>
  <c r="J452" i="12"/>
  <c r="K452" i="12"/>
  <c r="B453" i="12"/>
  <c r="C453" i="12"/>
  <c r="D453" i="12"/>
  <c r="E453" i="12"/>
  <c r="G453" i="12"/>
  <c r="H453" i="12"/>
  <c r="I453" i="12"/>
  <c r="J453" i="12"/>
  <c r="K453" i="12"/>
  <c r="B454" i="12"/>
  <c r="C454" i="12"/>
  <c r="D454" i="12"/>
  <c r="E454" i="12"/>
  <c r="G454" i="12"/>
  <c r="H454" i="12"/>
  <c r="I454" i="12"/>
  <c r="J454" i="12"/>
  <c r="K454" i="12"/>
  <c r="B455" i="12"/>
  <c r="C455" i="12"/>
  <c r="D455" i="12"/>
  <c r="E455" i="12"/>
  <c r="G455" i="12"/>
  <c r="H455" i="12"/>
  <c r="I455" i="12"/>
  <c r="J455" i="12"/>
  <c r="K455" i="12"/>
  <c r="B456" i="12"/>
  <c r="C456" i="12"/>
  <c r="D456" i="12"/>
  <c r="E456" i="12"/>
  <c r="G456" i="12"/>
  <c r="H456" i="12"/>
  <c r="I456" i="12"/>
  <c r="J456" i="12"/>
  <c r="K456" i="12"/>
  <c r="B457" i="12"/>
  <c r="C457" i="12"/>
  <c r="D457" i="12"/>
  <c r="E457" i="12"/>
  <c r="G457" i="12"/>
  <c r="H457" i="12"/>
  <c r="I457" i="12"/>
  <c r="J457" i="12"/>
  <c r="K457" i="12"/>
  <c r="B458" i="12"/>
  <c r="C458" i="12"/>
  <c r="D458" i="12"/>
  <c r="E458" i="12"/>
  <c r="G458" i="12"/>
  <c r="H458" i="12"/>
  <c r="I458" i="12"/>
  <c r="J458" i="12"/>
  <c r="K458" i="12"/>
  <c r="B459" i="12"/>
  <c r="C459" i="12"/>
  <c r="D459" i="12"/>
  <c r="E459" i="12"/>
  <c r="G459" i="12"/>
  <c r="H459" i="12"/>
  <c r="I459" i="12"/>
  <c r="J459" i="12"/>
  <c r="K459" i="12"/>
  <c r="B460" i="12"/>
  <c r="C460" i="12"/>
  <c r="D460" i="12"/>
  <c r="E460" i="12"/>
  <c r="G460" i="12"/>
  <c r="H460" i="12"/>
  <c r="I460" i="12"/>
  <c r="J460" i="12"/>
  <c r="K460" i="12"/>
  <c r="B461" i="12"/>
  <c r="C461" i="12"/>
  <c r="D461" i="12"/>
  <c r="E461" i="12"/>
  <c r="G461" i="12"/>
  <c r="H461" i="12"/>
  <c r="I461" i="12"/>
  <c r="J461" i="12"/>
  <c r="K461" i="12"/>
  <c r="B462" i="12"/>
  <c r="C462" i="12"/>
  <c r="D462" i="12"/>
  <c r="E462" i="12"/>
  <c r="G462" i="12"/>
  <c r="H462" i="12"/>
  <c r="I462" i="12"/>
  <c r="J462" i="12"/>
  <c r="K462" i="12"/>
  <c r="B463" i="12"/>
  <c r="C463" i="12"/>
  <c r="D463" i="12"/>
  <c r="E463" i="12"/>
  <c r="G463" i="12"/>
  <c r="H463" i="12"/>
  <c r="I463" i="12"/>
  <c r="J463" i="12"/>
  <c r="K463" i="12"/>
  <c r="B464" i="12"/>
  <c r="C464" i="12"/>
  <c r="D464" i="12"/>
  <c r="E464" i="12"/>
  <c r="G464" i="12"/>
  <c r="H464" i="12"/>
  <c r="I464" i="12"/>
  <c r="J464" i="12"/>
  <c r="K464" i="12"/>
  <c r="B465" i="12"/>
  <c r="C465" i="12"/>
  <c r="D465" i="12"/>
  <c r="E465" i="12"/>
  <c r="G465" i="12"/>
  <c r="H465" i="12"/>
  <c r="I465" i="12"/>
  <c r="J465" i="12"/>
  <c r="K465" i="12"/>
  <c r="B466" i="12"/>
  <c r="C466" i="12"/>
  <c r="D466" i="12"/>
  <c r="E466" i="12"/>
  <c r="G466" i="12"/>
  <c r="H466" i="12"/>
  <c r="I466" i="12"/>
  <c r="J466" i="12"/>
  <c r="K466" i="12"/>
  <c r="B467" i="12"/>
  <c r="C467" i="12"/>
  <c r="D467" i="12"/>
  <c r="E467" i="12"/>
  <c r="G467" i="12"/>
  <c r="H467" i="12"/>
  <c r="I467" i="12"/>
  <c r="J467" i="12"/>
  <c r="K467" i="12"/>
  <c r="B468" i="12"/>
  <c r="C468" i="12"/>
  <c r="D468" i="12"/>
  <c r="E468" i="12"/>
  <c r="G468" i="12"/>
  <c r="H468" i="12"/>
  <c r="I468" i="12"/>
  <c r="J468" i="12"/>
  <c r="K468" i="12"/>
  <c r="B469" i="12"/>
  <c r="C469" i="12"/>
  <c r="D469" i="12"/>
  <c r="E469" i="12"/>
  <c r="G469" i="12"/>
  <c r="H469" i="12"/>
  <c r="I469" i="12"/>
  <c r="J469" i="12"/>
  <c r="K469" i="12"/>
  <c r="B470" i="12"/>
  <c r="C470" i="12"/>
  <c r="D470" i="12"/>
  <c r="E470" i="12"/>
  <c r="G470" i="12"/>
  <c r="H470" i="12"/>
  <c r="I470" i="12"/>
  <c r="J470" i="12"/>
  <c r="K470" i="12"/>
  <c r="B471" i="12"/>
  <c r="C471" i="12"/>
  <c r="D471" i="12"/>
  <c r="E471" i="12"/>
  <c r="G471" i="12"/>
  <c r="H471" i="12"/>
  <c r="I471" i="12"/>
  <c r="J471" i="12"/>
  <c r="K471" i="12"/>
  <c r="B472" i="12"/>
  <c r="C472" i="12"/>
  <c r="D472" i="12"/>
  <c r="E472" i="12"/>
  <c r="G472" i="12"/>
  <c r="H472" i="12"/>
  <c r="I472" i="12"/>
  <c r="J472" i="12"/>
  <c r="K472" i="12"/>
  <c r="B473" i="12"/>
  <c r="C473" i="12"/>
  <c r="D473" i="12"/>
  <c r="E473" i="12"/>
  <c r="G473" i="12"/>
  <c r="H473" i="12"/>
  <c r="I473" i="12"/>
  <c r="J473" i="12"/>
  <c r="K473" i="12"/>
  <c r="B474" i="12"/>
  <c r="C474" i="12"/>
  <c r="D474" i="12"/>
  <c r="E474" i="12"/>
  <c r="G474" i="12"/>
  <c r="H474" i="12"/>
  <c r="I474" i="12"/>
  <c r="J474" i="12"/>
  <c r="K474" i="12"/>
  <c r="B475" i="12"/>
  <c r="C475" i="12"/>
  <c r="D475" i="12"/>
  <c r="E475" i="12"/>
  <c r="G475" i="12"/>
  <c r="H475" i="12"/>
  <c r="I475" i="12"/>
  <c r="J475" i="12"/>
  <c r="K475" i="12"/>
  <c r="B476" i="12"/>
  <c r="C476" i="12"/>
  <c r="D476" i="12"/>
  <c r="E476" i="12"/>
  <c r="G476" i="12"/>
  <c r="H476" i="12"/>
  <c r="I476" i="12"/>
  <c r="J476" i="12"/>
  <c r="K476" i="12"/>
  <c r="B477" i="12"/>
  <c r="C477" i="12"/>
  <c r="D477" i="12"/>
  <c r="E477" i="12"/>
  <c r="G477" i="12"/>
  <c r="H477" i="12"/>
  <c r="I477" i="12"/>
  <c r="J477" i="12"/>
  <c r="K477" i="12"/>
  <c r="B478" i="12"/>
  <c r="C478" i="12"/>
  <c r="D478" i="12"/>
  <c r="E478" i="12"/>
  <c r="G478" i="12"/>
  <c r="H478" i="12"/>
  <c r="I478" i="12"/>
  <c r="J478" i="12"/>
  <c r="K478" i="12"/>
  <c r="B479" i="12"/>
  <c r="C479" i="12"/>
  <c r="D479" i="12"/>
  <c r="E479" i="12"/>
  <c r="G479" i="12"/>
  <c r="H479" i="12"/>
  <c r="I479" i="12"/>
  <c r="J479" i="12"/>
  <c r="K479" i="12"/>
  <c r="B480" i="12"/>
  <c r="C480" i="12"/>
  <c r="D480" i="12"/>
  <c r="E480" i="12"/>
  <c r="G480" i="12"/>
  <c r="H480" i="12"/>
  <c r="I480" i="12"/>
  <c r="J480" i="12"/>
  <c r="K480" i="12"/>
  <c r="B481" i="12"/>
  <c r="C481" i="12"/>
  <c r="D481" i="12"/>
  <c r="E481" i="12"/>
  <c r="G481" i="12"/>
  <c r="H481" i="12"/>
  <c r="I481" i="12"/>
  <c r="J481" i="12"/>
  <c r="K481" i="12"/>
  <c r="B482" i="12"/>
  <c r="C482" i="12"/>
  <c r="D482" i="12"/>
  <c r="E482" i="12"/>
  <c r="G482" i="12"/>
  <c r="H482" i="12"/>
  <c r="I482" i="12"/>
  <c r="J482" i="12"/>
  <c r="K482" i="12"/>
  <c r="B483" i="12"/>
  <c r="C483" i="12"/>
  <c r="D483" i="12"/>
  <c r="E483" i="12"/>
  <c r="G483" i="12"/>
  <c r="H483" i="12"/>
  <c r="I483" i="12"/>
  <c r="J483" i="12"/>
  <c r="K483" i="12"/>
  <c r="B484" i="12"/>
  <c r="C484" i="12"/>
  <c r="D484" i="12"/>
  <c r="E484" i="12"/>
  <c r="G484" i="12"/>
  <c r="H484" i="12"/>
  <c r="I484" i="12"/>
  <c r="J484" i="12"/>
  <c r="K484" i="12"/>
  <c r="B485" i="12"/>
  <c r="C485" i="12"/>
  <c r="D485" i="12"/>
  <c r="E485" i="12"/>
  <c r="G485" i="12"/>
  <c r="H485" i="12"/>
  <c r="I485" i="12"/>
  <c r="J485" i="12"/>
  <c r="K485" i="12"/>
  <c r="B486" i="12"/>
  <c r="C486" i="12"/>
  <c r="D486" i="12"/>
  <c r="E486" i="12"/>
  <c r="G486" i="12"/>
  <c r="H486" i="12"/>
  <c r="I486" i="12"/>
  <c r="J486" i="12"/>
  <c r="K486" i="12"/>
  <c r="B487" i="12"/>
  <c r="C487" i="12"/>
  <c r="D487" i="12"/>
  <c r="E487" i="12"/>
  <c r="G487" i="12"/>
  <c r="H487" i="12"/>
  <c r="I487" i="12"/>
  <c r="J487" i="12"/>
  <c r="K487" i="12"/>
  <c r="B488" i="12"/>
  <c r="C488" i="12"/>
  <c r="D488" i="12"/>
  <c r="E488" i="12"/>
  <c r="G488" i="12"/>
  <c r="H488" i="12"/>
  <c r="I488" i="12"/>
  <c r="J488" i="12"/>
  <c r="K488" i="12"/>
  <c r="B489" i="12"/>
  <c r="C489" i="12"/>
  <c r="D489" i="12"/>
  <c r="E489" i="12"/>
  <c r="G489" i="12"/>
  <c r="H489" i="12"/>
  <c r="I489" i="12"/>
  <c r="J489" i="12"/>
  <c r="K489" i="12"/>
  <c r="B490" i="12"/>
  <c r="C490" i="12"/>
  <c r="D490" i="12"/>
  <c r="E490" i="12"/>
  <c r="G490" i="12"/>
  <c r="H490" i="12"/>
  <c r="I490" i="12"/>
  <c r="J490" i="12"/>
  <c r="K490" i="12"/>
  <c r="B491" i="12"/>
  <c r="C491" i="12"/>
  <c r="D491" i="12"/>
  <c r="E491" i="12"/>
  <c r="G491" i="12"/>
  <c r="H491" i="12"/>
  <c r="I491" i="12"/>
  <c r="J491" i="12"/>
  <c r="K491" i="12"/>
  <c r="B492" i="12"/>
  <c r="C492" i="12"/>
  <c r="D492" i="12"/>
  <c r="E492" i="12"/>
  <c r="G492" i="12"/>
  <c r="H492" i="12"/>
  <c r="I492" i="12"/>
  <c r="J492" i="12"/>
  <c r="K492" i="12"/>
  <c r="B493" i="12"/>
  <c r="C493" i="12"/>
  <c r="D493" i="12"/>
  <c r="E493" i="12"/>
  <c r="G493" i="12"/>
  <c r="H493" i="12"/>
  <c r="I493" i="12"/>
  <c r="J493" i="12"/>
  <c r="K493" i="12"/>
  <c r="B494" i="12"/>
  <c r="C494" i="12"/>
  <c r="D494" i="12"/>
  <c r="E494" i="12"/>
  <c r="G494" i="12"/>
  <c r="H494" i="12"/>
  <c r="I494" i="12"/>
  <c r="J494" i="12"/>
  <c r="K494" i="12"/>
  <c r="B495" i="12"/>
  <c r="C495" i="12"/>
  <c r="D495" i="12"/>
  <c r="E495" i="12"/>
  <c r="G495" i="12"/>
  <c r="H495" i="12"/>
  <c r="I495" i="12"/>
  <c r="J495" i="12"/>
  <c r="K495" i="12"/>
  <c r="B496" i="12"/>
  <c r="C496" i="12"/>
  <c r="D496" i="12"/>
  <c r="E496" i="12"/>
  <c r="G496" i="12"/>
  <c r="H496" i="12"/>
  <c r="I496" i="12"/>
  <c r="J496" i="12"/>
  <c r="K496" i="12"/>
  <c r="B497" i="12"/>
  <c r="C497" i="12"/>
  <c r="D497" i="12"/>
  <c r="E497" i="12"/>
  <c r="G497" i="12"/>
  <c r="H497" i="12"/>
  <c r="I497" i="12"/>
  <c r="J497" i="12"/>
  <c r="K497" i="12"/>
  <c r="B498" i="12"/>
  <c r="C498" i="12"/>
  <c r="D498" i="12"/>
  <c r="E498" i="12"/>
  <c r="G498" i="12"/>
  <c r="H498" i="12"/>
  <c r="I498" i="12"/>
  <c r="J498" i="12"/>
  <c r="K498" i="12"/>
  <c r="B499" i="12"/>
  <c r="C499" i="12"/>
  <c r="D499" i="12"/>
  <c r="E499" i="12"/>
  <c r="G499" i="12"/>
  <c r="H499" i="12"/>
  <c r="I499" i="12"/>
  <c r="J499" i="12"/>
  <c r="K499" i="12"/>
  <c r="B500" i="12"/>
  <c r="C500" i="12"/>
  <c r="D500" i="12"/>
  <c r="E500" i="12"/>
  <c r="G500" i="12"/>
  <c r="H500" i="12"/>
  <c r="I500" i="12"/>
  <c r="J500" i="12"/>
  <c r="K500" i="12"/>
  <c r="B501" i="12"/>
  <c r="C501" i="12"/>
  <c r="D501" i="12"/>
  <c r="E501" i="12"/>
  <c r="G501" i="12"/>
  <c r="H501" i="12"/>
  <c r="I501" i="12"/>
  <c r="J501" i="12"/>
  <c r="K501" i="12"/>
  <c r="B502" i="12"/>
  <c r="C502" i="12"/>
  <c r="D502" i="12"/>
  <c r="E502" i="12"/>
  <c r="G502" i="12"/>
  <c r="H502" i="12"/>
  <c r="I502" i="12"/>
  <c r="J502" i="12"/>
  <c r="K502" i="12"/>
  <c r="B503" i="12"/>
  <c r="C503" i="12"/>
  <c r="D503" i="12"/>
  <c r="E503" i="12"/>
  <c r="G503" i="12"/>
  <c r="H503" i="12"/>
  <c r="I503" i="12"/>
  <c r="J503" i="12"/>
  <c r="K503" i="12"/>
  <c r="B504" i="12"/>
  <c r="C504" i="12"/>
  <c r="D504" i="12"/>
  <c r="E504" i="12"/>
  <c r="G504" i="12"/>
  <c r="H504" i="12"/>
  <c r="I504" i="12"/>
  <c r="J504" i="12"/>
  <c r="K504" i="12"/>
  <c r="B505" i="12"/>
  <c r="C505" i="12"/>
  <c r="D505" i="12"/>
  <c r="E505" i="12"/>
  <c r="G505" i="12"/>
  <c r="H505" i="12"/>
  <c r="I505" i="12"/>
  <c r="J505" i="12"/>
  <c r="K505" i="12"/>
  <c r="B506" i="12"/>
  <c r="C506" i="12"/>
  <c r="D506" i="12"/>
  <c r="E506" i="12"/>
  <c r="G506" i="12"/>
  <c r="H506" i="12"/>
  <c r="I506" i="12"/>
  <c r="J506" i="12"/>
  <c r="K506" i="12"/>
  <c r="B507" i="12"/>
  <c r="C507" i="12"/>
  <c r="D507" i="12"/>
  <c r="E507" i="12"/>
  <c r="G507" i="12"/>
  <c r="H507" i="12"/>
  <c r="I507" i="12"/>
  <c r="J507" i="12"/>
  <c r="K507" i="12"/>
  <c r="B508" i="12"/>
  <c r="C508" i="12"/>
  <c r="D508" i="12"/>
  <c r="E508" i="12"/>
  <c r="G508" i="12"/>
  <c r="H508" i="12"/>
  <c r="I508" i="12"/>
  <c r="J508" i="12"/>
  <c r="K508" i="12"/>
  <c r="B509" i="12"/>
  <c r="C509" i="12"/>
  <c r="D509" i="12"/>
  <c r="E509" i="12"/>
  <c r="G509" i="12"/>
  <c r="H509" i="12"/>
  <c r="I509" i="12"/>
  <c r="J509" i="12"/>
  <c r="K509" i="12"/>
  <c r="B510" i="12"/>
  <c r="C510" i="12"/>
  <c r="D510" i="12"/>
  <c r="E510" i="12"/>
  <c r="G510" i="12"/>
  <c r="H510" i="12"/>
  <c r="I510" i="12"/>
  <c r="J510" i="12"/>
  <c r="K510" i="12"/>
  <c r="B511" i="12"/>
  <c r="C511" i="12"/>
  <c r="D511" i="12"/>
  <c r="E511" i="12"/>
  <c r="G511" i="12"/>
  <c r="H511" i="12"/>
  <c r="I511" i="12"/>
  <c r="J511" i="12"/>
  <c r="K511" i="12"/>
  <c r="B512" i="12"/>
  <c r="C512" i="12"/>
  <c r="D512" i="12"/>
  <c r="E512" i="12"/>
  <c r="G512" i="12"/>
  <c r="H512" i="12"/>
  <c r="I512" i="12"/>
  <c r="J512" i="12"/>
  <c r="K512" i="12"/>
  <c r="B513" i="12"/>
  <c r="C513" i="12"/>
  <c r="D513" i="12"/>
  <c r="E513" i="12"/>
  <c r="G513" i="12"/>
  <c r="H513" i="12"/>
  <c r="I513" i="12"/>
  <c r="J513" i="12"/>
  <c r="K513" i="12"/>
  <c r="B514" i="12"/>
  <c r="C514" i="12"/>
  <c r="D514" i="12"/>
  <c r="E514" i="12"/>
  <c r="G514" i="12"/>
  <c r="H514" i="12"/>
  <c r="I514" i="12"/>
  <c r="J514" i="12"/>
  <c r="K514" i="12"/>
  <c r="B515" i="12"/>
  <c r="C515" i="12"/>
  <c r="D515" i="12"/>
  <c r="E515" i="12"/>
  <c r="G515" i="12"/>
  <c r="H515" i="12"/>
  <c r="I515" i="12"/>
  <c r="J515" i="12"/>
  <c r="K515" i="12"/>
  <c r="B516" i="12"/>
  <c r="C516" i="12"/>
  <c r="D516" i="12"/>
  <c r="E516" i="12"/>
  <c r="G516" i="12"/>
  <c r="H516" i="12"/>
  <c r="I516" i="12"/>
  <c r="J516" i="12"/>
  <c r="K516" i="12"/>
  <c r="B517" i="12"/>
  <c r="C517" i="12"/>
  <c r="D517" i="12"/>
  <c r="E517" i="12"/>
  <c r="G517" i="12"/>
  <c r="H517" i="12"/>
  <c r="I517" i="12"/>
  <c r="J517" i="12"/>
  <c r="K517" i="12"/>
  <c r="B518" i="12"/>
  <c r="C518" i="12"/>
  <c r="D518" i="12"/>
  <c r="E518" i="12"/>
  <c r="G518" i="12"/>
  <c r="H518" i="12"/>
  <c r="I518" i="12"/>
  <c r="J518" i="12"/>
  <c r="K518" i="12"/>
  <c r="B519" i="12"/>
  <c r="C519" i="12"/>
  <c r="D519" i="12"/>
  <c r="E519" i="12"/>
  <c r="G519" i="12"/>
  <c r="H519" i="12"/>
  <c r="I519" i="12"/>
  <c r="J519" i="12"/>
  <c r="K519" i="12"/>
  <c r="B520" i="12"/>
  <c r="C520" i="12"/>
  <c r="D520" i="12"/>
  <c r="E520" i="12"/>
  <c r="G520" i="12"/>
  <c r="H520" i="12"/>
  <c r="I520" i="12"/>
  <c r="J520" i="12"/>
  <c r="K520" i="12"/>
  <c r="B521" i="12"/>
  <c r="C521" i="12"/>
  <c r="D521" i="12"/>
  <c r="E521" i="12"/>
  <c r="G521" i="12"/>
  <c r="H521" i="12"/>
  <c r="I521" i="12"/>
  <c r="J521" i="12"/>
  <c r="K521" i="12"/>
  <c r="B522" i="12"/>
  <c r="C522" i="12"/>
  <c r="D522" i="12"/>
  <c r="E522" i="12"/>
  <c r="G522" i="12"/>
  <c r="H522" i="12"/>
  <c r="I522" i="12"/>
  <c r="J522" i="12"/>
  <c r="K522" i="12"/>
  <c r="B523" i="12"/>
  <c r="C523" i="12"/>
  <c r="D523" i="12"/>
  <c r="E523" i="12"/>
  <c r="G523" i="12"/>
  <c r="H523" i="12"/>
  <c r="I523" i="12"/>
  <c r="J523" i="12"/>
  <c r="K523" i="12"/>
  <c r="B524" i="12"/>
  <c r="C524" i="12"/>
  <c r="D524" i="12"/>
  <c r="E524" i="12"/>
  <c r="G524" i="12"/>
  <c r="H524" i="12"/>
  <c r="I524" i="12"/>
  <c r="J524" i="12"/>
  <c r="K524" i="12"/>
  <c r="B525" i="12"/>
  <c r="C525" i="12"/>
  <c r="D525" i="12"/>
  <c r="E525" i="12"/>
  <c r="G525" i="12"/>
  <c r="H525" i="12"/>
  <c r="I525" i="12"/>
  <c r="J525" i="12"/>
  <c r="K525" i="12"/>
  <c r="B526" i="12"/>
  <c r="C526" i="12"/>
  <c r="D526" i="12"/>
  <c r="E526" i="12"/>
  <c r="G526" i="12"/>
  <c r="H526" i="12"/>
  <c r="I526" i="12"/>
  <c r="J526" i="12"/>
  <c r="K526" i="12"/>
  <c r="B527" i="12"/>
  <c r="C527" i="12"/>
  <c r="D527" i="12"/>
  <c r="E527" i="12"/>
  <c r="G527" i="12"/>
  <c r="H527" i="12"/>
  <c r="I527" i="12"/>
  <c r="J527" i="12"/>
  <c r="K527" i="12"/>
  <c r="B528" i="12"/>
  <c r="C528" i="12"/>
  <c r="D528" i="12"/>
  <c r="E528" i="12"/>
  <c r="G528" i="12"/>
  <c r="H528" i="12"/>
  <c r="I528" i="12"/>
  <c r="J528" i="12"/>
  <c r="K528" i="12"/>
  <c r="B529" i="12"/>
  <c r="C529" i="12"/>
  <c r="D529" i="12"/>
  <c r="E529" i="12"/>
  <c r="G529" i="12"/>
  <c r="H529" i="12"/>
  <c r="I529" i="12"/>
  <c r="J529" i="12"/>
  <c r="K529" i="12"/>
  <c r="B530" i="12"/>
  <c r="C530" i="12"/>
  <c r="D530" i="12"/>
  <c r="E530" i="12"/>
  <c r="G530" i="12"/>
  <c r="H530" i="12"/>
  <c r="I530" i="12"/>
  <c r="J530" i="12"/>
  <c r="K530" i="12"/>
  <c r="B531" i="12"/>
  <c r="C531" i="12"/>
  <c r="D531" i="12"/>
  <c r="E531" i="12"/>
  <c r="G531" i="12"/>
  <c r="H531" i="12"/>
  <c r="I531" i="12"/>
  <c r="J531" i="12"/>
  <c r="K531" i="12"/>
  <c r="B532" i="12"/>
  <c r="C532" i="12"/>
  <c r="D532" i="12"/>
  <c r="E532" i="12"/>
  <c r="G532" i="12"/>
  <c r="H532" i="12"/>
  <c r="I532" i="12"/>
  <c r="J532" i="12"/>
  <c r="K532" i="12"/>
  <c r="B533" i="12"/>
  <c r="C533" i="12"/>
  <c r="D533" i="12"/>
  <c r="E533" i="12"/>
  <c r="G533" i="12"/>
  <c r="H533" i="12"/>
  <c r="I533" i="12"/>
  <c r="J533" i="12"/>
  <c r="K533" i="12"/>
  <c r="B534" i="12"/>
  <c r="C534" i="12"/>
  <c r="D534" i="12"/>
  <c r="E534" i="12"/>
  <c r="G534" i="12"/>
  <c r="H534" i="12"/>
  <c r="I534" i="12"/>
  <c r="J534" i="12"/>
  <c r="K534" i="12"/>
  <c r="B535" i="12"/>
  <c r="C535" i="12"/>
  <c r="D535" i="12"/>
  <c r="E535" i="12"/>
  <c r="G535" i="12"/>
  <c r="H535" i="12"/>
  <c r="I535" i="12"/>
  <c r="J535" i="12"/>
  <c r="K535" i="12"/>
  <c r="B536" i="12"/>
  <c r="C536" i="12"/>
  <c r="D536" i="12"/>
  <c r="E536" i="12"/>
  <c r="G536" i="12"/>
  <c r="H536" i="12"/>
  <c r="I536" i="12"/>
  <c r="J536" i="12"/>
  <c r="K536" i="12"/>
  <c r="B537" i="12"/>
  <c r="C537" i="12"/>
  <c r="D537" i="12"/>
  <c r="E537" i="12"/>
  <c r="G537" i="12"/>
  <c r="H537" i="12"/>
  <c r="I537" i="12"/>
  <c r="J537" i="12"/>
  <c r="K537" i="12"/>
  <c r="B538" i="12"/>
  <c r="C538" i="12"/>
  <c r="D538" i="12"/>
  <c r="E538" i="12"/>
  <c r="G538" i="12"/>
  <c r="H538" i="12"/>
  <c r="I538" i="12"/>
  <c r="J538" i="12"/>
  <c r="K538" i="12"/>
  <c r="B539" i="12"/>
  <c r="C539" i="12"/>
  <c r="D539" i="12"/>
  <c r="E539" i="12"/>
  <c r="G539" i="12"/>
  <c r="H539" i="12"/>
  <c r="I539" i="12"/>
  <c r="J539" i="12"/>
  <c r="K539" i="12"/>
  <c r="B540" i="12"/>
  <c r="C540" i="12"/>
  <c r="D540" i="12"/>
  <c r="E540" i="12"/>
  <c r="G540" i="12"/>
  <c r="H540" i="12"/>
  <c r="I540" i="12"/>
  <c r="J540" i="12"/>
  <c r="K540" i="12"/>
  <c r="B541" i="12"/>
  <c r="C541" i="12"/>
  <c r="D541" i="12"/>
  <c r="E541" i="12"/>
  <c r="G541" i="12"/>
  <c r="H541" i="12"/>
  <c r="I541" i="12"/>
  <c r="J541" i="12"/>
  <c r="K541" i="12"/>
  <c r="B542" i="12"/>
  <c r="C542" i="12"/>
  <c r="D542" i="12"/>
  <c r="E542" i="12"/>
  <c r="G542" i="12"/>
  <c r="H542" i="12"/>
  <c r="I542" i="12"/>
  <c r="J542" i="12"/>
  <c r="K542" i="12"/>
  <c r="B543" i="12"/>
  <c r="C543" i="12"/>
  <c r="D543" i="12"/>
  <c r="E543" i="12"/>
  <c r="G543" i="12"/>
  <c r="H543" i="12"/>
  <c r="I543" i="12"/>
  <c r="J543" i="12"/>
  <c r="K543" i="12"/>
  <c r="B544" i="12"/>
  <c r="C544" i="12"/>
  <c r="D544" i="12"/>
  <c r="E544" i="12"/>
  <c r="G544" i="12"/>
  <c r="H544" i="12"/>
  <c r="I544" i="12"/>
  <c r="J544" i="12"/>
  <c r="K544" i="12"/>
  <c r="B545" i="12"/>
  <c r="C545" i="12"/>
  <c r="D545" i="12"/>
  <c r="E545" i="12"/>
  <c r="G545" i="12"/>
  <c r="H545" i="12"/>
  <c r="I545" i="12"/>
  <c r="J545" i="12"/>
  <c r="K545" i="12"/>
  <c r="B546" i="12"/>
  <c r="C546" i="12"/>
  <c r="D546" i="12"/>
  <c r="E546" i="12"/>
  <c r="G546" i="12"/>
  <c r="H546" i="12"/>
  <c r="I546" i="12"/>
  <c r="J546" i="12"/>
  <c r="K546" i="12"/>
  <c r="B547" i="12"/>
  <c r="C547" i="12"/>
  <c r="D547" i="12"/>
  <c r="E547" i="12"/>
  <c r="G547" i="12"/>
  <c r="H547" i="12"/>
  <c r="I547" i="12"/>
  <c r="J547" i="12"/>
  <c r="K547" i="12"/>
  <c r="B548" i="12"/>
  <c r="C548" i="12"/>
  <c r="D548" i="12"/>
  <c r="E548" i="12"/>
  <c r="G548" i="12"/>
  <c r="H548" i="12"/>
  <c r="I548" i="12"/>
  <c r="J548" i="12"/>
  <c r="K548" i="12"/>
  <c r="B549" i="12"/>
  <c r="C549" i="12"/>
  <c r="D549" i="12"/>
  <c r="E549" i="12"/>
  <c r="G549" i="12"/>
  <c r="H549" i="12"/>
  <c r="I549" i="12"/>
  <c r="J549" i="12"/>
  <c r="K549" i="12"/>
  <c r="B550" i="12"/>
  <c r="C550" i="12"/>
  <c r="D550" i="12"/>
  <c r="E550" i="12"/>
  <c r="G550" i="12"/>
  <c r="H550" i="12"/>
  <c r="I550" i="12"/>
  <c r="J550" i="12"/>
  <c r="K550" i="12"/>
  <c r="B551" i="12"/>
  <c r="C551" i="12"/>
  <c r="D551" i="12"/>
  <c r="E551" i="12"/>
  <c r="G551" i="12"/>
  <c r="H551" i="12"/>
  <c r="I551" i="12"/>
  <c r="J551" i="12"/>
  <c r="K551" i="12"/>
  <c r="B552" i="12"/>
  <c r="C552" i="12"/>
  <c r="D552" i="12"/>
  <c r="E552" i="12"/>
  <c r="G552" i="12"/>
  <c r="H552" i="12"/>
  <c r="I552" i="12"/>
  <c r="J552" i="12"/>
  <c r="K552" i="12"/>
  <c r="B553" i="12"/>
  <c r="C553" i="12"/>
  <c r="D553" i="12"/>
  <c r="E553" i="12"/>
  <c r="G553" i="12"/>
  <c r="H553" i="12"/>
  <c r="I553" i="12"/>
  <c r="J553" i="12"/>
  <c r="K553" i="12"/>
  <c r="B554" i="12"/>
  <c r="C554" i="12"/>
  <c r="D554" i="12"/>
  <c r="E554" i="12"/>
  <c r="G554" i="12"/>
  <c r="H554" i="12"/>
  <c r="I554" i="12"/>
  <c r="J554" i="12"/>
  <c r="K554" i="12"/>
  <c r="B555" i="12"/>
  <c r="C555" i="12"/>
  <c r="D555" i="12"/>
  <c r="E555" i="12"/>
  <c r="G555" i="12"/>
  <c r="H555" i="12"/>
  <c r="I555" i="12"/>
  <c r="J555" i="12"/>
  <c r="K555" i="12"/>
  <c r="B556" i="12"/>
  <c r="C556" i="12"/>
  <c r="D556" i="12"/>
  <c r="E556" i="12"/>
  <c r="G556" i="12"/>
  <c r="H556" i="12"/>
  <c r="I556" i="12"/>
  <c r="J556" i="12"/>
  <c r="K556" i="12"/>
  <c r="B557" i="12"/>
  <c r="C557" i="12"/>
  <c r="D557" i="12"/>
  <c r="E557" i="12"/>
  <c r="G557" i="12"/>
  <c r="H557" i="12"/>
  <c r="I557" i="12"/>
  <c r="J557" i="12"/>
  <c r="K557" i="12"/>
  <c r="B558" i="12"/>
  <c r="C558" i="12"/>
  <c r="D558" i="12"/>
  <c r="E558" i="12"/>
  <c r="G558" i="12"/>
  <c r="H558" i="12"/>
  <c r="I558" i="12"/>
  <c r="J558" i="12"/>
  <c r="K558" i="12"/>
  <c r="B559" i="12"/>
  <c r="C559" i="12"/>
  <c r="D559" i="12"/>
  <c r="E559" i="12"/>
  <c r="G559" i="12"/>
  <c r="H559" i="12"/>
  <c r="I559" i="12"/>
  <c r="J559" i="12"/>
  <c r="K559" i="12"/>
  <c r="B560" i="12"/>
  <c r="C560" i="12"/>
  <c r="D560" i="12"/>
  <c r="E560" i="12"/>
  <c r="G560" i="12"/>
  <c r="H560" i="12"/>
  <c r="I560" i="12"/>
  <c r="J560" i="12"/>
  <c r="K560" i="12"/>
  <c r="B561" i="12"/>
  <c r="C561" i="12"/>
  <c r="D561" i="12"/>
  <c r="E561" i="12"/>
  <c r="G561" i="12"/>
  <c r="H561" i="12"/>
  <c r="I561" i="12"/>
  <c r="J561" i="12"/>
  <c r="K561" i="12"/>
  <c r="B562" i="12"/>
  <c r="C562" i="12"/>
  <c r="D562" i="12"/>
  <c r="E562" i="12"/>
  <c r="G562" i="12"/>
  <c r="H562" i="12"/>
  <c r="I562" i="12"/>
  <c r="J562" i="12"/>
  <c r="K562" i="12"/>
  <c r="B563" i="12"/>
  <c r="C563" i="12"/>
  <c r="D563" i="12"/>
  <c r="E563" i="12"/>
  <c r="G563" i="12"/>
  <c r="H563" i="12"/>
  <c r="I563" i="12"/>
  <c r="J563" i="12"/>
  <c r="K563" i="12"/>
  <c r="B564" i="12"/>
  <c r="C564" i="12"/>
  <c r="D564" i="12"/>
  <c r="E564" i="12"/>
  <c r="G564" i="12"/>
  <c r="H564" i="12"/>
  <c r="I564" i="12"/>
  <c r="J564" i="12"/>
  <c r="K564" i="12"/>
  <c r="B565" i="12"/>
  <c r="C565" i="12"/>
  <c r="D565" i="12"/>
  <c r="E565" i="12"/>
  <c r="G565" i="12"/>
  <c r="H565" i="12"/>
  <c r="I565" i="12"/>
  <c r="J565" i="12"/>
  <c r="K565" i="12"/>
  <c r="B566" i="12"/>
  <c r="C566" i="12"/>
  <c r="D566" i="12"/>
  <c r="E566" i="12"/>
  <c r="G566" i="12"/>
  <c r="H566" i="12"/>
  <c r="I566" i="12"/>
  <c r="J566" i="12"/>
  <c r="K566" i="12"/>
  <c r="B567" i="12"/>
  <c r="C567" i="12"/>
  <c r="D567" i="12"/>
  <c r="E567" i="12"/>
  <c r="G567" i="12"/>
  <c r="H567" i="12"/>
  <c r="I567" i="12"/>
  <c r="J567" i="12"/>
  <c r="K567" i="12"/>
  <c r="B568" i="12"/>
  <c r="C568" i="12"/>
  <c r="D568" i="12"/>
  <c r="E568" i="12"/>
  <c r="G568" i="12"/>
  <c r="H568" i="12"/>
  <c r="I568" i="12"/>
  <c r="J568" i="12"/>
  <c r="K568" i="12"/>
  <c r="B569" i="12"/>
  <c r="C569" i="12"/>
  <c r="D569" i="12"/>
  <c r="E569" i="12"/>
  <c r="G569" i="12"/>
  <c r="H569" i="12"/>
  <c r="I569" i="12"/>
  <c r="J569" i="12"/>
  <c r="K569" i="12"/>
  <c r="B570" i="12"/>
  <c r="C570" i="12"/>
  <c r="D570" i="12"/>
  <c r="E570" i="12"/>
  <c r="G570" i="12"/>
  <c r="H570" i="12"/>
  <c r="I570" i="12"/>
  <c r="J570" i="12"/>
  <c r="K570" i="12"/>
  <c r="B571" i="12"/>
  <c r="C571" i="12"/>
  <c r="D571" i="12"/>
  <c r="E571" i="12"/>
  <c r="G571" i="12"/>
  <c r="H571" i="12"/>
  <c r="I571" i="12"/>
  <c r="J571" i="12"/>
  <c r="K571" i="12"/>
  <c r="B572" i="12"/>
  <c r="C572" i="12"/>
  <c r="D572" i="12"/>
  <c r="E572" i="12"/>
  <c r="G572" i="12"/>
  <c r="H572" i="12"/>
  <c r="I572" i="12"/>
  <c r="J572" i="12"/>
  <c r="K572" i="12"/>
  <c r="B573" i="12"/>
  <c r="C573" i="12"/>
  <c r="D573" i="12"/>
  <c r="E573" i="12"/>
  <c r="G573" i="12"/>
  <c r="H573" i="12"/>
  <c r="I573" i="12"/>
  <c r="J573" i="12"/>
  <c r="K573" i="12"/>
  <c r="B574" i="12"/>
  <c r="C574" i="12"/>
  <c r="D574" i="12"/>
  <c r="E574" i="12"/>
  <c r="G574" i="12"/>
  <c r="H574" i="12"/>
  <c r="I574" i="12"/>
  <c r="J574" i="12"/>
  <c r="K574" i="12"/>
  <c r="B575" i="12"/>
  <c r="C575" i="12"/>
  <c r="D575" i="12"/>
  <c r="E575" i="12"/>
  <c r="G575" i="12"/>
  <c r="H575" i="12"/>
  <c r="I575" i="12"/>
  <c r="J575" i="12"/>
  <c r="K575" i="12"/>
  <c r="B576" i="12"/>
  <c r="C576" i="12"/>
  <c r="D576" i="12"/>
  <c r="E576" i="12"/>
  <c r="G576" i="12"/>
  <c r="H576" i="12"/>
  <c r="I576" i="12"/>
  <c r="J576" i="12"/>
  <c r="K576" i="12"/>
  <c r="B577" i="12"/>
  <c r="C577" i="12"/>
  <c r="D577" i="12"/>
  <c r="E577" i="12"/>
  <c r="G577" i="12"/>
  <c r="H577" i="12"/>
  <c r="I577" i="12"/>
  <c r="J577" i="12"/>
  <c r="K577" i="12"/>
  <c r="B578" i="12"/>
  <c r="C578" i="12"/>
  <c r="D578" i="12"/>
  <c r="E578" i="12"/>
  <c r="G578" i="12"/>
  <c r="H578" i="12"/>
  <c r="I578" i="12"/>
  <c r="J578" i="12"/>
  <c r="K578" i="12"/>
  <c r="B579" i="12"/>
  <c r="C579" i="12"/>
  <c r="D579" i="12"/>
  <c r="E579" i="12"/>
  <c r="G579" i="12"/>
  <c r="H579" i="12"/>
  <c r="I579" i="12"/>
  <c r="J579" i="12"/>
  <c r="K579" i="12"/>
  <c r="B580" i="12"/>
  <c r="C580" i="12"/>
  <c r="D580" i="12"/>
  <c r="E580" i="12"/>
  <c r="G580" i="12"/>
  <c r="H580" i="12"/>
  <c r="I580" i="12"/>
  <c r="J580" i="12"/>
  <c r="K580" i="12"/>
  <c r="B581" i="12"/>
  <c r="C581" i="12"/>
  <c r="D581" i="12"/>
  <c r="E581" i="12"/>
  <c r="G581" i="12"/>
  <c r="H581" i="12"/>
  <c r="I581" i="12"/>
  <c r="J581" i="12"/>
  <c r="K581" i="12"/>
  <c r="B582" i="12"/>
  <c r="C582" i="12"/>
  <c r="D582" i="12"/>
  <c r="E582" i="12"/>
  <c r="G582" i="12"/>
  <c r="H582" i="12"/>
  <c r="I582" i="12"/>
  <c r="J582" i="12"/>
  <c r="K582" i="12"/>
  <c r="B583" i="12"/>
  <c r="C583" i="12"/>
  <c r="D583" i="12"/>
  <c r="E583" i="12"/>
  <c r="G583" i="12"/>
  <c r="H583" i="12"/>
  <c r="I583" i="12"/>
  <c r="J583" i="12"/>
  <c r="K583" i="12"/>
  <c r="B584" i="12"/>
  <c r="C584" i="12"/>
  <c r="D584" i="12"/>
  <c r="E584" i="12"/>
  <c r="G584" i="12"/>
  <c r="H584" i="12"/>
  <c r="I584" i="12"/>
  <c r="J584" i="12"/>
  <c r="K584" i="12"/>
  <c r="B585" i="12"/>
  <c r="C585" i="12"/>
  <c r="D585" i="12"/>
  <c r="E585" i="12"/>
  <c r="G585" i="12"/>
  <c r="H585" i="12"/>
  <c r="I585" i="12"/>
  <c r="J585" i="12"/>
  <c r="K585" i="12"/>
  <c r="B586" i="12"/>
  <c r="C586" i="12"/>
  <c r="D586" i="12"/>
  <c r="E586" i="12"/>
  <c r="G586" i="12"/>
  <c r="H586" i="12"/>
  <c r="I586" i="12"/>
  <c r="J586" i="12"/>
  <c r="K586" i="12"/>
  <c r="B587" i="12"/>
  <c r="C587" i="12"/>
  <c r="D587" i="12"/>
  <c r="E587" i="12"/>
  <c r="G587" i="12"/>
  <c r="H587" i="12"/>
  <c r="I587" i="12"/>
  <c r="J587" i="12"/>
  <c r="K587" i="12"/>
  <c r="B588" i="12"/>
  <c r="C588" i="12"/>
  <c r="D588" i="12"/>
  <c r="E588" i="12"/>
  <c r="G588" i="12"/>
  <c r="H588" i="12"/>
  <c r="I588" i="12"/>
  <c r="J588" i="12"/>
  <c r="K588" i="12"/>
  <c r="B589" i="12"/>
  <c r="C589" i="12"/>
  <c r="D589" i="12"/>
  <c r="E589" i="12"/>
  <c r="G589" i="12"/>
  <c r="H589" i="12"/>
  <c r="I589" i="12"/>
  <c r="J589" i="12"/>
  <c r="K589" i="12"/>
  <c r="B590" i="12"/>
  <c r="C590" i="12"/>
  <c r="D590" i="12"/>
  <c r="E590" i="12"/>
  <c r="G590" i="12"/>
  <c r="H590" i="12"/>
  <c r="I590" i="12"/>
  <c r="J590" i="12"/>
  <c r="K590" i="12"/>
  <c r="B591" i="12"/>
  <c r="C591" i="12"/>
  <c r="D591" i="12"/>
  <c r="E591" i="12"/>
  <c r="G591" i="12"/>
  <c r="H591" i="12"/>
  <c r="I591" i="12"/>
  <c r="J591" i="12"/>
  <c r="K591" i="12"/>
  <c r="B592" i="12"/>
  <c r="C592" i="12"/>
  <c r="D592" i="12"/>
  <c r="E592" i="12"/>
  <c r="G592" i="12"/>
  <c r="H592" i="12"/>
  <c r="I592" i="12"/>
  <c r="J592" i="12"/>
  <c r="K592" i="12"/>
  <c r="B593" i="12"/>
  <c r="C593" i="12"/>
  <c r="D593" i="12"/>
  <c r="E593" i="12"/>
  <c r="G593" i="12"/>
  <c r="H593" i="12"/>
  <c r="I593" i="12"/>
  <c r="J593" i="12"/>
  <c r="K593" i="12"/>
  <c r="B594" i="12"/>
  <c r="C594" i="12"/>
  <c r="D594" i="12"/>
  <c r="E594" i="12"/>
  <c r="G594" i="12"/>
  <c r="H594" i="12"/>
  <c r="I594" i="12"/>
  <c r="J594" i="12"/>
  <c r="K594" i="12"/>
  <c r="B595" i="12"/>
  <c r="C595" i="12"/>
  <c r="D595" i="12"/>
  <c r="E595" i="12"/>
  <c r="G595" i="12"/>
  <c r="H595" i="12"/>
  <c r="I595" i="12"/>
  <c r="J595" i="12"/>
  <c r="K595" i="12"/>
  <c r="B596" i="12"/>
  <c r="C596" i="12"/>
  <c r="D596" i="12"/>
  <c r="E596" i="12"/>
  <c r="G596" i="12"/>
  <c r="H596" i="12"/>
  <c r="I596" i="12"/>
  <c r="J596" i="12"/>
  <c r="K596" i="12"/>
  <c r="B597" i="12"/>
  <c r="C597" i="12"/>
  <c r="D597" i="12"/>
  <c r="E597" i="12"/>
  <c r="G597" i="12"/>
  <c r="H597" i="12"/>
  <c r="I597" i="12"/>
  <c r="J597" i="12"/>
  <c r="K597" i="12"/>
  <c r="B598" i="12"/>
  <c r="C598" i="12"/>
  <c r="D598" i="12"/>
  <c r="E598" i="12"/>
  <c r="G598" i="12"/>
  <c r="H598" i="12"/>
  <c r="I598" i="12"/>
  <c r="J598" i="12"/>
  <c r="K598" i="12"/>
  <c r="B599" i="12"/>
  <c r="C599" i="12"/>
  <c r="D599" i="12"/>
  <c r="E599" i="12"/>
  <c r="G599" i="12"/>
  <c r="H599" i="12"/>
  <c r="I599" i="12"/>
  <c r="J599" i="12"/>
  <c r="K599" i="12"/>
  <c r="B600" i="12"/>
  <c r="C600" i="12"/>
  <c r="D600" i="12"/>
  <c r="E600" i="12"/>
  <c r="G600" i="12"/>
  <c r="H600" i="12"/>
  <c r="I600" i="12"/>
  <c r="J600" i="12"/>
  <c r="K600" i="12"/>
  <c r="B601" i="12"/>
  <c r="C601" i="12"/>
  <c r="D601" i="12"/>
  <c r="E601" i="12"/>
  <c r="G601" i="12"/>
  <c r="H601" i="12"/>
  <c r="I601" i="12"/>
  <c r="J601" i="12"/>
  <c r="K601" i="12"/>
  <c r="B602" i="12"/>
  <c r="C602" i="12"/>
  <c r="D602" i="12"/>
  <c r="E602" i="12"/>
  <c r="G602" i="12"/>
  <c r="H602" i="12"/>
  <c r="I602" i="12"/>
  <c r="J602" i="12"/>
  <c r="K602" i="12"/>
  <c r="B603" i="12"/>
  <c r="C603" i="12"/>
  <c r="D603" i="12"/>
  <c r="E603" i="12"/>
  <c r="G603" i="12"/>
  <c r="H603" i="12"/>
  <c r="I603" i="12"/>
  <c r="J603" i="12"/>
  <c r="K603" i="12"/>
  <c r="B604" i="12"/>
  <c r="C604" i="12"/>
  <c r="D604" i="12"/>
  <c r="E604" i="12"/>
  <c r="G604" i="12"/>
  <c r="H604" i="12"/>
  <c r="I604" i="12"/>
  <c r="J604" i="12"/>
  <c r="K604" i="12"/>
  <c r="B605" i="12"/>
  <c r="C605" i="12"/>
  <c r="D605" i="12"/>
  <c r="E605" i="12"/>
  <c r="G605" i="12"/>
  <c r="H605" i="12"/>
  <c r="I605" i="12"/>
  <c r="J605" i="12"/>
  <c r="K605" i="12"/>
  <c r="B606" i="12"/>
  <c r="C606" i="12"/>
  <c r="D606" i="12"/>
  <c r="E606" i="12"/>
  <c r="G606" i="12"/>
  <c r="H606" i="12"/>
  <c r="I606" i="12"/>
  <c r="J606" i="12"/>
  <c r="K606" i="12"/>
  <c r="B607" i="12"/>
  <c r="C607" i="12"/>
  <c r="D607" i="12"/>
  <c r="E607" i="12"/>
  <c r="G607" i="12"/>
  <c r="H607" i="12"/>
  <c r="I607" i="12"/>
  <c r="J607" i="12"/>
  <c r="K607" i="12"/>
  <c r="B608" i="12"/>
  <c r="C608" i="12"/>
  <c r="D608" i="12"/>
  <c r="E608" i="12"/>
  <c r="G608" i="12"/>
  <c r="H608" i="12"/>
  <c r="I608" i="12"/>
  <c r="J608" i="12"/>
  <c r="K608" i="12"/>
  <c r="B609" i="12"/>
  <c r="C609" i="12"/>
  <c r="D609" i="12"/>
  <c r="E609" i="12"/>
  <c r="G609" i="12"/>
  <c r="H609" i="12"/>
  <c r="I609" i="12"/>
  <c r="J609" i="12"/>
  <c r="K609" i="12"/>
  <c r="B610" i="12"/>
  <c r="C610" i="12"/>
  <c r="D610" i="12"/>
  <c r="E610" i="12"/>
  <c r="G610" i="12"/>
  <c r="H610" i="12"/>
  <c r="I610" i="12"/>
  <c r="J610" i="12"/>
  <c r="K610" i="12"/>
  <c r="B611" i="12"/>
  <c r="C611" i="12"/>
  <c r="D611" i="12"/>
  <c r="E611" i="12"/>
  <c r="G611" i="12"/>
  <c r="H611" i="12"/>
  <c r="I611" i="12"/>
  <c r="J611" i="12"/>
  <c r="K611" i="12"/>
  <c r="B612" i="12"/>
  <c r="C612" i="12"/>
  <c r="D612" i="12"/>
  <c r="E612" i="12"/>
  <c r="G612" i="12"/>
  <c r="H612" i="12"/>
  <c r="I612" i="12"/>
  <c r="J612" i="12"/>
  <c r="K612" i="12"/>
  <c r="B613" i="12"/>
  <c r="C613" i="12"/>
  <c r="D613" i="12"/>
  <c r="E613" i="12"/>
  <c r="G613" i="12"/>
  <c r="H613" i="12"/>
  <c r="I613" i="12"/>
  <c r="J613" i="12"/>
  <c r="K613" i="12"/>
  <c r="B614" i="12"/>
  <c r="C614" i="12"/>
  <c r="D614" i="12"/>
  <c r="E614" i="12"/>
  <c r="G614" i="12"/>
  <c r="H614" i="12"/>
  <c r="I614" i="12"/>
  <c r="J614" i="12"/>
  <c r="K614" i="12"/>
  <c r="B615" i="12"/>
  <c r="C615" i="12"/>
  <c r="D615" i="12"/>
  <c r="E615" i="12"/>
  <c r="G615" i="12"/>
  <c r="H615" i="12"/>
  <c r="I615" i="12"/>
  <c r="J615" i="12"/>
  <c r="K615" i="12"/>
  <c r="B616" i="12"/>
  <c r="C616" i="12"/>
  <c r="D616" i="12"/>
  <c r="E616" i="12"/>
  <c r="G616" i="12"/>
  <c r="H616" i="12"/>
  <c r="I616" i="12"/>
  <c r="J616" i="12"/>
  <c r="K616" i="12"/>
  <c r="B617" i="12"/>
  <c r="C617" i="12"/>
  <c r="D617" i="12"/>
  <c r="E617" i="12"/>
  <c r="G617" i="12"/>
  <c r="H617" i="12"/>
  <c r="I617" i="12"/>
  <c r="J617" i="12"/>
  <c r="K617" i="12"/>
  <c r="B618" i="12"/>
  <c r="C618" i="12"/>
  <c r="D618" i="12"/>
  <c r="E618" i="12"/>
  <c r="G618" i="12"/>
  <c r="H618" i="12"/>
  <c r="I618" i="12"/>
  <c r="J618" i="12"/>
  <c r="K618" i="12"/>
  <c r="B619" i="12"/>
  <c r="C619" i="12"/>
  <c r="D619" i="12"/>
  <c r="E619" i="12"/>
  <c r="G619" i="12"/>
  <c r="H619" i="12"/>
  <c r="I619" i="12"/>
  <c r="J619" i="12"/>
  <c r="K619" i="12"/>
  <c r="B620" i="12"/>
  <c r="C620" i="12"/>
  <c r="D620" i="12"/>
  <c r="E620" i="12"/>
  <c r="G620" i="12"/>
  <c r="H620" i="12"/>
  <c r="I620" i="12"/>
  <c r="J620" i="12"/>
  <c r="K620" i="12"/>
  <c r="B621" i="12"/>
  <c r="C621" i="12"/>
  <c r="D621" i="12"/>
  <c r="E621" i="12"/>
  <c r="G621" i="12"/>
  <c r="H621" i="12"/>
  <c r="I621" i="12"/>
  <c r="J621" i="12"/>
  <c r="K621" i="12"/>
  <c r="B622" i="12"/>
  <c r="C622" i="12"/>
  <c r="D622" i="12"/>
  <c r="E622" i="12"/>
  <c r="G622" i="12"/>
  <c r="H622" i="12"/>
  <c r="I622" i="12"/>
  <c r="J622" i="12"/>
  <c r="K622" i="12"/>
  <c r="B623" i="12"/>
  <c r="C623" i="12"/>
  <c r="D623" i="12"/>
  <c r="E623" i="12"/>
  <c r="G623" i="12"/>
  <c r="H623" i="12"/>
  <c r="I623" i="12"/>
  <c r="J623" i="12"/>
  <c r="K623" i="12"/>
  <c r="B624" i="12"/>
  <c r="C624" i="12"/>
  <c r="D624" i="12"/>
  <c r="E624" i="12"/>
  <c r="G624" i="12"/>
  <c r="H624" i="12"/>
  <c r="I624" i="12"/>
  <c r="J624" i="12"/>
  <c r="K624" i="12"/>
  <c r="B625" i="12"/>
  <c r="C625" i="12"/>
  <c r="D625" i="12"/>
  <c r="E625" i="12"/>
  <c r="G625" i="12"/>
  <c r="H625" i="12"/>
  <c r="I625" i="12"/>
  <c r="J625" i="12"/>
  <c r="K625" i="12"/>
  <c r="B626" i="12"/>
  <c r="C626" i="12"/>
  <c r="D626" i="12"/>
  <c r="E626" i="12"/>
  <c r="G626" i="12"/>
  <c r="H626" i="12"/>
  <c r="I626" i="12"/>
  <c r="J626" i="12"/>
  <c r="K626" i="12"/>
  <c r="B627" i="12"/>
  <c r="C627" i="12"/>
  <c r="D627" i="12"/>
  <c r="E627" i="12"/>
  <c r="G627" i="12"/>
  <c r="H627" i="12"/>
  <c r="I627" i="12"/>
  <c r="J627" i="12"/>
  <c r="K627" i="12"/>
  <c r="B628" i="12"/>
  <c r="C628" i="12"/>
  <c r="D628" i="12"/>
  <c r="E628" i="12"/>
  <c r="G628" i="12"/>
  <c r="H628" i="12"/>
  <c r="I628" i="12"/>
  <c r="J628" i="12"/>
  <c r="K628" i="12"/>
  <c r="B629" i="12"/>
  <c r="C629" i="12"/>
  <c r="D629" i="12"/>
  <c r="E629" i="12"/>
  <c r="G629" i="12"/>
  <c r="H629" i="12"/>
  <c r="I629" i="12"/>
  <c r="J629" i="12"/>
  <c r="K629" i="12"/>
  <c r="B630" i="12"/>
  <c r="C630" i="12"/>
  <c r="D630" i="12"/>
  <c r="E630" i="12"/>
  <c r="G630" i="12"/>
  <c r="H630" i="12"/>
  <c r="I630" i="12"/>
  <c r="J630" i="12"/>
  <c r="K630" i="12"/>
  <c r="B631" i="12"/>
  <c r="C631" i="12"/>
  <c r="D631" i="12"/>
  <c r="E631" i="12"/>
  <c r="G631" i="12"/>
  <c r="H631" i="12"/>
  <c r="I631" i="12"/>
  <c r="J631" i="12"/>
  <c r="K631" i="12"/>
  <c r="B632" i="12"/>
  <c r="C632" i="12"/>
  <c r="D632" i="12"/>
  <c r="E632" i="12"/>
  <c r="G632" i="12"/>
  <c r="H632" i="12"/>
  <c r="I632" i="12"/>
  <c r="J632" i="12"/>
  <c r="K632" i="12"/>
  <c r="B633" i="12"/>
  <c r="C633" i="12"/>
  <c r="D633" i="12"/>
  <c r="E633" i="12"/>
  <c r="G633" i="12"/>
  <c r="H633" i="12"/>
  <c r="I633" i="12"/>
  <c r="J633" i="12"/>
  <c r="K633" i="12"/>
  <c r="B634" i="12"/>
  <c r="C634" i="12"/>
  <c r="D634" i="12"/>
  <c r="E634" i="12"/>
  <c r="G634" i="12"/>
  <c r="H634" i="12"/>
  <c r="I634" i="12"/>
  <c r="J634" i="12"/>
  <c r="K634" i="12"/>
  <c r="B635" i="12"/>
  <c r="C635" i="12"/>
  <c r="D635" i="12"/>
  <c r="E635" i="12"/>
  <c r="G635" i="12"/>
  <c r="H635" i="12"/>
  <c r="I635" i="12"/>
  <c r="J635" i="12"/>
  <c r="K635" i="12"/>
  <c r="B636" i="12"/>
  <c r="C636" i="12"/>
  <c r="D636" i="12"/>
  <c r="E636" i="12"/>
  <c r="G636" i="12"/>
  <c r="H636" i="12"/>
  <c r="I636" i="12"/>
  <c r="J636" i="12"/>
  <c r="K636" i="12"/>
  <c r="B637" i="12"/>
  <c r="C637" i="12"/>
  <c r="D637" i="12"/>
  <c r="E637" i="12"/>
  <c r="G637" i="12"/>
  <c r="H637" i="12"/>
  <c r="I637" i="12"/>
  <c r="J637" i="12"/>
  <c r="K637" i="12"/>
  <c r="B638" i="12"/>
  <c r="C638" i="12"/>
  <c r="D638" i="12"/>
  <c r="E638" i="12"/>
  <c r="G638" i="12"/>
  <c r="H638" i="12"/>
  <c r="I638" i="12"/>
  <c r="J638" i="12"/>
  <c r="K638" i="12"/>
  <c r="B639" i="12"/>
  <c r="C639" i="12"/>
  <c r="D639" i="12"/>
  <c r="E639" i="12"/>
  <c r="G639" i="12"/>
  <c r="H639" i="12"/>
  <c r="I639" i="12"/>
  <c r="J639" i="12"/>
  <c r="K639" i="12"/>
  <c r="B640" i="12"/>
  <c r="C640" i="12"/>
  <c r="D640" i="12"/>
  <c r="E640" i="12"/>
  <c r="G640" i="12"/>
  <c r="H640" i="12"/>
  <c r="I640" i="12"/>
  <c r="J640" i="12"/>
  <c r="K640" i="12"/>
  <c r="B641" i="12"/>
  <c r="C641" i="12"/>
  <c r="D641" i="12"/>
  <c r="E641" i="12"/>
  <c r="G641" i="12"/>
  <c r="H641" i="12"/>
  <c r="I641" i="12"/>
  <c r="J641" i="12"/>
  <c r="K641" i="12"/>
  <c r="B642" i="12"/>
  <c r="C642" i="12"/>
  <c r="D642" i="12"/>
  <c r="E642" i="12"/>
  <c r="G642" i="12"/>
  <c r="H642" i="12"/>
  <c r="I642" i="12"/>
  <c r="J642" i="12"/>
  <c r="K642" i="12"/>
  <c r="B643" i="12"/>
  <c r="C643" i="12"/>
  <c r="D643" i="12"/>
  <c r="E643" i="12"/>
  <c r="G643" i="12"/>
  <c r="H643" i="12"/>
  <c r="I643" i="12"/>
  <c r="J643" i="12"/>
  <c r="K643" i="12"/>
  <c r="B644" i="12"/>
  <c r="C644" i="12"/>
  <c r="D644" i="12"/>
  <c r="E644" i="12"/>
  <c r="G644" i="12"/>
  <c r="H644" i="12"/>
  <c r="I644" i="12"/>
  <c r="J644" i="12"/>
  <c r="K644" i="12"/>
  <c r="B645" i="12"/>
  <c r="C645" i="12"/>
  <c r="D645" i="12"/>
  <c r="E645" i="12"/>
  <c r="G645" i="12"/>
  <c r="H645" i="12"/>
  <c r="I645" i="12"/>
  <c r="J645" i="12"/>
  <c r="K645" i="12"/>
  <c r="B646" i="12"/>
  <c r="C646" i="12"/>
  <c r="D646" i="12"/>
  <c r="E646" i="12"/>
  <c r="G646" i="12"/>
  <c r="H646" i="12"/>
  <c r="I646" i="12"/>
  <c r="J646" i="12"/>
  <c r="K646" i="12"/>
  <c r="B647" i="12"/>
  <c r="C647" i="12"/>
  <c r="D647" i="12"/>
  <c r="E647" i="12"/>
  <c r="G647" i="12"/>
  <c r="H647" i="12"/>
  <c r="I647" i="12"/>
  <c r="J647" i="12"/>
  <c r="K647" i="12"/>
  <c r="B648" i="12"/>
  <c r="C648" i="12"/>
  <c r="D648" i="12"/>
  <c r="E648" i="12"/>
  <c r="G648" i="12"/>
  <c r="H648" i="12"/>
  <c r="I648" i="12"/>
  <c r="J648" i="12"/>
  <c r="K648" i="12"/>
  <c r="B649" i="12"/>
  <c r="C649" i="12"/>
  <c r="D649" i="12"/>
  <c r="E649" i="12"/>
  <c r="G649" i="12"/>
  <c r="H649" i="12"/>
  <c r="I649" i="12"/>
  <c r="J649" i="12"/>
  <c r="K649" i="12"/>
  <c r="B650" i="12"/>
  <c r="C650" i="12"/>
  <c r="D650" i="12"/>
  <c r="E650" i="12"/>
  <c r="G650" i="12"/>
  <c r="H650" i="12"/>
  <c r="I650" i="12"/>
  <c r="J650" i="12"/>
  <c r="K650" i="12"/>
  <c r="B651" i="12"/>
  <c r="C651" i="12"/>
  <c r="D651" i="12"/>
  <c r="E651" i="12"/>
  <c r="G651" i="12"/>
  <c r="H651" i="12"/>
  <c r="I651" i="12"/>
  <c r="J651" i="12"/>
  <c r="K651" i="12"/>
  <c r="B652" i="12"/>
  <c r="C652" i="12"/>
  <c r="D652" i="12"/>
  <c r="E652" i="12"/>
  <c r="G652" i="12"/>
  <c r="H652" i="12"/>
  <c r="I652" i="12"/>
  <c r="J652" i="12"/>
  <c r="K652" i="12"/>
  <c r="B653" i="12"/>
  <c r="C653" i="12"/>
  <c r="D653" i="12"/>
  <c r="E653" i="12"/>
  <c r="G653" i="12"/>
  <c r="H653" i="12"/>
  <c r="I653" i="12"/>
  <c r="J653" i="12"/>
  <c r="K653" i="12"/>
  <c r="B654" i="12"/>
  <c r="C654" i="12"/>
  <c r="D654" i="12"/>
  <c r="E654" i="12"/>
  <c r="G654" i="12"/>
  <c r="H654" i="12"/>
  <c r="I654" i="12"/>
  <c r="J654" i="12"/>
  <c r="K654" i="12"/>
  <c r="B655" i="12"/>
  <c r="C655" i="12"/>
  <c r="D655" i="12"/>
  <c r="E655" i="12"/>
  <c r="G655" i="12"/>
  <c r="H655" i="12"/>
  <c r="I655" i="12"/>
  <c r="J655" i="12"/>
  <c r="K655" i="12"/>
  <c r="B656" i="12"/>
  <c r="C656" i="12"/>
  <c r="D656" i="12"/>
  <c r="E656" i="12"/>
  <c r="G656" i="12"/>
  <c r="H656" i="12"/>
  <c r="I656" i="12"/>
  <c r="J656" i="12"/>
  <c r="K656" i="12"/>
  <c r="B657" i="12"/>
  <c r="C657" i="12"/>
  <c r="D657" i="12"/>
  <c r="E657" i="12"/>
  <c r="G657" i="12"/>
  <c r="H657" i="12"/>
  <c r="I657" i="12"/>
  <c r="J657" i="12"/>
  <c r="K657" i="12"/>
  <c r="B658" i="12"/>
  <c r="C658" i="12"/>
  <c r="D658" i="12"/>
  <c r="E658" i="12"/>
  <c r="G658" i="12"/>
  <c r="H658" i="12"/>
  <c r="I658" i="12"/>
  <c r="J658" i="12"/>
  <c r="K658" i="12"/>
  <c r="B659" i="12"/>
  <c r="C659" i="12"/>
  <c r="D659" i="12"/>
  <c r="E659" i="12"/>
  <c r="G659" i="12"/>
  <c r="H659" i="12"/>
  <c r="I659" i="12"/>
  <c r="J659" i="12"/>
  <c r="K659" i="12"/>
  <c r="B660" i="12"/>
  <c r="C660" i="12"/>
  <c r="D660" i="12"/>
  <c r="E660" i="12"/>
  <c r="G660" i="12"/>
  <c r="H660" i="12"/>
  <c r="I660" i="12"/>
  <c r="J660" i="12"/>
  <c r="K660" i="12"/>
  <c r="B661" i="12"/>
  <c r="C661" i="12"/>
  <c r="D661" i="12"/>
  <c r="E661" i="12"/>
  <c r="G661" i="12"/>
  <c r="H661" i="12"/>
  <c r="I661" i="12"/>
  <c r="J661" i="12"/>
  <c r="K661" i="12"/>
  <c r="B662" i="12"/>
  <c r="C662" i="12"/>
  <c r="D662" i="12"/>
  <c r="E662" i="12"/>
  <c r="G662" i="12"/>
  <c r="H662" i="12"/>
  <c r="I662" i="12"/>
  <c r="J662" i="12"/>
  <c r="K662" i="12"/>
  <c r="B663" i="12"/>
  <c r="C663" i="12"/>
  <c r="D663" i="12"/>
  <c r="E663" i="12"/>
  <c r="G663" i="12"/>
  <c r="H663" i="12"/>
  <c r="I663" i="12"/>
  <c r="J663" i="12"/>
  <c r="K663" i="12"/>
  <c r="B664" i="12"/>
  <c r="C664" i="12"/>
  <c r="D664" i="12"/>
  <c r="E664" i="12"/>
  <c r="G664" i="12"/>
  <c r="H664" i="12"/>
  <c r="I664" i="12"/>
  <c r="J664" i="12"/>
  <c r="K664" i="12"/>
  <c r="B665" i="12"/>
  <c r="C665" i="12"/>
  <c r="D665" i="12"/>
  <c r="E665" i="12"/>
  <c r="G665" i="12"/>
  <c r="H665" i="12"/>
  <c r="I665" i="12"/>
  <c r="J665" i="12"/>
  <c r="K665" i="12"/>
  <c r="B666" i="12"/>
  <c r="C666" i="12"/>
  <c r="D666" i="12"/>
  <c r="E666" i="12"/>
  <c r="G666" i="12"/>
  <c r="H666" i="12"/>
  <c r="I666" i="12"/>
  <c r="J666" i="12"/>
  <c r="K666" i="12"/>
  <c r="B667" i="12"/>
  <c r="C667" i="12"/>
  <c r="D667" i="12"/>
  <c r="E667" i="12"/>
  <c r="G667" i="12"/>
  <c r="H667" i="12"/>
  <c r="I667" i="12"/>
  <c r="J667" i="12"/>
  <c r="K667" i="12"/>
  <c r="B668" i="12"/>
  <c r="C668" i="12"/>
  <c r="D668" i="12"/>
  <c r="E668" i="12"/>
  <c r="G668" i="12"/>
  <c r="H668" i="12"/>
  <c r="I668" i="12"/>
  <c r="J668" i="12"/>
  <c r="K668" i="12"/>
  <c r="B669" i="12"/>
  <c r="C669" i="12"/>
  <c r="D669" i="12"/>
  <c r="E669" i="12"/>
  <c r="G669" i="12"/>
  <c r="H669" i="12"/>
  <c r="I669" i="12"/>
  <c r="J669" i="12"/>
  <c r="K669" i="12"/>
  <c r="B670" i="12"/>
  <c r="C670" i="12"/>
  <c r="D670" i="12"/>
  <c r="E670" i="12"/>
  <c r="G670" i="12"/>
  <c r="H670" i="12"/>
  <c r="I670" i="12"/>
  <c r="J670" i="12"/>
  <c r="K670" i="12"/>
  <c r="B671" i="12"/>
  <c r="C671" i="12"/>
  <c r="D671" i="12"/>
  <c r="E671" i="12"/>
  <c r="G671" i="12"/>
  <c r="H671" i="12"/>
  <c r="I671" i="12"/>
  <c r="J671" i="12"/>
  <c r="K671" i="12"/>
  <c r="B672" i="12"/>
  <c r="C672" i="12"/>
  <c r="D672" i="12"/>
  <c r="E672" i="12"/>
  <c r="G672" i="12"/>
  <c r="H672" i="12"/>
  <c r="I672" i="12"/>
  <c r="J672" i="12"/>
  <c r="K672" i="12"/>
  <c r="B673" i="12"/>
  <c r="C673" i="12"/>
  <c r="D673" i="12"/>
  <c r="E673" i="12"/>
  <c r="G673" i="12"/>
  <c r="H673" i="12"/>
  <c r="I673" i="12"/>
  <c r="J673" i="12"/>
  <c r="K673" i="12"/>
  <c r="B674" i="12"/>
  <c r="C674" i="12"/>
  <c r="D674" i="12"/>
  <c r="E674" i="12"/>
  <c r="G674" i="12"/>
  <c r="H674" i="12"/>
  <c r="I674" i="12"/>
  <c r="J674" i="12"/>
  <c r="K674" i="12"/>
  <c r="B675" i="12"/>
  <c r="C675" i="12"/>
  <c r="D675" i="12"/>
  <c r="E675" i="12"/>
  <c r="G675" i="12"/>
  <c r="H675" i="12"/>
  <c r="I675" i="12"/>
  <c r="J675" i="12"/>
  <c r="K675" i="12"/>
  <c r="B676" i="12"/>
  <c r="C676" i="12"/>
  <c r="D676" i="12"/>
  <c r="E676" i="12"/>
  <c r="G676" i="12"/>
  <c r="H676" i="12"/>
  <c r="I676" i="12"/>
  <c r="J676" i="12"/>
  <c r="K676" i="12"/>
  <c r="B677" i="12"/>
  <c r="C677" i="12"/>
  <c r="D677" i="12"/>
  <c r="E677" i="12"/>
  <c r="G677" i="12"/>
  <c r="H677" i="12"/>
  <c r="I677" i="12"/>
  <c r="J677" i="12"/>
  <c r="K677" i="12"/>
  <c r="B678" i="12"/>
  <c r="C678" i="12"/>
  <c r="D678" i="12"/>
  <c r="E678" i="12"/>
  <c r="G678" i="12"/>
  <c r="H678" i="12"/>
  <c r="I678" i="12"/>
  <c r="J678" i="12"/>
  <c r="K678" i="12"/>
  <c r="B679" i="12"/>
  <c r="C679" i="12"/>
  <c r="D679" i="12"/>
  <c r="E679" i="12"/>
  <c r="G679" i="12"/>
  <c r="H679" i="12"/>
  <c r="I679" i="12"/>
  <c r="J679" i="12"/>
  <c r="K679" i="12"/>
  <c r="B680" i="12"/>
  <c r="C680" i="12"/>
  <c r="D680" i="12"/>
  <c r="E680" i="12"/>
  <c r="G680" i="12"/>
  <c r="H680" i="12"/>
  <c r="I680" i="12"/>
  <c r="J680" i="12"/>
  <c r="K680" i="12"/>
  <c r="B681" i="12"/>
  <c r="C681" i="12"/>
  <c r="D681" i="12"/>
  <c r="E681" i="12"/>
  <c r="G681" i="12"/>
  <c r="H681" i="12"/>
  <c r="I681" i="12"/>
  <c r="J681" i="12"/>
  <c r="K681" i="12"/>
  <c r="B682" i="12"/>
  <c r="C682" i="12"/>
  <c r="D682" i="12"/>
  <c r="E682" i="12"/>
  <c r="G682" i="12"/>
  <c r="H682" i="12"/>
  <c r="I682" i="12"/>
  <c r="J682" i="12"/>
  <c r="K682" i="12"/>
  <c r="B683" i="12"/>
  <c r="C683" i="12"/>
  <c r="D683" i="12"/>
  <c r="E683" i="12"/>
  <c r="G683" i="12"/>
  <c r="H683" i="12"/>
  <c r="I683" i="12"/>
  <c r="J683" i="12"/>
  <c r="K683" i="12"/>
  <c r="B684" i="12"/>
  <c r="C684" i="12"/>
  <c r="D684" i="12"/>
  <c r="E684" i="12"/>
  <c r="G684" i="12"/>
  <c r="H684" i="12"/>
  <c r="I684" i="12"/>
  <c r="J684" i="12"/>
  <c r="K684" i="12"/>
  <c r="B685" i="12"/>
  <c r="C685" i="12"/>
  <c r="D685" i="12"/>
  <c r="E685" i="12"/>
  <c r="G685" i="12"/>
  <c r="H685" i="12"/>
  <c r="I685" i="12"/>
  <c r="J685" i="12"/>
  <c r="K685" i="12"/>
  <c r="B686" i="12"/>
  <c r="C686" i="12"/>
  <c r="D686" i="12"/>
  <c r="E686" i="12"/>
  <c r="G686" i="12"/>
  <c r="H686" i="12"/>
  <c r="I686" i="12"/>
  <c r="J686" i="12"/>
  <c r="K686" i="12"/>
  <c r="B687" i="12"/>
  <c r="C687" i="12"/>
  <c r="D687" i="12"/>
  <c r="E687" i="12"/>
  <c r="G687" i="12"/>
  <c r="H687" i="12"/>
  <c r="I687" i="12"/>
  <c r="J687" i="12"/>
  <c r="K687" i="12"/>
  <c r="B688" i="12"/>
  <c r="C688" i="12"/>
  <c r="D688" i="12"/>
  <c r="E688" i="12"/>
  <c r="G688" i="12"/>
  <c r="H688" i="12"/>
  <c r="I688" i="12"/>
  <c r="J688" i="12"/>
  <c r="K688" i="12"/>
  <c r="B689" i="12"/>
  <c r="C689" i="12"/>
  <c r="D689" i="12"/>
  <c r="E689" i="12"/>
  <c r="G689" i="12"/>
  <c r="H689" i="12"/>
  <c r="I689" i="12"/>
  <c r="J689" i="12"/>
  <c r="K689" i="12"/>
  <c r="B690" i="12"/>
  <c r="C690" i="12"/>
  <c r="D690" i="12"/>
  <c r="E690" i="12"/>
  <c r="G690" i="12"/>
  <c r="H690" i="12"/>
  <c r="I690" i="12"/>
  <c r="J690" i="12"/>
  <c r="K690" i="12"/>
  <c r="B691" i="12"/>
  <c r="C691" i="12"/>
  <c r="D691" i="12"/>
  <c r="E691" i="12"/>
  <c r="G691" i="12"/>
  <c r="H691" i="12"/>
  <c r="I691" i="12"/>
  <c r="J691" i="12"/>
  <c r="K691" i="12"/>
  <c r="B692" i="12"/>
  <c r="C692" i="12"/>
  <c r="D692" i="12"/>
  <c r="E692" i="12"/>
  <c r="G692" i="12"/>
  <c r="H692" i="12"/>
  <c r="I692" i="12"/>
  <c r="J692" i="12"/>
  <c r="K692" i="12"/>
  <c r="B693" i="12"/>
  <c r="C693" i="12"/>
  <c r="D693" i="12"/>
  <c r="E693" i="12"/>
  <c r="G693" i="12"/>
  <c r="H693" i="12"/>
  <c r="I693" i="12"/>
  <c r="J693" i="12"/>
  <c r="K693" i="12"/>
  <c r="B694" i="12"/>
  <c r="C694" i="12"/>
  <c r="D694" i="12"/>
  <c r="E694" i="12"/>
  <c r="G694" i="12"/>
  <c r="H694" i="12"/>
  <c r="I694" i="12"/>
  <c r="J694" i="12"/>
  <c r="K694" i="12"/>
  <c r="B695" i="12"/>
  <c r="C695" i="12"/>
  <c r="D695" i="12"/>
  <c r="E695" i="12"/>
  <c r="G695" i="12"/>
  <c r="H695" i="12"/>
  <c r="I695" i="12"/>
  <c r="J695" i="12"/>
  <c r="K695" i="12"/>
  <c r="B696" i="12"/>
  <c r="C696" i="12"/>
  <c r="D696" i="12"/>
  <c r="E696" i="12"/>
  <c r="G696" i="12"/>
  <c r="H696" i="12"/>
  <c r="I696" i="12"/>
  <c r="J696" i="12"/>
  <c r="K696" i="12"/>
  <c r="B697" i="12"/>
  <c r="C697" i="12"/>
  <c r="D697" i="12"/>
  <c r="E697" i="12"/>
  <c r="G697" i="12"/>
  <c r="H697" i="12"/>
  <c r="I697" i="12"/>
  <c r="J697" i="12"/>
  <c r="K697" i="12"/>
  <c r="B698" i="12"/>
  <c r="C698" i="12"/>
  <c r="D698" i="12"/>
  <c r="E698" i="12"/>
  <c r="G698" i="12"/>
  <c r="H698" i="12"/>
  <c r="I698" i="12"/>
  <c r="J698" i="12"/>
  <c r="K698" i="12"/>
  <c r="B699" i="12"/>
  <c r="C699" i="12"/>
  <c r="D699" i="12"/>
  <c r="E699" i="12"/>
  <c r="G699" i="12"/>
  <c r="H699" i="12"/>
  <c r="I699" i="12"/>
  <c r="J699" i="12"/>
  <c r="K699" i="12"/>
  <c r="B700" i="12"/>
  <c r="C700" i="12"/>
  <c r="D700" i="12"/>
  <c r="E700" i="12"/>
  <c r="G700" i="12"/>
  <c r="H700" i="12"/>
  <c r="I700" i="12"/>
  <c r="J700" i="12"/>
  <c r="K700" i="12"/>
  <c r="B701" i="12"/>
  <c r="C701" i="12"/>
  <c r="D701" i="12"/>
  <c r="E701" i="12"/>
  <c r="G701" i="12"/>
  <c r="H701" i="12"/>
  <c r="I701" i="12"/>
  <c r="J701" i="12"/>
  <c r="K701" i="12"/>
  <c r="B702" i="12"/>
  <c r="C702" i="12"/>
  <c r="D702" i="12"/>
  <c r="E702" i="12"/>
  <c r="G702" i="12"/>
  <c r="H702" i="12"/>
  <c r="I702" i="12"/>
  <c r="J702" i="12"/>
  <c r="K702" i="12"/>
  <c r="B703" i="12"/>
  <c r="C703" i="12"/>
  <c r="D703" i="12"/>
  <c r="E703" i="12"/>
  <c r="G703" i="12"/>
  <c r="H703" i="12"/>
  <c r="I703" i="12"/>
  <c r="J703" i="12"/>
  <c r="K703" i="12"/>
  <c r="B704" i="12"/>
  <c r="C704" i="12"/>
  <c r="D704" i="12"/>
  <c r="E704" i="12"/>
  <c r="G704" i="12"/>
  <c r="H704" i="12"/>
  <c r="I704" i="12"/>
  <c r="J704" i="12"/>
  <c r="K704" i="12"/>
  <c r="B705" i="12"/>
  <c r="C705" i="12"/>
  <c r="D705" i="12"/>
  <c r="E705" i="12"/>
  <c r="G705" i="12"/>
  <c r="H705" i="12"/>
  <c r="I705" i="12"/>
  <c r="J705" i="12"/>
  <c r="K705" i="12"/>
  <c r="B706" i="12"/>
  <c r="C706" i="12"/>
  <c r="D706" i="12"/>
  <c r="E706" i="12"/>
  <c r="G706" i="12"/>
  <c r="H706" i="12"/>
  <c r="I706" i="12"/>
  <c r="J706" i="12"/>
  <c r="K706" i="12"/>
  <c r="B707" i="12"/>
  <c r="C707" i="12"/>
  <c r="D707" i="12"/>
  <c r="E707" i="12"/>
  <c r="G707" i="12"/>
  <c r="H707" i="12"/>
  <c r="I707" i="12"/>
  <c r="J707" i="12"/>
  <c r="K707" i="12"/>
  <c r="B708" i="12"/>
  <c r="C708" i="12"/>
  <c r="D708" i="12"/>
  <c r="E708" i="12"/>
  <c r="G708" i="12"/>
  <c r="H708" i="12"/>
  <c r="I708" i="12"/>
  <c r="J708" i="12"/>
  <c r="K708" i="12"/>
  <c r="B709" i="12"/>
  <c r="C709" i="12"/>
  <c r="D709" i="12"/>
  <c r="E709" i="12"/>
  <c r="G709" i="12"/>
  <c r="H709" i="12"/>
  <c r="I709" i="12"/>
  <c r="J709" i="12"/>
  <c r="K709" i="12"/>
  <c r="B710" i="12"/>
  <c r="C710" i="12"/>
  <c r="D710" i="12"/>
  <c r="E710" i="12"/>
  <c r="G710" i="12"/>
  <c r="H710" i="12"/>
  <c r="I710" i="12"/>
  <c r="J710" i="12"/>
  <c r="K710" i="12"/>
  <c r="B711" i="12"/>
  <c r="C711" i="12"/>
  <c r="D711" i="12"/>
  <c r="E711" i="12"/>
  <c r="G711" i="12"/>
  <c r="H711" i="12"/>
  <c r="I711" i="12"/>
  <c r="J711" i="12"/>
  <c r="K711" i="12"/>
  <c r="B712" i="12"/>
  <c r="C712" i="12"/>
  <c r="D712" i="12"/>
  <c r="E712" i="12"/>
  <c r="G712" i="12"/>
  <c r="H712" i="12"/>
  <c r="I712" i="12"/>
  <c r="J712" i="12"/>
  <c r="K712" i="12"/>
  <c r="B713" i="12"/>
  <c r="C713" i="12"/>
  <c r="D713" i="12"/>
  <c r="E713" i="12"/>
  <c r="G713" i="12"/>
  <c r="H713" i="12"/>
  <c r="I713" i="12"/>
  <c r="J713" i="12"/>
  <c r="K713" i="12"/>
  <c r="B714" i="12"/>
  <c r="C714" i="12"/>
  <c r="D714" i="12"/>
  <c r="E714" i="12"/>
  <c r="G714" i="12"/>
  <c r="H714" i="12"/>
  <c r="I714" i="12"/>
  <c r="J714" i="12"/>
  <c r="K714" i="12"/>
  <c r="B715" i="12"/>
  <c r="C715" i="12"/>
  <c r="D715" i="12"/>
  <c r="E715" i="12"/>
  <c r="G715" i="12"/>
  <c r="H715" i="12"/>
  <c r="I715" i="12"/>
  <c r="J715" i="12"/>
  <c r="K715" i="12"/>
  <c r="B716" i="12"/>
  <c r="C716" i="12"/>
  <c r="D716" i="12"/>
  <c r="E716" i="12"/>
  <c r="G716" i="12"/>
  <c r="H716" i="12"/>
  <c r="I716" i="12"/>
  <c r="J716" i="12"/>
  <c r="K716" i="12"/>
  <c r="B717" i="12"/>
  <c r="C717" i="12"/>
  <c r="D717" i="12"/>
  <c r="E717" i="12"/>
  <c r="G717" i="12"/>
  <c r="H717" i="12"/>
  <c r="I717" i="12"/>
  <c r="J717" i="12"/>
  <c r="K717" i="12"/>
  <c r="B718" i="12"/>
  <c r="C718" i="12"/>
  <c r="D718" i="12"/>
  <c r="E718" i="12"/>
  <c r="G718" i="12"/>
  <c r="H718" i="12"/>
  <c r="I718" i="12"/>
  <c r="J718" i="12"/>
  <c r="K718" i="12"/>
  <c r="B719" i="12"/>
  <c r="C719" i="12"/>
  <c r="D719" i="12"/>
  <c r="E719" i="12"/>
  <c r="G719" i="12"/>
  <c r="H719" i="12"/>
  <c r="I719" i="12"/>
  <c r="J719" i="12"/>
  <c r="K719" i="12"/>
  <c r="B720" i="12"/>
  <c r="C720" i="12"/>
  <c r="D720" i="12"/>
  <c r="E720" i="12"/>
  <c r="G720" i="12"/>
  <c r="H720" i="12"/>
  <c r="I720" i="12"/>
  <c r="J720" i="12"/>
  <c r="K720" i="12"/>
  <c r="B721" i="12"/>
  <c r="C721" i="12"/>
  <c r="D721" i="12"/>
  <c r="E721" i="12"/>
  <c r="G721" i="12"/>
  <c r="H721" i="12"/>
  <c r="I721" i="12"/>
  <c r="J721" i="12"/>
  <c r="K721" i="12"/>
  <c r="B722" i="12"/>
  <c r="C722" i="12"/>
  <c r="D722" i="12"/>
  <c r="E722" i="12"/>
  <c r="G722" i="12"/>
  <c r="H722" i="12"/>
  <c r="I722" i="12"/>
  <c r="J722" i="12"/>
  <c r="K722" i="12"/>
  <c r="B723" i="12"/>
  <c r="C723" i="12"/>
  <c r="D723" i="12"/>
  <c r="E723" i="12"/>
  <c r="G723" i="12"/>
  <c r="H723" i="12"/>
  <c r="I723" i="12"/>
  <c r="J723" i="12"/>
  <c r="K723" i="12"/>
  <c r="B724" i="12"/>
  <c r="C724" i="12"/>
  <c r="D724" i="12"/>
  <c r="E724" i="12"/>
  <c r="G724" i="12"/>
  <c r="H724" i="12"/>
  <c r="I724" i="12"/>
  <c r="J724" i="12"/>
  <c r="K724" i="12"/>
  <c r="B725" i="12"/>
  <c r="C725" i="12"/>
  <c r="D725" i="12"/>
  <c r="E725" i="12"/>
  <c r="G725" i="12"/>
  <c r="H725" i="12"/>
  <c r="I725" i="12"/>
  <c r="J725" i="12"/>
  <c r="K725" i="12"/>
  <c r="B726" i="12"/>
  <c r="C726" i="12"/>
  <c r="D726" i="12"/>
  <c r="E726" i="12"/>
  <c r="G726" i="12"/>
  <c r="H726" i="12"/>
  <c r="I726" i="12"/>
  <c r="J726" i="12"/>
  <c r="K726" i="12"/>
  <c r="B727" i="12"/>
  <c r="C727" i="12"/>
  <c r="D727" i="12"/>
  <c r="E727" i="12"/>
  <c r="G727" i="12"/>
  <c r="H727" i="12"/>
  <c r="I727" i="12"/>
  <c r="J727" i="12"/>
  <c r="K727" i="12"/>
  <c r="B728" i="12"/>
  <c r="C728" i="12"/>
  <c r="D728" i="12"/>
  <c r="E728" i="12"/>
  <c r="G728" i="12"/>
  <c r="H728" i="12"/>
  <c r="I728" i="12"/>
  <c r="J728" i="12"/>
  <c r="K728" i="12"/>
  <c r="B729" i="12"/>
  <c r="C729" i="12"/>
  <c r="D729" i="12"/>
  <c r="E729" i="12"/>
  <c r="G729" i="12"/>
  <c r="H729" i="12"/>
  <c r="I729" i="12"/>
  <c r="J729" i="12"/>
  <c r="K729" i="12"/>
  <c r="B730" i="12"/>
  <c r="C730" i="12"/>
  <c r="D730" i="12"/>
  <c r="E730" i="12"/>
  <c r="G730" i="12"/>
  <c r="H730" i="12"/>
  <c r="I730" i="12"/>
  <c r="J730" i="12"/>
  <c r="K730" i="12"/>
  <c r="B731" i="12"/>
  <c r="C731" i="12"/>
  <c r="D731" i="12"/>
  <c r="E731" i="12"/>
  <c r="G731" i="12"/>
  <c r="H731" i="12"/>
  <c r="I731" i="12"/>
  <c r="J731" i="12"/>
  <c r="K731" i="12"/>
  <c r="B732" i="12"/>
  <c r="C732" i="12"/>
  <c r="D732" i="12"/>
  <c r="E732" i="12"/>
  <c r="G732" i="12"/>
  <c r="H732" i="12"/>
  <c r="I732" i="12"/>
  <c r="J732" i="12"/>
  <c r="K732" i="12"/>
  <c r="B733" i="12"/>
  <c r="C733" i="12"/>
  <c r="D733" i="12"/>
  <c r="E733" i="12"/>
  <c r="G733" i="12"/>
  <c r="H733" i="12"/>
  <c r="I733" i="12"/>
  <c r="J733" i="12"/>
  <c r="K733" i="12"/>
  <c r="B734" i="12"/>
  <c r="C734" i="12"/>
  <c r="D734" i="12"/>
  <c r="E734" i="12"/>
  <c r="G734" i="12"/>
  <c r="H734" i="12"/>
  <c r="I734" i="12"/>
  <c r="J734" i="12"/>
  <c r="K734" i="12"/>
  <c r="B735" i="12"/>
  <c r="C735" i="12"/>
  <c r="D735" i="12"/>
  <c r="E735" i="12"/>
  <c r="G735" i="12"/>
  <c r="H735" i="12"/>
  <c r="I735" i="12"/>
  <c r="J735" i="12"/>
  <c r="K735" i="12"/>
  <c r="B736" i="12"/>
  <c r="C736" i="12"/>
  <c r="D736" i="12"/>
  <c r="E736" i="12"/>
  <c r="G736" i="12"/>
  <c r="H736" i="12"/>
  <c r="I736" i="12"/>
  <c r="J736" i="12"/>
  <c r="K736" i="12"/>
  <c r="B737" i="12"/>
  <c r="C737" i="12"/>
  <c r="D737" i="12"/>
  <c r="E737" i="12"/>
  <c r="G737" i="12"/>
  <c r="H737" i="12"/>
  <c r="I737" i="12"/>
  <c r="J737" i="12"/>
  <c r="K737" i="12"/>
  <c r="B738" i="12"/>
  <c r="C738" i="12"/>
  <c r="D738" i="12"/>
  <c r="E738" i="12"/>
  <c r="G738" i="12"/>
  <c r="H738" i="12"/>
  <c r="I738" i="12"/>
  <c r="J738" i="12"/>
  <c r="K738" i="12"/>
  <c r="B739" i="12"/>
  <c r="C739" i="12"/>
  <c r="D739" i="12"/>
  <c r="E739" i="12"/>
  <c r="G739" i="12"/>
  <c r="H739" i="12"/>
  <c r="I739" i="12"/>
  <c r="J739" i="12"/>
  <c r="K739" i="12"/>
  <c r="B740" i="12"/>
  <c r="C740" i="12"/>
  <c r="D740" i="12"/>
  <c r="E740" i="12"/>
  <c r="G740" i="12"/>
  <c r="H740" i="12"/>
  <c r="I740" i="12"/>
  <c r="J740" i="12"/>
  <c r="K740" i="12"/>
  <c r="B741" i="12"/>
  <c r="C741" i="12"/>
  <c r="D741" i="12"/>
  <c r="E741" i="12"/>
  <c r="G741" i="12"/>
  <c r="H741" i="12"/>
  <c r="I741" i="12"/>
  <c r="J741" i="12"/>
  <c r="K741" i="12"/>
  <c r="B742" i="12"/>
  <c r="C742" i="12"/>
  <c r="D742" i="12"/>
  <c r="E742" i="12"/>
  <c r="G742" i="12"/>
  <c r="H742" i="12"/>
  <c r="I742" i="12"/>
  <c r="J742" i="12"/>
  <c r="K742" i="12"/>
  <c r="B743" i="12"/>
  <c r="C743" i="12"/>
  <c r="D743" i="12"/>
  <c r="E743" i="12"/>
  <c r="G743" i="12"/>
  <c r="H743" i="12"/>
  <c r="I743" i="12"/>
  <c r="J743" i="12"/>
  <c r="K743" i="12"/>
  <c r="B744" i="12"/>
  <c r="C744" i="12"/>
  <c r="D744" i="12"/>
  <c r="E744" i="12"/>
  <c r="G744" i="12"/>
  <c r="H744" i="12"/>
  <c r="I744" i="12"/>
  <c r="J744" i="12"/>
  <c r="K744" i="12"/>
  <c r="B745" i="12"/>
  <c r="C745" i="12"/>
  <c r="D745" i="12"/>
  <c r="E745" i="12"/>
  <c r="G745" i="12"/>
  <c r="H745" i="12"/>
  <c r="I745" i="12"/>
  <c r="J745" i="12"/>
  <c r="K745" i="12"/>
  <c r="B746" i="12"/>
  <c r="C746" i="12"/>
  <c r="D746" i="12"/>
  <c r="E746" i="12"/>
  <c r="G746" i="12"/>
  <c r="H746" i="12"/>
  <c r="I746" i="12"/>
  <c r="J746" i="12"/>
  <c r="K746" i="12"/>
  <c r="B747" i="12"/>
  <c r="C747" i="12"/>
  <c r="D747" i="12"/>
  <c r="E747" i="12"/>
  <c r="G747" i="12"/>
  <c r="H747" i="12"/>
  <c r="I747" i="12"/>
  <c r="J747" i="12"/>
  <c r="K747" i="12"/>
  <c r="B748" i="12"/>
  <c r="C748" i="12"/>
  <c r="D748" i="12"/>
  <c r="E748" i="12"/>
  <c r="G748" i="12"/>
  <c r="H748" i="12"/>
  <c r="I748" i="12"/>
  <c r="J748" i="12"/>
  <c r="K748" i="12"/>
  <c r="B749" i="12"/>
  <c r="C749" i="12"/>
  <c r="D749" i="12"/>
  <c r="E749" i="12"/>
  <c r="G749" i="12"/>
  <c r="H749" i="12"/>
  <c r="I749" i="12"/>
  <c r="J749" i="12"/>
  <c r="K749" i="12"/>
  <c r="B750" i="12"/>
  <c r="C750" i="12"/>
  <c r="D750" i="12"/>
  <c r="E750" i="12"/>
  <c r="G750" i="12"/>
  <c r="H750" i="12"/>
  <c r="I750" i="12"/>
  <c r="J750" i="12"/>
  <c r="K750" i="12"/>
  <c r="B751" i="12"/>
  <c r="C751" i="12"/>
  <c r="D751" i="12"/>
  <c r="E751" i="12"/>
  <c r="G751" i="12"/>
  <c r="H751" i="12"/>
  <c r="I751" i="12"/>
  <c r="J751" i="12"/>
  <c r="K751" i="12"/>
  <c r="B752" i="12"/>
  <c r="C752" i="12"/>
  <c r="D752" i="12"/>
  <c r="E752" i="12"/>
  <c r="G752" i="12"/>
  <c r="H752" i="12"/>
  <c r="I752" i="12"/>
  <c r="J752" i="12"/>
  <c r="K752" i="12"/>
  <c r="B753" i="12"/>
  <c r="C753" i="12"/>
  <c r="D753" i="12"/>
  <c r="E753" i="12"/>
  <c r="G753" i="12"/>
  <c r="H753" i="12"/>
  <c r="I753" i="12"/>
  <c r="J753" i="12"/>
  <c r="K753" i="12"/>
  <c r="B754" i="12"/>
  <c r="C754" i="12"/>
  <c r="D754" i="12"/>
  <c r="E754" i="12"/>
  <c r="G754" i="12"/>
  <c r="H754" i="12"/>
  <c r="I754" i="12"/>
  <c r="J754" i="12"/>
  <c r="K754" i="12"/>
  <c r="B755" i="12"/>
  <c r="C755" i="12"/>
  <c r="D755" i="12"/>
  <c r="E755" i="12"/>
  <c r="G755" i="12"/>
  <c r="H755" i="12"/>
  <c r="I755" i="12"/>
  <c r="J755" i="12"/>
  <c r="K755" i="12"/>
  <c r="B756" i="12"/>
  <c r="C756" i="12"/>
  <c r="D756" i="12"/>
  <c r="E756" i="12"/>
  <c r="G756" i="12"/>
  <c r="H756" i="12"/>
  <c r="I756" i="12"/>
  <c r="J756" i="12"/>
  <c r="K756" i="12"/>
  <c r="B757" i="12"/>
  <c r="C757" i="12"/>
  <c r="D757" i="12"/>
  <c r="E757" i="12"/>
  <c r="G757" i="12"/>
  <c r="H757" i="12"/>
  <c r="I757" i="12"/>
  <c r="J757" i="12"/>
  <c r="K757" i="12"/>
  <c r="B758" i="12"/>
  <c r="C758" i="12"/>
  <c r="D758" i="12"/>
  <c r="E758" i="12"/>
  <c r="G758" i="12"/>
  <c r="H758" i="12"/>
  <c r="I758" i="12"/>
  <c r="J758" i="12"/>
  <c r="K758" i="12"/>
  <c r="B759" i="12"/>
  <c r="C759" i="12"/>
  <c r="D759" i="12"/>
  <c r="E759" i="12"/>
  <c r="G759" i="12"/>
  <c r="H759" i="12"/>
  <c r="I759" i="12"/>
  <c r="J759" i="12"/>
  <c r="K759" i="12"/>
  <c r="B760" i="12"/>
  <c r="C760" i="12"/>
  <c r="D760" i="12"/>
  <c r="E760" i="12"/>
  <c r="G760" i="12"/>
  <c r="H760" i="12"/>
  <c r="I760" i="12"/>
  <c r="J760" i="12"/>
  <c r="K760" i="12"/>
  <c r="B761" i="12"/>
  <c r="C761" i="12"/>
  <c r="D761" i="12"/>
  <c r="E761" i="12"/>
  <c r="G761" i="12"/>
  <c r="H761" i="12"/>
  <c r="I761" i="12"/>
  <c r="J761" i="12"/>
  <c r="K761" i="12"/>
  <c r="B762" i="12"/>
  <c r="C762" i="12"/>
  <c r="D762" i="12"/>
  <c r="E762" i="12"/>
  <c r="G762" i="12"/>
  <c r="H762" i="12"/>
  <c r="I762" i="12"/>
  <c r="J762" i="12"/>
  <c r="K762" i="12"/>
  <c r="B763" i="12"/>
  <c r="C763" i="12"/>
  <c r="D763" i="12"/>
  <c r="E763" i="12"/>
  <c r="G763" i="12"/>
  <c r="H763" i="12"/>
  <c r="I763" i="12"/>
  <c r="J763" i="12"/>
  <c r="K763" i="12"/>
  <c r="B764" i="12"/>
  <c r="C764" i="12"/>
  <c r="D764" i="12"/>
  <c r="E764" i="12"/>
  <c r="G764" i="12"/>
  <c r="H764" i="12"/>
  <c r="I764" i="12"/>
  <c r="J764" i="12"/>
  <c r="K764" i="12"/>
  <c r="B765" i="12"/>
  <c r="C765" i="12"/>
  <c r="D765" i="12"/>
  <c r="E765" i="12"/>
  <c r="G765" i="12"/>
  <c r="H765" i="12"/>
  <c r="I765" i="12"/>
  <c r="J765" i="12"/>
  <c r="K765" i="12"/>
  <c r="B766" i="12"/>
  <c r="C766" i="12"/>
  <c r="D766" i="12"/>
  <c r="E766" i="12"/>
  <c r="G766" i="12"/>
  <c r="H766" i="12"/>
  <c r="I766" i="12"/>
  <c r="J766" i="12"/>
  <c r="K766" i="12"/>
  <c r="B767" i="12"/>
  <c r="C767" i="12"/>
  <c r="D767" i="12"/>
  <c r="E767" i="12"/>
  <c r="G767" i="12"/>
  <c r="H767" i="12"/>
  <c r="I767" i="12"/>
  <c r="J767" i="12"/>
  <c r="K767" i="12"/>
  <c r="B768" i="12"/>
  <c r="C768" i="12"/>
  <c r="D768" i="12"/>
  <c r="E768" i="12"/>
  <c r="G768" i="12"/>
  <c r="H768" i="12"/>
  <c r="I768" i="12"/>
  <c r="J768" i="12"/>
  <c r="K768" i="12"/>
  <c r="B769" i="12"/>
  <c r="C769" i="12"/>
  <c r="D769" i="12"/>
  <c r="E769" i="12"/>
  <c r="G769" i="12"/>
  <c r="H769" i="12"/>
  <c r="I769" i="12"/>
  <c r="J769" i="12"/>
  <c r="K769" i="12"/>
  <c r="B770" i="12"/>
  <c r="C770" i="12"/>
  <c r="D770" i="12"/>
  <c r="E770" i="12"/>
  <c r="G770" i="12"/>
  <c r="H770" i="12"/>
  <c r="I770" i="12"/>
  <c r="J770" i="12"/>
  <c r="K770" i="12"/>
  <c r="B771" i="12"/>
  <c r="C771" i="12"/>
  <c r="D771" i="12"/>
  <c r="E771" i="12"/>
  <c r="G771" i="12"/>
  <c r="H771" i="12"/>
  <c r="I771" i="12"/>
  <c r="J771" i="12"/>
  <c r="K771" i="12"/>
  <c r="B772" i="12"/>
  <c r="C772" i="12"/>
  <c r="D772" i="12"/>
  <c r="E772" i="12"/>
  <c r="G772" i="12"/>
  <c r="H772" i="12"/>
  <c r="I772" i="12"/>
  <c r="J772" i="12"/>
  <c r="K772" i="12"/>
  <c r="B773" i="12"/>
  <c r="C773" i="12"/>
  <c r="D773" i="12"/>
  <c r="E773" i="12"/>
  <c r="G773" i="12"/>
  <c r="H773" i="12"/>
  <c r="I773" i="12"/>
  <c r="J773" i="12"/>
  <c r="K773" i="12"/>
  <c r="B774" i="12"/>
  <c r="C774" i="12"/>
  <c r="D774" i="12"/>
  <c r="E774" i="12"/>
  <c r="G774" i="12"/>
  <c r="H774" i="12"/>
  <c r="I774" i="12"/>
  <c r="J774" i="12"/>
  <c r="K774" i="12"/>
  <c r="B775" i="12"/>
  <c r="C775" i="12"/>
  <c r="D775" i="12"/>
  <c r="E775" i="12"/>
  <c r="G775" i="12"/>
  <c r="H775" i="12"/>
  <c r="I775" i="12"/>
  <c r="J775" i="12"/>
  <c r="K775" i="12"/>
  <c r="B776" i="12"/>
  <c r="C776" i="12"/>
  <c r="D776" i="12"/>
  <c r="E776" i="12"/>
  <c r="G776" i="12"/>
  <c r="H776" i="12"/>
  <c r="I776" i="12"/>
  <c r="J776" i="12"/>
  <c r="K776" i="12"/>
  <c r="B777" i="12"/>
  <c r="C777" i="12"/>
  <c r="D777" i="12"/>
  <c r="E777" i="12"/>
  <c r="G777" i="12"/>
  <c r="H777" i="12"/>
  <c r="I777" i="12"/>
  <c r="J777" i="12"/>
  <c r="K777" i="12"/>
  <c r="B778" i="12"/>
  <c r="C778" i="12"/>
  <c r="D778" i="12"/>
  <c r="E778" i="12"/>
  <c r="G778" i="12"/>
  <c r="H778" i="12"/>
  <c r="I778" i="12"/>
  <c r="J778" i="12"/>
  <c r="K778" i="12"/>
  <c r="B779" i="12"/>
  <c r="C779" i="12"/>
  <c r="D779" i="12"/>
  <c r="E779" i="12"/>
  <c r="G779" i="12"/>
  <c r="H779" i="12"/>
  <c r="I779" i="12"/>
  <c r="J779" i="12"/>
  <c r="K779" i="12"/>
  <c r="B780" i="12"/>
  <c r="C780" i="12"/>
  <c r="D780" i="12"/>
  <c r="E780" i="12"/>
  <c r="G780" i="12"/>
  <c r="H780" i="12"/>
  <c r="I780" i="12"/>
  <c r="J780" i="12"/>
  <c r="K780" i="12"/>
  <c r="B781" i="12"/>
  <c r="C781" i="12"/>
  <c r="D781" i="12"/>
  <c r="E781" i="12"/>
  <c r="G781" i="12"/>
  <c r="H781" i="12"/>
  <c r="I781" i="12"/>
  <c r="J781" i="12"/>
  <c r="K781" i="12"/>
  <c r="B782" i="12"/>
  <c r="C782" i="12"/>
  <c r="D782" i="12"/>
  <c r="E782" i="12"/>
  <c r="G782" i="12"/>
  <c r="H782" i="12"/>
  <c r="I782" i="12"/>
  <c r="J782" i="12"/>
  <c r="K782" i="12"/>
  <c r="B783" i="12"/>
  <c r="C783" i="12"/>
  <c r="D783" i="12"/>
  <c r="E783" i="12"/>
  <c r="G783" i="12"/>
  <c r="H783" i="12"/>
  <c r="I783" i="12"/>
  <c r="J783" i="12"/>
  <c r="K783" i="12"/>
  <c r="B784" i="12"/>
  <c r="C784" i="12"/>
  <c r="D784" i="12"/>
  <c r="E784" i="12"/>
  <c r="G784" i="12"/>
  <c r="H784" i="12"/>
  <c r="I784" i="12"/>
  <c r="J784" i="12"/>
  <c r="K784" i="12"/>
  <c r="B785" i="12"/>
  <c r="C785" i="12"/>
  <c r="D785" i="12"/>
  <c r="E785" i="12"/>
  <c r="G785" i="12"/>
  <c r="H785" i="12"/>
  <c r="I785" i="12"/>
  <c r="J785" i="12"/>
  <c r="K785" i="12"/>
  <c r="B786" i="12"/>
  <c r="C786" i="12"/>
  <c r="D786" i="12"/>
  <c r="E786" i="12"/>
  <c r="G786" i="12"/>
  <c r="H786" i="12"/>
  <c r="I786" i="12"/>
  <c r="J786" i="12"/>
  <c r="K786" i="12"/>
  <c r="B787" i="12"/>
  <c r="C787" i="12"/>
  <c r="D787" i="12"/>
  <c r="E787" i="12"/>
  <c r="G787" i="12"/>
  <c r="H787" i="12"/>
  <c r="I787" i="12"/>
  <c r="J787" i="12"/>
  <c r="K787" i="12"/>
  <c r="B788" i="12"/>
  <c r="C788" i="12"/>
  <c r="D788" i="12"/>
  <c r="E788" i="12"/>
  <c r="G788" i="12"/>
  <c r="H788" i="12"/>
  <c r="I788" i="12"/>
  <c r="J788" i="12"/>
  <c r="K788" i="12"/>
  <c r="B789" i="12"/>
  <c r="C789" i="12"/>
  <c r="D789" i="12"/>
  <c r="E789" i="12"/>
  <c r="G789" i="12"/>
  <c r="H789" i="12"/>
  <c r="I789" i="12"/>
  <c r="J789" i="12"/>
  <c r="K789" i="12"/>
  <c r="B790" i="12"/>
  <c r="C790" i="12"/>
  <c r="D790" i="12"/>
  <c r="E790" i="12"/>
  <c r="G790" i="12"/>
  <c r="H790" i="12"/>
  <c r="I790" i="12"/>
  <c r="J790" i="12"/>
  <c r="K790" i="12"/>
  <c r="B791" i="12"/>
  <c r="C791" i="12"/>
  <c r="D791" i="12"/>
  <c r="E791" i="12"/>
  <c r="G791" i="12"/>
  <c r="H791" i="12"/>
  <c r="I791" i="12"/>
  <c r="J791" i="12"/>
  <c r="K791" i="12"/>
  <c r="B792" i="12"/>
  <c r="C792" i="12"/>
  <c r="D792" i="12"/>
  <c r="E792" i="12"/>
  <c r="G792" i="12"/>
  <c r="H792" i="12"/>
  <c r="I792" i="12"/>
  <c r="J792" i="12"/>
  <c r="K792" i="12"/>
  <c r="B793" i="12"/>
  <c r="C793" i="12"/>
  <c r="D793" i="12"/>
  <c r="E793" i="12"/>
  <c r="G793" i="12"/>
  <c r="H793" i="12"/>
  <c r="I793" i="12"/>
  <c r="J793" i="12"/>
  <c r="K793" i="12"/>
  <c r="B794" i="12"/>
  <c r="C794" i="12"/>
  <c r="D794" i="12"/>
  <c r="E794" i="12"/>
  <c r="G794" i="12"/>
  <c r="H794" i="12"/>
  <c r="I794" i="12"/>
  <c r="J794" i="12"/>
  <c r="K794" i="12"/>
  <c r="B795" i="12"/>
  <c r="C795" i="12"/>
  <c r="D795" i="12"/>
  <c r="E795" i="12"/>
  <c r="G795" i="12"/>
  <c r="H795" i="12"/>
  <c r="I795" i="12"/>
  <c r="J795" i="12"/>
  <c r="K795" i="12"/>
  <c r="B796" i="12"/>
  <c r="C796" i="12"/>
  <c r="D796" i="12"/>
  <c r="E796" i="12"/>
  <c r="G796" i="12"/>
  <c r="H796" i="12"/>
  <c r="I796" i="12"/>
  <c r="J796" i="12"/>
  <c r="K796" i="12"/>
  <c r="B797" i="12"/>
  <c r="C797" i="12"/>
  <c r="D797" i="12"/>
  <c r="E797" i="12"/>
  <c r="G797" i="12"/>
  <c r="H797" i="12"/>
  <c r="I797" i="12"/>
  <c r="J797" i="12"/>
  <c r="K797" i="12"/>
  <c r="B798" i="12"/>
  <c r="C798" i="12"/>
  <c r="D798" i="12"/>
  <c r="E798" i="12"/>
  <c r="G798" i="12"/>
  <c r="H798" i="12"/>
  <c r="I798" i="12"/>
  <c r="J798" i="12"/>
  <c r="K798" i="12"/>
  <c r="B799" i="12"/>
  <c r="C799" i="12"/>
  <c r="D799" i="12"/>
  <c r="E799" i="12"/>
  <c r="G799" i="12"/>
  <c r="H799" i="12"/>
  <c r="I799" i="12"/>
  <c r="J799" i="12"/>
  <c r="K799" i="12"/>
  <c r="B800" i="12"/>
  <c r="C800" i="12"/>
  <c r="D800" i="12"/>
  <c r="E800" i="12"/>
  <c r="G800" i="12"/>
  <c r="H800" i="12"/>
  <c r="I800" i="12"/>
  <c r="J800" i="12"/>
  <c r="K800" i="12"/>
  <c r="B801" i="12"/>
  <c r="C801" i="12"/>
  <c r="D801" i="12"/>
  <c r="E801" i="12"/>
  <c r="G801" i="12"/>
  <c r="H801" i="12"/>
  <c r="I801" i="12"/>
  <c r="J801" i="12"/>
  <c r="K801" i="12"/>
  <c r="B802" i="12"/>
  <c r="C802" i="12"/>
  <c r="D802" i="12"/>
  <c r="E802" i="12"/>
  <c r="G802" i="12"/>
  <c r="H802" i="12"/>
  <c r="I802" i="12"/>
  <c r="J802" i="12"/>
  <c r="K802" i="12"/>
  <c r="B803" i="12"/>
  <c r="C803" i="12"/>
  <c r="D803" i="12"/>
  <c r="E803" i="12"/>
  <c r="G803" i="12"/>
  <c r="H803" i="12"/>
  <c r="I803" i="12"/>
  <c r="J803" i="12"/>
  <c r="K803" i="12"/>
  <c r="B804" i="12"/>
  <c r="C804" i="12"/>
  <c r="D804" i="12"/>
  <c r="E804" i="12"/>
  <c r="G804" i="12"/>
  <c r="H804" i="12"/>
  <c r="I804" i="12"/>
  <c r="J804" i="12"/>
  <c r="K804" i="12"/>
  <c r="B805" i="12"/>
  <c r="C805" i="12"/>
  <c r="D805" i="12"/>
  <c r="E805" i="12"/>
  <c r="G805" i="12"/>
  <c r="H805" i="12"/>
  <c r="I805" i="12"/>
  <c r="J805" i="12"/>
  <c r="K805" i="12"/>
  <c r="B806" i="12"/>
  <c r="C806" i="12"/>
  <c r="D806" i="12"/>
  <c r="E806" i="12"/>
  <c r="G806" i="12"/>
  <c r="H806" i="12"/>
  <c r="I806" i="12"/>
  <c r="J806" i="12"/>
  <c r="K806" i="12"/>
  <c r="B807" i="12"/>
  <c r="C807" i="12"/>
  <c r="D807" i="12"/>
  <c r="E807" i="12"/>
  <c r="G807" i="12"/>
  <c r="H807" i="12"/>
  <c r="I807" i="12"/>
  <c r="J807" i="12"/>
  <c r="K807" i="12"/>
  <c r="B808" i="12"/>
  <c r="C808" i="12"/>
  <c r="D808" i="12"/>
  <c r="E808" i="12"/>
  <c r="G808" i="12"/>
  <c r="H808" i="12"/>
  <c r="I808" i="12"/>
  <c r="J808" i="12"/>
  <c r="K808" i="12"/>
  <c r="B809" i="12"/>
  <c r="C809" i="12"/>
  <c r="D809" i="12"/>
  <c r="E809" i="12"/>
  <c r="G809" i="12"/>
  <c r="H809" i="12"/>
  <c r="I809" i="12"/>
  <c r="J809" i="12"/>
  <c r="K809" i="12"/>
  <c r="B810" i="12"/>
  <c r="C810" i="12"/>
  <c r="D810" i="12"/>
  <c r="E810" i="12"/>
  <c r="G810" i="12"/>
  <c r="H810" i="12"/>
  <c r="I810" i="12"/>
  <c r="J810" i="12"/>
  <c r="K810" i="12"/>
  <c r="B811" i="12"/>
  <c r="C811" i="12"/>
  <c r="D811" i="12"/>
  <c r="E811" i="12"/>
  <c r="G811" i="12"/>
  <c r="H811" i="12"/>
  <c r="I811" i="12"/>
  <c r="J811" i="12"/>
  <c r="K811" i="12"/>
  <c r="B812" i="12"/>
  <c r="C812" i="12"/>
  <c r="D812" i="12"/>
  <c r="E812" i="12"/>
  <c r="G812" i="12"/>
  <c r="H812" i="12"/>
  <c r="I812" i="12"/>
  <c r="J812" i="12"/>
  <c r="K812" i="12"/>
  <c r="B813" i="12"/>
  <c r="C813" i="12"/>
  <c r="D813" i="12"/>
  <c r="E813" i="12"/>
  <c r="G813" i="12"/>
  <c r="H813" i="12"/>
  <c r="I813" i="12"/>
  <c r="J813" i="12"/>
  <c r="K813" i="12"/>
  <c r="B814" i="12"/>
  <c r="C814" i="12"/>
  <c r="D814" i="12"/>
  <c r="E814" i="12"/>
  <c r="G814" i="12"/>
  <c r="H814" i="12"/>
  <c r="I814" i="12"/>
  <c r="J814" i="12"/>
  <c r="K814" i="12"/>
  <c r="B815" i="12"/>
  <c r="C815" i="12"/>
  <c r="D815" i="12"/>
  <c r="E815" i="12"/>
  <c r="G815" i="12"/>
  <c r="H815" i="12"/>
  <c r="I815" i="12"/>
  <c r="J815" i="12"/>
  <c r="K815" i="12"/>
  <c r="B816" i="12"/>
  <c r="C816" i="12"/>
  <c r="D816" i="12"/>
  <c r="E816" i="12"/>
  <c r="G816" i="12"/>
  <c r="H816" i="12"/>
  <c r="I816" i="12"/>
  <c r="J816" i="12"/>
  <c r="K816" i="12"/>
  <c r="B817" i="12"/>
  <c r="C817" i="12"/>
  <c r="D817" i="12"/>
  <c r="E817" i="12"/>
  <c r="G817" i="12"/>
  <c r="H817" i="12"/>
  <c r="I817" i="12"/>
  <c r="J817" i="12"/>
  <c r="K817" i="12"/>
  <c r="B818" i="12"/>
  <c r="C818" i="12"/>
  <c r="D818" i="12"/>
  <c r="E818" i="12"/>
  <c r="G818" i="12"/>
  <c r="H818" i="12"/>
  <c r="I818" i="12"/>
  <c r="J818" i="12"/>
  <c r="K818" i="12"/>
  <c r="B819" i="12"/>
  <c r="C819" i="12"/>
  <c r="D819" i="12"/>
  <c r="E819" i="12"/>
  <c r="G819" i="12"/>
  <c r="H819" i="12"/>
  <c r="I819" i="12"/>
  <c r="J819" i="12"/>
  <c r="K819" i="12"/>
  <c r="B820" i="12"/>
  <c r="C820" i="12"/>
  <c r="D820" i="12"/>
  <c r="E820" i="12"/>
  <c r="G820" i="12"/>
  <c r="H820" i="12"/>
  <c r="I820" i="12"/>
  <c r="J820" i="12"/>
  <c r="K820" i="12"/>
  <c r="B821" i="12"/>
  <c r="C821" i="12"/>
  <c r="D821" i="12"/>
  <c r="E821" i="12"/>
  <c r="G821" i="12"/>
  <c r="H821" i="12"/>
  <c r="I821" i="12"/>
  <c r="J821" i="12"/>
  <c r="K821" i="12"/>
  <c r="B822" i="12"/>
  <c r="C822" i="12"/>
  <c r="D822" i="12"/>
  <c r="E822" i="12"/>
  <c r="G822" i="12"/>
  <c r="H822" i="12"/>
  <c r="I822" i="12"/>
  <c r="J822" i="12"/>
  <c r="K822" i="12"/>
  <c r="B823" i="12"/>
  <c r="C823" i="12"/>
  <c r="D823" i="12"/>
  <c r="E823" i="12"/>
  <c r="G823" i="12"/>
  <c r="H823" i="12"/>
  <c r="I823" i="12"/>
  <c r="J823" i="12"/>
  <c r="K823" i="12"/>
  <c r="B824" i="12"/>
  <c r="C824" i="12"/>
  <c r="D824" i="12"/>
  <c r="E824" i="12"/>
  <c r="G824" i="12"/>
  <c r="H824" i="12"/>
  <c r="I824" i="12"/>
  <c r="J824" i="12"/>
  <c r="K824" i="12"/>
  <c r="B825" i="12"/>
  <c r="C825" i="12"/>
  <c r="D825" i="12"/>
  <c r="E825" i="12"/>
  <c r="G825" i="12"/>
  <c r="H825" i="12"/>
  <c r="I825" i="12"/>
  <c r="J825" i="12"/>
  <c r="K825" i="12"/>
  <c r="B826" i="12"/>
  <c r="C826" i="12"/>
  <c r="D826" i="12"/>
  <c r="E826" i="12"/>
  <c r="G826" i="12"/>
  <c r="H826" i="12"/>
  <c r="I826" i="12"/>
  <c r="J826" i="12"/>
  <c r="K826" i="12"/>
  <c r="B827" i="12"/>
  <c r="C827" i="12"/>
  <c r="D827" i="12"/>
  <c r="E827" i="12"/>
  <c r="G827" i="12"/>
  <c r="H827" i="12"/>
  <c r="I827" i="12"/>
  <c r="J827" i="12"/>
  <c r="K827" i="12"/>
  <c r="B828" i="12"/>
  <c r="C828" i="12"/>
  <c r="D828" i="12"/>
  <c r="E828" i="12"/>
  <c r="G828" i="12"/>
  <c r="H828" i="12"/>
  <c r="I828" i="12"/>
  <c r="J828" i="12"/>
  <c r="K828" i="12"/>
  <c r="B829" i="12"/>
  <c r="C829" i="12"/>
  <c r="D829" i="12"/>
  <c r="E829" i="12"/>
  <c r="G829" i="12"/>
  <c r="H829" i="12"/>
  <c r="I829" i="12"/>
  <c r="J829" i="12"/>
  <c r="K829" i="12"/>
  <c r="B830" i="12"/>
  <c r="C830" i="12"/>
  <c r="D830" i="12"/>
  <c r="E830" i="12"/>
  <c r="G830" i="12"/>
  <c r="H830" i="12"/>
  <c r="I830" i="12"/>
  <c r="J830" i="12"/>
  <c r="K830" i="12"/>
  <c r="B831" i="12"/>
  <c r="C831" i="12"/>
  <c r="D831" i="12"/>
  <c r="E831" i="12"/>
  <c r="G831" i="12"/>
  <c r="H831" i="12"/>
  <c r="I831" i="12"/>
  <c r="J831" i="12"/>
  <c r="K831" i="12"/>
  <c r="B832" i="12"/>
  <c r="C832" i="12"/>
  <c r="D832" i="12"/>
  <c r="E832" i="12"/>
  <c r="G832" i="12"/>
  <c r="H832" i="12"/>
  <c r="I832" i="12"/>
  <c r="J832" i="12"/>
  <c r="K832" i="12"/>
  <c r="B833" i="12"/>
  <c r="C833" i="12"/>
  <c r="D833" i="12"/>
  <c r="E833" i="12"/>
  <c r="G833" i="12"/>
  <c r="H833" i="12"/>
  <c r="I833" i="12"/>
  <c r="J833" i="12"/>
  <c r="K833" i="12"/>
  <c r="B834" i="12"/>
  <c r="C834" i="12"/>
  <c r="D834" i="12"/>
  <c r="E834" i="12"/>
  <c r="G834" i="12"/>
  <c r="H834" i="12"/>
  <c r="I834" i="12"/>
  <c r="J834" i="12"/>
  <c r="K834" i="12"/>
  <c r="B835" i="12"/>
  <c r="C835" i="12"/>
  <c r="D835" i="12"/>
  <c r="E835" i="12"/>
  <c r="G835" i="12"/>
  <c r="H835" i="12"/>
  <c r="I835" i="12"/>
  <c r="J835" i="12"/>
  <c r="K835" i="12"/>
  <c r="B836" i="12"/>
  <c r="C836" i="12"/>
  <c r="D836" i="12"/>
  <c r="E836" i="12"/>
  <c r="G836" i="12"/>
  <c r="H836" i="12"/>
  <c r="I836" i="12"/>
  <c r="J836" i="12"/>
  <c r="K836" i="12"/>
  <c r="B837" i="12"/>
  <c r="C837" i="12"/>
  <c r="D837" i="12"/>
  <c r="E837" i="12"/>
  <c r="G837" i="12"/>
  <c r="H837" i="12"/>
  <c r="I837" i="12"/>
  <c r="J837" i="12"/>
  <c r="K837" i="12"/>
  <c r="B838" i="12"/>
  <c r="C838" i="12"/>
  <c r="D838" i="12"/>
  <c r="E838" i="12"/>
  <c r="G838" i="12"/>
  <c r="H838" i="12"/>
  <c r="I838" i="12"/>
  <c r="J838" i="12"/>
  <c r="K838" i="12"/>
  <c r="B839" i="12"/>
  <c r="C839" i="12"/>
  <c r="D839" i="12"/>
  <c r="E839" i="12"/>
  <c r="G839" i="12"/>
  <c r="H839" i="12"/>
  <c r="I839" i="12"/>
  <c r="J839" i="12"/>
  <c r="K839" i="12"/>
  <c r="B840" i="12"/>
  <c r="C840" i="12"/>
  <c r="D840" i="12"/>
  <c r="E840" i="12"/>
  <c r="G840" i="12"/>
  <c r="H840" i="12"/>
  <c r="I840" i="12"/>
  <c r="J840" i="12"/>
  <c r="K840" i="12"/>
  <c r="B841" i="12"/>
  <c r="C841" i="12"/>
  <c r="D841" i="12"/>
  <c r="E841" i="12"/>
  <c r="G841" i="12"/>
  <c r="H841" i="12"/>
  <c r="I841" i="12"/>
  <c r="J841" i="12"/>
  <c r="K841" i="12"/>
  <c r="B842" i="12"/>
  <c r="C842" i="12"/>
  <c r="D842" i="12"/>
  <c r="E842" i="12"/>
  <c r="G842" i="12"/>
  <c r="H842" i="12"/>
  <c r="I842" i="12"/>
  <c r="J842" i="12"/>
  <c r="K842" i="12"/>
  <c r="B843" i="12"/>
  <c r="C843" i="12"/>
  <c r="D843" i="12"/>
  <c r="E843" i="12"/>
  <c r="G843" i="12"/>
  <c r="H843" i="12"/>
  <c r="I843" i="12"/>
  <c r="J843" i="12"/>
  <c r="K843" i="12"/>
  <c r="B844" i="12"/>
  <c r="C844" i="12"/>
  <c r="D844" i="12"/>
  <c r="E844" i="12"/>
  <c r="G844" i="12"/>
  <c r="H844" i="12"/>
  <c r="I844" i="12"/>
  <c r="J844" i="12"/>
  <c r="K844" i="12"/>
  <c r="B845" i="12"/>
  <c r="C845" i="12"/>
  <c r="D845" i="12"/>
  <c r="E845" i="12"/>
  <c r="G845" i="12"/>
  <c r="H845" i="12"/>
  <c r="I845" i="12"/>
  <c r="J845" i="12"/>
  <c r="K845" i="12"/>
  <c r="B846" i="12"/>
  <c r="C846" i="12"/>
  <c r="D846" i="12"/>
  <c r="E846" i="12"/>
  <c r="G846" i="12"/>
  <c r="H846" i="12"/>
  <c r="I846" i="12"/>
  <c r="J846" i="12"/>
  <c r="K846" i="12"/>
  <c r="B847" i="12"/>
  <c r="C847" i="12"/>
  <c r="D847" i="12"/>
  <c r="E847" i="12"/>
  <c r="G847" i="12"/>
  <c r="H847" i="12"/>
  <c r="I847" i="12"/>
  <c r="J847" i="12"/>
  <c r="K847" i="12"/>
  <c r="B848" i="12"/>
  <c r="C848" i="12"/>
  <c r="D848" i="12"/>
  <c r="E848" i="12"/>
  <c r="G848" i="12"/>
  <c r="H848" i="12"/>
  <c r="I848" i="12"/>
  <c r="J848" i="12"/>
  <c r="K848" i="12"/>
  <c r="B849" i="12"/>
  <c r="C849" i="12"/>
  <c r="D849" i="12"/>
  <c r="E849" i="12"/>
  <c r="G849" i="12"/>
  <c r="H849" i="12"/>
  <c r="I849" i="12"/>
  <c r="J849" i="12"/>
  <c r="K849" i="12"/>
  <c r="B850" i="12"/>
  <c r="C850" i="12"/>
  <c r="D850" i="12"/>
  <c r="E850" i="12"/>
  <c r="G850" i="12"/>
  <c r="H850" i="12"/>
  <c r="I850" i="12"/>
  <c r="J850" i="12"/>
  <c r="K850" i="12"/>
  <c r="B851" i="12"/>
  <c r="C851" i="12"/>
  <c r="D851" i="12"/>
  <c r="E851" i="12"/>
  <c r="G851" i="12"/>
  <c r="H851" i="12"/>
  <c r="I851" i="12"/>
  <c r="J851" i="12"/>
  <c r="K851" i="12"/>
  <c r="B852" i="12"/>
  <c r="C852" i="12"/>
  <c r="D852" i="12"/>
  <c r="E852" i="12"/>
  <c r="G852" i="12"/>
  <c r="H852" i="12"/>
  <c r="I852" i="12"/>
  <c r="J852" i="12"/>
  <c r="K852" i="12"/>
  <c r="B853" i="12"/>
  <c r="C853" i="12"/>
  <c r="D853" i="12"/>
  <c r="E853" i="12"/>
  <c r="G853" i="12"/>
  <c r="H853" i="12"/>
  <c r="I853" i="12"/>
  <c r="J853" i="12"/>
  <c r="K853" i="12"/>
  <c r="B854" i="12"/>
  <c r="C854" i="12"/>
  <c r="D854" i="12"/>
  <c r="E854" i="12"/>
  <c r="G854" i="12"/>
  <c r="H854" i="12"/>
  <c r="I854" i="12"/>
  <c r="J854" i="12"/>
  <c r="K854" i="12"/>
  <c r="B855" i="12"/>
  <c r="C855" i="12"/>
  <c r="D855" i="12"/>
  <c r="E855" i="12"/>
  <c r="G855" i="12"/>
  <c r="H855" i="12"/>
  <c r="I855" i="12"/>
  <c r="J855" i="12"/>
  <c r="K855" i="12"/>
  <c r="B856" i="12"/>
  <c r="C856" i="12"/>
  <c r="D856" i="12"/>
  <c r="E856" i="12"/>
  <c r="G856" i="12"/>
  <c r="H856" i="12"/>
  <c r="I856" i="12"/>
  <c r="J856" i="12"/>
  <c r="K856" i="12"/>
  <c r="B857" i="12"/>
  <c r="C857" i="12"/>
  <c r="D857" i="12"/>
  <c r="E857" i="12"/>
  <c r="G857" i="12"/>
  <c r="H857" i="12"/>
  <c r="I857" i="12"/>
  <c r="J857" i="12"/>
  <c r="K857" i="12"/>
  <c r="B858" i="12"/>
  <c r="C858" i="12"/>
  <c r="D858" i="12"/>
  <c r="E858" i="12"/>
  <c r="G858" i="12"/>
  <c r="H858" i="12"/>
  <c r="I858" i="12"/>
  <c r="J858" i="12"/>
  <c r="K858" i="12"/>
  <c r="B859" i="12"/>
  <c r="C859" i="12"/>
  <c r="D859" i="12"/>
  <c r="E859" i="12"/>
  <c r="G859" i="12"/>
  <c r="H859" i="12"/>
  <c r="I859" i="12"/>
  <c r="J859" i="12"/>
  <c r="K859" i="12"/>
  <c r="B860" i="12"/>
  <c r="C860" i="12"/>
  <c r="D860" i="12"/>
  <c r="E860" i="12"/>
  <c r="G860" i="12"/>
  <c r="H860" i="12"/>
  <c r="I860" i="12"/>
  <c r="J860" i="12"/>
  <c r="K860" i="12"/>
  <c r="B861" i="12"/>
  <c r="C861" i="12"/>
  <c r="D861" i="12"/>
  <c r="E861" i="12"/>
  <c r="G861" i="12"/>
  <c r="H861" i="12"/>
  <c r="I861" i="12"/>
  <c r="J861" i="12"/>
  <c r="K861" i="12"/>
  <c r="B862" i="12"/>
  <c r="C862" i="12"/>
  <c r="D862" i="12"/>
  <c r="E862" i="12"/>
  <c r="G862" i="12"/>
  <c r="H862" i="12"/>
  <c r="I862" i="12"/>
  <c r="J862" i="12"/>
  <c r="K862" i="12"/>
  <c r="B863" i="12"/>
  <c r="C863" i="12"/>
  <c r="D863" i="12"/>
  <c r="E863" i="12"/>
  <c r="G863" i="12"/>
  <c r="H863" i="12"/>
  <c r="I863" i="12"/>
  <c r="J863" i="12"/>
  <c r="K863" i="12"/>
  <c r="B864" i="12"/>
  <c r="C864" i="12"/>
  <c r="D864" i="12"/>
  <c r="E864" i="12"/>
  <c r="G864" i="12"/>
  <c r="H864" i="12"/>
  <c r="I864" i="12"/>
  <c r="J864" i="12"/>
  <c r="K864" i="12"/>
  <c r="B865" i="12"/>
  <c r="C865" i="12"/>
  <c r="D865" i="12"/>
  <c r="E865" i="12"/>
  <c r="G865" i="12"/>
  <c r="H865" i="12"/>
  <c r="I865" i="12"/>
  <c r="J865" i="12"/>
  <c r="K865" i="12"/>
  <c r="B866" i="12"/>
  <c r="C866" i="12"/>
  <c r="D866" i="12"/>
  <c r="E866" i="12"/>
  <c r="G866" i="12"/>
  <c r="H866" i="12"/>
  <c r="I866" i="12"/>
  <c r="J866" i="12"/>
  <c r="K866" i="12"/>
  <c r="B867" i="12"/>
  <c r="C867" i="12"/>
  <c r="D867" i="12"/>
  <c r="E867" i="12"/>
  <c r="G867" i="12"/>
  <c r="H867" i="12"/>
  <c r="I867" i="12"/>
  <c r="J867" i="12"/>
  <c r="K867" i="12"/>
  <c r="B868" i="12"/>
  <c r="C868" i="12"/>
  <c r="D868" i="12"/>
  <c r="E868" i="12"/>
  <c r="G868" i="12"/>
  <c r="H868" i="12"/>
  <c r="I868" i="12"/>
  <c r="J868" i="12"/>
  <c r="K868" i="12"/>
  <c r="B869" i="12"/>
  <c r="C869" i="12"/>
  <c r="D869" i="12"/>
  <c r="E869" i="12"/>
  <c r="G869" i="12"/>
  <c r="H869" i="12"/>
  <c r="I869" i="12"/>
  <c r="J869" i="12"/>
  <c r="K869" i="12"/>
  <c r="B870" i="12"/>
  <c r="C870" i="12"/>
  <c r="D870" i="12"/>
  <c r="E870" i="12"/>
  <c r="G870" i="12"/>
  <c r="H870" i="12"/>
  <c r="I870" i="12"/>
  <c r="J870" i="12"/>
  <c r="K870" i="12"/>
  <c r="B871" i="12"/>
  <c r="C871" i="12"/>
  <c r="D871" i="12"/>
  <c r="E871" i="12"/>
  <c r="G871" i="12"/>
  <c r="H871" i="12"/>
  <c r="I871" i="12"/>
  <c r="J871" i="12"/>
  <c r="K871" i="12"/>
  <c r="B872" i="12"/>
  <c r="C872" i="12"/>
  <c r="D872" i="12"/>
  <c r="E872" i="12"/>
  <c r="G872" i="12"/>
  <c r="H872" i="12"/>
  <c r="I872" i="12"/>
  <c r="J872" i="12"/>
  <c r="K872" i="12"/>
  <c r="B873" i="12"/>
  <c r="C873" i="12"/>
  <c r="D873" i="12"/>
  <c r="E873" i="12"/>
  <c r="G873" i="12"/>
  <c r="H873" i="12"/>
  <c r="I873" i="12"/>
  <c r="J873" i="12"/>
  <c r="K873" i="12"/>
  <c r="B874" i="12"/>
  <c r="C874" i="12"/>
  <c r="D874" i="12"/>
  <c r="E874" i="12"/>
  <c r="G874" i="12"/>
  <c r="H874" i="12"/>
  <c r="I874" i="12"/>
  <c r="J874" i="12"/>
  <c r="K874" i="12"/>
  <c r="B875" i="12"/>
  <c r="C875" i="12"/>
  <c r="D875" i="12"/>
  <c r="E875" i="12"/>
  <c r="G875" i="12"/>
  <c r="H875" i="12"/>
  <c r="I875" i="12"/>
  <c r="J875" i="12"/>
  <c r="K875" i="12"/>
  <c r="B876" i="12"/>
  <c r="C876" i="12"/>
  <c r="D876" i="12"/>
  <c r="E876" i="12"/>
  <c r="G876" i="12"/>
  <c r="H876" i="12"/>
  <c r="I876" i="12"/>
  <c r="J876" i="12"/>
  <c r="K876" i="12"/>
  <c r="B877" i="12"/>
  <c r="C877" i="12"/>
  <c r="D877" i="12"/>
  <c r="E877" i="12"/>
  <c r="G877" i="12"/>
  <c r="H877" i="12"/>
  <c r="I877" i="12"/>
  <c r="J877" i="12"/>
  <c r="K877" i="12"/>
  <c r="B878" i="12"/>
  <c r="C878" i="12"/>
  <c r="D878" i="12"/>
  <c r="E878" i="12"/>
  <c r="G878" i="12"/>
  <c r="H878" i="12"/>
  <c r="I878" i="12"/>
  <c r="J878" i="12"/>
  <c r="K878" i="12"/>
  <c r="B879" i="12"/>
  <c r="C879" i="12"/>
  <c r="D879" i="12"/>
  <c r="E879" i="12"/>
  <c r="G879" i="12"/>
  <c r="H879" i="12"/>
  <c r="I879" i="12"/>
  <c r="J879" i="12"/>
  <c r="K879" i="12"/>
  <c r="B880" i="12"/>
  <c r="C880" i="12"/>
  <c r="D880" i="12"/>
  <c r="E880" i="12"/>
  <c r="G880" i="12"/>
  <c r="H880" i="12"/>
  <c r="I880" i="12"/>
  <c r="J880" i="12"/>
  <c r="K880" i="12"/>
  <c r="B881" i="12"/>
  <c r="C881" i="12"/>
  <c r="D881" i="12"/>
  <c r="E881" i="12"/>
  <c r="G881" i="12"/>
  <c r="H881" i="12"/>
  <c r="I881" i="12"/>
  <c r="J881" i="12"/>
  <c r="K881" i="12"/>
  <c r="B882" i="12"/>
  <c r="C882" i="12"/>
  <c r="D882" i="12"/>
  <c r="E882" i="12"/>
  <c r="G882" i="12"/>
  <c r="H882" i="12"/>
  <c r="I882" i="12"/>
  <c r="J882" i="12"/>
  <c r="K882" i="12"/>
  <c r="B883" i="12"/>
  <c r="C883" i="12"/>
  <c r="D883" i="12"/>
  <c r="E883" i="12"/>
  <c r="G883" i="12"/>
  <c r="H883" i="12"/>
  <c r="I883" i="12"/>
  <c r="J883" i="12"/>
  <c r="K883" i="12"/>
  <c r="B884" i="12"/>
  <c r="C884" i="12"/>
  <c r="D884" i="12"/>
  <c r="E884" i="12"/>
  <c r="G884" i="12"/>
  <c r="H884" i="12"/>
  <c r="I884" i="12"/>
  <c r="J884" i="12"/>
  <c r="K884" i="12"/>
  <c r="B885" i="12"/>
  <c r="C885" i="12"/>
  <c r="D885" i="12"/>
  <c r="E885" i="12"/>
  <c r="G885" i="12"/>
  <c r="H885" i="12"/>
  <c r="I885" i="12"/>
  <c r="J885" i="12"/>
  <c r="K885" i="12"/>
  <c r="B886" i="12"/>
  <c r="C886" i="12"/>
  <c r="D886" i="12"/>
  <c r="E886" i="12"/>
  <c r="G886" i="12"/>
  <c r="H886" i="12"/>
  <c r="I886" i="12"/>
  <c r="J886" i="12"/>
  <c r="K886" i="12"/>
  <c r="B887" i="12"/>
  <c r="C887" i="12"/>
  <c r="D887" i="12"/>
  <c r="E887" i="12"/>
  <c r="G887" i="12"/>
  <c r="H887" i="12"/>
  <c r="I887" i="12"/>
  <c r="J887" i="12"/>
  <c r="K887" i="12"/>
  <c r="B888" i="12"/>
  <c r="C888" i="12"/>
  <c r="D888" i="12"/>
  <c r="E888" i="12"/>
  <c r="G888" i="12"/>
  <c r="H888" i="12"/>
  <c r="I888" i="12"/>
  <c r="J888" i="12"/>
  <c r="K888" i="12"/>
  <c r="B889" i="12"/>
  <c r="C889" i="12"/>
  <c r="D889" i="12"/>
  <c r="E889" i="12"/>
  <c r="G889" i="12"/>
  <c r="H889" i="12"/>
  <c r="I889" i="12"/>
  <c r="J889" i="12"/>
  <c r="K889" i="12"/>
  <c r="B890" i="12"/>
  <c r="C890" i="12"/>
  <c r="D890" i="12"/>
  <c r="E890" i="12"/>
  <c r="G890" i="12"/>
  <c r="H890" i="12"/>
  <c r="I890" i="12"/>
  <c r="J890" i="12"/>
  <c r="K890" i="12"/>
  <c r="B891" i="12"/>
  <c r="C891" i="12"/>
  <c r="D891" i="12"/>
  <c r="E891" i="12"/>
  <c r="G891" i="12"/>
  <c r="H891" i="12"/>
  <c r="I891" i="12"/>
  <c r="J891" i="12"/>
  <c r="K891" i="12"/>
  <c r="B892" i="12"/>
  <c r="C892" i="12"/>
  <c r="D892" i="12"/>
  <c r="E892" i="12"/>
  <c r="G892" i="12"/>
  <c r="H892" i="12"/>
  <c r="I892" i="12"/>
  <c r="J892" i="12"/>
  <c r="K892" i="12"/>
  <c r="B893" i="12"/>
  <c r="C893" i="12"/>
  <c r="D893" i="12"/>
  <c r="E893" i="12"/>
  <c r="G893" i="12"/>
  <c r="H893" i="12"/>
  <c r="I893" i="12"/>
  <c r="J893" i="12"/>
  <c r="K893" i="12"/>
  <c r="B894" i="12"/>
  <c r="C894" i="12"/>
  <c r="D894" i="12"/>
  <c r="E894" i="12"/>
  <c r="G894" i="12"/>
  <c r="H894" i="12"/>
  <c r="I894" i="12"/>
  <c r="J894" i="12"/>
  <c r="K894" i="12"/>
  <c r="B895" i="12"/>
  <c r="C895" i="12"/>
  <c r="D895" i="12"/>
  <c r="E895" i="12"/>
  <c r="G895" i="12"/>
  <c r="H895" i="12"/>
  <c r="I895" i="12"/>
  <c r="J895" i="12"/>
  <c r="K895" i="12"/>
  <c r="B896" i="12"/>
  <c r="C896" i="12"/>
  <c r="D896" i="12"/>
  <c r="E896" i="12"/>
  <c r="G896" i="12"/>
  <c r="H896" i="12"/>
  <c r="I896" i="12"/>
  <c r="J896" i="12"/>
  <c r="K896" i="12"/>
  <c r="B897" i="12"/>
  <c r="C897" i="12"/>
  <c r="D897" i="12"/>
  <c r="E897" i="12"/>
  <c r="G897" i="12"/>
  <c r="H897" i="12"/>
  <c r="I897" i="12"/>
  <c r="J897" i="12"/>
  <c r="K897" i="12"/>
  <c r="B898" i="12"/>
  <c r="C898" i="12"/>
  <c r="D898" i="12"/>
  <c r="E898" i="12"/>
  <c r="G898" i="12"/>
  <c r="H898" i="12"/>
  <c r="I898" i="12"/>
  <c r="J898" i="12"/>
  <c r="K898" i="12"/>
  <c r="B899" i="12"/>
  <c r="C899" i="12"/>
  <c r="D899" i="12"/>
  <c r="E899" i="12"/>
  <c r="G899" i="12"/>
  <c r="H899" i="12"/>
  <c r="I899" i="12"/>
  <c r="J899" i="12"/>
  <c r="K899" i="12"/>
  <c r="B900" i="12"/>
  <c r="C900" i="12"/>
  <c r="D900" i="12"/>
  <c r="E900" i="12"/>
  <c r="G900" i="12"/>
  <c r="H900" i="12"/>
  <c r="I900" i="12"/>
  <c r="J900" i="12"/>
  <c r="K900" i="12"/>
  <c r="B901" i="12"/>
  <c r="C901" i="12"/>
  <c r="D901" i="12"/>
  <c r="E901" i="12"/>
  <c r="G901" i="12"/>
  <c r="H901" i="12"/>
  <c r="I901" i="12"/>
  <c r="J901" i="12"/>
  <c r="K901" i="12"/>
  <c r="B902" i="12"/>
  <c r="C902" i="12"/>
  <c r="D902" i="12"/>
  <c r="E902" i="12"/>
  <c r="G902" i="12"/>
  <c r="H902" i="12"/>
  <c r="I902" i="12"/>
  <c r="J902" i="12"/>
  <c r="K902" i="12"/>
  <c r="B903" i="12"/>
  <c r="C903" i="12"/>
  <c r="D903" i="12"/>
  <c r="E903" i="12"/>
  <c r="G903" i="12"/>
  <c r="H903" i="12"/>
  <c r="I903" i="12"/>
  <c r="J903" i="12"/>
  <c r="K903" i="12"/>
  <c r="B904" i="12"/>
  <c r="C904" i="12"/>
  <c r="D904" i="12"/>
  <c r="E904" i="12"/>
  <c r="G904" i="12"/>
  <c r="H904" i="12"/>
  <c r="I904" i="12"/>
  <c r="J904" i="12"/>
  <c r="K904" i="12"/>
  <c r="B905" i="12"/>
  <c r="C905" i="12"/>
  <c r="D905" i="12"/>
  <c r="E905" i="12"/>
  <c r="G905" i="12"/>
  <c r="H905" i="12"/>
  <c r="I905" i="12"/>
  <c r="J905" i="12"/>
  <c r="K905" i="12"/>
  <c r="B906" i="12"/>
  <c r="C906" i="12"/>
  <c r="D906" i="12"/>
  <c r="E906" i="12"/>
  <c r="G906" i="12"/>
  <c r="H906" i="12"/>
  <c r="I906" i="12"/>
  <c r="J906" i="12"/>
  <c r="K906" i="12"/>
  <c r="B907" i="12"/>
  <c r="C907" i="12"/>
  <c r="D907" i="12"/>
  <c r="E907" i="12"/>
  <c r="G907" i="12"/>
  <c r="H907" i="12"/>
  <c r="I907" i="12"/>
  <c r="J907" i="12"/>
  <c r="K907" i="12"/>
  <c r="B908" i="12"/>
  <c r="C908" i="12"/>
  <c r="D908" i="12"/>
  <c r="E908" i="12"/>
  <c r="G908" i="12"/>
  <c r="H908" i="12"/>
  <c r="I908" i="12"/>
  <c r="J908" i="12"/>
  <c r="K908" i="12"/>
  <c r="B909" i="12"/>
  <c r="C909" i="12"/>
  <c r="D909" i="12"/>
  <c r="E909" i="12"/>
  <c r="G909" i="12"/>
  <c r="H909" i="12"/>
  <c r="I909" i="12"/>
  <c r="J909" i="12"/>
  <c r="K909" i="12"/>
  <c r="B910" i="12"/>
  <c r="C910" i="12"/>
  <c r="D910" i="12"/>
  <c r="E910" i="12"/>
  <c r="G910" i="12"/>
  <c r="H910" i="12"/>
  <c r="I910" i="12"/>
  <c r="J910" i="12"/>
  <c r="K910" i="12"/>
  <c r="B911" i="12"/>
  <c r="C911" i="12"/>
  <c r="D911" i="12"/>
  <c r="E911" i="12"/>
  <c r="G911" i="12"/>
  <c r="H911" i="12"/>
  <c r="I911" i="12"/>
  <c r="J911" i="12"/>
  <c r="K911" i="12"/>
  <c r="B912" i="12"/>
  <c r="C912" i="12"/>
  <c r="D912" i="12"/>
  <c r="E912" i="12"/>
  <c r="G912" i="12"/>
  <c r="H912" i="12"/>
  <c r="I912" i="12"/>
  <c r="J912" i="12"/>
  <c r="K912" i="12"/>
  <c r="B913" i="12"/>
  <c r="C913" i="12"/>
  <c r="D913" i="12"/>
  <c r="E913" i="12"/>
  <c r="G913" i="12"/>
  <c r="H913" i="12"/>
  <c r="I913" i="12"/>
  <c r="J913" i="12"/>
  <c r="K913" i="12"/>
  <c r="B914" i="12"/>
  <c r="C914" i="12"/>
  <c r="D914" i="12"/>
  <c r="E914" i="12"/>
  <c r="G914" i="12"/>
  <c r="H914" i="12"/>
  <c r="I914" i="12"/>
  <c r="J914" i="12"/>
  <c r="K914" i="12"/>
  <c r="B915" i="12"/>
  <c r="C915" i="12"/>
  <c r="D915" i="12"/>
  <c r="E915" i="12"/>
  <c r="G915" i="12"/>
  <c r="H915" i="12"/>
  <c r="I915" i="12"/>
  <c r="J915" i="12"/>
  <c r="K915" i="12"/>
  <c r="B916" i="12"/>
  <c r="C916" i="12"/>
  <c r="D916" i="12"/>
  <c r="E916" i="12"/>
  <c r="G916" i="12"/>
  <c r="H916" i="12"/>
  <c r="I916" i="12"/>
  <c r="J916" i="12"/>
  <c r="K916" i="12"/>
  <c r="B917" i="12"/>
  <c r="C917" i="12"/>
  <c r="D917" i="12"/>
  <c r="E917" i="12"/>
  <c r="G917" i="12"/>
  <c r="H917" i="12"/>
  <c r="I917" i="12"/>
  <c r="J917" i="12"/>
  <c r="K917" i="12"/>
  <c r="B918" i="12"/>
  <c r="C918" i="12"/>
  <c r="D918" i="12"/>
  <c r="E918" i="12"/>
  <c r="G918" i="12"/>
  <c r="H918" i="12"/>
  <c r="I918" i="12"/>
  <c r="J918" i="12"/>
  <c r="K918" i="12"/>
  <c r="B919" i="12"/>
  <c r="C919" i="12"/>
  <c r="D919" i="12"/>
  <c r="E919" i="12"/>
  <c r="G919" i="12"/>
  <c r="H919" i="12"/>
  <c r="I919" i="12"/>
  <c r="J919" i="12"/>
  <c r="K919" i="12"/>
  <c r="B920" i="12"/>
  <c r="C920" i="12"/>
  <c r="D920" i="12"/>
  <c r="E920" i="12"/>
  <c r="G920" i="12"/>
  <c r="H920" i="12"/>
  <c r="I920" i="12"/>
  <c r="J920" i="12"/>
  <c r="K920" i="12"/>
  <c r="B921" i="12"/>
  <c r="C921" i="12"/>
  <c r="D921" i="12"/>
  <c r="E921" i="12"/>
  <c r="G921" i="12"/>
  <c r="H921" i="12"/>
  <c r="I921" i="12"/>
  <c r="J921" i="12"/>
  <c r="K921" i="12"/>
  <c r="B922" i="12"/>
  <c r="C922" i="12"/>
  <c r="D922" i="12"/>
  <c r="E922" i="12"/>
  <c r="G922" i="12"/>
  <c r="H922" i="12"/>
  <c r="I922" i="12"/>
  <c r="J922" i="12"/>
  <c r="K922" i="12"/>
  <c r="B923" i="12"/>
  <c r="C923" i="12"/>
  <c r="D923" i="12"/>
  <c r="E923" i="12"/>
  <c r="G923" i="12"/>
  <c r="H923" i="12"/>
  <c r="I923" i="12"/>
  <c r="J923" i="12"/>
  <c r="K923" i="12"/>
  <c r="B924" i="12"/>
  <c r="C924" i="12"/>
  <c r="D924" i="12"/>
  <c r="E924" i="12"/>
  <c r="G924" i="12"/>
  <c r="H924" i="12"/>
  <c r="I924" i="12"/>
  <c r="J924" i="12"/>
  <c r="K924" i="12"/>
  <c r="B925" i="12"/>
  <c r="C925" i="12"/>
  <c r="D925" i="12"/>
  <c r="E925" i="12"/>
  <c r="G925" i="12"/>
  <c r="H925" i="12"/>
  <c r="I925" i="12"/>
  <c r="J925" i="12"/>
  <c r="K925" i="12"/>
  <c r="B926" i="12"/>
  <c r="C926" i="12"/>
  <c r="D926" i="12"/>
  <c r="E926" i="12"/>
  <c r="G926" i="12"/>
  <c r="H926" i="12"/>
  <c r="I926" i="12"/>
  <c r="J926" i="12"/>
  <c r="K926" i="12"/>
  <c r="B927" i="12"/>
  <c r="C927" i="12"/>
  <c r="D927" i="12"/>
  <c r="E927" i="12"/>
  <c r="G927" i="12"/>
  <c r="H927" i="12"/>
  <c r="I927" i="12"/>
  <c r="J927" i="12"/>
  <c r="K927" i="12"/>
  <c r="B928" i="12"/>
  <c r="C928" i="12"/>
  <c r="D928" i="12"/>
  <c r="E928" i="12"/>
  <c r="G928" i="12"/>
  <c r="H928" i="12"/>
  <c r="I928" i="12"/>
  <c r="J928" i="12"/>
  <c r="K928" i="12"/>
  <c r="B929" i="12"/>
  <c r="C929" i="12"/>
  <c r="D929" i="12"/>
  <c r="E929" i="12"/>
  <c r="G929" i="12"/>
  <c r="H929" i="12"/>
  <c r="I929" i="12"/>
  <c r="J929" i="12"/>
  <c r="K929" i="12"/>
  <c r="B930" i="12"/>
  <c r="C930" i="12"/>
  <c r="D930" i="12"/>
  <c r="E930" i="12"/>
  <c r="G930" i="12"/>
  <c r="H930" i="12"/>
  <c r="I930" i="12"/>
  <c r="J930" i="12"/>
  <c r="K930" i="12"/>
  <c r="B931" i="12"/>
  <c r="C931" i="12"/>
  <c r="D931" i="12"/>
  <c r="E931" i="12"/>
  <c r="G931" i="12"/>
  <c r="H931" i="12"/>
  <c r="I931" i="12"/>
  <c r="J931" i="12"/>
  <c r="K931" i="12"/>
  <c r="B932" i="12"/>
  <c r="C932" i="12"/>
  <c r="D932" i="12"/>
  <c r="E932" i="12"/>
  <c r="G932" i="12"/>
  <c r="H932" i="12"/>
  <c r="I932" i="12"/>
  <c r="J932" i="12"/>
  <c r="K932" i="12"/>
  <c r="B933" i="12"/>
  <c r="C933" i="12"/>
  <c r="D933" i="12"/>
  <c r="E933" i="12"/>
  <c r="G933" i="12"/>
  <c r="H933" i="12"/>
  <c r="I933" i="12"/>
  <c r="J933" i="12"/>
  <c r="K933" i="12"/>
  <c r="B934" i="12"/>
  <c r="C934" i="12"/>
  <c r="D934" i="12"/>
  <c r="E934" i="12"/>
  <c r="G934" i="12"/>
  <c r="H934" i="12"/>
  <c r="I934" i="12"/>
  <c r="J934" i="12"/>
  <c r="K934" i="12"/>
  <c r="B935" i="12"/>
  <c r="C935" i="12"/>
  <c r="D935" i="12"/>
  <c r="E935" i="12"/>
  <c r="G935" i="12"/>
  <c r="H935" i="12"/>
  <c r="I935" i="12"/>
  <c r="J935" i="12"/>
  <c r="K935" i="12"/>
  <c r="B936" i="12"/>
  <c r="C936" i="12"/>
  <c r="D936" i="12"/>
  <c r="E936" i="12"/>
  <c r="G936" i="12"/>
  <c r="H936" i="12"/>
  <c r="I936" i="12"/>
  <c r="J936" i="12"/>
  <c r="K936" i="12"/>
  <c r="B937" i="12"/>
  <c r="C937" i="12"/>
  <c r="D937" i="12"/>
  <c r="E937" i="12"/>
  <c r="G937" i="12"/>
  <c r="H937" i="12"/>
  <c r="I937" i="12"/>
  <c r="J937" i="12"/>
  <c r="K937" i="12"/>
  <c r="B938" i="12"/>
  <c r="C938" i="12"/>
  <c r="D938" i="12"/>
  <c r="E938" i="12"/>
  <c r="G938" i="12"/>
  <c r="H938" i="12"/>
  <c r="I938" i="12"/>
  <c r="J938" i="12"/>
  <c r="K938" i="12"/>
  <c r="B939" i="12"/>
  <c r="C939" i="12"/>
  <c r="D939" i="12"/>
  <c r="E939" i="12"/>
  <c r="G939" i="12"/>
  <c r="H939" i="12"/>
  <c r="I939" i="12"/>
  <c r="J939" i="12"/>
  <c r="K939" i="12"/>
  <c r="B940" i="12"/>
  <c r="C940" i="12"/>
  <c r="D940" i="12"/>
  <c r="E940" i="12"/>
  <c r="G940" i="12"/>
  <c r="H940" i="12"/>
  <c r="I940" i="12"/>
  <c r="J940" i="12"/>
  <c r="K940" i="12"/>
  <c r="B941" i="12"/>
  <c r="C941" i="12"/>
  <c r="D941" i="12"/>
  <c r="E941" i="12"/>
  <c r="G941" i="12"/>
  <c r="H941" i="12"/>
  <c r="I941" i="12"/>
  <c r="J941" i="12"/>
  <c r="K941" i="12"/>
  <c r="B942" i="12"/>
  <c r="C942" i="12"/>
  <c r="D942" i="12"/>
  <c r="E942" i="12"/>
  <c r="G942" i="12"/>
  <c r="H942" i="12"/>
  <c r="I942" i="12"/>
  <c r="J942" i="12"/>
  <c r="K942" i="12"/>
  <c r="B943" i="12"/>
  <c r="C943" i="12"/>
  <c r="D943" i="12"/>
  <c r="E943" i="12"/>
  <c r="G943" i="12"/>
  <c r="H943" i="12"/>
  <c r="I943" i="12"/>
  <c r="J943" i="12"/>
  <c r="K943" i="12"/>
  <c r="B944" i="12"/>
  <c r="C944" i="12"/>
  <c r="D944" i="12"/>
  <c r="E944" i="12"/>
  <c r="G944" i="12"/>
  <c r="H944" i="12"/>
  <c r="I944" i="12"/>
  <c r="J944" i="12"/>
  <c r="K944" i="12"/>
  <c r="B945" i="12"/>
  <c r="C945" i="12"/>
  <c r="D945" i="12"/>
  <c r="E945" i="12"/>
  <c r="G945" i="12"/>
  <c r="H945" i="12"/>
  <c r="I945" i="12"/>
  <c r="J945" i="12"/>
  <c r="K945" i="12"/>
  <c r="B946" i="12"/>
  <c r="C946" i="12"/>
  <c r="D946" i="12"/>
  <c r="E946" i="12"/>
  <c r="G946" i="12"/>
  <c r="H946" i="12"/>
  <c r="I946" i="12"/>
  <c r="J946" i="12"/>
  <c r="K946" i="12"/>
  <c r="B947" i="12"/>
  <c r="C947" i="12"/>
  <c r="D947" i="12"/>
  <c r="E947" i="12"/>
  <c r="G947" i="12"/>
  <c r="H947" i="12"/>
  <c r="I947" i="12"/>
  <c r="J947" i="12"/>
  <c r="K947" i="12"/>
  <c r="B948" i="12"/>
  <c r="C948" i="12"/>
  <c r="D948" i="12"/>
  <c r="E948" i="12"/>
  <c r="G948" i="12"/>
  <c r="H948" i="12"/>
  <c r="I948" i="12"/>
  <c r="J948" i="12"/>
  <c r="K948" i="12"/>
  <c r="B949" i="12"/>
  <c r="C949" i="12"/>
  <c r="D949" i="12"/>
  <c r="E949" i="12"/>
  <c r="G949" i="12"/>
  <c r="H949" i="12"/>
  <c r="I949" i="12"/>
  <c r="J949" i="12"/>
  <c r="K949" i="12"/>
  <c r="B950" i="12"/>
  <c r="C950" i="12"/>
  <c r="D950" i="12"/>
  <c r="E950" i="12"/>
  <c r="G950" i="12"/>
  <c r="H950" i="12"/>
  <c r="I950" i="12"/>
  <c r="J950" i="12"/>
  <c r="K950" i="12"/>
  <c r="B951" i="12"/>
  <c r="C951" i="12"/>
  <c r="D951" i="12"/>
  <c r="E951" i="12"/>
  <c r="G951" i="12"/>
  <c r="H951" i="12"/>
  <c r="I951" i="12"/>
  <c r="J951" i="12"/>
  <c r="K951" i="12"/>
  <c r="B952" i="12"/>
  <c r="C952" i="12"/>
  <c r="D952" i="12"/>
  <c r="E952" i="12"/>
  <c r="G952" i="12"/>
  <c r="H952" i="12"/>
  <c r="I952" i="12"/>
  <c r="J952" i="12"/>
  <c r="K952" i="12"/>
  <c r="B953" i="12"/>
  <c r="C953" i="12"/>
  <c r="D953" i="12"/>
  <c r="E953" i="12"/>
  <c r="G953" i="12"/>
  <c r="H953" i="12"/>
  <c r="I953" i="12"/>
  <c r="J953" i="12"/>
  <c r="K953" i="12"/>
  <c r="B954" i="12"/>
  <c r="C954" i="12"/>
  <c r="D954" i="12"/>
  <c r="E954" i="12"/>
  <c r="G954" i="12"/>
  <c r="H954" i="12"/>
  <c r="I954" i="12"/>
  <c r="J954" i="12"/>
  <c r="K954" i="12"/>
  <c r="B955" i="12"/>
  <c r="C955" i="12"/>
  <c r="D955" i="12"/>
  <c r="E955" i="12"/>
  <c r="G955" i="12"/>
  <c r="H955" i="12"/>
  <c r="I955" i="12"/>
  <c r="J955" i="12"/>
  <c r="K955" i="12"/>
  <c r="B956" i="12"/>
  <c r="C956" i="12"/>
  <c r="D956" i="12"/>
  <c r="E956" i="12"/>
  <c r="G956" i="12"/>
  <c r="H956" i="12"/>
  <c r="I956" i="12"/>
  <c r="J956" i="12"/>
  <c r="K956" i="12"/>
  <c r="B957" i="12"/>
  <c r="C957" i="12"/>
  <c r="D957" i="12"/>
  <c r="E957" i="12"/>
  <c r="G957" i="12"/>
  <c r="H957" i="12"/>
  <c r="I957" i="12"/>
  <c r="J957" i="12"/>
  <c r="K957" i="12"/>
  <c r="B958" i="12"/>
  <c r="C958" i="12"/>
  <c r="D958" i="12"/>
  <c r="E958" i="12"/>
  <c r="G958" i="12"/>
  <c r="H958" i="12"/>
  <c r="I958" i="12"/>
  <c r="J958" i="12"/>
  <c r="K958" i="12"/>
  <c r="B959" i="12"/>
  <c r="C959" i="12"/>
  <c r="D959" i="12"/>
  <c r="E959" i="12"/>
  <c r="G959" i="12"/>
  <c r="H959" i="12"/>
  <c r="I959" i="12"/>
  <c r="J959" i="12"/>
  <c r="K959" i="12"/>
  <c r="B960" i="12"/>
  <c r="C960" i="12"/>
  <c r="D960" i="12"/>
  <c r="E960" i="12"/>
  <c r="G960" i="12"/>
  <c r="H960" i="12"/>
  <c r="I960" i="12"/>
  <c r="J960" i="12"/>
  <c r="K960" i="12"/>
  <c r="B961" i="12"/>
  <c r="C961" i="12"/>
  <c r="D961" i="12"/>
  <c r="E961" i="12"/>
  <c r="G961" i="12"/>
  <c r="H961" i="12"/>
  <c r="I961" i="12"/>
  <c r="J961" i="12"/>
  <c r="K961" i="12"/>
  <c r="B962" i="12"/>
  <c r="C962" i="12"/>
  <c r="D962" i="12"/>
  <c r="E962" i="12"/>
  <c r="G962" i="12"/>
  <c r="H962" i="12"/>
  <c r="I962" i="12"/>
  <c r="J962" i="12"/>
  <c r="K962" i="12"/>
  <c r="B963" i="12"/>
  <c r="C963" i="12"/>
  <c r="D963" i="12"/>
  <c r="E963" i="12"/>
  <c r="G963" i="12"/>
  <c r="H963" i="12"/>
  <c r="I963" i="12"/>
  <c r="J963" i="12"/>
  <c r="K963" i="12"/>
  <c r="B964" i="12"/>
  <c r="C964" i="12"/>
  <c r="D964" i="12"/>
  <c r="E964" i="12"/>
  <c r="G964" i="12"/>
  <c r="H964" i="12"/>
  <c r="I964" i="12"/>
  <c r="J964" i="12"/>
  <c r="K964" i="12"/>
  <c r="B965" i="12"/>
  <c r="C965" i="12"/>
  <c r="D965" i="12"/>
  <c r="E965" i="12"/>
  <c r="G965" i="12"/>
  <c r="H965" i="12"/>
  <c r="I965" i="12"/>
  <c r="J965" i="12"/>
  <c r="K965" i="12"/>
  <c r="B966" i="12"/>
  <c r="C966" i="12"/>
  <c r="D966" i="12"/>
  <c r="E966" i="12"/>
  <c r="G966" i="12"/>
  <c r="H966" i="12"/>
  <c r="I966" i="12"/>
  <c r="J966" i="12"/>
  <c r="K966" i="12"/>
  <c r="B967" i="12"/>
  <c r="C967" i="12"/>
  <c r="D967" i="12"/>
  <c r="E967" i="12"/>
  <c r="G967" i="12"/>
  <c r="H967" i="12"/>
  <c r="I967" i="12"/>
  <c r="J967" i="12"/>
  <c r="K967" i="12"/>
  <c r="B968" i="12"/>
  <c r="C968" i="12"/>
  <c r="D968" i="12"/>
  <c r="E968" i="12"/>
  <c r="G968" i="12"/>
  <c r="H968" i="12"/>
  <c r="I968" i="12"/>
  <c r="J968" i="12"/>
  <c r="K968" i="12"/>
  <c r="B969" i="12"/>
  <c r="C969" i="12"/>
  <c r="D969" i="12"/>
  <c r="E969" i="12"/>
  <c r="G969" i="12"/>
  <c r="H969" i="12"/>
  <c r="I969" i="12"/>
  <c r="J969" i="12"/>
  <c r="K969" i="12"/>
  <c r="B970" i="12"/>
  <c r="C970" i="12"/>
  <c r="D970" i="12"/>
  <c r="E970" i="12"/>
  <c r="G970" i="12"/>
  <c r="H970" i="12"/>
  <c r="I970" i="12"/>
  <c r="J970" i="12"/>
  <c r="K970" i="12"/>
  <c r="B971" i="12"/>
  <c r="C971" i="12"/>
  <c r="D971" i="12"/>
  <c r="E971" i="12"/>
  <c r="G971" i="12"/>
  <c r="H971" i="12"/>
  <c r="I971" i="12"/>
  <c r="J971" i="12"/>
  <c r="K971" i="12"/>
  <c r="B972" i="12"/>
  <c r="C972" i="12"/>
  <c r="D972" i="12"/>
  <c r="E972" i="12"/>
  <c r="G972" i="12"/>
  <c r="H972" i="12"/>
  <c r="I972" i="12"/>
  <c r="J972" i="12"/>
  <c r="K972" i="12"/>
  <c r="B973" i="12"/>
  <c r="C973" i="12"/>
  <c r="D973" i="12"/>
  <c r="E973" i="12"/>
  <c r="G973" i="12"/>
  <c r="H973" i="12"/>
  <c r="I973" i="12"/>
  <c r="J973" i="12"/>
  <c r="K973" i="12"/>
  <c r="B974" i="12"/>
  <c r="C974" i="12"/>
  <c r="D974" i="12"/>
  <c r="E974" i="12"/>
  <c r="G974" i="12"/>
  <c r="H974" i="12"/>
  <c r="I974" i="12"/>
  <c r="J974" i="12"/>
  <c r="K974" i="12"/>
  <c r="B975" i="12"/>
  <c r="C975" i="12"/>
  <c r="D975" i="12"/>
  <c r="E975" i="12"/>
  <c r="G975" i="12"/>
  <c r="H975" i="12"/>
  <c r="I975" i="12"/>
  <c r="J975" i="12"/>
  <c r="K975" i="12"/>
  <c r="B976" i="12"/>
  <c r="C976" i="12"/>
  <c r="D976" i="12"/>
  <c r="E976" i="12"/>
  <c r="G976" i="12"/>
  <c r="H976" i="12"/>
  <c r="I976" i="12"/>
  <c r="J976" i="12"/>
  <c r="K976" i="12"/>
  <c r="B977" i="12"/>
  <c r="C977" i="12"/>
  <c r="D977" i="12"/>
  <c r="E977" i="12"/>
  <c r="G977" i="12"/>
  <c r="H977" i="12"/>
  <c r="I977" i="12"/>
  <c r="J977" i="12"/>
  <c r="K977" i="12"/>
  <c r="B978" i="12"/>
  <c r="C978" i="12"/>
  <c r="D978" i="12"/>
  <c r="E978" i="12"/>
  <c r="G978" i="12"/>
  <c r="H978" i="12"/>
  <c r="I978" i="12"/>
  <c r="J978" i="12"/>
  <c r="K978" i="12"/>
  <c r="B979" i="12"/>
  <c r="C979" i="12"/>
  <c r="D979" i="12"/>
  <c r="E979" i="12"/>
  <c r="G979" i="12"/>
  <c r="H979" i="12"/>
  <c r="I979" i="12"/>
  <c r="J979" i="12"/>
  <c r="K979" i="12"/>
  <c r="B980" i="12"/>
  <c r="C980" i="12"/>
  <c r="D980" i="12"/>
  <c r="E980" i="12"/>
  <c r="G980" i="12"/>
  <c r="H980" i="12"/>
  <c r="I980" i="12"/>
  <c r="J980" i="12"/>
  <c r="K980" i="12"/>
  <c r="B981" i="12"/>
  <c r="C981" i="12"/>
  <c r="D981" i="12"/>
  <c r="E981" i="12"/>
  <c r="G981" i="12"/>
  <c r="H981" i="12"/>
  <c r="I981" i="12"/>
  <c r="J981" i="12"/>
  <c r="K981" i="12"/>
  <c r="B982" i="12"/>
  <c r="C982" i="12"/>
  <c r="D982" i="12"/>
  <c r="E982" i="12"/>
  <c r="G982" i="12"/>
  <c r="H982" i="12"/>
  <c r="I982" i="12"/>
  <c r="J982" i="12"/>
  <c r="K982" i="12"/>
  <c r="B983" i="12"/>
  <c r="C983" i="12"/>
  <c r="D983" i="12"/>
  <c r="E983" i="12"/>
  <c r="G983" i="12"/>
  <c r="H983" i="12"/>
  <c r="I983" i="12"/>
  <c r="J983" i="12"/>
  <c r="K983" i="12"/>
  <c r="B984" i="12"/>
  <c r="C984" i="12"/>
  <c r="D984" i="12"/>
  <c r="E984" i="12"/>
  <c r="G984" i="12"/>
  <c r="H984" i="12"/>
  <c r="I984" i="12"/>
  <c r="J984" i="12"/>
  <c r="K984" i="12"/>
  <c r="B985" i="12"/>
  <c r="C985" i="12"/>
  <c r="D985" i="12"/>
  <c r="E985" i="12"/>
  <c r="G985" i="12"/>
  <c r="H985" i="12"/>
  <c r="I985" i="12"/>
  <c r="J985" i="12"/>
  <c r="K985" i="12"/>
  <c r="B986" i="12"/>
  <c r="C986" i="12"/>
  <c r="D986" i="12"/>
  <c r="E986" i="12"/>
  <c r="G986" i="12"/>
  <c r="H986" i="12"/>
  <c r="I986" i="12"/>
  <c r="J986" i="12"/>
  <c r="K986" i="12"/>
  <c r="B987" i="12"/>
  <c r="C987" i="12"/>
  <c r="D987" i="12"/>
  <c r="E987" i="12"/>
  <c r="G987" i="12"/>
  <c r="H987" i="12"/>
  <c r="I987" i="12"/>
  <c r="J987" i="12"/>
  <c r="K987" i="12"/>
  <c r="B988" i="12"/>
  <c r="C988" i="12"/>
  <c r="D988" i="12"/>
  <c r="E988" i="12"/>
  <c r="G988" i="12"/>
  <c r="H988" i="12"/>
  <c r="I988" i="12"/>
  <c r="J988" i="12"/>
  <c r="K988" i="12"/>
  <c r="B989" i="12"/>
  <c r="C989" i="12"/>
  <c r="D989" i="12"/>
  <c r="E989" i="12"/>
  <c r="G989" i="12"/>
  <c r="H989" i="12"/>
  <c r="I989" i="12"/>
  <c r="J989" i="12"/>
  <c r="K989" i="12"/>
  <c r="B990" i="12"/>
  <c r="C990" i="12"/>
  <c r="D990" i="12"/>
  <c r="E990" i="12"/>
  <c r="G990" i="12"/>
  <c r="H990" i="12"/>
  <c r="I990" i="12"/>
  <c r="J990" i="12"/>
  <c r="K990" i="12"/>
  <c r="B991" i="12"/>
  <c r="C991" i="12"/>
  <c r="D991" i="12"/>
  <c r="E991" i="12"/>
  <c r="G991" i="12"/>
  <c r="H991" i="12"/>
  <c r="I991" i="12"/>
  <c r="J991" i="12"/>
  <c r="K991" i="12"/>
  <c r="B992" i="12"/>
  <c r="C992" i="12"/>
  <c r="D992" i="12"/>
  <c r="E992" i="12"/>
  <c r="G992" i="12"/>
  <c r="H992" i="12"/>
  <c r="I992" i="12"/>
  <c r="J992" i="12"/>
  <c r="K992" i="12"/>
  <c r="B993" i="12"/>
  <c r="C993" i="12"/>
  <c r="D993" i="12"/>
  <c r="E993" i="12"/>
  <c r="G993" i="12"/>
  <c r="H993" i="12"/>
  <c r="I993" i="12"/>
  <c r="J993" i="12"/>
  <c r="K993" i="12"/>
  <c r="B994" i="12"/>
  <c r="C994" i="12"/>
  <c r="D994" i="12"/>
  <c r="E994" i="12"/>
  <c r="G994" i="12"/>
  <c r="H994" i="12"/>
  <c r="I994" i="12"/>
  <c r="J994" i="12"/>
  <c r="K994" i="12"/>
  <c r="B995" i="12"/>
  <c r="C995" i="12"/>
  <c r="D995" i="12"/>
  <c r="E995" i="12"/>
  <c r="G995" i="12"/>
  <c r="H995" i="12"/>
  <c r="I995" i="12"/>
  <c r="J995" i="12"/>
  <c r="K995" i="12"/>
  <c r="B996" i="12"/>
  <c r="C996" i="12"/>
  <c r="D996" i="12"/>
  <c r="E996" i="12"/>
  <c r="G996" i="12"/>
  <c r="H996" i="12"/>
  <c r="I996" i="12"/>
  <c r="J996" i="12"/>
  <c r="K996" i="12"/>
  <c r="B997" i="12"/>
  <c r="C997" i="12"/>
  <c r="D997" i="12"/>
  <c r="E997" i="12"/>
  <c r="G997" i="12"/>
  <c r="H997" i="12"/>
  <c r="I997" i="12"/>
  <c r="J997" i="12"/>
  <c r="K997" i="12"/>
  <c r="B998" i="12"/>
  <c r="C998" i="12"/>
  <c r="D998" i="12"/>
  <c r="E998" i="12"/>
  <c r="G998" i="12"/>
  <c r="H998" i="12"/>
  <c r="I998" i="12"/>
  <c r="J998" i="12"/>
  <c r="K998" i="12"/>
  <c r="B999" i="12"/>
  <c r="C999" i="12"/>
  <c r="D999" i="12"/>
  <c r="E999" i="12"/>
  <c r="G999" i="12"/>
  <c r="H999" i="12"/>
  <c r="I999" i="12"/>
  <c r="J999" i="12"/>
  <c r="K999" i="12"/>
  <c r="B1000" i="12"/>
  <c r="C1000" i="12"/>
  <c r="D1000" i="12"/>
  <c r="E1000" i="12"/>
  <c r="G1000" i="12"/>
  <c r="H1000" i="12"/>
  <c r="I1000" i="12"/>
  <c r="J1000" i="12"/>
  <c r="K1000" i="12"/>
  <c r="B1001" i="12"/>
  <c r="C1001" i="12"/>
  <c r="D1001" i="12"/>
  <c r="E1001" i="12"/>
  <c r="G1001" i="12"/>
  <c r="H1001" i="12"/>
  <c r="I1001" i="12"/>
  <c r="J1001" i="12"/>
  <c r="K1001" i="12"/>
  <c r="B1002" i="12"/>
  <c r="C1002" i="12"/>
  <c r="D1002" i="12"/>
  <c r="E1002" i="12"/>
  <c r="G1002" i="12"/>
  <c r="H1002" i="12"/>
  <c r="I1002" i="12"/>
  <c r="J1002" i="12"/>
  <c r="K1002" i="12"/>
  <c r="B1003" i="12"/>
  <c r="C1003" i="12"/>
  <c r="D1003" i="12"/>
  <c r="E1003" i="12"/>
  <c r="G1003" i="12"/>
  <c r="H1003" i="12"/>
  <c r="I1003" i="12"/>
  <c r="J1003" i="12"/>
  <c r="K1003" i="12"/>
  <c r="B1004" i="12"/>
  <c r="C1004" i="12"/>
  <c r="D1004" i="12"/>
  <c r="E1004" i="12"/>
  <c r="G1004" i="12"/>
  <c r="H1004" i="12"/>
  <c r="I1004" i="12"/>
  <c r="J1004" i="12"/>
  <c r="K1004" i="12"/>
  <c r="B1005" i="12"/>
  <c r="C1005" i="12"/>
  <c r="D1005" i="12"/>
  <c r="E1005" i="12"/>
  <c r="G1005" i="12"/>
  <c r="H1005" i="12"/>
  <c r="I1005" i="12"/>
  <c r="J1005" i="12"/>
  <c r="K1005" i="12"/>
  <c r="B1006" i="12"/>
  <c r="C1006" i="12"/>
  <c r="D1006" i="12"/>
  <c r="E1006" i="12"/>
  <c r="G1006" i="12"/>
  <c r="H1006" i="12"/>
  <c r="I1006" i="12"/>
  <c r="J1006" i="12"/>
  <c r="K1006" i="12"/>
  <c r="B1007" i="12"/>
  <c r="C1007" i="12"/>
  <c r="D1007" i="12"/>
  <c r="E1007" i="12"/>
  <c r="G1007" i="12"/>
  <c r="H1007" i="12"/>
  <c r="I1007" i="12"/>
  <c r="J1007" i="12"/>
  <c r="K1007" i="12"/>
  <c r="B1008" i="12"/>
  <c r="C1008" i="12"/>
  <c r="D1008" i="12"/>
  <c r="E1008" i="12"/>
  <c r="G1008" i="12"/>
  <c r="H1008" i="12"/>
  <c r="I1008" i="12"/>
  <c r="J1008" i="12"/>
  <c r="K1008" i="12"/>
  <c r="B1009" i="12"/>
  <c r="C1009" i="12"/>
  <c r="D1009" i="12"/>
  <c r="E1009" i="12"/>
  <c r="G1009" i="12"/>
  <c r="H1009" i="12"/>
  <c r="I1009" i="12"/>
  <c r="J1009" i="12"/>
  <c r="K1009" i="12"/>
  <c r="B1010" i="12"/>
  <c r="C1010" i="12"/>
  <c r="D1010" i="12"/>
  <c r="E1010" i="12"/>
  <c r="G1010" i="12"/>
  <c r="H1010" i="12"/>
  <c r="I1010" i="12"/>
  <c r="J1010" i="12"/>
  <c r="K1010" i="12"/>
  <c r="B1011" i="12"/>
  <c r="C1011" i="12"/>
  <c r="D1011" i="12"/>
  <c r="E1011" i="12"/>
  <c r="G1011" i="12"/>
  <c r="H1011" i="12"/>
  <c r="I1011" i="12"/>
  <c r="J1011" i="12"/>
  <c r="K1011" i="12"/>
  <c r="B1012" i="12"/>
  <c r="C1012" i="12"/>
  <c r="D1012" i="12"/>
  <c r="E1012" i="12"/>
  <c r="G1012" i="12"/>
  <c r="H1012" i="12"/>
  <c r="I1012" i="12"/>
  <c r="J1012" i="12"/>
  <c r="K1012" i="12"/>
  <c r="B1013" i="12"/>
  <c r="C1013" i="12"/>
  <c r="D1013" i="12"/>
  <c r="E1013" i="12"/>
  <c r="G1013" i="12"/>
  <c r="H1013" i="12"/>
  <c r="I1013" i="12"/>
  <c r="J1013" i="12"/>
  <c r="K1013" i="12"/>
  <c r="B1014" i="12"/>
  <c r="C1014" i="12"/>
  <c r="D1014" i="12"/>
  <c r="E1014" i="12"/>
  <c r="G1014" i="12"/>
  <c r="H1014" i="12"/>
  <c r="I1014" i="12"/>
  <c r="J1014" i="12"/>
  <c r="K1014" i="12"/>
  <c r="B1015" i="12"/>
  <c r="C1015" i="12"/>
  <c r="D1015" i="12"/>
  <c r="E1015" i="12"/>
  <c r="G1015" i="12"/>
  <c r="H1015" i="12"/>
  <c r="I1015" i="12"/>
  <c r="J1015" i="12"/>
  <c r="K1015" i="12"/>
  <c r="B1016" i="12"/>
  <c r="C1016" i="12"/>
  <c r="D1016" i="12"/>
  <c r="E1016" i="12"/>
  <c r="G1016" i="12"/>
  <c r="H1016" i="12"/>
  <c r="I1016" i="12"/>
  <c r="J1016" i="12"/>
  <c r="K1016" i="12"/>
  <c r="B1017" i="12"/>
  <c r="C1017" i="12"/>
  <c r="D1017" i="12"/>
  <c r="E1017" i="12"/>
  <c r="G1017" i="12"/>
  <c r="H1017" i="12"/>
  <c r="I1017" i="12"/>
  <c r="J1017" i="12"/>
  <c r="K1017" i="12"/>
  <c r="B1018" i="12"/>
  <c r="C1018" i="12"/>
  <c r="D1018" i="12"/>
  <c r="E1018" i="12"/>
  <c r="G1018" i="12"/>
  <c r="H1018" i="12"/>
  <c r="I1018" i="12"/>
  <c r="J1018" i="12"/>
  <c r="K1018" i="12"/>
  <c r="B1019" i="12"/>
  <c r="C1019" i="12"/>
  <c r="D1019" i="12"/>
  <c r="E1019" i="12"/>
  <c r="G1019" i="12"/>
  <c r="H1019" i="12"/>
  <c r="I1019" i="12"/>
  <c r="J1019" i="12"/>
  <c r="K1019" i="12"/>
  <c r="B1020" i="12"/>
  <c r="C1020" i="12"/>
  <c r="D1020" i="12"/>
  <c r="E1020" i="12"/>
  <c r="G1020" i="12"/>
  <c r="H1020" i="12"/>
  <c r="I1020" i="12"/>
  <c r="J1020" i="12"/>
  <c r="K1020" i="12"/>
  <c r="B1021" i="12"/>
  <c r="C1021" i="12"/>
  <c r="D1021" i="12"/>
  <c r="E1021" i="12"/>
  <c r="G1021" i="12"/>
  <c r="H1021" i="12"/>
  <c r="I1021" i="12"/>
  <c r="J1021" i="12"/>
  <c r="K1021" i="12"/>
  <c r="B1022" i="12"/>
  <c r="C1022" i="12"/>
  <c r="D1022" i="12"/>
  <c r="E1022" i="12"/>
  <c r="G1022" i="12"/>
  <c r="H1022" i="12"/>
  <c r="I1022" i="12"/>
  <c r="J1022" i="12"/>
  <c r="K1022" i="12"/>
  <c r="B1023" i="12"/>
  <c r="C1023" i="12"/>
  <c r="D1023" i="12"/>
  <c r="E1023" i="12"/>
  <c r="G1023" i="12"/>
  <c r="H1023" i="12"/>
  <c r="I1023" i="12"/>
  <c r="J1023" i="12"/>
  <c r="K1023" i="12"/>
  <c r="B1024" i="12"/>
  <c r="C1024" i="12"/>
  <c r="D1024" i="12"/>
  <c r="E1024" i="12"/>
  <c r="G1024" i="12"/>
  <c r="H1024" i="12"/>
  <c r="I1024" i="12"/>
  <c r="J1024" i="12"/>
  <c r="K1024" i="12"/>
  <c r="B1025" i="12"/>
  <c r="C1025" i="12"/>
  <c r="D1025" i="12"/>
  <c r="E1025" i="12"/>
  <c r="G1025" i="12"/>
  <c r="H1025" i="12"/>
  <c r="I1025" i="12"/>
  <c r="J1025" i="12"/>
  <c r="K1025" i="12"/>
  <c r="B1026" i="12"/>
  <c r="C1026" i="12"/>
  <c r="D1026" i="12"/>
  <c r="E1026" i="12"/>
  <c r="G1026" i="12"/>
  <c r="H1026" i="12"/>
  <c r="I1026" i="12"/>
  <c r="J1026" i="12"/>
  <c r="K1026" i="12"/>
  <c r="B1027" i="12"/>
  <c r="C1027" i="12"/>
  <c r="D1027" i="12"/>
  <c r="E1027" i="12"/>
  <c r="G1027" i="12"/>
  <c r="H1027" i="12"/>
  <c r="I1027" i="12"/>
  <c r="J1027" i="12"/>
  <c r="K1027" i="12"/>
  <c r="B1028" i="12"/>
  <c r="C1028" i="12"/>
  <c r="D1028" i="12"/>
  <c r="E1028" i="12"/>
  <c r="G1028" i="12"/>
  <c r="H1028" i="12"/>
  <c r="I1028" i="12"/>
  <c r="J1028" i="12"/>
  <c r="K1028" i="12"/>
  <c r="B1029" i="12"/>
  <c r="C1029" i="12"/>
  <c r="D1029" i="12"/>
  <c r="E1029" i="12"/>
  <c r="G1029" i="12"/>
  <c r="H1029" i="12"/>
  <c r="I1029" i="12"/>
  <c r="J1029" i="12"/>
  <c r="K1029" i="12"/>
  <c r="B1030" i="12"/>
  <c r="C1030" i="12"/>
  <c r="D1030" i="12"/>
  <c r="E1030" i="12"/>
  <c r="F1030" i="12"/>
  <c r="G1030" i="12"/>
  <c r="H1030" i="12"/>
  <c r="I1030" i="12"/>
  <c r="J1030" i="12"/>
  <c r="K1030" i="12"/>
  <c r="B1031" i="12"/>
  <c r="C1031" i="12"/>
  <c r="D1031" i="12"/>
  <c r="E1031" i="12"/>
  <c r="F1031" i="12"/>
  <c r="G1031" i="12"/>
  <c r="H1031" i="12"/>
  <c r="I1031" i="12"/>
  <c r="J1031" i="12"/>
  <c r="K1031" i="12"/>
  <c r="B1032" i="12"/>
  <c r="C1032" i="12"/>
  <c r="D1032" i="12"/>
  <c r="E1032" i="12"/>
  <c r="F1032" i="12"/>
  <c r="G1032" i="12"/>
  <c r="H1032" i="12"/>
  <c r="I1032" i="12"/>
  <c r="J1032" i="12"/>
  <c r="K1032" i="12"/>
  <c r="B1033" i="12"/>
  <c r="C1033" i="12"/>
  <c r="D1033" i="12"/>
  <c r="E1033" i="12"/>
  <c r="F1033" i="12"/>
  <c r="G1033" i="12"/>
  <c r="H1033" i="12"/>
  <c r="I1033" i="12"/>
  <c r="J1033" i="12"/>
  <c r="K1033" i="12"/>
  <c r="B1034" i="12"/>
  <c r="C1034" i="12"/>
  <c r="D1034" i="12"/>
  <c r="E1034" i="12"/>
  <c r="F1034" i="12"/>
  <c r="G1034" i="12"/>
  <c r="H1034" i="12"/>
  <c r="I1034" i="12"/>
  <c r="J1034" i="12"/>
  <c r="K1034" i="12"/>
  <c r="B1035" i="12"/>
  <c r="C1035" i="12"/>
  <c r="D1035" i="12"/>
  <c r="E1035" i="12"/>
  <c r="F1035" i="12"/>
  <c r="G1035" i="12"/>
  <c r="H1035" i="12"/>
  <c r="I1035" i="12"/>
  <c r="J1035" i="12"/>
  <c r="K1035" i="12"/>
  <c r="B1036" i="12"/>
  <c r="C1036" i="12"/>
  <c r="D1036" i="12"/>
  <c r="E1036" i="12"/>
  <c r="F1036" i="12"/>
  <c r="G1036" i="12"/>
  <c r="H1036" i="12"/>
  <c r="I1036" i="12"/>
  <c r="J1036" i="12"/>
  <c r="K1036" i="12"/>
  <c r="B1037" i="12"/>
  <c r="C1037" i="12"/>
  <c r="D1037" i="12"/>
  <c r="E1037" i="12"/>
  <c r="F1037" i="12"/>
  <c r="G1037" i="12"/>
  <c r="H1037" i="12"/>
  <c r="I1037" i="12"/>
  <c r="J1037" i="12"/>
  <c r="K1037" i="12"/>
  <c r="B1038" i="12"/>
  <c r="C1038" i="12"/>
  <c r="D1038" i="12"/>
  <c r="E1038" i="12"/>
  <c r="F1038" i="12"/>
  <c r="G1038" i="12"/>
  <c r="H1038" i="12"/>
  <c r="I1038" i="12"/>
  <c r="J1038" i="12"/>
  <c r="K1038" i="12"/>
  <c r="B1039" i="12"/>
  <c r="C1039" i="12"/>
  <c r="D1039" i="12"/>
  <c r="E1039" i="12"/>
  <c r="F1039" i="12"/>
  <c r="G1039" i="12"/>
  <c r="H1039" i="12"/>
  <c r="I1039" i="12"/>
  <c r="J1039" i="12"/>
  <c r="K1039" i="12"/>
  <c r="B1040" i="12"/>
  <c r="C1040" i="12"/>
  <c r="D1040" i="12"/>
  <c r="E1040" i="12"/>
  <c r="F1040" i="12"/>
  <c r="G1040" i="12"/>
  <c r="H1040" i="12"/>
  <c r="I1040" i="12"/>
  <c r="J1040" i="12"/>
  <c r="K1040" i="12"/>
  <c r="B1041" i="12"/>
  <c r="C1041" i="12"/>
  <c r="D1041" i="12"/>
  <c r="E1041" i="12"/>
  <c r="F1041" i="12"/>
  <c r="G1041" i="12"/>
  <c r="H1041" i="12"/>
  <c r="I1041" i="12"/>
  <c r="J1041" i="12"/>
  <c r="K1041" i="12"/>
  <c r="B1042" i="12"/>
  <c r="C1042" i="12"/>
  <c r="D1042" i="12"/>
  <c r="E1042" i="12"/>
  <c r="F1042" i="12"/>
  <c r="G1042" i="12"/>
  <c r="H1042" i="12"/>
  <c r="I1042" i="12"/>
  <c r="J1042" i="12"/>
  <c r="K1042" i="12"/>
  <c r="B1043" i="12"/>
  <c r="C1043" i="12"/>
  <c r="D1043" i="12"/>
  <c r="E1043" i="12"/>
  <c r="F1043" i="12"/>
  <c r="G1043" i="12"/>
  <c r="H1043" i="12"/>
  <c r="I1043" i="12"/>
  <c r="J1043" i="12"/>
  <c r="K1043" i="12"/>
  <c r="B1044" i="12"/>
  <c r="C1044" i="12"/>
  <c r="D1044" i="12"/>
  <c r="E1044" i="12"/>
  <c r="F1044" i="12"/>
  <c r="G1044" i="12"/>
  <c r="H1044" i="12"/>
  <c r="I1044" i="12"/>
  <c r="J1044" i="12"/>
  <c r="K1044" i="12"/>
  <c r="B1045" i="12"/>
  <c r="C1045" i="12"/>
  <c r="D1045" i="12"/>
  <c r="E1045" i="12"/>
  <c r="F1045" i="12"/>
  <c r="G1045" i="12"/>
  <c r="H1045" i="12"/>
  <c r="I1045" i="12"/>
  <c r="J1045" i="12"/>
  <c r="K1045" i="12"/>
  <c r="B1046" i="12"/>
  <c r="C1046" i="12"/>
  <c r="D1046" i="12"/>
  <c r="E1046" i="12"/>
  <c r="F1046" i="12"/>
  <c r="G1046" i="12"/>
  <c r="H1046" i="12"/>
  <c r="I1046" i="12"/>
  <c r="J1046" i="12"/>
  <c r="K1046" i="12"/>
  <c r="B1047" i="12"/>
  <c r="C1047" i="12"/>
  <c r="D1047" i="12"/>
  <c r="E1047" i="12"/>
  <c r="F1047" i="12"/>
  <c r="G1047" i="12"/>
  <c r="H1047" i="12"/>
  <c r="I1047" i="12"/>
  <c r="J1047" i="12"/>
  <c r="K1047" i="12"/>
  <c r="B1048" i="12"/>
  <c r="C1048" i="12"/>
  <c r="D1048" i="12"/>
  <c r="E1048" i="12"/>
  <c r="F1048" i="12"/>
  <c r="G1048" i="12"/>
  <c r="H1048" i="12"/>
  <c r="I1048" i="12"/>
  <c r="J1048" i="12"/>
  <c r="K1048" i="12"/>
  <c r="B1049" i="12"/>
  <c r="C1049" i="12"/>
  <c r="D1049" i="12"/>
  <c r="E1049" i="12"/>
  <c r="F1049" i="12"/>
  <c r="G1049" i="12"/>
  <c r="H1049" i="12"/>
  <c r="I1049" i="12"/>
  <c r="J1049" i="12"/>
  <c r="K1049" i="12"/>
  <c r="B1050" i="12"/>
  <c r="C1050" i="12"/>
  <c r="D1050" i="12"/>
  <c r="E1050" i="12"/>
  <c r="F1050" i="12"/>
  <c r="G1050" i="12"/>
  <c r="H1050" i="12"/>
  <c r="I1050" i="12"/>
  <c r="J1050" i="12"/>
  <c r="K1050" i="12"/>
  <c r="M142" i="1" a="1"/>
  <c r="M142" i="1" s="1"/>
  <c r="L139" i="15" s="1"/>
  <c r="L142" i="1" a="1"/>
  <c r="L142" i="1" s="1"/>
  <c r="K139" i="15" s="1"/>
  <c r="M138" i="1" a="1"/>
  <c r="M138" i="1" s="1"/>
  <c r="L135" i="15" s="1"/>
  <c r="L138" i="1" a="1"/>
  <c r="L138" i="1" s="1"/>
  <c r="K135" i="15" s="1"/>
  <c r="L136" i="1" a="1"/>
  <c r="L136" i="1" s="1"/>
  <c r="K133" i="15" s="1"/>
  <c r="M132" i="1" a="1"/>
  <c r="M132" i="1" s="1"/>
  <c r="L129" i="15" s="1"/>
  <c r="L132" i="1" a="1"/>
  <c r="L132" i="1" s="1"/>
  <c r="K129" i="15" s="1"/>
  <c r="BS116" i="1"/>
  <c r="BS117" i="1"/>
  <c r="BS118" i="1"/>
  <c r="BS119" i="1"/>
  <c r="BS120" i="1"/>
  <c r="BS121" i="1"/>
  <c r="BS122" i="1"/>
  <c r="BS123" i="1"/>
  <c r="BS124" i="1"/>
  <c r="BS125" i="1"/>
  <c r="BS108" i="1"/>
  <c r="BS109" i="1"/>
  <c r="BS110" i="1"/>
  <c r="M115" i="1" a="1"/>
  <c r="M115" i="1" s="1"/>
  <c r="L112" i="15" s="1"/>
  <c r="L115" i="1" a="1"/>
  <c r="L115" i="1" s="1"/>
  <c r="K112" i="15" s="1"/>
  <c r="BS97" i="1"/>
  <c r="BS99" i="1"/>
  <c r="BS100" i="1"/>
  <c r="BS101" i="1"/>
  <c r="BS102" i="1"/>
  <c r="BS103" i="1"/>
  <c r="BS104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7" i="1"/>
  <c r="AX148" i="1"/>
  <c r="AX149" i="1"/>
  <c r="AX150" i="1"/>
  <c r="AX152" i="1"/>
  <c r="AX153" i="1"/>
  <c r="AX154" i="1"/>
  <c r="AX155" i="1"/>
  <c r="AX156" i="1"/>
  <c r="AX157" i="1"/>
  <c r="AX158" i="1"/>
  <c r="AX159" i="1"/>
  <c r="AX160" i="1"/>
  <c r="AX161" i="1"/>
  <c r="AX163" i="1"/>
  <c r="AX164" i="1"/>
  <c r="AX165" i="1"/>
  <c r="AX166" i="1"/>
  <c r="AX167" i="1"/>
  <c r="AX169" i="1"/>
  <c r="AX170" i="1"/>
  <c r="AX171" i="1"/>
  <c r="AX172" i="1"/>
  <c r="AX173" i="1"/>
  <c r="AX174" i="1"/>
  <c r="AX175" i="1"/>
  <c r="AX179" i="1"/>
  <c r="AX181" i="1"/>
  <c r="AX182" i="1"/>
  <c r="AX184" i="1"/>
  <c r="AX186" i="1"/>
  <c r="AX187" i="1"/>
  <c r="AX189" i="1"/>
  <c r="AX190" i="1"/>
  <c r="AX191" i="1"/>
  <c r="AX202" i="1"/>
  <c r="AX203" i="1"/>
  <c r="AX204" i="1"/>
  <c r="AX205" i="1"/>
  <c r="AX206" i="1"/>
  <c r="AX208" i="1"/>
  <c r="AX209" i="1"/>
  <c r="AX210" i="1"/>
  <c r="AX211" i="1"/>
  <c r="AX212" i="1"/>
  <c r="AX213" i="1"/>
  <c r="AX214" i="1"/>
  <c r="AX216" i="1"/>
  <c r="AX219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97" i="1"/>
  <c r="C97" i="1"/>
  <c r="F97" i="1"/>
  <c r="Q97" i="1"/>
  <c r="R97" i="1" a="1"/>
  <c r="R97" i="1"/>
  <c r="D94" i="15" s="1"/>
  <c r="S97" i="1" a="1"/>
  <c r="S97" i="1"/>
  <c r="E94" i="15" s="1"/>
  <c r="T97" i="1" a="1"/>
  <c r="T97" i="1"/>
  <c r="AH97" i="1"/>
  <c r="AI97" i="1"/>
  <c r="AJ97" i="1"/>
  <c r="AK97" i="1"/>
  <c r="AL97" i="1"/>
  <c r="AM97" i="1"/>
  <c r="AN97" i="1"/>
  <c r="AO97" i="1"/>
  <c r="AP97" i="1"/>
  <c r="BA97" i="1"/>
  <c r="BB97" i="1" a="1"/>
  <c r="BB97" i="1"/>
  <c r="BC97" i="1" a="1"/>
  <c r="BC97" i="1"/>
  <c r="BD97" i="1" a="1"/>
  <c r="BD97" i="1"/>
  <c r="BE97" i="1"/>
  <c r="BQ97" i="1"/>
  <c r="BR97" i="1"/>
  <c r="A108" i="1"/>
  <c r="C108" i="1"/>
  <c r="F108" i="1"/>
  <c r="Q108" i="1"/>
  <c r="R108" i="1" a="1"/>
  <c r="R108" i="1"/>
  <c r="D105" i="15" s="1"/>
  <c r="S108" i="1" a="1"/>
  <c r="S108" i="1"/>
  <c r="E105" i="15" s="1"/>
  <c r="T108" i="1" a="1"/>
  <c r="T108" i="1"/>
  <c r="AH108" i="1"/>
  <c r="AI108" i="1"/>
  <c r="AJ108" i="1"/>
  <c r="AK108" i="1"/>
  <c r="AL108" i="1"/>
  <c r="AM108" i="1"/>
  <c r="AN108" i="1"/>
  <c r="AO108" i="1"/>
  <c r="AP108" i="1"/>
  <c r="BA108" i="1"/>
  <c r="BB108" i="1" a="1"/>
  <c r="BB108" i="1"/>
  <c r="BC108" i="1" a="1"/>
  <c r="BC108" i="1"/>
  <c r="BD108" i="1" a="1"/>
  <c r="BD108" i="1"/>
  <c r="BE108" i="1"/>
  <c r="BQ108" i="1"/>
  <c r="BR108" i="1"/>
  <c r="M120" i="1" a="1"/>
  <c r="M120" i="1" s="1"/>
  <c r="L117" i="15" s="1"/>
  <c r="L120" i="1" a="1"/>
  <c r="L120" i="1" s="1"/>
  <c r="K117" i="15" s="1"/>
  <c r="M119" i="1" a="1"/>
  <c r="M119" i="1" s="1"/>
  <c r="L116" i="15" s="1"/>
  <c r="L119" i="1" a="1"/>
  <c r="L119" i="1" s="1"/>
  <c r="K116" i="15" s="1"/>
  <c r="A119" i="1"/>
  <c r="C119" i="1"/>
  <c r="F119" i="1"/>
  <c r="Q119" i="1"/>
  <c r="R119" i="1" a="1"/>
  <c r="R119" i="1"/>
  <c r="D116" i="15" s="1"/>
  <c r="S119" i="1" a="1"/>
  <c r="S119" i="1"/>
  <c r="E116" i="15" s="1"/>
  <c r="T119" i="1" a="1"/>
  <c r="T119" i="1"/>
  <c r="AH119" i="1"/>
  <c r="AI119" i="1"/>
  <c r="AJ119" i="1"/>
  <c r="AK119" i="1"/>
  <c r="AL119" i="1"/>
  <c r="AM119" i="1"/>
  <c r="AN119" i="1"/>
  <c r="AO119" i="1"/>
  <c r="AP119" i="1"/>
  <c r="BA119" i="1"/>
  <c r="BB119" i="1" a="1"/>
  <c r="BB119" i="1"/>
  <c r="BC119" i="1" a="1"/>
  <c r="BC119" i="1"/>
  <c r="BD119" i="1" a="1"/>
  <c r="BD119" i="1"/>
  <c r="BE119" i="1"/>
  <c r="BQ119" i="1"/>
  <c r="BR119" i="1"/>
  <c r="A120" i="1"/>
  <c r="C120" i="1"/>
  <c r="F120" i="1"/>
  <c r="Q120" i="1"/>
  <c r="R120" i="1" a="1"/>
  <c r="R120" i="1"/>
  <c r="D117" i="15" s="1"/>
  <c r="S120" i="1" a="1"/>
  <c r="S120" i="1"/>
  <c r="E117" i="15" s="1"/>
  <c r="T120" i="1" a="1"/>
  <c r="T120" i="1"/>
  <c r="AH120" i="1"/>
  <c r="AI120" i="1"/>
  <c r="AJ120" i="1"/>
  <c r="AK120" i="1"/>
  <c r="AN120" i="1"/>
  <c r="BA120" i="1"/>
  <c r="BB120" i="1" a="1"/>
  <c r="BB120" i="1"/>
  <c r="BC120" i="1" a="1"/>
  <c r="BC120" i="1"/>
  <c r="BD120" i="1" a="1"/>
  <c r="BD120" i="1"/>
  <c r="BE120" i="1"/>
  <c r="BQ120" i="1"/>
  <c r="BR120" i="1"/>
  <c r="M117" i="1" a="1"/>
  <c r="M117" i="1" s="1"/>
  <c r="L114" i="15" s="1"/>
  <c r="L117" i="1" a="1"/>
  <c r="L117" i="1" s="1"/>
  <c r="K114" i="15" s="1"/>
  <c r="M116" i="1" a="1"/>
  <c r="M116" i="1" s="1"/>
  <c r="L113" i="15" s="1"/>
  <c r="L116" i="1" a="1"/>
  <c r="L116" i="1" s="1"/>
  <c r="K113" i="15" s="1"/>
  <c r="A116" i="1"/>
  <c r="C116" i="1"/>
  <c r="F116" i="1"/>
  <c r="Q116" i="1"/>
  <c r="R116" i="1" a="1"/>
  <c r="R116" i="1"/>
  <c r="D113" i="15" s="1"/>
  <c r="S116" i="1" a="1"/>
  <c r="S116" i="1"/>
  <c r="E113" i="15" s="1"/>
  <c r="T116" i="1" a="1"/>
  <c r="T116" i="1"/>
  <c r="AH116" i="1"/>
  <c r="AI116" i="1"/>
  <c r="AJ116" i="1"/>
  <c r="AK116" i="1"/>
  <c r="AN116" i="1"/>
  <c r="BA116" i="1"/>
  <c r="BB116" i="1" a="1"/>
  <c r="BB116" i="1"/>
  <c r="BC116" i="1" a="1"/>
  <c r="BC116" i="1"/>
  <c r="BD116" i="1" a="1"/>
  <c r="BD116" i="1"/>
  <c r="BE116" i="1"/>
  <c r="BQ116" i="1"/>
  <c r="BR116" i="1"/>
  <c r="A117" i="1"/>
  <c r="C117" i="1"/>
  <c r="F117" i="1"/>
  <c r="Q117" i="1"/>
  <c r="R117" i="1" a="1"/>
  <c r="R117" i="1"/>
  <c r="D114" i="15" s="1"/>
  <c r="S117" i="1" a="1"/>
  <c r="S117" i="1"/>
  <c r="E114" i="15" s="1"/>
  <c r="T117" i="1" a="1"/>
  <c r="T117" i="1"/>
  <c r="AH117" i="1"/>
  <c r="AI117" i="1"/>
  <c r="AJ117" i="1"/>
  <c r="AK117" i="1"/>
  <c r="AN117" i="1"/>
  <c r="BA117" i="1"/>
  <c r="BB117" i="1" a="1"/>
  <c r="BB117" i="1"/>
  <c r="BC117" i="1" a="1"/>
  <c r="BC117" i="1"/>
  <c r="BD117" i="1" a="1"/>
  <c r="BD117" i="1"/>
  <c r="BE117" i="1"/>
  <c r="BQ117" i="1"/>
  <c r="BR117" i="1"/>
  <c r="A98" i="1"/>
  <c r="C98" i="1"/>
  <c r="F98" i="1"/>
  <c r="L98" i="1" a="1"/>
  <c r="L98" i="1"/>
  <c r="K95" i="15" s="1"/>
  <c r="M98" i="1" a="1"/>
  <c r="M98" i="1"/>
  <c r="L95" i="15" s="1"/>
  <c r="Q98" i="1"/>
  <c r="R98" i="1" a="1"/>
  <c r="R98" i="1"/>
  <c r="D95" i="15" s="1"/>
  <c r="S98" i="1" a="1"/>
  <c r="S98" i="1"/>
  <c r="E95" i="15" s="1"/>
  <c r="T98" i="1" a="1"/>
  <c r="T98" i="1"/>
  <c r="AH98" i="1"/>
  <c r="AI98" i="1"/>
  <c r="AJ98" i="1"/>
  <c r="AK98" i="1"/>
  <c r="AL98" i="1"/>
  <c r="AM98" i="1"/>
  <c r="AN98" i="1"/>
  <c r="AO98" i="1"/>
  <c r="AP98" i="1"/>
  <c r="BA98" i="1"/>
  <c r="BB98" i="1" a="1"/>
  <c r="BB98" i="1"/>
  <c r="BC98" i="1" a="1"/>
  <c r="BC98" i="1"/>
  <c r="BD98" i="1" a="1"/>
  <c r="BD98" i="1"/>
  <c r="BQ98" i="1"/>
  <c r="BR98" i="1"/>
  <c r="BS98" i="1"/>
  <c r="A121" i="1"/>
  <c r="C121" i="1"/>
  <c r="F121" i="1"/>
  <c r="L121" i="1" a="1"/>
  <c r="L121" i="1"/>
  <c r="K118" i="15" s="1"/>
  <c r="Q121" i="1"/>
  <c r="R121" i="1" a="1"/>
  <c r="R121" i="1"/>
  <c r="D118" i="15" s="1"/>
  <c r="S121" i="1" a="1"/>
  <c r="S121" i="1"/>
  <c r="E118" i="15" s="1"/>
  <c r="T121" i="1" a="1"/>
  <c r="T121" i="1"/>
  <c r="AH121" i="1"/>
  <c r="AI121" i="1"/>
  <c r="AJ121" i="1"/>
  <c r="AK121" i="1"/>
  <c r="AL121" i="1"/>
  <c r="AM121" i="1"/>
  <c r="AN121" i="1"/>
  <c r="AO121" i="1"/>
  <c r="AP121" i="1"/>
  <c r="BA121" i="1"/>
  <c r="BB121" i="1" a="1"/>
  <c r="BB121" i="1"/>
  <c r="BC121" i="1" a="1"/>
  <c r="BC121" i="1"/>
  <c r="BD121" i="1" a="1"/>
  <c r="BD121" i="1"/>
  <c r="BE121" i="1"/>
  <c r="BQ121" i="1"/>
  <c r="BR121" i="1"/>
  <c r="A110" i="1"/>
  <c r="C110" i="1"/>
  <c r="F110" i="1"/>
  <c r="L110" i="1" a="1"/>
  <c r="L110" i="1"/>
  <c r="K107" i="15" s="1"/>
  <c r="M110" i="1" a="1"/>
  <c r="M110" i="1"/>
  <c r="L107" i="15" s="1"/>
  <c r="Q110" i="1"/>
  <c r="R110" i="1" a="1"/>
  <c r="R110" i="1"/>
  <c r="D107" i="15" s="1"/>
  <c r="S110" i="1" a="1"/>
  <c r="S110" i="1"/>
  <c r="E107" i="15" s="1"/>
  <c r="T110" i="1" a="1"/>
  <c r="T110" i="1"/>
  <c r="AH110" i="1"/>
  <c r="AI110" i="1"/>
  <c r="AJ110" i="1"/>
  <c r="AK110" i="1"/>
  <c r="AL110" i="1"/>
  <c r="AM110" i="1"/>
  <c r="AN110" i="1"/>
  <c r="AO110" i="1"/>
  <c r="AP110" i="1"/>
  <c r="BA110" i="1"/>
  <c r="BB110" i="1" a="1"/>
  <c r="BB110" i="1"/>
  <c r="BC110" i="1" a="1"/>
  <c r="BC110" i="1"/>
  <c r="BD110" i="1" a="1"/>
  <c r="BD110" i="1"/>
  <c r="BE110" i="1"/>
  <c r="BQ110" i="1"/>
  <c r="BR110" i="1"/>
  <c r="A122" i="1"/>
  <c r="C122" i="1"/>
  <c r="F122" i="1"/>
  <c r="Q122" i="1"/>
  <c r="R122" i="1" a="1"/>
  <c r="R122" i="1"/>
  <c r="D119" i="15" s="1"/>
  <c r="S122" i="1" a="1"/>
  <c r="S122" i="1"/>
  <c r="E119" i="15" s="1"/>
  <c r="T122" i="1" a="1"/>
  <c r="T122" i="1"/>
  <c r="AH122" i="1"/>
  <c r="AI122" i="1"/>
  <c r="AJ122" i="1"/>
  <c r="AK122" i="1"/>
  <c r="AL122" i="1"/>
  <c r="AM122" i="1"/>
  <c r="AN122" i="1"/>
  <c r="AO122" i="1"/>
  <c r="AP122" i="1"/>
  <c r="BA122" i="1"/>
  <c r="BB122" i="1" a="1"/>
  <c r="BB122" i="1"/>
  <c r="BC122" i="1" a="1"/>
  <c r="BC122" i="1"/>
  <c r="BD122" i="1" a="1"/>
  <c r="BD122" i="1"/>
  <c r="BE122" i="1"/>
  <c r="BQ122" i="1"/>
  <c r="BR122" i="1"/>
  <c r="A102" i="1"/>
  <c r="C102" i="1"/>
  <c r="F102" i="1"/>
  <c r="L102" i="1" a="1"/>
  <c r="L102" i="1"/>
  <c r="K99" i="15" s="1"/>
  <c r="Q102" i="1"/>
  <c r="R102" i="1" a="1"/>
  <c r="R102" i="1"/>
  <c r="D99" i="15" s="1"/>
  <c r="S102" i="1" a="1"/>
  <c r="S102" i="1"/>
  <c r="E99" i="15" s="1"/>
  <c r="T102" i="1" a="1"/>
  <c r="T102" i="1"/>
  <c r="AH102" i="1"/>
  <c r="AI102" i="1"/>
  <c r="AJ102" i="1"/>
  <c r="AK102" i="1"/>
  <c r="AL102" i="1"/>
  <c r="AM102" i="1"/>
  <c r="AN102" i="1"/>
  <c r="AO102" i="1"/>
  <c r="AP102" i="1"/>
  <c r="BA102" i="1"/>
  <c r="BB102" i="1" a="1"/>
  <c r="BB102" i="1"/>
  <c r="BC102" i="1" a="1"/>
  <c r="BC102" i="1"/>
  <c r="BD102" i="1" a="1"/>
  <c r="BD102" i="1"/>
  <c r="BE102" i="1"/>
  <c r="BQ102" i="1"/>
  <c r="BR102" i="1"/>
  <c r="A86" i="1"/>
  <c r="C86" i="1"/>
  <c r="F86" i="1"/>
  <c r="L86" i="1" a="1"/>
  <c r="L86" i="1"/>
  <c r="K83" i="15" s="1"/>
  <c r="M86" i="1" a="1"/>
  <c r="M86" i="1"/>
  <c r="L83" i="15" s="1"/>
  <c r="Q86" i="1"/>
  <c r="R86" i="1" a="1"/>
  <c r="R86" i="1"/>
  <c r="D83" i="15" s="1"/>
  <c r="S86" i="1" a="1"/>
  <c r="S86" i="1"/>
  <c r="E83" i="15" s="1"/>
  <c r="T86" i="1" a="1"/>
  <c r="T86" i="1"/>
  <c r="AH86" i="1"/>
  <c r="AI86" i="1"/>
  <c r="AJ86" i="1"/>
  <c r="AK86" i="1"/>
  <c r="AL86" i="1"/>
  <c r="AM86" i="1"/>
  <c r="AN86" i="1"/>
  <c r="AO86" i="1"/>
  <c r="AP86" i="1"/>
  <c r="BA86" i="1"/>
  <c r="BB86" i="1" a="1"/>
  <c r="BB86" i="1"/>
  <c r="BC86" i="1" a="1"/>
  <c r="BC86" i="1"/>
  <c r="BD86" i="1" a="1"/>
  <c r="BD86" i="1"/>
  <c r="BE86" i="1"/>
  <c r="BQ86" i="1"/>
  <c r="BR86" i="1"/>
  <c r="M100" i="1" a="1"/>
  <c r="M100" i="1" s="1"/>
  <c r="L97" i="15" s="1"/>
  <c r="L100" i="1" a="1"/>
  <c r="L100" i="1" s="1"/>
  <c r="K97" i="15" s="1"/>
  <c r="M123" i="1" a="1"/>
  <c r="M123" i="1" s="1"/>
  <c r="L120" i="15" s="1"/>
  <c r="L123" i="1" a="1"/>
  <c r="L123" i="1" s="1"/>
  <c r="K120" i="15" s="1"/>
  <c r="M111" i="1" a="1"/>
  <c r="M111" i="1" s="1"/>
  <c r="L108" i="15" s="1"/>
  <c r="L111" i="1" a="1"/>
  <c r="L111" i="1" s="1"/>
  <c r="K108" i="15" s="1"/>
  <c r="M118" i="1" a="1"/>
  <c r="M118" i="1" s="1"/>
  <c r="L115" i="15" s="1"/>
  <c r="L118" i="1" a="1"/>
  <c r="L118" i="1" s="1"/>
  <c r="K115" i="15" s="1"/>
  <c r="M109" i="1" a="1"/>
  <c r="M109" i="1" s="1"/>
  <c r="L106" i="15" s="1"/>
  <c r="L109" i="1" a="1"/>
  <c r="L109" i="1" s="1"/>
  <c r="K106" i="15" s="1"/>
  <c r="M107" i="1" a="1"/>
  <c r="M107" i="1" s="1"/>
  <c r="L104" i="15" s="1"/>
  <c r="L107" i="1" a="1"/>
  <c r="L107" i="1" s="1"/>
  <c r="K104" i="15" s="1"/>
  <c r="M99" i="1" a="1"/>
  <c r="M99" i="1" s="1"/>
  <c r="L96" i="15" s="1"/>
  <c r="L99" i="1" a="1"/>
  <c r="L99" i="1" s="1"/>
  <c r="K96" i="15" s="1"/>
  <c r="A99" i="1"/>
  <c r="C99" i="1"/>
  <c r="F99" i="1"/>
  <c r="Q99" i="1"/>
  <c r="R99" i="1" a="1"/>
  <c r="R99" i="1"/>
  <c r="D96" i="15" s="1"/>
  <c r="S99" i="1" a="1"/>
  <c r="S99" i="1"/>
  <c r="E96" i="15" s="1"/>
  <c r="T99" i="1" a="1"/>
  <c r="T99" i="1"/>
  <c r="AH99" i="1"/>
  <c r="AI99" i="1"/>
  <c r="AJ99" i="1"/>
  <c r="AK99" i="1"/>
  <c r="AL99" i="1"/>
  <c r="AM99" i="1"/>
  <c r="AN99" i="1"/>
  <c r="AO99" i="1"/>
  <c r="AP99" i="1"/>
  <c r="BA99" i="1"/>
  <c r="BB99" i="1" a="1"/>
  <c r="BB99" i="1"/>
  <c r="BC99" i="1" a="1"/>
  <c r="BC99" i="1"/>
  <c r="BD99" i="1" a="1"/>
  <c r="BD99" i="1"/>
  <c r="BE99" i="1"/>
  <c r="BQ99" i="1"/>
  <c r="BR99" i="1"/>
  <c r="A100" i="1"/>
  <c r="C100" i="1"/>
  <c r="F100" i="1"/>
  <c r="Q100" i="1"/>
  <c r="R100" i="1" a="1"/>
  <c r="R100" i="1"/>
  <c r="D97" i="15" s="1"/>
  <c r="S100" i="1" a="1"/>
  <c r="S100" i="1"/>
  <c r="E97" i="15" s="1"/>
  <c r="T100" i="1" a="1"/>
  <c r="T100" i="1"/>
  <c r="AH100" i="1"/>
  <c r="AI100" i="1"/>
  <c r="AJ100" i="1"/>
  <c r="AK100" i="1"/>
  <c r="AL100" i="1"/>
  <c r="AM100" i="1"/>
  <c r="AN100" i="1"/>
  <c r="AO100" i="1"/>
  <c r="AP100" i="1"/>
  <c r="BA100" i="1"/>
  <c r="BB100" i="1" a="1"/>
  <c r="BB100" i="1"/>
  <c r="BC100" i="1" a="1"/>
  <c r="BC100" i="1"/>
  <c r="BD100" i="1" a="1"/>
  <c r="BD100" i="1"/>
  <c r="BE100" i="1"/>
  <c r="BQ100" i="1"/>
  <c r="BR100" i="1"/>
  <c r="A93" i="1"/>
  <c r="C93" i="1"/>
  <c r="F93" i="1"/>
  <c r="L93" i="1" a="1"/>
  <c r="L93" i="1"/>
  <c r="K90" i="15" s="1"/>
  <c r="M93" i="1" a="1"/>
  <c r="M93" i="1"/>
  <c r="L90" i="15" s="1"/>
  <c r="Q93" i="1"/>
  <c r="R93" i="1" a="1"/>
  <c r="R93" i="1"/>
  <c r="D90" i="15" s="1"/>
  <c r="S93" i="1" a="1"/>
  <c r="S93" i="1"/>
  <c r="E90" i="15" s="1"/>
  <c r="T93" i="1" a="1"/>
  <c r="T93" i="1"/>
  <c r="AH93" i="1"/>
  <c r="AI93" i="1"/>
  <c r="AJ93" i="1"/>
  <c r="AK93" i="1"/>
  <c r="AL93" i="1"/>
  <c r="AM93" i="1"/>
  <c r="AN93" i="1"/>
  <c r="AO93" i="1"/>
  <c r="AP93" i="1"/>
  <c r="BA93" i="1"/>
  <c r="BB93" i="1" a="1"/>
  <c r="BB93" i="1"/>
  <c r="BC93" i="1" a="1"/>
  <c r="BC93" i="1"/>
  <c r="BD93" i="1" a="1"/>
  <c r="BD93" i="1"/>
  <c r="BE93" i="1"/>
  <c r="BQ93" i="1"/>
  <c r="BR93" i="1"/>
  <c r="M101" i="1" a="1"/>
  <c r="M101" i="1" s="1"/>
  <c r="L98" i="15" s="1"/>
  <c r="L101" i="1" a="1"/>
  <c r="L101" i="1" s="1"/>
  <c r="K98" i="15" s="1"/>
  <c r="M104" i="1" a="1"/>
  <c r="M104" i="1" s="1"/>
  <c r="L101" i="15" s="1"/>
  <c r="L104" i="1" a="1"/>
  <c r="L104" i="1" s="1"/>
  <c r="K101" i="15" s="1"/>
  <c r="M96" i="1" a="1"/>
  <c r="M96" i="1" s="1"/>
  <c r="L93" i="15" s="1"/>
  <c r="L96" i="1" a="1"/>
  <c r="L96" i="1" s="1"/>
  <c r="K93" i="15" s="1"/>
  <c r="M95" i="1" a="1"/>
  <c r="M95" i="1" s="1"/>
  <c r="L92" i="15" s="1"/>
  <c r="L95" i="1" a="1"/>
  <c r="L95" i="1" s="1"/>
  <c r="K92" i="15" s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7" i="1"/>
  <c r="BS88" i="1"/>
  <c r="BS89" i="1"/>
  <c r="BS90" i="1"/>
  <c r="BS91" i="1"/>
  <c r="BS92" i="1"/>
  <c r="BS94" i="1"/>
  <c r="BS95" i="1"/>
  <c r="BS96" i="1"/>
  <c r="BS105" i="1"/>
  <c r="BS106" i="1"/>
  <c r="BS107" i="1"/>
  <c r="BS111" i="1"/>
  <c r="BS112" i="1"/>
  <c r="BS113" i="1"/>
  <c r="BS114" i="1"/>
  <c r="BS11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M103" i="1" a="1"/>
  <c r="M103" i="1" s="1"/>
  <c r="L100" i="15" s="1"/>
  <c r="L103" i="1" a="1"/>
  <c r="L103" i="1" s="1"/>
  <c r="K100" i="15" s="1"/>
  <c r="M81" i="1" a="1"/>
  <c r="M81" i="1" s="1"/>
  <c r="L78" i="15" s="1"/>
  <c r="L81" i="1" a="1"/>
  <c r="L81" i="1" s="1"/>
  <c r="K78" i="15" s="1"/>
  <c r="A81" i="1"/>
  <c r="C81" i="1"/>
  <c r="F81" i="1"/>
  <c r="Q81" i="1"/>
  <c r="R81" i="1" a="1"/>
  <c r="R81" i="1"/>
  <c r="D78" i="15" s="1"/>
  <c r="S81" i="1" a="1"/>
  <c r="S81" i="1"/>
  <c r="E78" i="15" s="1"/>
  <c r="T81" i="1" a="1"/>
  <c r="T81" i="1"/>
  <c r="AH81" i="1"/>
  <c r="AI81" i="1"/>
  <c r="AJ81" i="1"/>
  <c r="AK81" i="1"/>
  <c r="AL81" i="1"/>
  <c r="AM81" i="1"/>
  <c r="AN81" i="1"/>
  <c r="AO81" i="1"/>
  <c r="AP81" i="1"/>
  <c r="BA81" i="1"/>
  <c r="BB81" i="1" a="1"/>
  <c r="BB81" i="1"/>
  <c r="BC81" i="1" a="1"/>
  <c r="BC81" i="1"/>
  <c r="BD81" i="1" a="1"/>
  <c r="BD81" i="1"/>
  <c r="BE81" i="1"/>
  <c r="BQ81" i="1"/>
  <c r="BR81" i="1"/>
  <c r="L91" i="1" a="1"/>
  <c r="L91" i="1" s="1"/>
  <c r="K88" i="15" s="1"/>
  <c r="A91" i="1"/>
  <c r="C91" i="1"/>
  <c r="F91" i="1"/>
  <c r="Q91" i="1"/>
  <c r="R91" i="1" a="1"/>
  <c r="R91" i="1"/>
  <c r="D88" i="15" s="1"/>
  <c r="S91" i="1" a="1"/>
  <c r="S91" i="1"/>
  <c r="E88" i="15" s="1"/>
  <c r="T91" i="1" a="1"/>
  <c r="T91" i="1"/>
  <c r="AH91" i="1"/>
  <c r="AI91" i="1"/>
  <c r="AJ91" i="1"/>
  <c r="AK91" i="1"/>
  <c r="AL91" i="1"/>
  <c r="AM91" i="1"/>
  <c r="AN91" i="1"/>
  <c r="AO91" i="1"/>
  <c r="AP91" i="1"/>
  <c r="BA91" i="1"/>
  <c r="BB91" i="1" a="1"/>
  <c r="BB91" i="1"/>
  <c r="BC91" i="1" a="1"/>
  <c r="BC91" i="1"/>
  <c r="BD91" i="1" a="1"/>
  <c r="BD91" i="1"/>
  <c r="BE91" i="1"/>
  <c r="BQ91" i="1"/>
  <c r="BR91" i="1"/>
  <c r="M66" i="1" a="1"/>
  <c r="M66" i="1" s="1"/>
  <c r="L63" i="15" s="1"/>
  <c r="L66" i="1" a="1"/>
  <c r="L66" i="1" s="1"/>
  <c r="K63" i="15" s="1"/>
  <c r="M90" i="1" a="1"/>
  <c r="M90" i="1" s="1"/>
  <c r="L87" i="15" s="1"/>
  <c r="L90" i="1" a="1"/>
  <c r="L90" i="1" s="1"/>
  <c r="K87" i="15" s="1"/>
  <c r="A90" i="1"/>
  <c r="C90" i="1"/>
  <c r="F90" i="1"/>
  <c r="Q90" i="1"/>
  <c r="R90" i="1" a="1"/>
  <c r="R90" i="1"/>
  <c r="D87" i="15" s="1"/>
  <c r="S90" i="1" a="1"/>
  <c r="S90" i="1"/>
  <c r="E87" i="15" s="1"/>
  <c r="T90" i="1" a="1"/>
  <c r="T90" i="1"/>
  <c r="AH90" i="1"/>
  <c r="AI90" i="1"/>
  <c r="AJ90" i="1"/>
  <c r="AK90" i="1"/>
  <c r="AL90" i="1"/>
  <c r="AM90" i="1"/>
  <c r="AN90" i="1"/>
  <c r="AO90" i="1"/>
  <c r="AP90" i="1"/>
  <c r="BA90" i="1"/>
  <c r="BB90" i="1" a="1"/>
  <c r="BB90" i="1"/>
  <c r="BC90" i="1" a="1"/>
  <c r="BC90" i="1"/>
  <c r="BD90" i="1" a="1"/>
  <c r="BD90" i="1"/>
  <c r="BE90" i="1"/>
  <c r="BQ90" i="1"/>
  <c r="BR90" i="1"/>
  <c r="B14" i="12"/>
  <c r="C14" i="12"/>
  <c r="D14" i="12"/>
  <c r="E14" i="12"/>
  <c r="G14" i="12"/>
  <c r="H14" i="12"/>
  <c r="I14" i="12"/>
  <c r="J14" i="12"/>
  <c r="K14" i="12"/>
  <c r="B15" i="12"/>
  <c r="C15" i="12"/>
  <c r="D15" i="12"/>
  <c r="E15" i="12"/>
  <c r="G15" i="12"/>
  <c r="H15" i="12"/>
  <c r="I15" i="12"/>
  <c r="J15" i="12"/>
  <c r="K15" i="12"/>
  <c r="M88" i="1" a="1"/>
  <c r="M88" i="1" s="1"/>
  <c r="L85" i="15" s="1"/>
  <c r="L88" i="1" a="1"/>
  <c r="L88" i="1" s="1"/>
  <c r="K85" i="15" s="1"/>
  <c r="A88" i="1"/>
  <c r="C88" i="1"/>
  <c r="F88" i="1"/>
  <c r="Q88" i="1"/>
  <c r="R88" i="1" a="1"/>
  <c r="R88" i="1"/>
  <c r="D85" i="15" s="1"/>
  <c r="S88" i="1" a="1"/>
  <c r="S88" i="1"/>
  <c r="E85" i="15" s="1"/>
  <c r="T88" i="1" a="1"/>
  <c r="T88" i="1"/>
  <c r="AH88" i="1"/>
  <c r="AI88" i="1"/>
  <c r="AJ88" i="1"/>
  <c r="AK88" i="1"/>
  <c r="AL88" i="1"/>
  <c r="AM88" i="1"/>
  <c r="AN88" i="1"/>
  <c r="AO88" i="1"/>
  <c r="AP88" i="1"/>
  <c r="BA88" i="1"/>
  <c r="BB88" i="1" a="1"/>
  <c r="BB88" i="1"/>
  <c r="BC88" i="1" a="1"/>
  <c r="BC88" i="1"/>
  <c r="BD88" i="1" a="1"/>
  <c r="BD88" i="1"/>
  <c r="BE88" i="1"/>
  <c r="BQ88" i="1"/>
  <c r="BR88" i="1"/>
  <c r="M83" i="1" a="1"/>
  <c r="M83" i="1" s="1"/>
  <c r="L80" i="15" s="1"/>
  <c r="L83" i="1" a="1"/>
  <c r="L83" i="1" s="1"/>
  <c r="K80" i="15" s="1"/>
  <c r="M82" i="1" a="1"/>
  <c r="M82" i="1" s="1"/>
  <c r="L79" i="15" s="1"/>
  <c r="L82" i="1" a="1"/>
  <c r="L82" i="1" s="1"/>
  <c r="K79" i="15" s="1"/>
  <c r="M85" i="1" a="1"/>
  <c r="M85" i="1" s="1"/>
  <c r="L82" i="15" s="1"/>
  <c r="L85" i="1" a="1"/>
  <c r="L85" i="1" s="1"/>
  <c r="K82" i="15" s="1"/>
  <c r="A68" i="1"/>
  <c r="C68" i="1"/>
  <c r="F68" i="1"/>
  <c r="Q68" i="1"/>
  <c r="R68" i="1" a="1"/>
  <c r="R68" i="1"/>
  <c r="D65" i="15" s="1"/>
  <c r="S68" i="1" a="1"/>
  <c r="S68" i="1"/>
  <c r="E65" i="15" s="1"/>
  <c r="T68" i="1" a="1"/>
  <c r="T68" i="1"/>
  <c r="AH68" i="1"/>
  <c r="AI68" i="1"/>
  <c r="AJ68" i="1"/>
  <c r="AK68" i="1"/>
  <c r="AL68" i="1"/>
  <c r="AM68" i="1"/>
  <c r="AN68" i="1"/>
  <c r="AO68" i="1"/>
  <c r="AP68" i="1"/>
  <c r="BA68" i="1"/>
  <c r="BB68" i="1" a="1"/>
  <c r="BB68" i="1"/>
  <c r="BC68" i="1" a="1"/>
  <c r="BC68" i="1"/>
  <c r="BD68" i="1" a="1"/>
  <c r="BD68" i="1"/>
  <c r="BE68" i="1"/>
  <c r="BQ68" i="1"/>
  <c r="BR68" i="1"/>
  <c r="M89" i="1" a="1"/>
  <c r="M89" i="1" s="1"/>
  <c r="L86" i="15" s="1"/>
  <c r="L89" i="1" a="1"/>
  <c r="L89" i="1" s="1"/>
  <c r="K86" i="15" s="1"/>
  <c r="M80" i="1" a="1"/>
  <c r="M80" i="1" s="1"/>
  <c r="L77" i="15" s="1"/>
  <c r="L80" i="1" a="1"/>
  <c r="L80" i="1" s="1"/>
  <c r="K77" i="15" s="1"/>
  <c r="M87" i="1" a="1"/>
  <c r="M87" i="1" s="1"/>
  <c r="L84" i="15" s="1"/>
  <c r="L87" i="1" a="1"/>
  <c r="L87" i="1" s="1"/>
  <c r="K84" i="15" s="1"/>
  <c r="M92" i="1" a="1"/>
  <c r="M92" i="1" s="1"/>
  <c r="L89" i="15" s="1"/>
  <c r="L92" i="1" a="1"/>
  <c r="L92" i="1" s="1"/>
  <c r="K89" i="15" s="1"/>
  <c r="M77" i="1" a="1"/>
  <c r="M77" i="1" s="1"/>
  <c r="L74" i="15" s="1"/>
  <c r="L77" i="1" a="1"/>
  <c r="L77" i="1" s="1"/>
  <c r="K74" i="15" s="1"/>
  <c r="M74" i="1" a="1"/>
  <c r="M74" i="1" s="1"/>
  <c r="L71" i="15" s="1"/>
  <c r="L74" i="1" a="1"/>
  <c r="L74" i="1" s="1"/>
  <c r="K71" i="15" s="1"/>
  <c r="M73" i="1" a="1"/>
  <c r="M73" i="1" s="1"/>
  <c r="L70" i="15" s="1"/>
  <c r="L73" i="1" a="1"/>
  <c r="L73" i="1" s="1"/>
  <c r="K70" i="15" s="1"/>
  <c r="M72" i="1" a="1"/>
  <c r="M72" i="1" s="1"/>
  <c r="L69" i="15" s="1"/>
  <c r="L72" i="1" a="1"/>
  <c r="L72" i="1" s="1"/>
  <c r="K69" i="15" s="1"/>
  <c r="M71" i="1" a="1"/>
  <c r="M71" i="1" s="1"/>
  <c r="L68" i="15" s="1"/>
  <c r="L71" i="1" a="1"/>
  <c r="L71" i="1" s="1"/>
  <c r="K68" i="15" s="1"/>
  <c r="M67" i="1" a="1"/>
  <c r="M67" i="1" s="1"/>
  <c r="L64" i="15" s="1"/>
  <c r="L67" i="1" a="1"/>
  <c r="L67" i="1" s="1"/>
  <c r="K64" i="15" s="1"/>
  <c r="F78" i="1"/>
  <c r="L78" i="1" a="1"/>
  <c r="L78" i="1"/>
  <c r="K75" i="15" s="1"/>
  <c r="M78" i="1" a="1"/>
  <c r="M78" i="1"/>
  <c r="L75" i="15" s="1"/>
  <c r="Q78" i="1"/>
  <c r="R78" i="1" a="1"/>
  <c r="R78" i="1" s="1"/>
  <c r="D75" i="15" s="1"/>
  <c r="S78" i="1" a="1"/>
  <c r="S78" i="1"/>
  <c r="E75" i="15" s="1"/>
  <c r="T78" i="1" a="1"/>
  <c r="T78" i="1"/>
  <c r="AH78" i="1"/>
  <c r="AI78" i="1"/>
  <c r="AJ78" i="1"/>
  <c r="AK78" i="1"/>
  <c r="AL78" i="1"/>
  <c r="AM78" i="1"/>
  <c r="AN78" i="1"/>
  <c r="AO78" i="1"/>
  <c r="AP78" i="1"/>
  <c r="BA78" i="1"/>
  <c r="BB78" i="1" a="1"/>
  <c r="BB78" i="1" s="1"/>
  <c r="BC78" i="1" a="1"/>
  <c r="BC78" i="1" s="1"/>
  <c r="BD78" i="1" a="1"/>
  <c r="BD78" i="1"/>
  <c r="BE78" i="1"/>
  <c r="BQ78" i="1"/>
  <c r="BR78" i="1"/>
  <c r="A79" i="1"/>
  <c r="C79" i="1"/>
  <c r="F79" i="1"/>
  <c r="L79" i="1" a="1"/>
  <c r="L79" i="1" s="1"/>
  <c r="K76" i="15" s="1"/>
  <c r="Q79" i="1"/>
  <c r="R79" i="1" a="1"/>
  <c r="R79" i="1" s="1"/>
  <c r="D76" i="15" s="1"/>
  <c r="S79" i="1" a="1"/>
  <c r="S79" i="1"/>
  <c r="E76" i="15" s="1"/>
  <c r="T79" i="1" a="1"/>
  <c r="T79" i="1"/>
  <c r="AH79" i="1"/>
  <c r="AI79" i="1"/>
  <c r="AJ79" i="1"/>
  <c r="AK79" i="1"/>
  <c r="AM79" i="1"/>
  <c r="AN79" i="1"/>
  <c r="AO79" i="1"/>
  <c r="AP79" i="1"/>
  <c r="BA79" i="1"/>
  <c r="BC79" i="1" a="1"/>
  <c r="BC79" i="1" s="1"/>
  <c r="BE79" i="1"/>
  <c r="BQ79" i="1"/>
  <c r="BR79" i="1"/>
  <c r="A66" i="1"/>
  <c r="C66" i="1"/>
  <c r="F66" i="1"/>
  <c r="Q66" i="1"/>
  <c r="R66" i="1" a="1"/>
  <c r="R66" i="1"/>
  <c r="D63" i="15" s="1"/>
  <c r="S66" i="1" a="1"/>
  <c r="S66" i="1"/>
  <c r="E63" i="15" s="1"/>
  <c r="T66" i="1" a="1"/>
  <c r="T66" i="1" s="1"/>
  <c r="AH66" i="1"/>
  <c r="AI66" i="1"/>
  <c r="AJ66" i="1"/>
  <c r="AK66" i="1"/>
  <c r="AL66" i="1"/>
  <c r="AM66" i="1"/>
  <c r="AN66" i="1"/>
  <c r="BD66" i="1" s="1" a="1"/>
  <c r="BD66" i="1" s="1"/>
  <c r="AO66" i="1"/>
  <c r="BC66" i="1" s="1" a="1"/>
  <c r="BC66" i="1" s="1"/>
  <c r="AP66" i="1"/>
  <c r="BA66" i="1"/>
  <c r="BB66" i="1" a="1"/>
  <c r="BB66" i="1" s="1"/>
  <c r="BE66" i="1"/>
  <c r="BQ66" i="1"/>
  <c r="BR66" i="1"/>
  <c r="A67" i="1"/>
  <c r="C67" i="1"/>
  <c r="F67" i="1"/>
  <c r="Q67" i="1"/>
  <c r="R67" i="1" a="1"/>
  <c r="R67" i="1"/>
  <c r="D64" i="15" s="1"/>
  <c r="S67" i="1" a="1"/>
  <c r="S67" i="1" s="1"/>
  <c r="E64" i="15" s="1"/>
  <c r="T67" i="1" a="1"/>
  <c r="T67" i="1"/>
  <c r="AH67" i="1"/>
  <c r="AI67" i="1"/>
  <c r="AJ67" i="1"/>
  <c r="AK67" i="1"/>
  <c r="AL67" i="1"/>
  <c r="AM67" i="1"/>
  <c r="AN67" i="1"/>
  <c r="AO67" i="1"/>
  <c r="BC67" i="1" s="1" a="1"/>
  <c r="BC67" i="1" s="1"/>
  <c r="AP67" i="1"/>
  <c r="BA67" i="1"/>
  <c r="BB67" i="1" a="1"/>
  <c r="BB67" i="1"/>
  <c r="BD67" i="1" a="1"/>
  <c r="BD67" i="1" s="1"/>
  <c r="BE67" i="1"/>
  <c r="BQ67" i="1"/>
  <c r="BR67" i="1"/>
  <c r="M65" i="1" a="1"/>
  <c r="M65" i="1" s="1"/>
  <c r="L62" i="15" s="1"/>
  <c r="L65" i="1" a="1"/>
  <c r="L65" i="1" s="1"/>
  <c r="K62" i="15" s="1"/>
  <c r="F65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12" i="12"/>
  <c r="C12" i="12"/>
  <c r="D12" i="12"/>
  <c r="E12" i="12"/>
  <c r="G12" i="12"/>
  <c r="H12" i="12"/>
  <c r="I12" i="12"/>
  <c r="J12" i="12"/>
  <c r="K12" i="12"/>
  <c r="B13" i="12"/>
  <c r="C13" i="12"/>
  <c r="D13" i="12"/>
  <c r="E13" i="12"/>
  <c r="G13" i="12"/>
  <c r="H13" i="12"/>
  <c r="I13" i="12"/>
  <c r="J13" i="12"/>
  <c r="K13" i="12"/>
  <c r="B10" i="12"/>
  <c r="C10" i="12"/>
  <c r="D10" i="12"/>
  <c r="E10" i="12"/>
  <c r="G10" i="12"/>
  <c r="H10" i="12"/>
  <c r="I10" i="12"/>
  <c r="J10" i="12"/>
  <c r="K10" i="12"/>
  <c r="B11" i="12"/>
  <c r="C11" i="12"/>
  <c r="D11" i="12"/>
  <c r="E11" i="12"/>
  <c r="G11" i="12"/>
  <c r="H11" i="12"/>
  <c r="I11" i="12"/>
  <c r="J11" i="12"/>
  <c r="K11" i="12"/>
  <c r="A4" i="15"/>
  <c r="B4" i="15"/>
  <c r="C4" i="15"/>
  <c r="F4" i="15"/>
  <c r="G4" i="15"/>
  <c r="H4" i="15"/>
  <c r="I4" i="15"/>
  <c r="J4" i="15"/>
  <c r="M4" i="15"/>
  <c r="N4" i="15"/>
  <c r="O4" i="15"/>
  <c r="P4" i="15"/>
  <c r="Q4" i="15"/>
  <c r="R4" i="15"/>
  <c r="S4" i="15"/>
  <c r="T4" i="15"/>
  <c r="A5" i="15"/>
  <c r="B5" i="15"/>
  <c r="C5" i="15"/>
  <c r="F5" i="15"/>
  <c r="G5" i="15"/>
  <c r="H5" i="15"/>
  <c r="I5" i="15"/>
  <c r="J5" i="15"/>
  <c r="M5" i="15"/>
  <c r="N5" i="15"/>
  <c r="O5" i="15"/>
  <c r="P5" i="15"/>
  <c r="Q5" i="15"/>
  <c r="S5" i="15"/>
  <c r="T5" i="15"/>
  <c r="A50" i="1"/>
  <c r="C50" i="1"/>
  <c r="F50" i="1"/>
  <c r="Q50" i="1"/>
  <c r="R50" i="1" a="1"/>
  <c r="R50" i="1" s="1"/>
  <c r="D47" i="15" s="1"/>
  <c r="S50" i="1" a="1"/>
  <c r="S50" i="1" s="1"/>
  <c r="E47" i="15" s="1"/>
  <c r="T50" i="1" a="1"/>
  <c r="T50" i="1"/>
  <c r="AH50" i="1"/>
  <c r="AI50" i="1"/>
  <c r="AJ50" i="1"/>
  <c r="AK50" i="1"/>
  <c r="AL50" i="1"/>
  <c r="AM50" i="1"/>
  <c r="AN50" i="1"/>
  <c r="AO50" i="1"/>
  <c r="AP50" i="1"/>
  <c r="BA50" i="1"/>
  <c r="BE50" i="1"/>
  <c r="BQ50" i="1"/>
  <c r="BR50" i="1"/>
  <c r="A53" i="1"/>
  <c r="C53" i="1"/>
  <c r="F53" i="1"/>
  <c r="Q53" i="1"/>
  <c r="R53" i="1" a="1"/>
  <c r="R53" i="1" s="1"/>
  <c r="D50" i="15" s="1"/>
  <c r="S53" i="1" a="1"/>
  <c r="S53" i="1" s="1"/>
  <c r="E50" i="15" s="1"/>
  <c r="T53" i="1" a="1"/>
  <c r="T53" i="1" s="1"/>
  <c r="AH53" i="1"/>
  <c r="AI53" i="1"/>
  <c r="AJ53" i="1"/>
  <c r="AK53" i="1"/>
  <c r="AL53" i="1"/>
  <c r="AM53" i="1"/>
  <c r="AN53" i="1"/>
  <c r="BD53" i="1" s="1" a="1"/>
  <c r="BD53" i="1" s="1"/>
  <c r="AO53" i="1"/>
  <c r="AP53" i="1"/>
  <c r="BA53" i="1"/>
  <c r="BE53" i="1"/>
  <c r="BQ53" i="1"/>
  <c r="BR53" i="1"/>
  <c r="A54" i="1"/>
  <c r="C54" i="1"/>
  <c r="F54" i="1"/>
  <c r="Q54" i="1"/>
  <c r="R54" i="1" a="1"/>
  <c r="R54" i="1" s="1"/>
  <c r="D51" i="15" s="1"/>
  <c r="S54" i="1" a="1"/>
  <c r="S54" i="1" s="1"/>
  <c r="E51" i="15" s="1"/>
  <c r="T54" i="1" a="1"/>
  <c r="T54" i="1"/>
  <c r="AH54" i="1"/>
  <c r="AI54" i="1"/>
  <c r="AJ54" i="1"/>
  <c r="AK54" i="1"/>
  <c r="AL54" i="1"/>
  <c r="AM54" i="1"/>
  <c r="AN54" i="1"/>
  <c r="AO54" i="1"/>
  <c r="AP54" i="1"/>
  <c r="BA54" i="1"/>
  <c r="BD54" i="1" a="1"/>
  <c r="BD54" i="1" s="1"/>
  <c r="BE54" i="1"/>
  <c r="BQ54" i="1"/>
  <c r="BR54" i="1"/>
  <c r="M56" i="1" a="1"/>
  <c r="M56" i="1" s="1"/>
  <c r="L53" i="15" s="1"/>
  <c r="L56" i="1" a="1"/>
  <c r="L56" i="1" s="1"/>
  <c r="K53" i="15" s="1"/>
  <c r="M57" i="1" a="1"/>
  <c r="M57" i="1" s="1"/>
  <c r="L54" i="15" s="1"/>
  <c r="L57" i="1" a="1"/>
  <c r="L57" i="1" s="1"/>
  <c r="K54" i="15" s="1"/>
  <c r="M61" i="1" a="1"/>
  <c r="M61" i="1" s="1"/>
  <c r="L58" i="15" s="1"/>
  <c r="L61" i="1" a="1"/>
  <c r="L61" i="1" s="1"/>
  <c r="K58" i="15" s="1"/>
  <c r="F59" i="1"/>
  <c r="F60" i="1"/>
  <c r="A56" i="1"/>
  <c r="C56" i="1"/>
  <c r="F56" i="1"/>
  <c r="Q56" i="1"/>
  <c r="R56" i="1" a="1"/>
  <c r="R56" i="1" s="1"/>
  <c r="D53" i="15" s="1"/>
  <c r="S56" i="1" a="1"/>
  <c r="S56" i="1" s="1"/>
  <c r="E53" i="15" s="1"/>
  <c r="T56" i="1" a="1"/>
  <c r="T56" i="1" s="1"/>
  <c r="AH56" i="1"/>
  <c r="AI56" i="1"/>
  <c r="AJ56" i="1"/>
  <c r="AK56" i="1"/>
  <c r="AL56" i="1"/>
  <c r="AM56" i="1"/>
  <c r="AN56" i="1"/>
  <c r="BD56" i="1" s="1" a="1"/>
  <c r="BD56" i="1" s="1"/>
  <c r="AO56" i="1"/>
  <c r="AP56" i="1"/>
  <c r="BA56" i="1"/>
  <c r="BE56" i="1"/>
  <c r="BQ56" i="1"/>
  <c r="BR56" i="1"/>
  <c r="A57" i="1"/>
  <c r="C57" i="1"/>
  <c r="F57" i="1"/>
  <c r="Q57" i="1"/>
  <c r="R57" i="1" a="1"/>
  <c r="R57" i="1" s="1"/>
  <c r="D54" i="15" s="1"/>
  <c r="S57" i="1" a="1"/>
  <c r="S57" i="1" s="1"/>
  <c r="E54" i="15" s="1"/>
  <c r="T57" i="1" a="1"/>
  <c r="T57" i="1" s="1"/>
  <c r="AH57" i="1"/>
  <c r="AI57" i="1"/>
  <c r="AJ57" i="1"/>
  <c r="AK57" i="1"/>
  <c r="AL57" i="1"/>
  <c r="AM57" i="1"/>
  <c r="AN57" i="1"/>
  <c r="BD57" i="1" s="1" a="1"/>
  <c r="BD57" i="1" s="1"/>
  <c r="AO57" i="1"/>
  <c r="AP57" i="1"/>
  <c r="BA57" i="1"/>
  <c r="BE57" i="1"/>
  <c r="BQ57" i="1"/>
  <c r="BR57" i="1"/>
  <c r="Q6" i="1"/>
  <c r="Q7" i="1"/>
  <c r="Q8" i="1"/>
  <c r="R5" i="15" s="1"/>
  <c r="Q9" i="1"/>
  <c r="R6" i="15" s="1"/>
  <c r="Q10" i="1"/>
  <c r="R7" i="15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1" i="1"/>
  <c r="Q52" i="1"/>
  <c r="Q55" i="1"/>
  <c r="Q58" i="1"/>
  <c r="Q59" i="1"/>
  <c r="Q60" i="1"/>
  <c r="Q61" i="1"/>
  <c r="Q62" i="1"/>
  <c r="Q63" i="1"/>
  <c r="Q64" i="1"/>
  <c r="Q65" i="1"/>
  <c r="Q69" i="1"/>
  <c r="Q70" i="1"/>
  <c r="Q71" i="1"/>
  <c r="Q72" i="1"/>
  <c r="Q73" i="1"/>
  <c r="Q74" i="1"/>
  <c r="Q75" i="1"/>
  <c r="Q76" i="1"/>
  <c r="Q77" i="1"/>
  <c r="Q80" i="1"/>
  <c r="Q82" i="1"/>
  <c r="Q83" i="1"/>
  <c r="Q84" i="1"/>
  <c r="Q85" i="1"/>
  <c r="Q87" i="1"/>
  <c r="Q89" i="1"/>
  <c r="Q92" i="1"/>
  <c r="Q94" i="1"/>
  <c r="Q95" i="1"/>
  <c r="Q96" i="1"/>
  <c r="Q101" i="1"/>
  <c r="Q103" i="1"/>
  <c r="Q104" i="1"/>
  <c r="Q105" i="1"/>
  <c r="Q106" i="1"/>
  <c r="Q107" i="1"/>
  <c r="Q109" i="1"/>
  <c r="Q111" i="1"/>
  <c r="Q112" i="1"/>
  <c r="Q113" i="1"/>
  <c r="Q114" i="1"/>
  <c r="Q115" i="1"/>
  <c r="Q118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7" i="1"/>
  <c r="Q148" i="1"/>
  <c r="Q149" i="1"/>
  <c r="Q150" i="1"/>
  <c r="Q152" i="1"/>
  <c r="Q153" i="1"/>
  <c r="Q154" i="1"/>
  <c r="Q155" i="1"/>
  <c r="Q156" i="1"/>
  <c r="Q157" i="1"/>
  <c r="Q158" i="1"/>
  <c r="Q159" i="1"/>
  <c r="Q160" i="1"/>
  <c r="Q161" i="1"/>
  <c r="Q163" i="1"/>
  <c r="Q164" i="1"/>
  <c r="Q165" i="1"/>
  <c r="Q166" i="1"/>
  <c r="Q167" i="1"/>
  <c r="Q169" i="1"/>
  <c r="Q170" i="1"/>
  <c r="Q171" i="1"/>
  <c r="Q172" i="1"/>
  <c r="Q173" i="1"/>
  <c r="Q174" i="1"/>
  <c r="Q175" i="1"/>
  <c r="Q179" i="1"/>
  <c r="Q181" i="1"/>
  <c r="Q182" i="1"/>
  <c r="Q184" i="1"/>
  <c r="Q186" i="1"/>
  <c r="Q187" i="1"/>
  <c r="Q189" i="1"/>
  <c r="Q190" i="1"/>
  <c r="Q191" i="1"/>
  <c r="Q202" i="1"/>
  <c r="Q203" i="1"/>
  <c r="Q205" i="1"/>
  <c r="Q206" i="1"/>
  <c r="Q208" i="1"/>
  <c r="Q209" i="1"/>
  <c r="Q210" i="1"/>
  <c r="Q211" i="1"/>
  <c r="Q212" i="1"/>
  <c r="Q213" i="1"/>
  <c r="Q214" i="1"/>
  <c r="Q216" i="1"/>
  <c r="Q219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R252" i="15" s="1"/>
  <c r="Q256" i="1"/>
  <c r="R253" i="15" s="1"/>
  <c r="R254" i="15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M48" i="1" a="1"/>
  <c r="M48" i="1" s="1"/>
  <c r="L45" i="15" s="1"/>
  <c r="L48" i="1" a="1"/>
  <c r="L48" i="1" s="1"/>
  <c r="K45" i="15" s="1"/>
  <c r="A48" i="1"/>
  <c r="C48" i="1"/>
  <c r="F48" i="1"/>
  <c r="R48" i="1" a="1"/>
  <c r="R48" i="1" s="1"/>
  <c r="D45" i="15" s="1"/>
  <c r="S48" i="1" a="1"/>
  <c r="S48" i="1" s="1"/>
  <c r="E45" i="15" s="1"/>
  <c r="T48" i="1" a="1"/>
  <c r="T48" i="1" s="1"/>
  <c r="AH48" i="1"/>
  <c r="AI48" i="1"/>
  <c r="AJ48" i="1"/>
  <c r="AK48" i="1"/>
  <c r="AM48" i="1"/>
  <c r="AN48" i="1"/>
  <c r="BD48" i="1" s="1" a="1"/>
  <c r="BD48" i="1" s="1"/>
  <c r="AO48" i="1"/>
  <c r="AP48" i="1"/>
  <c r="BA48" i="1"/>
  <c r="BE48" i="1"/>
  <c r="BQ48" i="1"/>
  <c r="BR48" i="1"/>
  <c r="M55" i="1" a="1"/>
  <c r="M55" i="1" s="1"/>
  <c r="L52" i="15" s="1"/>
  <c r="L55" i="1" a="1"/>
  <c r="L55" i="1" s="1"/>
  <c r="K52" i="15" s="1"/>
  <c r="M52" i="1" a="1"/>
  <c r="M52" i="1" s="1"/>
  <c r="L49" i="15" s="1"/>
  <c r="L52" i="1" a="1"/>
  <c r="L52" i="1" s="1"/>
  <c r="K49" i="15" s="1"/>
  <c r="M49" i="1" a="1"/>
  <c r="M49" i="1" s="1"/>
  <c r="L46" i="15" s="1"/>
  <c r="L49" i="1" a="1"/>
  <c r="L49" i="1" s="1"/>
  <c r="K46" i="15" s="1"/>
  <c r="M46" i="1" a="1"/>
  <c r="M46" i="1" s="1"/>
  <c r="L43" i="15" s="1"/>
  <c r="L46" i="1" a="1"/>
  <c r="L46" i="1" s="1"/>
  <c r="K43" i="15" s="1"/>
  <c r="M34" i="1" a="1"/>
  <c r="M34" i="1" s="1"/>
  <c r="L31" i="15" s="1"/>
  <c r="L34" i="1" a="1"/>
  <c r="L34" i="1" s="1"/>
  <c r="K31" i="15" s="1"/>
  <c r="M30" i="1" a="1"/>
  <c r="M30" i="1" s="1"/>
  <c r="L27" i="15" s="1"/>
  <c r="L30" i="1" a="1"/>
  <c r="L30" i="1" s="1"/>
  <c r="K27" i="15" s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M31" i="1" a="1"/>
  <c r="M31" i="1" s="1"/>
  <c r="L28" i="15" s="1"/>
  <c r="L31" i="1" a="1"/>
  <c r="L31" i="1" s="1"/>
  <c r="K28" i="15" s="1"/>
  <c r="M39" i="1" a="1"/>
  <c r="M39" i="1" s="1"/>
  <c r="L36" i="15" s="1"/>
  <c r="L39" i="1" a="1"/>
  <c r="L39" i="1" s="1"/>
  <c r="K36" i="15" s="1"/>
  <c r="A39" i="1"/>
  <c r="C39" i="1"/>
  <c r="F39" i="1"/>
  <c r="R39" i="1" a="1"/>
  <c r="R39" i="1" s="1"/>
  <c r="D36" i="15" s="1"/>
  <c r="S39" i="1" a="1"/>
  <c r="S39" i="1" s="1"/>
  <c r="E36" i="15" s="1"/>
  <c r="T39" i="1" a="1"/>
  <c r="T39" i="1" s="1"/>
  <c r="AH39" i="1"/>
  <c r="BA39" i="1" s="1"/>
  <c r="AI39" i="1"/>
  <c r="AJ39" i="1"/>
  <c r="AK39" i="1"/>
  <c r="AN39" i="1"/>
  <c r="BD39" i="1" s="1" a="1"/>
  <c r="BD39" i="1" s="1"/>
  <c r="AO39" i="1"/>
  <c r="AP39" i="1"/>
  <c r="BE39" i="1"/>
  <c r="BQ39" i="1"/>
  <c r="BR39" i="1"/>
  <c r="M40" i="1" a="1"/>
  <c r="M40" i="1" s="1"/>
  <c r="L37" i="15" s="1"/>
  <c r="L40" i="1" a="1"/>
  <c r="L40" i="1" s="1"/>
  <c r="K37" i="15" s="1"/>
  <c r="M43" i="1" a="1"/>
  <c r="M43" i="1" s="1"/>
  <c r="L40" i="15" s="1"/>
  <c r="L43" i="1" a="1"/>
  <c r="L43" i="1" s="1"/>
  <c r="K40" i="15" s="1"/>
  <c r="A36" i="1"/>
  <c r="C36" i="1"/>
  <c r="F36" i="1"/>
  <c r="L36" i="1" a="1"/>
  <c r="L36" i="1" s="1"/>
  <c r="K33" i="15" s="1"/>
  <c r="M36" i="1" a="1"/>
  <c r="M36" i="1" s="1"/>
  <c r="L33" i="15" s="1"/>
  <c r="R36" i="1" a="1"/>
  <c r="R36" i="1" s="1"/>
  <c r="D33" i="15" s="1"/>
  <c r="S36" i="1" a="1"/>
  <c r="S36" i="1" s="1"/>
  <c r="E33" i="15" s="1"/>
  <c r="T36" i="1" a="1"/>
  <c r="T36" i="1" s="1"/>
  <c r="AH36" i="1"/>
  <c r="BA36" i="1" s="1"/>
  <c r="AI36" i="1"/>
  <c r="AJ36" i="1"/>
  <c r="AK36" i="1"/>
  <c r="AN36" i="1"/>
  <c r="BD36" i="1" s="1" a="1"/>
  <c r="BD36" i="1" s="1"/>
  <c r="AO36" i="1"/>
  <c r="AP36" i="1"/>
  <c r="BE36" i="1"/>
  <c r="BQ36" i="1"/>
  <c r="BR36" i="1"/>
  <c r="A41" i="1"/>
  <c r="C41" i="1"/>
  <c r="F41" i="1"/>
  <c r="R41" i="1" a="1"/>
  <c r="R41" i="1" s="1"/>
  <c r="D38" i="15" s="1"/>
  <c r="S41" i="1" a="1"/>
  <c r="S41" i="1" s="1"/>
  <c r="E38" i="15" s="1"/>
  <c r="T41" i="1" a="1"/>
  <c r="T41" i="1" s="1"/>
  <c r="AH41" i="1"/>
  <c r="AI41" i="1"/>
  <c r="AJ41" i="1"/>
  <c r="AK41" i="1"/>
  <c r="AL41" i="1"/>
  <c r="AM41" i="1"/>
  <c r="AN41" i="1"/>
  <c r="BD41" i="1" s="1" a="1"/>
  <c r="BD41" i="1" s="1"/>
  <c r="AO41" i="1"/>
  <c r="AP41" i="1"/>
  <c r="BA41" i="1"/>
  <c r="BE41" i="1"/>
  <c r="BQ41" i="1"/>
  <c r="BR41" i="1"/>
  <c r="A29" i="1"/>
  <c r="C29" i="1"/>
  <c r="F29" i="1"/>
  <c r="R29" i="1" a="1"/>
  <c r="R29" i="1" s="1"/>
  <c r="D26" i="15" s="1"/>
  <c r="S29" i="1" a="1"/>
  <c r="S29" i="1" s="1"/>
  <c r="E26" i="15" s="1"/>
  <c r="T29" i="1" a="1"/>
  <c r="T29" i="1" s="1"/>
  <c r="AH29" i="1"/>
  <c r="AI29" i="1"/>
  <c r="AJ29" i="1"/>
  <c r="AK29" i="1"/>
  <c r="AL29" i="1"/>
  <c r="AM29" i="1"/>
  <c r="AN29" i="1"/>
  <c r="AO29" i="1"/>
  <c r="AP29" i="1"/>
  <c r="BA29" i="1"/>
  <c r="BE29" i="1"/>
  <c r="BQ29" i="1"/>
  <c r="BR29" i="1"/>
  <c r="A32" i="1"/>
  <c r="C32" i="1"/>
  <c r="F32" i="1"/>
  <c r="R32" i="1" a="1"/>
  <c r="R32" i="1" s="1"/>
  <c r="D29" i="15" s="1"/>
  <c r="S32" i="1" a="1"/>
  <c r="S32" i="1" s="1"/>
  <c r="E29" i="15" s="1"/>
  <c r="T32" i="1" a="1"/>
  <c r="T32" i="1" s="1"/>
  <c r="AH32" i="1"/>
  <c r="AI32" i="1"/>
  <c r="AJ32" i="1"/>
  <c r="AK32" i="1"/>
  <c r="AL32" i="1"/>
  <c r="AM32" i="1"/>
  <c r="AN32" i="1"/>
  <c r="AO32" i="1"/>
  <c r="AP32" i="1"/>
  <c r="BA32" i="1"/>
  <c r="BE32" i="1"/>
  <c r="BQ32" i="1"/>
  <c r="BR32" i="1"/>
  <c r="A37" i="1"/>
  <c r="C37" i="1"/>
  <c r="F37" i="1"/>
  <c r="L37" i="1" a="1"/>
  <c r="L37" i="1" s="1"/>
  <c r="K34" i="15" s="1"/>
  <c r="R37" i="1" a="1"/>
  <c r="R37" i="1" s="1"/>
  <c r="D34" i="15" s="1"/>
  <c r="S37" i="1" a="1"/>
  <c r="S37" i="1" s="1"/>
  <c r="E34" i="15" s="1"/>
  <c r="T37" i="1" a="1"/>
  <c r="T37" i="1" s="1"/>
  <c r="AH37" i="1"/>
  <c r="BA37" i="1" s="1"/>
  <c r="AI37" i="1"/>
  <c r="AJ37" i="1"/>
  <c r="AK37" i="1"/>
  <c r="AM37" i="1"/>
  <c r="AN37" i="1"/>
  <c r="AO37" i="1"/>
  <c r="AP37" i="1"/>
  <c r="BD37" i="1" a="1"/>
  <c r="BD37" i="1" s="1"/>
  <c r="BE37" i="1"/>
  <c r="BQ37" i="1"/>
  <c r="BR37" i="1"/>
  <c r="A40" i="1"/>
  <c r="C40" i="1"/>
  <c r="F40" i="1"/>
  <c r="R40" i="1" a="1"/>
  <c r="R40" i="1" s="1"/>
  <c r="D37" i="15" s="1"/>
  <c r="S40" i="1" a="1"/>
  <c r="S40" i="1" s="1"/>
  <c r="E37" i="15" s="1"/>
  <c r="T40" i="1" a="1"/>
  <c r="T40" i="1" s="1"/>
  <c r="AH40" i="1"/>
  <c r="AI40" i="1"/>
  <c r="AJ40" i="1"/>
  <c r="AK40" i="1"/>
  <c r="AL40" i="1"/>
  <c r="AM40" i="1"/>
  <c r="AN40" i="1"/>
  <c r="BD40" i="1" s="1" a="1"/>
  <c r="BD40" i="1" s="1"/>
  <c r="AO40" i="1"/>
  <c r="AP40" i="1"/>
  <c r="BA40" i="1"/>
  <c r="BE40" i="1"/>
  <c r="BQ40" i="1"/>
  <c r="BR40" i="1"/>
  <c r="A35" i="1"/>
  <c r="C35" i="1"/>
  <c r="F35" i="1"/>
  <c r="R35" i="1" a="1"/>
  <c r="R35" i="1" s="1"/>
  <c r="D32" i="15" s="1"/>
  <c r="S35" i="1" a="1"/>
  <c r="S35" i="1" s="1"/>
  <c r="E32" i="15" s="1"/>
  <c r="T35" i="1" a="1"/>
  <c r="T35" i="1" s="1"/>
  <c r="AH35" i="1"/>
  <c r="BA35" i="1" s="1"/>
  <c r="AI35" i="1"/>
  <c r="AJ35" i="1"/>
  <c r="AK35" i="1"/>
  <c r="AL35" i="1"/>
  <c r="AM35" i="1"/>
  <c r="AN35" i="1"/>
  <c r="AO35" i="1"/>
  <c r="AP35" i="1"/>
  <c r="BD35" i="1" a="1"/>
  <c r="BD35" i="1" s="1"/>
  <c r="BE35" i="1"/>
  <c r="BQ35" i="1"/>
  <c r="BR35" i="1"/>
  <c r="A34" i="1"/>
  <c r="C34" i="1"/>
  <c r="F34" i="1"/>
  <c r="R34" i="1" a="1"/>
  <c r="R34" i="1" s="1"/>
  <c r="D31" i="15" s="1"/>
  <c r="S34" i="1" a="1"/>
  <c r="S34" i="1" s="1"/>
  <c r="E31" i="15" s="1"/>
  <c r="T34" i="1" a="1"/>
  <c r="T34" i="1" s="1"/>
  <c r="AH34" i="1"/>
  <c r="AI34" i="1"/>
  <c r="AJ34" i="1"/>
  <c r="AK34" i="1"/>
  <c r="AL34" i="1"/>
  <c r="AM34" i="1"/>
  <c r="AN34" i="1"/>
  <c r="AO34" i="1"/>
  <c r="AP34" i="1"/>
  <c r="BA34" i="1"/>
  <c r="BE34" i="1"/>
  <c r="BQ34" i="1"/>
  <c r="BR34" i="1"/>
  <c r="M28" i="1" a="1"/>
  <c r="M28" i="1" s="1"/>
  <c r="L25" i="15" s="1"/>
  <c r="L28" i="1" a="1"/>
  <c r="L28" i="1" s="1"/>
  <c r="K25" i="15" s="1"/>
  <c r="AN10" i="1"/>
  <c r="AO10" i="1"/>
  <c r="AP10" i="1"/>
  <c r="L24" i="1" a="1"/>
  <c r="L24" i="1" s="1"/>
  <c r="K21" i="15" s="1"/>
  <c r="L23" i="1" a="1"/>
  <c r="L23" i="1" s="1"/>
  <c r="K20" i="15" s="1"/>
  <c r="L22" i="1" a="1"/>
  <c r="L22" i="1" s="1"/>
  <c r="K19" i="15" s="1"/>
  <c r="L21" i="1" a="1"/>
  <c r="L21" i="1" s="1"/>
  <c r="K18" i="15" s="1"/>
  <c r="L20" i="1" a="1"/>
  <c r="L20" i="1" s="1"/>
  <c r="K17" i="15" s="1"/>
  <c r="L19" i="1" a="1"/>
  <c r="L19" i="1" s="1"/>
  <c r="K16" i="15" s="1"/>
  <c r="L18" i="1" a="1"/>
  <c r="L18" i="1" s="1"/>
  <c r="K15" i="15" s="1"/>
  <c r="L17" i="1" a="1"/>
  <c r="L17" i="1" s="1"/>
  <c r="K14" i="15" s="1"/>
  <c r="L16" i="1" a="1"/>
  <c r="L16" i="1" s="1"/>
  <c r="K13" i="15" s="1"/>
  <c r="L15" i="1" a="1"/>
  <c r="L15" i="1" s="1"/>
  <c r="K12" i="15" s="1"/>
  <c r="L14" i="1" a="1"/>
  <c r="L14" i="1" s="1"/>
  <c r="K11" i="15" s="1"/>
  <c r="L13" i="1" a="1"/>
  <c r="L13" i="1" s="1"/>
  <c r="K10" i="15" s="1"/>
  <c r="L12" i="1" a="1"/>
  <c r="L12" i="1" s="1"/>
  <c r="K9" i="15" s="1"/>
  <c r="L11" i="1" a="1"/>
  <c r="L11" i="1" s="1"/>
  <c r="L10" i="1" a="1"/>
  <c r="L10" i="1" s="1"/>
  <c r="L9" i="1" a="1"/>
  <c r="L9" i="1" s="1"/>
  <c r="L8" i="1" a="1"/>
  <c r="L8" i="1" s="1"/>
  <c r="K12" i="1" a="1"/>
  <c r="K12" i="1" s="1"/>
  <c r="O9" i="15" s="1"/>
  <c r="K11" i="1" a="1"/>
  <c r="K11" i="1" s="1"/>
  <c r="O8" i="15" s="1"/>
  <c r="R13" i="1" a="1"/>
  <c r="R13" i="1" s="1"/>
  <c r="D10" i="15" s="1"/>
  <c r="S9" i="1" a="1"/>
  <c r="S9" i="1" s="1"/>
  <c r="E6" i="15" s="1"/>
  <c r="R9" i="1" a="1"/>
  <c r="R9" i="1" s="1"/>
  <c r="D6" i="15" s="1"/>
  <c r="S8" i="1" a="1"/>
  <c r="S8" i="1" s="1"/>
  <c r="E5" i="15" s="1"/>
  <c r="R8" i="1" a="1"/>
  <c r="R8" i="1" s="1"/>
  <c r="D5" i="15" s="1"/>
  <c r="A11" i="1"/>
  <c r="C11" i="1"/>
  <c r="F11" i="1"/>
  <c r="M11" i="1" a="1"/>
  <c r="M11" i="1" s="1"/>
  <c r="R11" i="1" a="1"/>
  <c r="R11" i="1" s="1"/>
  <c r="D8" i="15" s="1"/>
  <c r="S11" i="1" a="1"/>
  <c r="S11" i="1" s="1"/>
  <c r="E8" i="15" s="1"/>
  <c r="T11" i="1" a="1"/>
  <c r="T11" i="1" s="1"/>
  <c r="AH11" i="1"/>
  <c r="BA11" i="1" s="1"/>
  <c r="AI11" i="1"/>
  <c r="AJ11" i="1"/>
  <c r="AK11" i="1"/>
  <c r="AN11" i="1"/>
  <c r="BD11" i="1" s="1" a="1"/>
  <c r="BD11" i="1" s="1"/>
  <c r="AO11" i="1"/>
  <c r="AP11" i="1"/>
  <c r="BE11" i="1"/>
  <c r="BQ11" i="1"/>
  <c r="BR11" i="1"/>
  <c r="A12" i="1"/>
  <c r="C12" i="1"/>
  <c r="F12" i="1"/>
  <c r="M12" i="1" a="1"/>
  <c r="M12" i="1" s="1"/>
  <c r="L9" i="15" s="1"/>
  <c r="R12" i="1" a="1"/>
  <c r="R12" i="1" s="1"/>
  <c r="D9" i="15" s="1"/>
  <c r="S12" i="1" a="1"/>
  <c r="S12" i="1" s="1"/>
  <c r="E9" i="15" s="1"/>
  <c r="T12" i="1" a="1"/>
  <c r="T12" i="1" s="1"/>
  <c r="AH12" i="1"/>
  <c r="BA12" i="1" s="1"/>
  <c r="AI12" i="1"/>
  <c r="AJ12" i="1"/>
  <c r="AK12" i="1"/>
  <c r="AN12" i="1"/>
  <c r="BD12" i="1" s="1" a="1"/>
  <c r="BD12" i="1" s="1"/>
  <c r="AO12" i="1"/>
  <c r="AP12" i="1"/>
  <c r="BE12" i="1"/>
  <c r="BQ12" i="1"/>
  <c r="BR12" i="1"/>
  <c r="F8" i="1"/>
  <c r="F9" i="1"/>
  <c r="F10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6" i="1"/>
  <c r="F7" i="1"/>
  <c r="F26" i="1"/>
  <c r="F27" i="1"/>
  <c r="F28" i="1"/>
  <c r="F30" i="1"/>
  <c r="F31" i="1"/>
  <c r="F33" i="1"/>
  <c r="F38" i="1"/>
  <c r="F42" i="1"/>
  <c r="F43" i="1"/>
  <c r="F44" i="1"/>
  <c r="F45" i="1"/>
  <c r="F46" i="1"/>
  <c r="F47" i="1"/>
  <c r="F49" i="1"/>
  <c r="F51" i="1"/>
  <c r="F52" i="1"/>
  <c r="F55" i="1"/>
  <c r="F58" i="1"/>
  <c r="F61" i="1"/>
  <c r="F62" i="1"/>
  <c r="F63" i="1"/>
  <c r="F64" i="1"/>
  <c r="F69" i="1"/>
  <c r="F70" i="1"/>
  <c r="F71" i="1"/>
  <c r="F72" i="1"/>
  <c r="F73" i="1"/>
  <c r="F74" i="1"/>
  <c r="F75" i="1"/>
  <c r="F76" i="1"/>
  <c r="F77" i="1"/>
  <c r="F80" i="1"/>
  <c r="F82" i="1"/>
  <c r="F83" i="1"/>
  <c r="F84" i="1"/>
  <c r="F85" i="1"/>
  <c r="F87" i="1"/>
  <c r="F89" i="1"/>
  <c r="F92" i="1"/>
  <c r="F94" i="1"/>
  <c r="F95" i="1"/>
  <c r="F96" i="1"/>
  <c r="F101" i="1"/>
  <c r="F103" i="1"/>
  <c r="F104" i="1"/>
  <c r="F105" i="1"/>
  <c r="F106" i="1"/>
  <c r="F107" i="1"/>
  <c r="F109" i="1"/>
  <c r="F111" i="1"/>
  <c r="F112" i="1"/>
  <c r="F113" i="1"/>
  <c r="F114" i="1"/>
  <c r="F115" i="1"/>
  <c r="F118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7" i="1"/>
  <c r="F148" i="1"/>
  <c r="F149" i="1"/>
  <c r="F150" i="1"/>
  <c r="F152" i="1"/>
  <c r="F153" i="1"/>
  <c r="F154" i="1"/>
  <c r="F155" i="1"/>
  <c r="F156" i="1"/>
  <c r="F157" i="1"/>
  <c r="F158" i="1"/>
  <c r="F159" i="1"/>
  <c r="F160" i="1"/>
  <c r="F161" i="1"/>
  <c r="F163" i="1"/>
  <c r="F164" i="1"/>
  <c r="F165" i="1"/>
  <c r="F166" i="1"/>
  <c r="F167" i="1"/>
  <c r="F169" i="1"/>
  <c r="F170" i="1"/>
  <c r="F171" i="1"/>
  <c r="F172" i="1"/>
  <c r="F173" i="1"/>
  <c r="F174" i="1"/>
  <c r="F175" i="1"/>
  <c r="F179" i="1"/>
  <c r="F181" i="1"/>
  <c r="F182" i="1"/>
  <c r="F184" i="1"/>
  <c r="F186" i="1"/>
  <c r="F187" i="1"/>
  <c r="F189" i="1"/>
  <c r="F190" i="1"/>
  <c r="F191" i="1"/>
  <c r="F202" i="1"/>
  <c r="F203" i="1"/>
  <c r="F205" i="1"/>
  <c r="F206" i="1"/>
  <c r="F208" i="1"/>
  <c r="F209" i="1"/>
  <c r="F210" i="1"/>
  <c r="F211" i="1"/>
  <c r="F212" i="1"/>
  <c r="F213" i="1"/>
  <c r="F214" i="1"/>
  <c r="F216" i="1"/>
  <c r="F219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M23" i="1" a="1"/>
  <c r="M23" i="1" s="1"/>
  <c r="L20" i="15" s="1"/>
  <c r="M21" i="1" a="1"/>
  <c r="M21" i="1" s="1"/>
  <c r="L18" i="15" s="1"/>
  <c r="M20" i="1" a="1"/>
  <c r="M20" i="1" s="1"/>
  <c r="L17" i="15" s="1"/>
  <c r="M19" i="1" a="1"/>
  <c r="M19" i="1" s="1"/>
  <c r="L16" i="15" s="1"/>
  <c r="M17" i="1" a="1"/>
  <c r="M17" i="1" s="1"/>
  <c r="L14" i="15" s="1"/>
  <c r="M16" i="1" a="1"/>
  <c r="M16" i="1" s="1"/>
  <c r="L13" i="15" s="1"/>
  <c r="M15" i="1" a="1"/>
  <c r="M15" i="1" s="1"/>
  <c r="L12" i="15" s="1"/>
  <c r="M14" i="1" a="1"/>
  <c r="M14" i="1" s="1"/>
  <c r="L11" i="15" s="1"/>
  <c r="M13" i="1" a="1"/>
  <c r="M13" i="1" s="1"/>
  <c r="L10" i="15" s="1"/>
  <c r="M10" i="1" a="1"/>
  <c r="M10" i="1" s="1"/>
  <c r="L7" i="15" s="1"/>
  <c r="M9" i="1" a="1"/>
  <c r="M9" i="1" s="1"/>
  <c r="L6" i="15" s="1"/>
  <c r="M8" i="1" a="1"/>
  <c r="M8" i="1" s="1"/>
  <c r="L5" i="15" s="1"/>
  <c r="C8" i="1"/>
  <c r="C9" i="1"/>
  <c r="C10" i="1"/>
  <c r="B4" i="12"/>
  <c r="C4" i="12"/>
  <c r="D4" i="12"/>
  <c r="E4" i="12"/>
  <c r="G4" i="12"/>
  <c r="H4" i="12"/>
  <c r="I4" i="12"/>
  <c r="J4" i="12"/>
  <c r="K4" i="12"/>
  <c r="B5" i="12"/>
  <c r="C5" i="12"/>
  <c r="D5" i="12"/>
  <c r="E5" i="12"/>
  <c r="G5" i="12"/>
  <c r="H5" i="12"/>
  <c r="I5" i="12"/>
  <c r="J5" i="12"/>
  <c r="K5" i="12"/>
  <c r="B6" i="12"/>
  <c r="C6" i="12"/>
  <c r="D6" i="12"/>
  <c r="E6" i="12"/>
  <c r="G6" i="12"/>
  <c r="H6" i="12"/>
  <c r="I6" i="12"/>
  <c r="J6" i="12"/>
  <c r="K6" i="12"/>
  <c r="B7" i="12"/>
  <c r="C7" i="12"/>
  <c r="D7" i="12"/>
  <c r="E7" i="12"/>
  <c r="G7" i="12"/>
  <c r="H7" i="12"/>
  <c r="I7" i="12"/>
  <c r="J7" i="12"/>
  <c r="K7" i="12"/>
  <c r="B8" i="12"/>
  <c r="C8" i="12"/>
  <c r="D8" i="12"/>
  <c r="E8" i="12"/>
  <c r="G8" i="12"/>
  <c r="H8" i="12"/>
  <c r="I8" i="12"/>
  <c r="J8" i="12"/>
  <c r="K8" i="12"/>
  <c r="B9" i="12"/>
  <c r="C9" i="12"/>
  <c r="D9" i="12"/>
  <c r="E9" i="12"/>
  <c r="G9" i="12"/>
  <c r="H9" i="12"/>
  <c r="I9" i="12"/>
  <c r="J9" i="12"/>
  <c r="K9" i="12"/>
  <c r="B3" i="12"/>
  <c r="C3" i="12"/>
  <c r="D3" i="12"/>
  <c r="E3" i="12"/>
  <c r="G3" i="12"/>
  <c r="H3" i="12"/>
  <c r="I3" i="12"/>
  <c r="J3" i="12"/>
  <c r="K3" i="12"/>
  <c r="A8" i="10"/>
  <c r="B8" i="10"/>
  <c r="E8" i="10"/>
  <c r="F8" i="10"/>
  <c r="H8" i="10"/>
  <c r="I8" i="10"/>
  <c r="J8" i="10"/>
  <c r="O8" i="10"/>
  <c r="P8" i="10"/>
  <c r="A9" i="10"/>
  <c r="B9" i="10"/>
  <c r="E9" i="10"/>
  <c r="F9" i="10"/>
  <c r="H9" i="10"/>
  <c r="I9" i="10"/>
  <c r="J9" i="10"/>
  <c r="O9" i="10"/>
  <c r="P9" i="10"/>
  <c r="A10" i="10"/>
  <c r="B10" i="10"/>
  <c r="E10" i="10"/>
  <c r="F10" i="10"/>
  <c r="H10" i="10"/>
  <c r="I10" i="10"/>
  <c r="J10" i="10"/>
  <c r="O10" i="10"/>
  <c r="P10" i="10"/>
  <c r="A11" i="10"/>
  <c r="B11" i="10"/>
  <c r="E11" i="10"/>
  <c r="F11" i="10"/>
  <c r="H11" i="10"/>
  <c r="I11" i="10"/>
  <c r="J11" i="10"/>
  <c r="O11" i="10"/>
  <c r="P11" i="10"/>
  <c r="A12" i="10"/>
  <c r="B12" i="10"/>
  <c r="E12" i="10"/>
  <c r="F12" i="10"/>
  <c r="H12" i="10"/>
  <c r="I12" i="10"/>
  <c r="J12" i="10"/>
  <c r="O12" i="10"/>
  <c r="P12" i="10"/>
  <c r="A13" i="10"/>
  <c r="B13" i="10"/>
  <c r="E13" i="10"/>
  <c r="F13" i="10"/>
  <c r="H13" i="10"/>
  <c r="I13" i="10"/>
  <c r="J13" i="10"/>
  <c r="O13" i="10"/>
  <c r="P13" i="10"/>
  <c r="A14" i="10"/>
  <c r="B14" i="10"/>
  <c r="E14" i="10"/>
  <c r="F14" i="10"/>
  <c r="H14" i="10"/>
  <c r="I14" i="10"/>
  <c r="J14" i="10"/>
  <c r="O14" i="10"/>
  <c r="P14" i="10"/>
  <c r="A15" i="10"/>
  <c r="B15" i="10"/>
  <c r="E15" i="10"/>
  <c r="F15" i="10"/>
  <c r="H15" i="10"/>
  <c r="I15" i="10"/>
  <c r="J15" i="10"/>
  <c r="O15" i="10"/>
  <c r="P15" i="10"/>
  <c r="A16" i="10"/>
  <c r="B16" i="10"/>
  <c r="E16" i="10"/>
  <c r="F16" i="10"/>
  <c r="H16" i="10"/>
  <c r="I16" i="10"/>
  <c r="J16" i="10"/>
  <c r="O16" i="10"/>
  <c r="P16" i="10"/>
  <c r="A17" i="10"/>
  <c r="B17" i="10"/>
  <c r="E17" i="10"/>
  <c r="F17" i="10"/>
  <c r="H17" i="10"/>
  <c r="I17" i="10"/>
  <c r="J17" i="10"/>
  <c r="O17" i="10"/>
  <c r="P17" i="10"/>
  <c r="A18" i="10"/>
  <c r="B18" i="10"/>
  <c r="E18" i="10"/>
  <c r="F18" i="10"/>
  <c r="H18" i="10"/>
  <c r="I18" i="10"/>
  <c r="J18" i="10"/>
  <c r="O18" i="10"/>
  <c r="P18" i="10"/>
  <c r="A19" i="10"/>
  <c r="B19" i="10"/>
  <c r="E19" i="10"/>
  <c r="F19" i="10"/>
  <c r="H19" i="10"/>
  <c r="I19" i="10"/>
  <c r="J19" i="10"/>
  <c r="O19" i="10"/>
  <c r="P19" i="10"/>
  <c r="A20" i="10"/>
  <c r="B20" i="10"/>
  <c r="E20" i="10"/>
  <c r="F20" i="10"/>
  <c r="H20" i="10"/>
  <c r="I20" i="10"/>
  <c r="J20" i="10"/>
  <c r="O20" i="10"/>
  <c r="P20" i="10"/>
  <c r="A21" i="10"/>
  <c r="B21" i="10"/>
  <c r="E21" i="10"/>
  <c r="F21" i="10"/>
  <c r="H21" i="10"/>
  <c r="I21" i="10"/>
  <c r="J21" i="10"/>
  <c r="O21" i="10"/>
  <c r="P21" i="10"/>
  <c r="A22" i="10"/>
  <c r="B22" i="10"/>
  <c r="E22" i="10"/>
  <c r="F22" i="10"/>
  <c r="H22" i="10"/>
  <c r="I22" i="10"/>
  <c r="J22" i="10"/>
  <c r="O22" i="10"/>
  <c r="P22" i="10"/>
  <c r="A23" i="10"/>
  <c r="B23" i="10"/>
  <c r="E23" i="10"/>
  <c r="F23" i="10"/>
  <c r="H23" i="10"/>
  <c r="I23" i="10"/>
  <c r="J23" i="10"/>
  <c r="O23" i="10"/>
  <c r="P23" i="10"/>
  <c r="A24" i="10"/>
  <c r="B24" i="10"/>
  <c r="E24" i="10"/>
  <c r="F24" i="10"/>
  <c r="H24" i="10"/>
  <c r="I24" i="10"/>
  <c r="J24" i="10"/>
  <c r="O24" i="10"/>
  <c r="P24" i="10"/>
  <c r="A25" i="10"/>
  <c r="B25" i="10"/>
  <c r="E25" i="10"/>
  <c r="F25" i="10"/>
  <c r="H25" i="10"/>
  <c r="I25" i="10"/>
  <c r="J25" i="10"/>
  <c r="O25" i="10"/>
  <c r="P25" i="10"/>
  <c r="A26" i="10"/>
  <c r="B26" i="10"/>
  <c r="E26" i="10"/>
  <c r="F26" i="10"/>
  <c r="H26" i="10"/>
  <c r="I26" i="10"/>
  <c r="J26" i="10"/>
  <c r="O26" i="10"/>
  <c r="P26" i="10"/>
  <c r="A27" i="10"/>
  <c r="B27" i="10"/>
  <c r="E27" i="10"/>
  <c r="F27" i="10"/>
  <c r="H27" i="10"/>
  <c r="I27" i="10"/>
  <c r="J27" i="10"/>
  <c r="O27" i="10"/>
  <c r="P27" i="10"/>
  <c r="A28" i="10"/>
  <c r="B28" i="10"/>
  <c r="E28" i="10"/>
  <c r="F28" i="10"/>
  <c r="H28" i="10"/>
  <c r="I28" i="10"/>
  <c r="J28" i="10"/>
  <c r="O28" i="10"/>
  <c r="P28" i="10"/>
  <c r="A29" i="10"/>
  <c r="B29" i="10"/>
  <c r="E29" i="10"/>
  <c r="F29" i="10"/>
  <c r="H29" i="10"/>
  <c r="I29" i="10"/>
  <c r="J29" i="10"/>
  <c r="O29" i="10"/>
  <c r="P29" i="10"/>
  <c r="A30" i="10"/>
  <c r="B30" i="10"/>
  <c r="E30" i="10"/>
  <c r="F30" i="10"/>
  <c r="H30" i="10"/>
  <c r="I30" i="10"/>
  <c r="J30" i="10"/>
  <c r="O30" i="10"/>
  <c r="P30" i="10"/>
  <c r="A31" i="10"/>
  <c r="B31" i="10"/>
  <c r="E31" i="10"/>
  <c r="F31" i="10"/>
  <c r="H31" i="10"/>
  <c r="I31" i="10"/>
  <c r="J31" i="10"/>
  <c r="O31" i="10"/>
  <c r="P31" i="10"/>
  <c r="A32" i="10"/>
  <c r="B32" i="10"/>
  <c r="E32" i="10"/>
  <c r="F32" i="10"/>
  <c r="H32" i="10"/>
  <c r="I32" i="10"/>
  <c r="J32" i="10"/>
  <c r="O32" i="10"/>
  <c r="P32" i="10"/>
  <c r="A33" i="10"/>
  <c r="B33" i="10"/>
  <c r="E33" i="10"/>
  <c r="F33" i="10"/>
  <c r="H33" i="10"/>
  <c r="I33" i="10"/>
  <c r="J33" i="10"/>
  <c r="O33" i="10"/>
  <c r="P33" i="10"/>
  <c r="A34" i="10"/>
  <c r="B34" i="10"/>
  <c r="E34" i="10"/>
  <c r="F34" i="10"/>
  <c r="H34" i="10"/>
  <c r="I34" i="10"/>
  <c r="J34" i="10"/>
  <c r="O34" i="10"/>
  <c r="P34" i="10"/>
  <c r="A35" i="10"/>
  <c r="B35" i="10"/>
  <c r="E35" i="10"/>
  <c r="F35" i="10"/>
  <c r="H35" i="10"/>
  <c r="I35" i="10"/>
  <c r="J35" i="10"/>
  <c r="O35" i="10"/>
  <c r="P35" i="10"/>
  <c r="A36" i="10"/>
  <c r="B36" i="10"/>
  <c r="E36" i="10"/>
  <c r="F36" i="10"/>
  <c r="H36" i="10"/>
  <c r="I36" i="10"/>
  <c r="J36" i="10"/>
  <c r="O36" i="10"/>
  <c r="P36" i="10"/>
  <c r="A37" i="10"/>
  <c r="B37" i="10"/>
  <c r="E37" i="10"/>
  <c r="F37" i="10"/>
  <c r="H37" i="10"/>
  <c r="I37" i="10"/>
  <c r="J37" i="10"/>
  <c r="O37" i="10"/>
  <c r="P37" i="10"/>
  <c r="A38" i="10"/>
  <c r="B38" i="10"/>
  <c r="E38" i="10"/>
  <c r="F38" i="10"/>
  <c r="H38" i="10"/>
  <c r="I38" i="10"/>
  <c r="J38" i="10"/>
  <c r="O38" i="10"/>
  <c r="P38" i="10"/>
  <c r="A39" i="10"/>
  <c r="B39" i="10"/>
  <c r="E39" i="10"/>
  <c r="F39" i="10"/>
  <c r="H39" i="10"/>
  <c r="I39" i="10"/>
  <c r="J39" i="10"/>
  <c r="O39" i="10"/>
  <c r="P39" i="10"/>
  <c r="A40" i="10"/>
  <c r="B40" i="10"/>
  <c r="E40" i="10"/>
  <c r="F40" i="10"/>
  <c r="H40" i="10"/>
  <c r="I40" i="10"/>
  <c r="J40" i="10"/>
  <c r="O40" i="10"/>
  <c r="P40" i="10"/>
  <c r="A41" i="10"/>
  <c r="B41" i="10"/>
  <c r="E41" i="10"/>
  <c r="F41" i="10"/>
  <c r="H41" i="10"/>
  <c r="I41" i="10"/>
  <c r="J41" i="10"/>
  <c r="O41" i="10"/>
  <c r="P41" i="10"/>
  <c r="A42" i="10"/>
  <c r="B42" i="10"/>
  <c r="E42" i="10"/>
  <c r="F42" i="10"/>
  <c r="H42" i="10"/>
  <c r="I42" i="10"/>
  <c r="J42" i="10"/>
  <c r="O42" i="10"/>
  <c r="P42" i="10"/>
  <c r="A43" i="10"/>
  <c r="B43" i="10"/>
  <c r="E43" i="10"/>
  <c r="F43" i="10"/>
  <c r="H43" i="10"/>
  <c r="I43" i="10"/>
  <c r="J43" i="10"/>
  <c r="O43" i="10"/>
  <c r="P43" i="10"/>
  <c r="A44" i="10"/>
  <c r="B44" i="10"/>
  <c r="E44" i="10"/>
  <c r="F44" i="10"/>
  <c r="H44" i="10"/>
  <c r="I44" i="10"/>
  <c r="J44" i="10"/>
  <c r="O44" i="10"/>
  <c r="P44" i="10"/>
  <c r="A45" i="10"/>
  <c r="B45" i="10"/>
  <c r="E45" i="10"/>
  <c r="F45" i="10"/>
  <c r="H45" i="10"/>
  <c r="I45" i="10"/>
  <c r="J45" i="10"/>
  <c r="O45" i="10"/>
  <c r="P45" i="10"/>
  <c r="A46" i="10"/>
  <c r="B46" i="10"/>
  <c r="E46" i="10"/>
  <c r="F46" i="10"/>
  <c r="H46" i="10"/>
  <c r="I46" i="10"/>
  <c r="J46" i="10"/>
  <c r="O46" i="10"/>
  <c r="P46" i="10"/>
  <c r="A47" i="10"/>
  <c r="B47" i="10"/>
  <c r="E47" i="10"/>
  <c r="F47" i="10"/>
  <c r="H47" i="10"/>
  <c r="I47" i="10"/>
  <c r="J47" i="10"/>
  <c r="O47" i="10"/>
  <c r="P47" i="10"/>
  <c r="A48" i="10"/>
  <c r="B48" i="10"/>
  <c r="E48" i="10"/>
  <c r="F48" i="10"/>
  <c r="H48" i="10"/>
  <c r="I48" i="10"/>
  <c r="J48" i="10"/>
  <c r="O48" i="10"/>
  <c r="P48" i="10"/>
  <c r="A49" i="10"/>
  <c r="B49" i="10"/>
  <c r="E49" i="10"/>
  <c r="F49" i="10"/>
  <c r="H49" i="10"/>
  <c r="I49" i="10"/>
  <c r="J49" i="10"/>
  <c r="O49" i="10"/>
  <c r="P49" i="10"/>
  <c r="A50" i="10"/>
  <c r="B50" i="10"/>
  <c r="E50" i="10"/>
  <c r="F50" i="10"/>
  <c r="H50" i="10"/>
  <c r="I50" i="10"/>
  <c r="J50" i="10"/>
  <c r="O50" i="10"/>
  <c r="P50" i="10"/>
  <c r="A51" i="10"/>
  <c r="B51" i="10"/>
  <c r="E51" i="10"/>
  <c r="F51" i="10"/>
  <c r="H51" i="10"/>
  <c r="I51" i="10"/>
  <c r="J51" i="10"/>
  <c r="O51" i="10"/>
  <c r="P51" i="10"/>
  <c r="A52" i="10"/>
  <c r="B52" i="10"/>
  <c r="E52" i="10"/>
  <c r="F52" i="10"/>
  <c r="H52" i="10"/>
  <c r="I52" i="10"/>
  <c r="J52" i="10"/>
  <c r="O52" i="10"/>
  <c r="P52" i="10"/>
  <c r="A53" i="10"/>
  <c r="B53" i="10"/>
  <c r="E53" i="10"/>
  <c r="F53" i="10"/>
  <c r="H53" i="10"/>
  <c r="I53" i="10"/>
  <c r="J53" i="10"/>
  <c r="O53" i="10"/>
  <c r="P53" i="10"/>
  <c r="A54" i="10"/>
  <c r="B54" i="10"/>
  <c r="E54" i="10"/>
  <c r="F54" i="10"/>
  <c r="H54" i="10"/>
  <c r="I54" i="10"/>
  <c r="J54" i="10"/>
  <c r="O54" i="10"/>
  <c r="P54" i="10"/>
  <c r="A55" i="10"/>
  <c r="B55" i="10"/>
  <c r="E55" i="10"/>
  <c r="F55" i="10"/>
  <c r="H55" i="10"/>
  <c r="I55" i="10"/>
  <c r="J55" i="10"/>
  <c r="O55" i="10"/>
  <c r="P55" i="10"/>
  <c r="A56" i="10"/>
  <c r="B56" i="10"/>
  <c r="E56" i="10"/>
  <c r="F56" i="10"/>
  <c r="H56" i="10"/>
  <c r="I56" i="10"/>
  <c r="J56" i="10"/>
  <c r="O56" i="10"/>
  <c r="P56" i="10"/>
  <c r="A57" i="10"/>
  <c r="B57" i="10"/>
  <c r="E57" i="10"/>
  <c r="F57" i="10"/>
  <c r="H57" i="10"/>
  <c r="I57" i="10"/>
  <c r="J57" i="10"/>
  <c r="O57" i="10"/>
  <c r="P57" i="10"/>
  <c r="A58" i="10"/>
  <c r="B58" i="10"/>
  <c r="E58" i="10"/>
  <c r="F58" i="10"/>
  <c r="H58" i="10"/>
  <c r="I58" i="10"/>
  <c r="J58" i="10"/>
  <c r="O58" i="10"/>
  <c r="P58" i="10"/>
  <c r="A59" i="10"/>
  <c r="B59" i="10"/>
  <c r="E59" i="10"/>
  <c r="F59" i="10"/>
  <c r="H59" i="10"/>
  <c r="I59" i="10"/>
  <c r="J59" i="10"/>
  <c r="O59" i="10"/>
  <c r="P59" i="10"/>
  <c r="A60" i="10"/>
  <c r="B60" i="10"/>
  <c r="E60" i="10"/>
  <c r="F60" i="10"/>
  <c r="H60" i="10"/>
  <c r="I60" i="10"/>
  <c r="J60" i="10"/>
  <c r="O60" i="10"/>
  <c r="P60" i="10"/>
  <c r="A61" i="10"/>
  <c r="B61" i="10"/>
  <c r="E61" i="10"/>
  <c r="F61" i="10"/>
  <c r="H61" i="10"/>
  <c r="I61" i="10"/>
  <c r="J61" i="10"/>
  <c r="O61" i="10"/>
  <c r="P61" i="10"/>
  <c r="A62" i="10"/>
  <c r="B62" i="10"/>
  <c r="E62" i="10"/>
  <c r="F62" i="10"/>
  <c r="H62" i="10"/>
  <c r="I62" i="10"/>
  <c r="J62" i="10"/>
  <c r="O62" i="10"/>
  <c r="P62" i="10"/>
  <c r="A63" i="10"/>
  <c r="B63" i="10"/>
  <c r="E63" i="10"/>
  <c r="F63" i="10"/>
  <c r="H63" i="10"/>
  <c r="I63" i="10"/>
  <c r="J63" i="10"/>
  <c r="O63" i="10"/>
  <c r="P63" i="10"/>
  <c r="A64" i="10"/>
  <c r="B64" i="10"/>
  <c r="E64" i="10"/>
  <c r="F64" i="10"/>
  <c r="H64" i="10"/>
  <c r="I64" i="10"/>
  <c r="J64" i="10"/>
  <c r="O64" i="10"/>
  <c r="P64" i="10"/>
  <c r="A65" i="10"/>
  <c r="B65" i="10"/>
  <c r="E65" i="10"/>
  <c r="F65" i="10"/>
  <c r="H65" i="10"/>
  <c r="I65" i="10"/>
  <c r="J65" i="10"/>
  <c r="O65" i="10"/>
  <c r="P65" i="10"/>
  <c r="A66" i="10"/>
  <c r="B66" i="10"/>
  <c r="E66" i="10"/>
  <c r="F66" i="10"/>
  <c r="H66" i="10"/>
  <c r="I66" i="10"/>
  <c r="J66" i="10"/>
  <c r="O66" i="10"/>
  <c r="P66" i="10"/>
  <c r="A67" i="10"/>
  <c r="B67" i="10"/>
  <c r="E67" i="10"/>
  <c r="F67" i="10"/>
  <c r="H67" i="10"/>
  <c r="I67" i="10"/>
  <c r="J67" i="10"/>
  <c r="O67" i="10"/>
  <c r="P67" i="10"/>
  <c r="A68" i="10"/>
  <c r="B68" i="10"/>
  <c r="E68" i="10"/>
  <c r="F68" i="10"/>
  <c r="H68" i="10"/>
  <c r="I68" i="10"/>
  <c r="J68" i="10"/>
  <c r="O68" i="10"/>
  <c r="P68" i="10"/>
  <c r="A69" i="10"/>
  <c r="B69" i="10"/>
  <c r="E69" i="10"/>
  <c r="F69" i="10"/>
  <c r="H69" i="10"/>
  <c r="I69" i="10"/>
  <c r="J69" i="10"/>
  <c r="O69" i="10"/>
  <c r="P69" i="10"/>
  <c r="A70" i="10"/>
  <c r="B70" i="10"/>
  <c r="E70" i="10"/>
  <c r="F70" i="10"/>
  <c r="H70" i="10"/>
  <c r="I70" i="10"/>
  <c r="J70" i="10"/>
  <c r="O70" i="10"/>
  <c r="P70" i="10"/>
  <c r="A71" i="10"/>
  <c r="B71" i="10"/>
  <c r="E71" i="10"/>
  <c r="F71" i="10"/>
  <c r="H71" i="10"/>
  <c r="I71" i="10"/>
  <c r="J71" i="10"/>
  <c r="O71" i="10"/>
  <c r="P71" i="10"/>
  <c r="A72" i="10"/>
  <c r="B72" i="10"/>
  <c r="E72" i="10"/>
  <c r="F72" i="10"/>
  <c r="H72" i="10"/>
  <c r="I72" i="10"/>
  <c r="J72" i="10"/>
  <c r="O72" i="10"/>
  <c r="P72" i="10"/>
  <c r="A73" i="10"/>
  <c r="B73" i="10"/>
  <c r="E73" i="10"/>
  <c r="F73" i="10"/>
  <c r="H73" i="10"/>
  <c r="I73" i="10"/>
  <c r="J73" i="10"/>
  <c r="O73" i="10"/>
  <c r="P73" i="10"/>
  <c r="A74" i="10"/>
  <c r="B74" i="10"/>
  <c r="E74" i="10"/>
  <c r="F74" i="10"/>
  <c r="H74" i="10"/>
  <c r="I74" i="10"/>
  <c r="J74" i="10"/>
  <c r="O74" i="10"/>
  <c r="P74" i="10"/>
  <c r="A75" i="10"/>
  <c r="B75" i="10"/>
  <c r="E75" i="10"/>
  <c r="F75" i="10"/>
  <c r="H75" i="10"/>
  <c r="I75" i="10"/>
  <c r="J75" i="10"/>
  <c r="O75" i="10"/>
  <c r="P75" i="10"/>
  <c r="A76" i="10"/>
  <c r="B76" i="10"/>
  <c r="E76" i="10"/>
  <c r="F76" i="10"/>
  <c r="H76" i="10"/>
  <c r="I76" i="10"/>
  <c r="J76" i="10"/>
  <c r="O76" i="10"/>
  <c r="P76" i="10"/>
  <c r="A77" i="10"/>
  <c r="B77" i="10"/>
  <c r="E77" i="10"/>
  <c r="F77" i="10"/>
  <c r="H77" i="10"/>
  <c r="I77" i="10"/>
  <c r="J77" i="10"/>
  <c r="O77" i="10"/>
  <c r="P77" i="10"/>
  <c r="A78" i="10"/>
  <c r="B78" i="10"/>
  <c r="E78" i="10"/>
  <c r="F78" i="10"/>
  <c r="H78" i="10"/>
  <c r="I78" i="10"/>
  <c r="J78" i="10"/>
  <c r="O78" i="10"/>
  <c r="P78" i="10"/>
  <c r="A79" i="10"/>
  <c r="B79" i="10"/>
  <c r="E79" i="10"/>
  <c r="F79" i="10"/>
  <c r="H79" i="10"/>
  <c r="I79" i="10"/>
  <c r="J79" i="10"/>
  <c r="O79" i="10"/>
  <c r="P79" i="10"/>
  <c r="A80" i="10"/>
  <c r="B80" i="10"/>
  <c r="E80" i="10"/>
  <c r="F80" i="10"/>
  <c r="H80" i="10"/>
  <c r="I80" i="10"/>
  <c r="J80" i="10"/>
  <c r="O80" i="10"/>
  <c r="P80" i="10"/>
  <c r="A81" i="10"/>
  <c r="B81" i="10"/>
  <c r="E81" i="10"/>
  <c r="F81" i="10"/>
  <c r="H81" i="10"/>
  <c r="I81" i="10"/>
  <c r="J81" i="10"/>
  <c r="O81" i="10"/>
  <c r="P81" i="10"/>
  <c r="A82" i="10"/>
  <c r="B82" i="10"/>
  <c r="E82" i="10"/>
  <c r="F82" i="10"/>
  <c r="H82" i="10"/>
  <c r="I82" i="10"/>
  <c r="J82" i="10"/>
  <c r="O82" i="10"/>
  <c r="P82" i="10"/>
  <c r="A83" i="10"/>
  <c r="B83" i="10"/>
  <c r="E83" i="10"/>
  <c r="F83" i="10"/>
  <c r="H83" i="10"/>
  <c r="I83" i="10"/>
  <c r="J83" i="10"/>
  <c r="O83" i="10"/>
  <c r="P83" i="10"/>
  <c r="A84" i="10"/>
  <c r="B84" i="10"/>
  <c r="E84" i="10"/>
  <c r="F84" i="10"/>
  <c r="H84" i="10"/>
  <c r="I84" i="10"/>
  <c r="J84" i="10"/>
  <c r="O84" i="10"/>
  <c r="P84" i="10"/>
  <c r="A85" i="10"/>
  <c r="B85" i="10"/>
  <c r="E85" i="10"/>
  <c r="F85" i="10"/>
  <c r="H85" i="10"/>
  <c r="I85" i="10"/>
  <c r="J85" i="10"/>
  <c r="O85" i="10"/>
  <c r="P85" i="10"/>
  <c r="A86" i="10"/>
  <c r="B86" i="10"/>
  <c r="E86" i="10"/>
  <c r="F86" i="10"/>
  <c r="H86" i="10"/>
  <c r="I86" i="10"/>
  <c r="J86" i="10"/>
  <c r="O86" i="10"/>
  <c r="P86" i="10"/>
  <c r="A87" i="10"/>
  <c r="B87" i="10"/>
  <c r="E87" i="10"/>
  <c r="F87" i="10"/>
  <c r="H87" i="10"/>
  <c r="I87" i="10"/>
  <c r="J87" i="10"/>
  <c r="O87" i="10"/>
  <c r="P87" i="10"/>
  <c r="A88" i="10"/>
  <c r="B88" i="10"/>
  <c r="E88" i="10"/>
  <c r="F88" i="10"/>
  <c r="H88" i="10"/>
  <c r="I88" i="10"/>
  <c r="J88" i="10"/>
  <c r="O88" i="10"/>
  <c r="P88" i="10"/>
  <c r="A89" i="10"/>
  <c r="B89" i="10"/>
  <c r="E89" i="10"/>
  <c r="F89" i="10"/>
  <c r="H89" i="10"/>
  <c r="I89" i="10"/>
  <c r="J89" i="10"/>
  <c r="O89" i="10"/>
  <c r="P89" i="10"/>
  <c r="A90" i="10"/>
  <c r="B90" i="10"/>
  <c r="E90" i="10"/>
  <c r="F90" i="10"/>
  <c r="H90" i="10"/>
  <c r="I90" i="10"/>
  <c r="J90" i="10"/>
  <c r="O90" i="10"/>
  <c r="P90" i="10"/>
  <c r="A91" i="10"/>
  <c r="B91" i="10"/>
  <c r="E91" i="10"/>
  <c r="F91" i="10"/>
  <c r="H91" i="10"/>
  <c r="I91" i="10"/>
  <c r="J91" i="10"/>
  <c r="O91" i="10"/>
  <c r="P91" i="10"/>
  <c r="A92" i="10"/>
  <c r="B92" i="10"/>
  <c r="E92" i="10"/>
  <c r="F92" i="10"/>
  <c r="H92" i="10"/>
  <c r="I92" i="10"/>
  <c r="J92" i="10"/>
  <c r="O92" i="10"/>
  <c r="P92" i="10"/>
  <c r="A93" i="10"/>
  <c r="B93" i="10"/>
  <c r="E93" i="10"/>
  <c r="F93" i="10"/>
  <c r="H93" i="10"/>
  <c r="I93" i="10"/>
  <c r="J93" i="10"/>
  <c r="O93" i="10"/>
  <c r="P93" i="10"/>
  <c r="A94" i="10"/>
  <c r="B94" i="10"/>
  <c r="E94" i="10"/>
  <c r="F94" i="10"/>
  <c r="H94" i="10"/>
  <c r="I94" i="10"/>
  <c r="J94" i="10"/>
  <c r="O94" i="10"/>
  <c r="P94" i="10"/>
  <c r="A95" i="10"/>
  <c r="B95" i="10"/>
  <c r="E95" i="10"/>
  <c r="F95" i="10"/>
  <c r="H95" i="10"/>
  <c r="I95" i="10"/>
  <c r="J95" i="10"/>
  <c r="O95" i="10"/>
  <c r="P95" i="10"/>
  <c r="A96" i="10"/>
  <c r="B96" i="10"/>
  <c r="E96" i="10"/>
  <c r="F96" i="10"/>
  <c r="H96" i="10"/>
  <c r="I96" i="10"/>
  <c r="J96" i="10"/>
  <c r="O96" i="10"/>
  <c r="P96" i="10"/>
  <c r="A97" i="10"/>
  <c r="B97" i="10"/>
  <c r="E97" i="10"/>
  <c r="F97" i="10"/>
  <c r="H97" i="10"/>
  <c r="I97" i="10"/>
  <c r="J97" i="10"/>
  <c r="O97" i="10"/>
  <c r="P97" i="10"/>
  <c r="A98" i="10"/>
  <c r="B98" i="10"/>
  <c r="E98" i="10"/>
  <c r="F98" i="10"/>
  <c r="H98" i="10"/>
  <c r="I98" i="10"/>
  <c r="J98" i="10"/>
  <c r="O98" i="10"/>
  <c r="P98" i="10"/>
  <c r="A99" i="10"/>
  <c r="B99" i="10"/>
  <c r="E99" i="10"/>
  <c r="F99" i="10"/>
  <c r="H99" i="10"/>
  <c r="I99" i="10"/>
  <c r="J99" i="10"/>
  <c r="O99" i="10"/>
  <c r="P99" i="10"/>
  <c r="A100" i="10"/>
  <c r="B100" i="10"/>
  <c r="E100" i="10"/>
  <c r="F100" i="10"/>
  <c r="H100" i="10"/>
  <c r="I100" i="10"/>
  <c r="J100" i="10"/>
  <c r="O100" i="10"/>
  <c r="P100" i="10"/>
  <c r="A101" i="10"/>
  <c r="B101" i="10"/>
  <c r="E101" i="10"/>
  <c r="F101" i="10"/>
  <c r="H101" i="10"/>
  <c r="I101" i="10"/>
  <c r="J101" i="10"/>
  <c r="O101" i="10"/>
  <c r="P101" i="10"/>
  <c r="A102" i="10"/>
  <c r="B102" i="10"/>
  <c r="E102" i="10"/>
  <c r="F102" i="10"/>
  <c r="H102" i="10"/>
  <c r="I102" i="10"/>
  <c r="J102" i="10"/>
  <c r="O102" i="10"/>
  <c r="P102" i="10"/>
  <c r="A103" i="10"/>
  <c r="B103" i="10"/>
  <c r="E103" i="10"/>
  <c r="F103" i="10"/>
  <c r="H103" i="10"/>
  <c r="I103" i="10"/>
  <c r="J103" i="10"/>
  <c r="O103" i="10"/>
  <c r="P103" i="10"/>
  <c r="A104" i="10"/>
  <c r="B104" i="10"/>
  <c r="E104" i="10"/>
  <c r="F104" i="10"/>
  <c r="H104" i="10"/>
  <c r="I104" i="10"/>
  <c r="J104" i="10"/>
  <c r="O104" i="10"/>
  <c r="P104" i="10"/>
  <c r="A105" i="10"/>
  <c r="B105" i="10"/>
  <c r="E105" i="10"/>
  <c r="F105" i="10"/>
  <c r="H105" i="10"/>
  <c r="I105" i="10"/>
  <c r="J105" i="10"/>
  <c r="O105" i="10"/>
  <c r="P105" i="10"/>
  <c r="A106" i="10"/>
  <c r="B106" i="10"/>
  <c r="E106" i="10"/>
  <c r="F106" i="10"/>
  <c r="H106" i="10"/>
  <c r="I106" i="10"/>
  <c r="J106" i="10"/>
  <c r="O106" i="10"/>
  <c r="P106" i="10"/>
  <c r="A107" i="10"/>
  <c r="B107" i="10"/>
  <c r="E107" i="10"/>
  <c r="F107" i="10"/>
  <c r="H107" i="10"/>
  <c r="I107" i="10"/>
  <c r="J107" i="10"/>
  <c r="O107" i="10"/>
  <c r="P107" i="10"/>
  <c r="A108" i="10"/>
  <c r="B108" i="10"/>
  <c r="E108" i="10"/>
  <c r="F108" i="10"/>
  <c r="H108" i="10"/>
  <c r="I108" i="10"/>
  <c r="J108" i="10"/>
  <c r="O108" i="10"/>
  <c r="P108" i="10"/>
  <c r="A109" i="10"/>
  <c r="B109" i="10"/>
  <c r="E109" i="10"/>
  <c r="F109" i="10"/>
  <c r="H109" i="10"/>
  <c r="I109" i="10"/>
  <c r="J109" i="10"/>
  <c r="O109" i="10"/>
  <c r="P109" i="10"/>
  <c r="A110" i="10"/>
  <c r="B110" i="10"/>
  <c r="E110" i="10"/>
  <c r="F110" i="10"/>
  <c r="H110" i="10"/>
  <c r="I110" i="10"/>
  <c r="J110" i="10"/>
  <c r="O110" i="10"/>
  <c r="P110" i="10"/>
  <c r="A111" i="10"/>
  <c r="B111" i="10"/>
  <c r="E111" i="10"/>
  <c r="F111" i="10"/>
  <c r="H111" i="10"/>
  <c r="I111" i="10"/>
  <c r="J111" i="10"/>
  <c r="O111" i="10"/>
  <c r="P111" i="10"/>
  <c r="A112" i="10"/>
  <c r="B112" i="10"/>
  <c r="E112" i="10"/>
  <c r="F112" i="10"/>
  <c r="H112" i="10"/>
  <c r="I112" i="10"/>
  <c r="J112" i="10"/>
  <c r="O112" i="10"/>
  <c r="P112" i="10"/>
  <c r="A113" i="10"/>
  <c r="B113" i="10"/>
  <c r="E113" i="10"/>
  <c r="F113" i="10"/>
  <c r="H113" i="10"/>
  <c r="I113" i="10"/>
  <c r="J113" i="10"/>
  <c r="O113" i="10"/>
  <c r="P113" i="10"/>
  <c r="A114" i="10"/>
  <c r="B114" i="10"/>
  <c r="E114" i="10"/>
  <c r="F114" i="10"/>
  <c r="H114" i="10"/>
  <c r="I114" i="10"/>
  <c r="J114" i="10"/>
  <c r="O114" i="10"/>
  <c r="P114" i="10"/>
  <c r="A115" i="10"/>
  <c r="B115" i="10"/>
  <c r="E115" i="10"/>
  <c r="F115" i="10"/>
  <c r="H115" i="10"/>
  <c r="I115" i="10"/>
  <c r="J115" i="10"/>
  <c r="O115" i="10"/>
  <c r="P115" i="10"/>
  <c r="A116" i="10"/>
  <c r="B116" i="10"/>
  <c r="E116" i="10"/>
  <c r="F116" i="10"/>
  <c r="H116" i="10"/>
  <c r="I116" i="10"/>
  <c r="J116" i="10"/>
  <c r="O116" i="10"/>
  <c r="P116" i="10"/>
  <c r="A117" i="10"/>
  <c r="B117" i="10"/>
  <c r="E117" i="10"/>
  <c r="F117" i="10"/>
  <c r="H117" i="10"/>
  <c r="I117" i="10"/>
  <c r="J117" i="10"/>
  <c r="O117" i="10"/>
  <c r="P117" i="10"/>
  <c r="A118" i="10"/>
  <c r="B118" i="10"/>
  <c r="E118" i="10"/>
  <c r="F118" i="10"/>
  <c r="H118" i="10"/>
  <c r="I118" i="10"/>
  <c r="J118" i="10"/>
  <c r="O118" i="10"/>
  <c r="P118" i="10"/>
  <c r="A119" i="10"/>
  <c r="B119" i="10"/>
  <c r="E119" i="10"/>
  <c r="F119" i="10"/>
  <c r="H119" i="10"/>
  <c r="I119" i="10"/>
  <c r="J119" i="10"/>
  <c r="O119" i="10"/>
  <c r="P119" i="10"/>
  <c r="A120" i="10"/>
  <c r="B120" i="10"/>
  <c r="E120" i="10"/>
  <c r="F120" i="10"/>
  <c r="H120" i="10"/>
  <c r="I120" i="10"/>
  <c r="J120" i="10"/>
  <c r="O120" i="10"/>
  <c r="P120" i="10"/>
  <c r="A121" i="10"/>
  <c r="B121" i="10"/>
  <c r="E121" i="10"/>
  <c r="F121" i="10"/>
  <c r="H121" i="10"/>
  <c r="I121" i="10"/>
  <c r="J121" i="10"/>
  <c r="O121" i="10"/>
  <c r="P121" i="10"/>
  <c r="A122" i="10"/>
  <c r="B122" i="10"/>
  <c r="E122" i="10"/>
  <c r="F122" i="10"/>
  <c r="H122" i="10"/>
  <c r="I122" i="10"/>
  <c r="J122" i="10"/>
  <c r="O122" i="10"/>
  <c r="P122" i="10"/>
  <c r="A123" i="10"/>
  <c r="B123" i="10"/>
  <c r="E123" i="10"/>
  <c r="F123" i="10"/>
  <c r="H123" i="10"/>
  <c r="I123" i="10"/>
  <c r="J123" i="10"/>
  <c r="O123" i="10"/>
  <c r="P123" i="10"/>
  <c r="A124" i="10"/>
  <c r="B124" i="10"/>
  <c r="E124" i="10"/>
  <c r="F124" i="10"/>
  <c r="H124" i="10"/>
  <c r="I124" i="10"/>
  <c r="J124" i="10"/>
  <c r="O124" i="10"/>
  <c r="P124" i="10"/>
  <c r="A125" i="10"/>
  <c r="B125" i="10"/>
  <c r="E125" i="10"/>
  <c r="F125" i="10"/>
  <c r="H125" i="10"/>
  <c r="I125" i="10"/>
  <c r="J125" i="10"/>
  <c r="O125" i="10"/>
  <c r="P125" i="10"/>
  <c r="A126" i="10"/>
  <c r="B126" i="10"/>
  <c r="E126" i="10"/>
  <c r="F126" i="10"/>
  <c r="H126" i="10"/>
  <c r="I126" i="10"/>
  <c r="J126" i="10"/>
  <c r="O126" i="10"/>
  <c r="P126" i="10"/>
  <c r="A127" i="10"/>
  <c r="B127" i="10"/>
  <c r="E127" i="10"/>
  <c r="F127" i="10"/>
  <c r="H127" i="10"/>
  <c r="I127" i="10"/>
  <c r="J127" i="10"/>
  <c r="O127" i="10"/>
  <c r="P127" i="10"/>
  <c r="A128" i="10"/>
  <c r="B128" i="10"/>
  <c r="E128" i="10"/>
  <c r="F128" i="10"/>
  <c r="H128" i="10"/>
  <c r="I128" i="10"/>
  <c r="J128" i="10"/>
  <c r="O128" i="10"/>
  <c r="P128" i="10"/>
  <c r="A129" i="10"/>
  <c r="B129" i="10"/>
  <c r="E129" i="10"/>
  <c r="F129" i="10"/>
  <c r="H129" i="10"/>
  <c r="I129" i="10"/>
  <c r="J129" i="10"/>
  <c r="O129" i="10"/>
  <c r="P129" i="10"/>
  <c r="A130" i="10"/>
  <c r="B130" i="10"/>
  <c r="E130" i="10"/>
  <c r="F130" i="10"/>
  <c r="H130" i="10"/>
  <c r="I130" i="10"/>
  <c r="J130" i="10"/>
  <c r="O130" i="10"/>
  <c r="P130" i="10"/>
  <c r="A131" i="10"/>
  <c r="B131" i="10"/>
  <c r="E131" i="10"/>
  <c r="F131" i="10"/>
  <c r="H131" i="10"/>
  <c r="I131" i="10"/>
  <c r="J131" i="10"/>
  <c r="O131" i="10"/>
  <c r="P131" i="10"/>
  <c r="A132" i="10"/>
  <c r="B132" i="10"/>
  <c r="E132" i="10"/>
  <c r="F132" i="10"/>
  <c r="H132" i="10"/>
  <c r="I132" i="10"/>
  <c r="J132" i="10"/>
  <c r="O132" i="10"/>
  <c r="P132" i="10"/>
  <c r="A133" i="10"/>
  <c r="B133" i="10"/>
  <c r="E133" i="10"/>
  <c r="F133" i="10"/>
  <c r="H133" i="10"/>
  <c r="I133" i="10"/>
  <c r="J133" i="10"/>
  <c r="O133" i="10"/>
  <c r="P133" i="10"/>
  <c r="A134" i="10"/>
  <c r="B134" i="10"/>
  <c r="E134" i="10"/>
  <c r="F134" i="10"/>
  <c r="H134" i="10"/>
  <c r="I134" i="10"/>
  <c r="J134" i="10"/>
  <c r="O134" i="10"/>
  <c r="P134" i="10"/>
  <c r="A135" i="10"/>
  <c r="B135" i="10"/>
  <c r="E135" i="10"/>
  <c r="F135" i="10"/>
  <c r="H135" i="10"/>
  <c r="I135" i="10"/>
  <c r="J135" i="10"/>
  <c r="O135" i="10"/>
  <c r="P135" i="10"/>
  <c r="A136" i="10"/>
  <c r="B136" i="10"/>
  <c r="E136" i="10"/>
  <c r="F136" i="10"/>
  <c r="H136" i="10"/>
  <c r="I136" i="10"/>
  <c r="J136" i="10"/>
  <c r="O136" i="10"/>
  <c r="P136" i="10"/>
  <c r="A137" i="10"/>
  <c r="B137" i="10"/>
  <c r="E137" i="10"/>
  <c r="F137" i="10"/>
  <c r="H137" i="10"/>
  <c r="I137" i="10"/>
  <c r="J137" i="10"/>
  <c r="O137" i="10"/>
  <c r="P137" i="10"/>
  <c r="A138" i="10"/>
  <c r="B138" i="10"/>
  <c r="E138" i="10"/>
  <c r="F138" i="10"/>
  <c r="H138" i="10"/>
  <c r="I138" i="10"/>
  <c r="J138" i="10"/>
  <c r="O138" i="10"/>
  <c r="P138" i="10"/>
  <c r="A139" i="10"/>
  <c r="B139" i="10"/>
  <c r="E139" i="10"/>
  <c r="F139" i="10"/>
  <c r="H139" i="10"/>
  <c r="I139" i="10"/>
  <c r="J139" i="10"/>
  <c r="O139" i="10"/>
  <c r="P139" i="10"/>
  <c r="A140" i="10"/>
  <c r="B140" i="10"/>
  <c r="E140" i="10"/>
  <c r="F140" i="10"/>
  <c r="H140" i="10"/>
  <c r="I140" i="10"/>
  <c r="J140" i="10"/>
  <c r="O140" i="10"/>
  <c r="P140" i="10"/>
  <c r="A141" i="10"/>
  <c r="B141" i="10"/>
  <c r="E141" i="10"/>
  <c r="F141" i="10"/>
  <c r="H141" i="10"/>
  <c r="I141" i="10"/>
  <c r="J141" i="10"/>
  <c r="O141" i="10"/>
  <c r="P141" i="10"/>
  <c r="A142" i="10"/>
  <c r="B142" i="10"/>
  <c r="E142" i="10"/>
  <c r="F142" i="10"/>
  <c r="H142" i="10"/>
  <c r="I142" i="10"/>
  <c r="J142" i="10"/>
  <c r="O142" i="10"/>
  <c r="P142" i="10"/>
  <c r="A143" i="10"/>
  <c r="B143" i="10"/>
  <c r="E143" i="10"/>
  <c r="F143" i="10"/>
  <c r="H143" i="10"/>
  <c r="I143" i="10"/>
  <c r="J143" i="10"/>
  <c r="O143" i="10"/>
  <c r="P143" i="10"/>
  <c r="A144" i="10"/>
  <c r="B144" i="10"/>
  <c r="E144" i="10"/>
  <c r="F144" i="10"/>
  <c r="H144" i="10"/>
  <c r="I144" i="10"/>
  <c r="J144" i="10"/>
  <c r="O144" i="10"/>
  <c r="P144" i="10"/>
  <c r="A145" i="10"/>
  <c r="B145" i="10"/>
  <c r="E145" i="10"/>
  <c r="F145" i="10"/>
  <c r="H145" i="10"/>
  <c r="I145" i="10"/>
  <c r="J145" i="10"/>
  <c r="O145" i="10"/>
  <c r="P145" i="10"/>
  <c r="A146" i="10"/>
  <c r="B146" i="10"/>
  <c r="E146" i="10"/>
  <c r="F146" i="10"/>
  <c r="H146" i="10"/>
  <c r="I146" i="10"/>
  <c r="J146" i="10"/>
  <c r="O146" i="10"/>
  <c r="P146" i="10"/>
  <c r="A147" i="10"/>
  <c r="B147" i="10"/>
  <c r="E147" i="10"/>
  <c r="F147" i="10"/>
  <c r="H147" i="10"/>
  <c r="I147" i="10"/>
  <c r="J147" i="10"/>
  <c r="O147" i="10"/>
  <c r="P147" i="10"/>
  <c r="A148" i="10"/>
  <c r="B148" i="10"/>
  <c r="E148" i="10"/>
  <c r="F148" i="10"/>
  <c r="H148" i="10"/>
  <c r="I148" i="10"/>
  <c r="J148" i="10"/>
  <c r="O148" i="10"/>
  <c r="P148" i="10"/>
  <c r="A149" i="10"/>
  <c r="B149" i="10"/>
  <c r="E149" i="10"/>
  <c r="F149" i="10"/>
  <c r="H149" i="10"/>
  <c r="I149" i="10"/>
  <c r="J149" i="10"/>
  <c r="O149" i="10"/>
  <c r="P149" i="10"/>
  <c r="A150" i="10"/>
  <c r="B150" i="10"/>
  <c r="E150" i="10"/>
  <c r="F150" i="10"/>
  <c r="H150" i="10"/>
  <c r="I150" i="10"/>
  <c r="J150" i="10"/>
  <c r="O150" i="10"/>
  <c r="P150" i="10"/>
  <c r="A151" i="10"/>
  <c r="B151" i="10"/>
  <c r="E151" i="10"/>
  <c r="F151" i="10"/>
  <c r="H151" i="10"/>
  <c r="I151" i="10"/>
  <c r="J151" i="10"/>
  <c r="O151" i="10"/>
  <c r="P151" i="10"/>
  <c r="A152" i="10"/>
  <c r="B152" i="10"/>
  <c r="E152" i="10"/>
  <c r="F152" i="10"/>
  <c r="H152" i="10"/>
  <c r="I152" i="10"/>
  <c r="J152" i="10"/>
  <c r="O152" i="10"/>
  <c r="P152" i="10"/>
  <c r="A153" i="10"/>
  <c r="B153" i="10"/>
  <c r="E153" i="10"/>
  <c r="F153" i="10"/>
  <c r="H153" i="10"/>
  <c r="I153" i="10"/>
  <c r="J153" i="10"/>
  <c r="O153" i="10"/>
  <c r="P153" i="10"/>
  <c r="A154" i="10"/>
  <c r="B154" i="10"/>
  <c r="E154" i="10"/>
  <c r="F154" i="10"/>
  <c r="H154" i="10"/>
  <c r="I154" i="10"/>
  <c r="J154" i="10"/>
  <c r="O154" i="10"/>
  <c r="P154" i="10"/>
  <c r="A155" i="10"/>
  <c r="B155" i="10"/>
  <c r="E155" i="10"/>
  <c r="F155" i="10"/>
  <c r="H155" i="10"/>
  <c r="I155" i="10"/>
  <c r="J155" i="10"/>
  <c r="O155" i="10"/>
  <c r="P155" i="10"/>
  <c r="A156" i="10"/>
  <c r="B156" i="10"/>
  <c r="E156" i="10"/>
  <c r="F156" i="10"/>
  <c r="H156" i="10"/>
  <c r="I156" i="10"/>
  <c r="J156" i="10"/>
  <c r="O156" i="10"/>
  <c r="P156" i="10"/>
  <c r="A157" i="10"/>
  <c r="B157" i="10"/>
  <c r="E157" i="10"/>
  <c r="F157" i="10"/>
  <c r="H157" i="10"/>
  <c r="I157" i="10"/>
  <c r="J157" i="10"/>
  <c r="O157" i="10"/>
  <c r="P157" i="10"/>
  <c r="A158" i="10"/>
  <c r="B158" i="10"/>
  <c r="E158" i="10"/>
  <c r="F158" i="10"/>
  <c r="H158" i="10"/>
  <c r="I158" i="10"/>
  <c r="J158" i="10"/>
  <c r="O158" i="10"/>
  <c r="P158" i="10"/>
  <c r="A159" i="10"/>
  <c r="B159" i="10"/>
  <c r="E159" i="10"/>
  <c r="F159" i="10"/>
  <c r="H159" i="10"/>
  <c r="I159" i="10"/>
  <c r="J159" i="10"/>
  <c r="O159" i="10"/>
  <c r="P159" i="10"/>
  <c r="A160" i="10"/>
  <c r="B160" i="10"/>
  <c r="E160" i="10"/>
  <c r="F160" i="10"/>
  <c r="H160" i="10"/>
  <c r="I160" i="10"/>
  <c r="J160" i="10"/>
  <c r="O160" i="10"/>
  <c r="P160" i="10"/>
  <c r="A161" i="10"/>
  <c r="B161" i="10"/>
  <c r="E161" i="10"/>
  <c r="F161" i="10"/>
  <c r="H161" i="10"/>
  <c r="I161" i="10"/>
  <c r="J161" i="10"/>
  <c r="O161" i="10"/>
  <c r="P161" i="10"/>
  <c r="A162" i="10"/>
  <c r="B162" i="10"/>
  <c r="E162" i="10"/>
  <c r="F162" i="10"/>
  <c r="H162" i="10"/>
  <c r="I162" i="10"/>
  <c r="J162" i="10"/>
  <c r="O162" i="10"/>
  <c r="P162" i="10"/>
  <c r="A163" i="10"/>
  <c r="B163" i="10"/>
  <c r="E163" i="10"/>
  <c r="F163" i="10"/>
  <c r="H163" i="10"/>
  <c r="I163" i="10"/>
  <c r="J163" i="10"/>
  <c r="O163" i="10"/>
  <c r="P163" i="10"/>
  <c r="A164" i="10"/>
  <c r="B164" i="10"/>
  <c r="E164" i="10"/>
  <c r="F164" i="10"/>
  <c r="H164" i="10"/>
  <c r="I164" i="10"/>
  <c r="J164" i="10"/>
  <c r="O164" i="10"/>
  <c r="P164" i="10"/>
  <c r="A165" i="10"/>
  <c r="B165" i="10"/>
  <c r="E165" i="10"/>
  <c r="F165" i="10"/>
  <c r="H165" i="10"/>
  <c r="I165" i="10"/>
  <c r="J165" i="10"/>
  <c r="O165" i="10"/>
  <c r="P165" i="10"/>
  <c r="A166" i="10"/>
  <c r="B166" i="10"/>
  <c r="E166" i="10"/>
  <c r="F166" i="10"/>
  <c r="H166" i="10"/>
  <c r="I166" i="10"/>
  <c r="J166" i="10"/>
  <c r="O166" i="10"/>
  <c r="P166" i="10"/>
  <c r="A167" i="10"/>
  <c r="B167" i="10"/>
  <c r="E167" i="10"/>
  <c r="F167" i="10"/>
  <c r="H167" i="10"/>
  <c r="I167" i="10"/>
  <c r="J167" i="10"/>
  <c r="O167" i="10"/>
  <c r="P167" i="10"/>
  <c r="A168" i="10"/>
  <c r="B168" i="10"/>
  <c r="E168" i="10"/>
  <c r="F168" i="10"/>
  <c r="H168" i="10"/>
  <c r="I168" i="10"/>
  <c r="J168" i="10"/>
  <c r="O168" i="10"/>
  <c r="P168" i="10"/>
  <c r="A169" i="10"/>
  <c r="B169" i="10"/>
  <c r="E169" i="10"/>
  <c r="F169" i="10"/>
  <c r="H169" i="10"/>
  <c r="I169" i="10"/>
  <c r="J169" i="10"/>
  <c r="O169" i="10"/>
  <c r="P169" i="10"/>
  <c r="A170" i="10"/>
  <c r="B170" i="10"/>
  <c r="E170" i="10"/>
  <c r="F170" i="10"/>
  <c r="H170" i="10"/>
  <c r="I170" i="10"/>
  <c r="J170" i="10"/>
  <c r="O170" i="10"/>
  <c r="P170" i="10"/>
  <c r="A171" i="10"/>
  <c r="B171" i="10"/>
  <c r="E171" i="10"/>
  <c r="F171" i="10"/>
  <c r="H171" i="10"/>
  <c r="I171" i="10"/>
  <c r="J171" i="10"/>
  <c r="O171" i="10"/>
  <c r="P171" i="10"/>
  <c r="A172" i="10"/>
  <c r="B172" i="10"/>
  <c r="E172" i="10"/>
  <c r="F172" i="10"/>
  <c r="H172" i="10"/>
  <c r="I172" i="10"/>
  <c r="J172" i="10"/>
  <c r="O172" i="10"/>
  <c r="P172" i="10"/>
  <c r="A173" i="10"/>
  <c r="B173" i="10"/>
  <c r="E173" i="10"/>
  <c r="F173" i="10"/>
  <c r="H173" i="10"/>
  <c r="I173" i="10"/>
  <c r="J173" i="10"/>
  <c r="O173" i="10"/>
  <c r="P173" i="10"/>
  <c r="A174" i="10"/>
  <c r="B174" i="10"/>
  <c r="E174" i="10"/>
  <c r="F174" i="10"/>
  <c r="H174" i="10"/>
  <c r="I174" i="10"/>
  <c r="J174" i="10"/>
  <c r="O174" i="10"/>
  <c r="P174" i="10"/>
  <c r="A175" i="10"/>
  <c r="B175" i="10"/>
  <c r="E175" i="10"/>
  <c r="F175" i="10"/>
  <c r="H175" i="10"/>
  <c r="I175" i="10"/>
  <c r="J175" i="10"/>
  <c r="O175" i="10"/>
  <c r="P175" i="10"/>
  <c r="A176" i="10"/>
  <c r="B176" i="10"/>
  <c r="E176" i="10"/>
  <c r="F176" i="10"/>
  <c r="H176" i="10"/>
  <c r="I176" i="10"/>
  <c r="J176" i="10"/>
  <c r="O176" i="10"/>
  <c r="P176" i="10"/>
  <c r="A177" i="10"/>
  <c r="B177" i="10"/>
  <c r="E177" i="10"/>
  <c r="F177" i="10"/>
  <c r="H177" i="10"/>
  <c r="I177" i="10"/>
  <c r="J177" i="10"/>
  <c r="O177" i="10"/>
  <c r="P177" i="10"/>
  <c r="A178" i="10"/>
  <c r="B178" i="10"/>
  <c r="E178" i="10"/>
  <c r="F178" i="10"/>
  <c r="H178" i="10"/>
  <c r="I178" i="10"/>
  <c r="J178" i="10"/>
  <c r="O178" i="10"/>
  <c r="P178" i="10"/>
  <c r="A179" i="10"/>
  <c r="B179" i="10"/>
  <c r="E179" i="10"/>
  <c r="F179" i="10"/>
  <c r="H179" i="10"/>
  <c r="I179" i="10"/>
  <c r="J179" i="10"/>
  <c r="O179" i="10"/>
  <c r="P179" i="10"/>
  <c r="A180" i="10"/>
  <c r="B180" i="10"/>
  <c r="E180" i="10"/>
  <c r="F180" i="10"/>
  <c r="H180" i="10"/>
  <c r="I180" i="10"/>
  <c r="J180" i="10"/>
  <c r="O180" i="10"/>
  <c r="P180" i="10"/>
  <c r="A181" i="10"/>
  <c r="B181" i="10"/>
  <c r="E181" i="10"/>
  <c r="F181" i="10"/>
  <c r="H181" i="10"/>
  <c r="I181" i="10"/>
  <c r="J181" i="10"/>
  <c r="O181" i="10"/>
  <c r="P181" i="10"/>
  <c r="A182" i="10"/>
  <c r="B182" i="10"/>
  <c r="E182" i="10"/>
  <c r="F182" i="10"/>
  <c r="H182" i="10"/>
  <c r="I182" i="10"/>
  <c r="J182" i="10"/>
  <c r="O182" i="10"/>
  <c r="P182" i="10"/>
  <c r="A183" i="10"/>
  <c r="B183" i="10"/>
  <c r="E183" i="10"/>
  <c r="F183" i="10"/>
  <c r="H183" i="10"/>
  <c r="I183" i="10"/>
  <c r="J183" i="10"/>
  <c r="O183" i="10"/>
  <c r="P183" i="10"/>
  <c r="A184" i="10"/>
  <c r="B184" i="10"/>
  <c r="E184" i="10"/>
  <c r="F184" i="10"/>
  <c r="H184" i="10"/>
  <c r="I184" i="10"/>
  <c r="J184" i="10"/>
  <c r="O184" i="10"/>
  <c r="P184" i="10"/>
  <c r="A185" i="10"/>
  <c r="B185" i="10"/>
  <c r="E185" i="10"/>
  <c r="F185" i="10"/>
  <c r="H185" i="10"/>
  <c r="I185" i="10"/>
  <c r="J185" i="10"/>
  <c r="O185" i="10"/>
  <c r="P185" i="10"/>
  <c r="A186" i="10"/>
  <c r="B186" i="10"/>
  <c r="E186" i="10"/>
  <c r="F186" i="10"/>
  <c r="H186" i="10"/>
  <c r="I186" i="10"/>
  <c r="J186" i="10"/>
  <c r="O186" i="10"/>
  <c r="P186" i="10"/>
  <c r="A187" i="10"/>
  <c r="B187" i="10"/>
  <c r="E187" i="10"/>
  <c r="F187" i="10"/>
  <c r="H187" i="10"/>
  <c r="I187" i="10"/>
  <c r="J187" i="10"/>
  <c r="O187" i="10"/>
  <c r="P187" i="10"/>
  <c r="A188" i="10"/>
  <c r="B188" i="10"/>
  <c r="E188" i="10"/>
  <c r="F188" i="10"/>
  <c r="H188" i="10"/>
  <c r="I188" i="10"/>
  <c r="J188" i="10"/>
  <c r="O188" i="10"/>
  <c r="P188" i="10"/>
  <c r="A189" i="10"/>
  <c r="B189" i="10"/>
  <c r="E189" i="10"/>
  <c r="F189" i="10"/>
  <c r="H189" i="10"/>
  <c r="I189" i="10"/>
  <c r="J189" i="10"/>
  <c r="O189" i="10"/>
  <c r="P189" i="10"/>
  <c r="A190" i="10"/>
  <c r="B190" i="10"/>
  <c r="E190" i="10"/>
  <c r="F190" i="10"/>
  <c r="H190" i="10"/>
  <c r="I190" i="10"/>
  <c r="J190" i="10"/>
  <c r="O190" i="10"/>
  <c r="P190" i="10"/>
  <c r="A191" i="10"/>
  <c r="B191" i="10"/>
  <c r="E191" i="10"/>
  <c r="F191" i="10"/>
  <c r="H191" i="10"/>
  <c r="I191" i="10"/>
  <c r="J191" i="10"/>
  <c r="O191" i="10"/>
  <c r="P191" i="10"/>
  <c r="A192" i="10"/>
  <c r="B192" i="10"/>
  <c r="E192" i="10"/>
  <c r="F192" i="10"/>
  <c r="H192" i="10"/>
  <c r="I192" i="10"/>
  <c r="J192" i="10"/>
  <c r="O192" i="10"/>
  <c r="P192" i="10"/>
  <c r="A193" i="10"/>
  <c r="B193" i="10"/>
  <c r="E193" i="10"/>
  <c r="F193" i="10"/>
  <c r="H193" i="10"/>
  <c r="I193" i="10"/>
  <c r="J193" i="10"/>
  <c r="O193" i="10"/>
  <c r="P193" i="10"/>
  <c r="A194" i="10"/>
  <c r="B194" i="10"/>
  <c r="E194" i="10"/>
  <c r="F194" i="10"/>
  <c r="H194" i="10"/>
  <c r="I194" i="10"/>
  <c r="J194" i="10"/>
  <c r="O194" i="10"/>
  <c r="P194" i="10"/>
  <c r="A195" i="10"/>
  <c r="B195" i="10"/>
  <c r="E195" i="10"/>
  <c r="F195" i="10"/>
  <c r="H195" i="10"/>
  <c r="I195" i="10"/>
  <c r="J195" i="10"/>
  <c r="O195" i="10"/>
  <c r="P195" i="10"/>
  <c r="A196" i="10"/>
  <c r="B196" i="10"/>
  <c r="E196" i="10"/>
  <c r="F196" i="10"/>
  <c r="H196" i="10"/>
  <c r="I196" i="10"/>
  <c r="J196" i="10"/>
  <c r="O196" i="10"/>
  <c r="P196" i="10"/>
  <c r="A197" i="10"/>
  <c r="B197" i="10"/>
  <c r="E197" i="10"/>
  <c r="F197" i="10"/>
  <c r="H197" i="10"/>
  <c r="I197" i="10"/>
  <c r="J197" i="10"/>
  <c r="O197" i="10"/>
  <c r="P197" i="10"/>
  <c r="A198" i="10"/>
  <c r="B198" i="10"/>
  <c r="E198" i="10"/>
  <c r="F198" i="10"/>
  <c r="H198" i="10"/>
  <c r="I198" i="10"/>
  <c r="J198" i="10"/>
  <c r="O198" i="10"/>
  <c r="P198" i="10"/>
  <c r="A199" i="10"/>
  <c r="B199" i="10"/>
  <c r="E199" i="10"/>
  <c r="F199" i="10"/>
  <c r="H199" i="10"/>
  <c r="I199" i="10"/>
  <c r="J199" i="10"/>
  <c r="O199" i="10"/>
  <c r="P199" i="10"/>
  <c r="A200" i="10"/>
  <c r="B200" i="10"/>
  <c r="E200" i="10"/>
  <c r="F200" i="10"/>
  <c r="H200" i="10"/>
  <c r="I200" i="10"/>
  <c r="J200" i="10"/>
  <c r="O200" i="10"/>
  <c r="P200" i="10"/>
  <c r="A201" i="10"/>
  <c r="B201" i="10"/>
  <c r="E201" i="10"/>
  <c r="F201" i="10"/>
  <c r="H201" i="10"/>
  <c r="I201" i="10"/>
  <c r="J201" i="10"/>
  <c r="O201" i="10"/>
  <c r="P201" i="10"/>
  <c r="A202" i="10"/>
  <c r="B202" i="10"/>
  <c r="E202" i="10"/>
  <c r="F202" i="10"/>
  <c r="H202" i="10"/>
  <c r="I202" i="10"/>
  <c r="J202" i="10"/>
  <c r="O202" i="10"/>
  <c r="P202" i="10"/>
  <c r="A203" i="10"/>
  <c r="B203" i="10"/>
  <c r="E203" i="10"/>
  <c r="F203" i="10"/>
  <c r="H203" i="10"/>
  <c r="I203" i="10"/>
  <c r="J203" i="10"/>
  <c r="O203" i="10"/>
  <c r="P203" i="10"/>
  <c r="A204" i="10"/>
  <c r="B204" i="10"/>
  <c r="E204" i="10"/>
  <c r="F204" i="10"/>
  <c r="H204" i="10"/>
  <c r="I204" i="10"/>
  <c r="J204" i="10"/>
  <c r="O204" i="10"/>
  <c r="P204" i="10"/>
  <c r="A205" i="10"/>
  <c r="B205" i="10"/>
  <c r="E205" i="10"/>
  <c r="F205" i="10"/>
  <c r="H205" i="10"/>
  <c r="I205" i="10"/>
  <c r="J205" i="10"/>
  <c r="O205" i="10"/>
  <c r="P205" i="10"/>
  <c r="A206" i="10"/>
  <c r="B206" i="10"/>
  <c r="E206" i="10"/>
  <c r="F206" i="10"/>
  <c r="H206" i="10"/>
  <c r="I206" i="10"/>
  <c r="J206" i="10"/>
  <c r="O206" i="10"/>
  <c r="P206" i="10"/>
  <c r="A207" i="10"/>
  <c r="B207" i="10"/>
  <c r="E207" i="10"/>
  <c r="F207" i="10"/>
  <c r="H207" i="10"/>
  <c r="I207" i="10"/>
  <c r="J207" i="10"/>
  <c r="O207" i="10"/>
  <c r="P207" i="10"/>
  <c r="A208" i="10"/>
  <c r="B208" i="10"/>
  <c r="E208" i="10"/>
  <c r="F208" i="10"/>
  <c r="H208" i="10"/>
  <c r="I208" i="10"/>
  <c r="J208" i="10"/>
  <c r="O208" i="10"/>
  <c r="P208" i="10"/>
  <c r="A209" i="10"/>
  <c r="B209" i="10"/>
  <c r="E209" i="10"/>
  <c r="F209" i="10"/>
  <c r="H209" i="10"/>
  <c r="I209" i="10"/>
  <c r="J209" i="10"/>
  <c r="O209" i="10"/>
  <c r="P209" i="10"/>
  <c r="A210" i="10"/>
  <c r="B210" i="10"/>
  <c r="E210" i="10"/>
  <c r="F210" i="10"/>
  <c r="H210" i="10"/>
  <c r="I210" i="10"/>
  <c r="J210" i="10"/>
  <c r="O210" i="10"/>
  <c r="P210" i="10"/>
  <c r="A211" i="10"/>
  <c r="B211" i="10"/>
  <c r="E211" i="10"/>
  <c r="F211" i="10"/>
  <c r="H211" i="10"/>
  <c r="I211" i="10"/>
  <c r="J211" i="10"/>
  <c r="O211" i="10"/>
  <c r="P211" i="10"/>
  <c r="A212" i="10"/>
  <c r="B212" i="10"/>
  <c r="E212" i="10"/>
  <c r="F212" i="10"/>
  <c r="H212" i="10"/>
  <c r="I212" i="10"/>
  <c r="J212" i="10"/>
  <c r="O212" i="10"/>
  <c r="P212" i="10"/>
  <c r="A213" i="10"/>
  <c r="B213" i="10"/>
  <c r="E213" i="10"/>
  <c r="F213" i="10"/>
  <c r="H213" i="10"/>
  <c r="I213" i="10"/>
  <c r="J213" i="10"/>
  <c r="O213" i="10"/>
  <c r="P213" i="10"/>
  <c r="A214" i="10"/>
  <c r="B214" i="10"/>
  <c r="E214" i="10"/>
  <c r="F214" i="10"/>
  <c r="H214" i="10"/>
  <c r="I214" i="10"/>
  <c r="J214" i="10"/>
  <c r="O214" i="10"/>
  <c r="P214" i="10"/>
  <c r="A215" i="10"/>
  <c r="B215" i="10"/>
  <c r="E215" i="10"/>
  <c r="F215" i="10"/>
  <c r="H215" i="10"/>
  <c r="I215" i="10"/>
  <c r="J215" i="10"/>
  <c r="O215" i="10"/>
  <c r="P215" i="10"/>
  <c r="A216" i="10"/>
  <c r="B216" i="10"/>
  <c r="E216" i="10"/>
  <c r="F216" i="10"/>
  <c r="H216" i="10"/>
  <c r="I216" i="10"/>
  <c r="J216" i="10"/>
  <c r="O216" i="10"/>
  <c r="P216" i="10"/>
  <c r="A217" i="10"/>
  <c r="B217" i="10"/>
  <c r="E217" i="10"/>
  <c r="F217" i="10"/>
  <c r="H217" i="10"/>
  <c r="I217" i="10"/>
  <c r="J217" i="10"/>
  <c r="O217" i="10"/>
  <c r="P217" i="10"/>
  <c r="A218" i="10"/>
  <c r="B218" i="10"/>
  <c r="E218" i="10"/>
  <c r="F218" i="10"/>
  <c r="H218" i="10"/>
  <c r="I218" i="10"/>
  <c r="J218" i="10"/>
  <c r="O218" i="10"/>
  <c r="P218" i="10"/>
  <c r="A219" i="10"/>
  <c r="B219" i="10"/>
  <c r="E219" i="10"/>
  <c r="F219" i="10"/>
  <c r="H219" i="10"/>
  <c r="I219" i="10"/>
  <c r="J219" i="10"/>
  <c r="O219" i="10"/>
  <c r="P219" i="10"/>
  <c r="A220" i="10"/>
  <c r="B220" i="10"/>
  <c r="E220" i="10"/>
  <c r="F220" i="10"/>
  <c r="H220" i="10"/>
  <c r="I220" i="10"/>
  <c r="J220" i="10"/>
  <c r="O220" i="10"/>
  <c r="P220" i="10"/>
  <c r="A221" i="10"/>
  <c r="B221" i="10"/>
  <c r="E221" i="10"/>
  <c r="F221" i="10"/>
  <c r="H221" i="10"/>
  <c r="I221" i="10"/>
  <c r="J221" i="10"/>
  <c r="O221" i="10"/>
  <c r="P221" i="10"/>
  <c r="A222" i="10"/>
  <c r="B222" i="10"/>
  <c r="E222" i="10"/>
  <c r="F222" i="10"/>
  <c r="H222" i="10"/>
  <c r="I222" i="10"/>
  <c r="J222" i="10"/>
  <c r="O222" i="10"/>
  <c r="P222" i="10"/>
  <c r="A223" i="10"/>
  <c r="B223" i="10"/>
  <c r="E223" i="10"/>
  <c r="F223" i="10"/>
  <c r="H223" i="10"/>
  <c r="I223" i="10"/>
  <c r="J223" i="10"/>
  <c r="O223" i="10"/>
  <c r="P223" i="10"/>
  <c r="A224" i="10"/>
  <c r="B224" i="10"/>
  <c r="E224" i="10"/>
  <c r="F224" i="10"/>
  <c r="H224" i="10"/>
  <c r="I224" i="10"/>
  <c r="J224" i="10"/>
  <c r="O224" i="10"/>
  <c r="P224" i="10"/>
  <c r="A225" i="10"/>
  <c r="B225" i="10"/>
  <c r="E225" i="10"/>
  <c r="F225" i="10"/>
  <c r="H225" i="10"/>
  <c r="I225" i="10"/>
  <c r="J225" i="10"/>
  <c r="O225" i="10"/>
  <c r="P225" i="10"/>
  <c r="A226" i="10"/>
  <c r="B226" i="10"/>
  <c r="E226" i="10"/>
  <c r="F226" i="10"/>
  <c r="H226" i="10"/>
  <c r="I226" i="10"/>
  <c r="J226" i="10"/>
  <c r="O226" i="10"/>
  <c r="P226" i="10"/>
  <c r="A227" i="10"/>
  <c r="B227" i="10"/>
  <c r="E227" i="10"/>
  <c r="F227" i="10"/>
  <c r="H227" i="10"/>
  <c r="I227" i="10"/>
  <c r="J227" i="10"/>
  <c r="O227" i="10"/>
  <c r="P227" i="10"/>
  <c r="A228" i="10"/>
  <c r="B228" i="10"/>
  <c r="E228" i="10"/>
  <c r="F228" i="10"/>
  <c r="H228" i="10"/>
  <c r="I228" i="10"/>
  <c r="J228" i="10"/>
  <c r="O228" i="10"/>
  <c r="P228" i="10"/>
  <c r="A229" i="10"/>
  <c r="B229" i="10"/>
  <c r="E229" i="10"/>
  <c r="F229" i="10"/>
  <c r="H229" i="10"/>
  <c r="I229" i="10"/>
  <c r="J229" i="10"/>
  <c r="O229" i="10"/>
  <c r="P229" i="10"/>
  <c r="A230" i="10"/>
  <c r="B230" i="10"/>
  <c r="E230" i="10"/>
  <c r="F230" i="10"/>
  <c r="H230" i="10"/>
  <c r="I230" i="10"/>
  <c r="J230" i="10"/>
  <c r="O230" i="10"/>
  <c r="P230" i="10"/>
  <c r="A231" i="10"/>
  <c r="B231" i="10"/>
  <c r="E231" i="10"/>
  <c r="F231" i="10"/>
  <c r="H231" i="10"/>
  <c r="I231" i="10"/>
  <c r="J231" i="10"/>
  <c r="O231" i="10"/>
  <c r="P231" i="10"/>
  <c r="A232" i="10"/>
  <c r="B232" i="10"/>
  <c r="E232" i="10"/>
  <c r="F232" i="10"/>
  <c r="H232" i="10"/>
  <c r="I232" i="10"/>
  <c r="J232" i="10"/>
  <c r="O232" i="10"/>
  <c r="P232" i="10"/>
  <c r="A233" i="10"/>
  <c r="B233" i="10"/>
  <c r="E233" i="10"/>
  <c r="F233" i="10"/>
  <c r="H233" i="10"/>
  <c r="I233" i="10"/>
  <c r="J233" i="10"/>
  <c r="O233" i="10"/>
  <c r="P233" i="10"/>
  <c r="A234" i="10"/>
  <c r="B234" i="10"/>
  <c r="E234" i="10"/>
  <c r="F234" i="10"/>
  <c r="H234" i="10"/>
  <c r="I234" i="10"/>
  <c r="J234" i="10"/>
  <c r="O234" i="10"/>
  <c r="P234" i="10"/>
  <c r="A235" i="10"/>
  <c r="B235" i="10"/>
  <c r="E235" i="10"/>
  <c r="F235" i="10"/>
  <c r="H235" i="10"/>
  <c r="I235" i="10"/>
  <c r="J235" i="10"/>
  <c r="O235" i="10"/>
  <c r="P235" i="10"/>
  <c r="A236" i="10"/>
  <c r="B236" i="10"/>
  <c r="E236" i="10"/>
  <c r="F236" i="10"/>
  <c r="H236" i="10"/>
  <c r="I236" i="10"/>
  <c r="J236" i="10"/>
  <c r="O236" i="10"/>
  <c r="P236" i="10"/>
  <c r="A237" i="10"/>
  <c r="B237" i="10"/>
  <c r="E237" i="10"/>
  <c r="F237" i="10"/>
  <c r="H237" i="10"/>
  <c r="I237" i="10"/>
  <c r="J237" i="10"/>
  <c r="O237" i="10"/>
  <c r="P237" i="10"/>
  <c r="A238" i="10"/>
  <c r="B238" i="10"/>
  <c r="E238" i="10"/>
  <c r="F238" i="10"/>
  <c r="H238" i="10"/>
  <c r="I238" i="10"/>
  <c r="J238" i="10"/>
  <c r="O238" i="10"/>
  <c r="P238" i="10"/>
  <c r="A239" i="10"/>
  <c r="B239" i="10"/>
  <c r="E239" i="10"/>
  <c r="F239" i="10"/>
  <c r="H239" i="10"/>
  <c r="I239" i="10"/>
  <c r="J239" i="10"/>
  <c r="O239" i="10"/>
  <c r="P239" i="10"/>
  <c r="A240" i="10"/>
  <c r="B240" i="10"/>
  <c r="E240" i="10"/>
  <c r="F240" i="10"/>
  <c r="H240" i="10"/>
  <c r="I240" i="10"/>
  <c r="J240" i="10"/>
  <c r="O240" i="10"/>
  <c r="P240" i="10"/>
  <c r="A241" i="10"/>
  <c r="B241" i="10"/>
  <c r="E241" i="10"/>
  <c r="F241" i="10"/>
  <c r="H241" i="10"/>
  <c r="I241" i="10"/>
  <c r="J241" i="10"/>
  <c r="O241" i="10"/>
  <c r="P241" i="10"/>
  <c r="A242" i="10"/>
  <c r="B242" i="10"/>
  <c r="E242" i="10"/>
  <c r="F242" i="10"/>
  <c r="H242" i="10"/>
  <c r="I242" i="10"/>
  <c r="J242" i="10"/>
  <c r="O242" i="10"/>
  <c r="P242" i="10"/>
  <c r="A243" i="10"/>
  <c r="B243" i="10"/>
  <c r="E243" i="10"/>
  <c r="F243" i="10"/>
  <c r="H243" i="10"/>
  <c r="I243" i="10"/>
  <c r="J243" i="10"/>
  <c r="O243" i="10"/>
  <c r="P243" i="10"/>
  <c r="A244" i="10"/>
  <c r="B244" i="10"/>
  <c r="E244" i="10"/>
  <c r="F244" i="10"/>
  <c r="H244" i="10"/>
  <c r="I244" i="10"/>
  <c r="J244" i="10"/>
  <c r="O244" i="10"/>
  <c r="P244" i="10"/>
  <c r="A245" i="10"/>
  <c r="B245" i="10"/>
  <c r="E245" i="10"/>
  <c r="F245" i="10"/>
  <c r="H245" i="10"/>
  <c r="I245" i="10"/>
  <c r="J245" i="10"/>
  <c r="O245" i="10"/>
  <c r="P245" i="10"/>
  <c r="A246" i="10"/>
  <c r="B246" i="10"/>
  <c r="E246" i="10"/>
  <c r="F246" i="10"/>
  <c r="H246" i="10"/>
  <c r="I246" i="10"/>
  <c r="J246" i="10"/>
  <c r="O246" i="10"/>
  <c r="P246" i="10"/>
  <c r="A247" i="10"/>
  <c r="B247" i="10"/>
  <c r="E247" i="10"/>
  <c r="F247" i="10"/>
  <c r="H247" i="10"/>
  <c r="I247" i="10"/>
  <c r="J247" i="10"/>
  <c r="O247" i="10"/>
  <c r="P247" i="10"/>
  <c r="A248" i="10"/>
  <c r="B248" i="10"/>
  <c r="E248" i="10"/>
  <c r="F248" i="10"/>
  <c r="H248" i="10"/>
  <c r="I248" i="10"/>
  <c r="J248" i="10"/>
  <c r="O248" i="10"/>
  <c r="P248" i="10"/>
  <c r="A249" i="10"/>
  <c r="B249" i="10"/>
  <c r="E249" i="10"/>
  <c r="F249" i="10"/>
  <c r="H249" i="10"/>
  <c r="I249" i="10"/>
  <c r="J249" i="10"/>
  <c r="O249" i="10"/>
  <c r="P249" i="10"/>
  <c r="A250" i="10"/>
  <c r="B250" i="10"/>
  <c r="E250" i="10"/>
  <c r="F250" i="10"/>
  <c r="H250" i="10"/>
  <c r="I250" i="10"/>
  <c r="J250" i="10"/>
  <c r="O250" i="10"/>
  <c r="P250" i="10"/>
  <c r="A251" i="10"/>
  <c r="B251" i="10"/>
  <c r="E251" i="10"/>
  <c r="F251" i="10"/>
  <c r="H251" i="10"/>
  <c r="I251" i="10"/>
  <c r="J251" i="10"/>
  <c r="O251" i="10"/>
  <c r="P251" i="10"/>
  <c r="A252" i="10"/>
  <c r="B252" i="10"/>
  <c r="E252" i="10"/>
  <c r="F252" i="10"/>
  <c r="H252" i="10"/>
  <c r="I252" i="10"/>
  <c r="J252" i="10"/>
  <c r="O252" i="10"/>
  <c r="P252" i="10"/>
  <c r="A253" i="10"/>
  <c r="B253" i="10"/>
  <c r="E253" i="10"/>
  <c r="F253" i="10"/>
  <c r="H253" i="10"/>
  <c r="I253" i="10"/>
  <c r="J253" i="10"/>
  <c r="O253" i="10"/>
  <c r="P253" i="10"/>
  <c r="A254" i="10"/>
  <c r="B254" i="10"/>
  <c r="E254" i="10"/>
  <c r="F254" i="10"/>
  <c r="H254" i="10"/>
  <c r="I254" i="10"/>
  <c r="J254" i="10"/>
  <c r="O254" i="10"/>
  <c r="P254" i="10"/>
  <c r="A255" i="10"/>
  <c r="B255" i="10"/>
  <c r="E255" i="10"/>
  <c r="F255" i="10"/>
  <c r="H255" i="10"/>
  <c r="I255" i="10"/>
  <c r="J255" i="10"/>
  <c r="O255" i="10"/>
  <c r="P255" i="10"/>
  <c r="A256" i="10"/>
  <c r="B256" i="10"/>
  <c r="E256" i="10"/>
  <c r="F256" i="10"/>
  <c r="H256" i="10"/>
  <c r="I256" i="10"/>
  <c r="J256" i="10"/>
  <c r="O256" i="10"/>
  <c r="P256" i="10"/>
  <c r="A257" i="10"/>
  <c r="B257" i="10"/>
  <c r="E257" i="10"/>
  <c r="F257" i="10"/>
  <c r="H257" i="10"/>
  <c r="I257" i="10"/>
  <c r="J257" i="10"/>
  <c r="O257" i="10"/>
  <c r="P257" i="10"/>
  <c r="A258" i="10"/>
  <c r="B258" i="10"/>
  <c r="E258" i="10"/>
  <c r="F258" i="10"/>
  <c r="H258" i="10"/>
  <c r="I258" i="10"/>
  <c r="J258" i="10"/>
  <c r="O258" i="10"/>
  <c r="P258" i="10"/>
  <c r="A259" i="10"/>
  <c r="B259" i="10"/>
  <c r="E259" i="10"/>
  <c r="F259" i="10"/>
  <c r="H259" i="10"/>
  <c r="I259" i="10"/>
  <c r="J259" i="10"/>
  <c r="O259" i="10"/>
  <c r="P259" i="10"/>
  <c r="A260" i="10"/>
  <c r="B260" i="10"/>
  <c r="E260" i="10"/>
  <c r="F260" i="10"/>
  <c r="H260" i="10"/>
  <c r="I260" i="10"/>
  <c r="J260" i="10"/>
  <c r="O260" i="10"/>
  <c r="P260" i="10"/>
  <c r="A261" i="10"/>
  <c r="B261" i="10"/>
  <c r="E261" i="10"/>
  <c r="F261" i="10"/>
  <c r="H261" i="10"/>
  <c r="I261" i="10"/>
  <c r="J261" i="10"/>
  <c r="O261" i="10"/>
  <c r="P261" i="10"/>
  <c r="A262" i="10"/>
  <c r="B262" i="10"/>
  <c r="E262" i="10"/>
  <c r="F262" i="10"/>
  <c r="H262" i="10"/>
  <c r="I262" i="10"/>
  <c r="J262" i="10"/>
  <c r="O262" i="10"/>
  <c r="P262" i="10"/>
  <c r="A263" i="10"/>
  <c r="B263" i="10"/>
  <c r="E263" i="10"/>
  <c r="F263" i="10"/>
  <c r="H263" i="10"/>
  <c r="I263" i="10"/>
  <c r="J263" i="10"/>
  <c r="O263" i="10"/>
  <c r="P263" i="10"/>
  <c r="A264" i="10"/>
  <c r="B264" i="10"/>
  <c r="E264" i="10"/>
  <c r="F264" i="10"/>
  <c r="H264" i="10"/>
  <c r="I264" i="10"/>
  <c r="J264" i="10"/>
  <c r="O264" i="10"/>
  <c r="P264" i="10"/>
  <c r="A265" i="10"/>
  <c r="B265" i="10"/>
  <c r="E265" i="10"/>
  <c r="F265" i="10"/>
  <c r="H265" i="10"/>
  <c r="I265" i="10"/>
  <c r="J265" i="10"/>
  <c r="O265" i="10"/>
  <c r="P265" i="10"/>
  <c r="A266" i="10"/>
  <c r="B266" i="10"/>
  <c r="E266" i="10"/>
  <c r="F266" i="10"/>
  <c r="H266" i="10"/>
  <c r="I266" i="10"/>
  <c r="J266" i="10"/>
  <c r="O266" i="10"/>
  <c r="P266" i="10"/>
  <c r="A267" i="10"/>
  <c r="B267" i="10"/>
  <c r="E267" i="10"/>
  <c r="F267" i="10"/>
  <c r="H267" i="10"/>
  <c r="I267" i="10"/>
  <c r="J267" i="10"/>
  <c r="O267" i="10"/>
  <c r="P267" i="10"/>
  <c r="A268" i="10"/>
  <c r="B268" i="10"/>
  <c r="E268" i="10"/>
  <c r="F268" i="10"/>
  <c r="H268" i="10"/>
  <c r="I268" i="10"/>
  <c r="J268" i="10"/>
  <c r="O268" i="10"/>
  <c r="P268" i="10"/>
  <c r="A269" i="10"/>
  <c r="B269" i="10"/>
  <c r="E269" i="10"/>
  <c r="F269" i="10"/>
  <c r="H269" i="10"/>
  <c r="I269" i="10"/>
  <c r="J269" i="10"/>
  <c r="O269" i="10"/>
  <c r="P269" i="10"/>
  <c r="A270" i="10"/>
  <c r="B270" i="10"/>
  <c r="E270" i="10"/>
  <c r="F270" i="10"/>
  <c r="H270" i="10"/>
  <c r="I270" i="10"/>
  <c r="J270" i="10"/>
  <c r="O270" i="10"/>
  <c r="P270" i="10"/>
  <c r="A271" i="10"/>
  <c r="B271" i="10"/>
  <c r="E271" i="10"/>
  <c r="F271" i="10"/>
  <c r="H271" i="10"/>
  <c r="I271" i="10"/>
  <c r="J271" i="10"/>
  <c r="O271" i="10"/>
  <c r="P271" i="10"/>
  <c r="A272" i="10"/>
  <c r="B272" i="10"/>
  <c r="E272" i="10"/>
  <c r="F272" i="10"/>
  <c r="H272" i="10"/>
  <c r="I272" i="10"/>
  <c r="J272" i="10"/>
  <c r="O272" i="10"/>
  <c r="P272" i="10"/>
  <c r="A273" i="10"/>
  <c r="B273" i="10"/>
  <c r="E273" i="10"/>
  <c r="F273" i="10"/>
  <c r="H273" i="10"/>
  <c r="I273" i="10"/>
  <c r="J273" i="10"/>
  <c r="O273" i="10"/>
  <c r="P273" i="10"/>
  <c r="A274" i="10"/>
  <c r="B274" i="10"/>
  <c r="E274" i="10"/>
  <c r="F274" i="10"/>
  <c r="H274" i="10"/>
  <c r="I274" i="10"/>
  <c r="J274" i="10"/>
  <c r="O274" i="10"/>
  <c r="P274" i="10"/>
  <c r="A275" i="10"/>
  <c r="B275" i="10"/>
  <c r="E275" i="10"/>
  <c r="F275" i="10"/>
  <c r="H275" i="10"/>
  <c r="I275" i="10"/>
  <c r="J275" i="10"/>
  <c r="O275" i="10"/>
  <c r="P275" i="10"/>
  <c r="A276" i="10"/>
  <c r="B276" i="10"/>
  <c r="E276" i="10"/>
  <c r="F276" i="10"/>
  <c r="H276" i="10"/>
  <c r="I276" i="10"/>
  <c r="J276" i="10"/>
  <c r="O276" i="10"/>
  <c r="P276" i="10"/>
  <c r="A277" i="10"/>
  <c r="B277" i="10"/>
  <c r="E277" i="10"/>
  <c r="F277" i="10"/>
  <c r="H277" i="10"/>
  <c r="I277" i="10"/>
  <c r="J277" i="10"/>
  <c r="O277" i="10"/>
  <c r="P277" i="10"/>
  <c r="A278" i="10"/>
  <c r="B278" i="10"/>
  <c r="E278" i="10"/>
  <c r="F278" i="10"/>
  <c r="H278" i="10"/>
  <c r="I278" i="10"/>
  <c r="J278" i="10"/>
  <c r="O278" i="10"/>
  <c r="P278" i="10"/>
  <c r="A279" i="10"/>
  <c r="B279" i="10"/>
  <c r="E279" i="10"/>
  <c r="F279" i="10"/>
  <c r="H279" i="10"/>
  <c r="I279" i="10"/>
  <c r="J279" i="10"/>
  <c r="O279" i="10"/>
  <c r="P279" i="10"/>
  <c r="A280" i="10"/>
  <c r="B280" i="10"/>
  <c r="E280" i="10"/>
  <c r="F280" i="10"/>
  <c r="H280" i="10"/>
  <c r="I280" i="10"/>
  <c r="J280" i="10"/>
  <c r="O280" i="10"/>
  <c r="P280" i="10"/>
  <c r="A281" i="10"/>
  <c r="B281" i="10"/>
  <c r="E281" i="10"/>
  <c r="F281" i="10"/>
  <c r="H281" i="10"/>
  <c r="I281" i="10"/>
  <c r="J281" i="10"/>
  <c r="O281" i="10"/>
  <c r="P281" i="10"/>
  <c r="A282" i="10"/>
  <c r="B282" i="10"/>
  <c r="E282" i="10"/>
  <c r="F282" i="10"/>
  <c r="H282" i="10"/>
  <c r="I282" i="10"/>
  <c r="J282" i="10"/>
  <c r="O282" i="10"/>
  <c r="P282" i="10"/>
  <c r="A283" i="10"/>
  <c r="B283" i="10"/>
  <c r="E283" i="10"/>
  <c r="F283" i="10"/>
  <c r="H283" i="10"/>
  <c r="I283" i="10"/>
  <c r="J283" i="10"/>
  <c r="O283" i="10"/>
  <c r="P283" i="10"/>
  <c r="A284" i="10"/>
  <c r="B284" i="10"/>
  <c r="E284" i="10"/>
  <c r="F284" i="10"/>
  <c r="H284" i="10"/>
  <c r="I284" i="10"/>
  <c r="J284" i="10"/>
  <c r="O284" i="10"/>
  <c r="P284" i="10"/>
  <c r="A285" i="10"/>
  <c r="B285" i="10"/>
  <c r="E285" i="10"/>
  <c r="F285" i="10"/>
  <c r="H285" i="10"/>
  <c r="I285" i="10"/>
  <c r="J285" i="10"/>
  <c r="O285" i="10"/>
  <c r="P285" i="10"/>
  <c r="A286" i="10"/>
  <c r="B286" i="10"/>
  <c r="E286" i="10"/>
  <c r="F286" i="10"/>
  <c r="H286" i="10"/>
  <c r="I286" i="10"/>
  <c r="J286" i="10"/>
  <c r="O286" i="10"/>
  <c r="P286" i="10"/>
  <c r="A287" i="10"/>
  <c r="B287" i="10"/>
  <c r="E287" i="10"/>
  <c r="F287" i="10"/>
  <c r="H287" i="10"/>
  <c r="I287" i="10"/>
  <c r="J287" i="10"/>
  <c r="O287" i="10"/>
  <c r="P287" i="10"/>
  <c r="A288" i="10"/>
  <c r="B288" i="10"/>
  <c r="E288" i="10"/>
  <c r="F288" i="10"/>
  <c r="H288" i="10"/>
  <c r="I288" i="10"/>
  <c r="J288" i="10"/>
  <c r="O288" i="10"/>
  <c r="P288" i="10"/>
  <c r="A289" i="10"/>
  <c r="B289" i="10"/>
  <c r="E289" i="10"/>
  <c r="F289" i="10"/>
  <c r="H289" i="10"/>
  <c r="I289" i="10"/>
  <c r="J289" i="10"/>
  <c r="O289" i="10"/>
  <c r="P289" i="10"/>
  <c r="A290" i="10"/>
  <c r="B290" i="10"/>
  <c r="E290" i="10"/>
  <c r="F290" i="10"/>
  <c r="H290" i="10"/>
  <c r="I290" i="10"/>
  <c r="J290" i="10"/>
  <c r="O290" i="10"/>
  <c r="P290" i="10"/>
  <c r="A291" i="10"/>
  <c r="B291" i="10"/>
  <c r="E291" i="10"/>
  <c r="F291" i="10"/>
  <c r="H291" i="10"/>
  <c r="I291" i="10"/>
  <c r="J291" i="10"/>
  <c r="O291" i="10"/>
  <c r="P291" i="10"/>
  <c r="A292" i="10"/>
  <c r="B292" i="10"/>
  <c r="E292" i="10"/>
  <c r="F292" i="10"/>
  <c r="H292" i="10"/>
  <c r="I292" i="10"/>
  <c r="J292" i="10"/>
  <c r="O292" i="10"/>
  <c r="P292" i="10"/>
  <c r="A293" i="10"/>
  <c r="B293" i="10"/>
  <c r="E293" i="10"/>
  <c r="F293" i="10"/>
  <c r="H293" i="10"/>
  <c r="I293" i="10"/>
  <c r="J293" i="10"/>
  <c r="O293" i="10"/>
  <c r="P293" i="10"/>
  <c r="A294" i="10"/>
  <c r="B294" i="10"/>
  <c r="E294" i="10"/>
  <c r="F294" i="10"/>
  <c r="H294" i="10"/>
  <c r="I294" i="10"/>
  <c r="J294" i="10"/>
  <c r="O294" i="10"/>
  <c r="P294" i="10"/>
  <c r="A295" i="10"/>
  <c r="B295" i="10"/>
  <c r="E295" i="10"/>
  <c r="F295" i="10"/>
  <c r="H295" i="10"/>
  <c r="I295" i="10"/>
  <c r="J295" i="10"/>
  <c r="O295" i="10"/>
  <c r="P295" i="10"/>
  <c r="A296" i="10"/>
  <c r="B296" i="10"/>
  <c r="E296" i="10"/>
  <c r="F296" i="10"/>
  <c r="H296" i="10"/>
  <c r="I296" i="10"/>
  <c r="J296" i="10"/>
  <c r="O296" i="10"/>
  <c r="P296" i="10"/>
  <c r="A297" i="10"/>
  <c r="B297" i="10"/>
  <c r="E297" i="10"/>
  <c r="F297" i="10"/>
  <c r="H297" i="10"/>
  <c r="I297" i="10"/>
  <c r="J297" i="10"/>
  <c r="O297" i="10"/>
  <c r="P297" i="10"/>
  <c r="A298" i="10"/>
  <c r="B298" i="10"/>
  <c r="E298" i="10"/>
  <c r="F298" i="10"/>
  <c r="H298" i="10"/>
  <c r="I298" i="10"/>
  <c r="J298" i="10"/>
  <c r="O298" i="10"/>
  <c r="P298" i="10"/>
  <c r="A299" i="10"/>
  <c r="B299" i="10"/>
  <c r="E299" i="10"/>
  <c r="F299" i="10"/>
  <c r="H299" i="10"/>
  <c r="I299" i="10"/>
  <c r="J299" i="10"/>
  <c r="O299" i="10"/>
  <c r="P299" i="10"/>
  <c r="A300" i="10"/>
  <c r="B300" i="10"/>
  <c r="E300" i="10"/>
  <c r="F300" i="10"/>
  <c r="H300" i="10"/>
  <c r="I300" i="10"/>
  <c r="J300" i="10"/>
  <c r="O300" i="10"/>
  <c r="P300" i="10"/>
  <c r="A301" i="10"/>
  <c r="B301" i="10"/>
  <c r="E301" i="10"/>
  <c r="F301" i="10"/>
  <c r="H301" i="10"/>
  <c r="I301" i="10"/>
  <c r="J301" i="10"/>
  <c r="O301" i="10"/>
  <c r="P301" i="10"/>
  <c r="A302" i="10"/>
  <c r="B302" i="10"/>
  <c r="E302" i="10"/>
  <c r="F302" i="10"/>
  <c r="H302" i="10"/>
  <c r="I302" i="10"/>
  <c r="J302" i="10"/>
  <c r="O302" i="10"/>
  <c r="P302" i="10"/>
  <c r="A303" i="10"/>
  <c r="B303" i="10"/>
  <c r="E303" i="10"/>
  <c r="F303" i="10"/>
  <c r="H303" i="10"/>
  <c r="I303" i="10"/>
  <c r="J303" i="10"/>
  <c r="O303" i="10"/>
  <c r="P303" i="10"/>
  <c r="A304" i="10"/>
  <c r="B304" i="10"/>
  <c r="E304" i="10"/>
  <c r="F304" i="10"/>
  <c r="H304" i="10"/>
  <c r="I304" i="10"/>
  <c r="J304" i="10"/>
  <c r="O304" i="10"/>
  <c r="P304" i="10"/>
  <c r="A305" i="10"/>
  <c r="B305" i="10"/>
  <c r="E305" i="10"/>
  <c r="F305" i="10"/>
  <c r="H305" i="10"/>
  <c r="I305" i="10"/>
  <c r="J305" i="10"/>
  <c r="O305" i="10"/>
  <c r="P305" i="10"/>
  <c r="A306" i="10"/>
  <c r="B306" i="10"/>
  <c r="E306" i="10"/>
  <c r="F306" i="10"/>
  <c r="H306" i="10"/>
  <c r="I306" i="10"/>
  <c r="J306" i="10"/>
  <c r="O306" i="10"/>
  <c r="P306" i="10"/>
  <c r="A307" i="10"/>
  <c r="B307" i="10"/>
  <c r="E307" i="10"/>
  <c r="F307" i="10"/>
  <c r="H307" i="10"/>
  <c r="I307" i="10"/>
  <c r="J307" i="10"/>
  <c r="O307" i="10"/>
  <c r="P307" i="10"/>
  <c r="A308" i="10"/>
  <c r="B308" i="10"/>
  <c r="E308" i="10"/>
  <c r="F308" i="10"/>
  <c r="H308" i="10"/>
  <c r="I308" i="10"/>
  <c r="J308" i="10"/>
  <c r="O308" i="10"/>
  <c r="P308" i="10"/>
  <c r="A309" i="10"/>
  <c r="B309" i="10"/>
  <c r="E309" i="10"/>
  <c r="F309" i="10"/>
  <c r="H309" i="10"/>
  <c r="I309" i="10"/>
  <c r="J309" i="10"/>
  <c r="O309" i="10"/>
  <c r="P309" i="10"/>
  <c r="A310" i="10"/>
  <c r="B310" i="10"/>
  <c r="E310" i="10"/>
  <c r="F310" i="10"/>
  <c r="H310" i="10"/>
  <c r="I310" i="10"/>
  <c r="J310" i="10"/>
  <c r="O310" i="10"/>
  <c r="P310" i="10"/>
  <c r="A311" i="10"/>
  <c r="B311" i="10"/>
  <c r="E311" i="10"/>
  <c r="F311" i="10"/>
  <c r="H311" i="10"/>
  <c r="I311" i="10"/>
  <c r="J311" i="10"/>
  <c r="O311" i="10"/>
  <c r="P311" i="10"/>
  <c r="A312" i="10"/>
  <c r="B312" i="10"/>
  <c r="E312" i="10"/>
  <c r="F312" i="10"/>
  <c r="H312" i="10"/>
  <c r="I312" i="10"/>
  <c r="J312" i="10"/>
  <c r="O312" i="10"/>
  <c r="P312" i="10"/>
  <c r="A313" i="10"/>
  <c r="B313" i="10"/>
  <c r="E313" i="10"/>
  <c r="F313" i="10"/>
  <c r="H313" i="10"/>
  <c r="I313" i="10"/>
  <c r="J313" i="10"/>
  <c r="O313" i="10"/>
  <c r="P313" i="10"/>
  <c r="A314" i="10"/>
  <c r="B314" i="10"/>
  <c r="E314" i="10"/>
  <c r="F314" i="10"/>
  <c r="H314" i="10"/>
  <c r="I314" i="10"/>
  <c r="J314" i="10"/>
  <c r="O314" i="10"/>
  <c r="P314" i="10"/>
  <c r="A315" i="10"/>
  <c r="B315" i="10"/>
  <c r="E315" i="10"/>
  <c r="F315" i="10"/>
  <c r="H315" i="10"/>
  <c r="I315" i="10"/>
  <c r="J315" i="10"/>
  <c r="O315" i="10"/>
  <c r="P315" i="10"/>
  <c r="A316" i="10"/>
  <c r="B316" i="10"/>
  <c r="E316" i="10"/>
  <c r="F316" i="10"/>
  <c r="H316" i="10"/>
  <c r="I316" i="10"/>
  <c r="J316" i="10"/>
  <c r="O316" i="10"/>
  <c r="P316" i="10"/>
  <c r="A317" i="10"/>
  <c r="B317" i="10"/>
  <c r="E317" i="10"/>
  <c r="F317" i="10"/>
  <c r="H317" i="10"/>
  <c r="I317" i="10"/>
  <c r="J317" i="10"/>
  <c r="O317" i="10"/>
  <c r="P317" i="10"/>
  <c r="A318" i="10"/>
  <c r="B318" i="10"/>
  <c r="E318" i="10"/>
  <c r="F318" i="10"/>
  <c r="H318" i="10"/>
  <c r="I318" i="10"/>
  <c r="J318" i="10"/>
  <c r="O318" i="10"/>
  <c r="P318" i="10"/>
  <c r="A319" i="10"/>
  <c r="B319" i="10"/>
  <c r="E319" i="10"/>
  <c r="F319" i="10"/>
  <c r="H319" i="10"/>
  <c r="I319" i="10"/>
  <c r="J319" i="10"/>
  <c r="O319" i="10"/>
  <c r="P319" i="10"/>
  <c r="A320" i="10"/>
  <c r="B320" i="10"/>
  <c r="E320" i="10"/>
  <c r="F320" i="10"/>
  <c r="H320" i="10"/>
  <c r="I320" i="10"/>
  <c r="J320" i="10"/>
  <c r="O320" i="10"/>
  <c r="P320" i="10"/>
  <c r="A321" i="10"/>
  <c r="B321" i="10"/>
  <c r="E321" i="10"/>
  <c r="F321" i="10"/>
  <c r="H321" i="10"/>
  <c r="I321" i="10"/>
  <c r="J321" i="10"/>
  <c r="O321" i="10"/>
  <c r="P321" i="10"/>
  <c r="A322" i="10"/>
  <c r="B322" i="10"/>
  <c r="E322" i="10"/>
  <c r="F322" i="10"/>
  <c r="H322" i="10"/>
  <c r="I322" i="10"/>
  <c r="J322" i="10"/>
  <c r="O322" i="10"/>
  <c r="P322" i="10"/>
  <c r="A323" i="10"/>
  <c r="B323" i="10"/>
  <c r="E323" i="10"/>
  <c r="F323" i="10"/>
  <c r="H323" i="10"/>
  <c r="I323" i="10"/>
  <c r="J323" i="10"/>
  <c r="O323" i="10"/>
  <c r="P323" i="10"/>
  <c r="A324" i="10"/>
  <c r="B324" i="10"/>
  <c r="E324" i="10"/>
  <c r="F324" i="10"/>
  <c r="H324" i="10"/>
  <c r="I324" i="10"/>
  <c r="J324" i="10"/>
  <c r="O324" i="10"/>
  <c r="P324" i="10"/>
  <c r="A325" i="10"/>
  <c r="B325" i="10"/>
  <c r="E325" i="10"/>
  <c r="F325" i="10"/>
  <c r="H325" i="10"/>
  <c r="I325" i="10"/>
  <c r="J325" i="10"/>
  <c r="O325" i="10"/>
  <c r="P325" i="10"/>
  <c r="A326" i="10"/>
  <c r="B326" i="10"/>
  <c r="E326" i="10"/>
  <c r="F326" i="10"/>
  <c r="H326" i="10"/>
  <c r="I326" i="10"/>
  <c r="J326" i="10"/>
  <c r="O326" i="10"/>
  <c r="P326" i="10"/>
  <c r="A327" i="10"/>
  <c r="B327" i="10"/>
  <c r="E327" i="10"/>
  <c r="F327" i="10"/>
  <c r="H327" i="10"/>
  <c r="I327" i="10"/>
  <c r="J327" i="10"/>
  <c r="O327" i="10"/>
  <c r="P327" i="10"/>
  <c r="A328" i="10"/>
  <c r="B328" i="10"/>
  <c r="E328" i="10"/>
  <c r="F328" i="10"/>
  <c r="H328" i="10"/>
  <c r="I328" i="10"/>
  <c r="J328" i="10"/>
  <c r="O328" i="10"/>
  <c r="P328" i="10"/>
  <c r="A329" i="10"/>
  <c r="B329" i="10"/>
  <c r="E329" i="10"/>
  <c r="F329" i="10"/>
  <c r="H329" i="10"/>
  <c r="I329" i="10"/>
  <c r="J329" i="10"/>
  <c r="O329" i="10"/>
  <c r="P329" i="10"/>
  <c r="A330" i="10"/>
  <c r="B330" i="10"/>
  <c r="E330" i="10"/>
  <c r="F330" i="10"/>
  <c r="H330" i="10"/>
  <c r="I330" i="10"/>
  <c r="J330" i="10"/>
  <c r="O330" i="10"/>
  <c r="P330" i="10"/>
  <c r="A331" i="10"/>
  <c r="B331" i="10"/>
  <c r="E331" i="10"/>
  <c r="F331" i="10"/>
  <c r="H331" i="10"/>
  <c r="I331" i="10"/>
  <c r="J331" i="10"/>
  <c r="O331" i="10"/>
  <c r="P331" i="10"/>
  <c r="A332" i="10"/>
  <c r="B332" i="10"/>
  <c r="E332" i="10"/>
  <c r="F332" i="10"/>
  <c r="H332" i="10"/>
  <c r="I332" i="10"/>
  <c r="J332" i="10"/>
  <c r="O332" i="10"/>
  <c r="P332" i="10"/>
  <c r="A333" i="10"/>
  <c r="B333" i="10"/>
  <c r="E333" i="10"/>
  <c r="F333" i="10"/>
  <c r="H333" i="10"/>
  <c r="I333" i="10"/>
  <c r="J333" i="10"/>
  <c r="O333" i="10"/>
  <c r="P333" i="10"/>
  <c r="A334" i="10"/>
  <c r="B334" i="10"/>
  <c r="E334" i="10"/>
  <c r="F334" i="10"/>
  <c r="H334" i="10"/>
  <c r="I334" i="10"/>
  <c r="J334" i="10"/>
  <c r="O334" i="10"/>
  <c r="P334" i="10"/>
  <c r="A335" i="10"/>
  <c r="B335" i="10"/>
  <c r="E335" i="10"/>
  <c r="F335" i="10"/>
  <c r="H335" i="10"/>
  <c r="I335" i="10"/>
  <c r="J335" i="10"/>
  <c r="O335" i="10"/>
  <c r="P335" i="10"/>
  <c r="A336" i="10"/>
  <c r="B336" i="10"/>
  <c r="E336" i="10"/>
  <c r="F336" i="10"/>
  <c r="H336" i="10"/>
  <c r="I336" i="10"/>
  <c r="J336" i="10"/>
  <c r="O336" i="10"/>
  <c r="P336" i="10"/>
  <c r="A337" i="10"/>
  <c r="B337" i="10"/>
  <c r="E337" i="10"/>
  <c r="F337" i="10"/>
  <c r="H337" i="10"/>
  <c r="I337" i="10"/>
  <c r="J337" i="10"/>
  <c r="O337" i="10"/>
  <c r="P337" i="10"/>
  <c r="A338" i="10"/>
  <c r="B338" i="10"/>
  <c r="E338" i="10"/>
  <c r="F338" i="10"/>
  <c r="H338" i="10"/>
  <c r="I338" i="10"/>
  <c r="J338" i="10"/>
  <c r="O338" i="10"/>
  <c r="P338" i="10"/>
  <c r="A339" i="10"/>
  <c r="B339" i="10"/>
  <c r="E339" i="10"/>
  <c r="F339" i="10"/>
  <c r="H339" i="10"/>
  <c r="I339" i="10"/>
  <c r="J339" i="10"/>
  <c r="O339" i="10"/>
  <c r="P339" i="10"/>
  <c r="A340" i="10"/>
  <c r="B340" i="10"/>
  <c r="E340" i="10"/>
  <c r="F340" i="10"/>
  <c r="H340" i="10"/>
  <c r="I340" i="10"/>
  <c r="J340" i="10"/>
  <c r="O340" i="10"/>
  <c r="P340" i="10"/>
  <c r="A341" i="10"/>
  <c r="B341" i="10"/>
  <c r="E341" i="10"/>
  <c r="F341" i="10"/>
  <c r="H341" i="10"/>
  <c r="I341" i="10"/>
  <c r="J341" i="10"/>
  <c r="O341" i="10"/>
  <c r="P341" i="10"/>
  <c r="A342" i="10"/>
  <c r="B342" i="10"/>
  <c r="E342" i="10"/>
  <c r="F342" i="10"/>
  <c r="H342" i="10"/>
  <c r="I342" i="10"/>
  <c r="J342" i="10"/>
  <c r="O342" i="10"/>
  <c r="P342" i="10"/>
  <c r="A343" i="10"/>
  <c r="B343" i="10"/>
  <c r="E343" i="10"/>
  <c r="F343" i="10"/>
  <c r="H343" i="10"/>
  <c r="I343" i="10"/>
  <c r="J343" i="10"/>
  <c r="O343" i="10"/>
  <c r="P343" i="10"/>
  <c r="A344" i="10"/>
  <c r="B344" i="10"/>
  <c r="E344" i="10"/>
  <c r="F344" i="10"/>
  <c r="H344" i="10"/>
  <c r="I344" i="10"/>
  <c r="J344" i="10"/>
  <c r="O344" i="10"/>
  <c r="P344" i="10"/>
  <c r="A345" i="10"/>
  <c r="B345" i="10"/>
  <c r="E345" i="10"/>
  <c r="F345" i="10"/>
  <c r="H345" i="10"/>
  <c r="I345" i="10"/>
  <c r="J345" i="10"/>
  <c r="O345" i="10"/>
  <c r="P345" i="10"/>
  <c r="A346" i="10"/>
  <c r="B346" i="10"/>
  <c r="E346" i="10"/>
  <c r="F346" i="10"/>
  <c r="H346" i="10"/>
  <c r="I346" i="10"/>
  <c r="J346" i="10"/>
  <c r="O346" i="10"/>
  <c r="P346" i="10"/>
  <c r="A347" i="10"/>
  <c r="B347" i="10"/>
  <c r="E347" i="10"/>
  <c r="F347" i="10"/>
  <c r="H347" i="10"/>
  <c r="I347" i="10"/>
  <c r="J347" i="10"/>
  <c r="O347" i="10"/>
  <c r="P347" i="10"/>
  <c r="A348" i="10"/>
  <c r="B348" i="10"/>
  <c r="E348" i="10"/>
  <c r="F348" i="10"/>
  <c r="H348" i="10"/>
  <c r="I348" i="10"/>
  <c r="J348" i="10"/>
  <c r="O348" i="10"/>
  <c r="P348" i="10"/>
  <c r="A349" i="10"/>
  <c r="B349" i="10"/>
  <c r="E349" i="10"/>
  <c r="F349" i="10"/>
  <c r="H349" i="10"/>
  <c r="I349" i="10"/>
  <c r="J349" i="10"/>
  <c r="O349" i="10"/>
  <c r="P349" i="10"/>
  <c r="A350" i="10"/>
  <c r="B350" i="10"/>
  <c r="E350" i="10"/>
  <c r="F350" i="10"/>
  <c r="H350" i="10"/>
  <c r="I350" i="10"/>
  <c r="J350" i="10"/>
  <c r="O350" i="10"/>
  <c r="P350" i="10"/>
  <c r="A351" i="10"/>
  <c r="B351" i="10"/>
  <c r="E351" i="10"/>
  <c r="F351" i="10"/>
  <c r="H351" i="10"/>
  <c r="I351" i="10"/>
  <c r="J351" i="10"/>
  <c r="O351" i="10"/>
  <c r="P351" i="10"/>
  <c r="A352" i="10"/>
  <c r="B352" i="10"/>
  <c r="E352" i="10"/>
  <c r="F352" i="10"/>
  <c r="H352" i="10"/>
  <c r="I352" i="10"/>
  <c r="J352" i="10"/>
  <c r="O352" i="10"/>
  <c r="P352" i="10"/>
  <c r="A353" i="10"/>
  <c r="B353" i="10"/>
  <c r="E353" i="10"/>
  <c r="F353" i="10"/>
  <c r="H353" i="10"/>
  <c r="I353" i="10"/>
  <c r="J353" i="10"/>
  <c r="O353" i="10"/>
  <c r="P353" i="10"/>
  <c r="A354" i="10"/>
  <c r="B354" i="10"/>
  <c r="E354" i="10"/>
  <c r="F354" i="10"/>
  <c r="H354" i="10"/>
  <c r="I354" i="10"/>
  <c r="J354" i="10"/>
  <c r="O354" i="10"/>
  <c r="P354" i="10"/>
  <c r="A355" i="10"/>
  <c r="B355" i="10"/>
  <c r="E355" i="10"/>
  <c r="F355" i="10"/>
  <c r="H355" i="10"/>
  <c r="I355" i="10"/>
  <c r="J355" i="10"/>
  <c r="O355" i="10"/>
  <c r="P355" i="10"/>
  <c r="A356" i="10"/>
  <c r="B356" i="10"/>
  <c r="E356" i="10"/>
  <c r="F356" i="10"/>
  <c r="H356" i="10"/>
  <c r="I356" i="10"/>
  <c r="J356" i="10"/>
  <c r="O356" i="10"/>
  <c r="P356" i="10"/>
  <c r="A357" i="10"/>
  <c r="B357" i="10"/>
  <c r="E357" i="10"/>
  <c r="F357" i="10"/>
  <c r="H357" i="10"/>
  <c r="I357" i="10"/>
  <c r="J357" i="10"/>
  <c r="O357" i="10"/>
  <c r="P357" i="10"/>
  <c r="A358" i="10"/>
  <c r="B358" i="10"/>
  <c r="E358" i="10"/>
  <c r="F358" i="10"/>
  <c r="H358" i="10"/>
  <c r="I358" i="10"/>
  <c r="J358" i="10"/>
  <c r="O358" i="10"/>
  <c r="P358" i="10"/>
  <c r="A359" i="10"/>
  <c r="B359" i="10"/>
  <c r="E359" i="10"/>
  <c r="F359" i="10"/>
  <c r="H359" i="10"/>
  <c r="I359" i="10"/>
  <c r="J359" i="10"/>
  <c r="O359" i="10"/>
  <c r="P359" i="10"/>
  <c r="A360" i="10"/>
  <c r="B360" i="10"/>
  <c r="E360" i="10"/>
  <c r="F360" i="10"/>
  <c r="H360" i="10"/>
  <c r="I360" i="10"/>
  <c r="J360" i="10"/>
  <c r="O360" i="10"/>
  <c r="P360" i="10"/>
  <c r="A361" i="10"/>
  <c r="B361" i="10"/>
  <c r="E361" i="10"/>
  <c r="F361" i="10"/>
  <c r="H361" i="10"/>
  <c r="I361" i="10"/>
  <c r="J361" i="10"/>
  <c r="O361" i="10"/>
  <c r="P361" i="10"/>
  <c r="A362" i="10"/>
  <c r="B362" i="10"/>
  <c r="E362" i="10"/>
  <c r="F362" i="10"/>
  <c r="H362" i="10"/>
  <c r="I362" i="10"/>
  <c r="J362" i="10"/>
  <c r="O362" i="10"/>
  <c r="P362" i="10"/>
  <c r="A363" i="10"/>
  <c r="B363" i="10"/>
  <c r="E363" i="10"/>
  <c r="F363" i="10"/>
  <c r="H363" i="10"/>
  <c r="I363" i="10"/>
  <c r="J363" i="10"/>
  <c r="O363" i="10"/>
  <c r="P363" i="10"/>
  <c r="A364" i="10"/>
  <c r="B364" i="10"/>
  <c r="E364" i="10"/>
  <c r="F364" i="10"/>
  <c r="H364" i="10"/>
  <c r="I364" i="10"/>
  <c r="J364" i="10"/>
  <c r="O364" i="10"/>
  <c r="P364" i="10"/>
  <c r="A365" i="10"/>
  <c r="B365" i="10"/>
  <c r="E365" i="10"/>
  <c r="F365" i="10"/>
  <c r="H365" i="10"/>
  <c r="I365" i="10"/>
  <c r="J365" i="10"/>
  <c r="O365" i="10"/>
  <c r="P365" i="10"/>
  <c r="A366" i="10"/>
  <c r="B366" i="10"/>
  <c r="E366" i="10"/>
  <c r="F366" i="10"/>
  <c r="H366" i="10"/>
  <c r="I366" i="10"/>
  <c r="J366" i="10"/>
  <c r="O366" i="10"/>
  <c r="P366" i="10"/>
  <c r="A367" i="10"/>
  <c r="B367" i="10"/>
  <c r="E367" i="10"/>
  <c r="F367" i="10"/>
  <c r="H367" i="10"/>
  <c r="I367" i="10"/>
  <c r="J367" i="10"/>
  <c r="O367" i="10"/>
  <c r="P367" i="10"/>
  <c r="A368" i="10"/>
  <c r="B368" i="10"/>
  <c r="E368" i="10"/>
  <c r="F368" i="10"/>
  <c r="H368" i="10"/>
  <c r="I368" i="10"/>
  <c r="J368" i="10"/>
  <c r="O368" i="10"/>
  <c r="P368" i="10"/>
  <c r="A369" i="10"/>
  <c r="B369" i="10"/>
  <c r="E369" i="10"/>
  <c r="F369" i="10"/>
  <c r="H369" i="10"/>
  <c r="I369" i="10"/>
  <c r="J369" i="10"/>
  <c r="O369" i="10"/>
  <c r="P369" i="10"/>
  <c r="A370" i="10"/>
  <c r="B370" i="10"/>
  <c r="E370" i="10"/>
  <c r="F370" i="10"/>
  <c r="H370" i="10"/>
  <c r="I370" i="10"/>
  <c r="J370" i="10"/>
  <c r="O370" i="10"/>
  <c r="P370" i="10"/>
  <c r="A371" i="10"/>
  <c r="B371" i="10"/>
  <c r="E371" i="10"/>
  <c r="F371" i="10"/>
  <c r="H371" i="10"/>
  <c r="I371" i="10"/>
  <c r="J371" i="10"/>
  <c r="O371" i="10"/>
  <c r="P371" i="10"/>
  <c r="A372" i="10"/>
  <c r="B372" i="10"/>
  <c r="E372" i="10"/>
  <c r="F372" i="10"/>
  <c r="H372" i="10"/>
  <c r="I372" i="10"/>
  <c r="J372" i="10"/>
  <c r="O372" i="10"/>
  <c r="P372" i="10"/>
  <c r="A373" i="10"/>
  <c r="B373" i="10"/>
  <c r="E373" i="10"/>
  <c r="F373" i="10"/>
  <c r="H373" i="10"/>
  <c r="I373" i="10"/>
  <c r="J373" i="10"/>
  <c r="O373" i="10"/>
  <c r="P373" i="10"/>
  <c r="A374" i="10"/>
  <c r="B374" i="10"/>
  <c r="E374" i="10"/>
  <c r="F374" i="10"/>
  <c r="H374" i="10"/>
  <c r="I374" i="10"/>
  <c r="J374" i="10"/>
  <c r="O374" i="10"/>
  <c r="P374" i="10"/>
  <c r="A375" i="10"/>
  <c r="B375" i="10"/>
  <c r="E375" i="10"/>
  <c r="F375" i="10"/>
  <c r="H375" i="10"/>
  <c r="I375" i="10"/>
  <c r="J375" i="10"/>
  <c r="O375" i="10"/>
  <c r="P375" i="10"/>
  <c r="A376" i="10"/>
  <c r="B376" i="10"/>
  <c r="E376" i="10"/>
  <c r="F376" i="10"/>
  <c r="H376" i="10"/>
  <c r="I376" i="10"/>
  <c r="J376" i="10"/>
  <c r="O376" i="10"/>
  <c r="P376" i="10"/>
  <c r="A377" i="10"/>
  <c r="B377" i="10"/>
  <c r="E377" i="10"/>
  <c r="F377" i="10"/>
  <c r="H377" i="10"/>
  <c r="I377" i="10"/>
  <c r="J377" i="10"/>
  <c r="O377" i="10"/>
  <c r="P377" i="10"/>
  <c r="A378" i="10"/>
  <c r="B378" i="10"/>
  <c r="E378" i="10"/>
  <c r="F378" i="10"/>
  <c r="H378" i="10"/>
  <c r="I378" i="10"/>
  <c r="J378" i="10"/>
  <c r="O378" i="10"/>
  <c r="P378" i="10"/>
  <c r="A379" i="10"/>
  <c r="B379" i="10"/>
  <c r="E379" i="10"/>
  <c r="F379" i="10"/>
  <c r="H379" i="10"/>
  <c r="I379" i="10"/>
  <c r="J379" i="10"/>
  <c r="O379" i="10"/>
  <c r="P379" i="10"/>
  <c r="A380" i="10"/>
  <c r="B380" i="10"/>
  <c r="E380" i="10"/>
  <c r="F380" i="10"/>
  <c r="H380" i="10"/>
  <c r="I380" i="10"/>
  <c r="J380" i="10"/>
  <c r="O380" i="10"/>
  <c r="P380" i="10"/>
  <c r="A381" i="10"/>
  <c r="B381" i="10"/>
  <c r="E381" i="10"/>
  <c r="F381" i="10"/>
  <c r="H381" i="10"/>
  <c r="I381" i="10"/>
  <c r="J381" i="10"/>
  <c r="O381" i="10"/>
  <c r="P381" i="10"/>
  <c r="A382" i="10"/>
  <c r="B382" i="10"/>
  <c r="E382" i="10"/>
  <c r="F382" i="10"/>
  <c r="H382" i="10"/>
  <c r="I382" i="10"/>
  <c r="J382" i="10"/>
  <c r="O382" i="10"/>
  <c r="P382" i="10"/>
  <c r="A383" i="10"/>
  <c r="B383" i="10"/>
  <c r="E383" i="10"/>
  <c r="F383" i="10"/>
  <c r="H383" i="10"/>
  <c r="I383" i="10"/>
  <c r="J383" i="10"/>
  <c r="O383" i="10"/>
  <c r="P383" i="10"/>
  <c r="A384" i="10"/>
  <c r="B384" i="10"/>
  <c r="E384" i="10"/>
  <c r="F384" i="10"/>
  <c r="H384" i="10"/>
  <c r="I384" i="10"/>
  <c r="J384" i="10"/>
  <c r="O384" i="10"/>
  <c r="P384" i="10"/>
  <c r="A385" i="10"/>
  <c r="B385" i="10"/>
  <c r="E385" i="10"/>
  <c r="F385" i="10"/>
  <c r="H385" i="10"/>
  <c r="I385" i="10"/>
  <c r="J385" i="10"/>
  <c r="O385" i="10"/>
  <c r="P385" i="10"/>
  <c r="A386" i="10"/>
  <c r="B386" i="10"/>
  <c r="E386" i="10"/>
  <c r="F386" i="10"/>
  <c r="H386" i="10"/>
  <c r="I386" i="10"/>
  <c r="J386" i="10"/>
  <c r="O386" i="10"/>
  <c r="P386" i="10"/>
  <c r="A387" i="10"/>
  <c r="B387" i="10"/>
  <c r="E387" i="10"/>
  <c r="F387" i="10"/>
  <c r="H387" i="10"/>
  <c r="I387" i="10"/>
  <c r="J387" i="10"/>
  <c r="O387" i="10"/>
  <c r="P387" i="10"/>
  <c r="A388" i="10"/>
  <c r="B388" i="10"/>
  <c r="E388" i="10"/>
  <c r="F388" i="10"/>
  <c r="H388" i="10"/>
  <c r="I388" i="10"/>
  <c r="J388" i="10"/>
  <c r="O388" i="10"/>
  <c r="P388" i="10"/>
  <c r="A389" i="10"/>
  <c r="B389" i="10"/>
  <c r="E389" i="10"/>
  <c r="F389" i="10"/>
  <c r="H389" i="10"/>
  <c r="I389" i="10"/>
  <c r="J389" i="10"/>
  <c r="O389" i="10"/>
  <c r="P389" i="10"/>
  <c r="A390" i="10"/>
  <c r="B390" i="10"/>
  <c r="E390" i="10"/>
  <c r="F390" i="10"/>
  <c r="H390" i="10"/>
  <c r="I390" i="10"/>
  <c r="J390" i="10"/>
  <c r="O390" i="10"/>
  <c r="P390" i="10"/>
  <c r="A391" i="10"/>
  <c r="B391" i="10"/>
  <c r="E391" i="10"/>
  <c r="F391" i="10"/>
  <c r="H391" i="10"/>
  <c r="I391" i="10"/>
  <c r="J391" i="10"/>
  <c r="O391" i="10"/>
  <c r="P391" i="10"/>
  <c r="A392" i="10"/>
  <c r="B392" i="10"/>
  <c r="E392" i="10"/>
  <c r="F392" i="10"/>
  <c r="H392" i="10"/>
  <c r="I392" i="10"/>
  <c r="J392" i="10"/>
  <c r="O392" i="10"/>
  <c r="P392" i="10"/>
  <c r="A393" i="10"/>
  <c r="B393" i="10"/>
  <c r="E393" i="10"/>
  <c r="F393" i="10"/>
  <c r="H393" i="10"/>
  <c r="I393" i="10"/>
  <c r="J393" i="10"/>
  <c r="O393" i="10"/>
  <c r="P393" i="10"/>
  <c r="A394" i="10"/>
  <c r="B394" i="10"/>
  <c r="E394" i="10"/>
  <c r="F394" i="10"/>
  <c r="H394" i="10"/>
  <c r="I394" i="10"/>
  <c r="J394" i="10"/>
  <c r="O394" i="10"/>
  <c r="P394" i="10"/>
  <c r="A395" i="10"/>
  <c r="B395" i="10"/>
  <c r="E395" i="10"/>
  <c r="F395" i="10"/>
  <c r="H395" i="10"/>
  <c r="I395" i="10"/>
  <c r="J395" i="10"/>
  <c r="O395" i="10"/>
  <c r="P395" i="10"/>
  <c r="A396" i="10"/>
  <c r="B396" i="10"/>
  <c r="E396" i="10"/>
  <c r="F396" i="10"/>
  <c r="H396" i="10"/>
  <c r="I396" i="10"/>
  <c r="J396" i="10"/>
  <c r="O396" i="10"/>
  <c r="P396" i="10"/>
  <c r="A397" i="10"/>
  <c r="B397" i="10"/>
  <c r="E397" i="10"/>
  <c r="F397" i="10"/>
  <c r="H397" i="10"/>
  <c r="I397" i="10"/>
  <c r="J397" i="10"/>
  <c r="O397" i="10"/>
  <c r="P397" i="10"/>
  <c r="A398" i="10"/>
  <c r="B398" i="10"/>
  <c r="E398" i="10"/>
  <c r="F398" i="10"/>
  <c r="H398" i="10"/>
  <c r="I398" i="10"/>
  <c r="J398" i="10"/>
  <c r="O398" i="10"/>
  <c r="P398" i="10"/>
  <c r="A399" i="10"/>
  <c r="B399" i="10"/>
  <c r="E399" i="10"/>
  <c r="F399" i="10"/>
  <c r="H399" i="10"/>
  <c r="I399" i="10"/>
  <c r="J399" i="10"/>
  <c r="O399" i="10"/>
  <c r="P399" i="10"/>
  <c r="A400" i="10"/>
  <c r="B400" i="10"/>
  <c r="E400" i="10"/>
  <c r="F400" i="10"/>
  <c r="H400" i="10"/>
  <c r="I400" i="10"/>
  <c r="J400" i="10"/>
  <c r="O400" i="10"/>
  <c r="P400" i="10"/>
  <c r="A401" i="10"/>
  <c r="B401" i="10"/>
  <c r="E401" i="10"/>
  <c r="F401" i="10"/>
  <c r="H401" i="10"/>
  <c r="I401" i="10"/>
  <c r="J401" i="10"/>
  <c r="O401" i="10"/>
  <c r="P401" i="10"/>
  <c r="A402" i="10"/>
  <c r="B402" i="10"/>
  <c r="E402" i="10"/>
  <c r="F402" i="10"/>
  <c r="H402" i="10"/>
  <c r="I402" i="10"/>
  <c r="J402" i="10"/>
  <c r="O402" i="10"/>
  <c r="P402" i="10"/>
  <c r="A403" i="10"/>
  <c r="B403" i="10"/>
  <c r="E403" i="10"/>
  <c r="F403" i="10"/>
  <c r="H403" i="10"/>
  <c r="I403" i="10"/>
  <c r="J403" i="10"/>
  <c r="O403" i="10"/>
  <c r="P403" i="10"/>
  <c r="A404" i="10"/>
  <c r="B404" i="10"/>
  <c r="E404" i="10"/>
  <c r="F404" i="10"/>
  <c r="H404" i="10"/>
  <c r="I404" i="10"/>
  <c r="J404" i="10"/>
  <c r="O404" i="10"/>
  <c r="P404" i="10"/>
  <c r="A405" i="10"/>
  <c r="B405" i="10"/>
  <c r="E405" i="10"/>
  <c r="F405" i="10"/>
  <c r="H405" i="10"/>
  <c r="I405" i="10"/>
  <c r="J405" i="10"/>
  <c r="O405" i="10"/>
  <c r="P405" i="10"/>
  <c r="A406" i="10"/>
  <c r="B406" i="10"/>
  <c r="E406" i="10"/>
  <c r="F406" i="10"/>
  <c r="H406" i="10"/>
  <c r="I406" i="10"/>
  <c r="J406" i="10"/>
  <c r="O406" i="10"/>
  <c r="P406" i="10"/>
  <c r="A407" i="10"/>
  <c r="B407" i="10"/>
  <c r="E407" i="10"/>
  <c r="F407" i="10"/>
  <c r="H407" i="10"/>
  <c r="I407" i="10"/>
  <c r="J407" i="10"/>
  <c r="O407" i="10"/>
  <c r="P407" i="10"/>
  <c r="A408" i="10"/>
  <c r="B408" i="10"/>
  <c r="E408" i="10"/>
  <c r="F408" i="10"/>
  <c r="H408" i="10"/>
  <c r="I408" i="10"/>
  <c r="J408" i="10"/>
  <c r="O408" i="10"/>
  <c r="P408" i="10"/>
  <c r="A409" i="10"/>
  <c r="B409" i="10"/>
  <c r="E409" i="10"/>
  <c r="F409" i="10"/>
  <c r="H409" i="10"/>
  <c r="I409" i="10"/>
  <c r="J409" i="10"/>
  <c r="O409" i="10"/>
  <c r="P409" i="10"/>
  <c r="A410" i="10"/>
  <c r="B410" i="10"/>
  <c r="E410" i="10"/>
  <c r="F410" i="10"/>
  <c r="H410" i="10"/>
  <c r="I410" i="10"/>
  <c r="J410" i="10"/>
  <c r="O410" i="10"/>
  <c r="P410" i="10"/>
  <c r="A411" i="10"/>
  <c r="B411" i="10"/>
  <c r="E411" i="10"/>
  <c r="F411" i="10"/>
  <c r="H411" i="10"/>
  <c r="I411" i="10"/>
  <c r="J411" i="10"/>
  <c r="O411" i="10"/>
  <c r="P411" i="10"/>
  <c r="A412" i="10"/>
  <c r="B412" i="10"/>
  <c r="E412" i="10"/>
  <c r="F412" i="10"/>
  <c r="H412" i="10"/>
  <c r="I412" i="10"/>
  <c r="J412" i="10"/>
  <c r="O412" i="10"/>
  <c r="P412" i="10"/>
  <c r="A413" i="10"/>
  <c r="B413" i="10"/>
  <c r="E413" i="10"/>
  <c r="F413" i="10"/>
  <c r="H413" i="10"/>
  <c r="I413" i="10"/>
  <c r="J413" i="10"/>
  <c r="O413" i="10"/>
  <c r="P413" i="10"/>
  <c r="A414" i="10"/>
  <c r="B414" i="10"/>
  <c r="E414" i="10"/>
  <c r="F414" i="10"/>
  <c r="H414" i="10"/>
  <c r="I414" i="10"/>
  <c r="J414" i="10"/>
  <c r="O414" i="10"/>
  <c r="P414" i="10"/>
  <c r="A415" i="10"/>
  <c r="B415" i="10"/>
  <c r="E415" i="10"/>
  <c r="F415" i="10"/>
  <c r="H415" i="10"/>
  <c r="I415" i="10"/>
  <c r="J415" i="10"/>
  <c r="O415" i="10"/>
  <c r="P415" i="10"/>
  <c r="A416" i="10"/>
  <c r="B416" i="10"/>
  <c r="E416" i="10"/>
  <c r="F416" i="10"/>
  <c r="H416" i="10"/>
  <c r="I416" i="10"/>
  <c r="J416" i="10"/>
  <c r="O416" i="10"/>
  <c r="P416" i="10"/>
  <c r="A417" i="10"/>
  <c r="B417" i="10"/>
  <c r="E417" i="10"/>
  <c r="F417" i="10"/>
  <c r="H417" i="10"/>
  <c r="I417" i="10"/>
  <c r="J417" i="10"/>
  <c r="O417" i="10"/>
  <c r="P417" i="10"/>
  <c r="A418" i="10"/>
  <c r="B418" i="10"/>
  <c r="E418" i="10"/>
  <c r="F418" i="10"/>
  <c r="H418" i="10"/>
  <c r="I418" i="10"/>
  <c r="J418" i="10"/>
  <c r="O418" i="10"/>
  <c r="P418" i="10"/>
  <c r="A419" i="10"/>
  <c r="B419" i="10"/>
  <c r="E419" i="10"/>
  <c r="F419" i="10"/>
  <c r="H419" i="10"/>
  <c r="I419" i="10"/>
  <c r="J419" i="10"/>
  <c r="O419" i="10"/>
  <c r="P419" i="10"/>
  <c r="A420" i="10"/>
  <c r="B420" i="10"/>
  <c r="E420" i="10"/>
  <c r="F420" i="10"/>
  <c r="H420" i="10"/>
  <c r="I420" i="10"/>
  <c r="J420" i="10"/>
  <c r="O420" i="10"/>
  <c r="P420" i="10"/>
  <c r="A421" i="10"/>
  <c r="B421" i="10"/>
  <c r="E421" i="10"/>
  <c r="F421" i="10"/>
  <c r="H421" i="10"/>
  <c r="I421" i="10"/>
  <c r="J421" i="10"/>
  <c r="O421" i="10"/>
  <c r="P421" i="10"/>
  <c r="A422" i="10"/>
  <c r="B422" i="10"/>
  <c r="E422" i="10"/>
  <c r="F422" i="10"/>
  <c r="H422" i="10"/>
  <c r="I422" i="10"/>
  <c r="J422" i="10"/>
  <c r="O422" i="10"/>
  <c r="P422" i="10"/>
  <c r="A423" i="10"/>
  <c r="B423" i="10"/>
  <c r="E423" i="10"/>
  <c r="F423" i="10"/>
  <c r="H423" i="10"/>
  <c r="I423" i="10"/>
  <c r="J423" i="10"/>
  <c r="O423" i="10"/>
  <c r="P423" i="10"/>
  <c r="A424" i="10"/>
  <c r="B424" i="10"/>
  <c r="E424" i="10"/>
  <c r="F424" i="10"/>
  <c r="H424" i="10"/>
  <c r="I424" i="10"/>
  <c r="J424" i="10"/>
  <c r="O424" i="10"/>
  <c r="P424" i="10"/>
  <c r="A425" i="10"/>
  <c r="B425" i="10"/>
  <c r="E425" i="10"/>
  <c r="F425" i="10"/>
  <c r="H425" i="10"/>
  <c r="I425" i="10"/>
  <c r="J425" i="10"/>
  <c r="O425" i="10"/>
  <c r="P425" i="10"/>
  <c r="A426" i="10"/>
  <c r="B426" i="10"/>
  <c r="E426" i="10"/>
  <c r="F426" i="10"/>
  <c r="H426" i="10"/>
  <c r="I426" i="10"/>
  <c r="J426" i="10"/>
  <c r="O426" i="10"/>
  <c r="P426" i="10"/>
  <c r="A427" i="10"/>
  <c r="B427" i="10"/>
  <c r="E427" i="10"/>
  <c r="F427" i="10"/>
  <c r="H427" i="10"/>
  <c r="I427" i="10"/>
  <c r="J427" i="10"/>
  <c r="O427" i="10"/>
  <c r="P427" i="10"/>
  <c r="A428" i="10"/>
  <c r="B428" i="10"/>
  <c r="E428" i="10"/>
  <c r="F428" i="10"/>
  <c r="H428" i="10"/>
  <c r="I428" i="10"/>
  <c r="J428" i="10"/>
  <c r="O428" i="10"/>
  <c r="P428" i="10"/>
  <c r="A429" i="10"/>
  <c r="B429" i="10"/>
  <c r="E429" i="10"/>
  <c r="F429" i="10"/>
  <c r="H429" i="10"/>
  <c r="I429" i="10"/>
  <c r="J429" i="10"/>
  <c r="O429" i="10"/>
  <c r="P429" i="10"/>
  <c r="A430" i="10"/>
  <c r="B430" i="10"/>
  <c r="E430" i="10"/>
  <c r="F430" i="10"/>
  <c r="H430" i="10"/>
  <c r="I430" i="10"/>
  <c r="J430" i="10"/>
  <c r="O430" i="10"/>
  <c r="P430" i="10"/>
  <c r="A431" i="10"/>
  <c r="B431" i="10"/>
  <c r="E431" i="10"/>
  <c r="F431" i="10"/>
  <c r="H431" i="10"/>
  <c r="I431" i="10"/>
  <c r="J431" i="10"/>
  <c r="O431" i="10"/>
  <c r="P431" i="10"/>
  <c r="A432" i="10"/>
  <c r="B432" i="10"/>
  <c r="E432" i="10"/>
  <c r="F432" i="10"/>
  <c r="H432" i="10"/>
  <c r="I432" i="10"/>
  <c r="J432" i="10"/>
  <c r="O432" i="10"/>
  <c r="P432" i="10"/>
  <c r="A433" i="10"/>
  <c r="B433" i="10"/>
  <c r="E433" i="10"/>
  <c r="F433" i="10"/>
  <c r="H433" i="10"/>
  <c r="I433" i="10"/>
  <c r="J433" i="10"/>
  <c r="O433" i="10"/>
  <c r="P433" i="10"/>
  <c r="A434" i="10"/>
  <c r="B434" i="10"/>
  <c r="E434" i="10"/>
  <c r="F434" i="10"/>
  <c r="H434" i="10"/>
  <c r="I434" i="10"/>
  <c r="J434" i="10"/>
  <c r="O434" i="10"/>
  <c r="P434" i="10"/>
  <c r="A435" i="10"/>
  <c r="B435" i="10"/>
  <c r="E435" i="10"/>
  <c r="F435" i="10"/>
  <c r="H435" i="10"/>
  <c r="I435" i="10"/>
  <c r="J435" i="10"/>
  <c r="O435" i="10"/>
  <c r="P435" i="10"/>
  <c r="A436" i="10"/>
  <c r="B436" i="10"/>
  <c r="E436" i="10"/>
  <c r="F436" i="10"/>
  <c r="H436" i="10"/>
  <c r="I436" i="10"/>
  <c r="J436" i="10"/>
  <c r="O436" i="10"/>
  <c r="P436" i="10"/>
  <c r="A437" i="10"/>
  <c r="B437" i="10"/>
  <c r="E437" i="10"/>
  <c r="F437" i="10"/>
  <c r="H437" i="10"/>
  <c r="I437" i="10"/>
  <c r="J437" i="10"/>
  <c r="O437" i="10"/>
  <c r="P437" i="10"/>
  <c r="A438" i="10"/>
  <c r="B438" i="10"/>
  <c r="E438" i="10"/>
  <c r="F438" i="10"/>
  <c r="H438" i="10"/>
  <c r="I438" i="10"/>
  <c r="J438" i="10"/>
  <c r="O438" i="10"/>
  <c r="P438" i="10"/>
  <c r="A439" i="10"/>
  <c r="B439" i="10"/>
  <c r="E439" i="10"/>
  <c r="F439" i="10"/>
  <c r="H439" i="10"/>
  <c r="I439" i="10"/>
  <c r="J439" i="10"/>
  <c r="O439" i="10"/>
  <c r="P439" i="10"/>
  <c r="A440" i="10"/>
  <c r="B440" i="10"/>
  <c r="E440" i="10"/>
  <c r="F440" i="10"/>
  <c r="H440" i="10"/>
  <c r="I440" i="10"/>
  <c r="J440" i="10"/>
  <c r="O440" i="10"/>
  <c r="P440" i="10"/>
  <c r="A441" i="10"/>
  <c r="B441" i="10"/>
  <c r="E441" i="10"/>
  <c r="F441" i="10"/>
  <c r="H441" i="10"/>
  <c r="I441" i="10"/>
  <c r="J441" i="10"/>
  <c r="O441" i="10"/>
  <c r="P441" i="10"/>
  <c r="A442" i="10"/>
  <c r="B442" i="10"/>
  <c r="E442" i="10"/>
  <c r="F442" i="10"/>
  <c r="H442" i="10"/>
  <c r="I442" i="10"/>
  <c r="J442" i="10"/>
  <c r="O442" i="10"/>
  <c r="P442" i="10"/>
  <c r="A443" i="10"/>
  <c r="B443" i="10"/>
  <c r="E443" i="10"/>
  <c r="F443" i="10"/>
  <c r="H443" i="10"/>
  <c r="I443" i="10"/>
  <c r="J443" i="10"/>
  <c r="O443" i="10"/>
  <c r="P443" i="10"/>
  <c r="A444" i="10"/>
  <c r="B444" i="10"/>
  <c r="E444" i="10"/>
  <c r="F444" i="10"/>
  <c r="H444" i="10"/>
  <c r="I444" i="10"/>
  <c r="J444" i="10"/>
  <c r="O444" i="10"/>
  <c r="P444" i="10"/>
  <c r="A445" i="10"/>
  <c r="B445" i="10"/>
  <c r="E445" i="10"/>
  <c r="F445" i="10"/>
  <c r="H445" i="10"/>
  <c r="I445" i="10"/>
  <c r="J445" i="10"/>
  <c r="O445" i="10"/>
  <c r="P445" i="10"/>
  <c r="A446" i="10"/>
  <c r="B446" i="10"/>
  <c r="E446" i="10"/>
  <c r="F446" i="10"/>
  <c r="H446" i="10"/>
  <c r="I446" i="10"/>
  <c r="J446" i="10"/>
  <c r="O446" i="10"/>
  <c r="P446" i="10"/>
  <c r="A447" i="10"/>
  <c r="B447" i="10"/>
  <c r="E447" i="10"/>
  <c r="F447" i="10"/>
  <c r="H447" i="10"/>
  <c r="I447" i="10"/>
  <c r="J447" i="10"/>
  <c r="O447" i="10"/>
  <c r="P447" i="10"/>
  <c r="A448" i="10"/>
  <c r="B448" i="10"/>
  <c r="E448" i="10"/>
  <c r="F448" i="10"/>
  <c r="H448" i="10"/>
  <c r="I448" i="10"/>
  <c r="J448" i="10"/>
  <c r="O448" i="10"/>
  <c r="P448" i="10"/>
  <c r="A449" i="10"/>
  <c r="B449" i="10"/>
  <c r="E449" i="10"/>
  <c r="F449" i="10"/>
  <c r="H449" i="10"/>
  <c r="I449" i="10"/>
  <c r="J449" i="10"/>
  <c r="O449" i="10"/>
  <c r="P449" i="10"/>
  <c r="A450" i="10"/>
  <c r="B450" i="10"/>
  <c r="E450" i="10"/>
  <c r="F450" i="10"/>
  <c r="H450" i="10"/>
  <c r="I450" i="10"/>
  <c r="J450" i="10"/>
  <c r="O450" i="10"/>
  <c r="P450" i="10"/>
  <c r="A451" i="10"/>
  <c r="B451" i="10"/>
  <c r="E451" i="10"/>
  <c r="F451" i="10"/>
  <c r="H451" i="10"/>
  <c r="I451" i="10"/>
  <c r="J451" i="10"/>
  <c r="O451" i="10"/>
  <c r="P451" i="10"/>
  <c r="A452" i="10"/>
  <c r="B452" i="10"/>
  <c r="E452" i="10"/>
  <c r="F452" i="10"/>
  <c r="H452" i="10"/>
  <c r="I452" i="10"/>
  <c r="J452" i="10"/>
  <c r="O452" i="10"/>
  <c r="P452" i="10"/>
  <c r="A453" i="10"/>
  <c r="B453" i="10"/>
  <c r="E453" i="10"/>
  <c r="F453" i="10"/>
  <c r="H453" i="10"/>
  <c r="I453" i="10"/>
  <c r="J453" i="10"/>
  <c r="O453" i="10"/>
  <c r="P453" i="10"/>
  <c r="A454" i="10"/>
  <c r="B454" i="10"/>
  <c r="E454" i="10"/>
  <c r="F454" i="10"/>
  <c r="H454" i="10"/>
  <c r="I454" i="10"/>
  <c r="J454" i="10"/>
  <c r="O454" i="10"/>
  <c r="P454" i="10"/>
  <c r="A455" i="10"/>
  <c r="B455" i="10"/>
  <c r="E455" i="10"/>
  <c r="F455" i="10"/>
  <c r="H455" i="10"/>
  <c r="I455" i="10"/>
  <c r="J455" i="10"/>
  <c r="O455" i="10"/>
  <c r="P455" i="10"/>
  <c r="A456" i="10"/>
  <c r="B456" i="10"/>
  <c r="E456" i="10"/>
  <c r="F456" i="10"/>
  <c r="H456" i="10"/>
  <c r="I456" i="10"/>
  <c r="J456" i="10"/>
  <c r="O456" i="10"/>
  <c r="P456" i="10"/>
  <c r="A457" i="10"/>
  <c r="B457" i="10"/>
  <c r="E457" i="10"/>
  <c r="F457" i="10"/>
  <c r="H457" i="10"/>
  <c r="I457" i="10"/>
  <c r="J457" i="10"/>
  <c r="O457" i="10"/>
  <c r="P457" i="10"/>
  <c r="A458" i="10"/>
  <c r="B458" i="10"/>
  <c r="E458" i="10"/>
  <c r="F458" i="10"/>
  <c r="H458" i="10"/>
  <c r="I458" i="10"/>
  <c r="J458" i="10"/>
  <c r="O458" i="10"/>
  <c r="P458" i="10"/>
  <c r="A459" i="10"/>
  <c r="B459" i="10"/>
  <c r="E459" i="10"/>
  <c r="F459" i="10"/>
  <c r="H459" i="10"/>
  <c r="I459" i="10"/>
  <c r="J459" i="10"/>
  <c r="O459" i="10"/>
  <c r="P459" i="10"/>
  <c r="A460" i="10"/>
  <c r="B460" i="10"/>
  <c r="E460" i="10"/>
  <c r="F460" i="10"/>
  <c r="H460" i="10"/>
  <c r="I460" i="10"/>
  <c r="J460" i="10"/>
  <c r="O460" i="10"/>
  <c r="P460" i="10"/>
  <c r="A461" i="10"/>
  <c r="B461" i="10"/>
  <c r="E461" i="10"/>
  <c r="F461" i="10"/>
  <c r="H461" i="10"/>
  <c r="I461" i="10"/>
  <c r="J461" i="10"/>
  <c r="O461" i="10"/>
  <c r="P461" i="10"/>
  <c r="A462" i="10"/>
  <c r="B462" i="10"/>
  <c r="E462" i="10"/>
  <c r="F462" i="10"/>
  <c r="H462" i="10"/>
  <c r="I462" i="10"/>
  <c r="J462" i="10"/>
  <c r="O462" i="10"/>
  <c r="P462" i="10"/>
  <c r="A463" i="10"/>
  <c r="B463" i="10"/>
  <c r="E463" i="10"/>
  <c r="F463" i="10"/>
  <c r="H463" i="10"/>
  <c r="I463" i="10"/>
  <c r="J463" i="10"/>
  <c r="O463" i="10"/>
  <c r="P463" i="10"/>
  <c r="A464" i="10"/>
  <c r="B464" i="10"/>
  <c r="E464" i="10"/>
  <c r="F464" i="10"/>
  <c r="H464" i="10"/>
  <c r="I464" i="10"/>
  <c r="J464" i="10"/>
  <c r="O464" i="10"/>
  <c r="P464" i="10"/>
  <c r="A465" i="10"/>
  <c r="B465" i="10"/>
  <c r="E465" i="10"/>
  <c r="F465" i="10"/>
  <c r="H465" i="10"/>
  <c r="I465" i="10"/>
  <c r="J465" i="10"/>
  <c r="O465" i="10"/>
  <c r="P465" i="10"/>
  <c r="A466" i="10"/>
  <c r="B466" i="10"/>
  <c r="E466" i="10"/>
  <c r="F466" i="10"/>
  <c r="H466" i="10"/>
  <c r="I466" i="10"/>
  <c r="J466" i="10"/>
  <c r="O466" i="10"/>
  <c r="P466" i="10"/>
  <c r="A467" i="10"/>
  <c r="B467" i="10"/>
  <c r="E467" i="10"/>
  <c r="F467" i="10"/>
  <c r="H467" i="10"/>
  <c r="I467" i="10"/>
  <c r="J467" i="10"/>
  <c r="O467" i="10"/>
  <c r="P467" i="10"/>
  <c r="A468" i="10"/>
  <c r="B468" i="10"/>
  <c r="E468" i="10"/>
  <c r="F468" i="10"/>
  <c r="H468" i="10"/>
  <c r="I468" i="10"/>
  <c r="J468" i="10"/>
  <c r="O468" i="10"/>
  <c r="P468" i="10"/>
  <c r="A469" i="10"/>
  <c r="B469" i="10"/>
  <c r="E469" i="10"/>
  <c r="F469" i="10"/>
  <c r="H469" i="10"/>
  <c r="I469" i="10"/>
  <c r="J469" i="10"/>
  <c r="O469" i="10"/>
  <c r="P469" i="10"/>
  <c r="A470" i="10"/>
  <c r="B470" i="10"/>
  <c r="E470" i="10"/>
  <c r="F470" i="10"/>
  <c r="H470" i="10"/>
  <c r="I470" i="10"/>
  <c r="J470" i="10"/>
  <c r="O470" i="10"/>
  <c r="P470" i="10"/>
  <c r="A471" i="10"/>
  <c r="B471" i="10"/>
  <c r="E471" i="10"/>
  <c r="F471" i="10"/>
  <c r="H471" i="10"/>
  <c r="I471" i="10"/>
  <c r="J471" i="10"/>
  <c r="O471" i="10"/>
  <c r="P471" i="10"/>
  <c r="A472" i="10"/>
  <c r="B472" i="10"/>
  <c r="E472" i="10"/>
  <c r="F472" i="10"/>
  <c r="H472" i="10"/>
  <c r="I472" i="10"/>
  <c r="J472" i="10"/>
  <c r="O472" i="10"/>
  <c r="P472" i="10"/>
  <c r="A473" i="10"/>
  <c r="B473" i="10"/>
  <c r="E473" i="10"/>
  <c r="F473" i="10"/>
  <c r="H473" i="10"/>
  <c r="I473" i="10"/>
  <c r="J473" i="10"/>
  <c r="O473" i="10"/>
  <c r="P473" i="10"/>
  <c r="A474" i="10"/>
  <c r="B474" i="10"/>
  <c r="E474" i="10"/>
  <c r="F474" i="10"/>
  <c r="H474" i="10"/>
  <c r="I474" i="10"/>
  <c r="J474" i="10"/>
  <c r="O474" i="10"/>
  <c r="P474" i="10"/>
  <c r="A475" i="10"/>
  <c r="B475" i="10"/>
  <c r="E475" i="10"/>
  <c r="F475" i="10"/>
  <c r="H475" i="10"/>
  <c r="I475" i="10"/>
  <c r="J475" i="10"/>
  <c r="O475" i="10"/>
  <c r="P475" i="10"/>
  <c r="A476" i="10"/>
  <c r="B476" i="10"/>
  <c r="E476" i="10"/>
  <c r="F476" i="10"/>
  <c r="H476" i="10"/>
  <c r="I476" i="10"/>
  <c r="J476" i="10"/>
  <c r="O476" i="10"/>
  <c r="P476" i="10"/>
  <c r="A477" i="10"/>
  <c r="B477" i="10"/>
  <c r="E477" i="10"/>
  <c r="F477" i="10"/>
  <c r="H477" i="10"/>
  <c r="I477" i="10"/>
  <c r="J477" i="10"/>
  <c r="O477" i="10"/>
  <c r="P477" i="10"/>
  <c r="A478" i="10"/>
  <c r="B478" i="10"/>
  <c r="E478" i="10"/>
  <c r="F478" i="10"/>
  <c r="H478" i="10"/>
  <c r="I478" i="10"/>
  <c r="J478" i="10"/>
  <c r="O478" i="10"/>
  <c r="P478" i="10"/>
  <c r="A479" i="10"/>
  <c r="B479" i="10"/>
  <c r="E479" i="10"/>
  <c r="F479" i="10"/>
  <c r="H479" i="10"/>
  <c r="I479" i="10"/>
  <c r="J479" i="10"/>
  <c r="O479" i="10"/>
  <c r="P479" i="10"/>
  <c r="A480" i="10"/>
  <c r="B480" i="10"/>
  <c r="E480" i="10"/>
  <c r="F480" i="10"/>
  <c r="H480" i="10"/>
  <c r="I480" i="10"/>
  <c r="J480" i="10"/>
  <c r="O480" i="10"/>
  <c r="P480" i="10"/>
  <c r="A481" i="10"/>
  <c r="B481" i="10"/>
  <c r="E481" i="10"/>
  <c r="F481" i="10"/>
  <c r="H481" i="10"/>
  <c r="I481" i="10"/>
  <c r="J481" i="10"/>
  <c r="O481" i="10"/>
  <c r="P481" i="10"/>
  <c r="A482" i="10"/>
  <c r="B482" i="10"/>
  <c r="E482" i="10"/>
  <c r="F482" i="10"/>
  <c r="H482" i="10"/>
  <c r="I482" i="10"/>
  <c r="J482" i="10"/>
  <c r="O482" i="10"/>
  <c r="P482" i="10"/>
  <c r="A483" i="10"/>
  <c r="B483" i="10"/>
  <c r="E483" i="10"/>
  <c r="F483" i="10"/>
  <c r="H483" i="10"/>
  <c r="I483" i="10"/>
  <c r="J483" i="10"/>
  <c r="O483" i="10"/>
  <c r="P483" i="10"/>
  <c r="A484" i="10"/>
  <c r="B484" i="10"/>
  <c r="E484" i="10"/>
  <c r="F484" i="10"/>
  <c r="H484" i="10"/>
  <c r="I484" i="10"/>
  <c r="J484" i="10"/>
  <c r="O484" i="10"/>
  <c r="P484" i="10"/>
  <c r="A485" i="10"/>
  <c r="B485" i="10"/>
  <c r="E485" i="10"/>
  <c r="F485" i="10"/>
  <c r="H485" i="10"/>
  <c r="I485" i="10"/>
  <c r="J485" i="10"/>
  <c r="O485" i="10"/>
  <c r="P485" i="10"/>
  <c r="A486" i="10"/>
  <c r="B486" i="10"/>
  <c r="E486" i="10"/>
  <c r="F486" i="10"/>
  <c r="H486" i="10"/>
  <c r="I486" i="10"/>
  <c r="J486" i="10"/>
  <c r="O486" i="10"/>
  <c r="P486" i="10"/>
  <c r="A487" i="10"/>
  <c r="B487" i="10"/>
  <c r="E487" i="10"/>
  <c r="F487" i="10"/>
  <c r="H487" i="10"/>
  <c r="I487" i="10"/>
  <c r="J487" i="10"/>
  <c r="O487" i="10"/>
  <c r="P487" i="10"/>
  <c r="A488" i="10"/>
  <c r="B488" i="10"/>
  <c r="E488" i="10"/>
  <c r="F488" i="10"/>
  <c r="H488" i="10"/>
  <c r="I488" i="10"/>
  <c r="J488" i="10"/>
  <c r="O488" i="10"/>
  <c r="P488" i="10"/>
  <c r="A489" i="10"/>
  <c r="B489" i="10"/>
  <c r="E489" i="10"/>
  <c r="F489" i="10"/>
  <c r="H489" i="10"/>
  <c r="I489" i="10"/>
  <c r="J489" i="10"/>
  <c r="O489" i="10"/>
  <c r="P489" i="10"/>
  <c r="A490" i="10"/>
  <c r="B490" i="10"/>
  <c r="E490" i="10"/>
  <c r="F490" i="10"/>
  <c r="H490" i="10"/>
  <c r="I490" i="10"/>
  <c r="J490" i="10"/>
  <c r="O490" i="10"/>
  <c r="P490" i="10"/>
  <c r="A491" i="10"/>
  <c r="B491" i="10"/>
  <c r="E491" i="10"/>
  <c r="F491" i="10"/>
  <c r="H491" i="10"/>
  <c r="I491" i="10"/>
  <c r="J491" i="10"/>
  <c r="O491" i="10"/>
  <c r="P491" i="10"/>
  <c r="A492" i="10"/>
  <c r="B492" i="10"/>
  <c r="E492" i="10"/>
  <c r="F492" i="10"/>
  <c r="H492" i="10"/>
  <c r="I492" i="10"/>
  <c r="J492" i="10"/>
  <c r="O492" i="10"/>
  <c r="P492" i="10"/>
  <c r="A493" i="10"/>
  <c r="B493" i="10"/>
  <c r="E493" i="10"/>
  <c r="F493" i="10"/>
  <c r="H493" i="10"/>
  <c r="I493" i="10"/>
  <c r="J493" i="10"/>
  <c r="O493" i="10"/>
  <c r="P493" i="10"/>
  <c r="A494" i="10"/>
  <c r="B494" i="10"/>
  <c r="E494" i="10"/>
  <c r="F494" i="10"/>
  <c r="H494" i="10"/>
  <c r="I494" i="10"/>
  <c r="J494" i="10"/>
  <c r="O494" i="10"/>
  <c r="P494" i="10"/>
  <c r="A495" i="10"/>
  <c r="B495" i="10"/>
  <c r="E495" i="10"/>
  <c r="F495" i="10"/>
  <c r="H495" i="10"/>
  <c r="I495" i="10"/>
  <c r="J495" i="10"/>
  <c r="O495" i="10"/>
  <c r="P495" i="10"/>
  <c r="A496" i="10"/>
  <c r="B496" i="10"/>
  <c r="E496" i="10"/>
  <c r="F496" i="10"/>
  <c r="H496" i="10"/>
  <c r="I496" i="10"/>
  <c r="J496" i="10"/>
  <c r="O496" i="10"/>
  <c r="P496" i="10"/>
  <c r="A497" i="10"/>
  <c r="B497" i="10"/>
  <c r="E497" i="10"/>
  <c r="F497" i="10"/>
  <c r="H497" i="10"/>
  <c r="I497" i="10"/>
  <c r="J497" i="10"/>
  <c r="O497" i="10"/>
  <c r="P497" i="10"/>
  <c r="A498" i="10"/>
  <c r="B498" i="10"/>
  <c r="E498" i="10"/>
  <c r="F498" i="10"/>
  <c r="H498" i="10"/>
  <c r="I498" i="10"/>
  <c r="J498" i="10"/>
  <c r="O498" i="10"/>
  <c r="P498" i="10"/>
  <c r="A499" i="10"/>
  <c r="B499" i="10"/>
  <c r="E499" i="10"/>
  <c r="F499" i="10"/>
  <c r="H499" i="10"/>
  <c r="I499" i="10"/>
  <c r="J499" i="10"/>
  <c r="O499" i="10"/>
  <c r="P499" i="10"/>
  <c r="A500" i="10"/>
  <c r="B500" i="10"/>
  <c r="E500" i="10"/>
  <c r="F500" i="10"/>
  <c r="H500" i="10"/>
  <c r="I500" i="10"/>
  <c r="J500" i="10"/>
  <c r="O500" i="10"/>
  <c r="P500" i="10"/>
  <c r="A501" i="10"/>
  <c r="B501" i="10"/>
  <c r="E501" i="10"/>
  <c r="F501" i="10"/>
  <c r="H501" i="10"/>
  <c r="I501" i="10"/>
  <c r="J501" i="10"/>
  <c r="O501" i="10"/>
  <c r="P501" i="10"/>
  <c r="A502" i="10"/>
  <c r="B502" i="10"/>
  <c r="E502" i="10"/>
  <c r="F502" i="10"/>
  <c r="H502" i="10"/>
  <c r="I502" i="10"/>
  <c r="J502" i="10"/>
  <c r="O502" i="10"/>
  <c r="P502" i="10"/>
  <c r="A503" i="10"/>
  <c r="B503" i="10"/>
  <c r="E503" i="10"/>
  <c r="F503" i="10"/>
  <c r="H503" i="10"/>
  <c r="I503" i="10"/>
  <c r="J503" i="10"/>
  <c r="O503" i="10"/>
  <c r="P503" i="10"/>
  <c r="A504" i="10"/>
  <c r="B504" i="10"/>
  <c r="E504" i="10"/>
  <c r="F504" i="10"/>
  <c r="H504" i="10"/>
  <c r="I504" i="10"/>
  <c r="J504" i="10"/>
  <c r="O504" i="10"/>
  <c r="P504" i="10"/>
  <c r="A505" i="10"/>
  <c r="B505" i="10"/>
  <c r="E505" i="10"/>
  <c r="F505" i="10"/>
  <c r="H505" i="10"/>
  <c r="I505" i="10"/>
  <c r="J505" i="10"/>
  <c r="O505" i="10"/>
  <c r="P505" i="10"/>
  <c r="A506" i="10"/>
  <c r="B506" i="10"/>
  <c r="E506" i="10"/>
  <c r="F506" i="10"/>
  <c r="H506" i="10"/>
  <c r="I506" i="10"/>
  <c r="J506" i="10"/>
  <c r="O506" i="10"/>
  <c r="P506" i="10"/>
  <c r="A507" i="10"/>
  <c r="B507" i="10"/>
  <c r="E507" i="10"/>
  <c r="F507" i="10"/>
  <c r="H507" i="10"/>
  <c r="I507" i="10"/>
  <c r="J507" i="10"/>
  <c r="O507" i="10"/>
  <c r="P507" i="10"/>
  <c r="A508" i="10"/>
  <c r="B508" i="10"/>
  <c r="E508" i="10"/>
  <c r="F508" i="10"/>
  <c r="H508" i="10"/>
  <c r="I508" i="10"/>
  <c r="J508" i="10"/>
  <c r="O508" i="10"/>
  <c r="P508" i="10"/>
  <c r="A509" i="10"/>
  <c r="B509" i="10"/>
  <c r="E509" i="10"/>
  <c r="F509" i="10"/>
  <c r="H509" i="10"/>
  <c r="I509" i="10"/>
  <c r="J509" i="10"/>
  <c r="O509" i="10"/>
  <c r="P509" i="10"/>
  <c r="A510" i="10"/>
  <c r="B510" i="10"/>
  <c r="E510" i="10"/>
  <c r="F510" i="10"/>
  <c r="H510" i="10"/>
  <c r="I510" i="10"/>
  <c r="J510" i="10"/>
  <c r="O510" i="10"/>
  <c r="P510" i="10"/>
  <c r="A511" i="10"/>
  <c r="B511" i="10"/>
  <c r="E511" i="10"/>
  <c r="F511" i="10"/>
  <c r="H511" i="10"/>
  <c r="I511" i="10"/>
  <c r="J511" i="10"/>
  <c r="O511" i="10"/>
  <c r="P511" i="10"/>
  <c r="A512" i="10"/>
  <c r="B512" i="10"/>
  <c r="E512" i="10"/>
  <c r="F512" i="10"/>
  <c r="H512" i="10"/>
  <c r="I512" i="10"/>
  <c r="J512" i="10"/>
  <c r="O512" i="10"/>
  <c r="P512" i="10"/>
  <c r="A513" i="10"/>
  <c r="B513" i="10"/>
  <c r="E513" i="10"/>
  <c r="F513" i="10"/>
  <c r="H513" i="10"/>
  <c r="I513" i="10"/>
  <c r="J513" i="10"/>
  <c r="O513" i="10"/>
  <c r="P513" i="10"/>
  <c r="A514" i="10"/>
  <c r="B514" i="10"/>
  <c r="E514" i="10"/>
  <c r="F514" i="10"/>
  <c r="H514" i="10"/>
  <c r="I514" i="10"/>
  <c r="J514" i="10"/>
  <c r="O514" i="10"/>
  <c r="P514" i="10"/>
  <c r="A515" i="10"/>
  <c r="B515" i="10"/>
  <c r="E515" i="10"/>
  <c r="F515" i="10"/>
  <c r="H515" i="10"/>
  <c r="I515" i="10"/>
  <c r="J515" i="10"/>
  <c r="O515" i="10"/>
  <c r="P515" i="10"/>
  <c r="A516" i="10"/>
  <c r="B516" i="10"/>
  <c r="E516" i="10"/>
  <c r="F516" i="10"/>
  <c r="H516" i="10"/>
  <c r="I516" i="10"/>
  <c r="J516" i="10"/>
  <c r="O516" i="10"/>
  <c r="P516" i="10"/>
  <c r="A517" i="10"/>
  <c r="B517" i="10"/>
  <c r="E517" i="10"/>
  <c r="F517" i="10"/>
  <c r="H517" i="10"/>
  <c r="I517" i="10"/>
  <c r="J517" i="10"/>
  <c r="O517" i="10"/>
  <c r="P517" i="10"/>
  <c r="A518" i="10"/>
  <c r="B518" i="10"/>
  <c r="E518" i="10"/>
  <c r="F518" i="10"/>
  <c r="H518" i="10"/>
  <c r="I518" i="10"/>
  <c r="J518" i="10"/>
  <c r="O518" i="10"/>
  <c r="P518" i="10"/>
  <c r="A519" i="10"/>
  <c r="B519" i="10"/>
  <c r="E519" i="10"/>
  <c r="F519" i="10"/>
  <c r="H519" i="10"/>
  <c r="I519" i="10"/>
  <c r="J519" i="10"/>
  <c r="O519" i="10"/>
  <c r="P519" i="10"/>
  <c r="A520" i="10"/>
  <c r="B520" i="10"/>
  <c r="E520" i="10"/>
  <c r="F520" i="10"/>
  <c r="H520" i="10"/>
  <c r="I520" i="10"/>
  <c r="J520" i="10"/>
  <c r="O520" i="10"/>
  <c r="P520" i="10"/>
  <c r="A521" i="10"/>
  <c r="B521" i="10"/>
  <c r="E521" i="10"/>
  <c r="F521" i="10"/>
  <c r="H521" i="10"/>
  <c r="I521" i="10"/>
  <c r="J521" i="10"/>
  <c r="O521" i="10"/>
  <c r="P521" i="10"/>
  <c r="A522" i="10"/>
  <c r="B522" i="10"/>
  <c r="E522" i="10"/>
  <c r="F522" i="10"/>
  <c r="H522" i="10"/>
  <c r="I522" i="10"/>
  <c r="J522" i="10"/>
  <c r="O522" i="10"/>
  <c r="P522" i="10"/>
  <c r="A523" i="10"/>
  <c r="B523" i="10"/>
  <c r="E523" i="10"/>
  <c r="F523" i="10"/>
  <c r="H523" i="10"/>
  <c r="I523" i="10"/>
  <c r="J523" i="10"/>
  <c r="O523" i="10"/>
  <c r="P523" i="10"/>
  <c r="A524" i="10"/>
  <c r="B524" i="10"/>
  <c r="E524" i="10"/>
  <c r="F524" i="10"/>
  <c r="H524" i="10"/>
  <c r="I524" i="10"/>
  <c r="J524" i="10"/>
  <c r="O524" i="10"/>
  <c r="P524" i="10"/>
  <c r="A525" i="10"/>
  <c r="B525" i="10"/>
  <c r="E525" i="10"/>
  <c r="F525" i="10"/>
  <c r="H525" i="10"/>
  <c r="I525" i="10"/>
  <c r="J525" i="10"/>
  <c r="O525" i="10"/>
  <c r="P525" i="10"/>
  <c r="A526" i="10"/>
  <c r="B526" i="10"/>
  <c r="E526" i="10"/>
  <c r="F526" i="10"/>
  <c r="H526" i="10"/>
  <c r="I526" i="10"/>
  <c r="J526" i="10"/>
  <c r="O526" i="10"/>
  <c r="P526" i="10"/>
  <c r="A527" i="10"/>
  <c r="B527" i="10"/>
  <c r="E527" i="10"/>
  <c r="F527" i="10"/>
  <c r="H527" i="10"/>
  <c r="I527" i="10"/>
  <c r="J527" i="10"/>
  <c r="O527" i="10"/>
  <c r="P527" i="10"/>
  <c r="A528" i="10"/>
  <c r="B528" i="10"/>
  <c r="E528" i="10"/>
  <c r="F528" i="10"/>
  <c r="H528" i="10"/>
  <c r="I528" i="10"/>
  <c r="J528" i="10"/>
  <c r="O528" i="10"/>
  <c r="P528" i="10"/>
  <c r="A529" i="10"/>
  <c r="B529" i="10"/>
  <c r="E529" i="10"/>
  <c r="F529" i="10"/>
  <c r="H529" i="10"/>
  <c r="I529" i="10"/>
  <c r="J529" i="10"/>
  <c r="O529" i="10"/>
  <c r="P529" i="10"/>
  <c r="A530" i="10"/>
  <c r="B530" i="10"/>
  <c r="E530" i="10"/>
  <c r="F530" i="10"/>
  <c r="H530" i="10"/>
  <c r="I530" i="10"/>
  <c r="J530" i="10"/>
  <c r="O530" i="10"/>
  <c r="P530" i="10"/>
  <c r="A531" i="10"/>
  <c r="B531" i="10"/>
  <c r="E531" i="10"/>
  <c r="F531" i="10"/>
  <c r="H531" i="10"/>
  <c r="I531" i="10"/>
  <c r="J531" i="10"/>
  <c r="O531" i="10"/>
  <c r="P531" i="10"/>
  <c r="A532" i="10"/>
  <c r="B532" i="10"/>
  <c r="E532" i="10"/>
  <c r="F532" i="10"/>
  <c r="H532" i="10"/>
  <c r="I532" i="10"/>
  <c r="J532" i="10"/>
  <c r="O532" i="10"/>
  <c r="P532" i="10"/>
  <c r="A533" i="10"/>
  <c r="B533" i="10"/>
  <c r="E533" i="10"/>
  <c r="F533" i="10"/>
  <c r="H533" i="10"/>
  <c r="I533" i="10"/>
  <c r="J533" i="10"/>
  <c r="O533" i="10"/>
  <c r="P533" i="10"/>
  <c r="A534" i="10"/>
  <c r="B534" i="10"/>
  <c r="E534" i="10"/>
  <c r="F534" i="10"/>
  <c r="H534" i="10"/>
  <c r="I534" i="10"/>
  <c r="J534" i="10"/>
  <c r="O534" i="10"/>
  <c r="P534" i="10"/>
  <c r="A535" i="10"/>
  <c r="B535" i="10"/>
  <c r="E535" i="10"/>
  <c r="F535" i="10"/>
  <c r="H535" i="10"/>
  <c r="I535" i="10"/>
  <c r="J535" i="10"/>
  <c r="O535" i="10"/>
  <c r="P535" i="10"/>
  <c r="A536" i="10"/>
  <c r="B536" i="10"/>
  <c r="E536" i="10"/>
  <c r="F536" i="10"/>
  <c r="H536" i="10"/>
  <c r="I536" i="10"/>
  <c r="J536" i="10"/>
  <c r="O536" i="10"/>
  <c r="P536" i="10"/>
  <c r="A537" i="10"/>
  <c r="B537" i="10"/>
  <c r="E537" i="10"/>
  <c r="F537" i="10"/>
  <c r="H537" i="10"/>
  <c r="I537" i="10"/>
  <c r="J537" i="10"/>
  <c r="O537" i="10"/>
  <c r="P537" i="10"/>
  <c r="A538" i="10"/>
  <c r="B538" i="10"/>
  <c r="E538" i="10"/>
  <c r="F538" i="10"/>
  <c r="H538" i="10"/>
  <c r="I538" i="10"/>
  <c r="J538" i="10"/>
  <c r="O538" i="10"/>
  <c r="P538" i="10"/>
  <c r="A539" i="10"/>
  <c r="B539" i="10"/>
  <c r="E539" i="10"/>
  <c r="F539" i="10"/>
  <c r="H539" i="10"/>
  <c r="I539" i="10"/>
  <c r="J539" i="10"/>
  <c r="O539" i="10"/>
  <c r="P539" i="10"/>
  <c r="A540" i="10"/>
  <c r="B540" i="10"/>
  <c r="E540" i="10"/>
  <c r="F540" i="10"/>
  <c r="H540" i="10"/>
  <c r="I540" i="10"/>
  <c r="J540" i="10"/>
  <c r="O540" i="10"/>
  <c r="P540" i="10"/>
  <c r="A541" i="10"/>
  <c r="B541" i="10"/>
  <c r="E541" i="10"/>
  <c r="F541" i="10"/>
  <c r="H541" i="10"/>
  <c r="I541" i="10"/>
  <c r="J541" i="10"/>
  <c r="O541" i="10"/>
  <c r="P541" i="10"/>
  <c r="A542" i="10"/>
  <c r="B542" i="10"/>
  <c r="E542" i="10"/>
  <c r="F542" i="10"/>
  <c r="H542" i="10"/>
  <c r="I542" i="10"/>
  <c r="J542" i="10"/>
  <c r="O542" i="10"/>
  <c r="P542" i="10"/>
  <c r="A543" i="10"/>
  <c r="B543" i="10"/>
  <c r="E543" i="10"/>
  <c r="F543" i="10"/>
  <c r="H543" i="10"/>
  <c r="I543" i="10"/>
  <c r="J543" i="10"/>
  <c r="O543" i="10"/>
  <c r="P543" i="10"/>
  <c r="A544" i="10"/>
  <c r="B544" i="10"/>
  <c r="E544" i="10"/>
  <c r="F544" i="10"/>
  <c r="H544" i="10"/>
  <c r="I544" i="10"/>
  <c r="J544" i="10"/>
  <c r="O544" i="10"/>
  <c r="P544" i="10"/>
  <c r="A545" i="10"/>
  <c r="B545" i="10"/>
  <c r="E545" i="10"/>
  <c r="F545" i="10"/>
  <c r="H545" i="10"/>
  <c r="I545" i="10"/>
  <c r="J545" i="10"/>
  <c r="O545" i="10"/>
  <c r="P545" i="10"/>
  <c r="A546" i="10"/>
  <c r="B546" i="10"/>
  <c r="E546" i="10"/>
  <c r="F546" i="10"/>
  <c r="H546" i="10"/>
  <c r="I546" i="10"/>
  <c r="J546" i="10"/>
  <c r="O546" i="10"/>
  <c r="P546" i="10"/>
  <c r="A547" i="10"/>
  <c r="B547" i="10"/>
  <c r="E547" i="10"/>
  <c r="F547" i="10"/>
  <c r="H547" i="10"/>
  <c r="I547" i="10"/>
  <c r="J547" i="10"/>
  <c r="O547" i="10"/>
  <c r="P547" i="10"/>
  <c r="A548" i="10"/>
  <c r="B548" i="10"/>
  <c r="E548" i="10"/>
  <c r="F548" i="10"/>
  <c r="H548" i="10"/>
  <c r="I548" i="10"/>
  <c r="J548" i="10"/>
  <c r="O548" i="10"/>
  <c r="P548" i="10"/>
  <c r="A549" i="10"/>
  <c r="B549" i="10"/>
  <c r="E549" i="10"/>
  <c r="F549" i="10"/>
  <c r="H549" i="10"/>
  <c r="I549" i="10"/>
  <c r="J549" i="10"/>
  <c r="O549" i="10"/>
  <c r="P549" i="10"/>
  <c r="A550" i="10"/>
  <c r="B550" i="10"/>
  <c r="E550" i="10"/>
  <c r="F550" i="10"/>
  <c r="H550" i="10"/>
  <c r="I550" i="10"/>
  <c r="J550" i="10"/>
  <c r="O550" i="10"/>
  <c r="P550" i="10"/>
  <c r="A551" i="10"/>
  <c r="B551" i="10"/>
  <c r="E551" i="10"/>
  <c r="F551" i="10"/>
  <c r="H551" i="10"/>
  <c r="I551" i="10"/>
  <c r="J551" i="10"/>
  <c r="O551" i="10"/>
  <c r="P551" i="10"/>
  <c r="A552" i="10"/>
  <c r="B552" i="10"/>
  <c r="E552" i="10"/>
  <c r="F552" i="10"/>
  <c r="H552" i="10"/>
  <c r="I552" i="10"/>
  <c r="J552" i="10"/>
  <c r="O552" i="10"/>
  <c r="P552" i="10"/>
  <c r="A553" i="10"/>
  <c r="B553" i="10"/>
  <c r="E553" i="10"/>
  <c r="F553" i="10"/>
  <c r="H553" i="10"/>
  <c r="I553" i="10"/>
  <c r="J553" i="10"/>
  <c r="O553" i="10"/>
  <c r="P553" i="10"/>
  <c r="A554" i="10"/>
  <c r="B554" i="10"/>
  <c r="E554" i="10"/>
  <c r="F554" i="10"/>
  <c r="H554" i="10"/>
  <c r="I554" i="10"/>
  <c r="J554" i="10"/>
  <c r="O554" i="10"/>
  <c r="P554" i="10"/>
  <c r="A555" i="10"/>
  <c r="B555" i="10"/>
  <c r="E555" i="10"/>
  <c r="F555" i="10"/>
  <c r="H555" i="10"/>
  <c r="I555" i="10"/>
  <c r="J555" i="10"/>
  <c r="O555" i="10"/>
  <c r="P555" i="10"/>
  <c r="A556" i="10"/>
  <c r="B556" i="10"/>
  <c r="E556" i="10"/>
  <c r="F556" i="10"/>
  <c r="H556" i="10"/>
  <c r="I556" i="10"/>
  <c r="J556" i="10"/>
  <c r="O556" i="10"/>
  <c r="P556" i="10"/>
  <c r="A557" i="10"/>
  <c r="B557" i="10"/>
  <c r="E557" i="10"/>
  <c r="F557" i="10"/>
  <c r="H557" i="10"/>
  <c r="I557" i="10"/>
  <c r="J557" i="10"/>
  <c r="O557" i="10"/>
  <c r="P557" i="10"/>
  <c r="A558" i="10"/>
  <c r="B558" i="10"/>
  <c r="E558" i="10"/>
  <c r="F558" i="10"/>
  <c r="H558" i="10"/>
  <c r="I558" i="10"/>
  <c r="J558" i="10"/>
  <c r="O558" i="10"/>
  <c r="P558" i="10"/>
  <c r="A559" i="10"/>
  <c r="B559" i="10"/>
  <c r="E559" i="10"/>
  <c r="F559" i="10"/>
  <c r="H559" i="10"/>
  <c r="I559" i="10"/>
  <c r="J559" i="10"/>
  <c r="O559" i="10"/>
  <c r="P559" i="10"/>
  <c r="A560" i="10"/>
  <c r="B560" i="10"/>
  <c r="E560" i="10"/>
  <c r="F560" i="10"/>
  <c r="H560" i="10"/>
  <c r="I560" i="10"/>
  <c r="J560" i="10"/>
  <c r="O560" i="10"/>
  <c r="P560" i="10"/>
  <c r="A561" i="10"/>
  <c r="B561" i="10"/>
  <c r="E561" i="10"/>
  <c r="F561" i="10"/>
  <c r="H561" i="10"/>
  <c r="I561" i="10"/>
  <c r="J561" i="10"/>
  <c r="O561" i="10"/>
  <c r="P561" i="10"/>
  <c r="A562" i="10"/>
  <c r="B562" i="10"/>
  <c r="E562" i="10"/>
  <c r="F562" i="10"/>
  <c r="H562" i="10"/>
  <c r="I562" i="10"/>
  <c r="J562" i="10"/>
  <c r="O562" i="10"/>
  <c r="P562" i="10"/>
  <c r="A563" i="10"/>
  <c r="B563" i="10"/>
  <c r="E563" i="10"/>
  <c r="F563" i="10"/>
  <c r="H563" i="10"/>
  <c r="I563" i="10"/>
  <c r="J563" i="10"/>
  <c r="O563" i="10"/>
  <c r="P563" i="10"/>
  <c r="A564" i="10"/>
  <c r="B564" i="10"/>
  <c r="E564" i="10"/>
  <c r="F564" i="10"/>
  <c r="H564" i="10"/>
  <c r="I564" i="10"/>
  <c r="J564" i="10"/>
  <c r="O564" i="10"/>
  <c r="P564" i="10"/>
  <c r="A565" i="10"/>
  <c r="B565" i="10"/>
  <c r="E565" i="10"/>
  <c r="F565" i="10"/>
  <c r="H565" i="10"/>
  <c r="I565" i="10"/>
  <c r="J565" i="10"/>
  <c r="O565" i="10"/>
  <c r="P565" i="10"/>
  <c r="A566" i="10"/>
  <c r="B566" i="10"/>
  <c r="E566" i="10"/>
  <c r="F566" i="10"/>
  <c r="H566" i="10"/>
  <c r="I566" i="10"/>
  <c r="J566" i="10"/>
  <c r="O566" i="10"/>
  <c r="P566" i="10"/>
  <c r="A567" i="10"/>
  <c r="B567" i="10"/>
  <c r="E567" i="10"/>
  <c r="F567" i="10"/>
  <c r="H567" i="10"/>
  <c r="I567" i="10"/>
  <c r="J567" i="10"/>
  <c r="O567" i="10"/>
  <c r="P567" i="10"/>
  <c r="A568" i="10"/>
  <c r="B568" i="10"/>
  <c r="E568" i="10"/>
  <c r="F568" i="10"/>
  <c r="H568" i="10"/>
  <c r="I568" i="10"/>
  <c r="J568" i="10"/>
  <c r="O568" i="10"/>
  <c r="P568" i="10"/>
  <c r="A569" i="10"/>
  <c r="B569" i="10"/>
  <c r="E569" i="10"/>
  <c r="F569" i="10"/>
  <c r="H569" i="10"/>
  <c r="I569" i="10"/>
  <c r="J569" i="10"/>
  <c r="O569" i="10"/>
  <c r="P569" i="10"/>
  <c r="A570" i="10"/>
  <c r="B570" i="10"/>
  <c r="E570" i="10"/>
  <c r="F570" i="10"/>
  <c r="H570" i="10"/>
  <c r="I570" i="10"/>
  <c r="J570" i="10"/>
  <c r="O570" i="10"/>
  <c r="P570" i="10"/>
  <c r="A571" i="10"/>
  <c r="B571" i="10"/>
  <c r="E571" i="10"/>
  <c r="F571" i="10"/>
  <c r="H571" i="10"/>
  <c r="I571" i="10"/>
  <c r="J571" i="10"/>
  <c r="O571" i="10"/>
  <c r="P571" i="10"/>
  <c r="A572" i="10"/>
  <c r="B572" i="10"/>
  <c r="E572" i="10"/>
  <c r="F572" i="10"/>
  <c r="H572" i="10"/>
  <c r="I572" i="10"/>
  <c r="J572" i="10"/>
  <c r="O572" i="10"/>
  <c r="P572" i="10"/>
  <c r="A573" i="10"/>
  <c r="B573" i="10"/>
  <c r="E573" i="10"/>
  <c r="F573" i="10"/>
  <c r="H573" i="10"/>
  <c r="I573" i="10"/>
  <c r="J573" i="10"/>
  <c r="O573" i="10"/>
  <c r="P573" i="10"/>
  <c r="A574" i="10"/>
  <c r="B574" i="10"/>
  <c r="E574" i="10"/>
  <c r="F574" i="10"/>
  <c r="H574" i="10"/>
  <c r="I574" i="10"/>
  <c r="J574" i="10"/>
  <c r="O574" i="10"/>
  <c r="P574" i="10"/>
  <c r="A575" i="10"/>
  <c r="B575" i="10"/>
  <c r="E575" i="10"/>
  <c r="F575" i="10"/>
  <c r="H575" i="10"/>
  <c r="I575" i="10"/>
  <c r="J575" i="10"/>
  <c r="O575" i="10"/>
  <c r="P575" i="10"/>
  <c r="A576" i="10"/>
  <c r="B576" i="10"/>
  <c r="E576" i="10"/>
  <c r="F576" i="10"/>
  <c r="H576" i="10"/>
  <c r="I576" i="10"/>
  <c r="J576" i="10"/>
  <c r="O576" i="10"/>
  <c r="P576" i="10"/>
  <c r="A577" i="10"/>
  <c r="B577" i="10"/>
  <c r="E577" i="10"/>
  <c r="F577" i="10"/>
  <c r="H577" i="10"/>
  <c r="I577" i="10"/>
  <c r="J577" i="10"/>
  <c r="O577" i="10"/>
  <c r="P577" i="10"/>
  <c r="A578" i="10"/>
  <c r="B578" i="10"/>
  <c r="E578" i="10"/>
  <c r="F578" i="10"/>
  <c r="H578" i="10"/>
  <c r="I578" i="10"/>
  <c r="J578" i="10"/>
  <c r="O578" i="10"/>
  <c r="P578" i="10"/>
  <c r="A579" i="10"/>
  <c r="B579" i="10"/>
  <c r="E579" i="10"/>
  <c r="F579" i="10"/>
  <c r="H579" i="10"/>
  <c r="I579" i="10"/>
  <c r="J579" i="10"/>
  <c r="O579" i="10"/>
  <c r="P579" i="10"/>
  <c r="A580" i="10"/>
  <c r="B580" i="10"/>
  <c r="E580" i="10"/>
  <c r="F580" i="10"/>
  <c r="H580" i="10"/>
  <c r="I580" i="10"/>
  <c r="J580" i="10"/>
  <c r="O580" i="10"/>
  <c r="P580" i="10"/>
  <c r="A581" i="10"/>
  <c r="B581" i="10"/>
  <c r="E581" i="10"/>
  <c r="F581" i="10"/>
  <c r="H581" i="10"/>
  <c r="I581" i="10"/>
  <c r="J581" i="10"/>
  <c r="O581" i="10"/>
  <c r="P581" i="10"/>
  <c r="A582" i="10"/>
  <c r="B582" i="10"/>
  <c r="E582" i="10"/>
  <c r="F582" i="10"/>
  <c r="H582" i="10"/>
  <c r="I582" i="10"/>
  <c r="J582" i="10"/>
  <c r="O582" i="10"/>
  <c r="P582" i="10"/>
  <c r="A583" i="10"/>
  <c r="B583" i="10"/>
  <c r="E583" i="10"/>
  <c r="F583" i="10"/>
  <c r="H583" i="10"/>
  <c r="I583" i="10"/>
  <c r="J583" i="10"/>
  <c r="O583" i="10"/>
  <c r="P583" i="10"/>
  <c r="A584" i="10"/>
  <c r="B584" i="10"/>
  <c r="E584" i="10"/>
  <c r="F584" i="10"/>
  <c r="H584" i="10"/>
  <c r="I584" i="10"/>
  <c r="J584" i="10"/>
  <c r="O584" i="10"/>
  <c r="P584" i="10"/>
  <c r="A585" i="10"/>
  <c r="B585" i="10"/>
  <c r="E585" i="10"/>
  <c r="F585" i="10"/>
  <c r="H585" i="10"/>
  <c r="I585" i="10"/>
  <c r="J585" i="10"/>
  <c r="O585" i="10"/>
  <c r="P585" i="10"/>
  <c r="A586" i="10"/>
  <c r="B586" i="10"/>
  <c r="E586" i="10"/>
  <c r="F586" i="10"/>
  <c r="H586" i="10"/>
  <c r="I586" i="10"/>
  <c r="J586" i="10"/>
  <c r="O586" i="10"/>
  <c r="P586" i="10"/>
  <c r="A587" i="10"/>
  <c r="B587" i="10"/>
  <c r="E587" i="10"/>
  <c r="F587" i="10"/>
  <c r="H587" i="10"/>
  <c r="I587" i="10"/>
  <c r="J587" i="10"/>
  <c r="O587" i="10"/>
  <c r="P587" i="10"/>
  <c r="A588" i="10"/>
  <c r="B588" i="10"/>
  <c r="E588" i="10"/>
  <c r="F588" i="10"/>
  <c r="H588" i="10"/>
  <c r="I588" i="10"/>
  <c r="J588" i="10"/>
  <c r="O588" i="10"/>
  <c r="P588" i="10"/>
  <c r="A589" i="10"/>
  <c r="B589" i="10"/>
  <c r="E589" i="10"/>
  <c r="F589" i="10"/>
  <c r="H589" i="10"/>
  <c r="I589" i="10"/>
  <c r="J589" i="10"/>
  <c r="O589" i="10"/>
  <c r="P589" i="10"/>
  <c r="A590" i="10"/>
  <c r="B590" i="10"/>
  <c r="E590" i="10"/>
  <c r="F590" i="10"/>
  <c r="H590" i="10"/>
  <c r="I590" i="10"/>
  <c r="J590" i="10"/>
  <c r="O590" i="10"/>
  <c r="P590" i="10"/>
  <c r="A591" i="10"/>
  <c r="B591" i="10"/>
  <c r="E591" i="10"/>
  <c r="F591" i="10"/>
  <c r="H591" i="10"/>
  <c r="I591" i="10"/>
  <c r="J591" i="10"/>
  <c r="O591" i="10"/>
  <c r="P591" i="10"/>
  <c r="A592" i="10"/>
  <c r="B592" i="10"/>
  <c r="E592" i="10"/>
  <c r="F592" i="10"/>
  <c r="H592" i="10"/>
  <c r="I592" i="10"/>
  <c r="J592" i="10"/>
  <c r="O592" i="10"/>
  <c r="P592" i="10"/>
  <c r="A593" i="10"/>
  <c r="B593" i="10"/>
  <c r="E593" i="10"/>
  <c r="F593" i="10"/>
  <c r="H593" i="10"/>
  <c r="I593" i="10"/>
  <c r="J593" i="10"/>
  <c r="O593" i="10"/>
  <c r="P593" i="10"/>
  <c r="A594" i="10"/>
  <c r="B594" i="10"/>
  <c r="E594" i="10"/>
  <c r="F594" i="10"/>
  <c r="H594" i="10"/>
  <c r="I594" i="10"/>
  <c r="J594" i="10"/>
  <c r="O594" i="10"/>
  <c r="P594" i="10"/>
  <c r="A595" i="10"/>
  <c r="B595" i="10"/>
  <c r="E595" i="10"/>
  <c r="F595" i="10"/>
  <c r="H595" i="10"/>
  <c r="I595" i="10"/>
  <c r="J595" i="10"/>
  <c r="O595" i="10"/>
  <c r="P595" i="10"/>
  <c r="A596" i="10"/>
  <c r="B596" i="10"/>
  <c r="E596" i="10"/>
  <c r="F596" i="10"/>
  <c r="H596" i="10"/>
  <c r="I596" i="10"/>
  <c r="J596" i="10"/>
  <c r="O596" i="10"/>
  <c r="P596" i="10"/>
  <c r="A597" i="10"/>
  <c r="B597" i="10"/>
  <c r="E597" i="10"/>
  <c r="F597" i="10"/>
  <c r="H597" i="10"/>
  <c r="I597" i="10"/>
  <c r="J597" i="10"/>
  <c r="O597" i="10"/>
  <c r="P597" i="10"/>
  <c r="A598" i="10"/>
  <c r="B598" i="10"/>
  <c r="E598" i="10"/>
  <c r="F598" i="10"/>
  <c r="H598" i="10"/>
  <c r="I598" i="10"/>
  <c r="J598" i="10"/>
  <c r="O598" i="10"/>
  <c r="P598" i="10"/>
  <c r="A599" i="10"/>
  <c r="B599" i="10"/>
  <c r="E599" i="10"/>
  <c r="F599" i="10"/>
  <c r="H599" i="10"/>
  <c r="I599" i="10"/>
  <c r="J599" i="10"/>
  <c r="O599" i="10"/>
  <c r="P599" i="10"/>
  <c r="A600" i="10"/>
  <c r="B600" i="10"/>
  <c r="E600" i="10"/>
  <c r="F600" i="10"/>
  <c r="H600" i="10"/>
  <c r="I600" i="10"/>
  <c r="J600" i="10"/>
  <c r="O600" i="10"/>
  <c r="P600" i="10"/>
  <c r="A601" i="10"/>
  <c r="B601" i="10"/>
  <c r="E601" i="10"/>
  <c r="F601" i="10"/>
  <c r="H601" i="10"/>
  <c r="I601" i="10"/>
  <c r="J601" i="10"/>
  <c r="O601" i="10"/>
  <c r="P601" i="10"/>
  <c r="A602" i="10"/>
  <c r="B602" i="10"/>
  <c r="E602" i="10"/>
  <c r="F602" i="10"/>
  <c r="H602" i="10"/>
  <c r="I602" i="10"/>
  <c r="J602" i="10"/>
  <c r="O602" i="10"/>
  <c r="P602" i="10"/>
  <c r="A603" i="10"/>
  <c r="B603" i="10"/>
  <c r="E603" i="10"/>
  <c r="F603" i="10"/>
  <c r="H603" i="10"/>
  <c r="I603" i="10"/>
  <c r="J603" i="10"/>
  <c r="O603" i="10"/>
  <c r="P603" i="10"/>
  <c r="A604" i="10"/>
  <c r="B604" i="10"/>
  <c r="E604" i="10"/>
  <c r="F604" i="10"/>
  <c r="H604" i="10"/>
  <c r="I604" i="10"/>
  <c r="J604" i="10"/>
  <c r="O604" i="10"/>
  <c r="P604" i="10"/>
  <c r="A605" i="10"/>
  <c r="B605" i="10"/>
  <c r="E605" i="10"/>
  <c r="F605" i="10"/>
  <c r="H605" i="10"/>
  <c r="I605" i="10"/>
  <c r="J605" i="10"/>
  <c r="O605" i="10"/>
  <c r="P605" i="10"/>
  <c r="A606" i="10"/>
  <c r="B606" i="10"/>
  <c r="E606" i="10"/>
  <c r="F606" i="10"/>
  <c r="H606" i="10"/>
  <c r="I606" i="10"/>
  <c r="J606" i="10"/>
  <c r="O606" i="10"/>
  <c r="P606" i="10"/>
  <c r="A607" i="10"/>
  <c r="B607" i="10"/>
  <c r="E607" i="10"/>
  <c r="F607" i="10"/>
  <c r="H607" i="10"/>
  <c r="I607" i="10"/>
  <c r="J607" i="10"/>
  <c r="O607" i="10"/>
  <c r="P607" i="10"/>
  <c r="A608" i="10"/>
  <c r="B608" i="10"/>
  <c r="E608" i="10"/>
  <c r="F608" i="10"/>
  <c r="H608" i="10"/>
  <c r="I608" i="10"/>
  <c r="J608" i="10"/>
  <c r="O608" i="10"/>
  <c r="P608" i="10"/>
  <c r="A609" i="10"/>
  <c r="B609" i="10"/>
  <c r="E609" i="10"/>
  <c r="F609" i="10"/>
  <c r="H609" i="10"/>
  <c r="I609" i="10"/>
  <c r="J609" i="10"/>
  <c r="O609" i="10"/>
  <c r="P609" i="10"/>
  <c r="A610" i="10"/>
  <c r="B610" i="10"/>
  <c r="E610" i="10"/>
  <c r="F610" i="10"/>
  <c r="H610" i="10"/>
  <c r="I610" i="10"/>
  <c r="J610" i="10"/>
  <c r="O610" i="10"/>
  <c r="P610" i="10"/>
  <c r="A611" i="10"/>
  <c r="B611" i="10"/>
  <c r="E611" i="10"/>
  <c r="F611" i="10"/>
  <c r="H611" i="10"/>
  <c r="I611" i="10"/>
  <c r="J611" i="10"/>
  <c r="O611" i="10"/>
  <c r="P611" i="10"/>
  <c r="A612" i="10"/>
  <c r="B612" i="10"/>
  <c r="E612" i="10"/>
  <c r="F612" i="10"/>
  <c r="H612" i="10"/>
  <c r="I612" i="10"/>
  <c r="J612" i="10"/>
  <c r="O612" i="10"/>
  <c r="P612" i="10"/>
  <c r="A613" i="10"/>
  <c r="B613" i="10"/>
  <c r="E613" i="10"/>
  <c r="F613" i="10"/>
  <c r="H613" i="10"/>
  <c r="I613" i="10"/>
  <c r="J613" i="10"/>
  <c r="O613" i="10"/>
  <c r="P613" i="10"/>
  <c r="A614" i="10"/>
  <c r="B614" i="10"/>
  <c r="E614" i="10"/>
  <c r="F614" i="10"/>
  <c r="H614" i="10"/>
  <c r="I614" i="10"/>
  <c r="J614" i="10"/>
  <c r="O614" i="10"/>
  <c r="P614" i="10"/>
  <c r="A615" i="10"/>
  <c r="B615" i="10"/>
  <c r="E615" i="10"/>
  <c r="F615" i="10"/>
  <c r="H615" i="10"/>
  <c r="I615" i="10"/>
  <c r="J615" i="10"/>
  <c r="O615" i="10"/>
  <c r="P615" i="10"/>
  <c r="A616" i="10"/>
  <c r="B616" i="10"/>
  <c r="E616" i="10"/>
  <c r="F616" i="10"/>
  <c r="H616" i="10"/>
  <c r="I616" i="10"/>
  <c r="J616" i="10"/>
  <c r="O616" i="10"/>
  <c r="P616" i="10"/>
  <c r="A617" i="10"/>
  <c r="B617" i="10"/>
  <c r="E617" i="10"/>
  <c r="F617" i="10"/>
  <c r="H617" i="10"/>
  <c r="I617" i="10"/>
  <c r="J617" i="10"/>
  <c r="O617" i="10"/>
  <c r="P617" i="10"/>
  <c r="A618" i="10"/>
  <c r="B618" i="10"/>
  <c r="E618" i="10"/>
  <c r="F618" i="10"/>
  <c r="H618" i="10"/>
  <c r="I618" i="10"/>
  <c r="J618" i="10"/>
  <c r="O618" i="10"/>
  <c r="P618" i="10"/>
  <c r="A619" i="10"/>
  <c r="B619" i="10"/>
  <c r="E619" i="10"/>
  <c r="F619" i="10"/>
  <c r="H619" i="10"/>
  <c r="I619" i="10"/>
  <c r="J619" i="10"/>
  <c r="O619" i="10"/>
  <c r="P619" i="10"/>
  <c r="A620" i="10"/>
  <c r="B620" i="10"/>
  <c r="E620" i="10"/>
  <c r="F620" i="10"/>
  <c r="H620" i="10"/>
  <c r="I620" i="10"/>
  <c r="J620" i="10"/>
  <c r="O620" i="10"/>
  <c r="P620" i="10"/>
  <c r="A621" i="10"/>
  <c r="B621" i="10"/>
  <c r="E621" i="10"/>
  <c r="F621" i="10"/>
  <c r="H621" i="10"/>
  <c r="I621" i="10"/>
  <c r="J621" i="10"/>
  <c r="O621" i="10"/>
  <c r="P621" i="10"/>
  <c r="A622" i="10"/>
  <c r="B622" i="10"/>
  <c r="E622" i="10"/>
  <c r="F622" i="10"/>
  <c r="H622" i="10"/>
  <c r="I622" i="10"/>
  <c r="J622" i="10"/>
  <c r="O622" i="10"/>
  <c r="P622" i="10"/>
  <c r="A623" i="10"/>
  <c r="B623" i="10"/>
  <c r="E623" i="10"/>
  <c r="F623" i="10"/>
  <c r="H623" i="10"/>
  <c r="I623" i="10"/>
  <c r="J623" i="10"/>
  <c r="O623" i="10"/>
  <c r="P623" i="10"/>
  <c r="A624" i="10"/>
  <c r="B624" i="10"/>
  <c r="E624" i="10"/>
  <c r="F624" i="10"/>
  <c r="H624" i="10"/>
  <c r="I624" i="10"/>
  <c r="J624" i="10"/>
  <c r="O624" i="10"/>
  <c r="P624" i="10"/>
  <c r="A625" i="10"/>
  <c r="B625" i="10"/>
  <c r="E625" i="10"/>
  <c r="F625" i="10"/>
  <c r="H625" i="10"/>
  <c r="I625" i="10"/>
  <c r="J625" i="10"/>
  <c r="O625" i="10"/>
  <c r="P625" i="10"/>
  <c r="A626" i="10"/>
  <c r="B626" i="10"/>
  <c r="E626" i="10"/>
  <c r="F626" i="10"/>
  <c r="H626" i="10"/>
  <c r="I626" i="10"/>
  <c r="J626" i="10"/>
  <c r="O626" i="10"/>
  <c r="P626" i="10"/>
  <c r="A627" i="10"/>
  <c r="B627" i="10"/>
  <c r="E627" i="10"/>
  <c r="F627" i="10"/>
  <c r="H627" i="10"/>
  <c r="I627" i="10"/>
  <c r="J627" i="10"/>
  <c r="O627" i="10"/>
  <c r="P627" i="10"/>
  <c r="A628" i="10"/>
  <c r="B628" i="10"/>
  <c r="E628" i="10"/>
  <c r="F628" i="10"/>
  <c r="H628" i="10"/>
  <c r="I628" i="10"/>
  <c r="J628" i="10"/>
  <c r="O628" i="10"/>
  <c r="P628" i="10"/>
  <c r="A629" i="10"/>
  <c r="B629" i="10"/>
  <c r="E629" i="10"/>
  <c r="F629" i="10"/>
  <c r="H629" i="10"/>
  <c r="I629" i="10"/>
  <c r="J629" i="10"/>
  <c r="O629" i="10"/>
  <c r="P629" i="10"/>
  <c r="A630" i="10"/>
  <c r="B630" i="10"/>
  <c r="E630" i="10"/>
  <c r="F630" i="10"/>
  <c r="H630" i="10"/>
  <c r="I630" i="10"/>
  <c r="J630" i="10"/>
  <c r="O630" i="10"/>
  <c r="P630" i="10"/>
  <c r="A631" i="10"/>
  <c r="B631" i="10"/>
  <c r="E631" i="10"/>
  <c r="F631" i="10"/>
  <c r="H631" i="10"/>
  <c r="I631" i="10"/>
  <c r="J631" i="10"/>
  <c r="O631" i="10"/>
  <c r="P631" i="10"/>
  <c r="A632" i="10"/>
  <c r="B632" i="10"/>
  <c r="E632" i="10"/>
  <c r="F632" i="10"/>
  <c r="H632" i="10"/>
  <c r="I632" i="10"/>
  <c r="J632" i="10"/>
  <c r="O632" i="10"/>
  <c r="P632" i="10"/>
  <c r="A633" i="10"/>
  <c r="B633" i="10"/>
  <c r="E633" i="10"/>
  <c r="F633" i="10"/>
  <c r="H633" i="10"/>
  <c r="I633" i="10"/>
  <c r="J633" i="10"/>
  <c r="O633" i="10"/>
  <c r="P633" i="10"/>
  <c r="A634" i="10"/>
  <c r="B634" i="10"/>
  <c r="E634" i="10"/>
  <c r="F634" i="10"/>
  <c r="H634" i="10"/>
  <c r="I634" i="10"/>
  <c r="J634" i="10"/>
  <c r="O634" i="10"/>
  <c r="P634" i="10"/>
  <c r="A635" i="10"/>
  <c r="B635" i="10"/>
  <c r="E635" i="10"/>
  <c r="F635" i="10"/>
  <c r="H635" i="10"/>
  <c r="I635" i="10"/>
  <c r="J635" i="10"/>
  <c r="O635" i="10"/>
  <c r="P635" i="10"/>
  <c r="A636" i="10"/>
  <c r="B636" i="10"/>
  <c r="E636" i="10"/>
  <c r="F636" i="10"/>
  <c r="H636" i="10"/>
  <c r="I636" i="10"/>
  <c r="J636" i="10"/>
  <c r="O636" i="10"/>
  <c r="P636" i="10"/>
  <c r="A637" i="10"/>
  <c r="B637" i="10"/>
  <c r="E637" i="10"/>
  <c r="F637" i="10"/>
  <c r="H637" i="10"/>
  <c r="I637" i="10"/>
  <c r="J637" i="10"/>
  <c r="O637" i="10"/>
  <c r="P637" i="10"/>
  <c r="A638" i="10"/>
  <c r="B638" i="10"/>
  <c r="E638" i="10"/>
  <c r="F638" i="10"/>
  <c r="H638" i="10"/>
  <c r="I638" i="10"/>
  <c r="J638" i="10"/>
  <c r="O638" i="10"/>
  <c r="P638" i="10"/>
  <c r="A639" i="10"/>
  <c r="B639" i="10"/>
  <c r="E639" i="10"/>
  <c r="F639" i="10"/>
  <c r="H639" i="10"/>
  <c r="I639" i="10"/>
  <c r="J639" i="10"/>
  <c r="O639" i="10"/>
  <c r="P639" i="10"/>
  <c r="A640" i="10"/>
  <c r="B640" i="10"/>
  <c r="E640" i="10"/>
  <c r="F640" i="10"/>
  <c r="H640" i="10"/>
  <c r="I640" i="10"/>
  <c r="J640" i="10"/>
  <c r="O640" i="10"/>
  <c r="P640" i="10"/>
  <c r="A641" i="10"/>
  <c r="B641" i="10"/>
  <c r="E641" i="10"/>
  <c r="F641" i="10"/>
  <c r="H641" i="10"/>
  <c r="I641" i="10"/>
  <c r="J641" i="10"/>
  <c r="O641" i="10"/>
  <c r="P641" i="10"/>
  <c r="A642" i="10"/>
  <c r="B642" i="10"/>
  <c r="E642" i="10"/>
  <c r="F642" i="10"/>
  <c r="H642" i="10"/>
  <c r="I642" i="10"/>
  <c r="J642" i="10"/>
  <c r="O642" i="10"/>
  <c r="P642" i="10"/>
  <c r="A643" i="10"/>
  <c r="B643" i="10"/>
  <c r="E643" i="10"/>
  <c r="F643" i="10"/>
  <c r="H643" i="10"/>
  <c r="I643" i="10"/>
  <c r="J643" i="10"/>
  <c r="O643" i="10"/>
  <c r="P643" i="10"/>
  <c r="A644" i="10"/>
  <c r="B644" i="10"/>
  <c r="E644" i="10"/>
  <c r="F644" i="10"/>
  <c r="H644" i="10"/>
  <c r="I644" i="10"/>
  <c r="J644" i="10"/>
  <c r="O644" i="10"/>
  <c r="P644" i="10"/>
  <c r="A645" i="10"/>
  <c r="B645" i="10"/>
  <c r="E645" i="10"/>
  <c r="F645" i="10"/>
  <c r="H645" i="10"/>
  <c r="I645" i="10"/>
  <c r="J645" i="10"/>
  <c r="O645" i="10"/>
  <c r="P645" i="10"/>
  <c r="A646" i="10"/>
  <c r="B646" i="10"/>
  <c r="E646" i="10"/>
  <c r="F646" i="10"/>
  <c r="H646" i="10"/>
  <c r="I646" i="10"/>
  <c r="J646" i="10"/>
  <c r="O646" i="10"/>
  <c r="P646" i="10"/>
  <c r="A647" i="10"/>
  <c r="B647" i="10"/>
  <c r="E647" i="10"/>
  <c r="F647" i="10"/>
  <c r="H647" i="10"/>
  <c r="I647" i="10"/>
  <c r="J647" i="10"/>
  <c r="O647" i="10"/>
  <c r="P647" i="10"/>
  <c r="A648" i="10"/>
  <c r="B648" i="10"/>
  <c r="E648" i="10"/>
  <c r="F648" i="10"/>
  <c r="H648" i="10"/>
  <c r="I648" i="10"/>
  <c r="J648" i="10"/>
  <c r="O648" i="10"/>
  <c r="P648" i="10"/>
  <c r="A649" i="10"/>
  <c r="B649" i="10"/>
  <c r="E649" i="10"/>
  <c r="F649" i="10"/>
  <c r="H649" i="10"/>
  <c r="I649" i="10"/>
  <c r="J649" i="10"/>
  <c r="O649" i="10"/>
  <c r="P649" i="10"/>
  <c r="A650" i="10"/>
  <c r="B650" i="10"/>
  <c r="E650" i="10"/>
  <c r="F650" i="10"/>
  <c r="H650" i="10"/>
  <c r="I650" i="10"/>
  <c r="J650" i="10"/>
  <c r="O650" i="10"/>
  <c r="P650" i="10"/>
  <c r="A651" i="10"/>
  <c r="B651" i="10"/>
  <c r="E651" i="10"/>
  <c r="F651" i="10"/>
  <c r="H651" i="10"/>
  <c r="I651" i="10"/>
  <c r="J651" i="10"/>
  <c r="O651" i="10"/>
  <c r="P651" i="10"/>
  <c r="A652" i="10"/>
  <c r="B652" i="10"/>
  <c r="E652" i="10"/>
  <c r="F652" i="10"/>
  <c r="H652" i="10"/>
  <c r="I652" i="10"/>
  <c r="J652" i="10"/>
  <c r="O652" i="10"/>
  <c r="P652" i="10"/>
  <c r="A653" i="10"/>
  <c r="B653" i="10"/>
  <c r="E653" i="10"/>
  <c r="F653" i="10"/>
  <c r="H653" i="10"/>
  <c r="I653" i="10"/>
  <c r="J653" i="10"/>
  <c r="O653" i="10"/>
  <c r="P653" i="10"/>
  <c r="A654" i="10"/>
  <c r="B654" i="10"/>
  <c r="E654" i="10"/>
  <c r="F654" i="10"/>
  <c r="H654" i="10"/>
  <c r="I654" i="10"/>
  <c r="J654" i="10"/>
  <c r="O654" i="10"/>
  <c r="P654" i="10"/>
  <c r="A655" i="10"/>
  <c r="B655" i="10"/>
  <c r="E655" i="10"/>
  <c r="F655" i="10"/>
  <c r="H655" i="10"/>
  <c r="I655" i="10"/>
  <c r="J655" i="10"/>
  <c r="O655" i="10"/>
  <c r="P655" i="10"/>
  <c r="A656" i="10"/>
  <c r="B656" i="10"/>
  <c r="E656" i="10"/>
  <c r="F656" i="10"/>
  <c r="H656" i="10"/>
  <c r="I656" i="10"/>
  <c r="J656" i="10"/>
  <c r="O656" i="10"/>
  <c r="P656" i="10"/>
  <c r="A657" i="10"/>
  <c r="B657" i="10"/>
  <c r="E657" i="10"/>
  <c r="F657" i="10"/>
  <c r="H657" i="10"/>
  <c r="I657" i="10"/>
  <c r="J657" i="10"/>
  <c r="O657" i="10"/>
  <c r="P657" i="10"/>
  <c r="A658" i="10"/>
  <c r="B658" i="10"/>
  <c r="E658" i="10"/>
  <c r="F658" i="10"/>
  <c r="H658" i="10"/>
  <c r="I658" i="10"/>
  <c r="J658" i="10"/>
  <c r="O658" i="10"/>
  <c r="P658" i="10"/>
  <c r="A659" i="10"/>
  <c r="B659" i="10"/>
  <c r="E659" i="10"/>
  <c r="F659" i="10"/>
  <c r="H659" i="10"/>
  <c r="I659" i="10"/>
  <c r="J659" i="10"/>
  <c r="O659" i="10"/>
  <c r="P659" i="10"/>
  <c r="A660" i="10"/>
  <c r="B660" i="10"/>
  <c r="E660" i="10"/>
  <c r="F660" i="10"/>
  <c r="H660" i="10"/>
  <c r="I660" i="10"/>
  <c r="J660" i="10"/>
  <c r="O660" i="10"/>
  <c r="P660" i="10"/>
  <c r="A661" i="10"/>
  <c r="B661" i="10"/>
  <c r="E661" i="10"/>
  <c r="F661" i="10"/>
  <c r="H661" i="10"/>
  <c r="I661" i="10"/>
  <c r="J661" i="10"/>
  <c r="O661" i="10"/>
  <c r="P661" i="10"/>
  <c r="A662" i="10"/>
  <c r="B662" i="10"/>
  <c r="E662" i="10"/>
  <c r="F662" i="10"/>
  <c r="H662" i="10"/>
  <c r="I662" i="10"/>
  <c r="J662" i="10"/>
  <c r="O662" i="10"/>
  <c r="P662" i="10"/>
  <c r="A663" i="10"/>
  <c r="B663" i="10"/>
  <c r="E663" i="10"/>
  <c r="F663" i="10"/>
  <c r="H663" i="10"/>
  <c r="I663" i="10"/>
  <c r="J663" i="10"/>
  <c r="O663" i="10"/>
  <c r="P663" i="10"/>
  <c r="A664" i="10"/>
  <c r="B664" i="10"/>
  <c r="E664" i="10"/>
  <c r="F664" i="10"/>
  <c r="H664" i="10"/>
  <c r="I664" i="10"/>
  <c r="J664" i="10"/>
  <c r="O664" i="10"/>
  <c r="P664" i="10"/>
  <c r="A665" i="10"/>
  <c r="B665" i="10"/>
  <c r="E665" i="10"/>
  <c r="F665" i="10"/>
  <c r="H665" i="10"/>
  <c r="I665" i="10"/>
  <c r="J665" i="10"/>
  <c r="O665" i="10"/>
  <c r="P665" i="10"/>
  <c r="A666" i="10"/>
  <c r="B666" i="10"/>
  <c r="E666" i="10"/>
  <c r="F666" i="10"/>
  <c r="H666" i="10"/>
  <c r="I666" i="10"/>
  <c r="J666" i="10"/>
  <c r="O666" i="10"/>
  <c r="P666" i="10"/>
  <c r="A667" i="10"/>
  <c r="B667" i="10"/>
  <c r="E667" i="10"/>
  <c r="F667" i="10"/>
  <c r="H667" i="10"/>
  <c r="I667" i="10"/>
  <c r="J667" i="10"/>
  <c r="O667" i="10"/>
  <c r="P667" i="10"/>
  <c r="A668" i="10"/>
  <c r="B668" i="10"/>
  <c r="E668" i="10"/>
  <c r="F668" i="10"/>
  <c r="H668" i="10"/>
  <c r="I668" i="10"/>
  <c r="J668" i="10"/>
  <c r="O668" i="10"/>
  <c r="P668" i="10"/>
  <c r="A669" i="10"/>
  <c r="B669" i="10"/>
  <c r="E669" i="10"/>
  <c r="F669" i="10"/>
  <c r="H669" i="10"/>
  <c r="I669" i="10"/>
  <c r="J669" i="10"/>
  <c r="O669" i="10"/>
  <c r="P669" i="10"/>
  <c r="A670" i="10"/>
  <c r="B670" i="10"/>
  <c r="E670" i="10"/>
  <c r="F670" i="10"/>
  <c r="H670" i="10"/>
  <c r="I670" i="10"/>
  <c r="J670" i="10"/>
  <c r="O670" i="10"/>
  <c r="P670" i="10"/>
  <c r="A671" i="10"/>
  <c r="B671" i="10"/>
  <c r="E671" i="10"/>
  <c r="F671" i="10"/>
  <c r="H671" i="10"/>
  <c r="I671" i="10"/>
  <c r="J671" i="10"/>
  <c r="O671" i="10"/>
  <c r="P671" i="10"/>
  <c r="A672" i="10"/>
  <c r="B672" i="10"/>
  <c r="E672" i="10"/>
  <c r="F672" i="10"/>
  <c r="H672" i="10"/>
  <c r="I672" i="10"/>
  <c r="J672" i="10"/>
  <c r="O672" i="10"/>
  <c r="P672" i="10"/>
  <c r="A673" i="10"/>
  <c r="B673" i="10"/>
  <c r="E673" i="10"/>
  <c r="F673" i="10"/>
  <c r="H673" i="10"/>
  <c r="I673" i="10"/>
  <c r="J673" i="10"/>
  <c r="O673" i="10"/>
  <c r="P673" i="10"/>
  <c r="A674" i="10"/>
  <c r="B674" i="10"/>
  <c r="E674" i="10"/>
  <c r="F674" i="10"/>
  <c r="H674" i="10"/>
  <c r="I674" i="10"/>
  <c r="J674" i="10"/>
  <c r="O674" i="10"/>
  <c r="P674" i="10"/>
  <c r="A675" i="10"/>
  <c r="B675" i="10"/>
  <c r="E675" i="10"/>
  <c r="F675" i="10"/>
  <c r="H675" i="10"/>
  <c r="I675" i="10"/>
  <c r="J675" i="10"/>
  <c r="O675" i="10"/>
  <c r="P675" i="10"/>
  <c r="A676" i="10"/>
  <c r="B676" i="10"/>
  <c r="E676" i="10"/>
  <c r="F676" i="10"/>
  <c r="H676" i="10"/>
  <c r="I676" i="10"/>
  <c r="J676" i="10"/>
  <c r="O676" i="10"/>
  <c r="P676" i="10"/>
  <c r="A677" i="10"/>
  <c r="B677" i="10"/>
  <c r="E677" i="10"/>
  <c r="F677" i="10"/>
  <c r="H677" i="10"/>
  <c r="I677" i="10"/>
  <c r="J677" i="10"/>
  <c r="O677" i="10"/>
  <c r="P677" i="10"/>
  <c r="A678" i="10"/>
  <c r="B678" i="10"/>
  <c r="E678" i="10"/>
  <c r="F678" i="10"/>
  <c r="H678" i="10"/>
  <c r="I678" i="10"/>
  <c r="J678" i="10"/>
  <c r="O678" i="10"/>
  <c r="P678" i="10"/>
  <c r="A679" i="10"/>
  <c r="B679" i="10"/>
  <c r="E679" i="10"/>
  <c r="F679" i="10"/>
  <c r="H679" i="10"/>
  <c r="I679" i="10"/>
  <c r="J679" i="10"/>
  <c r="O679" i="10"/>
  <c r="P679" i="10"/>
  <c r="A680" i="10"/>
  <c r="B680" i="10"/>
  <c r="E680" i="10"/>
  <c r="F680" i="10"/>
  <c r="H680" i="10"/>
  <c r="I680" i="10"/>
  <c r="J680" i="10"/>
  <c r="O680" i="10"/>
  <c r="P680" i="10"/>
  <c r="A681" i="10"/>
  <c r="B681" i="10"/>
  <c r="E681" i="10"/>
  <c r="F681" i="10"/>
  <c r="H681" i="10"/>
  <c r="I681" i="10"/>
  <c r="J681" i="10"/>
  <c r="O681" i="10"/>
  <c r="P681" i="10"/>
  <c r="A682" i="10"/>
  <c r="B682" i="10"/>
  <c r="E682" i="10"/>
  <c r="F682" i="10"/>
  <c r="H682" i="10"/>
  <c r="I682" i="10"/>
  <c r="J682" i="10"/>
  <c r="O682" i="10"/>
  <c r="P682" i="10"/>
  <c r="A683" i="10"/>
  <c r="B683" i="10"/>
  <c r="E683" i="10"/>
  <c r="F683" i="10"/>
  <c r="H683" i="10"/>
  <c r="I683" i="10"/>
  <c r="J683" i="10"/>
  <c r="O683" i="10"/>
  <c r="P683" i="10"/>
  <c r="A684" i="10"/>
  <c r="B684" i="10"/>
  <c r="E684" i="10"/>
  <c r="F684" i="10"/>
  <c r="H684" i="10"/>
  <c r="I684" i="10"/>
  <c r="J684" i="10"/>
  <c r="O684" i="10"/>
  <c r="P684" i="10"/>
  <c r="A685" i="10"/>
  <c r="B685" i="10"/>
  <c r="E685" i="10"/>
  <c r="F685" i="10"/>
  <c r="H685" i="10"/>
  <c r="I685" i="10"/>
  <c r="J685" i="10"/>
  <c r="O685" i="10"/>
  <c r="P685" i="10"/>
  <c r="A686" i="10"/>
  <c r="B686" i="10"/>
  <c r="E686" i="10"/>
  <c r="F686" i="10"/>
  <c r="H686" i="10"/>
  <c r="I686" i="10"/>
  <c r="J686" i="10"/>
  <c r="O686" i="10"/>
  <c r="P686" i="10"/>
  <c r="A687" i="10"/>
  <c r="B687" i="10"/>
  <c r="E687" i="10"/>
  <c r="F687" i="10"/>
  <c r="H687" i="10"/>
  <c r="I687" i="10"/>
  <c r="J687" i="10"/>
  <c r="O687" i="10"/>
  <c r="P687" i="10"/>
  <c r="A688" i="10"/>
  <c r="B688" i="10"/>
  <c r="E688" i="10"/>
  <c r="F688" i="10"/>
  <c r="H688" i="10"/>
  <c r="I688" i="10"/>
  <c r="J688" i="10"/>
  <c r="O688" i="10"/>
  <c r="P688" i="10"/>
  <c r="A689" i="10"/>
  <c r="B689" i="10"/>
  <c r="E689" i="10"/>
  <c r="F689" i="10"/>
  <c r="H689" i="10"/>
  <c r="I689" i="10"/>
  <c r="J689" i="10"/>
  <c r="O689" i="10"/>
  <c r="P689" i="10"/>
  <c r="A690" i="10"/>
  <c r="B690" i="10"/>
  <c r="E690" i="10"/>
  <c r="F690" i="10"/>
  <c r="H690" i="10"/>
  <c r="I690" i="10"/>
  <c r="J690" i="10"/>
  <c r="O690" i="10"/>
  <c r="P690" i="10"/>
  <c r="A691" i="10"/>
  <c r="B691" i="10"/>
  <c r="E691" i="10"/>
  <c r="F691" i="10"/>
  <c r="H691" i="10"/>
  <c r="I691" i="10"/>
  <c r="J691" i="10"/>
  <c r="O691" i="10"/>
  <c r="P691" i="10"/>
  <c r="A692" i="10"/>
  <c r="B692" i="10"/>
  <c r="E692" i="10"/>
  <c r="F692" i="10"/>
  <c r="H692" i="10"/>
  <c r="I692" i="10"/>
  <c r="J692" i="10"/>
  <c r="O692" i="10"/>
  <c r="P692" i="10"/>
  <c r="A693" i="10"/>
  <c r="B693" i="10"/>
  <c r="E693" i="10"/>
  <c r="F693" i="10"/>
  <c r="H693" i="10"/>
  <c r="I693" i="10"/>
  <c r="J693" i="10"/>
  <c r="O693" i="10"/>
  <c r="P693" i="10"/>
  <c r="A694" i="10"/>
  <c r="B694" i="10"/>
  <c r="E694" i="10"/>
  <c r="F694" i="10"/>
  <c r="H694" i="10"/>
  <c r="I694" i="10"/>
  <c r="J694" i="10"/>
  <c r="O694" i="10"/>
  <c r="P694" i="10"/>
  <c r="A695" i="10"/>
  <c r="B695" i="10"/>
  <c r="E695" i="10"/>
  <c r="F695" i="10"/>
  <c r="H695" i="10"/>
  <c r="I695" i="10"/>
  <c r="J695" i="10"/>
  <c r="O695" i="10"/>
  <c r="P695" i="10"/>
  <c r="A696" i="10"/>
  <c r="B696" i="10"/>
  <c r="E696" i="10"/>
  <c r="F696" i="10"/>
  <c r="H696" i="10"/>
  <c r="I696" i="10"/>
  <c r="J696" i="10"/>
  <c r="O696" i="10"/>
  <c r="P696" i="10"/>
  <c r="A697" i="10"/>
  <c r="B697" i="10"/>
  <c r="E697" i="10"/>
  <c r="F697" i="10"/>
  <c r="H697" i="10"/>
  <c r="I697" i="10"/>
  <c r="J697" i="10"/>
  <c r="O697" i="10"/>
  <c r="P697" i="10"/>
  <c r="A698" i="10"/>
  <c r="B698" i="10"/>
  <c r="E698" i="10"/>
  <c r="F698" i="10"/>
  <c r="H698" i="10"/>
  <c r="I698" i="10"/>
  <c r="J698" i="10"/>
  <c r="O698" i="10"/>
  <c r="P698" i="10"/>
  <c r="A699" i="10"/>
  <c r="B699" i="10"/>
  <c r="E699" i="10"/>
  <c r="F699" i="10"/>
  <c r="H699" i="10"/>
  <c r="I699" i="10"/>
  <c r="J699" i="10"/>
  <c r="O699" i="10"/>
  <c r="P699" i="10"/>
  <c r="A700" i="10"/>
  <c r="B700" i="10"/>
  <c r="E700" i="10"/>
  <c r="F700" i="10"/>
  <c r="H700" i="10"/>
  <c r="I700" i="10"/>
  <c r="J700" i="10"/>
  <c r="O700" i="10"/>
  <c r="P700" i="10"/>
  <c r="A701" i="10"/>
  <c r="B701" i="10"/>
  <c r="E701" i="10"/>
  <c r="F701" i="10"/>
  <c r="H701" i="10"/>
  <c r="I701" i="10"/>
  <c r="J701" i="10"/>
  <c r="O701" i="10"/>
  <c r="P701" i="10"/>
  <c r="A702" i="10"/>
  <c r="B702" i="10"/>
  <c r="E702" i="10"/>
  <c r="F702" i="10"/>
  <c r="H702" i="10"/>
  <c r="I702" i="10"/>
  <c r="J702" i="10"/>
  <c r="O702" i="10"/>
  <c r="P702" i="10"/>
  <c r="A703" i="10"/>
  <c r="B703" i="10"/>
  <c r="E703" i="10"/>
  <c r="F703" i="10"/>
  <c r="H703" i="10"/>
  <c r="I703" i="10"/>
  <c r="J703" i="10"/>
  <c r="O703" i="10"/>
  <c r="P703" i="10"/>
  <c r="A704" i="10"/>
  <c r="B704" i="10"/>
  <c r="E704" i="10"/>
  <c r="F704" i="10"/>
  <c r="H704" i="10"/>
  <c r="I704" i="10"/>
  <c r="J704" i="10"/>
  <c r="O704" i="10"/>
  <c r="P704" i="10"/>
  <c r="A705" i="10"/>
  <c r="B705" i="10"/>
  <c r="E705" i="10"/>
  <c r="F705" i="10"/>
  <c r="H705" i="10"/>
  <c r="I705" i="10"/>
  <c r="J705" i="10"/>
  <c r="O705" i="10"/>
  <c r="P705" i="10"/>
  <c r="A706" i="10"/>
  <c r="B706" i="10"/>
  <c r="E706" i="10"/>
  <c r="F706" i="10"/>
  <c r="H706" i="10"/>
  <c r="I706" i="10"/>
  <c r="J706" i="10"/>
  <c r="O706" i="10"/>
  <c r="P706" i="10"/>
  <c r="A707" i="10"/>
  <c r="B707" i="10"/>
  <c r="E707" i="10"/>
  <c r="F707" i="10"/>
  <c r="H707" i="10"/>
  <c r="I707" i="10"/>
  <c r="J707" i="10"/>
  <c r="O707" i="10"/>
  <c r="P707" i="10"/>
  <c r="A708" i="10"/>
  <c r="B708" i="10"/>
  <c r="E708" i="10"/>
  <c r="F708" i="10"/>
  <c r="H708" i="10"/>
  <c r="I708" i="10"/>
  <c r="J708" i="10"/>
  <c r="O708" i="10"/>
  <c r="P708" i="10"/>
  <c r="A709" i="10"/>
  <c r="B709" i="10"/>
  <c r="E709" i="10"/>
  <c r="F709" i="10"/>
  <c r="H709" i="10"/>
  <c r="I709" i="10"/>
  <c r="J709" i="10"/>
  <c r="O709" i="10"/>
  <c r="P709" i="10"/>
  <c r="A710" i="10"/>
  <c r="B710" i="10"/>
  <c r="E710" i="10"/>
  <c r="F710" i="10"/>
  <c r="H710" i="10"/>
  <c r="I710" i="10"/>
  <c r="J710" i="10"/>
  <c r="O710" i="10"/>
  <c r="P710" i="10"/>
  <c r="A711" i="10"/>
  <c r="B711" i="10"/>
  <c r="E711" i="10"/>
  <c r="F711" i="10"/>
  <c r="H711" i="10"/>
  <c r="I711" i="10"/>
  <c r="J711" i="10"/>
  <c r="O711" i="10"/>
  <c r="P711" i="10"/>
  <c r="A712" i="10"/>
  <c r="B712" i="10"/>
  <c r="E712" i="10"/>
  <c r="F712" i="10"/>
  <c r="H712" i="10"/>
  <c r="I712" i="10"/>
  <c r="J712" i="10"/>
  <c r="O712" i="10"/>
  <c r="P712" i="10"/>
  <c r="A713" i="10"/>
  <c r="B713" i="10"/>
  <c r="E713" i="10"/>
  <c r="F713" i="10"/>
  <c r="H713" i="10"/>
  <c r="I713" i="10"/>
  <c r="J713" i="10"/>
  <c r="O713" i="10"/>
  <c r="P713" i="10"/>
  <c r="A714" i="10"/>
  <c r="B714" i="10"/>
  <c r="E714" i="10"/>
  <c r="F714" i="10"/>
  <c r="H714" i="10"/>
  <c r="I714" i="10"/>
  <c r="J714" i="10"/>
  <c r="O714" i="10"/>
  <c r="P714" i="10"/>
  <c r="A715" i="10"/>
  <c r="B715" i="10"/>
  <c r="E715" i="10"/>
  <c r="F715" i="10"/>
  <c r="H715" i="10"/>
  <c r="I715" i="10"/>
  <c r="J715" i="10"/>
  <c r="O715" i="10"/>
  <c r="P715" i="10"/>
  <c r="A716" i="10"/>
  <c r="B716" i="10"/>
  <c r="E716" i="10"/>
  <c r="F716" i="10"/>
  <c r="H716" i="10"/>
  <c r="I716" i="10"/>
  <c r="J716" i="10"/>
  <c r="O716" i="10"/>
  <c r="P716" i="10"/>
  <c r="A717" i="10"/>
  <c r="B717" i="10"/>
  <c r="E717" i="10"/>
  <c r="F717" i="10"/>
  <c r="H717" i="10"/>
  <c r="I717" i="10"/>
  <c r="J717" i="10"/>
  <c r="O717" i="10"/>
  <c r="P717" i="10"/>
  <c r="A718" i="10"/>
  <c r="B718" i="10"/>
  <c r="E718" i="10"/>
  <c r="F718" i="10"/>
  <c r="H718" i="10"/>
  <c r="I718" i="10"/>
  <c r="J718" i="10"/>
  <c r="O718" i="10"/>
  <c r="P718" i="10"/>
  <c r="A719" i="10"/>
  <c r="B719" i="10"/>
  <c r="E719" i="10"/>
  <c r="F719" i="10"/>
  <c r="H719" i="10"/>
  <c r="I719" i="10"/>
  <c r="J719" i="10"/>
  <c r="O719" i="10"/>
  <c r="P719" i="10"/>
  <c r="A720" i="10"/>
  <c r="B720" i="10"/>
  <c r="E720" i="10"/>
  <c r="F720" i="10"/>
  <c r="H720" i="10"/>
  <c r="I720" i="10"/>
  <c r="J720" i="10"/>
  <c r="O720" i="10"/>
  <c r="P720" i="10"/>
  <c r="A721" i="10"/>
  <c r="B721" i="10"/>
  <c r="E721" i="10"/>
  <c r="F721" i="10"/>
  <c r="H721" i="10"/>
  <c r="I721" i="10"/>
  <c r="J721" i="10"/>
  <c r="O721" i="10"/>
  <c r="P721" i="10"/>
  <c r="A722" i="10"/>
  <c r="B722" i="10"/>
  <c r="E722" i="10"/>
  <c r="F722" i="10"/>
  <c r="H722" i="10"/>
  <c r="I722" i="10"/>
  <c r="J722" i="10"/>
  <c r="O722" i="10"/>
  <c r="P722" i="10"/>
  <c r="A723" i="10"/>
  <c r="B723" i="10"/>
  <c r="E723" i="10"/>
  <c r="F723" i="10"/>
  <c r="H723" i="10"/>
  <c r="I723" i="10"/>
  <c r="J723" i="10"/>
  <c r="O723" i="10"/>
  <c r="P723" i="10"/>
  <c r="A724" i="10"/>
  <c r="B724" i="10"/>
  <c r="E724" i="10"/>
  <c r="F724" i="10"/>
  <c r="H724" i="10"/>
  <c r="I724" i="10"/>
  <c r="J724" i="10"/>
  <c r="O724" i="10"/>
  <c r="P724" i="10"/>
  <c r="A725" i="10"/>
  <c r="B725" i="10"/>
  <c r="E725" i="10"/>
  <c r="F725" i="10"/>
  <c r="H725" i="10"/>
  <c r="I725" i="10"/>
  <c r="J725" i="10"/>
  <c r="O725" i="10"/>
  <c r="P725" i="10"/>
  <c r="A726" i="10"/>
  <c r="B726" i="10"/>
  <c r="E726" i="10"/>
  <c r="F726" i="10"/>
  <c r="H726" i="10"/>
  <c r="I726" i="10"/>
  <c r="J726" i="10"/>
  <c r="O726" i="10"/>
  <c r="P726" i="10"/>
  <c r="A727" i="10"/>
  <c r="B727" i="10"/>
  <c r="E727" i="10"/>
  <c r="F727" i="10"/>
  <c r="H727" i="10"/>
  <c r="I727" i="10"/>
  <c r="J727" i="10"/>
  <c r="O727" i="10"/>
  <c r="P727" i="10"/>
  <c r="A728" i="10"/>
  <c r="B728" i="10"/>
  <c r="E728" i="10"/>
  <c r="F728" i="10"/>
  <c r="H728" i="10"/>
  <c r="I728" i="10"/>
  <c r="J728" i="10"/>
  <c r="O728" i="10"/>
  <c r="P728" i="10"/>
  <c r="A729" i="10"/>
  <c r="B729" i="10"/>
  <c r="E729" i="10"/>
  <c r="F729" i="10"/>
  <c r="H729" i="10"/>
  <c r="I729" i="10"/>
  <c r="J729" i="10"/>
  <c r="O729" i="10"/>
  <c r="P729" i="10"/>
  <c r="A730" i="10"/>
  <c r="B730" i="10"/>
  <c r="E730" i="10"/>
  <c r="F730" i="10"/>
  <c r="H730" i="10"/>
  <c r="I730" i="10"/>
  <c r="J730" i="10"/>
  <c r="O730" i="10"/>
  <c r="P730" i="10"/>
  <c r="A731" i="10"/>
  <c r="B731" i="10"/>
  <c r="E731" i="10"/>
  <c r="F731" i="10"/>
  <c r="H731" i="10"/>
  <c r="I731" i="10"/>
  <c r="J731" i="10"/>
  <c r="O731" i="10"/>
  <c r="P731" i="10"/>
  <c r="A732" i="10"/>
  <c r="B732" i="10"/>
  <c r="E732" i="10"/>
  <c r="F732" i="10"/>
  <c r="H732" i="10"/>
  <c r="I732" i="10"/>
  <c r="J732" i="10"/>
  <c r="O732" i="10"/>
  <c r="P732" i="10"/>
  <c r="A733" i="10"/>
  <c r="B733" i="10"/>
  <c r="E733" i="10"/>
  <c r="F733" i="10"/>
  <c r="H733" i="10"/>
  <c r="I733" i="10"/>
  <c r="J733" i="10"/>
  <c r="O733" i="10"/>
  <c r="P733" i="10"/>
  <c r="A734" i="10"/>
  <c r="B734" i="10"/>
  <c r="E734" i="10"/>
  <c r="F734" i="10"/>
  <c r="H734" i="10"/>
  <c r="I734" i="10"/>
  <c r="J734" i="10"/>
  <c r="O734" i="10"/>
  <c r="P734" i="10"/>
  <c r="A735" i="10"/>
  <c r="B735" i="10"/>
  <c r="E735" i="10"/>
  <c r="F735" i="10"/>
  <c r="H735" i="10"/>
  <c r="I735" i="10"/>
  <c r="J735" i="10"/>
  <c r="O735" i="10"/>
  <c r="P735" i="10"/>
  <c r="A736" i="10"/>
  <c r="B736" i="10"/>
  <c r="E736" i="10"/>
  <c r="F736" i="10"/>
  <c r="H736" i="10"/>
  <c r="I736" i="10"/>
  <c r="J736" i="10"/>
  <c r="O736" i="10"/>
  <c r="P736" i="10"/>
  <c r="A737" i="10"/>
  <c r="B737" i="10"/>
  <c r="E737" i="10"/>
  <c r="F737" i="10"/>
  <c r="H737" i="10"/>
  <c r="I737" i="10"/>
  <c r="J737" i="10"/>
  <c r="O737" i="10"/>
  <c r="P737" i="10"/>
  <c r="A738" i="10"/>
  <c r="B738" i="10"/>
  <c r="E738" i="10"/>
  <c r="F738" i="10"/>
  <c r="H738" i="10"/>
  <c r="I738" i="10"/>
  <c r="J738" i="10"/>
  <c r="O738" i="10"/>
  <c r="P738" i="10"/>
  <c r="A739" i="10"/>
  <c r="B739" i="10"/>
  <c r="E739" i="10"/>
  <c r="F739" i="10"/>
  <c r="H739" i="10"/>
  <c r="I739" i="10"/>
  <c r="J739" i="10"/>
  <c r="O739" i="10"/>
  <c r="P739" i="10"/>
  <c r="A740" i="10"/>
  <c r="B740" i="10"/>
  <c r="E740" i="10"/>
  <c r="F740" i="10"/>
  <c r="H740" i="10"/>
  <c r="I740" i="10"/>
  <c r="J740" i="10"/>
  <c r="O740" i="10"/>
  <c r="P740" i="10"/>
  <c r="A741" i="10"/>
  <c r="B741" i="10"/>
  <c r="E741" i="10"/>
  <c r="F741" i="10"/>
  <c r="H741" i="10"/>
  <c r="I741" i="10"/>
  <c r="J741" i="10"/>
  <c r="O741" i="10"/>
  <c r="P741" i="10"/>
  <c r="A742" i="10"/>
  <c r="B742" i="10"/>
  <c r="E742" i="10"/>
  <c r="F742" i="10"/>
  <c r="H742" i="10"/>
  <c r="I742" i="10"/>
  <c r="J742" i="10"/>
  <c r="O742" i="10"/>
  <c r="P742" i="10"/>
  <c r="A743" i="10"/>
  <c r="B743" i="10"/>
  <c r="E743" i="10"/>
  <c r="F743" i="10"/>
  <c r="H743" i="10"/>
  <c r="I743" i="10"/>
  <c r="J743" i="10"/>
  <c r="O743" i="10"/>
  <c r="P743" i="10"/>
  <c r="A744" i="10"/>
  <c r="B744" i="10"/>
  <c r="E744" i="10"/>
  <c r="F744" i="10"/>
  <c r="H744" i="10"/>
  <c r="I744" i="10"/>
  <c r="J744" i="10"/>
  <c r="O744" i="10"/>
  <c r="P744" i="10"/>
  <c r="A745" i="10"/>
  <c r="B745" i="10"/>
  <c r="E745" i="10"/>
  <c r="F745" i="10"/>
  <c r="H745" i="10"/>
  <c r="I745" i="10"/>
  <c r="J745" i="10"/>
  <c r="O745" i="10"/>
  <c r="P745" i="10"/>
  <c r="A746" i="10"/>
  <c r="B746" i="10"/>
  <c r="E746" i="10"/>
  <c r="F746" i="10"/>
  <c r="H746" i="10"/>
  <c r="I746" i="10"/>
  <c r="J746" i="10"/>
  <c r="O746" i="10"/>
  <c r="P746" i="10"/>
  <c r="A747" i="10"/>
  <c r="B747" i="10"/>
  <c r="E747" i="10"/>
  <c r="F747" i="10"/>
  <c r="H747" i="10"/>
  <c r="I747" i="10"/>
  <c r="J747" i="10"/>
  <c r="O747" i="10"/>
  <c r="P747" i="10"/>
  <c r="A748" i="10"/>
  <c r="B748" i="10"/>
  <c r="E748" i="10"/>
  <c r="F748" i="10"/>
  <c r="H748" i="10"/>
  <c r="I748" i="10"/>
  <c r="J748" i="10"/>
  <c r="O748" i="10"/>
  <c r="P748" i="10"/>
  <c r="A749" i="10"/>
  <c r="B749" i="10"/>
  <c r="E749" i="10"/>
  <c r="F749" i="10"/>
  <c r="H749" i="10"/>
  <c r="I749" i="10"/>
  <c r="J749" i="10"/>
  <c r="O749" i="10"/>
  <c r="P749" i="10"/>
  <c r="A750" i="10"/>
  <c r="B750" i="10"/>
  <c r="E750" i="10"/>
  <c r="F750" i="10"/>
  <c r="H750" i="10"/>
  <c r="I750" i="10"/>
  <c r="J750" i="10"/>
  <c r="O750" i="10"/>
  <c r="P750" i="10"/>
  <c r="A751" i="10"/>
  <c r="B751" i="10"/>
  <c r="E751" i="10"/>
  <c r="F751" i="10"/>
  <c r="H751" i="10"/>
  <c r="I751" i="10"/>
  <c r="J751" i="10"/>
  <c r="O751" i="10"/>
  <c r="P751" i="10"/>
  <c r="A752" i="10"/>
  <c r="B752" i="10"/>
  <c r="E752" i="10"/>
  <c r="F752" i="10"/>
  <c r="H752" i="10"/>
  <c r="I752" i="10"/>
  <c r="J752" i="10"/>
  <c r="O752" i="10"/>
  <c r="P752" i="10"/>
  <c r="A753" i="10"/>
  <c r="B753" i="10"/>
  <c r="E753" i="10"/>
  <c r="F753" i="10"/>
  <c r="H753" i="10"/>
  <c r="I753" i="10"/>
  <c r="J753" i="10"/>
  <c r="O753" i="10"/>
  <c r="P753" i="10"/>
  <c r="A754" i="10"/>
  <c r="B754" i="10"/>
  <c r="E754" i="10"/>
  <c r="F754" i="10"/>
  <c r="H754" i="10"/>
  <c r="I754" i="10"/>
  <c r="J754" i="10"/>
  <c r="O754" i="10"/>
  <c r="P754" i="10"/>
  <c r="A755" i="10"/>
  <c r="B755" i="10"/>
  <c r="E755" i="10"/>
  <c r="F755" i="10"/>
  <c r="H755" i="10"/>
  <c r="I755" i="10"/>
  <c r="J755" i="10"/>
  <c r="O755" i="10"/>
  <c r="P755" i="10"/>
  <c r="A756" i="10"/>
  <c r="B756" i="10"/>
  <c r="E756" i="10"/>
  <c r="F756" i="10"/>
  <c r="H756" i="10"/>
  <c r="I756" i="10"/>
  <c r="J756" i="10"/>
  <c r="O756" i="10"/>
  <c r="P756" i="10"/>
  <c r="A757" i="10"/>
  <c r="B757" i="10"/>
  <c r="E757" i="10"/>
  <c r="F757" i="10"/>
  <c r="H757" i="10"/>
  <c r="I757" i="10"/>
  <c r="J757" i="10"/>
  <c r="O757" i="10"/>
  <c r="P757" i="10"/>
  <c r="A758" i="10"/>
  <c r="B758" i="10"/>
  <c r="E758" i="10"/>
  <c r="F758" i="10"/>
  <c r="H758" i="10"/>
  <c r="I758" i="10"/>
  <c r="J758" i="10"/>
  <c r="O758" i="10"/>
  <c r="P758" i="10"/>
  <c r="A759" i="10"/>
  <c r="B759" i="10"/>
  <c r="E759" i="10"/>
  <c r="F759" i="10"/>
  <c r="H759" i="10"/>
  <c r="I759" i="10"/>
  <c r="J759" i="10"/>
  <c r="O759" i="10"/>
  <c r="P759" i="10"/>
  <c r="A760" i="10"/>
  <c r="B760" i="10"/>
  <c r="E760" i="10"/>
  <c r="F760" i="10"/>
  <c r="H760" i="10"/>
  <c r="I760" i="10"/>
  <c r="J760" i="10"/>
  <c r="O760" i="10"/>
  <c r="P760" i="10"/>
  <c r="A761" i="10"/>
  <c r="B761" i="10"/>
  <c r="E761" i="10"/>
  <c r="F761" i="10"/>
  <c r="H761" i="10"/>
  <c r="I761" i="10"/>
  <c r="J761" i="10"/>
  <c r="O761" i="10"/>
  <c r="P761" i="10"/>
  <c r="A762" i="10"/>
  <c r="B762" i="10"/>
  <c r="E762" i="10"/>
  <c r="F762" i="10"/>
  <c r="H762" i="10"/>
  <c r="I762" i="10"/>
  <c r="J762" i="10"/>
  <c r="O762" i="10"/>
  <c r="P762" i="10"/>
  <c r="A763" i="10"/>
  <c r="B763" i="10"/>
  <c r="E763" i="10"/>
  <c r="F763" i="10"/>
  <c r="H763" i="10"/>
  <c r="I763" i="10"/>
  <c r="J763" i="10"/>
  <c r="O763" i="10"/>
  <c r="P763" i="10"/>
  <c r="A764" i="10"/>
  <c r="B764" i="10"/>
  <c r="E764" i="10"/>
  <c r="F764" i="10"/>
  <c r="H764" i="10"/>
  <c r="I764" i="10"/>
  <c r="J764" i="10"/>
  <c r="O764" i="10"/>
  <c r="P764" i="10"/>
  <c r="A765" i="10"/>
  <c r="B765" i="10"/>
  <c r="E765" i="10"/>
  <c r="F765" i="10"/>
  <c r="H765" i="10"/>
  <c r="I765" i="10"/>
  <c r="J765" i="10"/>
  <c r="O765" i="10"/>
  <c r="P765" i="10"/>
  <c r="A766" i="10"/>
  <c r="B766" i="10"/>
  <c r="E766" i="10"/>
  <c r="F766" i="10"/>
  <c r="H766" i="10"/>
  <c r="I766" i="10"/>
  <c r="J766" i="10"/>
  <c r="O766" i="10"/>
  <c r="P766" i="10"/>
  <c r="A767" i="10"/>
  <c r="B767" i="10"/>
  <c r="E767" i="10"/>
  <c r="F767" i="10"/>
  <c r="H767" i="10"/>
  <c r="I767" i="10"/>
  <c r="J767" i="10"/>
  <c r="O767" i="10"/>
  <c r="P767" i="10"/>
  <c r="A768" i="10"/>
  <c r="B768" i="10"/>
  <c r="E768" i="10"/>
  <c r="F768" i="10"/>
  <c r="H768" i="10"/>
  <c r="I768" i="10"/>
  <c r="J768" i="10"/>
  <c r="O768" i="10"/>
  <c r="P768" i="10"/>
  <c r="A769" i="10"/>
  <c r="B769" i="10"/>
  <c r="E769" i="10"/>
  <c r="F769" i="10"/>
  <c r="H769" i="10"/>
  <c r="I769" i="10"/>
  <c r="J769" i="10"/>
  <c r="O769" i="10"/>
  <c r="P769" i="10"/>
  <c r="A770" i="10"/>
  <c r="B770" i="10"/>
  <c r="E770" i="10"/>
  <c r="F770" i="10"/>
  <c r="H770" i="10"/>
  <c r="I770" i="10"/>
  <c r="J770" i="10"/>
  <c r="O770" i="10"/>
  <c r="P770" i="10"/>
  <c r="A771" i="10"/>
  <c r="B771" i="10"/>
  <c r="E771" i="10"/>
  <c r="F771" i="10"/>
  <c r="H771" i="10"/>
  <c r="I771" i="10"/>
  <c r="J771" i="10"/>
  <c r="O771" i="10"/>
  <c r="P771" i="10"/>
  <c r="A772" i="10"/>
  <c r="B772" i="10"/>
  <c r="E772" i="10"/>
  <c r="F772" i="10"/>
  <c r="H772" i="10"/>
  <c r="I772" i="10"/>
  <c r="J772" i="10"/>
  <c r="O772" i="10"/>
  <c r="P772" i="10"/>
  <c r="A773" i="10"/>
  <c r="B773" i="10"/>
  <c r="E773" i="10"/>
  <c r="F773" i="10"/>
  <c r="H773" i="10"/>
  <c r="I773" i="10"/>
  <c r="J773" i="10"/>
  <c r="O773" i="10"/>
  <c r="P773" i="10"/>
  <c r="A774" i="10"/>
  <c r="B774" i="10"/>
  <c r="E774" i="10"/>
  <c r="F774" i="10"/>
  <c r="H774" i="10"/>
  <c r="I774" i="10"/>
  <c r="J774" i="10"/>
  <c r="O774" i="10"/>
  <c r="P774" i="10"/>
  <c r="A775" i="10"/>
  <c r="B775" i="10"/>
  <c r="E775" i="10"/>
  <c r="F775" i="10"/>
  <c r="H775" i="10"/>
  <c r="I775" i="10"/>
  <c r="J775" i="10"/>
  <c r="O775" i="10"/>
  <c r="P775" i="10"/>
  <c r="A776" i="10"/>
  <c r="B776" i="10"/>
  <c r="E776" i="10"/>
  <c r="F776" i="10"/>
  <c r="H776" i="10"/>
  <c r="I776" i="10"/>
  <c r="J776" i="10"/>
  <c r="O776" i="10"/>
  <c r="P776" i="10"/>
  <c r="A777" i="10"/>
  <c r="B777" i="10"/>
  <c r="E777" i="10"/>
  <c r="F777" i="10"/>
  <c r="H777" i="10"/>
  <c r="I777" i="10"/>
  <c r="J777" i="10"/>
  <c r="O777" i="10"/>
  <c r="P777" i="10"/>
  <c r="A778" i="10"/>
  <c r="B778" i="10"/>
  <c r="E778" i="10"/>
  <c r="F778" i="10"/>
  <c r="H778" i="10"/>
  <c r="I778" i="10"/>
  <c r="J778" i="10"/>
  <c r="O778" i="10"/>
  <c r="P778" i="10"/>
  <c r="A779" i="10"/>
  <c r="B779" i="10"/>
  <c r="E779" i="10"/>
  <c r="F779" i="10"/>
  <c r="H779" i="10"/>
  <c r="I779" i="10"/>
  <c r="J779" i="10"/>
  <c r="O779" i="10"/>
  <c r="P779" i="10"/>
  <c r="A780" i="10"/>
  <c r="B780" i="10"/>
  <c r="E780" i="10"/>
  <c r="F780" i="10"/>
  <c r="H780" i="10"/>
  <c r="I780" i="10"/>
  <c r="J780" i="10"/>
  <c r="O780" i="10"/>
  <c r="P780" i="10"/>
  <c r="A781" i="10"/>
  <c r="B781" i="10"/>
  <c r="E781" i="10"/>
  <c r="F781" i="10"/>
  <c r="H781" i="10"/>
  <c r="I781" i="10"/>
  <c r="J781" i="10"/>
  <c r="O781" i="10"/>
  <c r="P781" i="10"/>
  <c r="A782" i="10"/>
  <c r="B782" i="10"/>
  <c r="E782" i="10"/>
  <c r="F782" i="10"/>
  <c r="H782" i="10"/>
  <c r="I782" i="10"/>
  <c r="J782" i="10"/>
  <c r="O782" i="10"/>
  <c r="P782" i="10"/>
  <c r="A783" i="10"/>
  <c r="B783" i="10"/>
  <c r="E783" i="10"/>
  <c r="F783" i="10"/>
  <c r="H783" i="10"/>
  <c r="I783" i="10"/>
  <c r="J783" i="10"/>
  <c r="O783" i="10"/>
  <c r="P783" i="10"/>
  <c r="A784" i="10"/>
  <c r="B784" i="10"/>
  <c r="E784" i="10"/>
  <c r="F784" i="10"/>
  <c r="H784" i="10"/>
  <c r="I784" i="10"/>
  <c r="J784" i="10"/>
  <c r="O784" i="10"/>
  <c r="P784" i="10"/>
  <c r="A785" i="10"/>
  <c r="B785" i="10"/>
  <c r="E785" i="10"/>
  <c r="F785" i="10"/>
  <c r="H785" i="10"/>
  <c r="I785" i="10"/>
  <c r="J785" i="10"/>
  <c r="O785" i="10"/>
  <c r="P785" i="10"/>
  <c r="A786" i="10"/>
  <c r="B786" i="10"/>
  <c r="E786" i="10"/>
  <c r="F786" i="10"/>
  <c r="H786" i="10"/>
  <c r="I786" i="10"/>
  <c r="J786" i="10"/>
  <c r="O786" i="10"/>
  <c r="P786" i="10"/>
  <c r="A787" i="10"/>
  <c r="B787" i="10"/>
  <c r="E787" i="10"/>
  <c r="F787" i="10"/>
  <c r="H787" i="10"/>
  <c r="I787" i="10"/>
  <c r="J787" i="10"/>
  <c r="O787" i="10"/>
  <c r="P787" i="10"/>
  <c r="A788" i="10"/>
  <c r="B788" i="10"/>
  <c r="E788" i="10"/>
  <c r="F788" i="10"/>
  <c r="H788" i="10"/>
  <c r="I788" i="10"/>
  <c r="J788" i="10"/>
  <c r="O788" i="10"/>
  <c r="P788" i="10"/>
  <c r="A789" i="10"/>
  <c r="B789" i="10"/>
  <c r="E789" i="10"/>
  <c r="F789" i="10"/>
  <c r="H789" i="10"/>
  <c r="I789" i="10"/>
  <c r="J789" i="10"/>
  <c r="O789" i="10"/>
  <c r="P789" i="10"/>
  <c r="A790" i="10"/>
  <c r="B790" i="10"/>
  <c r="E790" i="10"/>
  <c r="F790" i="10"/>
  <c r="H790" i="10"/>
  <c r="I790" i="10"/>
  <c r="J790" i="10"/>
  <c r="O790" i="10"/>
  <c r="P790" i="10"/>
  <c r="A791" i="10"/>
  <c r="B791" i="10"/>
  <c r="E791" i="10"/>
  <c r="F791" i="10"/>
  <c r="H791" i="10"/>
  <c r="I791" i="10"/>
  <c r="J791" i="10"/>
  <c r="O791" i="10"/>
  <c r="P791" i="10"/>
  <c r="A792" i="10"/>
  <c r="B792" i="10"/>
  <c r="E792" i="10"/>
  <c r="F792" i="10"/>
  <c r="H792" i="10"/>
  <c r="I792" i="10"/>
  <c r="J792" i="10"/>
  <c r="O792" i="10"/>
  <c r="P792" i="10"/>
  <c r="A793" i="10"/>
  <c r="B793" i="10"/>
  <c r="E793" i="10"/>
  <c r="F793" i="10"/>
  <c r="H793" i="10"/>
  <c r="I793" i="10"/>
  <c r="J793" i="10"/>
  <c r="O793" i="10"/>
  <c r="P793" i="10"/>
  <c r="A794" i="10"/>
  <c r="B794" i="10"/>
  <c r="E794" i="10"/>
  <c r="F794" i="10"/>
  <c r="H794" i="10"/>
  <c r="I794" i="10"/>
  <c r="J794" i="10"/>
  <c r="O794" i="10"/>
  <c r="P794" i="10"/>
  <c r="A795" i="10"/>
  <c r="B795" i="10"/>
  <c r="E795" i="10"/>
  <c r="F795" i="10"/>
  <c r="H795" i="10"/>
  <c r="I795" i="10"/>
  <c r="J795" i="10"/>
  <c r="O795" i="10"/>
  <c r="P795" i="10"/>
  <c r="A796" i="10"/>
  <c r="B796" i="10"/>
  <c r="E796" i="10"/>
  <c r="F796" i="10"/>
  <c r="H796" i="10"/>
  <c r="I796" i="10"/>
  <c r="J796" i="10"/>
  <c r="O796" i="10"/>
  <c r="P796" i="10"/>
  <c r="A797" i="10"/>
  <c r="B797" i="10"/>
  <c r="E797" i="10"/>
  <c r="F797" i="10"/>
  <c r="H797" i="10"/>
  <c r="I797" i="10"/>
  <c r="J797" i="10"/>
  <c r="O797" i="10"/>
  <c r="P797" i="10"/>
  <c r="A798" i="10"/>
  <c r="B798" i="10"/>
  <c r="E798" i="10"/>
  <c r="F798" i="10"/>
  <c r="H798" i="10"/>
  <c r="I798" i="10"/>
  <c r="J798" i="10"/>
  <c r="O798" i="10"/>
  <c r="P798" i="10"/>
  <c r="A799" i="10"/>
  <c r="B799" i="10"/>
  <c r="E799" i="10"/>
  <c r="F799" i="10"/>
  <c r="H799" i="10"/>
  <c r="I799" i="10"/>
  <c r="J799" i="10"/>
  <c r="O799" i="10"/>
  <c r="P799" i="10"/>
  <c r="A800" i="10"/>
  <c r="B800" i="10"/>
  <c r="E800" i="10"/>
  <c r="F800" i="10"/>
  <c r="H800" i="10"/>
  <c r="I800" i="10"/>
  <c r="J800" i="10"/>
  <c r="O800" i="10"/>
  <c r="P800" i="10"/>
  <c r="A801" i="10"/>
  <c r="B801" i="10"/>
  <c r="E801" i="10"/>
  <c r="F801" i="10"/>
  <c r="H801" i="10"/>
  <c r="I801" i="10"/>
  <c r="J801" i="10"/>
  <c r="O801" i="10"/>
  <c r="P801" i="10"/>
  <c r="A802" i="10"/>
  <c r="B802" i="10"/>
  <c r="E802" i="10"/>
  <c r="F802" i="10"/>
  <c r="H802" i="10"/>
  <c r="I802" i="10"/>
  <c r="J802" i="10"/>
  <c r="O802" i="10"/>
  <c r="P802" i="10"/>
  <c r="A803" i="10"/>
  <c r="B803" i="10"/>
  <c r="E803" i="10"/>
  <c r="F803" i="10"/>
  <c r="H803" i="10"/>
  <c r="I803" i="10"/>
  <c r="J803" i="10"/>
  <c r="O803" i="10"/>
  <c r="P803" i="10"/>
  <c r="A804" i="10"/>
  <c r="B804" i="10"/>
  <c r="E804" i="10"/>
  <c r="F804" i="10"/>
  <c r="H804" i="10"/>
  <c r="I804" i="10"/>
  <c r="J804" i="10"/>
  <c r="O804" i="10"/>
  <c r="P804" i="10"/>
  <c r="A805" i="10"/>
  <c r="B805" i="10"/>
  <c r="E805" i="10"/>
  <c r="F805" i="10"/>
  <c r="H805" i="10"/>
  <c r="I805" i="10"/>
  <c r="J805" i="10"/>
  <c r="O805" i="10"/>
  <c r="P805" i="10"/>
  <c r="A806" i="10"/>
  <c r="B806" i="10"/>
  <c r="E806" i="10"/>
  <c r="F806" i="10"/>
  <c r="H806" i="10"/>
  <c r="I806" i="10"/>
  <c r="J806" i="10"/>
  <c r="O806" i="10"/>
  <c r="P806" i="10"/>
  <c r="A807" i="10"/>
  <c r="B807" i="10"/>
  <c r="E807" i="10"/>
  <c r="F807" i="10"/>
  <c r="H807" i="10"/>
  <c r="I807" i="10"/>
  <c r="J807" i="10"/>
  <c r="O807" i="10"/>
  <c r="P807" i="10"/>
  <c r="A808" i="10"/>
  <c r="B808" i="10"/>
  <c r="E808" i="10"/>
  <c r="F808" i="10"/>
  <c r="H808" i="10"/>
  <c r="I808" i="10"/>
  <c r="J808" i="10"/>
  <c r="O808" i="10"/>
  <c r="P808" i="10"/>
  <c r="A809" i="10"/>
  <c r="B809" i="10"/>
  <c r="E809" i="10"/>
  <c r="F809" i="10"/>
  <c r="H809" i="10"/>
  <c r="I809" i="10"/>
  <c r="J809" i="10"/>
  <c r="O809" i="10"/>
  <c r="P809" i="10"/>
  <c r="A810" i="10"/>
  <c r="B810" i="10"/>
  <c r="E810" i="10"/>
  <c r="F810" i="10"/>
  <c r="H810" i="10"/>
  <c r="I810" i="10"/>
  <c r="J810" i="10"/>
  <c r="O810" i="10"/>
  <c r="P810" i="10"/>
  <c r="A811" i="10"/>
  <c r="B811" i="10"/>
  <c r="E811" i="10"/>
  <c r="F811" i="10"/>
  <c r="H811" i="10"/>
  <c r="I811" i="10"/>
  <c r="J811" i="10"/>
  <c r="O811" i="10"/>
  <c r="P811" i="10"/>
  <c r="A812" i="10"/>
  <c r="B812" i="10"/>
  <c r="E812" i="10"/>
  <c r="F812" i="10"/>
  <c r="H812" i="10"/>
  <c r="I812" i="10"/>
  <c r="J812" i="10"/>
  <c r="O812" i="10"/>
  <c r="P812" i="10"/>
  <c r="A813" i="10"/>
  <c r="B813" i="10"/>
  <c r="E813" i="10"/>
  <c r="F813" i="10"/>
  <c r="H813" i="10"/>
  <c r="I813" i="10"/>
  <c r="J813" i="10"/>
  <c r="O813" i="10"/>
  <c r="P813" i="10"/>
  <c r="A814" i="10"/>
  <c r="B814" i="10"/>
  <c r="E814" i="10"/>
  <c r="F814" i="10"/>
  <c r="H814" i="10"/>
  <c r="I814" i="10"/>
  <c r="J814" i="10"/>
  <c r="O814" i="10"/>
  <c r="P814" i="10"/>
  <c r="A815" i="10"/>
  <c r="B815" i="10"/>
  <c r="E815" i="10"/>
  <c r="F815" i="10"/>
  <c r="H815" i="10"/>
  <c r="I815" i="10"/>
  <c r="J815" i="10"/>
  <c r="O815" i="10"/>
  <c r="P815" i="10"/>
  <c r="A816" i="10"/>
  <c r="B816" i="10"/>
  <c r="E816" i="10"/>
  <c r="F816" i="10"/>
  <c r="H816" i="10"/>
  <c r="I816" i="10"/>
  <c r="J816" i="10"/>
  <c r="O816" i="10"/>
  <c r="P816" i="10"/>
  <c r="A817" i="10"/>
  <c r="B817" i="10"/>
  <c r="E817" i="10"/>
  <c r="F817" i="10"/>
  <c r="H817" i="10"/>
  <c r="I817" i="10"/>
  <c r="J817" i="10"/>
  <c r="O817" i="10"/>
  <c r="P817" i="10"/>
  <c r="A818" i="10"/>
  <c r="B818" i="10"/>
  <c r="E818" i="10"/>
  <c r="F818" i="10"/>
  <c r="H818" i="10"/>
  <c r="I818" i="10"/>
  <c r="J818" i="10"/>
  <c r="O818" i="10"/>
  <c r="P818" i="10"/>
  <c r="A819" i="10"/>
  <c r="B819" i="10"/>
  <c r="E819" i="10"/>
  <c r="F819" i="10"/>
  <c r="H819" i="10"/>
  <c r="I819" i="10"/>
  <c r="J819" i="10"/>
  <c r="O819" i="10"/>
  <c r="P819" i="10"/>
  <c r="A820" i="10"/>
  <c r="B820" i="10"/>
  <c r="E820" i="10"/>
  <c r="F820" i="10"/>
  <c r="H820" i="10"/>
  <c r="I820" i="10"/>
  <c r="J820" i="10"/>
  <c r="O820" i="10"/>
  <c r="P820" i="10"/>
  <c r="A821" i="10"/>
  <c r="B821" i="10"/>
  <c r="E821" i="10"/>
  <c r="F821" i="10"/>
  <c r="H821" i="10"/>
  <c r="I821" i="10"/>
  <c r="J821" i="10"/>
  <c r="O821" i="10"/>
  <c r="P821" i="10"/>
  <c r="A822" i="10"/>
  <c r="B822" i="10"/>
  <c r="E822" i="10"/>
  <c r="F822" i="10"/>
  <c r="H822" i="10"/>
  <c r="I822" i="10"/>
  <c r="J822" i="10"/>
  <c r="O822" i="10"/>
  <c r="P822" i="10"/>
  <c r="A823" i="10"/>
  <c r="B823" i="10"/>
  <c r="E823" i="10"/>
  <c r="F823" i="10"/>
  <c r="H823" i="10"/>
  <c r="I823" i="10"/>
  <c r="J823" i="10"/>
  <c r="O823" i="10"/>
  <c r="P823" i="10"/>
  <c r="A824" i="10"/>
  <c r="B824" i="10"/>
  <c r="E824" i="10"/>
  <c r="F824" i="10"/>
  <c r="H824" i="10"/>
  <c r="I824" i="10"/>
  <c r="J824" i="10"/>
  <c r="O824" i="10"/>
  <c r="P824" i="10"/>
  <c r="A825" i="10"/>
  <c r="B825" i="10"/>
  <c r="E825" i="10"/>
  <c r="F825" i="10"/>
  <c r="H825" i="10"/>
  <c r="I825" i="10"/>
  <c r="J825" i="10"/>
  <c r="O825" i="10"/>
  <c r="P825" i="10"/>
  <c r="A826" i="10"/>
  <c r="B826" i="10"/>
  <c r="E826" i="10"/>
  <c r="F826" i="10"/>
  <c r="H826" i="10"/>
  <c r="I826" i="10"/>
  <c r="J826" i="10"/>
  <c r="O826" i="10"/>
  <c r="P826" i="10"/>
  <c r="A827" i="10"/>
  <c r="B827" i="10"/>
  <c r="E827" i="10"/>
  <c r="F827" i="10"/>
  <c r="H827" i="10"/>
  <c r="I827" i="10"/>
  <c r="J827" i="10"/>
  <c r="O827" i="10"/>
  <c r="P827" i="10"/>
  <c r="A828" i="10"/>
  <c r="B828" i="10"/>
  <c r="E828" i="10"/>
  <c r="F828" i="10"/>
  <c r="H828" i="10"/>
  <c r="I828" i="10"/>
  <c r="J828" i="10"/>
  <c r="O828" i="10"/>
  <c r="P828" i="10"/>
  <c r="A829" i="10"/>
  <c r="B829" i="10"/>
  <c r="E829" i="10"/>
  <c r="F829" i="10"/>
  <c r="H829" i="10"/>
  <c r="I829" i="10"/>
  <c r="J829" i="10"/>
  <c r="O829" i="10"/>
  <c r="P829" i="10"/>
  <c r="A830" i="10"/>
  <c r="B830" i="10"/>
  <c r="E830" i="10"/>
  <c r="F830" i="10"/>
  <c r="H830" i="10"/>
  <c r="I830" i="10"/>
  <c r="J830" i="10"/>
  <c r="O830" i="10"/>
  <c r="P830" i="10"/>
  <c r="A831" i="10"/>
  <c r="B831" i="10"/>
  <c r="E831" i="10"/>
  <c r="F831" i="10"/>
  <c r="H831" i="10"/>
  <c r="I831" i="10"/>
  <c r="J831" i="10"/>
  <c r="O831" i="10"/>
  <c r="P831" i="10"/>
  <c r="A832" i="10"/>
  <c r="B832" i="10"/>
  <c r="E832" i="10"/>
  <c r="F832" i="10"/>
  <c r="H832" i="10"/>
  <c r="I832" i="10"/>
  <c r="J832" i="10"/>
  <c r="O832" i="10"/>
  <c r="P832" i="10"/>
  <c r="A833" i="10"/>
  <c r="B833" i="10"/>
  <c r="E833" i="10"/>
  <c r="F833" i="10"/>
  <c r="H833" i="10"/>
  <c r="I833" i="10"/>
  <c r="J833" i="10"/>
  <c r="O833" i="10"/>
  <c r="P833" i="10"/>
  <c r="A834" i="10"/>
  <c r="B834" i="10"/>
  <c r="E834" i="10"/>
  <c r="F834" i="10"/>
  <c r="H834" i="10"/>
  <c r="I834" i="10"/>
  <c r="J834" i="10"/>
  <c r="O834" i="10"/>
  <c r="P834" i="10"/>
  <c r="A835" i="10"/>
  <c r="B835" i="10"/>
  <c r="E835" i="10"/>
  <c r="F835" i="10"/>
  <c r="H835" i="10"/>
  <c r="I835" i="10"/>
  <c r="J835" i="10"/>
  <c r="O835" i="10"/>
  <c r="P835" i="10"/>
  <c r="A836" i="10"/>
  <c r="B836" i="10"/>
  <c r="E836" i="10"/>
  <c r="F836" i="10"/>
  <c r="H836" i="10"/>
  <c r="I836" i="10"/>
  <c r="J836" i="10"/>
  <c r="O836" i="10"/>
  <c r="P836" i="10"/>
  <c r="A837" i="10"/>
  <c r="B837" i="10"/>
  <c r="E837" i="10"/>
  <c r="F837" i="10"/>
  <c r="H837" i="10"/>
  <c r="I837" i="10"/>
  <c r="J837" i="10"/>
  <c r="O837" i="10"/>
  <c r="P837" i="10"/>
  <c r="A838" i="10"/>
  <c r="B838" i="10"/>
  <c r="E838" i="10"/>
  <c r="F838" i="10"/>
  <c r="H838" i="10"/>
  <c r="I838" i="10"/>
  <c r="J838" i="10"/>
  <c r="O838" i="10"/>
  <c r="P838" i="10"/>
  <c r="A839" i="10"/>
  <c r="B839" i="10"/>
  <c r="E839" i="10"/>
  <c r="F839" i="10"/>
  <c r="H839" i="10"/>
  <c r="I839" i="10"/>
  <c r="J839" i="10"/>
  <c r="O839" i="10"/>
  <c r="P839" i="10"/>
  <c r="A840" i="10"/>
  <c r="B840" i="10"/>
  <c r="E840" i="10"/>
  <c r="F840" i="10"/>
  <c r="H840" i="10"/>
  <c r="I840" i="10"/>
  <c r="J840" i="10"/>
  <c r="O840" i="10"/>
  <c r="P840" i="10"/>
  <c r="A841" i="10"/>
  <c r="B841" i="10"/>
  <c r="E841" i="10"/>
  <c r="F841" i="10"/>
  <c r="H841" i="10"/>
  <c r="I841" i="10"/>
  <c r="J841" i="10"/>
  <c r="O841" i="10"/>
  <c r="P841" i="10"/>
  <c r="A842" i="10"/>
  <c r="B842" i="10"/>
  <c r="E842" i="10"/>
  <c r="F842" i="10"/>
  <c r="H842" i="10"/>
  <c r="I842" i="10"/>
  <c r="J842" i="10"/>
  <c r="O842" i="10"/>
  <c r="P842" i="10"/>
  <c r="A843" i="10"/>
  <c r="B843" i="10"/>
  <c r="E843" i="10"/>
  <c r="F843" i="10"/>
  <c r="H843" i="10"/>
  <c r="I843" i="10"/>
  <c r="J843" i="10"/>
  <c r="O843" i="10"/>
  <c r="P843" i="10"/>
  <c r="A844" i="10"/>
  <c r="B844" i="10"/>
  <c r="E844" i="10"/>
  <c r="F844" i="10"/>
  <c r="H844" i="10"/>
  <c r="I844" i="10"/>
  <c r="J844" i="10"/>
  <c r="O844" i="10"/>
  <c r="P844" i="10"/>
  <c r="A845" i="10"/>
  <c r="B845" i="10"/>
  <c r="E845" i="10"/>
  <c r="F845" i="10"/>
  <c r="H845" i="10"/>
  <c r="I845" i="10"/>
  <c r="J845" i="10"/>
  <c r="O845" i="10"/>
  <c r="P845" i="10"/>
  <c r="A846" i="10"/>
  <c r="B846" i="10"/>
  <c r="E846" i="10"/>
  <c r="F846" i="10"/>
  <c r="H846" i="10"/>
  <c r="I846" i="10"/>
  <c r="J846" i="10"/>
  <c r="O846" i="10"/>
  <c r="P846" i="10"/>
  <c r="A847" i="10"/>
  <c r="B847" i="10"/>
  <c r="E847" i="10"/>
  <c r="F847" i="10"/>
  <c r="H847" i="10"/>
  <c r="I847" i="10"/>
  <c r="J847" i="10"/>
  <c r="O847" i="10"/>
  <c r="P847" i="10"/>
  <c r="A848" i="10"/>
  <c r="B848" i="10"/>
  <c r="E848" i="10"/>
  <c r="F848" i="10"/>
  <c r="H848" i="10"/>
  <c r="I848" i="10"/>
  <c r="J848" i="10"/>
  <c r="O848" i="10"/>
  <c r="P848" i="10"/>
  <c r="A849" i="10"/>
  <c r="B849" i="10"/>
  <c r="E849" i="10"/>
  <c r="F849" i="10"/>
  <c r="H849" i="10"/>
  <c r="I849" i="10"/>
  <c r="J849" i="10"/>
  <c r="O849" i="10"/>
  <c r="P849" i="10"/>
  <c r="A850" i="10"/>
  <c r="B850" i="10"/>
  <c r="E850" i="10"/>
  <c r="F850" i="10"/>
  <c r="H850" i="10"/>
  <c r="I850" i="10"/>
  <c r="J850" i="10"/>
  <c r="O850" i="10"/>
  <c r="P850" i="10"/>
  <c r="A851" i="10"/>
  <c r="B851" i="10"/>
  <c r="E851" i="10"/>
  <c r="F851" i="10"/>
  <c r="H851" i="10"/>
  <c r="I851" i="10"/>
  <c r="J851" i="10"/>
  <c r="O851" i="10"/>
  <c r="P851" i="10"/>
  <c r="A852" i="10"/>
  <c r="B852" i="10"/>
  <c r="E852" i="10"/>
  <c r="F852" i="10"/>
  <c r="H852" i="10"/>
  <c r="I852" i="10"/>
  <c r="J852" i="10"/>
  <c r="O852" i="10"/>
  <c r="P852" i="10"/>
  <c r="A853" i="10"/>
  <c r="B853" i="10"/>
  <c r="E853" i="10"/>
  <c r="F853" i="10"/>
  <c r="H853" i="10"/>
  <c r="I853" i="10"/>
  <c r="J853" i="10"/>
  <c r="O853" i="10"/>
  <c r="P853" i="10"/>
  <c r="A854" i="10"/>
  <c r="B854" i="10"/>
  <c r="E854" i="10"/>
  <c r="F854" i="10"/>
  <c r="H854" i="10"/>
  <c r="I854" i="10"/>
  <c r="J854" i="10"/>
  <c r="O854" i="10"/>
  <c r="P854" i="10"/>
  <c r="A855" i="10"/>
  <c r="B855" i="10"/>
  <c r="E855" i="10"/>
  <c r="F855" i="10"/>
  <c r="H855" i="10"/>
  <c r="I855" i="10"/>
  <c r="J855" i="10"/>
  <c r="O855" i="10"/>
  <c r="P855" i="10"/>
  <c r="A856" i="10"/>
  <c r="B856" i="10"/>
  <c r="E856" i="10"/>
  <c r="F856" i="10"/>
  <c r="H856" i="10"/>
  <c r="I856" i="10"/>
  <c r="J856" i="10"/>
  <c r="O856" i="10"/>
  <c r="P856" i="10"/>
  <c r="A857" i="10"/>
  <c r="B857" i="10"/>
  <c r="E857" i="10"/>
  <c r="F857" i="10"/>
  <c r="H857" i="10"/>
  <c r="I857" i="10"/>
  <c r="J857" i="10"/>
  <c r="O857" i="10"/>
  <c r="P857" i="10"/>
  <c r="A858" i="10"/>
  <c r="B858" i="10"/>
  <c r="E858" i="10"/>
  <c r="F858" i="10"/>
  <c r="H858" i="10"/>
  <c r="I858" i="10"/>
  <c r="J858" i="10"/>
  <c r="O858" i="10"/>
  <c r="P858" i="10"/>
  <c r="A859" i="10"/>
  <c r="B859" i="10"/>
  <c r="E859" i="10"/>
  <c r="F859" i="10"/>
  <c r="H859" i="10"/>
  <c r="I859" i="10"/>
  <c r="J859" i="10"/>
  <c r="O859" i="10"/>
  <c r="P859" i="10"/>
  <c r="A860" i="10"/>
  <c r="B860" i="10"/>
  <c r="E860" i="10"/>
  <c r="F860" i="10"/>
  <c r="H860" i="10"/>
  <c r="I860" i="10"/>
  <c r="J860" i="10"/>
  <c r="O860" i="10"/>
  <c r="P860" i="10"/>
  <c r="A861" i="10"/>
  <c r="B861" i="10"/>
  <c r="E861" i="10"/>
  <c r="F861" i="10"/>
  <c r="H861" i="10"/>
  <c r="I861" i="10"/>
  <c r="J861" i="10"/>
  <c r="O861" i="10"/>
  <c r="P861" i="10"/>
  <c r="A862" i="10"/>
  <c r="B862" i="10"/>
  <c r="E862" i="10"/>
  <c r="F862" i="10"/>
  <c r="H862" i="10"/>
  <c r="I862" i="10"/>
  <c r="J862" i="10"/>
  <c r="O862" i="10"/>
  <c r="P862" i="10"/>
  <c r="A863" i="10"/>
  <c r="B863" i="10"/>
  <c r="E863" i="10"/>
  <c r="F863" i="10"/>
  <c r="H863" i="10"/>
  <c r="I863" i="10"/>
  <c r="J863" i="10"/>
  <c r="O863" i="10"/>
  <c r="P863" i="10"/>
  <c r="A864" i="10"/>
  <c r="B864" i="10"/>
  <c r="E864" i="10"/>
  <c r="F864" i="10"/>
  <c r="H864" i="10"/>
  <c r="I864" i="10"/>
  <c r="J864" i="10"/>
  <c r="O864" i="10"/>
  <c r="P864" i="10"/>
  <c r="A865" i="10"/>
  <c r="B865" i="10"/>
  <c r="E865" i="10"/>
  <c r="F865" i="10"/>
  <c r="H865" i="10"/>
  <c r="I865" i="10"/>
  <c r="J865" i="10"/>
  <c r="O865" i="10"/>
  <c r="P865" i="10"/>
  <c r="A866" i="10"/>
  <c r="B866" i="10"/>
  <c r="E866" i="10"/>
  <c r="F866" i="10"/>
  <c r="H866" i="10"/>
  <c r="I866" i="10"/>
  <c r="J866" i="10"/>
  <c r="O866" i="10"/>
  <c r="P866" i="10"/>
  <c r="A867" i="10"/>
  <c r="B867" i="10"/>
  <c r="E867" i="10"/>
  <c r="F867" i="10"/>
  <c r="H867" i="10"/>
  <c r="I867" i="10"/>
  <c r="J867" i="10"/>
  <c r="O867" i="10"/>
  <c r="P867" i="10"/>
  <c r="A868" i="10"/>
  <c r="B868" i="10"/>
  <c r="E868" i="10"/>
  <c r="F868" i="10"/>
  <c r="H868" i="10"/>
  <c r="I868" i="10"/>
  <c r="J868" i="10"/>
  <c r="O868" i="10"/>
  <c r="P868" i="10"/>
  <c r="A869" i="10"/>
  <c r="B869" i="10"/>
  <c r="E869" i="10"/>
  <c r="F869" i="10"/>
  <c r="H869" i="10"/>
  <c r="I869" i="10"/>
  <c r="J869" i="10"/>
  <c r="O869" i="10"/>
  <c r="P869" i="10"/>
  <c r="A870" i="10"/>
  <c r="B870" i="10"/>
  <c r="E870" i="10"/>
  <c r="F870" i="10"/>
  <c r="H870" i="10"/>
  <c r="I870" i="10"/>
  <c r="J870" i="10"/>
  <c r="O870" i="10"/>
  <c r="P870" i="10"/>
  <c r="A871" i="10"/>
  <c r="B871" i="10"/>
  <c r="E871" i="10"/>
  <c r="F871" i="10"/>
  <c r="H871" i="10"/>
  <c r="I871" i="10"/>
  <c r="J871" i="10"/>
  <c r="O871" i="10"/>
  <c r="P871" i="10"/>
  <c r="A872" i="10"/>
  <c r="B872" i="10"/>
  <c r="E872" i="10"/>
  <c r="F872" i="10"/>
  <c r="H872" i="10"/>
  <c r="I872" i="10"/>
  <c r="J872" i="10"/>
  <c r="O872" i="10"/>
  <c r="P872" i="10"/>
  <c r="A873" i="10"/>
  <c r="B873" i="10"/>
  <c r="E873" i="10"/>
  <c r="F873" i="10"/>
  <c r="H873" i="10"/>
  <c r="I873" i="10"/>
  <c r="J873" i="10"/>
  <c r="O873" i="10"/>
  <c r="P873" i="10"/>
  <c r="A874" i="10"/>
  <c r="B874" i="10"/>
  <c r="E874" i="10"/>
  <c r="F874" i="10"/>
  <c r="H874" i="10"/>
  <c r="I874" i="10"/>
  <c r="J874" i="10"/>
  <c r="O874" i="10"/>
  <c r="P874" i="10"/>
  <c r="A875" i="10"/>
  <c r="B875" i="10"/>
  <c r="E875" i="10"/>
  <c r="F875" i="10"/>
  <c r="H875" i="10"/>
  <c r="I875" i="10"/>
  <c r="J875" i="10"/>
  <c r="O875" i="10"/>
  <c r="P875" i="10"/>
  <c r="A876" i="10"/>
  <c r="B876" i="10"/>
  <c r="E876" i="10"/>
  <c r="F876" i="10"/>
  <c r="H876" i="10"/>
  <c r="I876" i="10"/>
  <c r="J876" i="10"/>
  <c r="O876" i="10"/>
  <c r="P876" i="10"/>
  <c r="A877" i="10"/>
  <c r="B877" i="10"/>
  <c r="E877" i="10"/>
  <c r="F877" i="10"/>
  <c r="H877" i="10"/>
  <c r="I877" i="10"/>
  <c r="J877" i="10"/>
  <c r="O877" i="10"/>
  <c r="P877" i="10"/>
  <c r="A878" i="10"/>
  <c r="B878" i="10"/>
  <c r="E878" i="10"/>
  <c r="F878" i="10"/>
  <c r="H878" i="10"/>
  <c r="I878" i="10"/>
  <c r="J878" i="10"/>
  <c r="O878" i="10"/>
  <c r="P878" i="10"/>
  <c r="A879" i="10"/>
  <c r="B879" i="10"/>
  <c r="E879" i="10"/>
  <c r="F879" i="10"/>
  <c r="H879" i="10"/>
  <c r="I879" i="10"/>
  <c r="J879" i="10"/>
  <c r="O879" i="10"/>
  <c r="P879" i="10"/>
  <c r="A880" i="10"/>
  <c r="B880" i="10"/>
  <c r="E880" i="10"/>
  <c r="F880" i="10"/>
  <c r="H880" i="10"/>
  <c r="I880" i="10"/>
  <c r="J880" i="10"/>
  <c r="O880" i="10"/>
  <c r="P880" i="10"/>
  <c r="A881" i="10"/>
  <c r="B881" i="10"/>
  <c r="E881" i="10"/>
  <c r="F881" i="10"/>
  <c r="H881" i="10"/>
  <c r="I881" i="10"/>
  <c r="J881" i="10"/>
  <c r="O881" i="10"/>
  <c r="P881" i="10"/>
  <c r="A882" i="10"/>
  <c r="B882" i="10"/>
  <c r="E882" i="10"/>
  <c r="F882" i="10"/>
  <c r="H882" i="10"/>
  <c r="I882" i="10"/>
  <c r="J882" i="10"/>
  <c r="O882" i="10"/>
  <c r="P882" i="10"/>
  <c r="A883" i="10"/>
  <c r="B883" i="10"/>
  <c r="E883" i="10"/>
  <c r="F883" i="10"/>
  <c r="H883" i="10"/>
  <c r="I883" i="10"/>
  <c r="J883" i="10"/>
  <c r="O883" i="10"/>
  <c r="P883" i="10"/>
  <c r="A884" i="10"/>
  <c r="B884" i="10"/>
  <c r="E884" i="10"/>
  <c r="F884" i="10"/>
  <c r="H884" i="10"/>
  <c r="I884" i="10"/>
  <c r="J884" i="10"/>
  <c r="O884" i="10"/>
  <c r="P884" i="10"/>
  <c r="A885" i="10"/>
  <c r="B885" i="10"/>
  <c r="E885" i="10"/>
  <c r="F885" i="10"/>
  <c r="H885" i="10"/>
  <c r="I885" i="10"/>
  <c r="J885" i="10"/>
  <c r="O885" i="10"/>
  <c r="P885" i="10"/>
  <c r="A886" i="10"/>
  <c r="B886" i="10"/>
  <c r="E886" i="10"/>
  <c r="F886" i="10"/>
  <c r="H886" i="10"/>
  <c r="I886" i="10"/>
  <c r="J886" i="10"/>
  <c r="O886" i="10"/>
  <c r="P886" i="10"/>
  <c r="A887" i="10"/>
  <c r="B887" i="10"/>
  <c r="E887" i="10"/>
  <c r="F887" i="10"/>
  <c r="H887" i="10"/>
  <c r="I887" i="10"/>
  <c r="J887" i="10"/>
  <c r="O887" i="10"/>
  <c r="P887" i="10"/>
  <c r="A888" i="10"/>
  <c r="B888" i="10"/>
  <c r="E888" i="10"/>
  <c r="F888" i="10"/>
  <c r="H888" i="10"/>
  <c r="I888" i="10"/>
  <c r="J888" i="10"/>
  <c r="O888" i="10"/>
  <c r="P888" i="10"/>
  <c r="A889" i="10"/>
  <c r="B889" i="10"/>
  <c r="E889" i="10"/>
  <c r="F889" i="10"/>
  <c r="H889" i="10"/>
  <c r="I889" i="10"/>
  <c r="J889" i="10"/>
  <c r="O889" i="10"/>
  <c r="P889" i="10"/>
  <c r="A890" i="10"/>
  <c r="B890" i="10"/>
  <c r="E890" i="10"/>
  <c r="F890" i="10"/>
  <c r="H890" i="10"/>
  <c r="I890" i="10"/>
  <c r="J890" i="10"/>
  <c r="O890" i="10"/>
  <c r="P890" i="10"/>
  <c r="A891" i="10"/>
  <c r="B891" i="10"/>
  <c r="E891" i="10"/>
  <c r="F891" i="10"/>
  <c r="H891" i="10"/>
  <c r="I891" i="10"/>
  <c r="J891" i="10"/>
  <c r="O891" i="10"/>
  <c r="P891" i="10"/>
  <c r="A892" i="10"/>
  <c r="B892" i="10"/>
  <c r="E892" i="10"/>
  <c r="F892" i="10"/>
  <c r="H892" i="10"/>
  <c r="I892" i="10"/>
  <c r="J892" i="10"/>
  <c r="O892" i="10"/>
  <c r="P892" i="10"/>
  <c r="A893" i="10"/>
  <c r="B893" i="10"/>
  <c r="E893" i="10"/>
  <c r="F893" i="10"/>
  <c r="H893" i="10"/>
  <c r="I893" i="10"/>
  <c r="J893" i="10"/>
  <c r="O893" i="10"/>
  <c r="P893" i="10"/>
  <c r="A894" i="10"/>
  <c r="B894" i="10"/>
  <c r="E894" i="10"/>
  <c r="F894" i="10"/>
  <c r="H894" i="10"/>
  <c r="I894" i="10"/>
  <c r="J894" i="10"/>
  <c r="O894" i="10"/>
  <c r="P894" i="10"/>
  <c r="A895" i="10"/>
  <c r="B895" i="10"/>
  <c r="E895" i="10"/>
  <c r="F895" i="10"/>
  <c r="H895" i="10"/>
  <c r="I895" i="10"/>
  <c r="J895" i="10"/>
  <c r="O895" i="10"/>
  <c r="P895" i="10"/>
  <c r="A896" i="10"/>
  <c r="B896" i="10"/>
  <c r="E896" i="10"/>
  <c r="F896" i="10"/>
  <c r="H896" i="10"/>
  <c r="I896" i="10"/>
  <c r="J896" i="10"/>
  <c r="O896" i="10"/>
  <c r="P896" i="10"/>
  <c r="A897" i="10"/>
  <c r="B897" i="10"/>
  <c r="E897" i="10"/>
  <c r="F897" i="10"/>
  <c r="H897" i="10"/>
  <c r="I897" i="10"/>
  <c r="J897" i="10"/>
  <c r="O897" i="10"/>
  <c r="P897" i="10"/>
  <c r="A898" i="10"/>
  <c r="B898" i="10"/>
  <c r="E898" i="10"/>
  <c r="F898" i="10"/>
  <c r="H898" i="10"/>
  <c r="I898" i="10"/>
  <c r="J898" i="10"/>
  <c r="O898" i="10"/>
  <c r="P898" i="10"/>
  <c r="A899" i="10"/>
  <c r="B899" i="10"/>
  <c r="E899" i="10"/>
  <c r="F899" i="10"/>
  <c r="H899" i="10"/>
  <c r="I899" i="10"/>
  <c r="J899" i="10"/>
  <c r="O899" i="10"/>
  <c r="P899" i="10"/>
  <c r="A900" i="10"/>
  <c r="B900" i="10"/>
  <c r="E900" i="10"/>
  <c r="F900" i="10"/>
  <c r="H900" i="10"/>
  <c r="I900" i="10"/>
  <c r="J900" i="10"/>
  <c r="O900" i="10"/>
  <c r="P900" i="10"/>
  <c r="A901" i="10"/>
  <c r="B901" i="10"/>
  <c r="E901" i="10"/>
  <c r="F901" i="10"/>
  <c r="H901" i="10"/>
  <c r="I901" i="10"/>
  <c r="J901" i="10"/>
  <c r="O901" i="10"/>
  <c r="P901" i="10"/>
  <c r="A902" i="10"/>
  <c r="B902" i="10"/>
  <c r="E902" i="10"/>
  <c r="F902" i="10"/>
  <c r="H902" i="10"/>
  <c r="I902" i="10"/>
  <c r="J902" i="10"/>
  <c r="O902" i="10"/>
  <c r="P902" i="10"/>
  <c r="A903" i="10"/>
  <c r="B903" i="10"/>
  <c r="E903" i="10"/>
  <c r="F903" i="10"/>
  <c r="H903" i="10"/>
  <c r="I903" i="10"/>
  <c r="J903" i="10"/>
  <c r="O903" i="10"/>
  <c r="P903" i="10"/>
  <c r="A904" i="10"/>
  <c r="B904" i="10"/>
  <c r="E904" i="10"/>
  <c r="F904" i="10"/>
  <c r="H904" i="10"/>
  <c r="I904" i="10"/>
  <c r="J904" i="10"/>
  <c r="O904" i="10"/>
  <c r="P904" i="10"/>
  <c r="A905" i="10"/>
  <c r="B905" i="10"/>
  <c r="E905" i="10"/>
  <c r="F905" i="10"/>
  <c r="H905" i="10"/>
  <c r="I905" i="10"/>
  <c r="J905" i="10"/>
  <c r="O905" i="10"/>
  <c r="P905" i="10"/>
  <c r="A906" i="10"/>
  <c r="B906" i="10"/>
  <c r="E906" i="10"/>
  <c r="F906" i="10"/>
  <c r="H906" i="10"/>
  <c r="I906" i="10"/>
  <c r="J906" i="10"/>
  <c r="O906" i="10"/>
  <c r="P906" i="10"/>
  <c r="A907" i="10"/>
  <c r="B907" i="10"/>
  <c r="E907" i="10"/>
  <c r="F907" i="10"/>
  <c r="H907" i="10"/>
  <c r="I907" i="10"/>
  <c r="J907" i="10"/>
  <c r="O907" i="10"/>
  <c r="P907" i="10"/>
  <c r="A908" i="10"/>
  <c r="B908" i="10"/>
  <c r="E908" i="10"/>
  <c r="F908" i="10"/>
  <c r="H908" i="10"/>
  <c r="I908" i="10"/>
  <c r="J908" i="10"/>
  <c r="O908" i="10"/>
  <c r="P908" i="10"/>
  <c r="A909" i="10"/>
  <c r="B909" i="10"/>
  <c r="E909" i="10"/>
  <c r="F909" i="10"/>
  <c r="H909" i="10"/>
  <c r="I909" i="10"/>
  <c r="J909" i="10"/>
  <c r="O909" i="10"/>
  <c r="P909" i="10"/>
  <c r="A910" i="10"/>
  <c r="B910" i="10"/>
  <c r="E910" i="10"/>
  <c r="F910" i="10"/>
  <c r="H910" i="10"/>
  <c r="I910" i="10"/>
  <c r="J910" i="10"/>
  <c r="O910" i="10"/>
  <c r="P910" i="10"/>
  <c r="A911" i="10"/>
  <c r="B911" i="10"/>
  <c r="E911" i="10"/>
  <c r="F911" i="10"/>
  <c r="H911" i="10"/>
  <c r="I911" i="10"/>
  <c r="J911" i="10"/>
  <c r="O911" i="10"/>
  <c r="P911" i="10"/>
  <c r="A912" i="10"/>
  <c r="B912" i="10"/>
  <c r="E912" i="10"/>
  <c r="F912" i="10"/>
  <c r="H912" i="10"/>
  <c r="I912" i="10"/>
  <c r="J912" i="10"/>
  <c r="O912" i="10"/>
  <c r="P912" i="10"/>
  <c r="A913" i="10"/>
  <c r="B913" i="10"/>
  <c r="E913" i="10"/>
  <c r="F913" i="10"/>
  <c r="H913" i="10"/>
  <c r="I913" i="10"/>
  <c r="J913" i="10"/>
  <c r="O913" i="10"/>
  <c r="P913" i="10"/>
  <c r="A914" i="10"/>
  <c r="B914" i="10"/>
  <c r="E914" i="10"/>
  <c r="F914" i="10"/>
  <c r="H914" i="10"/>
  <c r="I914" i="10"/>
  <c r="J914" i="10"/>
  <c r="O914" i="10"/>
  <c r="P914" i="10"/>
  <c r="A915" i="10"/>
  <c r="B915" i="10"/>
  <c r="E915" i="10"/>
  <c r="F915" i="10"/>
  <c r="H915" i="10"/>
  <c r="I915" i="10"/>
  <c r="J915" i="10"/>
  <c r="O915" i="10"/>
  <c r="P915" i="10"/>
  <c r="A916" i="10"/>
  <c r="B916" i="10"/>
  <c r="E916" i="10"/>
  <c r="F916" i="10"/>
  <c r="H916" i="10"/>
  <c r="I916" i="10"/>
  <c r="J916" i="10"/>
  <c r="O916" i="10"/>
  <c r="P916" i="10"/>
  <c r="A917" i="10"/>
  <c r="B917" i="10"/>
  <c r="E917" i="10"/>
  <c r="F917" i="10"/>
  <c r="H917" i="10"/>
  <c r="I917" i="10"/>
  <c r="J917" i="10"/>
  <c r="O917" i="10"/>
  <c r="P917" i="10"/>
  <c r="A918" i="10"/>
  <c r="B918" i="10"/>
  <c r="E918" i="10"/>
  <c r="F918" i="10"/>
  <c r="H918" i="10"/>
  <c r="I918" i="10"/>
  <c r="J918" i="10"/>
  <c r="O918" i="10"/>
  <c r="P918" i="10"/>
  <c r="A919" i="10"/>
  <c r="B919" i="10"/>
  <c r="E919" i="10"/>
  <c r="F919" i="10"/>
  <c r="H919" i="10"/>
  <c r="I919" i="10"/>
  <c r="J919" i="10"/>
  <c r="O919" i="10"/>
  <c r="P919" i="10"/>
  <c r="A920" i="10"/>
  <c r="B920" i="10"/>
  <c r="E920" i="10"/>
  <c r="F920" i="10"/>
  <c r="H920" i="10"/>
  <c r="I920" i="10"/>
  <c r="J920" i="10"/>
  <c r="O920" i="10"/>
  <c r="P920" i="10"/>
  <c r="A921" i="10"/>
  <c r="B921" i="10"/>
  <c r="E921" i="10"/>
  <c r="F921" i="10"/>
  <c r="H921" i="10"/>
  <c r="I921" i="10"/>
  <c r="J921" i="10"/>
  <c r="O921" i="10"/>
  <c r="P921" i="10"/>
  <c r="A922" i="10"/>
  <c r="B922" i="10"/>
  <c r="E922" i="10"/>
  <c r="F922" i="10"/>
  <c r="H922" i="10"/>
  <c r="I922" i="10"/>
  <c r="J922" i="10"/>
  <c r="O922" i="10"/>
  <c r="P922" i="10"/>
  <c r="A923" i="10"/>
  <c r="B923" i="10"/>
  <c r="E923" i="10"/>
  <c r="F923" i="10"/>
  <c r="H923" i="10"/>
  <c r="I923" i="10"/>
  <c r="J923" i="10"/>
  <c r="O923" i="10"/>
  <c r="P923" i="10"/>
  <c r="A924" i="10"/>
  <c r="B924" i="10"/>
  <c r="E924" i="10"/>
  <c r="F924" i="10"/>
  <c r="H924" i="10"/>
  <c r="I924" i="10"/>
  <c r="J924" i="10"/>
  <c r="O924" i="10"/>
  <c r="P924" i="10"/>
  <c r="A925" i="10"/>
  <c r="B925" i="10"/>
  <c r="E925" i="10"/>
  <c r="F925" i="10"/>
  <c r="H925" i="10"/>
  <c r="I925" i="10"/>
  <c r="J925" i="10"/>
  <c r="O925" i="10"/>
  <c r="P925" i="10"/>
  <c r="A926" i="10"/>
  <c r="B926" i="10"/>
  <c r="E926" i="10"/>
  <c r="F926" i="10"/>
  <c r="H926" i="10"/>
  <c r="I926" i="10"/>
  <c r="J926" i="10"/>
  <c r="O926" i="10"/>
  <c r="P926" i="10"/>
  <c r="A927" i="10"/>
  <c r="B927" i="10"/>
  <c r="E927" i="10"/>
  <c r="F927" i="10"/>
  <c r="H927" i="10"/>
  <c r="I927" i="10"/>
  <c r="J927" i="10"/>
  <c r="O927" i="10"/>
  <c r="P927" i="10"/>
  <c r="A928" i="10"/>
  <c r="B928" i="10"/>
  <c r="E928" i="10"/>
  <c r="F928" i="10"/>
  <c r="H928" i="10"/>
  <c r="I928" i="10"/>
  <c r="J928" i="10"/>
  <c r="O928" i="10"/>
  <c r="P928" i="10"/>
  <c r="A929" i="10"/>
  <c r="B929" i="10"/>
  <c r="E929" i="10"/>
  <c r="F929" i="10"/>
  <c r="H929" i="10"/>
  <c r="I929" i="10"/>
  <c r="J929" i="10"/>
  <c r="O929" i="10"/>
  <c r="P929" i="10"/>
  <c r="A930" i="10"/>
  <c r="B930" i="10"/>
  <c r="E930" i="10"/>
  <c r="F930" i="10"/>
  <c r="H930" i="10"/>
  <c r="I930" i="10"/>
  <c r="J930" i="10"/>
  <c r="O930" i="10"/>
  <c r="P930" i="10"/>
  <c r="A931" i="10"/>
  <c r="B931" i="10"/>
  <c r="E931" i="10"/>
  <c r="F931" i="10"/>
  <c r="H931" i="10"/>
  <c r="I931" i="10"/>
  <c r="J931" i="10"/>
  <c r="O931" i="10"/>
  <c r="P931" i="10"/>
  <c r="A932" i="10"/>
  <c r="B932" i="10"/>
  <c r="E932" i="10"/>
  <c r="F932" i="10"/>
  <c r="H932" i="10"/>
  <c r="I932" i="10"/>
  <c r="J932" i="10"/>
  <c r="O932" i="10"/>
  <c r="P932" i="10"/>
  <c r="A933" i="10"/>
  <c r="B933" i="10"/>
  <c r="E933" i="10"/>
  <c r="F933" i="10"/>
  <c r="H933" i="10"/>
  <c r="I933" i="10"/>
  <c r="J933" i="10"/>
  <c r="O933" i="10"/>
  <c r="P933" i="10"/>
  <c r="A934" i="10"/>
  <c r="B934" i="10"/>
  <c r="E934" i="10"/>
  <c r="F934" i="10"/>
  <c r="H934" i="10"/>
  <c r="I934" i="10"/>
  <c r="J934" i="10"/>
  <c r="O934" i="10"/>
  <c r="P934" i="10"/>
  <c r="A935" i="10"/>
  <c r="B935" i="10"/>
  <c r="E935" i="10"/>
  <c r="F935" i="10"/>
  <c r="H935" i="10"/>
  <c r="I935" i="10"/>
  <c r="J935" i="10"/>
  <c r="O935" i="10"/>
  <c r="P935" i="10"/>
  <c r="A936" i="10"/>
  <c r="B936" i="10"/>
  <c r="E936" i="10"/>
  <c r="F936" i="10"/>
  <c r="H936" i="10"/>
  <c r="I936" i="10"/>
  <c r="J936" i="10"/>
  <c r="O936" i="10"/>
  <c r="P936" i="10"/>
  <c r="A937" i="10"/>
  <c r="B937" i="10"/>
  <c r="E937" i="10"/>
  <c r="F937" i="10"/>
  <c r="H937" i="10"/>
  <c r="I937" i="10"/>
  <c r="J937" i="10"/>
  <c r="O937" i="10"/>
  <c r="P937" i="10"/>
  <c r="A938" i="10"/>
  <c r="B938" i="10"/>
  <c r="E938" i="10"/>
  <c r="F938" i="10"/>
  <c r="H938" i="10"/>
  <c r="I938" i="10"/>
  <c r="J938" i="10"/>
  <c r="O938" i="10"/>
  <c r="P938" i="10"/>
  <c r="A939" i="10"/>
  <c r="B939" i="10"/>
  <c r="E939" i="10"/>
  <c r="F939" i="10"/>
  <c r="H939" i="10"/>
  <c r="I939" i="10"/>
  <c r="J939" i="10"/>
  <c r="O939" i="10"/>
  <c r="P939" i="10"/>
  <c r="A940" i="10"/>
  <c r="B940" i="10"/>
  <c r="E940" i="10"/>
  <c r="F940" i="10"/>
  <c r="H940" i="10"/>
  <c r="I940" i="10"/>
  <c r="J940" i="10"/>
  <c r="O940" i="10"/>
  <c r="P940" i="10"/>
  <c r="A941" i="10"/>
  <c r="B941" i="10"/>
  <c r="E941" i="10"/>
  <c r="F941" i="10"/>
  <c r="H941" i="10"/>
  <c r="I941" i="10"/>
  <c r="J941" i="10"/>
  <c r="O941" i="10"/>
  <c r="P941" i="10"/>
  <c r="A942" i="10"/>
  <c r="B942" i="10"/>
  <c r="E942" i="10"/>
  <c r="F942" i="10"/>
  <c r="H942" i="10"/>
  <c r="I942" i="10"/>
  <c r="J942" i="10"/>
  <c r="O942" i="10"/>
  <c r="P942" i="10"/>
  <c r="A943" i="10"/>
  <c r="B943" i="10"/>
  <c r="E943" i="10"/>
  <c r="F943" i="10"/>
  <c r="H943" i="10"/>
  <c r="I943" i="10"/>
  <c r="J943" i="10"/>
  <c r="O943" i="10"/>
  <c r="P943" i="10"/>
  <c r="A944" i="10"/>
  <c r="B944" i="10"/>
  <c r="E944" i="10"/>
  <c r="F944" i="10"/>
  <c r="H944" i="10"/>
  <c r="I944" i="10"/>
  <c r="J944" i="10"/>
  <c r="O944" i="10"/>
  <c r="P944" i="10"/>
  <c r="A945" i="10"/>
  <c r="B945" i="10"/>
  <c r="E945" i="10"/>
  <c r="F945" i="10"/>
  <c r="H945" i="10"/>
  <c r="I945" i="10"/>
  <c r="J945" i="10"/>
  <c r="O945" i="10"/>
  <c r="P945" i="10"/>
  <c r="A946" i="10"/>
  <c r="B946" i="10"/>
  <c r="E946" i="10"/>
  <c r="F946" i="10"/>
  <c r="H946" i="10"/>
  <c r="I946" i="10"/>
  <c r="J946" i="10"/>
  <c r="O946" i="10"/>
  <c r="P946" i="10"/>
  <c r="A947" i="10"/>
  <c r="B947" i="10"/>
  <c r="E947" i="10"/>
  <c r="F947" i="10"/>
  <c r="H947" i="10"/>
  <c r="I947" i="10"/>
  <c r="J947" i="10"/>
  <c r="O947" i="10"/>
  <c r="P947" i="10"/>
  <c r="A948" i="10"/>
  <c r="B948" i="10"/>
  <c r="E948" i="10"/>
  <c r="F948" i="10"/>
  <c r="H948" i="10"/>
  <c r="I948" i="10"/>
  <c r="J948" i="10"/>
  <c r="O948" i="10"/>
  <c r="P948" i="10"/>
  <c r="A949" i="10"/>
  <c r="B949" i="10"/>
  <c r="E949" i="10"/>
  <c r="F949" i="10"/>
  <c r="H949" i="10"/>
  <c r="I949" i="10"/>
  <c r="J949" i="10"/>
  <c r="O949" i="10"/>
  <c r="P949" i="10"/>
  <c r="A950" i="10"/>
  <c r="B950" i="10"/>
  <c r="E950" i="10"/>
  <c r="F950" i="10"/>
  <c r="H950" i="10"/>
  <c r="I950" i="10"/>
  <c r="J950" i="10"/>
  <c r="O950" i="10"/>
  <c r="P950" i="10"/>
  <c r="A951" i="10"/>
  <c r="B951" i="10"/>
  <c r="E951" i="10"/>
  <c r="F951" i="10"/>
  <c r="H951" i="10"/>
  <c r="I951" i="10"/>
  <c r="J951" i="10"/>
  <c r="O951" i="10"/>
  <c r="P951" i="10"/>
  <c r="A952" i="10"/>
  <c r="B952" i="10"/>
  <c r="E952" i="10"/>
  <c r="F952" i="10"/>
  <c r="H952" i="10"/>
  <c r="I952" i="10"/>
  <c r="J952" i="10"/>
  <c r="O952" i="10"/>
  <c r="P952" i="10"/>
  <c r="A953" i="10"/>
  <c r="B953" i="10"/>
  <c r="E953" i="10"/>
  <c r="F953" i="10"/>
  <c r="H953" i="10"/>
  <c r="I953" i="10"/>
  <c r="J953" i="10"/>
  <c r="O953" i="10"/>
  <c r="P953" i="10"/>
  <c r="A954" i="10"/>
  <c r="B954" i="10"/>
  <c r="E954" i="10"/>
  <c r="F954" i="10"/>
  <c r="H954" i="10"/>
  <c r="I954" i="10"/>
  <c r="J954" i="10"/>
  <c r="O954" i="10"/>
  <c r="P954" i="10"/>
  <c r="A955" i="10"/>
  <c r="B955" i="10"/>
  <c r="E955" i="10"/>
  <c r="F955" i="10"/>
  <c r="H955" i="10"/>
  <c r="I955" i="10"/>
  <c r="J955" i="10"/>
  <c r="O955" i="10"/>
  <c r="P955" i="10"/>
  <c r="A956" i="10"/>
  <c r="B956" i="10"/>
  <c r="E956" i="10"/>
  <c r="F956" i="10"/>
  <c r="H956" i="10"/>
  <c r="I956" i="10"/>
  <c r="J956" i="10"/>
  <c r="O956" i="10"/>
  <c r="P956" i="10"/>
  <c r="A957" i="10"/>
  <c r="B957" i="10"/>
  <c r="E957" i="10"/>
  <c r="F957" i="10"/>
  <c r="H957" i="10"/>
  <c r="I957" i="10"/>
  <c r="J957" i="10"/>
  <c r="O957" i="10"/>
  <c r="P957" i="10"/>
  <c r="A958" i="10"/>
  <c r="B958" i="10"/>
  <c r="E958" i="10"/>
  <c r="F958" i="10"/>
  <c r="H958" i="10"/>
  <c r="I958" i="10"/>
  <c r="J958" i="10"/>
  <c r="O958" i="10"/>
  <c r="P958" i="10"/>
  <c r="A959" i="10"/>
  <c r="B959" i="10"/>
  <c r="E959" i="10"/>
  <c r="F959" i="10"/>
  <c r="H959" i="10"/>
  <c r="I959" i="10"/>
  <c r="J959" i="10"/>
  <c r="O959" i="10"/>
  <c r="P959" i="10"/>
  <c r="A960" i="10"/>
  <c r="B960" i="10"/>
  <c r="E960" i="10"/>
  <c r="F960" i="10"/>
  <c r="H960" i="10"/>
  <c r="I960" i="10"/>
  <c r="J960" i="10"/>
  <c r="O960" i="10"/>
  <c r="P960" i="10"/>
  <c r="A961" i="10"/>
  <c r="B961" i="10"/>
  <c r="E961" i="10"/>
  <c r="F961" i="10"/>
  <c r="H961" i="10"/>
  <c r="I961" i="10"/>
  <c r="J961" i="10"/>
  <c r="O961" i="10"/>
  <c r="P961" i="10"/>
  <c r="A962" i="10"/>
  <c r="B962" i="10"/>
  <c r="E962" i="10"/>
  <c r="F962" i="10"/>
  <c r="H962" i="10"/>
  <c r="I962" i="10"/>
  <c r="J962" i="10"/>
  <c r="O962" i="10"/>
  <c r="P962" i="10"/>
  <c r="A963" i="10"/>
  <c r="B963" i="10"/>
  <c r="E963" i="10"/>
  <c r="F963" i="10"/>
  <c r="H963" i="10"/>
  <c r="I963" i="10"/>
  <c r="J963" i="10"/>
  <c r="O963" i="10"/>
  <c r="P963" i="10"/>
  <c r="A964" i="10"/>
  <c r="B964" i="10"/>
  <c r="E964" i="10"/>
  <c r="F964" i="10"/>
  <c r="H964" i="10"/>
  <c r="I964" i="10"/>
  <c r="J964" i="10"/>
  <c r="O964" i="10"/>
  <c r="P964" i="10"/>
  <c r="A965" i="10"/>
  <c r="B965" i="10"/>
  <c r="E965" i="10"/>
  <c r="F965" i="10"/>
  <c r="H965" i="10"/>
  <c r="I965" i="10"/>
  <c r="J965" i="10"/>
  <c r="O965" i="10"/>
  <c r="P965" i="10"/>
  <c r="A966" i="10"/>
  <c r="B966" i="10"/>
  <c r="E966" i="10"/>
  <c r="F966" i="10"/>
  <c r="H966" i="10"/>
  <c r="I966" i="10"/>
  <c r="J966" i="10"/>
  <c r="O966" i="10"/>
  <c r="P966" i="10"/>
  <c r="A967" i="10"/>
  <c r="B967" i="10"/>
  <c r="E967" i="10"/>
  <c r="F967" i="10"/>
  <c r="H967" i="10"/>
  <c r="I967" i="10"/>
  <c r="J967" i="10"/>
  <c r="O967" i="10"/>
  <c r="P967" i="10"/>
  <c r="A968" i="10"/>
  <c r="B968" i="10"/>
  <c r="E968" i="10"/>
  <c r="F968" i="10"/>
  <c r="H968" i="10"/>
  <c r="I968" i="10"/>
  <c r="J968" i="10"/>
  <c r="O968" i="10"/>
  <c r="P968" i="10"/>
  <c r="A969" i="10"/>
  <c r="B969" i="10"/>
  <c r="E969" i="10"/>
  <c r="F969" i="10"/>
  <c r="H969" i="10"/>
  <c r="I969" i="10"/>
  <c r="J969" i="10"/>
  <c r="O969" i="10"/>
  <c r="P969" i="10"/>
  <c r="A970" i="10"/>
  <c r="B970" i="10"/>
  <c r="E970" i="10"/>
  <c r="F970" i="10"/>
  <c r="H970" i="10"/>
  <c r="I970" i="10"/>
  <c r="J970" i="10"/>
  <c r="O970" i="10"/>
  <c r="P970" i="10"/>
  <c r="A971" i="10"/>
  <c r="B971" i="10"/>
  <c r="E971" i="10"/>
  <c r="F971" i="10"/>
  <c r="H971" i="10"/>
  <c r="I971" i="10"/>
  <c r="J971" i="10"/>
  <c r="O971" i="10"/>
  <c r="P971" i="10"/>
  <c r="A972" i="10"/>
  <c r="B972" i="10"/>
  <c r="E972" i="10"/>
  <c r="F972" i="10"/>
  <c r="H972" i="10"/>
  <c r="I972" i="10"/>
  <c r="J972" i="10"/>
  <c r="O972" i="10"/>
  <c r="P972" i="10"/>
  <c r="A973" i="10"/>
  <c r="B973" i="10"/>
  <c r="E973" i="10"/>
  <c r="F973" i="10"/>
  <c r="H973" i="10"/>
  <c r="I973" i="10"/>
  <c r="J973" i="10"/>
  <c r="O973" i="10"/>
  <c r="P973" i="10"/>
  <c r="A974" i="10"/>
  <c r="B974" i="10"/>
  <c r="E974" i="10"/>
  <c r="F974" i="10"/>
  <c r="H974" i="10"/>
  <c r="I974" i="10"/>
  <c r="J974" i="10"/>
  <c r="O974" i="10"/>
  <c r="P974" i="10"/>
  <c r="A975" i="10"/>
  <c r="B975" i="10"/>
  <c r="E975" i="10"/>
  <c r="F975" i="10"/>
  <c r="H975" i="10"/>
  <c r="I975" i="10"/>
  <c r="J975" i="10"/>
  <c r="O975" i="10"/>
  <c r="P975" i="10"/>
  <c r="A976" i="10"/>
  <c r="B976" i="10"/>
  <c r="E976" i="10"/>
  <c r="F976" i="10"/>
  <c r="H976" i="10"/>
  <c r="I976" i="10"/>
  <c r="J976" i="10"/>
  <c r="O976" i="10"/>
  <c r="P976" i="10"/>
  <c r="A977" i="10"/>
  <c r="B977" i="10"/>
  <c r="E977" i="10"/>
  <c r="F977" i="10"/>
  <c r="H977" i="10"/>
  <c r="I977" i="10"/>
  <c r="J977" i="10"/>
  <c r="O977" i="10"/>
  <c r="P977" i="10"/>
  <c r="A978" i="10"/>
  <c r="B978" i="10"/>
  <c r="E978" i="10"/>
  <c r="F978" i="10"/>
  <c r="H978" i="10"/>
  <c r="I978" i="10"/>
  <c r="J978" i="10"/>
  <c r="O978" i="10"/>
  <c r="P978" i="10"/>
  <c r="A979" i="10"/>
  <c r="B979" i="10"/>
  <c r="E979" i="10"/>
  <c r="F979" i="10"/>
  <c r="H979" i="10"/>
  <c r="I979" i="10"/>
  <c r="J979" i="10"/>
  <c r="O979" i="10"/>
  <c r="P979" i="10"/>
  <c r="A980" i="10"/>
  <c r="B980" i="10"/>
  <c r="E980" i="10"/>
  <c r="F980" i="10"/>
  <c r="H980" i="10"/>
  <c r="I980" i="10"/>
  <c r="J980" i="10"/>
  <c r="O980" i="10"/>
  <c r="P980" i="10"/>
  <c r="A981" i="10"/>
  <c r="B981" i="10"/>
  <c r="E981" i="10"/>
  <c r="F981" i="10"/>
  <c r="H981" i="10"/>
  <c r="I981" i="10"/>
  <c r="J981" i="10"/>
  <c r="O981" i="10"/>
  <c r="P981" i="10"/>
  <c r="A982" i="10"/>
  <c r="B982" i="10"/>
  <c r="E982" i="10"/>
  <c r="F982" i="10"/>
  <c r="H982" i="10"/>
  <c r="I982" i="10"/>
  <c r="J982" i="10"/>
  <c r="O982" i="10"/>
  <c r="P982" i="10"/>
  <c r="A983" i="10"/>
  <c r="B983" i="10"/>
  <c r="E983" i="10"/>
  <c r="F983" i="10"/>
  <c r="H983" i="10"/>
  <c r="I983" i="10"/>
  <c r="J983" i="10"/>
  <c r="O983" i="10"/>
  <c r="P983" i="10"/>
  <c r="A984" i="10"/>
  <c r="B984" i="10"/>
  <c r="E984" i="10"/>
  <c r="F984" i="10"/>
  <c r="H984" i="10"/>
  <c r="I984" i="10"/>
  <c r="J984" i="10"/>
  <c r="O984" i="10"/>
  <c r="P984" i="10"/>
  <c r="A985" i="10"/>
  <c r="B985" i="10"/>
  <c r="E985" i="10"/>
  <c r="F985" i="10"/>
  <c r="H985" i="10"/>
  <c r="I985" i="10"/>
  <c r="J985" i="10"/>
  <c r="O985" i="10"/>
  <c r="P985" i="10"/>
  <c r="A986" i="10"/>
  <c r="B986" i="10"/>
  <c r="E986" i="10"/>
  <c r="F986" i="10"/>
  <c r="H986" i="10"/>
  <c r="I986" i="10"/>
  <c r="J986" i="10"/>
  <c r="O986" i="10"/>
  <c r="P986" i="10"/>
  <c r="A987" i="10"/>
  <c r="B987" i="10"/>
  <c r="E987" i="10"/>
  <c r="F987" i="10"/>
  <c r="H987" i="10"/>
  <c r="I987" i="10"/>
  <c r="J987" i="10"/>
  <c r="O987" i="10"/>
  <c r="P987" i="10"/>
  <c r="A988" i="10"/>
  <c r="B988" i="10"/>
  <c r="E988" i="10"/>
  <c r="F988" i="10"/>
  <c r="H988" i="10"/>
  <c r="I988" i="10"/>
  <c r="J988" i="10"/>
  <c r="O988" i="10"/>
  <c r="P988" i="10"/>
  <c r="A989" i="10"/>
  <c r="B989" i="10"/>
  <c r="E989" i="10"/>
  <c r="F989" i="10"/>
  <c r="H989" i="10"/>
  <c r="I989" i="10"/>
  <c r="J989" i="10"/>
  <c r="O989" i="10"/>
  <c r="P989" i="10"/>
  <c r="A990" i="10"/>
  <c r="B990" i="10"/>
  <c r="E990" i="10"/>
  <c r="F990" i="10"/>
  <c r="H990" i="10"/>
  <c r="I990" i="10"/>
  <c r="J990" i="10"/>
  <c r="O990" i="10"/>
  <c r="P990" i="10"/>
  <c r="A991" i="10"/>
  <c r="B991" i="10"/>
  <c r="E991" i="10"/>
  <c r="F991" i="10"/>
  <c r="H991" i="10"/>
  <c r="I991" i="10"/>
  <c r="J991" i="10"/>
  <c r="O991" i="10"/>
  <c r="P991" i="10"/>
  <c r="A992" i="10"/>
  <c r="B992" i="10"/>
  <c r="E992" i="10"/>
  <c r="F992" i="10"/>
  <c r="H992" i="10"/>
  <c r="I992" i="10"/>
  <c r="J992" i="10"/>
  <c r="O992" i="10"/>
  <c r="P992" i="10"/>
  <c r="A993" i="10"/>
  <c r="B993" i="10"/>
  <c r="E993" i="10"/>
  <c r="F993" i="10"/>
  <c r="H993" i="10"/>
  <c r="I993" i="10"/>
  <c r="J993" i="10"/>
  <c r="O993" i="10"/>
  <c r="P993" i="10"/>
  <c r="A994" i="10"/>
  <c r="B994" i="10"/>
  <c r="E994" i="10"/>
  <c r="F994" i="10"/>
  <c r="H994" i="10"/>
  <c r="I994" i="10"/>
  <c r="J994" i="10"/>
  <c r="O994" i="10"/>
  <c r="P994" i="10"/>
  <c r="A995" i="10"/>
  <c r="B995" i="10"/>
  <c r="E995" i="10"/>
  <c r="F995" i="10"/>
  <c r="H995" i="10"/>
  <c r="I995" i="10"/>
  <c r="J995" i="10"/>
  <c r="O995" i="10"/>
  <c r="P995" i="10"/>
  <c r="A996" i="10"/>
  <c r="B996" i="10"/>
  <c r="E996" i="10"/>
  <c r="F996" i="10"/>
  <c r="H996" i="10"/>
  <c r="I996" i="10"/>
  <c r="J996" i="10"/>
  <c r="O996" i="10"/>
  <c r="P996" i="10"/>
  <c r="A997" i="10"/>
  <c r="B997" i="10"/>
  <c r="E997" i="10"/>
  <c r="F997" i="10"/>
  <c r="H997" i="10"/>
  <c r="I997" i="10"/>
  <c r="J997" i="10"/>
  <c r="O997" i="10"/>
  <c r="P997" i="10"/>
  <c r="A998" i="10"/>
  <c r="B998" i="10"/>
  <c r="E998" i="10"/>
  <c r="F998" i="10"/>
  <c r="H998" i="10"/>
  <c r="I998" i="10"/>
  <c r="J998" i="10"/>
  <c r="O998" i="10"/>
  <c r="P998" i="10"/>
  <c r="A999" i="10"/>
  <c r="B999" i="10"/>
  <c r="E999" i="10"/>
  <c r="F999" i="10"/>
  <c r="H999" i="10"/>
  <c r="I999" i="10"/>
  <c r="J999" i="10"/>
  <c r="O999" i="10"/>
  <c r="P999" i="10"/>
  <c r="A1000" i="10"/>
  <c r="B1000" i="10"/>
  <c r="E1000" i="10"/>
  <c r="F1000" i="10"/>
  <c r="H1000" i="10"/>
  <c r="I1000" i="10"/>
  <c r="J1000" i="10"/>
  <c r="O1000" i="10"/>
  <c r="P1000" i="10"/>
  <c r="A1001" i="10"/>
  <c r="B1001" i="10"/>
  <c r="E1001" i="10"/>
  <c r="F1001" i="10"/>
  <c r="H1001" i="10"/>
  <c r="I1001" i="10"/>
  <c r="J1001" i="10"/>
  <c r="O1001" i="10"/>
  <c r="P1001" i="10"/>
  <c r="A1002" i="10"/>
  <c r="B1002" i="10"/>
  <c r="C1002" i="10"/>
  <c r="D1002" i="10"/>
  <c r="E1002" i="10"/>
  <c r="F1002" i="10"/>
  <c r="G1002" i="10"/>
  <c r="H1002" i="10"/>
  <c r="I1002" i="10"/>
  <c r="J1002" i="10"/>
  <c r="K1002" i="10"/>
  <c r="L1002" i="10"/>
  <c r="M1002" i="10"/>
  <c r="N1002" i="10"/>
  <c r="O1002" i="10"/>
  <c r="P1002" i="10"/>
  <c r="A1003" i="10"/>
  <c r="B1003" i="10"/>
  <c r="C1003" i="10"/>
  <c r="D1003" i="10"/>
  <c r="E1003" i="10"/>
  <c r="F1003" i="10"/>
  <c r="G1003" i="10"/>
  <c r="H1003" i="10"/>
  <c r="I1003" i="10"/>
  <c r="J1003" i="10"/>
  <c r="K1003" i="10"/>
  <c r="L1003" i="10"/>
  <c r="M1003" i="10"/>
  <c r="N1003" i="10"/>
  <c r="O1003" i="10"/>
  <c r="P1003" i="10"/>
  <c r="A1004" i="10"/>
  <c r="B1004" i="10"/>
  <c r="C1004" i="10"/>
  <c r="D1004" i="10"/>
  <c r="E1004" i="10"/>
  <c r="F1004" i="10"/>
  <c r="G1004" i="10"/>
  <c r="H1004" i="10"/>
  <c r="I1004" i="10"/>
  <c r="J1004" i="10"/>
  <c r="K1004" i="10"/>
  <c r="L1004" i="10"/>
  <c r="M1004" i="10"/>
  <c r="N1004" i="10"/>
  <c r="O1004" i="10"/>
  <c r="P1004" i="10"/>
  <c r="A1005" i="10"/>
  <c r="B1005" i="10"/>
  <c r="C1005" i="10"/>
  <c r="D1005" i="10"/>
  <c r="E1005" i="10"/>
  <c r="F1005" i="10"/>
  <c r="G1005" i="10"/>
  <c r="H1005" i="10"/>
  <c r="I1005" i="10"/>
  <c r="J1005" i="10"/>
  <c r="K1005" i="10"/>
  <c r="L1005" i="10"/>
  <c r="M1005" i="10"/>
  <c r="N1005" i="10"/>
  <c r="O1005" i="10"/>
  <c r="P1005" i="10"/>
  <c r="A1006" i="10"/>
  <c r="B1006" i="10"/>
  <c r="C1006" i="10"/>
  <c r="D1006" i="10"/>
  <c r="E1006" i="10"/>
  <c r="F1006" i="10"/>
  <c r="G1006" i="10"/>
  <c r="H1006" i="10"/>
  <c r="I1006" i="10"/>
  <c r="J1006" i="10"/>
  <c r="K1006" i="10"/>
  <c r="L1006" i="10"/>
  <c r="M1006" i="10"/>
  <c r="N1006" i="10"/>
  <c r="O1006" i="10"/>
  <c r="P1006" i="10"/>
  <c r="A1007" i="10"/>
  <c r="B1007" i="10"/>
  <c r="C1007" i="10"/>
  <c r="D1007" i="10"/>
  <c r="E1007" i="10"/>
  <c r="F1007" i="10"/>
  <c r="G1007" i="10"/>
  <c r="H1007" i="10"/>
  <c r="I1007" i="10"/>
  <c r="J1007" i="10"/>
  <c r="K1007" i="10"/>
  <c r="L1007" i="10"/>
  <c r="M1007" i="10"/>
  <c r="N1007" i="10"/>
  <c r="O1007" i="10"/>
  <c r="P1007" i="10"/>
  <c r="A1008" i="10"/>
  <c r="B1008" i="10"/>
  <c r="C1008" i="10"/>
  <c r="D1008" i="10"/>
  <c r="E1008" i="10"/>
  <c r="F1008" i="10"/>
  <c r="G1008" i="10"/>
  <c r="H1008" i="10"/>
  <c r="I1008" i="10"/>
  <c r="J1008" i="10"/>
  <c r="K1008" i="10"/>
  <c r="L1008" i="10"/>
  <c r="M1008" i="10"/>
  <c r="N1008" i="10"/>
  <c r="O1008" i="10"/>
  <c r="P1008" i="10"/>
  <c r="A1009" i="10"/>
  <c r="B1009" i="10"/>
  <c r="C1009" i="10"/>
  <c r="D1009" i="10"/>
  <c r="E1009" i="10"/>
  <c r="F1009" i="10"/>
  <c r="G1009" i="10"/>
  <c r="H1009" i="10"/>
  <c r="I1009" i="10"/>
  <c r="J1009" i="10"/>
  <c r="K1009" i="10"/>
  <c r="L1009" i="10"/>
  <c r="M1009" i="10"/>
  <c r="N1009" i="10"/>
  <c r="O1009" i="10"/>
  <c r="P1009" i="10"/>
  <c r="A1010" i="10"/>
  <c r="B1010" i="10"/>
  <c r="C1010" i="10"/>
  <c r="D1010" i="10"/>
  <c r="E1010" i="10"/>
  <c r="F1010" i="10"/>
  <c r="G1010" i="10"/>
  <c r="H1010" i="10"/>
  <c r="I1010" i="10"/>
  <c r="J1010" i="10"/>
  <c r="K1010" i="10"/>
  <c r="L1010" i="10"/>
  <c r="M1010" i="10"/>
  <c r="N1010" i="10"/>
  <c r="O1010" i="10"/>
  <c r="P1010" i="10"/>
  <c r="A1011" i="10"/>
  <c r="B1011" i="10"/>
  <c r="C1011" i="10"/>
  <c r="D1011" i="10"/>
  <c r="E1011" i="10"/>
  <c r="F1011" i="10"/>
  <c r="G1011" i="10"/>
  <c r="H1011" i="10"/>
  <c r="I1011" i="10"/>
  <c r="J1011" i="10"/>
  <c r="K1011" i="10"/>
  <c r="L1011" i="10"/>
  <c r="M1011" i="10"/>
  <c r="N1011" i="10"/>
  <c r="O1011" i="10"/>
  <c r="P1011" i="10"/>
  <c r="A1012" i="10"/>
  <c r="B1012" i="10"/>
  <c r="C1012" i="10"/>
  <c r="D1012" i="10"/>
  <c r="E1012" i="10"/>
  <c r="F1012" i="10"/>
  <c r="G1012" i="10"/>
  <c r="H1012" i="10"/>
  <c r="I1012" i="10"/>
  <c r="J1012" i="10"/>
  <c r="K1012" i="10"/>
  <c r="L1012" i="10"/>
  <c r="M1012" i="10"/>
  <c r="N1012" i="10"/>
  <c r="O1012" i="10"/>
  <c r="P1012" i="10"/>
  <c r="A1013" i="10"/>
  <c r="B1013" i="10"/>
  <c r="C1013" i="10"/>
  <c r="D1013" i="10"/>
  <c r="E1013" i="10"/>
  <c r="F1013" i="10"/>
  <c r="G1013" i="10"/>
  <c r="H1013" i="10"/>
  <c r="I1013" i="10"/>
  <c r="J1013" i="10"/>
  <c r="K1013" i="10"/>
  <c r="L1013" i="10"/>
  <c r="M1013" i="10"/>
  <c r="N1013" i="10"/>
  <c r="O1013" i="10"/>
  <c r="P1013" i="10"/>
  <c r="A1014" i="10"/>
  <c r="B1014" i="10"/>
  <c r="C1014" i="10"/>
  <c r="D1014" i="10"/>
  <c r="E1014" i="10"/>
  <c r="F1014" i="10"/>
  <c r="G1014" i="10"/>
  <c r="H1014" i="10"/>
  <c r="I1014" i="10"/>
  <c r="J1014" i="10"/>
  <c r="K1014" i="10"/>
  <c r="L1014" i="10"/>
  <c r="M1014" i="10"/>
  <c r="N1014" i="10"/>
  <c r="O1014" i="10"/>
  <c r="P1014" i="10"/>
  <c r="A1015" i="10"/>
  <c r="B1015" i="10"/>
  <c r="C1015" i="10"/>
  <c r="D1015" i="10"/>
  <c r="E1015" i="10"/>
  <c r="F1015" i="10"/>
  <c r="G1015" i="10"/>
  <c r="H1015" i="10"/>
  <c r="I1015" i="10"/>
  <c r="J1015" i="10"/>
  <c r="K1015" i="10"/>
  <c r="L1015" i="10"/>
  <c r="M1015" i="10"/>
  <c r="N1015" i="10"/>
  <c r="O1015" i="10"/>
  <c r="P1015" i="10"/>
  <c r="A1016" i="10"/>
  <c r="B1016" i="10"/>
  <c r="C1016" i="10"/>
  <c r="D1016" i="10"/>
  <c r="E1016" i="10"/>
  <c r="F1016" i="10"/>
  <c r="G1016" i="10"/>
  <c r="H1016" i="10"/>
  <c r="I1016" i="10"/>
  <c r="J1016" i="10"/>
  <c r="K1016" i="10"/>
  <c r="L1016" i="10"/>
  <c r="M1016" i="10"/>
  <c r="N1016" i="10"/>
  <c r="O1016" i="10"/>
  <c r="P1016" i="10"/>
  <c r="A1017" i="10"/>
  <c r="B1017" i="10"/>
  <c r="C1017" i="10"/>
  <c r="D1017" i="10"/>
  <c r="E1017" i="10"/>
  <c r="F1017" i="10"/>
  <c r="G1017" i="10"/>
  <c r="H1017" i="10"/>
  <c r="I1017" i="10"/>
  <c r="J1017" i="10"/>
  <c r="K1017" i="10"/>
  <c r="L1017" i="10"/>
  <c r="M1017" i="10"/>
  <c r="N1017" i="10"/>
  <c r="O1017" i="10"/>
  <c r="P1017" i="10"/>
  <c r="A1018" i="10"/>
  <c r="B1018" i="10"/>
  <c r="C1018" i="10"/>
  <c r="D1018" i="10"/>
  <c r="E1018" i="10"/>
  <c r="F1018" i="10"/>
  <c r="G1018" i="10"/>
  <c r="H1018" i="10"/>
  <c r="I1018" i="10"/>
  <c r="J1018" i="10"/>
  <c r="K1018" i="10"/>
  <c r="L1018" i="10"/>
  <c r="M1018" i="10"/>
  <c r="N1018" i="10"/>
  <c r="O1018" i="10"/>
  <c r="P1018" i="10"/>
  <c r="A1019" i="10"/>
  <c r="B1019" i="10"/>
  <c r="C1019" i="10"/>
  <c r="D1019" i="10"/>
  <c r="E1019" i="10"/>
  <c r="F1019" i="10"/>
  <c r="G1019" i="10"/>
  <c r="H1019" i="10"/>
  <c r="I1019" i="10"/>
  <c r="J1019" i="10"/>
  <c r="K1019" i="10"/>
  <c r="L1019" i="10"/>
  <c r="M1019" i="10"/>
  <c r="N1019" i="10"/>
  <c r="O1019" i="10"/>
  <c r="P1019" i="10"/>
  <c r="A1020" i="10"/>
  <c r="B1020" i="10"/>
  <c r="C1020" i="10"/>
  <c r="D1020" i="10"/>
  <c r="E1020" i="10"/>
  <c r="F1020" i="10"/>
  <c r="G1020" i="10"/>
  <c r="H1020" i="10"/>
  <c r="I1020" i="10"/>
  <c r="J1020" i="10"/>
  <c r="K1020" i="10"/>
  <c r="L1020" i="10"/>
  <c r="M1020" i="10"/>
  <c r="N1020" i="10"/>
  <c r="O1020" i="10"/>
  <c r="P1020" i="10"/>
  <c r="A1021" i="10"/>
  <c r="B1021" i="10"/>
  <c r="C1021" i="10"/>
  <c r="D1021" i="10"/>
  <c r="E1021" i="10"/>
  <c r="F1021" i="10"/>
  <c r="G1021" i="10"/>
  <c r="H1021" i="10"/>
  <c r="I1021" i="10"/>
  <c r="J1021" i="10"/>
  <c r="K1021" i="10"/>
  <c r="L1021" i="10"/>
  <c r="M1021" i="10"/>
  <c r="N1021" i="10"/>
  <c r="O1021" i="10"/>
  <c r="P1021" i="10"/>
  <c r="A1022" i="10"/>
  <c r="B1022" i="10"/>
  <c r="C1022" i="10"/>
  <c r="D1022" i="10"/>
  <c r="E1022" i="10"/>
  <c r="F1022" i="10"/>
  <c r="G1022" i="10"/>
  <c r="H1022" i="10"/>
  <c r="I1022" i="10"/>
  <c r="J1022" i="10"/>
  <c r="K1022" i="10"/>
  <c r="L1022" i="10"/>
  <c r="M1022" i="10"/>
  <c r="N1022" i="10"/>
  <c r="O1022" i="10"/>
  <c r="P1022" i="10"/>
  <c r="A1023" i="10"/>
  <c r="B1023" i="10"/>
  <c r="C1023" i="10"/>
  <c r="D1023" i="10"/>
  <c r="E1023" i="10"/>
  <c r="F1023" i="10"/>
  <c r="G1023" i="10"/>
  <c r="H1023" i="10"/>
  <c r="I1023" i="10"/>
  <c r="J1023" i="10"/>
  <c r="K1023" i="10"/>
  <c r="L1023" i="10"/>
  <c r="M1023" i="10"/>
  <c r="N1023" i="10"/>
  <c r="O1023" i="10"/>
  <c r="P1023" i="10"/>
  <c r="A1024" i="10"/>
  <c r="B1024" i="10"/>
  <c r="C1024" i="10"/>
  <c r="D1024" i="10"/>
  <c r="E1024" i="10"/>
  <c r="F1024" i="10"/>
  <c r="G1024" i="10"/>
  <c r="H1024" i="10"/>
  <c r="I1024" i="10"/>
  <c r="J1024" i="10"/>
  <c r="K1024" i="10"/>
  <c r="L1024" i="10"/>
  <c r="M1024" i="10"/>
  <c r="N1024" i="10"/>
  <c r="O1024" i="10"/>
  <c r="P1024" i="10"/>
  <c r="A1025" i="10"/>
  <c r="B1025" i="10"/>
  <c r="C1025" i="10"/>
  <c r="D1025" i="10"/>
  <c r="E1025" i="10"/>
  <c r="F1025" i="10"/>
  <c r="G1025" i="10"/>
  <c r="H1025" i="10"/>
  <c r="I1025" i="10"/>
  <c r="J1025" i="10"/>
  <c r="K1025" i="10"/>
  <c r="L1025" i="10"/>
  <c r="M1025" i="10"/>
  <c r="N1025" i="10"/>
  <c r="O1025" i="10"/>
  <c r="P1025" i="10"/>
  <c r="A1026" i="10"/>
  <c r="B1026" i="10"/>
  <c r="C1026" i="10"/>
  <c r="D1026" i="10"/>
  <c r="E1026" i="10"/>
  <c r="F1026" i="10"/>
  <c r="G1026" i="10"/>
  <c r="H1026" i="10"/>
  <c r="I1026" i="10"/>
  <c r="J1026" i="10"/>
  <c r="K1026" i="10"/>
  <c r="L1026" i="10"/>
  <c r="M1026" i="10"/>
  <c r="N1026" i="10"/>
  <c r="O1026" i="10"/>
  <c r="P1026" i="10"/>
  <c r="A1027" i="10"/>
  <c r="B1027" i="10"/>
  <c r="C1027" i="10"/>
  <c r="D1027" i="10"/>
  <c r="E1027" i="10"/>
  <c r="F1027" i="10"/>
  <c r="G1027" i="10"/>
  <c r="H1027" i="10"/>
  <c r="I1027" i="10"/>
  <c r="J1027" i="10"/>
  <c r="K1027" i="10"/>
  <c r="L1027" i="10"/>
  <c r="M1027" i="10"/>
  <c r="N1027" i="10"/>
  <c r="O1027" i="10"/>
  <c r="P1027" i="10"/>
  <c r="A1028" i="10"/>
  <c r="B1028" i="10"/>
  <c r="C1028" i="10"/>
  <c r="D1028" i="10"/>
  <c r="E1028" i="10"/>
  <c r="F1028" i="10"/>
  <c r="G1028" i="10"/>
  <c r="H1028" i="10"/>
  <c r="I1028" i="10"/>
  <c r="J1028" i="10"/>
  <c r="K1028" i="10"/>
  <c r="L1028" i="10"/>
  <c r="M1028" i="10"/>
  <c r="N1028" i="10"/>
  <c r="O1028" i="10"/>
  <c r="P1028" i="10"/>
  <c r="A1029" i="10"/>
  <c r="B1029" i="10"/>
  <c r="C1029" i="10"/>
  <c r="D1029" i="10"/>
  <c r="E1029" i="10"/>
  <c r="F1029" i="10"/>
  <c r="G1029" i="10"/>
  <c r="H1029" i="10"/>
  <c r="I1029" i="10"/>
  <c r="J1029" i="10"/>
  <c r="K1029" i="10"/>
  <c r="L1029" i="10"/>
  <c r="M1029" i="10"/>
  <c r="N1029" i="10"/>
  <c r="O1029" i="10"/>
  <c r="P1029" i="10"/>
  <c r="A1030" i="10"/>
  <c r="B1030" i="10"/>
  <c r="C1030" i="10"/>
  <c r="D1030" i="10"/>
  <c r="E1030" i="10"/>
  <c r="F1030" i="10"/>
  <c r="G1030" i="10"/>
  <c r="H1030" i="10"/>
  <c r="I1030" i="10"/>
  <c r="J1030" i="10"/>
  <c r="K1030" i="10"/>
  <c r="L1030" i="10"/>
  <c r="M1030" i="10"/>
  <c r="N1030" i="10"/>
  <c r="O1030" i="10"/>
  <c r="P1030" i="10"/>
  <c r="A1031" i="10"/>
  <c r="B1031" i="10"/>
  <c r="C1031" i="10"/>
  <c r="D1031" i="10"/>
  <c r="E1031" i="10"/>
  <c r="F1031" i="10"/>
  <c r="G1031" i="10"/>
  <c r="H1031" i="10"/>
  <c r="I1031" i="10"/>
  <c r="J1031" i="10"/>
  <c r="K1031" i="10"/>
  <c r="L1031" i="10"/>
  <c r="M1031" i="10"/>
  <c r="N1031" i="10"/>
  <c r="O1031" i="10"/>
  <c r="P1031" i="10"/>
  <c r="A1032" i="10"/>
  <c r="B1032" i="10"/>
  <c r="C1032" i="10"/>
  <c r="D1032" i="10"/>
  <c r="E1032" i="10"/>
  <c r="F1032" i="10"/>
  <c r="G1032" i="10"/>
  <c r="H1032" i="10"/>
  <c r="I1032" i="10"/>
  <c r="J1032" i="10"/>
  <c r="K1032" i="10"/>
  <c r="L1032" i="10"/>
  <c r="M1032" i="10"/>
  <c r="N1032" i="10"/>
  <c r="O1032" i="10"/>
  <c r="P1032" i="10"/>
  <c r="A1033" i="10"/>
  <c r="B1033" i="10"/>
  <c r="C1033" i="10"/>
  <c r="D1033" i="10"/>
  <c r="E1033" i="10"/>
  <c r="F1033" i="10"/>
  <c r="G1033" i="10"/>
  <c r="H1033" i="10"/>
  <c r="I1033" i="10"/>
  <c r="J1033" i="10"/>
  <c r="K1033" i="10"/>
  <c r="L1033" i="10"/>
  <c r="M1033" i="10"/>
  <c r="N1033" i="10"/>
  <c r="O1033" i="10"/>
  <c r="P1033" i="10"/>
  <c r="A1034" i="10"/>
  <c r="B1034" i="10"/>
  <c r="C1034" i="10"/>
  <c r="D1034" i="10"/>
  <c r="E1034" i="10"/>
  <c r="F1034" i="10"/>
  <c r="G1034" i="10"/>
  <c r="H1034" i="10"/>
  <c r="I1034" i="10"/>
  <c r="J1034" i="10"/>
  <c r="K1034" i="10"/>
  <c r="L1034" i="10"/>
  <c r="M1034" i="10"/>
  <c r="N1034" i="10"/>
  <c r="O1034" i="10"/>
  <c r="P1034" i="10"/>
  <c r="A1035" i="10"/>
  <c r="B1035" i="10"/>
  <c r="C1035" i="10"/>
  <c r="D1035" i="10"/>
  <c r="E1035" i="10"/>
  <c r="F1035" i="10"/>
  <c r="G1035" i="10"/>
  <c r="H1035" i="10"/>
  <c r="I1035" i="10"/>
  <c r="J1035" i="10"/>
  <c r="K1035" i="10"/>
  <c r="L1035" i="10"/>
  <c r="M1035" i="10"/>
  <c r="N1035" i="10"/>
  <c r="O1035" i="10"/>
  <c r="P1035" i="10"/>
  <c r="A1036" i="10"/>
  <c r="B1036" i="10"/>
  <c r="C1036" i="10"/>
  <c r="D1036" i="10"/>
  <c r="E1036" i="10"/>
  <c r="F1036" i="10"/>
  <c r="G1036" i="10"/>
  <c r="H1036" i="10"/>
  <c r="I1036" i="10"/>
  <c r="J1036" i="10"/>
  <c r="K1036" i="10"/>
  <c r="L1036" i="10"/>
  <c r="M1036" i="10"/>
  <c r="N1036" i="10"/>
  <c r="O1036" i="10"/>
  <c r="P1036" i="10"/>
  <c r="A1037" i="10"/>
  <c r="B1037" i="10"/>
  <c r="C1037" i="10"/>
  <c r="D1037" i="10"/>
  <c r="E1037" i="10"/>
  <c r="F1037" i="10"/>
  <c r="G1037" i="10"/>
  <c r="H1037" i="10"/>
  <c r="I1037" i="10"/>
  <c r="J1037" i="10"/>
  <c r="K1037" i="10"/>
  <c r="L1037" i="10"/>
  <c r="M1037" i="10"/>
  <c r="N1037" i="10"/>
  <c r="O1037" i="10"/>
  <c r="P1037" i="10"/>
  <c r="A1038" i="10"/>
  <c r="B1038" i="10"/>
  <c r="C1038" i="10"/>
  <c r="D1038" i="10"/>
  <c r="E1038" i="10"/>
  <c r="F1038" i="10"/>
  <c r="G1038" i="10"/>
  <c r="H1038" i="10"/>
  <c r="I1038" i="10"/>
  <c r="J1038" i="10"/>
  <c r="K1038" i="10"/>
  <c r="L1038" i="10"/>
  <c r="M1038" i="10"/>
  <c r="N1038" i="10"/>
  <c r="O1038" i="10"/>
  <c r="P1038" i="10"/>
  <c r="A1039" i="10"/>
  <c r="B1039" i="10"/>
  <c r="C1039" i="10"/>
  <c r="D1039" i="10"/>
  <c r="E1039" i="10"/>
  <c r="F1039" i="10"/>
  <c r="G1039" i="10"/>
  <c r="H1039" i="10"/>
  <c r="I1039" i="10"/>
  <c r="J1039" i="10"/>
  <c r="K1039" i="10"/>
  <c r="L1039" i="10"/>
  <c r="M1039" i="10"/>
  <c r="N1039" i="10"/>
  <c r="O1039" i="10"/>
  <c r="P1039" i="10"/>
  <c r="A1040" i="10"/>
  <c r="B1040" i="10"/>
  <c r="C1040" i="10"/>
  <c r="D1040" i="10"/>
  <c r="E1040" i="10"/>
  <c r="F1040" i="10"/>
  <c r="G1040" i="10"/>
  <c r="H1040" i="10"/>
  <c r="I1040" i="10"/>
  <c r="J1040" i="10"/>
  <c r="K1040" i="10"/>
  <c r="L1040" i="10"/>
  <c r="M1040" i="10"/>
  <c r="N1040" i="10"/>
  <c r="O1040" i="10"/>
  <c r="P1040" i="10"/>
  <c r="A1041" i="10"/>
  <c r="B1041" i="10"/>
  <c r="C1041" i="10"/>
  <c r="D1041" i="10"/>
  <c r="E1041" i="10"/>
  <c r="F1041" i="10"/>
  <c r="G1041" i="10"/>
  <c r="H1041" i="10"/>
  <c r="I1041" i="10"/>
  <c r="J1041" i="10"/>
  <c r="K1041" i="10"/>
  <c r="L1041" i="10"/>
  <c r="M1041" i="10"/>
  <c r="N1041" i="10"/>
  <c r="O1041" i="10"/>
  <c r="P1041" i="10"/>
  <c r="A1042" i="10"/>
  <c r="B1042" i="10"/>
  <c r="C1042" i="10"/>
  <c r="D1042" i="10"/>
  <c r="E1042" i="10"/>
  <c r="F1042" i="10"/>
  <c r="G1042" i="10"/>
  <c r="H1042" i="10"/>
  <c r="I1042" i="10"/>
  <c r="J1042" i="10"/>
  <c r="K1042" i="10"/>
  <c r="L1042" i="10"/>
  <c r="M1042" i="10"/>
  <c r="N1042" i="10"/>
  <c r="O1042" i="10"/>
  <c r="P1042" i="10"/>
  <c r="A1043" i="10"/>
  <c r="B1043" i="10"/>
  <c r="C1043" i="10"/>
  <c r="D1043" i="10"/>
  <c r="E1043" i="10"/>
  <c r="F1043" i="10"/>
  <c r="G1043" i="10"/>
  <c r="H1043" i="10"/>
  <c r="I1043" i="10"/>
  <c r="J1043" i="10"/>
  <c r="K1043" i="10"/>
  <c r="L1043" i="10"/>
  <c r="M1043" i="10"/>
  <c r="N1043" i="10"/>
  <c r="O1043" i="10"/>
  <c r="P1043" i="10"/>
  <c r="A1044" i="10"/>
  <c r="B1044" i="10"/>
  <c r="C1044" i="10"/>
  <c r="D1044" i="10"/>
  <c r="E1044" i="10"/>
  <c r="F1044" i="10"/>
  <c r="G1044" i="10"/>
  <c r="H1044" i="10"/>
  <c r="I1044" i="10"/>
  <c r="J1044" i="10"/>
  <c r="K1044" i="10"/>
  <c r="L1044" i="10"/>
  <c r="M1044" i="10"/>
  <c r="N1044" i="10"/>
  <c r="O1044" i="10"/>
  <c r="P1044" i="10"/>
  <c r="A1045" i="10"/>
  <c r="B1045" i="10"/>
  <c r="C1045" i="10"/>
  <c r="D1045" i="10"/>
  <c r="E1045" i="10"/>
  <c r="F1045" i="10"/>
  <c r="G1045" i="10"/>
  <c r="H1045" i="10"/>
  <c r="I1045" i="10"/>
  <c r="J1045" i="10"/>
  <c r="K1045" i="10"/>
  <c r="L1045" i="10"/>
  <c r="M1045" i="10"/>
  <c r="N1045" i="10"/>
  <c r="O1045" i="10"/>
  <c r="P1045" i="10"/>
  <c r="A1046" i="10"/>
  <c r="B1046" i="10"/>
  <c r="C1046" i="10"/>
  <c r="D1046" i="10"/>
  <c r="E1046" i="10"/>
  <c r="F1046" i="10"/>
  <c r="G1046" i="10"/>
  <c r="H1046" i="10"/>
  <c r="I1046" i="10"/>
  <c r="J1046" i="10"/>
  <c r="K1046" i="10"/>
  <c r="L1046" i="10"/>
  <c r="M1046" i="10"/>
  <c r="N1046" i="10"/>
  <c r="O1046" i="10"/>
  <c r="P1046" i="10"/>
  <c r="A1047" i="10"/>
  <c r="B1047" i="10"/>
  <c r="C1047" i="10"/>
  <c r="D1047" i="10"/>
  <c r="E1047" i="10"/>
  <c r="F1047" i="10"/>
  <c r="G1047" i="10"/>
  <c r="H1047" i="10"/>
  <c r="I1047" i="10"/>
  <c r="J1047" i="10"/>
  <c r="K1047" i="10"/>
  <c r="L1047" i="10"/>
  <c r="M1047" i="10"/>
  <c r="N1047" i="10"/>
  <c r="O1047" i="10"/>
  <c r="P1047" i="10"/>
  <c r="A1048" i="10"/>
  <c r="B1048" i="10"/>
  <c r="C1048" i="10"/>
  <c r="D1048" i="10"/>
  <c r="E1048" i="10"/>
  <c r="F1048" i="10"/>
  <c r="G1048" i="10"/>
  <c r="H1048" i="10"/>
  <c r="I1048" i="10"/>
  <c r="J1048" i="10"/>
  <c r="K1048" i="10"/>
  <c r="L1048" i="10"/>
  <c r="M1048" i="10"/>
  <c r="N1048" i="10"/>
  <c r="O1048" i="10"/>
  <c r="P1048" i="10"/>
  <c r="A1049" i="10"/>
  <c r="B1049" i="10"/>
  <c r="C1049" i="10"/>
  <c r="D1049" i="10"/>
  <c r="E1049" i="10"/>
  <c r="F1049" i="10"/>
  <c r="G1049" i="10"/>
  <c r="H1049" i="10"/>
  <c r="I1049" i="10"/>
  <c r="J1049" i="10"/>
  <c r="K1049" i="10"/>
  <c r="L1049" i="10"/>
  <c r="M1049" i="10"/>
  <c r="N1049" i="10"/>
  <c r="O1049" i="10"/>
  <c r="P1049" i="10"/>
  <c r="A1050" i="10"/>
  <c r="B1050" i="10"/>
  <c r="C1050" i="10"/>
  <c r="D1050" i="10"/>
  <c r="E1050" i="10"/>
  <c r="F1050" i="10"/>
  <c r="G1050" i="10"/>
  <c r="H1050" i="10"/>
  <c r="I1050" i="10"/>
  <c r="J1050" i="10"/>
  <c r="K1050" i="10"/>
  <c r="L1050" i="10"/>
  <c r="M1050" i="10"/>
  <c r="N1050" i="10"/>
  <c r="O1050" i="10"/>
  <c r="P1050" i="10"/>
  <c r="T3" i="15"/>
  <c r="S3" i="15"/>
  <c r="R3" i="15"/>
  <c r="Q3" i="15"/>
  <c r="P3" i="15"/>
  <c r="O3" i="15"/>
  <c r="N3" i="15"/>
  <c r="M3" i="15"/>
  <c r="J3" i="15"/>
  <c r="I3" i="15"/>
  <c r="H3" i="15"/>
  <c r="G3" i="15"/>
  <c r="F3" i="15"/>
  <c r="C3" i="15"/>
  <c r="B3" i="15"/>
  <c r="A3" i="15"/>
  <c r="U2" i="15"/>
  <c r="A7" i="1"/>
  <c r="C7" i="1"/>
  <c r="L7" i="1" a="1"/>
  <c r="L7" i="1" s="1"/>
  <c r="M7" i="1" a="1"/>
  <c r="M7" i="1" s="1"/>
  <c r="R7" i="1" a="1"/>
  <c r="R7" i="1" s="1"/>
  <c r="D4" i="15" s="1"/>
  <c r="S7" i="1" a="1"/>
  <c r="S7" i="1" s="1"/>
  <c r="E4" i="15" s="1"/>
  <c r="T7" i="1" a="1"/>
  <c r="T7" i="1" s="1"/>
  <c r="AH7" i="1"/>
  <c r="BA7" i="1" s="1"/>
  <c r="AI7" i="1"/>
  <c r="AJ7" i="1"/>
  <c r="K8" i="10" s="1"/>
  <c r="AK7" i="1"/>
  <c r="AN7" i="1"/>
  <c r="BD7" i="1" s="1" a="1"/>
  <c r="BD7" i="1" s="1"/>
  <c r="AO7" i="1"/>
  <c r="M8" i="10" s="1"/>
  <c r="AP7" i="1"/>
  <c r="BQ7" i="1"/>
  <c r="BR7" i="1"/>
  <c r="BS7" i="1"/>
  <c r="A8" i="1"/>
  <c r="T8" i="1" a="1"/>
  <c r="T8" i="1" s="1"/>
  <c r="AH8" i="1"/>
  <c r="BA8" i="1" s="1"/>
  <c r="AI8" i="1"/>
  <c r="AJ8" i="1"/>
  <c r="K9" i="10" s="1"/>
  <c r="AK8" i="1"/>
  <c r="AM8" i="1"/>
  <c r="AN8" i="1"/>
  <c r="BD8" i="1" s="1" a="1"/>
  <c r="BD8" i="1" s="1"/>
  <c r="AO8" i="1"/>
  <c r="M9" i="10" s="1"/>
  <c r="AP8" i="1"/>
  <c r="BQ8" i="1"/>
  <c r="BR8" i="1"/>
  <c r="BS8" i="1"/>
  <c r="A9" i="1"/>
  <c r="T9" i="1" a="1"/>
  <c r="T9" i="1" s="1"/>
  <c r="AH9" i="1"/>
  <c r="BA9" i="1" s="1"/>
  <c r="AI9" i="1"/>
  <c r="AJ9" i="1"/>
  <c r="K10" i="10" s="1"/>
  <c r="AK9" i="1"/>
  <c r="AN9" i="1"/>
  <c r="AO9" i="1"/>
  <c r="M10" i="10" s="1"/>
  <c r="AP9" i="1"/>
  <c r="BQ9" i="1"/>
  <c r="BR9" i="1"/>
  <c r="BS9" i="1"/>
  <c r="A10" i="1"/>
  <c r="T10" i="1" a="1"/>
  <c r="T10" i="1" s="1"/>
  <c r="AH10" i="1"/>
  <c r="BA10" i="1" s="1"/>
  <c r="AI10" i="1"/>
  <c r="AJ10" i="1"/>
  <c r="K11" i="10" s="1"/>
  <c r="AK10" i="1"/>
  <c r="M11" i="10"/>
  <c r="BB10" i="1" a="1"/>
  <c r="BB10" i="1" s="1"/>
  <c r="BC10" i="1" a="1"/>
  <c r="BC10" i="1" s="1"/>
  <c r="BD10" i="1" a="1"/>
  <c r="BD10" i="1" s="1"/>
  <c r="BQ10" i="1"/>
  <c r="BR10" i="1"/>
  <c r="BS10" i="1"/>
  <c r="K12" i="10"/>
  <c r="M12" i="10"/>
  <c r="K13" i="10"/>
  <c r="M13" i="10"/>
  <c r="A13" i="1"/>
  <c r="C13" i="1"/>
  <c r="S13" i="1" a="1"/>
  <c r="S13" i="1" s="1"/>
  <c r="E10" i="15" s="1"/>
  <c r="T13" i="1" a="1"/>
  <c r="T13" i="1" s="1"/>
  <c r="AH13" i="1"/>
  <c r="BA13" i="1" s="1"/>
  <c r="AI13" i="1"/>
  <c r="AJ13" i="1"/>
  <c r="K14" i="10" s="1"/>
  <c r="AK13" i="1"/>
  <c r="AM13" i="1"/>
  <c r="AN13" i="1"/>
  <c r="AO13" i="1"/>
  <c r="M14" i="10" s="1"/>
  <c r="AP13" i="1"/>
  <c r="BQ13" i="1"/>
  <c r="BR13" i="1"/>
  <c r="BS13" i="1"/>
  <c r="A14" i="1"/>
  <c r="C14" i="1"/>
  <c r="R14" i="1" a="1"/>
  <c r="R14" i="1" s="1"/>
  <c r="D11" i="15" s="1"/>
  <c r="S14" i="1" a="1"/>
  <c r="S14" i="1" s="1"/>
  <c r="E11" i="15" s="1"/>
  <c r="T14" i="1" a="1"/>
  <c r="T14" i="1" s="1"/>
  <c r="AH14" i="1"/>
  <c r="BA14" i="1" s="1"/>
  <c r="AI14" i="1"/>
  <c r="AJ14" i="1"/>
  <c r="K15" i="10" s="1"/>
  <c r="AK14" i="1"/>
  <c r="AN14" i="1"/>
  <c r="AO14" i="1"/>
  <c r="M15" i="10" s="1"/>
  <c r="AP14" i="1"/>
  <c r="BQ14" i="1"/>
  <c r="BR14" i="1"/>
  <c r="BS14" i="1"/>
  <c r="A15" i="1"/>
  <c r="C15" i="1"/>
  <c r="R15" i="1" a="1"/>
  <c r="R15" i="1" s="1"/>
  <c r="D12" i="15" s="1"/>
  <c r="S15" i="1" a="1"/>
  <c r="S15" i="1" s="1"/>
  <c r="E12" i="15" s="1"/>
  <c r="T15" i="1" a="1"/>
  <c r="T15" i="1" s="1"/>
  <c r="AH15" i="1"/>
  <c r="BA15" i="1" s="1"/>
  <c r="AI15" i="1"/>
  <c r="AJ15" i="1"/>
  <c r="K16" i="10" s="1"/>
  <c r="AK15" i="1"/>
  <c r="AM15" i="1"/>
  <c r="AN15" i="1"/>
  <c r="AO15" i="1"/>
  <c r="M16" i="10" s="1"/>
  <c r="AP15" i="1"/>
  <c r="BQ15" i="1"/>
  <c r="BR15" i="1"/>
  <c r="BS15" i="1"/>
  <c r="A16" i="1"/>
  <c r="C16" i="1"/>
  <c r="R16" i="1" a="1"/>
  <c r="R16" i="1" s="1"/>
  <c r="D13" i="15" s="1"/>
  <c r="S16" i="1" a="1"/>
  <c r="S16" i="1" s="1"/>
  <c r="E13" i="15" s="1"/>
  <c r="T16" i="1" a="1"/>
  <c r="T16" i="1" s="1"/>
  <c r="AH16" i="1"/>
  <c r="BA16" i="1" s="1"/>
  <c r="AI16" i="1"/>
  <c r="AJ16" i="1"/>
  <c r="K17" i="10" s="1"/>
  <c r="AK16" i="1"/>
  <c r="AM16" i="1"/>
  <c r="AN16" i="1"/>
  <c r="AO16" i="1"/>
  <c r="M17" i="10" s="1"/>
  <c r="AP16" i="1"/>
  <c r="BQ16" i="1"/>
  <c r="BR16" i="1"/>
  <c r="BS16" i="1"/>
  <c r="A17" i="1"/>
  <c r="C17" i="1"/>
  <c r="R17" i="1" a="1"/>
  <c r="R17" i="1" s="1"/>
  <c r="D14" i="15" s="1"/>
  <c r="S17" i="1" a="1"/>
  <c r="S17" i="1" s="1"/>
  <c r="E14" i="15" s="1"/>
  <c r="T17" i="1" a="1"/>
  <c r="T17" i="1" s="1"/>
  <c r="AH17" i="1"/>
  <c r="BA17" i="1" s="1"/>
  <c r="AI17" i="1"/>
  <c r="AJ17" i="1"/>
  <c r="K18" i="10" s="1"/>
  <c r="AK17" i="1"/>
  <c r="AN17" i="1"/>
  <c r="AO17" i="1"/>
  <c r="M18" i="10" s="1"/>
  <c r="AP17" i="1"/>
  <c r="BQ17" i="1"/>
  <c r="BR17" i="1"/>
  <c r="BS17" i="1"/>
  <c r="A18" i="1"/>
  <c r="C18" i="1"/>
  <c r="R18" i="1" a="1"/>
  <c r="R18" i="1" s="1"/>
  <c r="D15" i="15" s="1"/>
  <c r="S18" i="1" a="1"/>
  <c r="S18" i="1" s="1"/>
  <c r="E15" i="15" s="1"/>
  <c r="T18" i="1" a="1"/>
  <c r="T18" i="1" s="1"/>
  <c r="AH18" i="1"/>
  <c r="BA18" i="1" s="1"/>
  <c r="AI18" i="1"/>
  <c r="AJ18" i="1"/>
  <c r="K19" i="10" s="1"/>
  <c r="AK18" i="1"/>
  <c r="AM18" i="1"/>
  <c r="AN18" i="1"/>
  <c r="BD18" i="1" s="1" a="1"/>
  <c r="BD18" i="1" s="1"/>
  <c r="AO18" i="1"/>
  <c r="M19" i="10" s="1"/>
  <c r="AP18" i="1"/>
  <c r="BQ18" i="1"/>
  <c r="BR18" i="1"/>
  <c r="A19" i="1"/>
  <c r="C19" i="1"/>
  <c r="R19" i="1" a="1"/>
  <c r="R19" i="1" s="1"/>
  <c r="D16" i="15" s="1"/>
  <c r="S19" i="1" a="1"/>
  <c r="S19" i="1" s="1"/>
  <c r="E16" i="15" s="1"/>
  <c r="T19" i="1" a="1"/>
  <c r="T19" i="1" s="1"/>
  <c r="AH19" i="1"/>
  <c r="BA19" i="1" s="1"/>
  <c r="AI19" i="1"/>
  <c r="AJ19" i="1"/>
  <c r="K20" i="10" s="1"/>
  <c r="AK19" i="1"/>
  <c r="AM19" i="1"/>
  <c r="AN19" i="1"/>
  <c r="BD19" i="1" s="1" a="1"/>
  <c r="BD19" i="1" s="1"/>
  <c r="AO19" i="1"/>
  <c r="M20" i="10" s="1"/>
  <c r="AP19" i="1"/>
  <c r="BQ19" i="1"/>
  <c r="BR19" i="1"/>
  <c r="A20" i="1"/>
  <c r="C20" i="1"/>
  <c r="R20" i="1" a="1"/>
  <c r="R20" i="1" s="1"/>
  <c r="D17" i="15" s="1"/>
  <c r="S20" i="1" a="1"/>
  <c r="S20" i="1" s="1"/>
  <c r="E17" i="15" s="1"/>
  <c r="T20" i="1" a="1"/>
  <c r="T20" i="1" s="1"/>
  <c r="AH20" i="1"/>
  <c r="BA20" i="1" s="1"/>
  <c r="AI20" i="1"/>
  <c r="AJ20" i="1"/>
  <c r="K21" i="10" s="1"/>
  <c r="AK20" i="1"/>
  <c r="AM20" i="1"/>
  <c r="AN20" i="1"/>
  <c r="BD20" i="1" s="1" a="1"/>
  <c r="BD20" i="1" s="1"/>
  <c r="AO20" i="1"/>
  <c r="M21" i="10" s="1"/>
  <c r="AP20" i="1"/>
  <c r="BQ20" i="1"/>
  <c r="BR20" i="1"/>
  <c r="A21" i="1"/>
  <c r="C21" i="1"/>
  <c r="R21" i="1" a="1"/>
  <c r="R21" i="1" s="1"/>
  <c r="D18" i="15" s="1"/>
  <c r="S21" i="1" a="1"/>
  <c r="S21" i="1" s="1"/>
  <c r="E18" i="15" s="1"/>
  <c r="T21" i="1" a="1"/>
  <c r="T21" i="1" s="1"/>
  <c r="AH21" i="1"/>
  <c r="BA21" i="1" s="1"/>
  <c r="AI21" i="1"/>
  <c r="AJ21" i="1"/>
  <c r="K22" i="10" s="1"/>
  <c r="AK21" i="1"/>
  <c r="AN21" i="1"/>
  <c r="BD21" i="1" s="1" a="1"/>
  <c r="BD21" i="1" s="1"/>
  <c r="AO21" i="1"/>
  <c r="M22" i="10" s="1"/>
  <c r="AP21" i="1"/>
  <c r="BQ21" i="1"/>
  <c r="BR21" i="1"/>
  <c r="A22" i="1"/>
  <c r="C22" i="1"/>
  <c r="R22" i="1" a="1"/>
  <c r="R22" i="1" s="1"/>
  <c r="D19" i="15" s="1"/>
  <c r="S22" i="1" a="1"/>
  <c r="S22" i="1" s="1"/>
  <c r="E19" i="15" s="1"/>
  <c r="T22" i="1" a="1"/>
  <c r="T22" i="1" s="1"/>
  <c r="AH22" i="1"/>
  <c r="BA22" i="1" s="1"/>
  <c r="AI22" i="1"/>
  <c r="AJ22" i="1"/>
  <c r="K23" i="10" s="1"/>
  <c r="AK22" i="1"/>
  <c r="AM22" i="1"/>
  <c r="AN22" i="1"/>
  <c r="BD22" i="1" s="1" a="1"/>
  <c r="BD22" i="1" s="1"/>
  <c r="AO22" i="1"/>
  <c r="M23" i="10" s="1"/>
  <c r="AP22" i="1"/>
  <c r="BQ22" i="1"/>
  <c r="BR22" i="1"/>
  <c r="A23" i="1"/>
  <c r="C23" i="1"/>
  <c r="R23" i="1" a="1"/>
  <c r="R23" i="1" s="1"/>
  <c r="D20" i="15" s="1"/>
  <c r="S23" i="1" a="1"/>
  <c r="S23" i="1" s="1"/>
  <c r="E20" i="15" s="1"/>
  <c r="T23" i="1" a="1"/>
  <c r="T23" i="1" s="1"/>
  <c r="AH23" i="1"/>
  <c r="BA23" i="1" s="1"/>
  <c r="AI23" i="1"/>
  <c r="AJ23" i="1"/>
  <c r="K24" i="10" s="1"/>
  <c r="AK23" i="1"/>
  <c r="AM23" i="1"/>
  <c r="AN23" i="1"/>
  <c r="AO23" i="1"/>
  <c r="M24" i="10" s="1"/>
  <c r="AP23" i="1"/>
  <c r="BQ23" i="1"/>
  <c r="BR23" i="1"/>
  <c r="A24" i="1"/>
  <c r="C24" i="1"/>
  <c r="R24" i="1" a="1"/>
  <c r="R24" i="1" s="1"/>
  <c r="D21" i="15" s="1"/>
  <c r="S24" i="1" a="1"/>
  <c r="S24" i="1" s="1"/>
  <c r="E21" i="15" s="1"/>
  <c r="T24" i="1" a="1"/>
  <c r="T24" i="1" s="1"/>
  <c r="AH24" i="1"/>
  <c r="BA24" i="1" s="1"/>
  <c r="AI24" i="1"/>
  <c r="AJ24" i="1"/>
  <c r="K25" i="10" s="1"/>
  <c r="AK24" i="1"/>
  <c r="AM24" i="1"/>
  <c r="AN24" i="1"/>
  <c r="AO24" i="1"/>
  <c r="M25" i="10" s="1"/>
  <c r="AP24" i="1"/>
  <c r="BQ24" i="1"/>
  <c r="BR24" i="1"/>
  <c r="A25" i="1"/>
  <c r="C25" i="1"/>
  <c r="L25" i="1" a="1"/>
  <c r="L25" i="1" s="1"/>
  <c r="K22" i="15" s="1"/>
  <c r="M25" i="1" a="1"/>
  <c r="M25" i="1" s="1"/>
  <c r="L22" i="15" s="1"/>
  <c r="R25" i="1" a="1"/>
  <c r="R25" i="1" s="1"/>
  <c r="D22" i="15" s="1"/>
  <c r="S25" i="1" a="1"/>
  <c r="S25" i="1" s="1"/>
  <c r="E22" i="15" s="1"/>
  <c r="T25" i="1" a="1"/>
  <c r="T25" i="1" s="1"/>
  <c r="AH25" i="1"/>
  <c r="BA25" i="1" s="1"/>
  <c r="AI25" i="1"/>
  <c r="AJ25" i="1"/>
  <c r="K26" i="10" s="1"/>
  <c r="AK25" i="1"/>
  <c r="AN25" i="1"/>
  <c r="AO25" i="1"/>
  <c r="M26" i="10" s="1"/>
  <c r="AP25" i="1"/>
  <c r="BD25" i="1" a="1"/>
  <c r="BD25" i="1" s="1"/>
  <c r="BQ25" i="1"/>
  <c r="BR25" i="1"/>
  <c r="A26" i="1"/>
  <c r="C26" i="1"/>
  <c r="L26" i="1" a="1"/>
  <c r="L26" i="1" s="1"/>
  <c r="K23" i="15" s="1"/>
  <c r="M26" i="1" a="1"/>
  <c r="M26" i="1" s="1"/>
  <c r="L23" i="15" s="1"/>
  <c r="R26" i="1" a="1"/>
  <c r="R26" i="1" s="1"/>
  <c r="D23" i="15" s="1"/>
  <c r="S26" i="1" a="1"/>
  <c r="S26" i="1" s="1"/>
  <c r="E23" i="15" s="1"/>
  <c r="T26" i="1" a="1"/>
  <c r="T26" i="1" s="1"/>
  <c r="AH26" i="1"/>
  <c r="BA26" i="1" s="1"/>
  <c r="AI26" i="1"/>
  <c r="AJ26" i="1"/>
  <c r="K27" i="10" s="1"/>
  <c r="AK26" i="1"/>
  <c r="AN26" i="1"/>
  <c r="AO26" i="1"/>
  <c r="M27" i="10" s="1"/>
  <c r="AP26" i="1"/>
  <c r="BQ26" i="1"/>
  <c r="BR26" i="1"/>
  <c r="A27" i="1"/>
  <c r="C27" i="1"/>
  <c r="L27" i="1" a="1"/>
  <c r="L27" i="1" s="1"/>
  <c r="K24" i="15" s="1"/>
  <c r="M27" i="1" a="1"/>
  <c r="M27" i="1" s="1"/>
  <c r="L24" i="15" s="1"/>
  <c r="R27" i="1" a="1"/>
  <c r="R27" i="1" s="1"/>
  <c r="D24" i="15" s="1"/>
  <c r="S27" i="1" a="1"/>
  <c r="S27" i="1" s="1"/>
  <c r="E24" i="15" s="1"/>
  <c r="T27" i="1" a="1"/>
  <c r="T27" i="1" s="1"/>
  <c r="AH27" i="1"/>
  <c r="BA27" i="1" s="1"/>
  <c r="AI27" i="1"/>
  <c r="AJ27" i="1"/>
  <c r="K28" i="10" s="1"/>
  <c r="AK27" i="1"/>
  <c r="AN27" i="1"/>
  <c r="BD27" i="1" s="1" a="1"/>
  <c r="BD27" i="1" s="1"/>
  <c r="AO27" i="1"/>
  <c r="M28" i="10" s="1"/>
  <c r="AP27" i="1"/>
  <c r="BQ27" i="1"/>
  <c r="BR27" i="1"/>
  <c r="A28" i="1"/>
  <c r="C28" i="1"/>
  <c r="R28" i="1" a="1"/>
  <c r="R28" i="1" s="1"/>
  <c r="D25" i="15" s="1"/>
  <c r="S28" i="1" a="1"/>
  <c r="S28" i="1" s="1"/>
  <c r="E25" i="15" s="1"/>
  <c r="T28" i="1" a="1"/>
  <c r="T28" i="1" s="1"/>
  <c r="AH28" i="1"/>
  <c r="AI28" i="1"/>
  <c r="AJ28" i="1"/>
  <c r="K29" i="10" s="1"/>
  <c r="AK28" i="1"/>
  <c r="AL28" i="1"/>
  <c r="AM28" i="1"/>
  <c r="AN28" i="1"/>
  <c r="BD28" i="1" s="1" a="1"/>
  <c r="BD28" i="1" s="1"/>
  <c r="AO28" i="1"/>
  <c r="M29" i="10" s="1"/>
  <c r="AP28" i="1"/>
  <c r="BA28" i="1"/>
  <c r="BQ28" i="1"/>
  <c r="BR28" i="1"/>
  <c r="A30" i="1"/>
  <c r="C30" i="1"/>
  <c r="R30" i="1" a="1"/>
  <c r="R30" i="1" s="1"/>
  <c r="D27" i="15" s="1"/>
  <c r="S30" i="1" a="1"/>
  <c r="S30" i="1" s="1"/>
  <c r="E27" i="15" s="1"/>
  <c r="AH30" i="1"/>
  <c r="BA30" i="1" s="1"/>
  <c r="AI30" i="1"/>
  <c r="AJ30" i="1"/>
  <c r="K30" i="10" s="1"/>
  <c r="AK30" i="1"/>
  <c r="AL30" i="1"/>
  <c r="AM30" i="1"/>
  <c r="AN30" i="1"/>
  <c r="BD30" i="1" s="1" a="1"/>
  <c r="BD30" i="1" s="1"/>
  <c r="M30" i="10"/>
  <c r="BQ30" i="1"/>
  <c r="BR30" i="1"/>
  <c r="A31" i="1"/>
  <c r="C31" i="1"/>
  <c r="R31" i="1" a="1"/>
  <c r="R31" i="1" s="1"/>
  <c r="D28" i="15" s="1"/>
  <c r="S31" i="1" a="1"/>
  <c r="S31" i="1" s="1"/>
  <c r="E28" i="15" s="1"/>
  <c r="T31" i="1" a="1"/>
  <c r="T31" i="1" s="1"/>
  <c r="AH31" i="1"/>
  <c r="AI31" i="1"/>
  <c r="AJ31" i="1"/>
  <c r="K31" i="10" s="1"/>
  <c r="AK31" i="1"/>
  <c r="AL31" i="1"/>
  <c r="AM31" i="1"/>
  <c r="AN31" i="1"/>
  <c r="BD31" i="1" s="1" a="1"/>
  <c r="BD31" i="1" s="1"/>
  <c r="AO31" i="1"/>
  <c r="M31" i="10" s="1"/>
  <c r="AP31" i="1"/>
  <c r="BA31" i="1"/>
  <c r="BQ31" i="1"/>
  <c r="BR31" i="1"/>
  <c r="A33" i="1"/>
  <c r="C33" i="1"/>
  <c r="L33" i="1" a="1"/>
  <c r="L33" i="1" s="1"/>
  <c r="K30" i="15" s="1"/>
  <c r="M33" i="1" a="1"/>
  <c r="M33" i="1" s="1"/>
  <c r="L30" i="15" s="1"/>
  <c r="R33" i="1" a="1"/>
  <c r="R33" i="1" s="1"/>
  <c r="D30" i="15" s="1"/>
  <c r="S33" i="1" a="1"/>
  <c r="S33" i="1" s="1"/>
  <c r="E30" i="15" s="1"/>
  <c r="T33" i="1" a="1"/>
  <c r="T33" i="1" s="1"/>
  <c r="AH33" i="1"/>
  <c r="BA33" i="1" s="1"/>
  <c r="AI33" i="1"/>
  <c r="AJ33" i="1"/>
  <c r="K32" i="10" s="1"/>
  <c r="AK33" i="1"/>
  <c r="AN33" i="1"/>
  <c r="AO33" i="1"/>
  <c r="M32" i="10" s="1"/>
  <c r="AP33" i="1"/>
  <c r="BD33" i="1" a="1"/>
  <c r="BD33" i="1" s="1"/>
  <c r="BQ33" i="1"/>
  <c r="BR33" i="1"/>
  <c r="A38" i="1"/>
  <c r="C38" i="1"/>
  <c r="R38" i="1" a="1"/>
  <c r="R38" i="1" s="1"/>
  <c r="D35" i="15" s="1"/>
  <c r="S38" i="1" a="1"/>
  <c r="S38" i="1" s="1"/>
  <c r="E35" i="15" s="1"/>
  <c r="T38" i="1" a="1"/>
  <c r="T38" i="1" s="1"/>
  <c r="AH38" i="1"/>
  <c r="BA38" i="1" s="1"/>
  <c r="AI38" i="1"/>
  <c r="AJ38" i="1"/>
  <c r="K33" i="10" s="1"/>
  <c r="AK38" i="1"/>
  <c r="AL38" i="1"/>
  <c r="AM38" i="1"/>
  <c r="AN38" i="1"/>
  <c r="AO38" i="1"/>
  <c r="M33" i="10" s="1"/>
  <c r="AP38" i="1"/>
  <c r="BD38" i="1" a="1"/>
  <c r="BD38" i="1" s="1"/>
  <c r="BQ38" i="1"/>
  <c r="BR38" i="1"/>
  <c r="K34" i="10"/>
  <c r="M34" i="10"/>
  <c r="A42" i="1"/>
  <c r="C42" i="1"/>
  <c r="R42" i="1" a="1"/>
  <c r="R42" i="1" s="1"/>
  <c r="D39" i="15" s="1"/>
  <c r="S42" i="1" a="1"/>
  <c r="S42" i="1" s="1"/>
  <c r="E39" i="15" s="1"/>
  <c r="T42" i="1" a="1"/>
  <c r="T42" i="1" s="1"/>
  <c r="AH42" i="1"/>
  <c r="BA42" i="1" s="1"/>
  <c r="AI42" i="1"/>
  <c r="AJ42" i="1"/>
  <c r="K35" i="10" s="1"/>
  <c r="AK42" i="1"/>
  <c r="AL42" i="1"/>
  <c r="AM42" i="1"/>
  <c r="AN42" i="1"/>
  <c r="AO42" i="1"/>
  <c r="M35" i="10" s="1"/>
  <c r="AP42" i="1"/>
  <c r="BD42" i="1" a="1"/>
  <c r="BD42" i="1" s="1"/>
  <c r="BQ42" i="1"/>
  <c r="BR42" i="1"/>
  <c r="A43" i="1"/>
  <c r="C43" i="1"/>
  <c r="R43" i="1" a="1"/>
  <c r="R43" i="1" s="1"/>
  <c r="D40" i="15" s="1"/>
  <c r="S43" i="1" a="1"/>
  <c r="S43" i="1" s="1"/>
  <c r="E40" i="15" s="1"/>
  <c r="T43" i="1" a="1"/>
  <c r="T43" i="1" s="1"/>
  <c r="AH43" i="1"/>
  <c r="AI43" i="1"/>
  <c r="AJ43" i="1"/>
  <c r="K36" i="10" s="1"/>
  <c r="AK43" i="1"/>
  <c r="AL43" i="1"/>
  <c r="AM43" i="1"/>
  <c r="AN43" i="1"/>
  <c r="BD43" i="1" s="1" a="1"/>
  <c r="BD43" i="1" s="1"/>
  <c r="AO43" i="1"/>
  <c r="M36" i="10" s="1"/>
  <c r="AP43" i="1"/>
  <c r="BA43" i="1"/>
  <c r="BQ43" i="1"/>
  <c r="BR43" i="1"/>
  <c r="A44" i="1"/>
  <c r="C44" i="1"/>
  <c r="L44" i="1" a="1"/>
  <c r="L44" i="1" s="1"/>
  <c r="K41" i="15" s="1"/>
  <c r="M44" i="1" a="1"/>
  <c r="M44" i="1" s="1"/>
  <c r="L41" i="15" s="1"/>
  <c r="R44" i="1" a="1"/>
  <c r="R44" i="1" s="1"/>
  <c r="D41" i="15" s="1"/>
  <c r="S44" i="1" a="1"/>
  <c r="S44" i="1" s="1"/>
  <c r="E41" i="15" s="1"/>
  <c r="T44" i="1" a="1"/>
  <c r="T44" i="1" s="1"/>
  <c r="AH44" i="1"/>
  <c r="BA44" i="1" s="1"/>
  <c r="AI44" i="1"/>
  <c r="AJ44" i="1"/>
  <c r="K37" i="10" s="1"/>
  <c r="AK44" i="1"/>
  <c r="AN44" i="1"/>
  <c r="AO44" i="1"/>
  <c r="M37" i="10" s="1"/>
  <c r="AP44" i="1"/>
  <c r="BD44" i="1" a="1"/>
  <c r="BD44" i="1" s="1"/>
  <c r="BQ44" i="1"/>
  <c r="BR44" i="1"/>
  <c r="A45" i="1"/>
  <c r="C45" i="1"/>
  <c r="L45" i="1" a="1"/>
  <c r="L45" i="1" s="1"/>
  <c r="K42" i="15" s="1"/>
  <c r="M45" i="1" a="1"/>
  <c r="M45" i="1" s="1"/>
  <c r="L42" i="15" s="1"/>
  <c r="R45" i="1" a="1"/>
  <c r="R45" i="1" s="1"/>
  <c r="D42" i="15" s="1"/>
  <c r="S45" i="1" a="1"/>
  <c r="S45" i="1" s="1"/>
  <c r="E42" i="15" s="1"/>
  <c r="T45" i="1" a="1"/>
  <c r="T45" i="1" s="1"/>
  <c r="AH45" i="1"/>
  <c r="BA45" i="1" s="1"/>
  <c r="AI45" i="1"/>
  <c r="AJ45" i="1"/>
  <c r="K38" i="10" s="1"/>
  <c r="AK45" i="1"/>
  <c r="AN45" i="1"/>
  <c r="BD45" i="1" s="1" a="1"/>
  <c r="BD45" i="1" s="1"/>
  <c r="AO45" i="1"/>
  <c r="M38" i="10" s="1"/>
  <c r="AP45" i="1"/>
  <c r="BQ45" i="1"/>
  <c r="BR45" i="1"/>
  <c r="A46" i="1"/>
  <c r="C46" i="1"/>
  <c r="R46" i="1" a="1"/>
  <c r="R46" i="1" s="1"/>
  <c r="D43" i="15" s="1"/>
  <c r="S46" i="1" a="1"/>
  <c r="S46" i="1" s="1"/>
  <c r="E43" i="15" s="1"/>
  <c r="T46" i="1" a="1"/>
  <c r="T46" i="1" s="1"/>
  <c r="AH46" i="1"/>
  <c r="BA46" i="1" s="1"/>
  <c r="AI46" i="1"/>
  <c r="AJ46" i="1"/>
  <c r="K39" i="10" s="1"/>
  <c r="AK46" i="1"/>
  <c r="AL46" i="1"/>
  <c r="AM46" i="1"/>
  <c r="AN46" i="1"/>
  <c r="AO46" i="1"/>
  <c r="M39" i="10" s="1"/>
  <c r="AP46" i="1"/>
  <c r="BQ46" i="1"/>
  <c r="BR46" i="1"/>
  <c r="A47" i="1"/>
  <c r="C47" i="1"/>
  <c r="R47" i="1" a="1"/>
  <c r="R47" i="1" s="1"/>
  <c r="D44" i="15" s="1"/>
  <c r="S47" i="1" a="1"/>
  <c r="S47" i="1" s="1"/>
  <c r="E44" i="15" s="1"/>
  <c r="T47" i="1" a="1"/>
  <c r="T47" i="1" s="1"/>
  <c r="AH47" i="1"/>
  <c r="BA47" i="1" s="1"/>
  <c r="AI47" i="1"/>
  <c r="AJ47" i="1"/>
  <c r="K40" i="10" s="1"/>
  <c r="AK47" i="1"/>
  <c r="AL47" i="1"/>
  <c r="AM47" i="1"/>
  <c r="AN47" i="1"/>
  <c r="BD47" i="1" s="1" a="1"/>
  <c r="BD47" i="1" s="1"/>
  <c r="AO47" i="1"/>
  <c r="M40" i="10" s="1"/>
  <c r="AP47" i="1"/>
  <c r="BQ47" i="1"/>
  <c r="BR47" i="1"/>
  <c r="A49" i="1"/>
  <c r="C49" i="1"/>
  <c r="R49" i="1" a="1"/>
  <c r="R49" i="1" s="1"/>
  <c r="D46" i="15" s="1"/>
  <c r="S49" i="1" a="1"/>
  <c r="S49" i="1" s="1"/>
  <c r="E46" i="15" s="1"/>
  <c r="T49" i="1" a="1"/>
  <c r="T49" i="1" s="1"/>
  <c r="AH49" i="1"/>
  <c r="BA49" i="1" s="1"/>
  <c r="AI49" i="1"/>
  <c r="AJ49" i="1"/>
  <c r="K41" i="10" s="1"/>
  <c r="AK49" i="1"/>
  <c r="AL49" i="1"/>
  <c r="AN49" i="1"/>
  <c r="BD49" i="1" s="1" a="1"/>
  <c r="BD49" i="1" s="1"/>
  <c r="AO49" i="1"/>
  <c r="M41" i="10" s="1"/>
  <c r="AP49" i="1"/>
  <c r="BQ49" i="1"/>
  <c r="BR49" i="1"/>
  <c r="K42" i="10"/>
  <c r="M42" i="10"/>
  <c r="A51" i="1"/>
  <c r="C51" i="1"/>
  <c r="R51" i="1" a="1"/>
  <c r="R51" i="1" s="1"/>
  <c r="D48" i="15" s="1"/>
  <c r="S51" i="1" a="1"/>
  <c r="S51" i="1" s="1"/>
  <c r="E48" i="15" s="1"/>
  <c r="T51" i="1" a="1"/>
  <c r="T51" i="1" s="1"/>
  <c r="AH51" i="1"/>
  <c r="BA51" i="1" s="1"/>
  <c r="AI51" i="1"/>
  <c r="AJ51" i="1"/>
  <c r="K43" i="10" s="1"/>
  <c r="AK51" i="1"/>
  <c r="AN51" i="1"/>
  <c r="BD51" i="1" s="1" a="1"/>
  <c r="BD51" i="1" s="1"/>
  <c r="AO51" i="1"/>
  <c r="M43" i="10" s="1"/>
  <c r="AP51" i="1"/>
  <c r="BQ51" i="1"/>
  <c r="BR51" i="1"/>
  <c r="A52" i="1"/>
  <c r="C52" i="1"/>
  <c r="R52" i="1" a="1"/>
  <c r="R52" i="1" s="1"/>
  <c r="D49" i="15" s="1"/>
  <c r="S52" i="1" a="1"/>
  <c r="S52" i="1" s="1"/>
  <c r="E49" i="15" s="1"/>
  <c r="T52" i="1" a="1"/>
  <c r="T52" i="1" s="1"/>
  <c r="AH52" i="1"/>
  <c r="BA52" i="1" s="1"/>
  <c r="AI52" i="1"/>
  <c r="AJ52" i="1"/>
  <c r="K44" i="10" s="1"/>
  <c r="AK52" i="1"/>
  <c r="AN52" i="1"/>
  <c r="AO52" i="1"/>
  <c r="M44" i="10" s="1"/>
  <c r="AP52" i="1"/>
  <c r="BD52" i="1" a="1"/>
  <c r="BD52" i="1" s="1"/>
  <c r="BQ52" i="1"/>
  <c r="BR52" i="1"/>
  <c r="A55" i="1"/>
  <c r="C55" i="1"/>
  <c r="R55" i="1" a="1"/>
  <c r="R55" i="1" s="1"/>
  <c r="D52" i="15" s="1"/>
  <c r="S55" i="1" a="1"/>
  <c r="S55" i="1" s="1"/>
  <c r="E52" i="15" s="1"/>
  <c r="T55" i="1" a="1"/>
  <c r="T55" i="1" s="1"/>
  <c r="AH55" i="1"/>
  <c r="BA55" i="1" s="1"/>
  <c r="AI55" i="1"/>
  <c r="AJ55" i="1"/>
  <c r="K45" i="10" s="1"/>
  <c r="AK55" i="1"/>
  <c r="AN55" i="1"/>
  <c r="BD55" i="1" s="1" a="1"/>
  <c r="BD55" i="1" s="1"/>
  <c r="AO55" i="1"/>
  <c r="M45" i="10" s="1"/>
  <c r="AP55" i="1"/>
  <c r="BQ55" i="1"/>
  <c r="BR55" i="1"/>
  <c r="A58" i="1"/>
  <c r="C58" i="1"/>
  <c r="L58" i="1" a="1"/>
  <c r="L58" i="1" s="1"/>
  <c r="K55" i="15" s="1"/>
  <c r="M58" i="1" a="1"/>
  <c r="M58" i="1" s="1"/>
  <c r="L55" i="15" s="1"/>
  <c r="R58" i="1" a="1"/>
  <c r="R58" i="1" s="1"/>
  <c r="D55" i="15" s="1"/>
  <c r="S58" i="1" a="1"/>
  <c r="S58" i="1" s="1"/>
  <c r="E55" i="15" s="1"/>
  <c r="T58" i="1" a="1"/>
  <c r="T58" i="1" s="1"/>
  <c r="AH58" i="1"/>
  <c r="BA58" i="1" s="1"/>
  <c r="AI58" i="1"/>
  <c r="AJ58" i="1"/>
  <c r="K46" i="10" s="1"/>
  <c r="AK58" i="1"/>
  <c r="AN58" i="1"/>
  <c r="BD58" i="1" s="1" a="1"/>
  <c r="BD58" i="1" s="1"/>
  <c r="AO58" i="1"/>
  <c r="M46" i="10" s="1"/>
  <c r="AP58" i="1"/>
  <c r="BQ58" i="1"/>
  <c r="BR58" i="1"/>
  <c r="A59" i="1"/>
  <c r="C59" i="1"/>
  <c r="R59" i="1" a="1"/>
  <c r="R59" i="1" s="1"/>
  <c r="D56" i="15" s="1"/>
  <c r="S59" i="1" a="1"/>
  <c r="S59" i="1" s="1"/>
  <c r="E56" i="15" s="1"/>
  <c r="T59" i="1" a="1"/>
  <c r="T59" i="1" s="1"/>
  <c r="AH59" i="1"/>
  <c r="BA59" i="1" s="1"/>
  <c r="AI59" i="1"/>
  <c r="AJ59" i="1"/>
  <c r="K47" i="10" s="1"/>
  <c r="AK59" i="1"/>
  <c r="AN59" i="1"/>
  <c r="AO59" i="1"/>
  <c r="M47" i="10" s="1"/>
  <c r="AP59" i="1"/>
  <c r="BQ59" i="1"/>
  <c r="BR59" i="1"/>
  <c r="A60" i="1"/>
  <c r="C60" i="1"/>
  <c r="R60" i="1" a="1"/>
  <c r="R60" i="1" s="1"/>
  <c r="D57" i="15" s="1"/>
  <c r="S60" i="1" a="1"/>
  <c r="S60" i="1" s="1"/>
  <c r="E57" i="15" s="1"/>
  <c r="T60" i="1" a="1"/>
  <c r="T60" i="1" s="1"/>
  <c r="AH60" i="1"/>
  <c r="AI60" i="1"/>
  <c r="AJ60" i="1"/>
  <c r="K48" i="10" s="1"/>
  <c r="AK60" i="1"/>
  <c r="AL60" i="1"/>
  <c r="AN60" i="1"/>
  <c r="AO60" i="1"/>
  <c r="M48" i="10" s="1"/>
  <c r="AP60" i="1"/>
  <c r="BQ60" i="1"/>
  <c r="BA60" i="1"/>
  <c r="BR60" i="1"/>
  <c r="A61" i="1"/>
  <c r="C61" i="1"/>
  <c r="R61" i="1" a="1"/>
  <c r="R61" i="1" s="1"/>
  <c r="D58" i="15" s="1"/>
  <c r="S61" i="1" a="1"/>
  <c r="S61" i="1" s="1"/>
  <c r="E58" i="15" s="1"/>
  <c r="T61" i="1" a="1"/>
  <c r="T61" i="1" s="1"/>
  <c r="AH61" i="1"/>
  <c r="BA61" i="1" s="1"/>
  <c r="AI61" i="1"/>
  <c r="AJ61" i="1"/>
  <c r="K49" i="10" s="1"/>
  <c r="AK61" i="1"/>
  <c r="AN61" i="1"/>
  <c r="BD61" i="1" s="1" a="1"/>
  <c r="BD61" i="1" s="1"/>
  <c r="AO61" i="1"/>
  <c r="M49" i="10" s="1"/>
  <c r="AP61" i="1"/>
  <c r="BQ61" i="1"/>
  <c r="BR61" i="1"/>
  <c r="A62" i="1"/>
  <c r="C62" i="1"/>
  <c r="L62" i="1" a="1"/>
  <c r="L62" i="1" s="1"/>
  <c r="K59" i="15" s="1"/>
  <c r="M62" i="1" a="1"/>
  <c r="M62" i="1" s="1"/>
  <c r="L59" i="15" s="1"/>
  <c r="R62" i="1" a="1"/>
  <c r="R62" i="1" s="1"/>
  <c r="D59" i="15" s="1"/>
  <c r="S62" i="1" a="1"/>
  <c r="S62" i="1" s="1"/>
  <c r="E59" i="15" s="1"/>
  <c r="T62" i="1" a="1"/>
  <c r="T62" i="1" s="1"/>
  <c r="AH62" i="1"/>
  <c r="BA62" i="1" s="1"/>
  <c r="AI62" i="1"/>
  <c r="AJ62" i="1"/>
  <c r="K50" i="10" s="1"/>
  <c r="AK62" i="1"/>
  <c r="AN62" i="1"/>
  <c r="AO62" i="1"/>
  <c r="M50" i="10" s="1"/>
  <c r="AP62" i="1"/>
  <c r="BQ62" i="1"/>
  <c r="BR62" i="1"/>
  <c r="A63" i="1"/>
  <c r="C63" i="1"/>
  <c r="L63" i="1" a="1"/>
  <c r="L63" i="1" s="1"/>
  <c r="K60" i="15" s="1"/>
  <c r="M63" i="1" a="1"/>
  <c r="M63" i="1" s="1"/>
  <c r="L60" i="15" s="1"/>
  <c r="R63" i="1" a="1"/>
  <c r="R63" i="1" s="1"/>
  <c r="D60" i="15" s="1"/>
  <c r="S63" i="1" a="1"/>
  <c r="S63" i="1" s="1"/>
  <c r="E60" i="15" s="1"/>
  <c r="T63" i="1" a="1"/>
  <c r="T63" i="1" s="1"/>
  <c r="AH63" i="1"/>
  <c r="BA63" i="1" s="1"/>
  <c r="AI63" i="1"/>
  <c r="AJ63" i="1"/>
  <c r="K51" i="10" s="1"/>
  <c r="AK63" i="1"/>
  <c r="AN63" i="1"/>
  <c r="AO63" i="1"/>
  <c r="M51" i="10" s="1"/>
  <c r="AP63" i="1"/>
  <c r="BQ63" i="1"/>
  <c r="BR63" i="1"/>
  <c r="A64" i="1"/>
  <c r="C64" i="1"/>
  <c r="L64" i="1" a="1"/>
  <c r="L64" i="1" s="1"/>
  <c r="K61" i="15" s="1"/>
  <c r="M64" i="1" a="1"/>
  <c r="M64" i="1" s="1"/>
  <c r="L61" i="15" s="1"/>
  <c r="R64" i="1" a="1"/>
  <c r="R64" i="1" s="1"/>
  <c r="D61" i="15" s="1"/>
  <c r="S64" i="1" a="1"/>
  <c r="S64" i="1" s="1"/>
  <c r="E61" i="15" s="1"/>
  <c r="T64" i="1" a="1"/>
  <c r="T64" i="1" s="1"/>
  <c r="AH64" i="1"/>
  <c r="BA64" i="1" s="1"/>
  <c r="AI64" i="1"/>
  <c r="AJ64" i="1"/>
  <c r="K52" i="10" s="1"/>
  <c r="AK64" i="1"/>
  <c r="AN64" i="1"/>
  <c r="BD64" i="1" s="1" a="1"/>
  <c r="BD64" i="1" s="1"/>
  <c r="AO64" i="1"/>
  <c r="M52" i="10" s="1"/>
  <c r="AP64" i="1"/>
  <c r="BQ64" i="1"/>
  <c r="BR64" i="1"/>
  <c r="A65" i="1"/>
  <c r="C65" i="1"/>
  <c r="R65" i="1" a="1"/>
  <c r="R65" i="1" s="1"/>
  <c r="D62" i="15" s="1"/>
  <c r="S65" i="1" a="1"/>
  <c r="S65" i="1" s="1"/>
  <c r="E62" i="15" s="1"/>
  <c r="T65" i="1" a="1"/>
  <c r="T65" i="1" s="1"/>
  <c r="AH65" i="1"/>
  <c r="BA65" i="1" s="1"/>
  <c r="AI65" i="1"/>
  <c r="AJ65" i="1"/>
  <c r="K53" i="10" s="1"/>
  <c r="AK65" i="1"/>
  <c r="AN65" i="1"/>
  <c r="AO65" i="1"/>
  <c r="M53" i="10" s="1"/>
  <c r="AP65" i="1"/>
  <c r="BQ65" i="1"/>
  <c r="BR65" i="1"/>
  <c r="A69" i="1"/>
  <c r="C69" i="1"/>
  <c r="AL69" i="1"/>
  <c r="R69" i="1" a="1"/>
  <c r="R69" i="1" s="1"/>
  <c r="D66" i="15" s="1"/>
  <c r="S69" i="1" a="1"/>
  <c r="S69" i="1" s="1"/>
  <c r="E66" i="15" s="1"/>
  <c r="T69" i="1" a="1"/>
  <c r="T69" i="1" s="1"/>
  <c r="AH69" i="1"/>
  <c r="BA69" i="1" s="1"/>
  <c r="AI69" i="1"/>
  <c r="AJ69" i="1"/>
  <c r="K54" i="10" s="1"/>
  <c r="AK69" i="1"/>
  <c r="AN69" i="1"/>
  <c r="AO69" i="1"/>
  <c r="M54" i="10" s="1"/>
  <c r="AP69" i="1"/>
  <c r="BQ69" i="1"/>
  <c r="BR69" i="1"/>
  <c r="A70" i="1"/>
  <c r="C70" i="1"/>
  <c r="R70" i="1" a="1"/>
  <c r="R70" i="1" s="1"/>
  <c r="D67" i="15" s="1"/>
  <c r="S70" i="1" a="1"/>
  <c r="S70" i="1" s="1"/>
  <c r="E67" i="15" s="1"/>
  <c r="T70" i="1" a="1"/>
  <c r="T70" i="1" s="1"/>
  <c r="AH70" i="1"/>
  <c r="BA70" i="1" s="1"/>
  <c r="AI70" i="1"/>
  <c r="AJ70" i="1"/>
  <c r="K55" i="10" s="1"/>
  <c r="AK70" i="1"/>
  <c r="AN70" i="1"/>
  <c r="BD70" i="1" s="1" a="1"/>
  <c r="BD70" i="1" s="1"/>
  <c r="AO70" i="1"/>
  <c r="M55" i="10" s="1"/>
  <c r="AP70" i="1"/>
  <c r="BQ70" i="1"/>
  <c r="BR70" i="1"/>
  <c r="A71" i="1"/>
  <c r="C71" i="1"/>
  <c r="R71" i="1" a="1"/>
  <c r="R71" i="1" s="1"/>
  <c r="D68" i="15" s="1"/>
  <c r="S71" i="1" a="1"/>
  <c r="S71" i="1" s="1"/>
  <c r="E68" i="15" s="1"/>
  <c r="T71" i="1" a="1"/>
  <c r="T71" i="1" s="1"/>
  <c r="AH71" i="1"/>
  <c r="BA71" i="1" s="1"/>
  <c r="AI71" i="1"/>
  <c r="AJ71" i="1"/>
  <c r="K56" i="10" s="1"/>
  <c r="AK71" i="1"/>
  <c r="AN71" i="1"/>
  <c r="AO71" i="1"/>
  <c r="M56" i="10" s="1"/>
  <c r="AP71" i="1"/>
  <c r="BQ71" i="1"/>
  <c r="BR71" i="1"/>
  <c r="A72" i="1"/>
  <c r="C72" i="1"/>
  <c r="AL72" i="1"/>
  <c r="R72" i="1" a="1"/>
  <c r="R72" i="1" s="1"/>
  <c r="D69" i="15" s="1"/>
  <c r="S72" i="1" a="1"/>
  <c r="S72" i="1" s="1"/>
  <c r="E69" i="15" s="1"/>
  <c r="T72" i="1" a="1"/>
  <c r="T72" i="1" s="1"/>
  <c r="AH72" i="1"/>
  <c r="BA72" i="1" s="1"/>
  <c r="AI72" i="1"/>
  <c r="AJ72" i="1"/>
  <c r="K57" i="10" s="1"/>
  <c r="AK72" i="1"/>
  <c r="AN72" i="1"/>
  <c r="AO72" i="1"/>
  <c r="M57" i="10" s="1"/>
  <c r="AP72" i="1"/>
  <c r="BQ72" i="1"/>
  <c r="BR72" i="1"/>
  <c r="A73" i="1"/>
  <c r="C73" i="1"/>
  <c r="R73" i="1" a="1"/>
  <c r="R73" i="1" s="1"/>
  <c r="D70" i="15" s="1"/>
  <c r="S73" i="1" a="1"/>
  <c r="S73" i="1" s="1"/>
  <c r="E70" i="15" s="1"/>
  <c r="T73" i="1" a="1"/>
  <c r="T73" i="1" s="1"/>
  <c r="AH73" i="1"/>
  <c r="BA73" i="1" s="1"/>
  <c r="AI73" i="1"/>
  <c r="AJ73" i="1"/>
  <c r="K58" i="10" s="1"/>
  <c r="AK73" i="1"/>
  <c r="AN73" i="1"/>
  <c r="BD73" i="1" s="1" a="1"/>
  <c r="BD73" i="1" s="1"/>
  <c r="AO73" i="1"/>
  <c r="M58" i="10" s="1"/>
  <c r="AP73" i="1"/>
  <c r="BQ73" i="1"/>
  <c r="BR73" i="1"/>
  <c r="A74" i="1"/>
  <c r="C74" i="1"/>
  <c r="R74" i="1" a="1"/>
  <c r="R74" i="1" s="1"/>
  <c r="D71" i="15" s="1"/>
  <c r="S74" i="1" a="1"/>
  <c r="S74" i="1" s="1"/>
  <c r="E71" i="15" s="1"/>
  <c r="T74" i="1" a="1"/>
  <c r="T74" i="1" s="1"/>
  <c r="AH74" i="1"/>
  <c r="BA74" i="1" s="1"/>
  <c r="AI74" i="1"/>
  <c r="AJ74" i="1"/>
  <c r="K59" i="10" s="1"/>
  <c r="AK74" i="1"/>
  <c r="AM74" i="1"/>
  <c r="AN74" i="1"/>
  <c r="AO74" i="1"/>
  <c r="M59" i="10" s="1"/>
  <c r="AP74" i="1"/>
  <c r="BQ74" i="1"/>
  <c r="BR74" i="1"/>
  <c r="A75" i="1"/>
  <c r="C75" i="1"/>
  <c r="R75" i="1" a="1"/>
  <c r="R75" i="1" s="1"/>
  <c r="D72" i="15" s="1"/>
  <c r="S75" i="1" a="1"/>
  <c r="S75" i="1" s="1"/>
  <c r="E72" i="15" s="1"/>
  <c r="T75" i="1" a="1"/>
  <c r="T75" i="1" s="1"/>
  <c r="AH75" i="1"/>
  <c r="BA75" i="1" s="1"/>
  <c r="AI75" i="1"/>
  <c r="AJ75" i="1"/>
  <c r="K60" i="10" s="1"/>
  <c r="AK75" i="1"/>
  <c r="AN75" i="1"/>
  <c r="BD75" i="1" s="1" a="1"/>
  <c r="BD75" i="1" s="1"/>
  <c r="AO75" i="1"/>
  <c r="M60" i="10" s="1"/>
  <c r="AP75" i="1"/>
  <c r="BQ75" i="1"/>
  <c r="BR75" i="1"/>
  <c r="A76" i="1"/>
  <c r="C76" i="1"/>
  <c r="R76" i="1" a="1"/>
  <c r="R76" i="1" s="1"/>
  <c r="D73" i="15" s="1"/>
  <c r="S76" i="1" a="1"/>
  <c r="S76" i="1" s="1"/>
  <c r="E73" i="15" s="1"/>
  <c r="T76" i="1" a="1"/>
  <c r="T76" i="1" s="1"/>
  <c r="AH76" i="1"/>
  <c r="BA76" i="1" s="1"/>
  <c r="AI76" i="1"/>
  <c r="AJ76" i="1"/>
  <c r="K61" i="10" s="1"/>
  <c r="AK76" i="1"/>
  <c r="AN76" i="1"/>
  <c r="AO76" i="1"/>
  <c r="M61" i="10" s="1"/>
  <c r="AP76" i="1"/>
  <c r="BQ76" i="1"/>
  <c r="BR76" i="1"/>
  <c r="A77" i="1"/>
  <c r="C77" i="1"/>
  <c r="R77" i="1" a="1"/>
  <c r="R77" i="1" s="1"/>
  <c r="D74" i="15" s="1"/>
  <c r="S77" i="1" a="1"/>
  <c r="S77" i="1" s="1"/>
  <c r="E74" i="15" s="1"/>
  <c r="T77" i="1" a="1"/>
  <c r="T77" i="1" s="1"/>
  <c r="AH77" i="1"/>
  <c r="BA77" i="1" s="1"/>
  <c r="AI77" i="1"/>
  <c r="AJ77" i="1"/>
  <c r="K62" i="10" s="1"/>
  <c r="AK77" i="1"/>
  <c r="AN77" i="1"/>
  <c r="AO77" i="1"/>
  <c r="M62" i="10" s="1"/>
  <c r="AP77" i="1"/>
  <c r="BQ77" i="1"/>
  <c r="BR77" i="1"/>
  <c r="A80" i="1"/>
  <c r="C80" i="1"/>
  <c r="R80" i="1" a="1"/>
  <c r="R80" i="1" s="1"/>
  <c r="D77" i="15" s="1"/>
  <c r="S80" i="1" a="1"/>
  <c r="S80" i="1" s="1"/>
  <c r="E77" i="15" s="1"/>
  <c r="T80" i="1" a="1"/>
  <c r="T80" i="1" s="1"/>
  <c r="AH80" i="1"/>
  <c r="BA80" i="1" s="1"/>
  <c r="AI80" i="1"/>
  <c r="AJ80" i="1"/>
  <c r="K63" i="10" s="1"/>
  <c r="AK80" i="1"/>
  <c r="AN80" i="1"/>
  <c r="AO80" i="1"/>
  <c r="M63" i="10" s="1"/>
  <c r="AP80" i="1"/>
  <c r="BQ80" i="1"/>
  <c r="BR80" i="1"/>
  <c r="A82" i="1"/>
  <c r="C82" i="1"/>
  <c r="R82" i="1" a="1"/>
  <c r="R82" i="1" s="1"/>
  <c r="D79" i="15" s="1"/>
  <c r="S82" i="1" a="1"/>
  <c r="S82" i="1" s="1"/>
  <c r="E79" i="15" s="1"/>
  <c r="T82" i="1" a="1"/>
  <c r="T82" i="1" s="1"/>
  <c r="AH82" i="1"/>
  <c r="BA82" i="1" s="1"/>
  <c r="AI82" i="1"/>
  <c r="AJ82" i="1"/>
  <c r="K64" i="10" s="1"/>
  <c r="AK82" i="1"/>
  <c r="AN82" i="1"/>
  <c r="AO82" i="1"/>
  <c r="M64" i="10" s="1"/>
  <c r="AP82" i="1"/>
  <c r="BQ82" i="1"/>
  <c r="BR82" i="1"/>
  <c r="A83" i="1"/>
  <c r="C83" i="1"/>
  <c r="R83" i="1" a="1"/>
  <c r="R83" i="1" s="1"/>
  <c r="D80" i="15" s="1"/>
  <c r="S83" i="1" a="1"/>
  <c r="S83" i="1" s="1"/>
  <c r="E80" i="15" s="1"/>
  <c r="T83" i="1" a="1"/>
  <c r="T83" i="1" s="1"/>
  <c r="AH83" i="1"/>
  <c r="BA83" i="1" s="1"/>
  <c r="AI83" i="1"/>
  <c r="AJ83" i="1"/>
  <c r="K65" i="10" s="1"/>
  <c r="AK83" i="1"/>
  <c r="AN83" i="1"/>
  <c r="AO83" i="1"/>
  <c r="M65" i="10" s="1"/>
  <c r="AP83" i="1"/>
  <c r="BQ83" i="1"/>
  <c r="BR83" i="1"/>
  <c r="A84" i="1"/>
  <c r="C84" i="1"/>
  <c r="R84" i="1" a="1"/>
  <c r="R84" i="1" s="1"/>
  <c r="D81" i="15" s="1"/>
  <c r="S84" i="1" a="1"/>
  <c r="S84" i="1" s="1"/>
  <c r="E81" i="15" s="1"/>
  <c r="T84" i="1" a="1"/>
  <c r="T84" i="1" s="1"/>
  <c r="AH84" i="1"/>
  <c r="BA84" i="1" s="1"/>
  <c r="AI84" i="1"/>
  <c r="AJ84" i="1"/>
  <c r="K66" i="10" s="1"/>
  <c r="AK84" i="1"/>
  <c r="AN84" i="1"/>
  <c r="AO84" i="1"/>
  <c r="M66" i="10" s="1"/>
  <c r="AP84" i="1"/>
  <c r="BQ84" i="1"/>
  <c r="BR84" i="1"/>
  <c r="K67" i="10"/>
  <c r="M67" i="10"/>
  <c r="A85" i="1"/>
  <c r="C85" i="1"/>
  <c r="R85" i="1" a="1"/>
  <c r="R85" i="1" s="1"/>
  <c r="D82" i="15" s="1"/>
  <c r="S85" i="1" a="1"/>
  <c r="S85" i="1" s="1"/>
  <c r="E82" i="15" s="1"/>
  <c r="T85" i="1" a="1"/>
  <c r="T85" i="1" s="1"/>
  <c r="AH85" i="1"/>
  <c r="BA85" i="1" s="1"/>
  <c r="AI85" i="1"/>
  <c r="AJ85" i="1"/>
  <c r="K68" i="10" s="1"/>
  <c r="AK85" i="1"/>
  <c r="AN85" i="1"/>
  <c r="BD85" i="1" s="1" a="1"/>
  <c r="BD85" i="1" s="1"/>
  <c r="AO85" i="1"/>
  <c r="M68" i="10" s="1"/>
  <c r="AP85" i="1"/>
  <c r="BQ85" i="1"/>
  <c r="BR85" i="1"/>
  <c r="A87" i="1"/>
  <c r="C87" i="1"/>
  <c r="R87" i="1" a="1"/>
  <c r="R87" i="1" s="1"/>
  <c r="D84" i="15" s="1"/>
  <c r="S87" i="1" a="1"/>
  <c r="S87" i="1" s="1"/>
  <c r="E84" i="15" s="1"/>
  <c r="T87" i="1" a="1"/>
  <c r="T87" i="1" s="1"/>
  <c r="AH87" i="1"/>
  <c r="BA87" i="1" s="1"/>
  <c r="AI87" i="1"/>
  <c r="AJ87" i="1"/>
  <c r="K69" i="10" s="1"/>
  <c r="AK87" i="1"/>
  <c r="AN87" i="1"/>
  <c r="BD87" i="1" s="1" a="1"/>
  <c r="BD87" i="1" s="1"/>
  <c r="AO87" i="1"/>
  <c r="M69" i="10" s="1"/>
  <c r="AP87" i="1"/>
  <c r="BQ87" i="1"/>
  <c r="BR87" i="1"/>
  <c r="A89" i="1"/>
  <c r="C89" i="1"/>
  <c r="R89" i="1" a="1"/>
  <c r="R89" i="1" s="1"/>
  <c r="D86" i="15" s="1"/>
  <c r="S89" i="1" a="1"/>
  <c r="S89" i="1" s="1"/>
  <c r="E86" i="15" s="1"/>
  <c r="T89" i="1" a="1"/>
  <c r="T89" i="1" s="1"/>
  <c r="AH89" i="1"/>
  <c r="BA89" i="1" s="1"/>
  <c r="AI89" i="1"/>
  <c r="AJ89" i="1"/>
  <c r="K70" i="10" s="1"/>
  <c r="AK89" i="1"/>
  <c r="AN89" i="1"/>
  <c r="BD89" i="1" s="1" a="1"/>
  <c r="BD89" i="1" s="1"/>
  <c r="AO89" i="1"/>
  <c r="M70" i="10" s="1"/>
  <c r="AP89" i="1"/>
  <c r="BQ89" i="1"/>
  <c r="BR89" i="1"/>
  <c r="K71" i="10"/>
  <c r="M71" i="10"/>
  <c r="A92" i="1"/>
  <c r="C92" i="1"/>
  <c r="R92" i="1" a="1"/>
  <c r="R92" i="1" s="1"/>
  <c r="D89" i="15" s="1"/>
  <c r="S92" i="1" a="1"/>
  <c r="S92" i="1" s="1"/>
  <c r="E89" i="15" s="1"/>
  <c r="T92" i="1" a="1"/>
  <c r="T92" i="1" s="1"/>
  <c r="AH92" i="1"/>
  <c r="BA92" i="1" s="1"/>
  <c r="AI92" i="1"/>
  <c r="AJ92" i="1"/>
  <c r="K72" i="10" s="1"/>
  <c r="AK92" i="1"/>
  <c r="AN92" i="1"/>
  <c r="AO92" i="1"/>
  <c r="M72" i="10" s="1"/>
  <c r="AP92" i="1"/>
  <c r="BQ92" i="1"/>
  <c r="BR92" i="1"/>
  <c r="K73" i="10"/>
  <c r="M73" i="10"/>
  <c r="A94" i="1"/>
  <c r="C94" i="1"/>
  <c r="L94" i="1" a="1"/>
  <c r="L94" i="1" s="1"/>
  <c r="K91" i="15" s="1"/>
  <c r="M94" i="1" a="1"/>
  <c r="M94" i="1" s="1"/>
  <c r="L91" i="15" s="1"/>
  <c r="R94" i="1" a="1"/>
  <c r="R94" i="1" s="1"/>
  <c r="D91" i="15" s="1"/>
  <c r="S94" i="1" a="1"/>
  <c r="S94" i="1" s="1"/>
  <c r="E91" i="15" s="1"/>
  <c r="T94" i="1" a="1"/>
  <c r="T94" i="1" s="1"/>
  <c r="AH94" i="1"/>
  <c r="BA94" i="1" s="1"/>
  <c r="AI94" i="1"/>
  <c r="AJ94" i="1"/>
  <c r="K74" i="10" s="1"/>
  <c r="AK94" i="1"/>
  <c r="AN94" i="1"/>
  <c r="BD94" i="1" s="1" a="1"/>
  <c r="BD94" i="1" s="1"/>
  <c r="AO94" i="1"/>
  <c r="M74" i="10" s="1"/>
  <c r="AP94" i="1"/>
  <c r="BQ94" i="1"/>
  <c r="BR94" i="1"/>
  <c r="K75" i="10"/>
  <c r="M75" i="10"/>
  <c r="A95" i="1"/>
  <c r="C95" i="1"/>
  <c r="R95" i="1" a="1"/>
  <c r="R95" i="1" s="1"/>
  <c r="D92" i="15" s="1"/>
  <c r="S95" i="1" a="1"/>
  <c r="S95" i="1" s="1"/>
  <c r="E92" i="15" s="1"/>
  <c r="T95" i="1" a="1"/>
  <c r="T95" i="1" s="1"/>
  <c r="AH95" i="1"/>
  <c r="BA95" i="1" s="1"/>
  <c r="AI95" i="1"/>
  <c r="AJ95" i="1"/>
  <c r="K76" i="10" s="1"/>
  <c r="AK95" i="1"/>
  <c r="AN95" i="1"/>
  <c r="BD95" i="1" s="1" a="1"/>
  <c r="BD95" i="1" s="1"/>
  <c r="AO95" i="1"/>
  <c r="M76" i="10" s="1"/>
  <c r="AP95" i="1"/>
  <c r="BQ95" i="1"/>
  <c r="BR95" i="1"/>
  <c r="A96" i="1"/>
  <c r="C96" i="1"/>
  <c r="R96" i="1" a="1"/>
  <c r="R96" i="1" s="1"/>
  <c r="D93" i="15" s="1"/>
  <c r="S96" i="1" a="1"/>
  <c r="S96" i="1" s="1"/>
  <c r="E93" i="15" s="1"/>
  <c r="T96" i="1" a="1"/>
  <c r="T96" i="1" s="1"/>
  <c r="AH96" i="1"/>
  <c r="BA96" i="1" s="1"/>
  <c r="AI96" i="1"/>
  <c r="AJ96" i="1"/>
  <c r="K77" i="10" s="1"/>
  <c r="AK96" i="1"/>
  <c r="AN96" i="1"/>
  <c r="BD96" i="1" s="1" a="1"/>
  <c r="BD96" i="1" s="1"/>
  <c r="AO96" i="1"/>
  <c r="M77" i="10" s="1"/>
  <c r="AP96" i="1"/>
  <c r="BQ96" i="1"/>
  <c r="BR96" i="1"/>
  <c r="K78" i="10"/>
  <c r="M78" i="10"/>
  <c r="A101" i="1"/>
  <c r="C101" i="1"/>
  <c r="R101" i="1" a="1"/>
  <c r="R101" i="1" s="1"/>
  <c r="D98" i="15" s="1"/>
  <c r="S101" i="1" a="1"/>
  <c r="S101" i="1" s="1"/>
  <c r="E98" i="15" s="1"/>
  <c r="T101" i="1" a="1"/>
  <c r="T101" i="1" s="1"/>
  <c r="AH101" i="1"/>
  <c r="BA101" i="1" s="1"/>
  <c r="AI101" i="1"/>
  <c r="AJ101" i="1"/>
  <c r="K79" i="10" s="1"/>
  <c r="AK101" i="1"/>
  <c r="AN101" i="1"/>
  <c r="BD101" i="1" s="1" a="1"/>
  <c r="BD101" i="1" s="1"/>
  <c r="AO101" i="1"/>
  <c r="M79" i="10" s="1"/>
  <c r="AP101" i="1"/>
  <c r="BQ101" i="1"/>
  <c r="BR101" i="1"/>
  <c r="A103" i="1"/>
  <c r="C103" i="1"/>
  <c r="R103" i="1" a="1"/>
  <c r="R103" i="1" s="1"/>
  <c r="D100" i="15" s="1"/>
  <c r="S103" i="1" a="1"/>
  <c r="S103" i="1" s="1"/>
  <c r="E100" i="15" s="1"/>
  <c r="T103" i="1" a="1"/>
  <c r="T103" i="1" s="1"/>
  <c r="AH103" i="1"/>
  <c r="BA103" i="1" s="1"/>
  <c r="AI103" i="1"/>
  <c r="AJ103" i="1"/>
  <c r="K80" i="10" s="1"/>
  <c r="AK103" i="1"/>
  <c r="AN103" i="1"/>
  <c r="BD103" i="1" s="1" a="1"/>
  <c r="BD103" i="1" s="1"/>
  <c r="AO103" i="1"/>
  <c r="M80" i="10" s="1"/>
  <c r="AP103" i="1"/>
  <c r="BQ103" i="1"/>
  <c r="BR103" i="1"/>
  <c r="A104" i="1"/>
  <c r="C104" i="1"/>
  <c r="R104" i="1" a="1"/>
  <c r="R104" i="1" s="1"/>
  <c r="D101" i="15" s="1"/>
  <c r="S104" i="1" a="1"/>
  <c r="S104" i="1" s="1"/>
  <c r="E101" i="15" s="1"/>
  <c r="T104" i="1" a="1"/>
  <c r="T104" i="1" s="1"/>
  <c r="AH104" i="1"/>
  <c r="BA104" i="1" s="1"/>
  <c r="AI104" i="1"/>
  <c r="AJ104" i="1"/>
  <c r="K81" i="10" s="1"/>
  <c r="AK104" i="1"/>
  <c r="AN104" i="1"/>
  <c r="AO104" i="1"/>
  <c r="M81" i="10" s="1"/>
  <c r="AP104" i="1"/>
  <c r="BQ104" i="1"/>
  <c r="BR104" i="1"/>
  <c r="A105" i="1"/>
  <c r="C105" i="1"/>
  <c r="L105" i="1" a="1"/>
  <c r="L105" i="1" s="1"/>
  <c r="K102" i="15" s="1"/>
  <c r="M105" i="1" a="1"/>
  <c r="M105" i="1" s="1"/>
  <c r="L102" i="15" s="1"/>
  <c r="R105" i="1" a="1"/>
  <c r="R105" i="1" s="1"/>
  <c r="D102" i="15" s="1"/>
  <c r="S105" i="1" a="1"/>
  <c r="S105" i="1" s="1"/>
  <c r="E102" i="15" s="1"/>
  <c r="T105" i="1" a="1"/>
  <c r="T105" i="1" s="1"/>
  <c r="AH105" i="1"/>
  <c r="BA105" i="1" s="1"/>
  <c r="AI105" i="1"/>
  <c r="AJ105" i="1"/>
  <c r="K82" i="10" s="1"/>
  <c r="AK105" i="1"/>
  <c r="AN105" i="1"/>
  <c r="BD105" i="1" s="1" a="1"/>
  <c r="BD105" i="1" s="1"/>
  <c r="AO105" i="1"/>
  <c r="M82" i="10" s="1"/>
  <c r="AP105" i="1"/>
  <c r="BQ105" i="1"/>
  <c r="BR105" i="1"/>
  <c r="A106" i="1"/>
  <c r="C106" i="1"/>
  <c r="R106" i="1" a="1"/>
  <c r="R106" i="1" s="1"/>
  <c r="D103" i="15" s="1"/>
  <c r="S106" i="1" a="1"/>
  <c r="S106" i="1" s="1"/>
  <c r="E103" i="15" s="1"/>
  <c r="T106" i="1" a="1"/>
  <c r="T106" i="1" s="1"/>
  <c r="AH106" i="1"/>
  <c r="BA106" i="1" s="1"/>
  <c r="AI106" i="1"/>
  <c r="AJ106" i="1"/>
  <c r="K83" i="10" s="1"/>
  <c r="AK106" i="1"/>
  <c r="AN106" i="1"/>
  <c r="BD106" i="1" s="1" a="1"/>
  <c r="BD106" i="1" s="1"/>
  <c r="AO106" i="1"/>
  <c r="M83" i="10" s="1"/>
  <c r="AP106" i="1"/>
  <c r="BQ106" i="1"/>
  <c r="BR106" i="1"/>
  <c r="A107" i="1"/>
  <c r="C107" i="1"/>
  <c r="R107" i="1" a="1"/>
  <c r="R107" i="1" s="1"/>
  <c r="D104" i="15" s="1"/>
  <c r="S107" i="1" a="1"/>
  <c r="S107" i="1" s="1"/>
  <c r="E104" i="15" s="1"/>
  <c r="T107" i="1" a="1"/>
  <c r="T107" i="1" s="1"/>
  <c r="AH107" i="1"/>
  <c r="BA107" i="1" s="1"/>
  <c r="AI107" i="1"/>
  <c r="AJ107" i="1"/>
  <c r="K84" i="10" s="1"/>
  <c r="AK107" i="1"/>
  <c r="AN107" i="1"/>
  <c r="AO107" i="1"/>
  <c r="M84" i="10" s="1"/>
  <c r="AP107" i="1"/>
  <c r="BQ107" i="1"/>
  <c r="BR107" i="1"/>
  <c r="A109" i="1"/>
  <c r="C109" i="1"/>
  <c r="R109" i="1" a="1"/>
  <c r="R109" i="1" s="1"/>
  <c r="D106" i="15" s="1"/>
  <c r="S109" i="1" a="1"/>
  <c r="S109" i="1" s="1"/>
  <c r="E106" i="15" s="1"/>
  <c r="T109" i="1" a="1"/>
  <c r="T109" i="1" s="1"/>
  <c r="AH109" i="1"/>
  <c r="BA109" i="1" s="1"/>
  <c r="AI109" i="1"/>
  <c r="AJ109" i="1"/>
  <c r="K85" i="10" s="1"/>
  <c r="AK109" i="1"/>
  <c r="AN109" i="1"/>
  <c r="BD109" i="1" s="1" a="1"/>
  <c r="BD109" i="1" s="1"/>
  <c r="AO109" i="1"/>
  <c r="M85" i="10" s="1"/>
  <c r="AP109" i="1"/>
  <c r="BQ109" i="1"/>
  <c r="BR109" i="1"/>
  <c r="A111" i="1"/>
  <c r="C111" i="1"/>
  <c r="R111" i="1" a="1"/>
  <c r="R111" i="1" s="1"/>
  <c r="D108" i="15" s="1"/>
  <c r="S111" i="1" a="1"/>
  <c r="S111" i="1" s="1"/>
  <c r="E108" i="15" s="1"/>
  <c r="T111" i="1" a="1"/>
  <c r="T111" i="1" s="1"/>
  <c r="AH111" i="1"/>
  <c r="BA111" i="1" s="1"/>
  <c r="AI111" i="1"/>
  <c r="AJ111" i="1"/>
  <c r="K86" i="10" s="1"/>
  <c r="AK111" i="1"/>
  <c r="AN111" i="1"/>
  <c r="BD111" i="1" s="1" a="1"/>
  <c r="BD111" i="1" s="1"/>
  <c r="AO111" i="1"/>
  <c r="M86" i="10" s="1"/>
  <c r="AP111" i="1"/>
  <c r="BQ111" i="1"/>
  <c r="BR111" i="1"/>
  <c r="A112" i="1"/>
  <c r="C112" i="1"/>
  <c r="L112" i="1" a="1"/>
  <c r="L112" i="1" s="1"/>
  <c r="K109" i="15" s="1"/>
  <c r="M112" i="1" a="1"/>
  <c r="M112" i="1" s="1"/>
  <c r="L109" i="15" s="1"/>
  <c r="R112" i="1" a="1"/>
  <c r="R112" i="1" s="1"/>
  <c r="D109" i="15" s="1"/>
  <c r="S112" i="1" a="1"/>
  <c r="S112" i="1" s="1"/>
  <c r="E109" i="15" s="1"/>
  <c r="T112" i="1" a="1"/>
  <c r="T112" i="1" s="1"/>
  <c r="AH112" i="1"/>
  <c r="BA112" i="1" s="1"/>
  <c r="AI112" i="1"/>
  <c r="AJ112" i="1"/>
  <c r="K87" i="10" s="1"/>
  <c r="AK112" i="1"/>
  <c r="AN112" i="1"/>
  <c r="BD112" i="1" s="1" a="1"/>
  <c r="BD112" i="1" s="1"/>
  <c r="AO112" i="1"/>
  <c r="M87" i="10" s="1"/>
  <c r="AP112" i="1"/>
  <c r="BQ112" i="1"/>
  <c r="BR112" i="1"/>
  <c r="A113" i="1"/>
  <c r="C113" i="1"/>
  <c r="L113" i="1" a="1"/>
  <c r="L113" i="1" s="1"/>
  <c r="K110" i="15" s="1"/>
  <c r="M113" i="1" a="1"/>
  <c r="M113" i="1" s="1"/>
  <c r="L110" i="15" s="1"/>
  <c r="R113" i="1" a="1"/>
  <c r="R113" i="1" s="1"/>
  <c r="D110" i="15" s="1"/>
  <c r="S113" i="1" a="1"/>
  <c r="S113" i="1" s="1"/>
  <c r="E110" i="15" s="1"/>
  <c r="T113" i="1" a="1"/>
  <c r="T113" i="1" s="1"/>
  <c r="AH113" i="1"/>
  <c r="BA113" i="1" s="1"/>
  <c r="AI113" i="1"/>
  <c r="AJ113" i="1"/>
  <c r="K88" i="10" s="1"/>
  <c r="AK113" i="1"/>
  <c r="AN113" i="1"/>
  <c r="BD113" i="1" s="1" a="1"/>
  <c r="BD113" i="1" s="1"/>
  <c r="AO113" i="1"/>
  <c r="M88" i="10" s="1"/>
  <c r="AP113" i="1"/>
  <c r="BQ113" i="1"/>
  <c r="BR113" i="1"/>
  <c r="A114" i="1"/>
  <c r="C114" i="1"/>
  <c r="R114" i="1" a="1"/>
  <c r="R114" i="1" s="1"/>
  <c r="D111" i="15" s="1"/>
  <c r="S114" i="1" a="1"/>
  <c r="S114" i="1" s="1"/>
  <c r="E111" i="15" s="1"/>
  <c r="T114" i="1" a="1"/>
  <c r="T114" i="1" s="1"/>
  <c r="AH114" i="1"/>
  <c r="BA114" i="1" s="1"/>
  <c r="AI114" i="1"/>
  <c r="AJ114" i="1"/>
  <c r="K89" i="10" s="1"/>
  <c r="AK114" i="1"/>
  <c r="AN114" i="1"/>
  <c r="BD114" i="1" s="1" a="1"/>
  <c r="BD114" i="1" s="1"/>
  <c r="AO114" i="1"/>
  <c r="M89" i="10" s="1"/>
  <c r="AP114" i="1"/>
  <c r="BQ114" i="1"/>
  <c r="BR114" i="1"/>
  <c r="A115" i="1"/>
  <c r="C115" i="1"/>
  <c r="R115" i="1" a="1"/>
  <c r="R115" i="1" s="1"/>
  <c r="D112" i="15" s="1"/>
  <c r="S115" i="1" a="1"/>
  <c r="S115" i="1" s="1"/>
  <c r="E112" i="15" s="1"/>
  <c r="T115" i="1" a="1"/>
  <c r="T115" i="1" s="1"/>
  <c r="AH115" i="1"/>
  <c r="BA115" i="1" s="1"/>
  <c r="AI115" i="1"/>
  <c r="AJ115" i="1"/>
  <c r="K90" i="10" s="1"/>
  <c r="AK115" i="1"/>
  <c r="AN115" i="1"/>
  <c r="AO115" i="1"/>
  <c r="M90" i="10" s="1"/>
  <c r="AP115" i="1"/>
  <c r="BQ115" i="1"/>
  <c r="BR115" i="1"/>
  <c r="A118" i="1"/>
  <c r="C118" i="1"/>
  <c r="R118" i="1" a="1"/>
  <c r="R118" i="1" s="1"/>
  <c r="D115" i="15" s="1"/>
  <c r="S118" i="1" a="1"/>
  <c r="S118" i="1" s="1"/>
  <c r="E115" i="15" s="1"/>
  <c r="T118" i="1" a="1"/>
  <c r="T118" i="1" s="1"/>
  <c r="AH118" i="1"/>
  <c r="BA118" i="1" s="1"/>
  <c r="AI118" i="1"/>
  <c r="AJ118" i="1"/>
  <c r="K91" i="10" s="1"/>
  <c r="AK118" i="1"/>
  <c r="AN118" i="1"/>
  <c r="BD118" i="1" s="1" a="1"/>
  <c r="BD118" i="1" s="1"/>
  <c r="AO118" i="1"/>
  <c r="M91" i="10" s="1"/>
  <c r="AP118" i="1"/>
  <c r="BQ118" i="1"/>
  <c r="BR118" i="1"/>
  <c r="A123" i="1"/>
  <c r="C123" i="1"/>
  <c r="R123" i="1" a="1"/>
  <c r="R123" i="1" s="1"/>
  <c r="D120" i="15" s="1"/>
  <c r="S123" i="1" a="1"/>
  <c r="S123" i="1" s="1"/>
  <c r="E120" i="15" s="1"/>
  <c r="T123" i="1" a="1"/>
  <c r="T123" i="1" s="1"/>
  <c r="AH123" i="1"/>
  <c r="BA123" i="1" s="1"/>
  <c r="AI123" i="1"/>
  <c r="AJ123" i="1"/>
  <c r="K92" i="10" s="1"/>
  <c r="AK123" i="1"/>
  <c r="AN123" i="1"/>
  <c r="BD123" i="1" s="1" a="1"/>
  <c r="BD123" i="1" s="1"/>
  <c r="AO123" i="1"/>
  <c r="M92" i="10" s="1"/>
  <c r="AP123" i="1"/>
  <c r="BQ123" i="1"/>
  <c r="BR123" i="1"/>
  <c r="A124" i="1"/>
  <c r="C124" i="1"/>
  <c r="R124" i="1" a="1"/>
  <c r="R124" i="1" s="1"/>
  <c r="D121" i="15" s="1"/>
  <c r="S124" i="1" a="1"/>
  <c r="S124" i="1" s="1"/>
  <c r="E121" i="15" s="1"/>
  <c r="T124" i="1" a="1"/>
  <c r="T124" i="1" s="1"/>
  <c r="AH124" i="1"/>
  <c r="BA124" i="1" s="1"/>
  <c r="AI124" i="1"/>
  <c r="AJ124" i="1"/>
  <c r="K93" i="10" s="1"/>
  <c r="AK124" i="1"/>
  <c r="AN124" i="1"/>
  <c r="BD124" i="1" s="1" a="1"/>
  <c r="BD124" i="1" s="1"/>
  <c r="AO124" i="1"/>
  <c r="M93" i="10" s="1"/>
  <c r="AP124" i="1"/>
  <c r="BQ124" i="1"/>
  <c r="BR124" i="1"/>
  <c r="A125" i="1"/>
  <c r="C125" i="1"/>
  <c r="L125" i="1" a="1"/>
  <c r="L125" i="1" s="1"/>
  <c r="K122" i="15" s="1"/>
  <c r="M125" i="1" a="1"/>
  <c r="M125" i="1" s="1"/>
  <c r="L122" i="15" s="1"/>
  <c r="R125" i="1" a="1"/>
  <c r="R125" i="1" s="1"/>
  <c r="D122" i="15" s="1"/>
  <c r="S125" i="1" a="1"/>
  <c r="S125" i="1" s="1"/>
  <c r="E122" i="15" s="1"/>
  <c r="T125" i="1" a="1"/>
  <c r="T125" i="1" s="1"/>
  <c r="AH125" i="1"/>
  <c r="BA125" i="1" s="1"/>
  <c r="AI125" i="1"/>
  <c r="AJ125" i="1"/>
  <c r="K94" i="10" s="1"/>
  <c r="AK125" i="1"/>
  <c r="AN125" i="1"/>
  <c r="BD125" i="1" s="1" a="1"/>
  <c r="BD125" i="1" s="1"/>
  <c r="AO125" i="1"/>
  <c r="M94" i="10" s="1"/>
  <c r="AP125" i="1"/>
  <c r="BQ125" i="1"/>
  <c r="BR125" i="1"/>
  <c r="A126" i="1"/>
  <c r="C126" i="1"/>
  <c r="L126" i="1" a="1"/>
  <c r="L126" i="1" s="1"/>
  <c r="K123" i="15" s="1"/>
  <c r="M126" i="1" a="1"/>
  <c r="M126" i="1" s="1"/>
  <c r="L123" i="15" s="1"/>
  <c r="R126" i="1" a="1"/>
  <c r="R126" i="1" s="1"/>
  <c r="D123" i="15" s="1"/>
  <c r="S126" i="1" a="1"/>
  <c r="S126" i="1" s="1"/>
  <c r="E123" i="15" s="1"/>
  <c r="T126" i="1" a="1"/>
  <c r="T126" i="1" s="1"/>
  <c r="AH126" i="1"/>
  <c r="BA126" i="1" s="1"/>
  <c r="AI126" i="1"/>
  <c r="AJ126" i="1"/>
  <c r="K95" i="10" s="1"/>
  <c r="AK126" i="1"/>
  <c r="AN126" i="1"/>
  <c r="AO126" i="1"/>
  <c r="M95" i="10" s="1"/>
  <c r="AP126" i="1"/>
  <c r="BQ126" i="1"/>
  <c r="BR126" i="1"/>
  <c r="A127" i="1"/>
  <c r="C127" i="1"/>
  <c r="L127" i="1" a="1"/>
  <c r="L127" i="1" s="1"/>
  <c r="K124" i="15" s="1"/>
  <c r="R127" i="1" a="1"/>
  <c r="R127" i="1" s="1"/>
  <c r="D124" i="15" s="1"/>
  <c r="S127" i="1" a="1"/>
  <c r="S127" i="1" s="1"/>
  <c r="E124" i="15" s="1"/>
  <c r="T127" i="1" a="1"/>
  <c r="T127" i="1" s="1"/>
  <c r="AH127" i="1"/>
  <c r="BA127" i="1" s="1"/>
  <c r="AI127" i="1"/>
  <c r="AJ127" i="1"/>
  <c r="K96" i="10" s="1"/>
  <c r="AK127" i="1"/>
  <c r="AN127" i="1"/>
  <c r="BD127" i="1" s="1" a="1"/>
  <c r="BD127" i="1" s="1"/>
  <c r="AO127" i="1"/>
  <c r="M96" i="10" s="1"/>
  <c r="AP127" i="1"/>
  <c r="BQ127" i="1"/>
  <c r="BR127" i="1"/>
  <c r="A128" i="1"/>
  <c r="C128" i="1"/>
  <c r="L128" i="1" a="1"/>
  <c r="L128" i="1" s="1"/>
  <c r="K125" i="15" s="1"/>
  <c r="M128" i="1" a="1"/>
  <c r="M128" i="1" s="1"/>
  <c r="L125" i="15" s="1"/>
  <c r="R128" i="1" a="1"/>
  <c r="R128" i="1" s="1"/>
  <c r="D125" i="15" s="1"/>
  <c r="S128" i="1" a="1"/>
  <c r="S128" i="1" s="1"/>
  <c r="E125" i="15" s="1"/>
  <c r="T128" i="1" a="1"/>
  <c r="T128" i="1" s="1"/>
  <c r="AH128" i="1"/>
  <c r="BA128" i="1" s="1"/>
  <c r="AI128" i="1"/>
  <c r="AJ128" i="1"/>
  <c r="K97" i="10" s="1"/>
  <c r="AK128" i="1"/>
  <c r="AN128" i="1"/>
  <c r="BD128" i="1" s="1" a="1"/>
  <c r="BD128" i="1" s="1"/>
  <c r="AO128" i="1"/>
  <c r="M97" i="10" s="1"/>
  <c r="AP128" i="1"/>
  <c r="BQ128" i="1"/>
  <c r="BR128" i="1"/>
  <c r="A129" i="1"/>
  <c r="C129" i="1"/>
  <c r="L129" i="1" a="1"/>
  <c r="L129" i="1" s="1"/>
  <c r="K126" i="15" s="1"/>
  <c r="M129" i="1" a="1"/>
  <c r="M129" i="1" s="1"/>
  <c r="L126" i="15" s="1"/>
  <c r="R129" i="1" a="1"/>
  <c r="R129" i="1" s="1"/>
  <c r="D126" i="15" s="1"/>
  <c r="S129" i="1" a="1"/>
  <c r="S129" i="1" s="1"/>
  <c r="E126" i="15" s="1"/>
  <c r="T129" i="1" a="1"/>
  <c r="T129" i="1" s="1"/>
  <c r="AH129" i="1"/>
  <c r="BA129" i="1" s="1"/>
  <c r="AI129" i="1"/>
  <c r="AJ129" i="1"/>
  <c r="K98" i="10" s="1"/>
  <c r="AK129" i="1"/>
  <c r="AN129" i="1"/>
  <c r="AO129" i="1"/>
  <c r="M98" i="10" s="1"/>
  <c r="AP129" i="1"/>
  <c r="BQ129" i="1"/>
  <c r="BR129" i="1"/>
  <c r="A130" i="1"/>
  <c r="C130" i="1"/>
  <c r="L130" i="1" a="1"/>
  <c r="L130" i="1" s="1"/>
  <c r="K127" i="15" s="1"/>
  <c r="M130" i="1" a="1"/>
  <c r="M130" i="1" s="1"/>
  <c r="L127" i="15" s="1"/>
  <c r="R130" i="1" a="1"/>
  <c r="R130" i="1" s="1"/>
  <c r="D127" i="15" s="1"/>
  <c r="S130" i="1" a="1"/>
  <c r="S130" i="1" s="1"/>
  <c r="E127" i="15" s="1"/>
  <c r="T130" i="1" a="1"/>
  <c r="T130" i="1" s="1"/>
  <c r="AH130" i="1"/>
  <c r="BA130" i="1" s="1"/>
  <c r="AI130" i="1"/>
  <c r="AJ130" i="1"/>
  <c r="K99" i="10" s="1"/>
  <c r="AK130" i="1"/>
  <c r="AN130" i="1"/>
  <c r="BD130" i="1" s="1" a="1"/>
  <c r="BD130" i="1" s="1"/>
  <c r="AO130" i="1"/>
  <c r="M99" i="10" s="1"/>
  <c r="AP130" i="1"/>
  <c r="BQ130" i="1"/>
  <c r="BR130" i="1"/>
  <c r="A131" i="1"/>
  <c r="C131" i="1"/>
  <c r="R131" i="1" a="1"/>
  <c r="R131" i="1" s="1"/>
  <c r="D128" i="15" s="1"/>
  <c r="S131" i="1" a="1"/>
  <c r="S131" i="1" s="1"/>
  <c r="E128" i="15" s="1"/>
  <c r="T131" i="1" a="1"/>
  <c r="T131" i="1" s="1"/>
  <c r="AH131" i="1"/>
  <c r="BA131" i="1" s="1"/>
  <c r="AI131" i="1"/>
  <c r="AJ131" i="1"/>
  <c r="K100" i="10" s="1"/>
  <c r="AK131" i="1"/>
  <c r="AN131" i="1"/>
  <c r="BD131" i="1" s="1" a="1"/>
  <c r="BD131" i="1" s="1"/>
  <c r="AO131" i="1"/>
  <c r="M100" i="10" s="1"/>
  <c r="AP131" i="1"/>
  <c r="BQ131" i="1"/>
  <c r="BR131" i="1"/>
  <c r="A132" i="1"/>
  <c r="C132" i="1"/>
  <c r="R132" i="1" a="1"/>
  <c r="R132" i="1" s="1"/>
  <c r="D129" i="15" s="1"/>
  <c r="S132" i="1" a="1"/>
  <c r="S132" i="1" s="1"/>
  <c r="E129" i="15" s="1"/>
  <c r="T132" i="1" a="1"/>
  <c r="T132" i="1" s="1"/>
  <c r="AH132" i="1"/>
  <c r="BA132" i="1" s="1"/>
  <c r="AI132" i="1"/>
  <c r="AJ132" i="1"/>
  <c r="K101" i="10" s="1"/>
  <c r="AK132" i="1"/>
  <c r="AN132" i="1"/>
  <c r="AO132" i="1"/>
  <c r="M101" i="10" s="1"/>
  <c r="AP132" i="1"/>
  <c r="BQ132" i="1"/>
  <c r="BR132" i="1"/>
  <c r="A133" i="1"/>
  <c r="C133" i="1"/>
  <c r="L133" i="1" a="1"/>
  <c r="L133" i="1" s="1"/>
  <c r="K130" i="15" s="1"/>
  <c r="M133" i="1" a="1"/>
  <c r="M133" i="1" s="1"/>
  <c r="L130" i="15" s="1"/>
  <c r="R133" i="1" a="1"/>
  <c r="R133" i="1" s="1"/>
  <c r="D130" i="15" s="1"/>
  <c r="S133" i="1" a="1"/>
  <c r="S133" i="1" s="1"/>
  <c r="E130" i="15" s="1"/>
  <c r="T133" i="1" a="1"/>
  <c r="T133" i="1" s="1"/>
  <c r="AH133" i="1"/>
  <c r="BA133" i="1" s="1"/>
  <c r="AI133" i="1"/>
  <c r="AJ133" i="1"/>
  <c r="K102" i="10" s="1"/>
  <c r="AK133" i="1"/>
  <c r="AN133" i="1"/>
  <c r="BD133" i="1" s="1" a="1"/>
  <c r="BD133" i="1" s="1"/>
  <c r="AO133" i="1"/>
  <c r="M102" i="10" s="1"/>
  <c r="AP133" i="1"/>
  <c r="BQ133" i="1"/>
  <c r="BR133" i="1"/>
  <c r="A134" i="1"/>
  <c r="C134" i="1"/>
  <c r="L134" i="1" a="1"/>
  <c r="L134" i="1" s="1"/>
  <c r="K131" i="15" s="1"/>
  <c r="M134" i="1" a="1"/>
  <c r="M134" i="1" s="1"/>
  <c r="L131" i="15" s="1"/>
  <c r="R134" i="1" a="1"/>
  <c r="R134" i="1" s="1"/>
  <c r="D131" i="15" s="1"/>
  <c r="S134" i="1" a="1"/>
  <c r="S134" i="1" s="1"/>
  <c r="E131" i="15" s="1"/>
  <c r="T134" i="1" a="1"/>
  <c r="T134" i="1" s="1"/>
  <c r="AH134" i="1"/>
  <c r="BA134" i="1" s="1"/>
  <c r="AI134" i="1"/>
  <c r="AJ134" i="1"/>
  <c r="K103" i="10" s="1"/>
  <c r="AK134" i="1"/>
  <c r="AN134" i="1"/>
  <c r="BD134" i="1" s="1" a="1"/>
  <c r="BD134" i="1" s="1"/>
  <c r="AO134" i="1"/>
  <c r="M103" i="10" s="1"/>
  <c r="AP134" i="1"/>
  <c r="BQ134" i="1"/>
  <c r="BR134" i="1"/>
  <c r="A135" i="1"/>
  <c r="C135" i="1"/>
  <c r="L135" i="1" a="1"/>
  <c r="L135" i="1" s="1"/>
  <c r="K132" i="15" s="1"/>
  <c r="R135" i="1" a="1"/>
  <c r="R135" i="1" s="1"/>
  <c r="D132" i="15" s="1"/>
  <c r="S135" i="1" a="1"/>
  <c r="S135" i="1" s="1"/>
  <c r="E132" i="15" s="1"/>
  <c r="T135" i="1" a="1"/>
  <c r="T135" i="1" s="1"/>
  <c r="AH135" i="1"/>
  <c r="BA135" i="1" s="1"/>
  <c r="AI135" i="1"/>
  <c r="AJ135" i="1"/>
  <c r="K104" i="10" s="1"/>
  <c r="AK135" i="1"/>
  <c r="AN135" i="1"/>
  <c r="AO135" i="1"/>
  <c r="M104" i="10" s="1"/>
  <c r="AP135" i="1"/>
  <c r="BQ135" i="1"/>
  <c r="BR135" i="1"/>
  <c r="A136" i="1"/>
  <c r="C136" i="1"/>
  <c r="R136" i="1" a="1"/>
  <c r="R136" i="1" s="1"/>
  <c r="D133" i="15" s="1"/>
  <c r="S136" i="1" a="1"/>
  <c r="S136" i="1" s="1"/>
  <c r="E133" i="15" s="1"/>
  <c r="T136" i="1" a="1"/>
  <c r="T136" i="1" s="1"/>
  <c r="AH136" i="1"/>
  <c r="BA136" i="1" s="1"/>
  <c r="AI136" i="1"/>
  <c r="AJ136" i="1"/>
  <c r="K105" i="10" s="1"/>
  <c r="AK136" i="1"/>
  <c r="AN136" i="1"/>
  <c r="BD136" i="1" s="1" a="1"/>
  <c r="BD136" i="1" s="1"/>
  <c r="AO136" i="1"/>
  <c r="AP136" i="1"/>
  <c r="BQ136" i="1"/>
  <c r="BR136" i="1"/>
  <c r="A137" i="1"/>
  <c r="C137" i="1"/>
  <c r="L137" i="1" a="1"/>
  <c r="L137" i="1" s="1"/>
  <c r="K134" i="15" s="1"/>
  <c r="M137" i="1" a="1"/>
  <c r="M137" i="1" s="1"/>
  <c r="L134" i="15" s="1"/>
  <c r="R137" i="1" a="1"/>
  <c r="R137" i="1" s="1"/>
  <c r="D134" i="15" s="1"/>
  <c r="S137" i="1" a="1"/>
  <c r="S137" i="1" s="1"/>
  <c r="E134" i="15" s="1"/>
  <c r="T137" i="1" a="1"/>
  <c r="T137" i="1" s="1"/>
  <c r="AH137" i="1"/>
  <c r="BA137" i="1" s="1"/>
  <c r="AI137" i="1"/>
  <c r="AJ137" i="1"/>
  <c r="K106" i="10" s="1"/>
  <c r="AK137" i="1"/>
  <c r="AN137" i="1"/>
  <c r="BD137" i="1" s="1" a="1"/>
  <c r="BD137" i="1" s="1"/>
  <c r="AO137" i="1"/>
  <c r="M106" i="10" s="1"/>
  <c r="AP137" i="1"/>
  <c r="BQ137" i="1"/>
  <c r="BR137" i="1"/>
  <c r="A138" i="1"/>
  <c r="C138" i="1"/>
  <c r="R138" i="1" a="1"/>
  <c r="R138" i="1" s="1"/>
  <c r="D135" i="15" s="1"/>
  <c r="S138" i="1" a="1"/>
  <c r="S138" i="1" s="1"/>
  <c r="E135" i="15" s="1"/>
  <c r="T138" i="1" a="1"/>
  <c r="T138" i="1" s="1"/>
  <c r="AH138" i="1"/>
  <c r="BA138" i="1" s="1"/>
  <c r="AI138" i="1"/>
  <c r="AJ138" i="1"/>
  <c r="K107" i="10" s="1"/>
  <c r="AK138" i="1"/>
  <c r="AN138" i="1"/>
  <c r="BD138" i="1" s="1" a="1"/>
  <c r="BD138" i="1" s="1"/>
  <c r="AO138" i="1"/>
  <c r="M107" i="10" s="1"/>
  <c r="AP138" i="1"/>
  <c r="BQ138" i="1"/>
  <c r="BR138" i="1"/>
  <c r="A139" i="1"/>
  <c r="C139" i="1"/>
  <c r="L139" i="1" a="1"/>
  <c r="L139" i="1" s="1"/>
  <c r="K136" i="15" s="1"/>
  <c r="M139" i="1" a="1"/>
  <c r="M139" i="1" s="1"/>
  <c r="L136" i="15" s="1"/>
  <c r="R139" i="1" a="1"/>
  <c r="R139" i="1" s="1"/>
  <c r="D136" i="15" s="1"/>
  <c r="S139" i="1" a="1"/>
  <c r="S139" i="1" s="1"/>
  <c r="E136" i="15" s="1"/>
  <c r="T139" i="1" a="1"/>
  <c r="T139" i="1" s="1"/>
  <c r="AH139" i="1"/>
  <c r="BA139" i="1" s="1"/>
  <c r="AI139" i="1"/>
  <c r="AJ139" i="1"/>
  <c r="K108" i="10" s="1"/>
  <c r="AK139" i="1"/>
  <c r="AN139" i="1"/>
  <c r="BD139" i="1" s="1" a="1"/>
  <c r="BD139" i="1" s="1"/>
  <c r="AO139" i="1"/>
  <c r="M108" i="10" s="1"/>
  <c r="AP139" i="1"/>
  <c r="BQ139" i="1"/>
  <c r="BR139" i="1"/>
  <c r="A140" i="1"/>
  <c r="C140" i="1"/>
  <c r="L140" i="1" a="1"/>
  <c r="L140" i="1" s="1"/>
  <c r="K137" i="15" s="1"/>
  <c r="M140" i="1" a="1"/>
  <c r="M140" i="1" s="1"/>
  <c r="L137" i="15" s="1"/>
  <c r="R140" i="1" a="1"/>
  <c r="R140" i="1" s="1"/>
  <c r="D137" i="15" s="1"/>
  <c r="S140" i="1" a="1"/>
  <c r="S140" i="1" s="1"/>
  <c r="E137" i="15" s="1"/>
  <c r="T140" i="1" a="1"/>
  <c r="T140" i="1" s="1"/>
  <c r="AH140" i="1"/>
  <c r="BA140" i="1" s="1"/>
  <c r="AI140" i="1"/>
  <c r="AJ140" i="1"/>
  <c r="K109" i="10" s="1"/>
  <c r="AK140" i="1"/>
  <c r="AN140" i="1"/>
  <c r="BD140" i="1" s="1" a="1"/>
  <c r="BD140" i="1" s="1"/>
  <c r="AO140" i="1"/>
  <c r="M109" i="10" s="1"/>
  <c r="AP140" i="1"/>
  <c r="BQ140" i="1"/>
  <c r="BR140" i="1"/>
  <c r="A141" i="1"/>
  <c r="C141" i="1"/>
  <c r="L141" i="1" a="1"/>
  <c r="L141" i="1" s="1"/>
  <c r="K138" i="15" s="1"/>
  <c r="M141" i="1" a="1"/>
  <c r="M141" i="1" s="1"/>
  <c r="L138" i="15" s="1"/>
  <c r="R141" i="1" a="1"/>
  <c r="R141" i="1" s="1"/>
  <c r="D138" i="15" s="1"/>
  <c r="S141" i="1" a="1"/>
  <c r="S141" i="1" s="1"/>
  <c r="E138" i="15" s="1"/>
  <c r="T141" i="1" a="1"/>
  <c r="T141" i="1" s="1"/>
  <c r="AH141" i="1"/>
  <c r="BA141" i="1" s="1"/>
  <c r="AI141" i="1"/>
  <c r="AJ141" i="1"/>
  <c r="K110" i="10" s="1"/>
  <c r="AK141" i="1"/>
  <c r="AN141" i="1"/>
  <c r="BD141" i="1" s="1" a="1"/>
  <c r="BD141" i="1" s="1"/>
  <c r="AO141" i="1"/>
  <c r="M110" i="10" s="1"/>
  <c r="AP141" i="1"/>
  <c r="BQ141" i="1"/>
  <c r="BR141" i="1"/>
  <c r="A142" i="1"/>
  <c r="C142" i="1"/>
  <c r="R142" i="1" a="1"/>
  <c r="R142" i="1" s="1"/>
  <c r="D139" i="15" s="1"/>
  <c r="S142" i="1" a="1"/>
  <c r="S142" i="1" s="1"/>
  <c r="E139" i="15" s="1"/>
  <c r="T142" i="1" a="1"/>
  <c r="T142" i="1" s="1"/>
  <c r="AH142" i="1"/>
  <c r="BA142" i="1" s="1"/>
  <c r="AI142" i="1"/>
  <c r="AJ142" i="1"/>
  <c r="K111" i="10" s="1"/>
  <c r="AK142" i="1"/>
  <c r="AN142" i="1"/>
  <c r="BD142" i="1" s="1" a="1"/>
  <c r="BD142" i="1" s="1"/>
  <c r="AO142" i="1"/>
  <c r="M111" i="10" s="1"/>
  <c r="AP142" i="1"/>
  <c r="BQ142" i="1"/>
  <c r="BR142" i="1"/>
  <c r="A143" i="1"/>
  <c r="C143" i="1"/>
  <c r="L143" i="1" a="1"/>
  <c r="L143" i="1" s="1"/>
  <c r="K140" i="15" s="1"/>
  <c r="M143" i="1" a="1"/>
  <c r="M143" i="1" s="1"/>
  <c r="L140" i="15" s="1"/>
  <c r="R143" i="1" a="1"/>
  <c r="R143" i="1" s="1"/>
  <c r="D140" i="15" s="1"/>
  <c r="S143" i="1" a="1"/>
  <c r="S143" i="1" s="1"/>
  <c r="E140" i="15" s="1"/>
  <c r="T143" i="1" a="1"/>
  <c r="T143" i="1" s="1"/>
  <c r="AH143" i="1"/>
  <c r="BA143" i="1" s="1"/>
  <c r="AI143" i="1"/>
  <c r="AJ143" i="1"/>
  <c r="K112" i="10" s="1"/>
  <c r="AK143" i="1"/>
  <c r="AN143" i="1"/>
  <c r="BD143" i="1" s="1" a="1"/>
  <c r="BD143" i="1" s="1"/>
  <c r="AO143" i="1"/>
  <c r="M112" i="10" s="1"/>
  <c r="AP143" i="1"/>
  <c r="BQ143" i="1"/>
  <c r="BR143" i="1"/>
  <c r="A144" i="1"/>
  <c r="C144" i="1"/>
  <c r="L144" i="1" a="1"/>
  <c r="L144" i="1" s="1"/>
  <c r="K141" i="15" s="1"/>
  <c r="M144" i="1" a="1"/>
  <c r="M144" i="1" s="1"/>
  <c r="L141" i="15" s="1"/>
  <c r="R144" i="1" a="1"/>
  <c r="R144" i="1" s="1"/>
  <c r="D141" i="15" s="1"/>
  <c r="S144" i="1" a="1"/>
  <c r="S144" i="1" s="1"/>
  <c r="E141" i="15" s="1"/>
  <c r="T144" i="1" a="1"/>
  <c r="T144" i="1" s="1"/>
  <c r="AH144" i="1"/>
  <c r="BA144" i="1" s="1"/>
  <c r="AI144" i="1"/>
  <c r="AJ144" i="1"/>
  <c r="K113" i="10" s="1"/>
  <c r="AK144" i="1"/>
  <c r="AN144" i="1"/>
  <c r="BD144" i="1" s="1" a="1"/>
  <c r="BD144" i="1" s="1"/>
  <c r="AO144" i="1"/>
  <c r="M113" i="10" s="1"/>
  <c r="AP144" i="1"/>
  <c r="BQ144" i="1"/>
  <c r="BR144" i="1"/>
  <c r="A145" i="1"/>
  <c r="C145" i="1"/>
  <c r="R145" i="1" a="1"/>
  <c r="R145" i="1" s="1"/>
  <c r="D142" i="15" s="1"/>
  <c r="S145" i="1" a="1"/>
  <c r="S145" i="1" s="1"/>
  <c r="E142" i="15" s="1"/>
  <c r="T145" i="1" a="1"/>
  <c r="T145" i="1" s="1"/>
  <c r="AH145" i="1"/>
  <c r="BA145" i="1" s="1"/>
  <c r="AI145" i="1"/>
  <c r="AJ145" i="1"/>
  <c r="K114" i="10" s="1"/>
  <c r="AK145" i="1"/>
  <c r="AN145" i="1"/>
  <c r="BD145" i="1" s="1" a="1"/>
  <c r="BD145" i="1" s="1"/>
  <c r="AO145" i="1"/>
  <c r="M114" i="10" s="1"/>
  <c r="AP145" i="1"/>
  <c r="BQ145" i="1"/>
  <c r="BR145" i="1"/>
  <c r="A147" i="1"/>
  <c r="C147" i="1"/>
  <c r="R147" i="1" a="1"/>
  <c r="R147" i="1" s="1"/>
  <c r="D144" i="15" s="1"/>
  <c r="S147" i="1" a="1"/>
  <c r="S147" i="1" s="1"/>
  <c r="E144" i="15" s="1"/>
  <c r="T147" i="1" a="1"/>
  <c r="T147" i="1" s="1"/>
  <c r="AH147" i="1"/>
  <c r="BA147" i="1" s="1"/>
  <c r="AI147" i="1"/>
  <c r="AJ147" i="1"/>
  <c r="K115" i="10" s="1"/>
  <c r="AK147" i="1"/>
  <c r="AN147" i="1"/>
  <c r="BD147" i="1" s="1" a="1"/>
  <c r="BD147" i="1" s="1"/>
  <c r="AO147" i="1"/>
  <c r="M115" i="10" s="1"/>
  <c r="AP147" i="1"/>
  <c r="BQ147" i="1"/>
  <c r="BR147" i="1"/>
  <c r="BS147" i="1"/>
  <c r="A148" i="1"/>
  <c r="C148" i="1"/>
  <c r="R148" i="1" a="1"/>
  <c r="R148" i="1" s="1"/>
  <c r="D145" i="15" s="1"/>
  <c r="S148" i="1" a="1"/>
  <c r="S148" i="1" s="1"/>
  <c r="E145" i="15" s="1"/>
  <c r="T148" i="1" a="1"/>
  <c r="T148" i="1" s="1"/>
  <c r="AH148" i="1"/>
  <c r="BA148" i="1" s="1"/>
  <c r="AI148" i="1"/>
  <c r="AJ148" i="1"/>
  <c r="K116" i="10" s="1"/>
  <c r="AK148" i="1"/>
  <c r="AN148" i="1"/>
  <c r="BD148" i="1" s="1" a="1"/>
  <c r="BD148" i="1" s="1"/>
  <c r="AO148" i="1"/>
  <c r="M116" i="10" s="1"/>
  <c r="AP148" i="1"/>
  <c r="BQ148" i="1"/>
  <c r="BR148" i="1"/>
  <c r="BS148" i="1"/>
  <c r="A149" i="1"/>
  <c r="C149" i="1"/>
  <c r="R149" i="1" a="1"/>
  <c r="R149" i="1" s="1"/>
  <c r="D146" i="15" s="1"/>
  <c r="S149" i="1" a="1"/>
  <c r="S149" i="1" s="1"/>
  <c r="E146" i="15" s="1"/>
  <c r="T149" i="1" a="1"/>
  <c r="T149" i="1" s="1"/>
  <c r="AH149" i="1"/>
  <c r="BA149" i="1" s="1"/>
  <c r="AI149" i="1"/>
  <c r="AJ149" i="1"/>
  <c r="K117" i="10" s="1"/>
  <c r="AK149" i="1"/>
  <c r="AN149" i="1"/>
  <c r="BD149" i="1" s="1" a="1"/>
  <c r="BD149" i="1" s="1"/>
  <c r="AO149" i="1"/>
  <c r="M117" i="10" s="1"/>
  <c r="AP149" i="1"/>
  <c r="BQ149" i="1"/>
  <c r="BR149" i="1"/>
  <c r="BS149" i="1"/>
  <c r="A150" i="1"/>
  <c r="C150" i="1"/>
  <c r="R150" i="1" a="1"/>
  <c r="R150" i="1" s="1"/>
  <c r="D147" i="15" s="1"/>
  <c r="S150" i="1" a="1"/>
  <c r="S150" i="1" s="1"/>
  <c r="E147" i="15" s="1"/>
  <c r="T150" i="1" a="1"/>
  <c r="T150" i="1" s="1"/>
  <c r="AH150" i="1"/>
  <c r="BA150" i="1" s="1"/>
  <c r="AI150" i="1"/>
  <c r="AJ150" i="1"/>
  <c r="K118" i="10" s="1"/>
  <c r="AK150" i="1"/>
  <c r="AN150" i="1"/>
  <c r="BD150" i="1" s="1" a="1"/>
  <c r="BD150" i="1" s="1"/>
  <c r="AO150" i="1"/>
  <c r="M118" i="10" s="1"/>
  <c r="AP150" i="1"/>
  <c r="BQ150" i="1"/>
  <c r="BR150" i="1"/>
  <c r="BS150" i="1"/>
  <c r="A152" i="1"/>
  <c r="C152" i="1"/>
  <c r="R152" i="1" a="1"/>
  <c r="R152" i="1" s="1"/>
  <c r="D149" i="15" s="1"/>
  <c r="S152" i="1" a="1"/>
  <c r="S152" i="1" s="1"/>
  <c r="E149" i="15" s="1"/>
  <c r="T152" i="1" a="1"/>
  <c r="T152" i="1" s="1"/>
  <c r="AH152" i="1"/>
  <c r="BA152" i="1" s="1"/>
  <c r="AI152" i="1"/>
  <c r="AJ152" i="1"/>
  <c r="K119" i="10" s="1"/>
  <c r="AK152" i="1"/>
  <c r="AN152" i="1"/>
  <c r="BD152" i="1" s="1" a="1"/>
  <c r="BD152" i="1" s="1"/>
  <c r="AO152" i="1"/>
  <c r="M119" i="10" s="1"/>
  <c r="AP152" i="1"/>
  <c r="BQ152" i="1"/>
  <c r="BR152" i="1"/>
  <c r="BS152" i="1"/>
  <c r="A153" i="1"/>
  <c r="C153" i="1"/>
  <c r="R153" i="1" a="1"/>
  <c r="R153" i="1" s="1"/>
  <c r="D150" i="15" s="1"/>
  <c r="S153" i="1" a="1"/>
  <c r="S153" i="1" s="1"/>
  <c r="E150" i="15" s="1"/>
  <c r="T153" i="1" a="1"/>
  <c r="T153" i="1" s="1"/>
  <c r="AH153" i="1"/>
  <c r="BA153" i="1" s="1"/>
  <c r="AI153" i="1"/>
  <c r="AJ153" i="1"/>
  <c r="K120" i="10" s="1"/>
  <c r="AK153" i="1"/>
  <c r="AN153" i="1"/>
  <c r="BD153" i="1" s="1" a="1"/>
  <c r="BD153" i="1" s="1"/>
  <c r="AO153" i="1"/>
  <c r="AP153" i="1"/>
  <c r="BQ153" i="1"/>
  <c r="BR153" i="1"/>
  <c r="BS153" i="1"/>
  <c r="A154" i="1"/>
  <c r="C154" i="1"/>
  <c r="R154" i="1" a="1"/>
  <c r="R154" i="1" s="1"/>
  <c r="D151" i="15" s="1"/>
  <c r="S154" i="1" a="1"/>
  <c r="S154" i="1" s="1"/>
  <c r="E151" i="15" s="1"/>
  <c r="T154" i="1" a="1"/>
  <c r="T154" i="1" s="1"/>
  <c r="AH154" i="1"/>
  <c r="BA154" i="1" s="1"/>
  <c r="AI154" i="1"/>
  <c r="AJ154" i="1"/>
  <c r="K121" i="10" s="1"/>
  <c r="AK154" i="1"/>
  <c r="AN154" i="1"/>
  <c r="BD154" i="1" s="1" a="1"/>
  <c r="BD154" i="1" s="1"/>
  <c r="AO154" i="1"/>
  <c r="M121" i="10" s="1"/>
  <c r="AP154" i="1"/>
  <c r="BQ154" i="1"/>
  <c r="BR154" i="1"/>
  <c r="BS154" i="1"/>
  <c r="A155" i="1"/>
  <c r="C155" i="1"/>
  <c r="R155" i="1" a="1"/>
  <c r="R155" i="1" s="1"/>
  <c r="D152" i="15" s="1"/>
  <c r="S155" i="1" a="1"/>
  <c r="S155" i="1" s="1"/>
  <c r="E152" i="15" s="1"/>
  <c r="T155" i="1" a="1"/>
  <c r="T155" i="1" s="1"/>
  <c r="AH155" i="1"/>
  <c r="BA155" i="1" s="1"/>
  <c r="AI155" i="1"/>
  <c r="AJ155" i="1"/>
  <c r="K122" i="10" s="1"/>
  <c r="AK155" i="1"/>
  <c r="AN155" i="1"/>
  <c r="AO155" i="1"/>
  <c r="M122" i="10" s="1"/>
  <c r="AP155" i="1"/>
  <c r="BQ155" i="1"/>
  <c r="BR155" i="1"/>
  <c r="BS155" i="1"/>
  <c r="K123" i="10"/>
  <c r="M123" i="10"/>
  <c r="A156" i="1"/>
  <c r="C156" i="1"/>
  <c r="R156" i="1" a="1"/>
  <c r="R156" i="1" s="1"/>
  <c r="D153" i="15" s="1"/>
  <c r="S156" i="1" a="1"/>
  <c r="S156" i="1" s="1"/>
  <c r="E153" i="15" s="1"/>
  <c r="T156" i="1" a="1"/>
  <c r="T156" i="1" s="1"/>
  <c r="AH156" i="1"/>
  <c r="BA156" i="1" s="1"/>
  <c r="AI156" i="1"/>
  <c r="AJ156" i="1"/>
  <c r="K124" i="10" s="1"/>
  <c r="AK156" i="1"/>
  <c r="AN156" i="1"/>
  <c r="AO156" i="1"/>
  <c r="M124" i="10" s="1"/>
  <c r="AP156" i="1"/>
  <c r="BQ156" i="1"/>
  <c r="BR156" i="1"/>
  <c r="BS156" i="1"/>
  <c r="A157" i="1"/>
  <c r="C157" i="1"/>
  <c r="L157" i="1" a="1"/>
  <c r="L157" i="1" s="1"/>
  <c r="K154" i="15" s="1"/>
  <c r="M157" i="1" a="1"/>
  <c r="M157" i="1" s="1"/>
  <c r="L154" i="15" s="1"/>
  <c r="R157" i="1" a="1"/>
  <c r="R157" i="1" s="1"/>
  <c r="D154" i="15" s="1"/>
  <c r="S157" i="1" a="1"/>
  <c r="S157" i="1" s="1"/>
  <c r="E154" i="15" s="1"/>
  <c r="T157" i="1" a="1"/>
  <c r="T157" i="1" s="1"/>
  <c r="AH157" i="1"/>
  <c r="BA157" i="1" s="1"/>
  <c r="AI157" i="1"/>
  <c r="AJ157" i="1"/>
  <c r="K125" i="10" s="1"/>
  <c r="AK157" i="1"/>
  <c r="AN157" i="1"/>
  <c r="AO157" i="1"/>
  <c r="M125" i="10" s="1"/>
  <c r="AP157" i="1"/>
  <c r="BQ157" i="1"/>
  <c r="BR157" i="1"/>
  <c r="BS157" i="1"/>
  <c r="A158" i="1"/>
  <c r="C158" i="1"/>
  <c r="L158" i="1" a="1"/>
  <c r="L158" i="1" s="1"/>
  <c r="K155" i="15" s="1"/>
  <c r="M158" i="1" a="1"/>
  <c r="M158" i="1" s="1"/>
  <c r="L155" i="15" s="1"/>
  <c r="R158" i="1" a="1"/>
  <c r="R158" i="1" s="1"/>
  <c r="D155" i="15" s="1"/>
  <c r="S158" i="1" a="1"/>
  <c r="S158" i="1" s="1"/>
  <c r="E155" i="15" s="1"/>
  <c r="T158" i="1" a="1"/>
  <c r="T158" i="1" s="1"/>
  <c r="AH158" i="1"/>
  <c r="BA158" i="1" s="1"/>
  <c r="AI158" i="1"/>
  <c r="AJ158" i="1"/>
  <c r="K126" i="10" s="1"/>
  <c r="AK158" i="1"/>
  <c r="AN158" i="1"/>
  <c r="BD158" i="1" s="1" a="1"/>
  <c r="BD158" i="1" s="1"/>
  <c r="AO158" i="1"/>
  <c r="M126" i="10" s="1"/>
  <c r="AP158" i="1"/>
  <c r="BQ158" i="1"/>
  <c r="BR158" i="1"/>
  <c r="BS158" i="1"/>
  <c r="A159" i="1"/>
  <c r="C159" i="1"/>
  <c r="R159" i="1" a="1"/>
  <c r="R159" i="1" s="1"/>
  <c r="D156" i="15" s="1"/>
  <c r="S159" i="1" a="1"/>
  <c r="S159" i="1" s="1"/>
  <c r="E156" i="15" s="1"/>
  <c r="T159" i="1" a="1"/>
  <c r="T159" i="1" s="1"/>
  <c r="AH159" i="1"/>
  <c r="BA159" i="1" s="1"/>
  <c r="AI159" i="1"/>
  <c r="AJ159" i="1"/>
  <c r="K127" i="10" s="1"/>
  <c r="AK159" i="1"/>
  <c r="AN159" i="1"/>
  <c r="AO159" i="1"/>
  <c r="M127" i="10" s="1"/>
  <c r="AP159" i="1"/>
  <c r="BQ159" i="1"/>
  <c r="BR159" i="1"/>
  <c r="BS159" i="1"/>
  <c r="A160" i="1"/>
  <c r="C160" i="1"/>
  <c r="R160" i="1" a="1"/>
  <c r="R160" i="1" s="1"/>
  <c r="D157" i="15" s="1"/>
  <c r="S160" i="1" a="1"/>
  <c r="S160" i="1" s="1"/>
  <c r="E157" i="15" s="1"/>
  <c r="T160" i="1" a="1"/>
  <c r="T160" i="1" s="1"/>
  <c r="AH160" i="1"/>
  <c r="BA160" i="1" s="1"/>
  <c r="AI160" i="1"/>
  <c r="AJ160" i="1"/>
  <c r="K128" i="10" s="1"/>
  <c r="AK160" i="1"/>
  <c r="AN160" i="1"/>
  <c r="BD160" i="1" s="1" a="1"/>
  <c r="BD160" i="1" s="1"/>
  <c r="AO160" i="1"/>
  <c r="M128" i="10" s="1"/>
  <c r="AP160" i="1"/>
  <c r="BQ160" i="1"/>
  <c r="BR160" i="1"/>
  <c r="BS160" i="1"/>
  <c r="A161" i="1"/>
  <c r="C161" i="1"/>
  <c r="R161" i="1" a="1"/>
  <c r="R161" i="1" s="1"/>
  <c r="D158" i="15" s="1"/>
  <c r="S161" i="1" a="1"/>
  <c r="S161" i="1" s="1"/>
  <c r="E158" i="15" s="1"/>
  <c r="T161" i="1" a="1"/>
  <c r="T161" i="1" s="1"/>
  <c r="AH161" i="1"/>
  <c r="BA161" i="1" s="1"/>
  <c r="AI161" i="1"/>
  <c r="AJ161" i="1"/>
  <c r="K129" i="10" s="1"/>
  <c r="AK161" i="1"/>
  <c r="AN161" i="1"/>
  <c r="AO161" i="1"/>
  <c r="M129" i="10" s="1"/>
  <c r="AP161" i="1"/>
  <c r="BQ161" i="1"/>
  <c r="BR161" i="1"/>
  <c r="BS161" i="1"/>
  <c r="A163" i="1"/>
  <c r="C163" i="1"/>
  <c r="R163" i="1" a="1"/>
  <c r="R163" i="1" s="1"/>
  <c r="D160" i="15" s="1"/>
  <c r="S163" i="1" a="1"/>
  <c r="S163" i="1" s="1"/>
  <c r="E160" i="15" s="1"/>
  <c r="T163" i="1" a="1"/>
  <c r="T163" i="1" s="1"/>
  <c r="AH163" i="1"/>
  <c r="BA163" i="1" s="1"/>
  <c r="AI163" i="1"/>
  <c r="AJ163" i="1"/>
  <c r="K130" i="10" s="1"/>
  <c r="AK163" i="1"/>
  <c r="AN163" i="1"/>
  <c r="BD163" i="1" s="1" a="1"/>
  <c r="BD163" i="1" s="1"/>
  <c r="AO163" i="1"/>
  <c r="M130" i="10" s="1"/>
  <c r="AP163" i="1"/>
  <c r="BQ163" i="1"/>
  <c r="BR163" i="1"/>
  <c r="BS163" i="1"/>
  <c r="A164" i="1"/>
  <c r="C164" i="1"/>
  <c r="R164" i="1" a="1"/>
  <c r="R164" i="1" s="1"/>
  <c r="D161" i="15" s="1"/>
  <c r="S164" i="1" a="1"/>
  <c r="S164" i="1" s="1"/>
  <c r="E161" i="15" s="1"/>
  <c r="T164" i="1" a="1"/>
  <c r="T164" i="1" s="1"/>
  <c r="AH164" i="1"/>
  <c r="BA164" i="1" s="1"/>
  <c r="AI164" i="1"/>
  <c r="AJ164" i="1"/>
  <c r="K131" i="10" s="1"/>
  <c r="AK164" i="1"/>
  <c r="AN164" i="1"/>
  <c r="BD164" i="1" s="1" a="1"/>
  <c r="BD164" i="1" s="1"/>
  <c r="AO164" i="1"/>
  <c r="M131" i="10" s="1"/>
  <c r="AP164" i="1"/>
  <c r="BQ164" i="1"/>
  <c r="BR164" i="1"/>
  <c r="A165" i="1"/>
  <c r="C165" i="1"/>
  <c r="R165" i="1" a="1"/>
  <c r="R165" i="1" s="1"/>
  <c r="D162" i="15" s="1"/>
  <c r="S165" i="1" a="1"/>
  <c r="S165" i="1" s="1"/>
  <c r="E162" i="15" s="1"/>
  <c r="T165" i="1" a="1"/>
  <c r="T165" i="1" s="1"/>
  <c r="AH165" i="1"/>
  <c r="BA165" i="1" s="1"/>
  <c r="AI165" i="1"/>
  <c r="AJ165" i="1"/>
  <c r="K132" i="10" s="1"/>
  <c r="AK165" i="1"/>
  <c r="AN165" i="1"/>
  <c r="AO165" i="1"/>
  <c r="M132" i="10" s="1"/>
  <c r="AP165" i="1"/>
  <c r="BQ165" i="1"/>
  <c r="BR165" i="1"/>
  <c r="A166" i="1"/>
  <c r="C166" i="1"/>
  <c r="R166" i="1" a="1"/>
  <c r="R166" i="1" s="1"/>
  <c r="D163" i="15" s="1"/>
  <c r="S166" i="1" a="1"/>
  <c r="S166" i="1" s="1"/>
  <c r="E163" i="15" s="1"/>
  <c r="T166" i="1" a="1"/>
  <c r="T166" i="1" s="1"/>
  <c r="AH166" i="1"/>
  <c r="BA166" i="1" s="1"/>
  <c r="AI166" i="1"/>
  <c r="AJ166" i="1"/>
  <c r="K133" i="10" s="1"/>
  <c r="AK166" i="1"/>
  <c r="AN166" i="1"/>
  <c r="BD166" i="1" s="1" a="1"/>
  <c r="BD166" i="1" s="1"/>
  <c r="AO166" i="1"/>
  <c r="M133" i="10" s="1"/>
  <c r="AP166" i="1"/>
  <c r="BQ166" i="1"/>
  <c r="BR166" i="1"/>
  <c r="A167" i="1"/>
  <c r="C167" i="1"/>
  <c r="R167" i="1" a="1"/>
  <c r="R167" i="1" s="1"/>
  <c r="D164" i="15" s="1"/>
  <c r="S167" i="1" a="1"/>
  <c r="S167" i="1" s="1"/>
  <c r="E164" i="15" s="1"/>
  <c r="T167" i="1" a="1"/>
  <c r="T167" i="1" s="1"/>
  <c r="AH167" i="1"/>
  <c r="BA167" i="1" s="1"/>
  <c r="AI167" i="1"/>
  <c r="AJ167" i="1"/>
  <c r="K134" i="10" s="1"/>
  <c r="AK167" i="1"/>
  <c r="AN167" i="1"/>
  <c r="BD167" i="1" s="1" a="1"/>
  <c r="BD167" i="1" s="1"/>
  <c r="AO167" i="1"/>
  <c r="M134" i="10" s="1"/>
  <c r="AP167" i="1"/>
  <c r="BQ167" i="1"/>
  <c r="BR167" i="1"/>
  <c r="A169" i="1"/>
  <c r="C169" i="1"/>
  <c r="R169" i="1" a="1"/>
  <c r="R169" i="1" s="1"/>
  <c r="D166" i="15" s="1"/>
  <c r="S169" i="1" a="1"/>
  <c r="S169" i="1" s="1"/>
  <c r="E166" i="15" s="1"/>
  <c r="T169" i="1" a="1"/>
  <c r="T169" i="1" s="1"/>
  <c r="AH169" i="1"/>
  <c r="BA169" i="1" s="1"/>
  <c r="AI169" i="1"/>
  <c r="AJ169" i="1"/>
  <c r="K135" i="10" s="1"/>
  <c r="AK169" i="1"/>
  <c r="AN169" i="1"/>
  <c r="M135" i="10"/>
  <c r="BQ169" i="1"/>
  <c r="BR169" i="1"/>
  <c r="A170" i="1"/>
  <c r="C170" i="1"/>
  <c r="R170" i="1" a="1"/>
  <c r="R170" i="1" s="1"/>
  <c r="D167" i="15" s="1"/>
  <c r="S170" i="1" a="1"/>
  <c r="S170" i="1" s="1"/>
  <c r="E167" i="15" s="1"/>
  <c r="T170" i="1" a="1"/>
  <c r="T170" i="1" s="1"/>
  <c r="AH170" i="1"/>
  <c r="BA170" i="1" s="1"/>
  <c r="AI170" i="1"/>
  <c r="AJ170" i="1"/>
  <c r="K136" i="10" s="1"/>
  <c r="AK170" i="1"/>
  <c r="AN170" i="1"/>
  <c r="BD170" i="1" s="1" a="1"/>
  <c r="BD170" i="1" s="1"/>
  <c r="AO170" i="1"/>
  <c r="M136" i="10" s="1"/>
  <c r="AP170" i="1"/>
  <c r="BQ170" i="1"/>
  <c r="BR170" i="1"/>
  <c r="A171" i="1"/>
  <c r="C171" i="1"/>
  <c r="L171" i="1" a="1"/>
  <c r="L171" i="1" s="1"/>
  <c r="K168" i="15" s="1"/>
  <c r="M171" i="1" a="1"/>
  <c r="M171" i="1" s="1"/>
  <c r="L168" i="15" s="1"/>
  <c r="R171" i="1" a="1"/>
  <c r="R171" i="1" s="1"/>
  <c r="D168" i="15" s="1"/>
  <c r="S171" i="1" a="1"/>
  <c r="S171" i="1" s="1"/>
  <c r="E168" i="15" s="1"/>
  <c r="T171" i="1" a="1"/>
  <c r="T171" i="1" s="1"/>
  <c r="AH171" i="1"/>
  <c r="BA171" i="1" s="1"/>
  <c r="AI171" i="1"/>
  <c r="AJ171" i="1"/>
  <c r="K137" i="10" s="1"/>
  <c r="AK171" i="1"/>
  <c r="AN171" i="1"/>
  <c r="BD171" i="1" s="1" a="1"/>
  <c r="BD171" i="1" s="1"/>
  <c r="AO171" i="1"/>
  <c r="M137" i="10" s="1"/>
  <c r="AP171" i="1"/>
  <c r="BQ171" i="1"/>
  <c r="BR171" i="1"/>
  <c r="A172" i="1"/>
  <c r="C172" i="1"/>
  <c r="L172" i="1" a="1"/>
  <c r="L172" i="1" s="1"/>
  <c r="K169" i="15" s="1"/>
  <c r="M172" i="1" a="1"/>
  <c r="M172" i="1" s="1"/>
  <c r="L169" i="15" s="1"/>
  <c r="R172" i="1" a="1"/>
  <c r="R172" i="1" s="1"/>
  <c r="D169" i="15" s="1"/>
  <c r="S172" i="1" a="1"/>
  <c r="S172" i="1" s="1"/>
  <c r="E169" i="15" s="1"/>
  <c r="T172" i="1" a="1"/>
  <c r="T172" i="1" s="1"/>
  <c r="AH172" i="1"/>
  <c r="BA172" i="1" s="1"/>
  <c r="AI172" i="1"/>
  <c r="AJ172" i="1"/>
  <c r="K138" i="10" s="1"/>
  <c r="AK172" i="1"/>
  <c r="AN172" i="1"/>
  <c r="AO172" i="1"/>
  <c r="M138" i="10" s="1"/>
  <c r="AP172" i="1"/>
  <c r="BQ172" i="1"/>
  <c r="BR172" i="1"/>
  <c r="A173" i="1"/>
  <c r="C173" i="1"/>
  <c r="R173" i="1" a="1"/>
  <c r="R173" i="1" s="1"/>
  <c r="D170" i="15" s="1"/>
  <c r="S173" i="1" a="1"/>
  <c r="S173" i="1" s="1"/>
  <c r="E170" i="15" s="1"/>
  <c r="T173" i="1" a="1"/>
  <c r="T173" i="1" s="1"/>
  <c r="AH173" i="1"/>
  <c r="BA173" i="1" s="1"/>
  <c r="AI173" i="1"/>
  <c r="AJ173" i="1"/>
  <c r="K139" i="10" s="1"/>
  <c r="AK173" i="1"/>
  <c r="AN173" i="1"/>
  <c r="BD173" i="1" s="1" a="1"/>
  <c r="BD173" i="1" s="1"/>
  <c r="AO173" i="1"/>
  <c r="M139" i="10" s="1"/>
  <c r="AP173" i="1"/>
  <c r="BQ173" i="1"/>
  <c r="BR173" i="1"/>
  <c r="A174" i="1"/>
  <c r="C174" i="1"/>
  <c r="R174" i="1" a="1"/>
  <c r="R174" i="1" s="1"/>
  <c r="D171" i="15" s="1"/>
  <c r="S174" i="1" a="1"/>
  <c r="S174" i="1" s="1"/>
  <c r="E171" i="15" s="1"/>
  <c r="T174" i="1" a="1"/>
  <c r="T174" i="1" s="1"/>
  <c r="AH174" i="1"/>
  <c r="BA174" i="1" s="1"/>
  <c r="AI174" i="1"/>
  <c r="AJ174" i="1"/>
  <c r="K140" i="10" s="1"/>
  <c r="AK174" i="1"/>
  <c r="AN174" i="1"/>
  <c r="BD174" i="1" s="1" a="1"/>
  <c r="BD174" i="1" s="1"/>
  <c r="AO174" i="1"/>
  <c r="M140" i="10" s="1"/>
  <c r="AP174" i="1"/>
  <c r="BQ174" i="1"/>
  <c r="BR174" i="1"/>
  <c r="A175" i="1"/>
  <c r="C175" i="1"/>
  <c r="R175" i="1" a="1"/>
  <c r="R175" i="1" s="1"/>
  <c r="D172" i="15" s="1"/>
  <c r="S175" i="1" a="1"/>
  <c r="S175" i="1" s="1"/>
  <c r="E172" i="15" s="1"/>
  <c r="T175" i="1" a="1"/>
  <c r="T175" i="1" s="1"/>
  <c r="AH175" i="1"/>
  <c r="BA175" i="1" s="1"/>
  <c r="AI175" i="1"/>
  <c r="AJ175" i="1"/>
  <c r="K141" i="10" s="1"/>
  <c r="AK175" i="1"/>
  <c r="AN175" i="1"/>
  <c r="AO175" i="1"/>
  <c r="M141" i="10" s="1"/>
  <c r="AP175" i="1"/>
  <c r="BQ175" i="1"/>
  <c r="BR175" i="1"/>
  <c r="A179" i="1"/>
  <c r="C179" i="1"/>
  <c r="R179" i="1" a="1"/>
  <c r="R179" i="1" s="1"/>
  <c r="D176" i="15" s="1"/>
  <c r="S179" i="1" a="1"/>
  <c r="S179" i="1" s="1"/>
  <c r="E176" i="15" s="1"/>
  <c r="T179" i="1" a="1"/>
  <c r="T179" i="1" s="1"/>
  <c r="AH179" i="1"/>
  <c r="BA179" i="1" s="1"/>
  <c r="AI179" i="1"/>
  <c r="AJ179" i="1"/>
  <c r="K142" i="10" s="1"/>
  <c r="AK179" i="1"/>
  <c r="AN179" i="1"/>
  <c r="AO179" i="1"/>
  <c r="M142" i="10" s="1"/>
  <c r="AP179" i="1"/>
  <c r="BQ179" i="1"/>
  <c r="BR179" i="1"/>
  <c r="K143" i="10"/>
  <c r="M143" i="10"/>
  <c r="A181" i="1"/>
  <c r="C181" i="1"/>
  <c r="R181" i="1" a="1"/>
  <c r="R181" i="1" s="1"/>
  <c r="D178" i="15" s="1"/>
  <c r="S181" i="1" a="1"/>
  <c r="S181" i="1" s="1"/>
  <c r="E178" i="15" s="1"/>
  <c r="T181" i="1" a="1"/>
  <c r="T181" i="1" s="1"/>
  <c r="AH181" i="1"/>
  <c r="BA181" i="1" s="1"/>
  <c r="AI181" i="1"/>
  <c r="AJ181" i="1"/>
  <c r="K144" i="10" s="1"/>
  <c r="AK181" i="1"/>
  <c r="AN181" i="1"/>
  <c r="BD181" i="1" s="1" a="1"/>
  <c r="BD181" i="1" s="1"/>
  <c r="AO181" i="1"/>
  <c r="M144" i="10" s="1"/>
  <c r="AP181" i="1"/>
  <c r="BQ181" i="1"/>
  <c r="BR181" i="1"/>
  <c r="A182" i="1"/>
  <c r="C182" i="1"/>
  <c r="R182" i="1" a="1"/>
  <c r="R182" i="1" s="1"/>
  <c r="D179" i="15" s="1"/>
  <c r="S182" i="1" a="1"/>
  <c r="S182" i="1" s="1"/>
  <c r="E179" i="15" s="1"/>
  <c r="T182" i="1" a="1"/>
  <c r="T182" i="1" s="1"/>
  <c r="AH182" i="1"/>
  <c r="BA182" i="1" s="1"/>
  <c r="AI182" i="1"/>
  <c r="AJ182" i="1"/>
  <c r="K145" i="10" s="1"/>
  <c r="AK182" i="1"/>
  <c r="AN182" i="1"/>
  <c r="AO182" i="1"/>
  <c r="M145" i="10" s="1"/>
  <c r="AP182" i="1"/>
  <c r="BQ182" i="1"/>
  <c r="BR182" i="1"/>
  <c r="A184" i="1"/>
  <c r="C184" i="1"/>
  <c r="R184" i="1" a="1"/>
  <c r="R184" i="1" s="1"/>
  <c r="D181" i="15" s="1"/>
  <c r="S184" i="1" a="1"/>
  <c r="S184" i="1" s="1"/>
  <c r="E181" i="15" s="1"/>
  <c r="T184" i="1" a="1"/>
  <c r="T184" i="1" s="1"/>
  <c r="AH184" i="1"/>
  <c r="BA184" i="1" s="1"/>
  <c r="AI184" i="1"/>
  <c r="AJ184" i="1"/>
  <c r="K146" i="10" s="1"/>
  <c r="AK184" i="1"/>
  <c r="AN184" i="1"/>
  <c r="BD184" i="1" s="1" a="1"/>
  <c r="BD184" i="1" s="1"/>
  <c r="AO184" i="1"/>
  <c r="M146" i="10" s="1"/>
  <c r="AP184" i="1"/>
  <c r="BQ184" i="1"/>
  <c r="BR184" i="1"/>
  <c r="A186" i="1"/>
  <c r="C186" i="1"/>
  <c r="R186" i="1" a="1"/>
  <c r="R186" i="1" s="1"/>
  <c r="D183" i="15" s="1"/>
  <c r="S186" i="1" a="1"/>
  <c r="S186" i="1" s="1"/>
  <c r="E183" i="15" s="1"/>
  <c r="T186" i="1" a="1"/>
  <c r="T186" i="1" s="1"/>
  <c r="AH186" i="1"/>
  <c r="BA186" i="1" s="1"/>
  <c r="AI186" i="1"/>
  <c r="AJ186" i="1"/>
  <c r="K147" i="10" s="1"/>
  <c r="AK186" i="1"/>
  <c r="AN186" i="1"/>
  <c r="BD186" i="1" s="1" a="1"/>
  <c r="BD186" i="1" s="1"/>
  <c r="AO186" i="1"/>
  <c r="M147" i="10" s="1"/>
  <c r="AP186" i="1"/>
  <c r="BQ186" i="1"/>
  <c r="BR186" i="1"/>
  <c r="A187" i="1"/>
  <c r="C187" i="1"/>
  <c r="L187" i="1" a="1"/>
  <c r="L187" i="1" s="1"/>
  <c r="K184" i="15" s="1"/>
  <c r="M187" i="1" a="1"/>
  <c r="M187" i="1" s="1"/>
  <c r="L184" i="15" s="1"/>
  <c r="R187" i="1" a="1"/>
  <c r="R187" i="1" s="1"/>
  <c r="D184" i="15" s="1"/>
  <c r="S187" i="1" a="1"/>
  <c r="S187" i="1" s="1"/>
  <c r="E184" i="15" s="1"/>
  <c r="T187" i="1" a="1"/>
  <c r="T187" i="1" s="1"/>
  <c r="AH187" i="1"/>
  <c r="BA187" i="1" s="1"/>
  <c r="AI187" i="1"/>
  <c r="AJ187" i="1"/>
  <c r="K148" i="10" s="1"/>
  <c r="AK187" i="1"/>
  <c r="AN187" i="1"/>
  <c r="AO187" i="1"/>
  <c r="M148" i="10" s="1"/>
  <c r="AP187" i="1"/>
  <c r="BQ187" i="1"/>
  <c r="BR187" i="1"/>
  <c r="A189" i="1"/>
  <c r="C189" i="1"/>
  <c r="L189" i="1" a="1"/>
  <c r="L189" i="1" s="1"/>
  <c r="K186" i="15" s="1"/>
  <c r="M189" i="1" a="1"/>
  <c r="M189" i="1" s="1"/>
  <c r="L186" i="15" s="1"/>
  <c r="R189" i="1" a="1"/>
  <c r="R189" i="1" s="1"/>
  <c r="D186" i="15" s="1"/>
  <c r="S189" i="1" a="1"/>
  <c r="S189" i="1" s="1"/>
  <c r="E186" i="15" s="1"/>
  <c r="T189" i="1" a="1"/>
  <c r="T189" i="1" s="1"/>
  <c r="AH189" i="1"/>
  <c r="BA189" i="1" s="1"/>
  <c r="AI189" i="1"/>
  <c r="AJ189" i="1"/>
  <c r="K149" i="10" s="1"/>
  <c r="AK189" i="1"/>
  <c r="AN189" i="1"/>
  <c r="BD189" i="1" s="1" a="1"/>
  <c r="BD189" i="1" s="1"/>
  <c r="AO189" i="1"/>
  <c r="AP189" i="1"/>
  <c r="BQ189" i="1"/>
  <c r="BR189" i="1"/>
  <c r="A190" i="1"/>
  <c r="C190" i="1"/>
  <c r="R190" i="1" a="1"/>
  <c r="R190" i="1" s="1"/>
  <c r="D187" i="15" s="1"/>
  <c r="S190" i="1" a="1"/>
  <c r="S190" i="1" s="1"/>
  <c r="E187" i="15" s="1"/>
  <c r="T190" i="1" a="1"/>
  <c r="T190" i="1" s="1"/>
  <c r="AH190" i="1"/>
  <c r="BA190" i="1" s="1"/>
  <c r="AI190" i="1"/>
  <c r="AJ190" i="1"/>
  <c r="K150" i="10" s="1"/>
  <c r="AK190" i="1"/>
  <c r="AN190" i="1"/>
  <c r="AO190" i="1"/>
  <c r="M150" i="10" s="1"/>
  <c r="AP190" i="1"/>
  <c r="BQ190" i="1"/>
  <c r="BR190" i="1"/>
  <c r="A191" i="1"/>
  <c r="C191" i="1"/>
  <c r="R191" i="1" a="1"/>
  <c r="R191" i="1" s="1"/>
  <c r="D188" i="15" s="1"/>
  <c r="S191" i="1" a="1"/>
  <c r="S191" i="1" s="1"/>
  <c r="E188" i="15" s="1"/>
  <c r="T191" i="1" a="1"/>
  <c r="T191" i="1" s="1"/>
  <c r="AH191" i="1"/>
  <c r="BA191" i="1" s="1"/>
  <c r="AI191" i="1"/>
  <c r="AJ191" i="1"/>
  <c r="K151" i="10" s="1"/>
  <c r="AK191" i="1"/>
  <c r="AN191" i="1"/>
  <c r="AO191" i="1"/>
  <c r="M151" i="10" s="1"/>
  <c r="AP191" i="1"/>
  <c r="BQ191" i="1"/>
  <c r="BR191" i="1"/>
  <c r="K152" i="10"/>
  <c r="K153" i="10"/>
  <c r="M153" i="10"/>
  <c r="A202" i="1"/>
  <c r="C202" i="1"/>
  <c r="R202" i="1" a="1"/>
  <c r="R202" i="1" s="1"/>
  <c r="D199" i="15" s="1"/>
  <c r="S202" i="1" a="1"/>
  <c r="S202" i="1" s="1"/>
  <c r="E199" i="15" s="1"/>
  <c r="T202" i="1" a="1"/>
  <c r="T202" i="1" s="1"/>
  <c r="AH202" i="1"/>
  <c r="BA202" i="1" s="1"/>
  <c r="AI202" i="1"/>
  <c r="AJ202" i="1"/>
  <c r="K154" i="10" s="1"/>
  <c r="AK202" i="1"/>
  <c r="AN202" i="1"/>
  <c r="AO202" i="1"/>
  <c r="M154" i="10" s="1"/>
  <c r="AP202" i="1"/>
  <c r="BQ202" i="1"/>
  <c r="BR202" i="1"/>
  <c r="A203" i="1"/>
  <c r="C203" i="1"/>
  <c r="M203" i="1" a="1"/>
  <c r="M203" i="1" s="1"/>
  <c r="L200" i="15" s="1"/>
  <c r="R203" i="1" a="1"/>
  <c r="R203" i="1" s="1"/>
  <c r="D200" i="15" s="1"/>
  <c r="S203" i="1" a="1"/>
  <c r="S203" i="1" s="1"/>
  <c r="E200" i="15" s="1"/>
  <c r="T203" i="1" a="1"/>
  <c r="T203" i="1" s="1"/>
  <c r="AH203" i="1"/>
  <c r="BA203" i="1" s="1"/>
  <c r="AI203" i="1"/>
  <c r="AJ203" i="1"/>
  <c r="K155" i="10" s="1"/>
  <c r="AK203" i="1"/>
  <c r="AN203" i="1"/>
  <c r="BD203" i="1" s="1" a="1"/>
  <c r="BD203" i="1" s="1"/>
  <c r="AO203" i="1"/>
  <c r="AP203" i="1"/>
  <c r="BQ203" i="1"/>
  <c r="BR203" i="1"/>
  <c r="A204" i="1"/>
  <c r="C204" i="1"/>
  <c r="AH204" i="1"/>
  <c r="BA204" i="1" s="1"/>
  <c r="AI204" i="1"/>
  <c r="AJ204" i="1"/>
  <c r="K156" i="10" s="1"/>
  <c r="AK204" i="1"/>
  <c r="AN204" i="1"/>
  <c r="AO204" i="1"/>
  <c r="M156" i="10" s="1"/>
  <c r="AP204" i="1"/>
  <c r="BQ204" i="1"/>
  <c r="BR204" i="1"/>
  <c r="A205" i="1"/>
  <c r="C205" i="1"/>
  <c r="R205" i="1" a="1"/>
  <c r="R205" i="1" s="1"/>
  <c r="D202" i="15" s="1"/>
  <c r="S205" i="1" a="1"/>
  <c r="S205" i="1" s="1"/>
  <c r="E202" i="15" s="1"/>
  <c r="T205" i="1" a="1"/>
  <c r="T205" i="1" s="1"/>
  <c r="AH205" i="1"/>
  <c r="BA205" i="1" s="1"/>
  <c r="AI205" i="1"/>
  <c r="AJ205" i="1"/>
  <c r="K157" i="10" s="1"/>
  <c r="AK205" i="1"/>
  <c r="AN205" i="1"/>
  <c r="BD205" i="1" s="1" a="1"/>
  <c r="BD205" i="1" s="1"/>
  <c r="AO205" i="1"/>
  <c r="M157" i="10" s="1"/>
  <c r="AP205" i="1"/>
  <c r="BQ205" i="1"/>
  <c r="BR205" i="1"/>
  <c r="A206" i="1"/>
  <c r="C206" i="1"/>
  <c r="R206" i="1" a="1"/>
  <c r="R206" i="1" s="1"/>
  <c r="D203" i="15" s="1"/>
  <c r="S206" i="1" a="1"/>
  <c r="S206" i="1" s="1"/>
  <c r="E203" i="15" s="1"/>
  <c r="T206" i="1" a="1"/>
  <c r="T206" i="1" s="1"/>
  <c r="AH206" i="1"/>
  <c r="BA206" i="1" s="1"/>
  <c r="AI206" i="1"/>
  <c r="AJ206" i="1"/>
  <c r="K158" i="10" s="1"/>
  <c r="AK206" i="1"/>
  <c r="AN206" i="1"/>
  <c r="AO206" i="1"/>
  <c r="M158" i="10" s="1"/>
  <c r="AP206" i="1"/>
  <c r="BQ206" i="1"/>
  <c r="BR206" i="1"/>
  <c r="A208" i="1"/>
  <c r="C208" i="1"/>
  <c r="R208" i="1" a="1"/>
  <c r="R208" i="1" s="1"/>
  <c r="D205" i="15" s="1"/>
  <c r="S208" i="1" a="1"/>
  <c r="S208" i="1" s="1"/>
  <c r="E205" i="15" s="1"/>
  <c r="T208" i="1" a="1"/>
  <c r="T208" i="1" s="1"/>
  <c r="AH208" i="1"/>
  <c r="BA208" i="1" s="1"/>
  <c r="AI208" i="1"/>
  <c r="AJ208" i="1"/>
  <c r="K159" i="10" s="1"/>
  <c r="AK208" i="1"/>
  <c r="AN208" i="1"/>
  <c r="BD208" i="1" s="1" a="1"/>
  <c r="BD208" i="1" s="1"/>
  <c r="AO208" i="1"/>
  <c r="M159" i="10" s="1"/>
  <c r="AP208" i="1"/>
  <c r="BQ208" i="1"/>
  <c r="BR208" i="1"/>
  <c r="A209" i="1"/>
  <c r="C209" i="1"/>
  <c r="T209" i="1" a="1"/>
  <c r="T209" i="1" s="1"/>
  <c r="AH209" i="1"/>
  <c r="BA209" i="1" s="1"/>
  <c r="AI209" i="1"/>
  <c r="AJ209" i="1"/>
  <c r="K160" i="10" s="1"/>
  <c r="AK209" i="1"/>
  <c r="AN209" i="1"/>
  <c r="BD209" i="1" s="1" a="1"/>
  <c r="BD209" i="1" s="1"/>
  <c r="AO209" i="1"/>
  <c r="AP209" i="1"/>
  <c r="BQ209" i="1"/>
  <c r="BR209" i="1"/>
  <c r="A210" i="1"/>
  <c r="C210" i="1"/>
  <c r="L210" i="1" a="1"/>
  <c r="L210" i="1" s="1"/>
  <c r="K207" i="15" s="1"/>
  <c r="M210" i="1" a="1"/>
  <c r="M210" i="1" s="1"/>
  <c r="L207" i="15" s="1"/>
  <c r="R210" i="1" a="1"/>
  <c r="R210" i="1" s="1"/>
  <c r="D207" i="15" s="1"/>
  <c r="S210" i="1" a="1"/>
  <c r="S210" i="1" s="1"/>
  <c r="E207" i="15" s="1"/>
  <c r="T210" i="1" a="1"/>
  <c r="T210" i="1" s="1"/>
  <c r="AH210" i="1"/>
  <c r="BA210" i="1" s="1"/>
  <c r="AI210" i="1"/>
  <c r="AJ210" i="1"/>
  <c r="K161" i="10" s="1"/>
  <c r="AK210" i="1"/>
  <c r="AN210" i="1"/>
  <c r="BD210" i="1" s="1" a="1"/>
  <c r="BD210" i="1" s="1"/>
  <c r="AO210" i="1"/>
  <c r="AP210" i="1"/>
  <c r="BQ210" i="1"/>
  <c r="BR210" i="1"/>
  <c r="A211" i="1"/>
  <c r="C211" i="1"/>
  <c r="L211" i="1" a="1"/>
  <c r="L211" i="1" s="1"/>
  <c r="K208" i="15" s="1"/>
  <c r="M211" i="1" a="1"/>
  <c r="M211" i="1" s="1"/>
  <c r="L208" i="15" s="1"/>
  <c r="R211" i="1" a="1"/>
  <c r="R211" i="1" s="1"/>
  <c r="D208" i="15" s="1"/>
  <c r="S211" i="1" a="1"/>
  <c r="S211" i="1" s="1"/>
  <c r="E208" i="15" s="1"/>
  <c r="T211" i="1" a="1"/>
  <c r="T211" i="1" s="1"/>
  <c r="AH211" i="1"/>
  <c r="BA211" i="1" s="1"/>
  <c r="AI211" i="1"/>
  <c r="AJ211" i="1"/>
  <c r="K162" i="10" s="1"/>
  <c r="AK211" i="1"/>
  <c r="AN211" i="1"/>
  <c r="BD211" i="1" s="1" a="1"/>
  <c r="BD211" i="1" s="1"/>
  <c r="AO211" i="1"/>
  <c r="AP211" i="1"/>
  <c r="BQ211" i="1"/>
  <c r="BR211" i="1"/>
  <c r="A212" i="1"/>
  <c r="C212" i="1"/>
  <c r="L212" i="1" a="1"/>
  <c r="L212" i="1" s="1"/>
  <c r="K209" i="15" s="1"/>
  <c r="M212" i="1" a="1"/>
  <c r="M212" i="1" s="1"/>
  <c r="L209" i="15" s="1"/>
  <c r="R212" i="1" a="1"/>
  <c r="R212" i="1" s="1"/>
  <c r="D209" i="15" s="1"/>
  <c r="S212" i="1" a="1"/>
  <c r="S212" i="1" s="1"/>
  <c r="E209" i="15" s="1"/>
  <c r="T212" i="1" a="1"/>
  <c r="T212" i="1" s="1"/>
  <c r="AH212" i="1"/>
  <c r="BA212" i="1" s="1"/>
  <c r="AI212" i="1"/>
  <c r="AJ212" i="1"/>
  <c r="K163" i="10" s="1"/>
  <c r="AK212" i="1"/>
  <c r="AN212" i="1"/>
  <c r="BD212" i="1" s="1" a="1"/>
  <c r="BD212" i="1" s="1"/>
  <c r="AO212" i="1"/>
  <c r="M163" i="10" s="1"/>
  <c r="AP212" i="1"/>
  <c r="BQ212" i="1"/>
  <c r="BR212" i="1"/>
  <c r="A213" i="1"/>
  <c r="C213" i="1"/>
  <c r="R213" i="1" a="1"/>
  <c r="R213" i="1" s="1"/>
  <c r="D210" i="15" s="1"/>
  <c r="S213" i="1" a="1"/>
  <c r="S213" i="1" s="1"/>
  <c r="E210" i="15" s="1"/>
  <c r="T213" i="1" a="1"/>
  <c r="T213" i="1" s="1"/>
  <c r="AH213" i="1"/>
  <c r="BA213" i="1" s="1"/>
  <c r="AI213" i="1"/>
  <c r="AJ213" i="1"/>
  <c r="K164" i="10" s="1"/>
  <c r="AK213" i="1"/>
  <c r="AN213" i="1"/>
  <c r="AO213" i="1"/>
  <c r="M164" i="10" s="1"/>
  <c r="AP213" i="1"/>
  <c r="BQ213" i="1"/>
  <c r="BR213" i="1"/>
  <c r="A214" i="1"/>
  <c r="C214" i="1"/>
  <c r="R214" i="1" a="1"/>
  <c r="R214" i="1" s="1"/>
  <c r="D211" i="15" s="1"/>
  <c r="S214" i="1" a="1"/>
  <c r="S214" i="1" s="1"/>
  <c r="E211" i="15" s="1"/>
  <c r="T214" i="1" a="1"/>
  <c r="T214" i="1" s="1"/>
  <c r="AH214" i="1"/>
  <c r="BA214" i="1" s="1"/>
  <c r="AI214" i="1"/>
  <c r="AJ214" i="1"/>
  <c r="K165" i="10" s="1"/>
  <c r="AK214" i="1"/>
  <c r="AN214" i="1"/>
  <c r="BD214" i="1" s="1" a="1"/>
  <c r="BD214" i="1" s="1"/>
  <c r="AO214" i="1"/>
  <c r="AP214" i="1"/>
  <c r="BQ214" i="1"/>
  <c r="BR214" i="1"/>
  <c r="A216" i="1"/>
  <c r="C216" i="1"/>
  <c r="R216" i="1" a="1"/>
  <c r="R216" i="1" s="1"/>
  <c r="D213" i="15" s="1"/>
  <c r="S216" i="1" a="1"/>
  <c r="S216" i="1" s="1"/>
  <c r="E213" i="15" s="1"/>
  <c r="T216" i="1" a="1"/>
  <c r="T216" i="1" s="1"/>
  <c r="AH216" i="1"/>
  <c r="BA216" i="1" s="1"/>
  <c r="AI216" i="1"/>
  <c r="AJ216" i="1"/>
  <c r="K166" i="10" s="1"/>
  <c r="AK216" i="1"/>
  <c r="AN216" i="1"/>
  <c r="BD216" i="1" s="1" a="1"/>
  <c r="BD216" i="1" s="1"/>
  <c r="AO216" i="1"/>
  <c r="M166" i="10" s="1"/>
  <c r="AP216" i="1"/>
  <c r="BQ216" i="1"/>
  <c r="BR216" i="1"/>
  <c r="A219" i="1"/>
  <c r="C219" i="1"/>
  <c r="R219" i="1" a="1"/>
  <c r="R219" i="1" s="1"/>
  <c r="D216" i="15" s="1"/>
  <c r="S219" i="1" a="1"/>
  <c r="S219" i="1" s="1"/>
  <c r="E216" i="15" s="1"/>
  <c r="T219" i="1" a="1"/>
  <c r="T219" i="1" s="1"/>
  <c r="AH219" i="1"/>
  <c r="BA219" i="1" s="1"/>
  <c r="AI219" i="1"/>
  <c r="AJ219" i="1"/>
  <c r="K167" i="10" s="1"/>
  <c r="AK219" i="1"/>
  <c r="AN219" i="1"/>
  <c r="BD219" i="1" s="1" a="1"/>
  <c r="BD219" i="1" s="1"/>
  <c r="AO219" i="1"/>
  <c r="M167" i="10" s="1"/>
  <c r="AP219" i="1"/>
  <c r="BQ219" i="1"/>
  <c r="BR219" i="1"/>
  <c r="K168" i="10"/>
  <c r="A224" i="1"/>
  <c r="C224" i="1"/>
  <c r="L224" i="1" a="1"/>
  <c r="L224" i="1" s="1"/>
  <c r="K221" i="15" s="1"/>
  <c r="M224" i="1" a="1"/>
  <c r="M224" i="1" s="1"/>
  <c r="L221" i="15" s="1"/>
  <c r="R224" i="1" a="1"/>
  <c r="R224" i="1" s="1"/>
  <c r="D221" i="15" s="1"/>
  <c r="S224" i="1" a="1"/>
  <c r="S224" i="1" s="1"/>
  <c r="E221" i="15" s="1"/>
  <c r="T224" i="1" a="1"/>
  <c r="T224" i="1" s="1"/>
  <c r="AH224" i="1"/>
  <c r="BA224" i="1" s="1"/>
  <c r="AI224" i="1"/>
  <c r="AJ224" i="1"/>
  <c r="K169" i="10" s="1"/>
  <c r="AK224" i="1"/>
  <c r="AN224" i="1"/>
  <c r="BD224" i="1" s="1" a="1"/>
  <c r="BD224" i="1" s="1"/>
  <c r="AO224" i="1"/>
  <c r="M169" i="10" s="1"/>
  <c r="AP224" i="1"/>
  <c r="BQ224" i="1"/>
  <c r="BR224" i="1"/>
  <c r="A225" i="1"/>
  <c r="C225" i="1"/>
  <c r="R225" i="1" a="1"/>
  <c r="R225" i="1" s="1"/>
  <c r="D222" i="15" s="1"/>
  <c r="S225" i="1" a="1"/>
  <c r="S225" i="1" s="1"/>
  <c r="E222" i="15" s="1"/>
  <c r="T225" i="1" a="1"/>
  <c r="T225" i="1" s="1"/>
  <c r="AH225" i="1"/>
  <c r="BA225" i="1" s="1"/>
  <c r="AI225" i="1"/>
  <c r="AJ225" i="1"/>
  <c r="K170" i="10" s="1"/>
  <c r="AK225" i="1"/>
  <c r="AN225" i="1"/>
  <c r="BD225" i="1" s="1" a="1"/>
  <c r="BD225" i="1" s="1"/>
  <c r="AO225" i="1"/>
  <c r="M170" i="10" s="1"/>
  <c r="AP225" i="1"/>
  <c r="BQ225" i="1"/>
  <c r="BR225" i="1"/>
  <c r="A226" i="1"/>
  <c r="C226" i="1"/>
  <c r="T226" i="1" a="1"/>
  <c r="T226" i="1" s="1"/>
  <c r="AH226" i="1"/>
  <c r="BA226" i="1" s="1"/>
  <c r="AI226" i="1"/>
  <c r="AJ226" i="1"/>
  <c r="K171" i="10" s="1"/>
  <c r="AK226" i="1"/>
  <c r="AN226" i="1"/>
  <c r="BD226" i="1" s="1" a="1"/>
  <c r="BD226" i="1" s="1"/>
  <c r="AO226" i="1"/>
  <c r="AP226" i="1"/>
  <c r="BQ226" i="1"/>
  <c r="BR226" i="1"/>
  <c r="A227" i="1"/>
  <c r="C227" i="1"/>
  <c r="L227" i="1" a="1"/>
  <c r="L227" i="1" s="1"/>
  <c r="K224" i="15" s="1"/>
  <c r="M227" i="1" a="1"/>
  <c r="M227" i="1" s="1"/>
  <c r="L224" i="15" s="1"/>
  <c r="T227" i="1" a="1"/>
  <c r="T227" i="1" s="1"/>
  <c r="AH227" i="1"/>
  <c r="BA227" i="1" s="1"/>
  <c r="AI227" i="1"/>
  <c r="AJ227" i="1"/>
  <c r="K172" i="10" s="1"/>
  <c r="AK227" i="1"/>
  <c r="AN227" i="1"/>
  <c r="AO227" i="1"/>
  <c r="M172" i="10" s="1"/>
  <c r="AP227" i="1"/>
  <c r="BQ227" i="1"/>
  <c r="BR227" i="1"/>
  <c r="A228" i="1"/>
  <c r="C228" i="1"/>
  <c r="L228" i="1" a="1"/>
  <c r="L228" i="1" s="1"/>
  <c r="K225" i="15" s="1"/>
  <c r="M228" i="1" a="1"/>
  <c r="M228" i="1" s="1"/>
  <c r="L225" i="15" s="1"/>
  <c r="R228" i="1" a="1"/>
  <c r="R228" i="1" s="1"/>
  <c r="D225" i="15" s="1"/>
  <c r="S228" i="1" a="1"/>
  <c r="S228" i="1" s="1"/>
  <c r="E225" i="15" s="1"/>
  <c r="T228" i="1" a="1"/>
  <c r="T228" i="1" s="1"/>
  <c r="AH228" i="1"/>
  <c r="BA228" i="1" s="1"/>
  <c r="AI228" i="1"/>
  <c r="AJ228" i="1"/>
  <c r="K173" i="10" s="1"/>
  <c r="AK228" i="1"/>
  <c r="AN228" i="1"/>
  <c r="BD228" i="1" s="1" a="1"/>
  <c r="BD228" i="1" s="1"/>
  <c r="AO228" i="1"/>
  <c r="M173" i="10" s="1"/>
  <c r="AP228" i="1"/>
  <c r="BQ228" i="1"/>
  <c r="BR228" i="1"/>
  <c r="A229" i="1"/>
  <c r="C229" i="1"/>
  <c r="L229" i="1" a="1"/>
  <c r="L229" i="1" s="1"/>
  <c r="K226" i="15" s="1"/>
  <c r="M229" i="1" a="1"/>
  <c r="M229" i="1" s="1"/>
  <c r="L226" i="15" s="1"/>
  <c r="R229" i="1" a="1"/>
  <c r="R229" i="1" s="1"/>
  <c r="D226" i="15" s="1"/>
  <c r="S229" i="1" a="1"/>
  <c r="S229" i="1" s="1"/>
  <c r="E226" i="15" s="1"/>
  <c r="T229" i="1" a="1"/>
  <c r="T229" i="1" s="1"/>
  <c r="AH229" i="1"/>
  <c r="BA229" i="1" s="1"/>
  <c r="AI229" i="1"/>
  <c r="AJ229" i="1"/>
  <c r="K174" i="10" s="1"/>
  <c r="AK229" i="1"/>
  <c r="AN229" i="1"/>
  <c r="BD229" i="1" s="1" a="1"/>
  <c r="BD229" i="1" s="1"/>
  <c r="AO229" i="1"/>
  <c r="AP229" i="1"/>
  <c r="BQ229" i="1"/>
  <c r="BR229" i="1"/>
  <c r="A230" i="1"/>
  <c r="C230" i="1"/>
  <c r="L230" i="1" a="1"/>
  <c r="L230" i="1" s="1"/>
  <c r="K227" i="15" s="1"/>
  <c r="M230" i="1" a="1"/>
  <c r="M230" i="1" s="1"/>
  <c r="L227" i="15" s="1"/>
  <c r="R230" i="1" a="1"/>
  <c r="R230" i="1" s="1"/>
  <c r="D227" i="15" s="1"/>
  <c r="S230" i="1" a="1"/>
  <c r="S230" i="1" s="1"/>
  <c r="E227" i="15" s="1"/>
  <c r="T230" i="1" a="1"/>
  <c r="T230" i="1" s="1"/>
  <c r="AH230" i="1"/>
  <c r="BA230" i="1" s="1"/>
  <c r="AI230" i="1"/>
  <c r="AJ230" i="1"/>
  <c r="K175" i="10" s="1"/>
  <c r="AK230" i="1"/>
  <c r="AN230" i="1"/>
  <c r="BD230" i="1" s="1" a="1"/>
  <c r="BD230" i="1" s="1"/>
  <c r="AO230" i="1"/>
  <c r="AP230" i="1"/>
  <c r="BQ230" i="1"/>
  <c r="BR230" i="1"/>
  <c r="A231" i="1"/>
  <c r="C231" i="1"/>
  <c r="R231" i="1" a="1"/>
  <c r="R231" i="1" s="1"/>
  <c r="D228" i="15" s="1"/>
  <c r="S231" i="1" a="1"/>
  <c r="S231" i="1" s="1"/>
  <c r="E228" i="15" s="1"/>
  <c r="T231" i="1" a="1"/>
  <c r="T231" i="1" s="1"/>
  <c r="AH231" i="1"/>
  <c r="BA231" i="1" s="1"/>
  <c r="AI231" i="1"/>
  <c r="AJ231" i="1"/>
  <c r="K176" i="10" s="1"/>
  <c r="AK231" i="1"/>
  <c r="AN231" i="1"/>
  <c r="BD231" i="1" s="1" a="1"/>
  <c r="BD231" i="1" s="1"/>
  <c r="AO231" i="1"/>
  <c r="M176" i="10" s="1"/>
  <c r="AP231" i="1"/>
  <c r="BQ231" i="1"/>
  <c r="BR231" i="1"/>
  <c r="A232" i="1"/>
  <c r="C232" i="1"/>
  <c r="L232" i="1" a="1"/>
  <c r="L232" i="1" s="1"/>
  <c r="K229" i="15" s="1"/>
  <c r="M232" i="1" a="1"/>
  <c r="M232" i="1" s="1"/>
  <c r="L229" i="15" s="1"/>
  <c r="R232" i="1" a="1"/>
  <c r="R232" i="1" s="1"/>
  <c r="D229" i="15" s="1"/>
  <c r="S232" i="1" a="1"/>
  <c r="S232" i="1" s="1"/>
  <c r="E229" i="15" s="1"/>
  <c r="T232" i="1" a="1"/>
  <c r="T232" i="1" s="1"/>
  <c r="AH232" i="1"/>
  <c r="BA232" i="1" s="1"/>
  <c r="AI232" i="1"/>
  <c r="AJ232" i="1"/>
  <c r="K177" i="10" s="1"/>
  <c r="AK232" i="1"/>
  <c r="AN232" i="1"/>
  <c r="AO232" i="1"/>
  <c r="M177" i="10" s="1"/>
  <c r="AP232" i="1"/>
  <c r="BQ232" i="1"/>
  <c r="BR232" i="1"/>
  <c r="A233" i="1"/>
  <c r="C233" i="1"/>
  <c r="L233" i="1" a="1"/>
  <c r="L233" i="1" s="1"/>
  <c r="K230" i="15" s="1"/>
  <c r="M233" i="1" a="1"/>
  <c r="M233" i="1" s="1"/>
  <c r="L230" i="15" s="1"/>
  <c r="R233" i="1" a="1"/>
  <c r="R233" i="1" s="1"/>
  <c r="D230" i="15" s="1"/>
  <c r="S233" i="1" a="1"/>
  <c r="S233" i="1" s="1"/>
  <c r="E230" i="15" s="1"/>
  <c r="T233" i="1" a="1"/>
  <c r="T233" i="1" s="1"/>
  <c r="AH233" i="1"/>
  <c r="BA233" i="1" s="1"/>
  <c r="AI233" i="1"/>
  <c r="AJ233" i="1"/>
  <c r="K178" i="10" s="1"/>
  <c r="AK233" i="1"/>
  <c r="AN233" i="1"/>
  <c r="BD233" i="1" s="1" a="1"/>
  <c r="BD233" i="1" s="1"/>
  <c r="AO233" i="1"/>
  <c r="M178" i="10" s="1"/>
  <c r="AP233" i="1"/>
  <c r="BQ233" i="1"/>
  <c r="BR233" i="1"/>
  <c r="A234" i="1"/>
  <c r="C234" i="1"/>
  <c r="L234" i="1" a="1"/>
  <c r="L234" i="1" s="1"/>
  <c r="K231" i="15" s="1"/>
  <c r="M234" i="1" a="1"/>
  <c r="M234" i="1" s="1"/>
  <c r="L231" i="15" s="1"/>
  <c r="R234" i="1" a="1"/>
  <c r="R234" i="1" s="1"/>
  <c r="D231" i="15" s="1"/>
  <c r="S234" i="1" a="1"/>
  <c r="S234" i="1" s="1"/>
  <c r="E231" i="15" s="1"/>
  <c r="T234" i="1" a="1"/>
  <c r="T234" i="1" s="1"/>
  <c r="AH234" i="1"/>
  <c r="BA234" i="1" s="1"/>
  <c r="AI234" i="1"/>
  <c r="AJ234" i="1"/>
  <c r="K179" i="10" s="1"/>
  <c r="AK234" i="1"/>
  <c r="AN234" i="1"/>
  <c r="BD234" i="1" s="1" a="1"/>
  <c r="BD234" i="1" s="1"/>
  <c r="AO234" i="1"/>
  <c r="M179" i="10" s="1"/>
  <c r="AP234" i="1"/>
  <c r="BQ234" i="1"/>
  <c r="BR234" i="1"/>
  <c r="A235" i="1"/>
  <c r="C235" i="1"/>
  <c r="L235" i="1" a="1"/>
  <c r="L235" i="1" s="1"/>
  <c r="K232" i="15" s="1"/>
  <c r="R235" i="1" a="1"/>
  <c r="R235" i="1" s="1"/>
  <c r="D232" i="15" s="1"/>
  <c r="S235" i="1" a="1"/>
  <c r="S235" i="1" s="1"/>
  <c r="E232" i="15" s="1"/>
  <c r="T235" i="1" a="1"/>
  <c r="T235" i="1" s="1"/>
  <c r="AH235" i="1"/>
  <c r="BA235" i="1" s="1"/>
  <c r="AI235" i="1"/>
  <c r="AJ235" i="1"/>
  <c r="K180" i="10" s="1"/>
  <c r="AK235" i="1"/>
  <c r="AN235" i="1"/>
  <c r="BD235" i="1" s="1" a="1"/>
  <c r="BD235" i="1" s="1"/>
  <c r="AO235" i="1"/>
  <c r="M180" i="10" s="1"/>
  <c r="AP235" i="1"/>
  <c r="BQ235" i="1"/>
  <c r="BR235" i="1"/>
  <c r="A236" i="1"/>
  <c r="C236" i="1"/>
  <c r="R236" i="1" a="1"/>
  <c r="R236" i="1" s="1"/>
  <c r="D233" i="15" s="1"/>
  <c r="S236" i="1" a="1"/>
  <c r="S236" i="1" s="1"/>
  <c r="E233" i="15" s="1"/>
  <c r="T236" i="1" a="1"/>
  <c r="T236" i="1" s="1"/>
  <c r="AH236" i="1"/>
  <c r="BA236" i="1" s="1"/>
  <c r="AI236" i="1"/>
  <c r="AJ236" i="1"/>
  <c r="K181" i="10" s="1"/>
  <c r="AK236" i="1"/>
  <c r="AN236" i="1"/>
  <c r="BD236" i="1" s="1" a="1"/>
  <c r="BD236" i="1" s="1"/>
  <c r="AO236" i="1"/>
  <c r="M181" i="10" s="1"/>
  <c r="AP236" i="1"/>
  <c r="BQ236" i="1"/>
  <c r="BR236" i="1"/>
  <c r="A237" i="1"/>
  <c r="C237" i="1"/>
  <c r="L237" i="1" a="1"/>
  <c r="L237" i="1" s="1"/>
  <c r="K234" i="15" s="1"/>
  <c r="M237" i="1" a="1"/>
  <c r="M237" i="1" s="1"/>
  <c r="L234" i="15" s="1"/>
  <c r="R237" i="1" a="1"/>
  <c r="R237" i="1" s="1"/>
  <c r="D234" i="15" s="1"/>
  <c r="S237" i="1" a="1"/>
  <c r="S237" i="1" s="1"/>
  <c r="E234" i="15" s="1"/>
  <c r="T237" i="1" a="1"/>
  <c r="T237" i="1" s="1"/>
  <c r="AH237" i="1"/>
  <c r="BA237" i="1" s="1"/>
  <c r="AI237" i="1"/>
  <c r="AJ237" i="1"/>
  <c r="K182" i="10" s="1"/>
  <c r="AK237" i="1"/>
  <c r="AN237" i="1"/>
  <c r="BD237" i="1" s="1" a="1"/>
  <c r="BD237" i="1" s="1"/>
  <c r="AO237" i="1"/>
  <c r="M182" i="10" s="1"/>
  <c r="AP237" i="1"/>
  <c r="BQ237" i="1"/>
  <c r="BR237" i="1"/>
  <c r="A238" i="1"/>
  <c r="C238" i="1"/>
  <c r="L238" i="1" a="1"/>
  <c r="L238" i="1" s="1"/>
  <c r="K235" i="15" s="1"/>
  <c r="M238" i="1" a="1"/>
  <c r="M238" i="1" s="1"/>
  <c r="L235" i="15" s="1"/>
  <c r="R238" i="1" a="1"/>
  <c r="R238" i="1" s="1"/>
  <c r="D235" i="15" s="1"/>
  <c r="S238" i="1" a="1"/>
  <c r="S238" i="1" s="1"/>
  <c r="E235" i="15" s="1"/>
  <c r="T238" i="1" a="1"/>
  <c r="T238" i="1" s="1"/>
  <c r="AH238" i="1"/>
  <c r="BA238" i="1" s="1"/>
  <c r="AI238" i="1"/>
  <c r="AJ238" i="1"/>
  <c r="K183" i="10" s="1"/>
  <c r="AK238" i="1"/>
  <c r="AN238" i="1"/>
  <c r="BD238" i="1" s="1" a="1"/>
  <c r="BD238" i="1" s="1"/>
  <c r="AO238" i="1"/>
  <c r="M183" i="10" s="1"/>
  <c r="AP238" i="1"/>
  <c r="BQ238" i="1"/>
  <c r="BR238" i="1"/>
  <c r="A239" i="1"/>
  <c r="C239" i="1"/>
  <c r="K236" i="15"/>
  <c r="L236" i="15"/>
  <c r="R239" i="1" a="1"/>
  <c r="R239" i="1" s="1"/>
  <c r="D236" i="15" s="1"/>
  <c r="S239" i="1" a="1"/>
  <c r="S239" i="1" s="1"/>
  <c r="E236" i="15" s="1"/>
  <c r="T239" i="1" a="1"/>
  <c r="T239" i="1" s="1"/>
  <c r="AH239" i="1"/>
  <c r="BA239" i="1" s="1"/>
  <c r="AI239" i="1"/>
  <c r="AJ239" i="1"/>
  <c r="K184" i="10" s="1"/>
  <c r="AK239" i="1"/>
  <c r="AN239" i="1"/>
  <c r="BD239" i="1" s="1" a="1"/>
  <c r="BD239" i="1" s="1"/>
  <c r="AO239" i="1"/>
  <c r="M184" i="10" s="1"/>
  <c r="AP239" i="1"/>
  <c r="BQ239" i="1"/>
  <c r="BR239" i="1"/>
  <c r="A240" i="1"/>
  <c r="C240" i="1"/>
  <c r="L240" i="1" a="1"/>
  <c r="L240" i="1" s="1"/>
  <c r="K237" i="15" s="1"/>
  <c r="M240" i="1" a="1"/>
  <c r="M240" i="1" s="1"/>
  <c r="L237" i="15" s="1"/>
  <c r="R240" i="1" a="1"/>
  <c r="R240" i="1" s="1"/>
  <c r="D237" i="15" s="1"/>
  <c r="S240" i="1" a="1"/>
  <c r="S240" i="1" s="1"/>
  <c r="E237" i="15" s="1"/>
  <c r="T240" i="1" a="1"/>
  <c r="T240" i="1" s="1"/>
  <c r="AH240" i="1"/>
  <c r="BA240" i="1" s="1"/>
  <c r="AI240" i="1"/>
  <c r="AJ240" i="1"/>
  <c r="K185" i="10" s="1"/>
  <c r="AK240" i="1"/>
  <c r="AN240" i="1"/>
  <c r="BD240" i="1" s="1" a="1"/>
  <c r="BD240" i="1" s="1"/>
  <c r="AO240" i="1"/>
  <c r="M185" i="10" s="1"/>
  <c r="AP240" i="1"/>
  <c r="BQ240" i="1"/>
  <c r="BR240" i="1"/>
  <c r="BS240" i="1"/>
  <c r="A241" i="1"/>
  <c r="C241" i="1"/>
  <c r="L241" i="1" a="1"/>
  <c r="L241" i="1" s="1"/>
  <c r="K238" i="15" s="1"/>
  <c r="M241" i="1" a="1"/>
  <c r="M241" i="1" s="1"/>
  <c r="L238" i="15" s="1"/>
  <c r="R241" i="1" a="1"/>
  <c r="R241" i="1" s="1"/>
  <c r="D238" i="15" s="1"/>
  <c r="S241" i="1" a="1"/>
  <c r="S241" i="1" s="1"/>
  <c r="E238" i="15" s="1"/>
  <c r="T241" i="1" a="1"/>
  <c r="T241" i="1" s="1"/>
  <c r="AH241" i="1"/>
  <c r="BA241" i="1" s="1"/>
  <c r="AI241" i="1"/>
  <c r="AJ241" i="1"/>
  <c r="K186" i="10" s="1"/>
  <c r="AK241" i="1"/>
  <c r="AN241" i="1"/>
  <c r="AO241" i="1"/>
  <c r="M186" i="10" s="1"/>
  <c r="AP241" i="1"/>
  <c r="BQ241" i="1"/>
  <c r="BR241" i="1"/>
  <c r="BS241" i="1"/>
  <c r="A242" i="1"/>
  <c r="C242" i="1"/>
  <c r="L242" i="1" a="1"/>
  <c r="L242" i="1" s="1"/>
  <c r="K239" i="15" s="1"/>
  <c r="M242" i="1" a="1"/>
  <c r="M242" i="1" s="1"/>
  <c r="L239" i="15" s="1"/>
  <c r="R242" i="1" a="1"/>
  <c r="R242" i="1" s="1"/>
  <c r="D239" i="15" s="1"/>
  <c r="S242" i="1" a="1"/>
  <c r="S242" i="1" s="1"/>
  <c r="E239" i="15" s="1"/>
  <c r="T242" i="1" a="1"/>
  <c r="T242" i="1" s="1"/>
  <c r="AH242" i="1"/>
  <c r="BA242" i="1" s="1"/>
  <c r="AI242" i="1"/>
  <c r="AJ242" i="1"/>
  <c r="K187" i="10" s="1"/>
  <c r="AK242" i="1"/>
  <c r="AN242" i="1"/>
  <c r="BD242" i="1" s="1" a="1"/>
  <c r="BD242" i="1" s="1"/>
  <c r="AO242" i="1"/>
  <c r="M187" i="10" s="1"/>
  <c r="AP242" i="1"/>
  <c r="BQ242" i="1"/>
  <c r="BR242" i="1"/>
  <c r="BS242" i="1"/>
  <c r="A243" i="1"/>
  <c r="C243" i="1"/>
  <c r="L243" i="1" a="1"/>
  <c r="L243" i="1" s="1"/>
  <c r="K240" i="15" s="1"/>
  <c r="M243" i="1" a="1"/>
  <c r="M243" i="1" s="1"/>
  <c r="L240" i="15" s="1"/>
  <c r="R243" i="1" a="1"/>
  <c r="R243" i="1" s="1"/>
  <c r="D240" i="15" s="1"/>
  <c r="S243" i="1" a="1"/>
  <c r="S243" i="1" s="1"/>
  <c r="E240" i="15" s="1"/>
  <c r="T243" i="1" a="1"/>
  <c r="T243" i="1" s="1"/>
  <c r="AH243" i="1"/>
  <c r="BA243" i="1" s="1"/>
  <c r="AI243" i="1"/>
  <c r="AJ243" i="1"/>
  <c r="K188" i="10" s="1"/>
  <c r="AK243" i="1"/>
  <c r="AN243" i="1"/>
  <c r="BD243" i="1" s="1" a="1"/>
  <c r="BD243" i="1" s="1"/>
  <c r="AO243" i="1"/>
  <c r="M188" i="10" s="1"/>
  <c r="AP243" i="1"/>
  <c r="BQ243" i="1"/>
  <c r="BR243" i="1"/>
  <c r="BS243" i="1"/>
  <c r="A244" i="1"/>
  <c r="C244" i="1"/>
  <c r="L244" i="1" a="1"/>
  <c r="L244" i="1" s="1"/>
  <c r="K241" i="15" s="1"/>
  <c r="M244" i="1" a="1"/>
  <c r="M244" i="1" s="1"/>
  <c r="L241" i="15" s="1"/>
  <c r="R244" i="1" a="1"/>
  <c r="R244" i="1" s="1"/>
  <c r="D241" i="15" s="1"/>
  <c r="S244" i="1" a="1"/>
  <c r="S244" i="1" s="1"/>
  <c r="E241" i="15" s="1"/>
  <c r="T244" i="1" a="1"/>
  <c r="T244" i="1" s="1"/>
  <c r="AH244" i="1"/>
  <c r="BA244" i="1" s="1"/>
  <c r="AI244" i="1"/>
  <c r="AJ244" i="1"/>
  <c r="K189" i="10" s="1"/>
  <c r="AK244" i="1"/>
  <c r="AN244" i="1"/>
  <c r="BD244" i="1" s="1" a="1"/>
  <c r="BD244" i="1" s="1"/>
  <c r="AO244" i="1"/>
  <c r="M189" i="10" s="1"/>
  <c r="AP244" i="1"/>
  <c r="BQ244" i="1"/>
  <c r="BR244" i="1"/>
  <c r="BS244" i="1"/>
  <c r="A245" i="1"/>
  <c r="C245" i="1"/>
  <c r="L245" i="1" a="1"/>
  <c r="L245" i="1" s="1"/>
  <c r="K242" i="15" s="1"/>
  <c r="R245" i="1" a="1"/>
  <c r="R245" i="1" s="1"/>
  <c r="D242" i="15" s="1"/>
  <c r="S245" i="1" a="1"/>
  <c r="S245" i="1" s="1"/>
  <c r="E242" i="15" s="1"/>
  <c r="T245" i="1" a="1"/>
  <c r="T245" i="1" s="1"/>
  <c r="AH245" i="1"/>
  <c r="BA245" i="1" s="1"/>
  <c r="AI245" i="1"/>
  <c r="AJ245" i="1"/>
  <c r="K190" i="10" s="1"/>
  <c r="AK245" i="1"/>
  <c r="AN245" i="1"/>
  <c r="BD245" i="1" s="1" a="1"/>
  <c r="BD245" i="1" s="1"/>
  <c r="AO245" i="1"/>
  <c r="M190" i="10" s="1"/>
  <c r="AP245" i="1"/>
  <c r="BQ245" i="1"/>
  <c r="BR245" i="1"/>
  <c r="BS245" i="1"/>
  <c r="A246" i="1"/>
  <c r="C246" i="1"/>
  <c r="L246" i="1" a="1"/>
  <c r="L246" i="1" s="1"/>
  <c r="K243" i="15" s="1"/>
  <c r="M246" i="1" a="1"/>
  <c r="M246" i="1" s="1"/>
  <c r="L243" i="15" s="1"/>
  <c r="R246" i="1" a="1"/>
  <c r="R246" i="1" s="1"/>
  <c r="D243" i="15" s="1"/>
  <c r="S246" i="1" a="1"/>
  <c r="S246" i="1" s="1"/>
  <c r="E243" i="15" s="1"/>
  <c r="T246" i="1" a="1"/>
  <c r="T246" i="1" s="1"/>
  <c r="AH246" i="1"/>
  <c r="BA246" i="1" s="1"/>
  <c r="AI246" i="1"/>
  <c r="AJ246" i="1"/>
  <c r="K191" i="10" s="1"/>
  <c r="AK246" i="1"/>
  <c r="AN246" i="1"/>
  <c r="BD246" i="1" s="1" a="1"/>
  <c r="BD246" i="1" s="1"/>
  <c r="AO246" i="1"/>
  <c r="M191" i="10" s="1"/>
  <c r="AP246" i="1"/>
  <c r="BQ246" i="1"/>
  <c r="BR246" i="1"/>
  <c r="BS246" i="1"/>
  <c r="A247" i="1"/>
  <c r="C247" i="1"/>
  <c r="K244" i="15"/>
  <c r="L244" i="15"/>
  <c r="R247" i="1" a="1"/>
  <c r="R247" i="1" s="1"/>
  <c r="D244" i="15" s="1"/>
  <c r="S247" i="1" a="1"/>
  <c r="S247" i="1" s="1"/>
  <c r="E244" i="15" s="1"/>
  <c r="T247" i="1" a="1"/>
  <c r="T247" i="1" s="1"/>
  <c r="AH247" i="1"/>
  <c r="BA247" i="1" s="1"/>
  <c r="AI247" i="1"/>
  <c r="AJ247" i="1"/>
  <c r="K192" i="10" s="1"/>
  <c r="AK247" i="1"/>
  <c r="AN247" i="1"/>
  <c r="BD247" i="1" s="1" a="1"/>
  <c r="BD247" i="1" s="1"/>
  <c r="AO247" i="1"/>
  <c r="M192" i="10" s="1"/>
  <c r="AP247" i="1"/>
  <c r="BQ247" i="1"/>
  <c r="BR247" i="1"/>
  <c r="BS247" i="1"/>
  <c r="A248" i="1"/>
  <c r="C248" i="1"/>
  <c r="L248" i="1" a="1"/>
  <c r="L248" i="1" s="1"/>
  <c r="K245" i="15" s="1"/>
  <c r="M248" i="1" a="1"/>
  <c r="M248" i="1" s="1"/>
  <c r="L245" i="15" s="1"/>
  <c r="R248" i="1" a="1"/>
  <c r="R248" i="1" s="1"/>
  <c r="D245" i="15" s="1"/>
  <c r="S248" i="1" a="1"/>
  <c r="S248" i="1" s="1"/>
  <c r="E245" i="15" s="1"/>
  <c r="T248" i="1" a="1"/>
  <c r="T248" i="1" s="1"/>
  <c r="AH248" i="1"/>
  <c r="BA248" i="1" s="1"/>
  <c r="AI248" i="1"/>
  <c r="AJ248" i="1"/>
  <c r="K193" i="10" s="1"/>
  <c r="AK248" i="1"/>
  <c r="AN248" i="1"/>
  <c r="BD248" i="1" s="1" a="1"/>
  <c r="BD248" i="1" s="1"/>
  <c r="AO248" i="1"/>
  <c r="M193" i="10" s="1"/>
  <c r="AP248" i="1"/>
  <c r="BQ248" i="1"/>
  <c r="BR248" i="1"/>
  <c r="BS248" i="1"/>
  <c r="A249" i="1"/>
  <c r="C249" i="1"/>
  <c r="L249" i="1" a="1"/>
  <c r="L249" i="1" s="1"/>
  <c r="K246" i="15" s="1"/>
  <c r="M249" i="1" a="1"/>
  <c r="M249" i="1" s="1"/>
  <c r="L246" i="15" s="1"/>
  <c r="R249" i="1" a="1"/>
  <c r="R249" i="1" s="1"/>
  <c r="D246" i="15" s="1"/>
  <c r="S249" i="1" a="1"/>
  <c r="S249" i="1" s="1"/>
  <c r="E246" i="15" s="1"/>
  <c r="T249" i="1" a="1"/>
  <c r="T249" i="1" s="1"/>
  <c r="AH249" i="1"/>
  <c r="BA249" i="1" s="1"/>
  <c r="AI249" i="1"/>
  <c r="AJ249" i="1"/>
  <c r="K194" i="10" s="1"/>
  <c r="AK249" i="1"/>
  <c r="AN249" i="1"/>
  <c r="BD249" i="1" s="1" a="1"/>
  <c r="BD249" i="1" s="1"/>
  <c r="AO249" i="1"/>
  <c r="M194" i="10" s="1"/>
  <c r="AP249" i="1"/>
  <c r="BQ249" i="1"/>
  <c r="BR249" i="1"/>
  <c r="BS249" i="1"/>
  <c r="A250" i="1"/>
  <c r="C250" i="1"/>
  <c r="L250" i="1" a="1"/>
  <c r="L250" i="1" s="1"/>
  <c r="K247" i="15" s="1"/>
  <c r="M250" i="1" a="1"/>
  <c r="M250" i="1" s="1"/>
  <c r="L247" i="15" s="1"/>
  <c r="R250" i="1" a="1"/>
  <c r="R250" i="1" s="1"/>
  <c r="D247" i="15" s="1"/>
  <c r="S250" i="1" a="1"/>
  <c r="S250" i="1" s="1"/>
  <c r="E247" i="15" s="1"/>
  <c r="T250" i="1" a="1"/>
  <c r="T250" i="1" s="1"/>
  <c r="AH250" i="1"/>
  <c r="BA250" i="1" s="1"/>
  <c r="AI250" i="1"/>
  <c r="AJ250" i="1"/>
  <c r="K195" i="10" s="1"/>
  <c r="AK250" i="1"/>
  <c r="AN250" i="1"/>
  <c r="AO250" i="1"/>
  <c r="M195" i="10" s="1"/>
  <c r="AP250" i="1"/>
  <c r="BQ250" i="1"/>
  <c r="BR250" i="1"/>
  <c r="BS250" i="1"/>
  <c r="A251" i="1"/>
  <c r="C251" i="1"/>
  <c r="K248" i="15"/>
  <c r="L248" i="15"/>
  <c r="R251" i="1" a="1"/>
  <c r="R251" i="1" s="1"/>
  <c r="D248" i="15" s="1"/>
  <c r="S251" i="1" a="1"/>
  <c r="S251" i="1" s="1"/>
  <c r="E248" i="15" s="1"/>
  <c r="T251" i="1" a="1"/>
  <c r="T251" i="1" s="1"/>
  <c r="AH251" i="1"/>
  <c r="BA251" i="1" s="1"/>
  <c r="AI251" i="1"/>
  <c r="AJ251" i="1"/>
  <c r="K196" i="10" s="1"/>
  <c r="AK251" i="1"/>
  <c r="AN251" i="1"/>
  <c r="BD251" i="1" s="1" a="1"/>
  <c r="BD251" i="1" s="1"/>
  <c r="AO251" i="1"/>
  <c r="M196" i="10" s="1"/>
  <c r="AP251" i="1"/>
  <c r="BQ251" i="1"/>
  <c r="BR251" i="1"/>
  <c r="BS251" i="1"/>
  <c r="A252" i="1"/>
  <c r="C252" i="1"/>
  <c r="K249" i="15"/>
  <c r="L249" i="15"/>
  <c r="R252" i="1" a="1"/>
  <c r="R252" i="1" s="1"/>
  <c r="D249" i="15" s="1"/>
  <c r="S252" i="1" a="1"/>
  <c r="S252" i="1" s="1"/>
  <c r="E249" i="15" s="1"/>
  <c r="T252" i="1" a="1"/>
  <c r="T252" i="1" s="1"/>
  <c r="AH252" i="1"/>
  <c r="BA252" i="1" s="1"/>
  <c r="AI252" i="1"/>
  <c r="AJ252" i="1"/>
  <c r="K197" i="10" s="1"/>
  <c r="AK252" i="1"/>
  <c r="AN252" i="1"/>
  <c r="BD252" i="1" s="1" a="1"/>
  <c r="BD252" i="1" s="1"/>
  <c r="AO252" i="1"/>
  <c r="M197" i="10" s="1"/>
  <c r="AP252" i="1"/>
  <c r="BQ252" i="1"/>
  <c r="BR252" i="1"/>
  <c r="BS252" i="1"/>
  <c r="A253" i="1"/>
  <c r="C253" i="1"/>
  <c r="L253" i="1" a="1"/>
  <c r="L253" i="1" s="1"/>
  <c r="K250" i="15" s="1"/>
  <c r="M253" i="1" a="1"/>
  <c r="M253" i="1" s="1"/>
  <c r="L250" i="15" s="1"/>
  <c r="R253" i="1" a="1"/>
  <c r="R253" i="1" s="1"/>
  <c r="D250" i="15" s="1"/>
  <c r="S253" i="1" a="1"/>
  <c r="S253" i="1" s="1"/>
  <c r="E250" i="15" s="1"/>
  <c r="T253" i="1" a="1"/>
  <c r="T253" i="1" s="1"/>
  <c r="AH253" i="1"/>
  <c r="BA253" i="1" s="1"/>
  <c r="AI253" i="1"/>
  <c r="AJ253" i="1"/>
  <c r="K198" i="10" s="1"/>
  <c r="AK253" i="1"/>
  <c r="AN253" i="1"/>
  <c r="BD253" i="1" s="1" a="1"/>
  <c r="BD253" i="1" s="1"/>
  <c r="AO253" i="1"/>
  <c r="M198" i="10" s="1"/>
  <c r="AP253" i="1"/>
  <c r="BQ253" i="1"/>
  <c r="BR253" i="1"/>
  <c r="BS253" i="1"/>
  <c r="A254" i="1"/>
  <c r="C254" i="1"/>
  <c r="K251" i="15"/>
  <c r="L251" i="15"/>
  <c r="R254" i="1" a="1"/>
  <c r="R254" i="1" s="1"/>
  <c r="D251" i="15" s="1"/>
  <c r="S254" i="1" a="1"/>
  <c r="S254" i="1" s="1"/>
  <c r="E251" i="15" s="1"/>
  <c r="T254" i="1" a="1"/>
  <c r="T254" i="1" s="1"/>
  <c r="AH254" i="1"/>
  <c r="BA254" i="1" s="1"/>
  <c r="AI254" i="1"/>
  <c r="AJ254" i="1"/>
  <c r="K199" i="10" s="1"/>
  <c r="AK254" i="1"/>
  <c r="AN254" i="1"/>
  <c r="BD254" i="1" s="1" a="1"/>
  <c r="BD254" i="1" s="1"/>
  <c r="AO254" i="1"/>
  <c r="M199" i="10" s="1"/>
  <c r="AP254" i="1"/>
  <c r="BQ254" i="1"/>
  <c r="BR254" i="1"/>
  <c r="BS254" i="1"/>
  <c r="A255" i="1"/>
  <c r="C255" i="1"/>
  <c r="K252" i="15"/>
  <c r="L252" i="15"/>
  <c r="R255" i="1" a="1"/>
  <c r="R255" i="1" s="1"/>
  <c r="D252" i="15" s="1"/>
  <c r="S255" i="1" a="1"/>
  <c r="S255" i="1" s="1"/>
  <c r="E252" i="15" s="1"/>
  <c r="T255" i="1" a="1"/>
  <c r="T255" i="1" s="1"/>
  <c r="AH255" i="1"/>
  <c r="BA255" i="1" s="1"/>
  <c r="AI255" i="1"/>
  <c r="AJ255" i="1"/>
  <c r="K200" i="10" s="1"/>
  <c r="AK255" i="1"/>
  <c r="AN255" i="1"/>
  <c r="BD255" i="1" s="1" a="1"/>
  <c r="BD255" i="1" s="1"/>
  <c r="AO255" i="1"/>
  <c r="M200" i="10" s="1"/>
  <c r="AP255" i="1"/>
  <c r="BQ255" i="1"/>
  <c r="BR255" i="1"/>
  <c r="BS255" i="1"/>
  <c r="A256" i="1"/>
  <c r="C256" i="1"/>
  <c r="K253" i="15"/>
  <c r="L253" i="15"/>
  <c r="R256" i="1" a="1"/>
  <c r="R256" i="1" s="1"/>
  <c r="D253" i="15" s="1"/>
  <c r="S256" i="1" a="1"/>
  <c r="S256" i="1" s="1"/>
  <c r="E253" i="15" s="1"/>
  <c r="T256" i="1" a="1"/>
  <c r="T256" i="1" s="1"/>
  <c r="AH256" i="1"/>
  <c r="BA256" i="1" s="1"/>
  <c r="AI256" i="1"/>
  <c r="AJ256" i="1"/>
  <c r="K201" i="10" s="1"/>
  <c r="AK256" i="1"/>
  <c r="AN256" i="1"/>
  <c r="BD256" i="1" s="1" a="1"/>
  <c r="BD256" i="1" s="1"/>
  <c r="AO256" i="1"/>
  <c r="AP256" i="1"/>
  <c r="BQ256" i="1"/>
  <c r="BR256" i="1"/>
  <c r="BS256" i="1"/>
  <c r="A257" i="1"/>
  <c r="C257" i="1"/>
  <c r="K254" i="15"/>
  <c r="L254" i="15"/>
  <c r="R257" i="1" a="1"/>
  <c r="R257" i="1" s="1"/>
  <c r="D254" i="15" s="1"/>
  <c r="S257" i="1" a="1"/>
  <c r="S257" i="1" s="1"/>
  <c r="E254" i="15" s="1"/>
  <c r="T257" i="1" a="1"/>
  <c r="T257" i="1" s="1"/>
  <c r="AH257" i="1"/>
  <c r="BA257" i="1" s="1"/>
  <c r="AI257" i="1"/>
  <c r="AJ257" i="1"/>
  <c r="K202" i="10" s="1"/>
  <c r="AK257" i="1"/>
  <c r="AN257" i="1"/>
  <c r="BD257" i="1" s="1" a="1"/>
  <c r="BD257" i="1" s="1"/>
  <c r="AO257" i="1"/>
  <c r="M202" i="10" s="1"/>
  <c r="AP257" i="1"/>
  <c r="BQ257" i="1"/>
  <c r="BR257" i="1"/>
  <c r="BS257" i="1"/>
  <c r="A258" i="1"/>
  <c r="C258" i="1"/>
  <c r="L258" i="1" a="1"/>
  <c r="L258" i="1" s="1"/>
  <c r="K255" i="15" s="1"/>
  <c r="M258" i="1" a="1"/>
  <c r="M258" i="1" s="1"/>
  <c r="L255" i="15" s="1"/>
  <c r="R258" i="1" a="1"/>
  <c r="R258" i="1" s="1"/>
  <c r="D255" i="15" s="1"/>
  <c r="S258" i="1" a="1"/>
  <c r="S258" i="1" s="1"/>
  <c r="E255" i="15" s="1"/>
  <c r="T258" i="1" a="1"/>
  <c r="T258" i="1" s="1"/>
  <c r="AH258" i="1"/>
  <c r="BA258" i="1" s="1"/>
  <c r="AI258" i="1"/>
  <c r="AJ258" i="1"/>
  <c r="K203" i="10" s="1"/>
  <c r="AK258" i="1"/>
  <c r="AN258" i="1"/>
  <c r="BD258" i="1" s="1" a="1"/>
  <c r="BD258" i="1" s="1"/>
  <c r="AO258" i="1"/>
  <c r="M203" i="10" s="1"/>
  <c r="AP258" i="1"/>
  <c r="BQ258" i="1"/>
  <c r="BR258" i="1"/>
  <c r="BS258" i="1"/>
  <c r="A259" i="1"/>
  <c r="C259" i="1"/>
  <c r="L259" i="1" a="1"/>
  <c r="L259" i="1" s="1"/>
  <c r="K256" i="15" s="1"/>
  <c r="M259" i="1" a="1"/>
  <c r="M259" i="1" s="1"/>
  <c r="L256" i="15" s="1"/>
  <c r="R259" i="1" a="1"/>
  <c r="R259" i="1" s="1"/>
  <c r="D256" i="15" s="1"/>
  <c r="S259" i="1" a="1"/>
  <c r="S259" i="1" s="1"/>
  <c r="E256" i="15" s="1"/>
  <c r="T259" i="1" a="1"/>
  <c r="T259" i="1" s="1"/>
  <c r="AH259" i="1"/>
  <c r="BA259" i="1" s="1"/>
  <c r="AI259" i="1"/>
  <c r="AJ259" i="1"/>
  <c r="K204" i="10" s="1"/>
  <c r="AK259" i="1"/>
  <c r="AN259" i="1"/>
  <c r="AO259" i="1"/>
  <c r="M204" i="10" s="1"/>
  <c r="AP259" i="1"/>
  <c r="BQ259" i="1"/>
  <c r="BR259" i="1"/>
  <c r="BS259" i="1"/>
  <c r="A260" i="1"/>
  <c r="C260" i="1"/>
  <c r="L260" i="1" a="1"/>
  <c r="L260" i="1" s="1"/>
  <c r="M260" i="1" a="1"/>
  <c r="M260" i="1" s="1"/>
  <c r="R260" i="1" a="1"/>
  <c r="R260" i="1" s="1"/>
  <c r="S260" i="1" a="1"/>
  <c r="S260" i="1" s="1"/>
  <c r="T260" i="1" a="1"/>
  <c r="T260" i="1" s="1"/>
  <c r="AH260" i="1"/>
  <c r="BA260" i="1" s="1"/>
  <c r="AI260" i="1"/>
  <c r="AJ260" i="1"/>
  <c r="K205" i="10" s="1"/>
  <c r="AK260" i="1"/>
  <c r="AN260" i="1"/>
  <c r="BD260" i="1" s="1" a="1"/>
  <c r="BD260" i="1" s="1"/>
  <c r="AO260" i="1"/>
  <c r="M205" i="10" s="1"/>
  <c r="AP260" i="1"/>
  <c r="BQ260" i="1"/>
  <c r="BR260" i="1"/>
  <c r="BS260" i="1"/>
  <c r="A261" i="1"/>
  <c r="C261" i="1"/>
  <c r="R261" i="1" a="1"/>
  <c r="R261" i="1" s="1"/>
  <c r="S261" i="1" a="1"/>
  <c r="S261" i="1" s="1"/>
  <c r="T261" i="1" a="1"/>
  <c r="T261" i="1" s="1"/>
  <c r="AH261" i="1"/>
  <c r="BA261" i="1" s="1"/>
  <c r="AI261" i="1"/>
  <c r="AJ261" i="1"/>
  <c r="K206" i="10" s="1"/>
  <c r="AK261" i="1"/>
  <c r="AN261" i="1"/>
  <c r="BD261" i="1" s="1" a="1"/>
  <c r="BD261" i="1" s="1"/>
  <c r="AO261" i="1"/>
  <c r="M206" i="10" s="1"/>
  <c r="AP261" i="1"/>
  <c r="BQ261" i="1"/>
  <c r="BR261" i="1"/>
  <c r="BS261" i="1"/>
  <c r="A262" i="1"/>
  <c r="C262" i="1"/>
  <c r="R262" i="1" a="1"/>
  <c r="R262" i="1" s="1"/>
  <c r="S262" i="1" a="1"/>
  <c r="S262" i="1" s="1"/>
  <c r="T262" i="1" a="1"/>
  <c r="T262" i="1" s="1"/>
  <c r="AH262" i="1"/>
  <c r="BA262" i="1" s="1"/>
  <c r="AI262" i="1"/>
  <c r="AJ262" i="1"/>
  <c r="K207" i="10" s="1"/>
  <c r="AK262" i="1"/>
  <c r="AN262" i="1"/>
  <c r="BD262" i="1" s="1" a="1"/>
  <c r="BD262" i="1" s="1"/>
  <c r="AO262" i="1"/>
  <c r="AP262" i="1"/>
  <c r="BQ262" i="1"/>
  <c r="BR262" i="1"/>
  <c r="BS262" i="1"/>
  <c r="A263" i="1"/>
  <c r="C263" i="1"/>
  <c r="R263" i="1" a="1"/>
  <c r="R263" i="1" s="1"/>
  <c r="S263" i="1" a="1"/>
  <c r="S263" i="1" s="1"/>
  <c r="T263" i="1" a="1"/>
  <c r="T263" i="1" s="1"/>
  <c r="AH263" i="1"/>
  <c r="BA263" i="1" s="1"/>
  <c r="AI263" i="1"/>
  <c r="AJ263" i="1"/>
  <c r="K208" i="10" s="1"/>
  <c r="AK263" i="1"/>
  <c r="AN263" i="1"/>
  <c r="BD263" i="1" s="1" a="1"/>
  <c r="BD263" i="1" s="1"/>
  <c r="AO263" i="1"/>
  <c r="M208" i="10" s="1"/>
  <c r="AP263" i="1"/>
  <c r="BQ263" i="1"/>
  <c r="BR263" i="1"/>
  <c r="BS263" i="1"/>
  <c r="A264" i="1"/>
  <c r="C264" i="1"/>
  <c r="R264" i="1" a="1"/>
  <c r="R264" i="1" s="1"/>
  <c r="S264" i="1" a="1"/>
  <c r="S264" i="1" s="1"/>
  <c r="T264" i="1" a="1"/>
  <c r="T264" i="1" s="1"/>
  <c r="AH264" i="1"/>
  <c r="BA264" i="1" s="1"/>
  <c r="AI264" i="1"/>
  <c r="AJ264" i="1"/>
  <c r="K209" i="10" s="1"/>
  <c r="AK264" i="1"/>
  <c r="AN264" i="1"/>
  <c r="BD264" i="1" s="1" a="1"/>
  <c r="BD264" i="1" s="1"/>
  <c r="AO264" i="1"/>
  <c r="M209" i="10" s="1"/>
  <c r="AP264" i="1"/>
  <c r="BQ264" i="1"/>
  <c r="BR264" i="1"/>
  <c r="BS264" i="1"/>
  <c r="A265" i="1"/>
  <c r="C265" i="1"/>
  <c r="R265" i="1" a="1"/>
  <c r="R265" i="1" s="1"/>
  <c r="S265" i="1" a="1"/>
  <c r="S265" i="1" s="1"/>
  <c r="T265" i="1" a="1"/>
  <c r="T265" i="1" s="1"/>
  <c r="AH265" i="1"/>
  <c r="BA265" i="1" s="1"/>
  <c r="AI265" i="1"/>
  <c r="AJ265" i="1"/>
  <c r="K210" i="10" s="1"/>
  <c r="AK265" i="1"/>
  <c r="AN265" i="1"/>
  <c r="AO265" i="1"/>
  <c r="AP265" i="1"/>
  <c r="BQ265" i="1"/>
  <c r="BR265" i="1"/>
  <c r="BS265" i="1"/>
  <c r="A266" i="1"/>
  <c r="C266" i="1"/>
  <c r="L266" i="1" a="1"/>
  <c r="L266" i="1" s="1"/>
  <c r="M266" i="1" a="1"/>
  <c r="M266" i="1" s="1"/>
  <c r="R266" i="1" a="1"/>
  <c r="R266" i="1" s="1"/>
  <c r="S266" i="1" a="1"/>
  <c r="S266" i="1" s="1"/>
  <c r="T266" i="1" a="1"/>
  <c r="T266" i="1" s="1"/>
  <c r="AH266" i="1"/>
  <c r="BA266" i="1" s="1"/>
  <c r="AI266" i="1"/>
  <c r="AJ266" i="1"/>
  <c r="K211" i="10" s="1"/>
  <c r="AK266" i="1"/>
  <c r="AN266" i="1"/>
  <c r="BD266" i="1" s="1" a="1"/>
  <c r="BD266" i="1" s="1"/>
  <c r="AO266" i="1"/>
  <c r="M211" i="10" s="1"/>
  <c r="AP266" i="1"/>
  <c r="BQ266" i="1"/>
  <c r="BR266" i="1"/>
  <c r="BS266" i="1"/>
  <c r="A267" i="1"/>
  <c r="C267" i="1"/>
  <c r="L267" i="1" a="1"/>
  <c r="L267" i="1" s="1"/>
  <c r="M267" i="1" a="1"/>
  <c r="M267" i="1" s="1"/>
  <c r="R267" i="1" a="1"/>
  <c r="R267" i="1" s="1"/>
  <c r="S267" i="1" a="1"/>
  <c r="S267" i="1" s="1"/>
  <c r="T267" i="1" a="1"/>
  <c r="T267" i="1" s="1"/>
  <c r="AH267" i="1"/>
  <c r="BA267" i="1" s="1"/>
  <c r="AI267" i="1"/>
  <c r="AJ267" i="1"/>
  <c r="K212" i="10" s="1"/>
  <c r="AK267" i="1"/>
  <c r="AN267" i="1"/>
  <c r="BD267" i="1" s="1" a="1"/>
  <c r="BD267" i="1" s="1"/>
  <c r="AO267" i="1"/>
  <c r="M212" i="10" s="1"/>
  <c r="AP267" i="1"/>
  <c r="BQ267" i="1"/>
  <c r="BR267" i="1"/>
  <c r="BS267" i="1"/>
  <c r="A268" i="1"/>
  <c r="C268" i="1"/>
  <c r="L268" i="1" a="1"/>
  <c r="L268" i="1" s="1"/>
  <c r="M268" i="1" a="1"/>
  <c r="M268" i="1" s="1"/>
  <c r="R268" i="1" a="1"/>
  <c r="R268" i="1" s="1"/>
  <c r="S268" i="1" a="1"/>
  <c r="S268" i="1" s="1"/>
  <c r="T268" i="1" a="1"/>
  <c r="T268" i="1" s="1"/>
  <c r="AH268" i="1"/>
  <c r="BA268" i="1" s="1"/>
  <c r="AI268" i="1"/>
  <c r="AJ268" i="1"/>
  <c r="K213" i="10" s="1"/>
  <c r="AK268" i="1"/>
  <c r="AN268" i="1"/>
  <c r="AO268" i="1"/>
  <c r="M213" i="10" s="1"/>
  <c r="AP268" i="1"/>
  <c r="BQ268" i="1"/>
  <c r="BR268" i="1"/>
  <c r="BS268" i="1"/>
  <c r="A269" i="1"/>
  <c r="C269" i="1"/>
  <c r="L269" i="1" a="1"/>
  <c r="L269" i="1" s="1"/>
  <c r="M269" i="1" a="1"/>
  <c r="M269" i="1" s="1"/>
  <c r="R269" i="1" a="1"/>
  <c r="R269" i="1" s="1"/>
  <c r="S269" i="1" a="1"/>
  <c r="S269" i="1" s="1"/>
  <c r="T269" i="1" a="1"/>
  <c r="T269" i="1" s="1"/>
  <c r="AH269" i="1"/>
  <c r="BA269" i="1" s="1"/>
  <c r="AI269" i="1"/>
  <c r="AJ269" i="1"/>
  <c r="K214" i="10" s="1"/>
  <c r="AK269" i="1"/>
  <c r="AN269" i="1"/>
  <c r="AO269" i="1"/>
  <c r="M214" i="10" s="1"/>
  <c r="AP269" i="1"/>
  <c r="BQ269" i="1"/>
  <c r="BR269" i="1"/>
  <c r="BS269" i="1"/>
  <c r="A270" i="1"/>
  <c r="C270" i="1"/>
  <c r="L270" i="1" a="1"/>
  <c r="L270" i="1" s="1"/>
  <c r="M270" i="1" a="1"/>
  <c r="M270" i="1" s="1"/>
  <c r="R270" i="1" a="1"/>
  <c r="R270" i="1" s="1"/>
  <c r="S270" i="1" a="1"/>
  <c r="S270" i="1" s="1"/>
  <c r="T270" i="1" a="1"/>
  <c r="T270" i="1" s="1"/>
  <c r="AH270" i="1"/>
  <c r="BA270" i="1" s="1"/>
  <c r="AI270" i="1"/>
  <c r="AJ270" i="1"/>
  <c r="K215" i="10" s="1"/>
  <c r="AK270" i="1"/>
  <c r="AN270" i="1"/>
  <c r="BD270" i="1" s="1" a="1"/>
  <c r="BD270" i="1" s="1"/>
  <c r="AO270" i="1"/>
  <c r="M215" i="10" s="1"/>
  <c r="AP270" i="1"/>
  <c r="BQ270" i="1"/>
  <c r="BR270" i="1"/>
  <c r="BS270" i="1"/>
  <c r="A271" i="1"/>
  <c r="C271" i="1"/>
  <c r="L271" i="1" a="1"/>
  <c r="L271" i="1" s="1"/>
  <c r="M271" i="1" a="1"/>
  <c r="M271" i="1" s="1"/>
  <c r="R271" i="1" a="1"/>
  <c r="R271" i="1" s="1"/>
  <c r="S271" i="1" a="1"/>
  <c r="S271" i="1" s="1"/>
  <c r="T271" i="1" a="1"/>
  <c r="T271" i="1" s="1"/>
  <c r="AH271" i="1"/>
  <c r="BA271" i="1" s="1"/>
  <c r="AI271" i="1"/>
  <c r="AJ271" i="1"/>
  <c r="K216" i="10" s="1"/>
  <c r="AK271" i="1"/>
  <c r="AN271" i="1"/>
  <c r="BD271" i="1" s="1" a="1"/>
  <c r="BD271" i="1" s="1"/>
  <c r="AO271" i="1"/>
  <c r="M216" i="10" s="1"/>
  <c r="AP271" i="1"/>
  <c r="BQ271" i="1"/>
  <c r="BR271" i="1"/>
  <c r="BS271" i="1"/>
  <c r="A272" i="1"/>
  <c r="C272" i="1"/>
  <c r="L272" i="1" a="1"/>
  <c r="L272" i="1" s="1"/>
  <c r="M272" i="1" a="1"/>
  <c r="M272" i="1" s="1"/>
  <c r="R272" i="1" a="1"/>
  <c r="R272" i="1" s="1"/>
  <c r="S272" i="1" a="1"/>
  <c r="S272" i="1" s="1"/>
  <c r="T272" i="1" a="1"/>
  <c r="T272" i="1" s="1"/>
  <c r="AH272" i="1"/>
  <c r="BA272" i="1" s="1"/>
  <c r="AI272" i="1"/>
  <c r="AJ272" i="1"/>
  <c r="K217" i="10" s="1"/>
  <c r="AK272" i="1"/>
  <c r="AN272" i="1"/>
  <c r="BD272" i="1" s="1" a="1"/>
  <c r="BD272" i="1" s="1"/>
  <c r="AO272" i="1"/>
  <c r="M217" i="10" s="1"/>
  <c r="AP272" i="1"/>
  <c r="BQ272" i="1"/>
  <c r="BR272" i="1"/>
  <c r="BS272" i="1"/>
  <c r="A273" i="1"/>
  <c r="C273" i="1"/>
  <c r="L273" i="1" a="1"/>
  <c r="L273" i="1" s="1"/>
  <c r="M273" i="1" a="1"/>
  <c r="M273" i="1" s="1"/>
  <c r="R273" i="1" a="1"/>
  <c r="R273" i="1" s="1"/>
  <c r="S273" i="1" a="1"/>
  <c r="S273" i="1" s="1"/>
  <c r="T273" i="1" a="1"/>
  <c r="T273" i="1" s="1"/>
  <c r="AH273" i="1"/>
  <c r="BA273" i="1" s="1"/>
  <c r="AI273" i="1"/>
  <c r="AJ273" i="1"/>
  <c r="K218" i="10" s="1"/>
  <c r="AK273" i="1"/>
  <c r="AN273" i="1"/>
  <c r="AO273" i="1"/>
  <c r="M218" i="10" s="1"/>
  <c r="AP273" i="1"/>
  <c r="BQ273" i="1"/>
  <c r="BR273" i="1"/>
  <c r="BS273" i="1"/>
  <c r="A274" i="1"/>
  <c r="C274" i="1"/>
  <c r="L274" i="1" a="1"/>
  <c r="L274" i="1" s="1"/>
  <c r="M274" i="1" a="1"/>
  <c r="M274" i="1" s="1"/>
  <c r="R274" i="1" a="1"/>
  <c r="R274" i="1" s="1"/>
  <c r="S274" i="1" a="1"/>
  <c r="S274" i="1" s="1"/>
  <c r="T274" i="1" a="1"/>
  <c r="T274" i="1" s="1"/>
  <c r="AH274" i="1"/>
  <c r="BA274" i="1" s="1"/>
  <c r="AI274" i="1"/>
  <c r="AJ274" i="1"/>
  <c r="K219" i="10" s="1"/>
  <c r="AK274" i="1"/>
  <c r="AN274" i="1"/>
  <c r="BD274" i="1" s="1" a="1"/>
  <c r="BD274" i="1" s="1"/>
  <c r="AO274" i="1"/>
  <c r="AP274" i="1"/>
  <c r="BQ274" i="1"/>
  <c r="BR274" i="1"/>
  <c r="BS274" i="1"/>
  <c r="A275" i="1"/>
  <c r="C275" i="1"/>
  <c r="L275" i="1" a="1"/>
  <c r="L275" i="1" s="1"/>
  <c r="M275" i="1" a="1"/>
  <c r="M275" i="1" s="1"/>
  <c r="R275" i="1" a="1"/>
  <c r="R275" i="1" s="1"/>
  <c r="S275" i="1" a="1"/>
  <c r="S275" i="1" s="1"/>
  <c r="T275" i="1" a="1"/>
  <c r="T275" i="1" s="1"/>
  <c r="AH275" i="1"/>
  <c r="BA275" i="1" s="1"/>
  <c r="AI275" i="1"/>
  <c r="AJ275" i="1"/>
  <c r="K220" i="10" s="1"/>
  <c r="AK275" i="1"/>
  <c r="AN275" i="1"/>
  <c r="AO275" i="1"/>
  <c r="M220" i="10" s="1"/>
  <c r="AP275" i="1"/>
  <c r="BQ275" i="1"/>
  <c r="BR275" i="1"/>
  <c r="BS275" i="1"/>
  <c r="A276" i="1"/>
  <c r="C276" i="1"/>
  <c r="L276" i="1" a="1"/>
  <c r="L276" i="1" s="1"/>
  <c r="M276" i="1" a="1"/>
  <c r="M276" i="1" s="1"/>
  <c r="R276" i="1" a="1"/>
  <c r="R276" i="1" s="1"/>
  <c r="S276" i="1" a="1"/>
  <c r="S276" i="1" s="1"/>
  <c r="T276" i="1" a="1"/>
  <c r="T276" i="1" s="1"/>
  <c r="AH276" i="1"/>
  <c r="BA276" i="1" s="1"/>
  <c r="AI276" i="1"/>
  <c r="AJ276" i="1"/>
  <c r="K221" i="10" s="1"/>
  <c r="AK276" i="1"/>
  <c r="AN276" i="1"/>
  <c r="AO276" i="1"/>
  <c r="M221" i="10" s="1"/>
  <c r="AP276" i="1"/>
  <c r="BQ276" i="1"/>
  <c r="BR276" i="1"/>
  <c r="BS276" i="1"/>
  <c r="A277" i="1"/>
  <c r="C277" i="1"/>
  <c r="L277" i="1" a="1"/>
  <c r="L277" i="1" s="1"/>
  <c r="M277" i="1" a="1"/>
  <c r="M277" i="1" s="1"/>
  <c r="R277" i="1" a="1"/>
  <c r="R277" i="1" s="1"/>
  <c r="S277" i="1" a="1"/>
  <c r="S277" i="1" s="1"/>
  <c r="T277" i="1" a="1"/>
  <c r="T277" i="1" s="1"/>
  <c r="AH277" i="1"/>
  <c r="BA277" i="1" s="1"/>
  <c r="AI277" i="1"/>
  <c r="AJ277" i="1"/>
  <c r="K222" i="10" s="1"/>
  <c r="AK277" i="1"/>
  <c r="AN277" i="1"/>
  <c r="BD277" i="1" s="1" a="1"/>
  <c r="BD277" i="1" s="1"/>
  <c r="AO277" i="1"/>
  <c r="AP277" i="1"/>
  <c r="BQ277" i="1"/>
  <c r="BR277" i="1"/>
  <c r="BS277" i="1"/>
  <c r="A278" i="1"/>
  <c r="C278" i="1"/>
  <c r="L278" i="1" a="1"/>
  <c r="L278" i="1" s="1"/>
  <c r="M278" i="1" a="1"/>
  <c r="M278" i="1" s="1"/>
  <c r="R278" i="1" a="1"/>
  <c r="R278" i="1" s="1"/>
  <c r="S278" i="1" a="1"/>
  <c r="S278" i="1" s="1"/>
  <c r="T278" i="1" a="1"/>
  <c r="T278" i="1" s="1"/>
  <c r="AH278" i="1"/>
  <c r="BA278" i="1" s="1"/>
  <c r="AI278" i="1"/>
  <c r="AJ278" i="1"/>
  <c r="K223" i="10" s="1"/>
  <c r="AK278" i="1"/>
  <c r="AN278" i="1"/>
  <c r="AO278" i="1"/>
  <c r="AP278" i="1"/>
  <c r="BQ278" i="1"/>
  <c r="BR278" i="1"/>
  <c r="BS278" i="1"/>
  <c r="A279" i="1"/>
  <c r="C279" i="1"/>
  <c r="L279" i="1" a="1"/>
  <c r="L279" i="1" s="1"/>
  <c r="K257" i="15" s="1"/>
  <c r="M279" i="1" a="1"/>
  <c r="M279" i="1" s="1"/>
  <c r="L257" i="15" s="1"/>
  <c r="R279" i="1" a="1"/>
  <c r="R279" i="1" s="1"/>
  <c r="D257" i="15" s="1"/>
  <c r="S279" i="1" a="1"/>
  <c r="S279" i="1" s="1"/>
  <c r="E257" i="15" s="1"/>
  <c r="T279" i="1" a="1"/>
  <c r="T279" i="1" s="1"/>
  <c r="AH279" i="1"/>
  <c r="BA279" i="1" s="1"/>
  <c r="AI279" i="1"/>
  <c r="AJ279" i="1"/>
  <c r="K224" i="10" s="1"/>
  <c r="AK279" i="1"/>
  <c r="AN279" i="1"/>
  <c r="BD279" i="1" s="1" a="1"/>
  <c r="BD279" i="1" s="1"/>
  <c r="AO279" i="1"/>
  <c r="M224" i="10" s="1"/>
  <c r="AP279" i="1"/>
  <c r="BQ279" i="1"/>
  <c r="BR279" i="1"/>
  <c r="BS279" i="1"/>
  <c r="A280" i="1"/>
  <c r="C280" i="1"/>
  <c r="L280" i="1" a="1"/>
  <c r="L280" i="1" s="1"/>
  <c r="K258" i="15" s="1"/>
  <c r="M280" i="1" a="1"/>
  <c r="M280" i="1" s="1"/>
  <c r="L258" i="15" s="1"/>
  <c r="R280" i="1" a="1"/>
  <c r="R280" i="1" s="1"/>
  <c r="D258" i="15" s="1"/>
  <c r="S280" i="1" a="1"/>
  <c r="S280" i="1" s="1"/>
  <c r="E258" i="15" s="1"/>
  <c r="T280" i="1" a="1"/>
  <c r="T280" i="1" s="1"/>
  <c r="AH280" i="1"/>
  <c r="BA280" i="1" s="1"/>
  <c r="AI280" i="1"/>
  <c r="AJ280" i="1"/>
  <c r="K225" i="10" s="1"/>
  <c r="AK280" i="1"/>
  <c r="AN280" i="1"/>
  <c r="BD280" i="1" s="1" a="1"/>
  <c r="BD280" i="1" s="1"/>
  <c r="AO280" i="1"/>
  <c r="M225" i="10" s="1"/>
  <c r="AP280" i="1"/>
  <c r="BQ280" i="1"/>
  <c r="BR280" i="1"/>
  <c r="BS280" i="1"/>
  <c r="A281" i="1"/>
  <c r="C281" i="1"/>
  <c r="L281" i="1" a="1"/>
  <c r="L281" i="1" s="1"/>
  <c r="K259" i="15" s="1"/>
  <c r="M281" i="1" a="1"/>
  <c r="M281" i="1" s="1"/>
  <c r="L259" i="15" s="1"/>
  <c r="R281" i="1" a="1"/>
  <c r="R281" i="1" s="1"/>
  <c r="D259" i="15" s="1"/>
  <c r="S281" i="1" a="1"/>
  <c r="S281" i="1" s="1"/>
  <c r="E259" i="15" s="1"/>
  <c r="T281" i="1" a="1"/>
  <c r="T281" i="1" s="1"/>
  <c r="AH281" i="1"/>
  <c r="BA281" i="1" s="1"/>
  <c r="AI281" i="1"/>
  <c r="AJ281" i="1"/>
  <c r="K226" i="10" s="1"/>
  <c r="AK281" i="1"/>
  <c r="AN281" i="1"/>
  <c r="BD281" i="1" s="1" a="1"/>
  <c r="BD281" i="1" s="1"/>
  <c r="AO281" i="1"/>
  <c r="AP281" i="1"/>
  <c r="BQ281" i="1"/>
  <c r="BR281" i="1"/>
  <c r="BS281" i="1"/>
  <c r="A282" i="1"/>
  <c r="C282" i="1"/>
  <c r="L282" i="1" a="1"/>
  <c r="L282" i="1" s="1"/>
  <c r="K260" i="15" s="1"/>
  <c r="M282" i="1" a="1"/>
  <c r="M282" i="1" s="1"/>
  <c r="L260" i="15" s="1"/>
  <c r="R282" i="1" a="1"/>
  <c r="R282" i="1" s="1"/>
  <c r="D260" i="15" s="1"/>
  <c r="S282" i="1" a="1"/>
  <c r="S282" i="1" s="1"/>
  <c r="E260" i="15" s="1"/>
  <c r="T282" i="1" a="1"/>
  <c r="T282" i="1" s="1"/>
  <c r="AH282" i="1"/>
  <c r="BA282" i="1" s="1"/>
  <c r="AI282" i="1"/>
  <c r="AJ282" i="1"/>
  <c r="K227" i="10" s="1"/>
  <c r="AK282" i="1"/>
  <c r="AN282" i="1"/>
  <c r="BD282" i="1" s="1" a="1"/>
  <c r="BD282" i="1" s="1"/>
  <c r="AO282" i="1"/>
  <c r="M227" i="10" s="1"/>
  <c r="AP282" i="1"/>
  <c r="BQ282" i="1"/>
  <c r="BR282" i="1"/>
  <c r="BS282" i="1"/>
  <c r="A283" i="1"/>
  <c r="C283" i="1"/>
  <c r="L283" i="1" a="1"/>
  <c r="L283" i="1" s="1"/>
  <c r="K261" i="15" s="1"/>
  <c r="M283" i="1" a="1"/>
  <c r="M283" i="1" s="1"/>
  <c r="L261" i="15" s="1"/>
  <c r="R283" i="1" a="1"/>
  <c r="R283" i="1" s="1"/>
  <c r="D261" i="15" s="1"/>
  <c r="S283" i="1" a="1"/>
  <c r="S283" i="1" s="1"/>
  <c r="E261" i="15" s="1"/>
  <c r="T283" i="1" a="1"/>
  <c r="T283" i="1" s="1"/>
  <c r="AH283" i="1"/>
  <c r="BA283" i="1" s="1"/>
  <c r="AI283" i="1"/>
  <c r="AJ283" i="1"/>
  <c r="K228" i="10" s="1"/>
  <c r="AK283" i="1"/>
  <c r="AN283" i="1"/>
  <c r="BD283" i="1" s="1" a="1"/>
  <c r="BD283" i="1" s="1"/>
  <c r="AO283" i="1"/>
  <c r="M228" i="10" s="1"/>
  <c r="AP283" i="1"/>
  <c r="BQ283" i="1"/>
  <c r="BR283" i="1"/>
  <c r="BS283" i="1"/>
  <c r="A284" i="1"/>
  <c r="C284" i="1"/>
  <c r="L284" i="1" a="1"/>
  <c r="L284" i="1" s="1"/>
  <c r="K262" i="15" s="1"/>
  <c r="M284" i="1" a="1"/>
  <c r="M284" i="1" s="1"/>
  <c r="L262" i="15" s="1"/>
  <c r="R284" i="1" a="1"/>
  <c r="R284" i="1" s="1"/>
  <c r="D262" i="15" s="1"/>
  <c r="S284" i="1" a="1"/>
  <c r="S284" i="1" s="1"/>
  <c r="E262" i="15" s="1"/>
  <c r="T284" i="1" a="1"/>
  <c r="T284" i="1" s="1"/>
  <c r="AH284" i="1"/>
  <c r="BA284" i="1" s="1"/>
  <c r="AI284" i="1"/>
  <c r="AJ284" i="1"/>
  <c r="K229" i="10" s="1"/>
  <c r="AK284" i="1"/>
  <c r="AN284" i="1"/>
  <c r="BD284" i="1" s="1" a="1"/>
  <c r="BD284" i="1" s="1"/>
  <c r="AO284" i="1"/>
  <c r="M229" i="10" s="1"/>
  <c r="AP284" i="1"/>
  <c r="BQ284" i="1"/>
  <c r="BR284" i="1"/>
  <c r="BS284" i="1"/>
  <c r="A285" i="1"/>
  <c r="C285" i="1"/>
  <c r="L285" i="1" a="1"/>
  <c r="L285" i="1" s="1"/>
  <c r="K263" i="15" s="1"/>
  <c r="M285" i="1" a="1"/>
  <c r="M285" i="1" s="1"/>
  <c r="L263" i="15" s="1"/>
  <c r="R285" i="1" a="1"/>
  <c r="R285" i="1" s="1"/>
  <c r="D263" i="15" s="1"/>
  <c r="S285" i="1" a="1"/>
  <c r="S285" i="1" s="1"/>
  <c r="E263" i="15" s="1"/>
  <c r="T285" i="1" a="1"/>
  <c r="T285" i="1" s="1"/>
  <c r="AH285" i="1"/>
  <c r="BA285" i="1" s="1"/>
  <c r="AI285" i="1"/>
  <c r="AJ285" i="1"/>
  <c r="K230" i="10" s="1"/>
  <c r="AK285" i="1"/>
  <c r="AN285" i="1"/>
  <c r="BD285" i="1" s="1" a="1"/>
  <c r="BD285" i="1" s="1"/>
  <c r="AO285" i="1"/>
  <c r="M230" i="10" s="1"/>
  <c r="AP285" i="1"/>
  <c r="BQ285" i="1"/>
  <c r="BR285" i="1"/>
  <c r="BS285" i="1"/>
  <c r="A286" i="1"/>
  <c r="C286" i="1"/>
  <c r="L286" i="1" a="1"/>
  <c r="L286" i="1" s="1"/>
  <c r="K264" i="15" s="1"/>
  <c r="M286" i="1" a="1"/>
  <c r="M286" i="1" s="1"/>
  <c r="L264" i="15" s="1"/>
  <c r="R286" i="1" a="1"/>
  <c r="R286" i="1" s="1"/>
  <c r="D264" i="15" s="1"/>
  <c r="S286" i="1" a="1"/>
  <c r="S286" i="1" s="1"/>
  <c r="E264" i="15" s="1"/>
  <c r="T286" i="1" a="1"/>
  <c r="T286" i="1" s="1"/>
  <c r="AH286" i="1"/>
  <c r="BA286" i="1" s="1"/>
  <c r="AI286" i="1"/>
  <c r="AJ286" i="1"/>
  <c r="K231" i="10" s="1"/>
  <c r="AK286" i="1"/>
  <c r="AN286" i="1"/>
  <c r="BD286" i="1" s="1" a="1"/>
  <c r="BD286" i="1" s="1"/>
  <c r="AO286" i="1"/>
  <c r="M231" i="10" s="1"/>
  <c r="AP286" i="1"/>
  <c r="BQ286" i="1"/>
  <c r="BR286" i="1"/>
  <c r="BS286" i="1"/>
  <c r="A287" i="1"/>
  <c r="C287" i="1"/>
  <c r="L287" i="1" a="1"/>
  <c r="L287" i="1" s="1"/>
  <c r="K265" i="15" s="1"/>
  <c r="M287" i="1" a="1"/>
  <c r="M287" i="1" s="1"/>
  <c r="L265" i="15" s="1"/>
  <c r="R287" i="1" a="1"/>
  <c r="R287" i="1" s="1"/>
  <c r="D265" i="15" s="1"/>
  <c r="S287" i="1" a="1"/>
  <c r="S287" i="1" s="1"/>
  <c r="E265" i="15" s="1"/>
  <c r="T287" i="1" a="1"/>
  <c r="T287" i="1" s="1"/>
  <c r="AH287" i="1"/>
  <c r="BA287" i="1" s="1"/>
  <c r="AI287" i="1"/>
  <c r="AJ287" i="1"/>
  <c r="K232" i="10" s="1"/>
  <c r="AK287" i="1"/>
  <c r="AN287" i="1"/>
  <c r="BD287" i="1" s="1" a="1"/>
  <c r="BD287" i="1" s="1"/>
  <c r="AO287" i="1"/>
  <c r="M232" i="10" s="1"/>
  <c r="AP287" i="1"/>
  <c r="BQ287" i="1"/>
  <c r="BR287" i="1"/>
  <c r="BS287" i="1"/>
  <c r="A288" i="1"/>
  <c r="C288" i="1"/>
  <c r="L288" i="1" a="1"/>
  <c r="L288" i="1" s="1"/>
  <c r="K266" i="15" s="1"/>
  <c r="M288" i="1" a="1"/>
  <c r="M288" i="1" s="1"/>
  <c r="L266" i="15" s="1"/>
  <c r="R288" i="1" a="1"/>
  <c r="R288" i="1" s="1"/>
  <c r="D266" i="15" s="1"/>
  <c r="S288" i="1" a="1"/>
  <c r="S288" i="1" s="1"/>
  <c r="E266" i="15" s="1"/>
  <c r="T288" i="1" a="1"/>
  <c r="T288" i="1" s="1"/>
  <c r="AH288" i="1"/>
  <c r="BA288" i="1" s="1"/>
  <c r="AI288" i="1"/>
  <c r="AJ288" i="1"/>
  <c r="K233" i="10" s="1"/>
  <c r="AK288" i="1"/>
  <c r="AN288" i="1"/>
  <c r="BD288" i="1" s="1" a="1"/>
  <c r="BD288" i="1" s="1"/>
  <c r="AO288" i="1"/>
  <c r="M233" i="10" s="1"/>
  <c r="AP288" i="1"/>
  <c r="BQ288" i="1"/>
  <c r="BR288" i="1"/>
  <c r="BS288" i="1"/>
  <c r="A289" i="1"/>
  <c r="C289" i="1"/>
  <c r="L289" i="1" a="1"/>
  <c r="L289" i="1" s="1"/>
  <c r="K267" i="15" s="1"/>
  <c r="M289" i="1" a="1"/>
  <c r="M289" i="1" s="1"/>
  <c r="L267" i="15" s="1"/>
  <c r="R289" i="1" a="1"/>
  <c r="R289" i="1" s="1"/>
  <c r="D267" i="15" s="1"/>
  <c r="S289" i="1" a="1"/>
  <c r="S289" i="1" s="1"/>
  <c r="E267" i="15" s="1"/>
  <c r="T289" i="1" a="1"/>
  <c r="T289" i="1" s="1"/>
  <c r="AH289" i="1"/>
  <c r="BA289" i="1" s="1"/>
  <c r="AI289" i="1"/>
  <c r="AJ289" i="1"/>
  <c r="K234" i="10" s="1"/>
  <c r="AK289" i="1"/>
  <c r="AN289" i="1"/>
  <c r="BD289" i="1" s="1" a="1"/>
  <c r="BD289" i="1" s="1"/>
  <c r="AO289" i="1"/>
  <c r="M234" i="10" s="1"/>
  <c r="AP289" i="1"/>
  <c r="BQ289" i="1"/>
  <c r="BR289" i="1"/>
  <c r="BS289" i="1"/>
  <c r="A290" i="1"/>
  <c r="C290" i="1"/>
  <c r="L290" i="1" a="1"/>
  <c r="L290" i="1" s="1"/>
  <c r="K268" i="15" s="1"/>
  <c r="M290" i="1" a="1"/>
  <c r="M290" i="1" s="1"/>
  <c r="L268" i="15" s="1"/>
  <c r="R290" i="1" a="1"/>
  <c r="R290" i="1" s="1"/>
  <c r="D268" i="15" s="1"/>
  <c r="S290" i="1" a="1"/>
  <c r="S290" i="1" s="1"/>
  <c r="E268" i="15" s="1"/>
  <c r="T290" i="1" a="1"/>
  <c r="T290" i="1" s="1"/>
  <c r="AH290" i="1"/>
  <c r="BA290" i="1" s="1"/>
  <c r="AI290" i="1"/>
  <c r="AJ290" i="1"/>
  <c r="K235" i="10" s="1"/>
  <c r="AK290" i="1"/>
  <c r="AN290" i="1"/>
  <c r="BD290" i="1" s="1" a="1"/>
  <c r="BD290" i="1" s="1"/>
  <c r="AO290" i="1"/>
  <c r="AP290" i="1"/>
  <c r="BQ290" i="1"/>
  <c r="BR290" i="1"/>
  <c r="BS290" i="1"/>
  <c r="A291" i="1"/>
  <c r="C291" i="1"/>
  <c r="L291" i="1" a="1"/>
  <c r="L291" i="1" s="1"/>
  <c r="K269" i="15" s="1"/>
  <c r="M291" i="1" a="1"/>
  <c r="M291" i="1" s="1"/>
  <c r="L269" i="15" s="1"/>
  <c r="R291" i="1" a="1"/>
  <c r="R291" i="1" s="1"/>
  <c r="D269" i="15" s="1"/>
  <c r="S291" i="1" a="1"/>
  <c r="S291" i="1" s="1"/>
  <c r="E269" i="15" s="1"/>
  <c r="T291" i="1" a="1"/>
  <c r="T291" i="1" s="1"/>
  <c r="AH291" i="1"/>
  <c r="BA291" i="1" s="1"/>
  <c r="AI291" i="1"/>
  <c r="AJ291" i="1"/>
  <c r="K236" i="10" s="1"/>
  <c r="AK291" i="1"/>
  <c r="AN291" i="1"/>
  <c r="BD291" i="1" s="1" a="1"/>
  <c r="BD291" i="1" s="1"/>
  <c r="AO291" i="1"/>
  <c r="M236" i="10" s="1"/>
  <c r="AP291" i="1"/>
  <c r="BQ291" i="1"/>
  <c r="BR291" i="1"/>
  <c r="BS291" i="1"/>
  <c r="A292" i="1"/>
  <c r="C292" i="1"/>
  <c r="L292" i="1" a="1"/>
  <c r="L292" i="1" s="1"/>
  <c r="K270" i="15" s="1"/>
  <c r="M292" i="1" a="1"/>
  <c r="M292" i="1" s="1"/>
  <c r="L270" i="15" s="1"/>
  <c r="R292" i="1" a="1"/>
  <c r="R292" i="1" s="1"/>
  <c r="D270" i="15" s="1"/>
  <c r="S292" i="1" a="1"/>
  <c r="S292" i="1" s="1"/>
  <c r="E270" i="15" s="1"/>
  <c r="T292" i="1" a="1"/>
  <c r="T292" i="1" s="1"/>
  <c r="AH292" i="1"/>
  <c r="BA292" i="1" s="1"/>
  <c r="AI292" i="1"/>
  <c r="AJ292" i="1"/>
  <c r="K237" i="10" s="1"/>
  <c r="AK292" i="1"/>
  <c r="AN292" i="1"/>
  <c r="BD292" i="1" s="1" a="1"/>
  <c r="BD292" i="1" s="1"/>
  <c r="AO292" i="1"/>
  <c r="M237" i="10" s="1"/>
  <c r="AP292" i="1"/>
  <c r="BQ292" i="1"/>
  <c r="BR292" i="1"/>
  <c r="BS292" i="1"/>
  <c r="A293" i="1"/>
  <c r="C293" i="1"/>
  <c r="L293" i="1" a="1"/>
  <c r="L293" i="1" s="1"/>
  <c r="K271" i="15" s="1"/>
  <c r="M293" i="1" a="1"/>
  <c r="M293" i="1" s="1"/>
  <c r="L271" i="15" s="1"/>
  <c r="R293" i="1" a="1"/>
  <c r="R293" i="1" s="1"/>
  <c r="D271" i="15" s="1"/>
  <c r="S293" i="1" a="1"/>
  <c r="S293" i="1" s="1"/>
  <c r="E271" i="15" s="1"/>
  <c r="T293" i="1" a="1"/>
  <c r="T293" i="1" s="1"/>
  <c r="AH293" i="1"/>
  <c r="BA293" i="1" s="1"/>
  <c r="AI293" i="1"/>
  <c r="AJ293" i="1"/>
  <c r="K238" i="10" s="1"/>
  <c r="AK293" i="1"/>
  <c r="AN293" i="1"/>
  <c r="BD293" i="1" s="1" a="1"/>
  <c r="BD293" i="1" s="1"/>
  <c r="AO293" i="1"/>
  <c r="AP293" i="1"/>
  <c r="BQ293" i="1"/>
  <c r="BR293" i="1"/>
  <c r="BS293" i="1"/>
  <c r="A294" i="1"/>
  <c r="C294" i="1"/>
  <c r="L294" i="1" a="1"/>
  <c r="L294" i="1" s="1"/>
  <c r="K272" i="15" s="1"/>
  <c r="M294" i="1" a="1"/>
  <c r="M294" i="1" s="1"/>
  <c r="L272" i="15" s="1"/>
  <c r="R294" i="1" a="1"/>
  <c r="R294" i="1" s="1"/>
  <c r="D272" i="15" s="1"/>
  <c r="S294" i="1" a="1"/>
  <c r="S294" i="1" s="1"/>
  <c r="E272" i="15" s="1"/>
  <c r="T294" i="1" a="1"/>
  <c r="T294" i="1" s="1"/>
  <c r="AH294" i="1"/>
  <c r="BA294" i="1" s="1"/>
  <c r="AI294" i="1"/>
  <c r="AJ294" i="1"/>
  <c r="K239" i="10" s="1"/>
  <c r="AK294" i="1"/>
  <c r="AN294" i="1"/>
  <c r="BD294" i="1" s="1" a="1"/>
  <c r="BD294" i="1" s="1"/>
  <c r="AO294" i="1"/>
  <c r="M239" i="10" s="1"/>
  <c r="AP294" i="1"/>
  <c r="BQ294" i="1"/>
  <c r="BR294" i="1"/>
  <c r="BS294" i="1"/>
  <c r="A295" i="1"/>
  <c r="C295" i="1"/>
  <c r="L295" i="1" a="1"/>
  <c r="L295" i="1" s="1"/>
  <c r="K273" i="15" s="1"/>
  <c r="M295" i="1" a="1"/>
  <c r="M295" i="1" s="1"/>
  <c r="L273" i="15" s="1"/>
  <c r="R295" i="1" a="1"/>
  <c r="R295" i="1" s="1"/>
  <c r="D273" i="15" s="1"/>
  <c r="S295" i="1" a="1"/>
  <c r="S295" i="1" s="1"/>
  <c r="E273" i="15" s="1"/>
  <c r="T295" i="1" a="1"/>
  <c r="T295" i="1" s="1"/>
  <c r="AH295" i="1"/>
  <c r="BA295" i="1" s="1"/>
  <c r="AI295" i="1"/>
  <c r="AJ295" i="1"/>
  <c r="K240" i="10" s="1"/>
  <c r="AK295" i="1"/>
  <c r="AN295" i="1"/>
  <c r="BD295" i="1" s="1" a="1"/>
  <c r="BD295" i="1" s="1"/>
  <c r="AO295" i="1"/>
  <c r="M240" i="10" s="1"/>
  <c r="AP295" i="1"/>
  <c r="BQ295" i="1"/>
  <c r="BR295" i="1"/>
  <c r="BS295" i="1"/>
  <c r="A296" i="1"/>
  <c r="C296" i="1"/>
  <c r="L296" i="1" a="1"/>
  <c r="L296" i="1" s="1"/>
  <c r="K274" i="15" s="1"/>
  <c r="M296" i="1" a="1"/>
  <c r="M296" i="1" s="1"/>
  <c r="L274" i="15" s="1"/>
  <c r="R296" i="1" a="1"/>
  <c r="R296" i="1" s="1"/>
  <c r="D274" i="15" s="1"/>
  <c r="S296" i="1" a="1"/>
  <c r="S296" i="1" s="1"/>
  <c r="E274" i="15" s="1"/>
  <c r="T296" i="1" a="1"/>
  <c r="T296" i="1" s="1"/>
  <c r="AH296" i="1"/>
  <c r="BA296" i="1" s="1"/>
  <c r="AI296" i="1"/>
  <c r="AJ296" i="1"/>
  <c r="K241" i="10" s="1"/>
  <c r="AK296" i="1"/>
  <c r="AN296" i="1"/>
  <c r="BD296" i="1" s="1" a="1"/>
  <c r="BD296" i="1" s="1"/>
  <c r="AO296" i="1"/>
  <c r="M241" i="10" s="1"/>
  <c r="AP296" i="1"/>
  <c r="BQ296" i="1"/>
  <c r="BR296" i="1"/>
  <c r="BS296" i="1"/>
  <c r="A297" i="1"/>
  <c r="C297" i="1"/>
  <c r="L297" i="1" a="1"/>
  <c r="L297" i="1" s="1"/>
  <c r="K275" i="15" s="1"/>
  <c r="M297" i="1" a="1"/>
  <c r="M297" i="1" s="1"/>
  <c r="L275" i="15" s="1"/>
  <c r="R297" i="1" a="1"/>
  <c r="R297" i="1" s="1"/>
  <c r="D275" i="15" s="1"/>
  <c r="S297" i="1" a="1"/>
  <c r="S297" i="1" s="1"/>
  <c r="E275" i="15" s="1"/>
  <c r="T297" i="1" a="1"/>
  <c r="T297" i="1" s="1"/>
  <c r="AH297" i="1"/>
  <c r="BA297" i="1" s="1"/>
  <c r="AI297" i="1"/>
  <c r="AJ297" i="1"/>
  <c r="K242" i="10" s="1"/>
  <c r="AK297" i="1"/>
  <c r="AN297" i="1"/>
  <c r="BD297" i="1" s="1" a="1"/>
  <c r="BD297" i="1" s="1"/>
  <c r="AO297" i="1"/>
  <c r="M242" i="10" s="1"/>
  <c r="AP297" i="1"/>
  <c r="BQ297" i="1"/>
  <c r="BR297" i="1"/>
  <c r="BS297" i="1"/>
  <c r="A298" i="1"/>
  <c r="C298" i="1"/>
  <c r="L298" i="1" a="1"/>
  <c r="L298" i="1" s="1"/>
  <c r="K276" i="15" s="1"/>
  <c r="M298" i="1" a="1"/>
  <c r="M298" i="1" s="1"/>
  <c r="L276" i="15" s="1"/>
  <c r="R298" i="1" a="1"/>
  <c r="R298" i="1" s="1"/>
  <c r="D276" i="15" s="1"/>
  <c r="S298" i="1" a="1"/>
  <c r="S298" i="1" s="1"/>
  <c r="E276" i="15" s="1"/>
  <c r="T298" i="1" a="1"/>
  <c r="T298" i="1" s="1"/>
  <c r="AH298" i="1"/>
  <c r="BA298" i="1" s="1"/>
  <c r="AI298" i="1"/>
  <c r="AJ298" i="1"/>
  <c r="K243" i="10" s="1"/>
  <c r="AK298" i="1"/>
  <c r="AN298" i="1"/>
  <c r="BD298" i="1" s="1" a="1"/>
  <c r="BD298" i="1" s="1"/>
  <c r="AO298" i="1"/>
  <c r="M243" i="10" s="1"/>
  <c r="AP298" i="1"/>
  <c r="BQ298" i="1"/>
  <c r="BR298" i="1"/>
  <c r="BS298" i="1"/>
  <c r="A299" i="1"/>
  <c r="C299" i="1"/>
  <c r="L299" i="1" a="1"/>
  <c r="L299" i="1" s="1"/>
  <c r="K277" i="15" s="1"/>
  <c r="M299" i="1" a="1"/>
  <c r="M299" i="1" s="1"/>
  <c r="L277" i="15" s="1"/>
  <c r="R299" i="1" a="1"/>
  <c r="R299" i="1" s="1"/>
  <c r="D277" i="15" s="1"/>
  <c r="S299" i="1" a="1"/>
  <c r="S299" i="1" s="1"/>
  <c r="E277" i="15" s="1"/>
  <c r="T299" i="1" a="1"/>
  <c r="T299" i="1" s="1"/>
  <c r="AH299" i="1"/>
  <c r="BA299" i="1" s="1"/>
  <c r="AI299" i="1"/>
  <c r="AJ299" i="1"/>
  <c r="K244" i="10" s="1"/>
  <c r="AK299" i="1"/>
  <c r="AN299" i="1"/>
  <c r="BD299" i="1" s="1" a="1"/>
  <c r="BD299" i="1" s="1"/>
  <c r="AO299" i="1"/>
  <c r="M244" i="10" s="1"/>
  <c r="AP299" i="1"/>
  <c r="BQ299" i="1"/>
  <c r="BR299" i="1"/>
  <c r="BS299" i="1"/>
  <c r="A300" i="1"/>
  <c r="C300" i="1"/>
  <c r="L300" i="1" a="1"/>
  <c r="L300" i="1" s="1"/>
  <c r="K278" i="15" s="1"/>
  <c r="M300" i="1" a="1"/>
  <c r="M300" i="1" s="1"/>
  <c r="L278" i="15" s="1"/>
  <c r="R300" i="1" a="1"/>
  <c r="R300" i="1" s="1"/>
  <c r="D278" i="15" s="1"/>
  <c r="S300" i="1" a="1"/>
  <c r="S300" i="1" s="1"/>
  <c r="E278" i="15" s="1"/>
  <c r="T300" i="1" a="1"/>
  <c r="T300" i="1" s="1"/>
  <c r="AH300" i="1"/>
  <c r="BA300" i="1" s="1"/>
  <c r="AI300" i="1"/>
  <c r="AJ300" i="1"/>
  <c r="K245" i="10" s="1"/>
  <c r="AK300" i="1"/>
  <c r="AN300" i="1"/>
  <c r="AO300" i="1"/>
  <c r="M245" i="10" s="1"/>
  <c r="AP300" i="1"/>
  <c r="BQ300" i="1"/>
  <c r="BR300" i="1"/>
  <c r="BS300" i="1"/>
  <c r="A301" i="1"/>
  <c r="C301" i="1"/>
  <c r="L301" i="1" a="1"/>
  <c r="L301" i="1" s="1"/>
  <c r="K279" i="15" s="1"/>
  <c r="M301" i="1" a="1"/>
  <c r="M301" i="1" s="1"/>
  <c r="L279" i="15" s="1"/>
  <c r="R301" i="1" a="1"/>
  <c r="R301" i="1" s="1"/>
  <c r="D279" i="15" s="1"/>
  <c r="S301" i="1" a="1"/>
  <c r="S301" i="1" s="1"/>
  <c r="E279" i="15" s="1"/>
  <c r="T301" i="1" a="1"/>
  <c r="T301" i="1" s="1"/>
  <c r="AH301" i="1"/>
  <c r="BA301" i="1" s="1"/>
  <c r="AI301" i="1"/>
  <c r="AJ301" i="1"/>
  <c r="K246" i="10" s="1"/>
  <c r="AK301" i="1"/>
  <c r="AN301" i="1"/>
  <c r="BD301" i="1" s="1" a="1"/>
  <c r="BD301" i="1" s="1"/>
  <c r="AO301" i="1"/>
  <c r="M246" i="10" s="1"/>
  <c r="AP301" i="1"/>
  <c r="BQ301" i="1"/>
  <c r="BR301" i="1"/>
  <c r="BS301" i="1"/>
  <c r="A302" i="1"/>
  <c r="C302" i="1"/>
  <c r="L302" i="1" a="1"/>
  <c r="L302" i="1" s="1"/>
  <c r="K280" i="15" s="1"/>
  <c r="M302" i="1" a="1"/>
  <c r="M302" i="1" s="1"/>
  <c r="L280" i="15" s="1"/>
  <c r="R302" i="1" a="1"/>
  <c r="R302" i="1" s="1"/>
  <c r="D280" i="15" s="1"/>
  <c r="S302" i="1" a="1"/>
  <c r="S302" i="1" s="1"/>
  <c r="E280" i="15" s="1"/>
  <c r="T302" i="1" a="1"/>
  <c r="T302" i="1" s="1"/>
  <c r="AH302" i="1"/>
  <c r="BA302" i="1" s="1"/>
  <c r="AI302" i="1"/>
  <c r="AJ302" i="1"/>
  <c r="K247" i="10" s="1"/>
  <c r="AK302" i="1"/>
  <c r="AN302" i="1"/>
  <c r="BD302" i="1" s="1" a="1"/>
  <c r="BD302" i="1" s="1"/>
  <c r="AO302" i="1"/>
  <c r="AP302" i="1"/>
  <c r="BQ302" i="1"/>
  <c r="BR302" i="1"/>
  <c r="BS302" i="1"/>
  <c r="A303" i="1"/>
  <c r="C303" i="1"/>
  <c r="L303" i="1" a="1"/>
  <c r="L303" i="1" s="1"/>
  <c r="K281" i="15" s="1"/>
  <c r="M303" i="1" a="1"/>
  <c r="M303" i="1" s="1"/>
  <c r="L281" i="15" s="1"/>
  <c r="R303" i="1" a="1"/>
  <c r="R303" i="1" s="1"/>
  <c r="D281" i="15" s="1"/>
  <c r="S303" i="1" a="1"/>
  <c r="S303" i="1" s="1"/>
  <c r="E281" i="15" s="1"/>
  <c r="T303" i="1" a="1"/>
  <c r="T303" i="1" s="1"/>
  <c r="AH303" i="1"/>
  <c r="BA303" i="1" s="1"/>
  <c r="AI303" i="1"/>
  <c r="AJ303" i="1"/>
  <c r="K248" i="10" s="1"/>
  <c r="AK303" i="1"/>
  <c r="AN303" i="1"/>
  <c r="AO303" i="1"/>
  <c r="M248" i="10" s="1"/>
  <c r="AP303" i="1"/>
  <c r="BQ303" i="1"/>
  <c r="BR303" i="1"/>
  <c r="BS303" i="1"/>
  <c r="A304" i="1"/>
  <c r="C304" i="1"/>
  <c r="L304" i="1" a="1"/>
  <c r="L304" i="1" s="1"/>
  <c r="K282" i="15" s="1"/>
  <c r="M304" i="1" a="1"/>
  <c r="M304" i="1" s="1"/>
  <c r="L282" i="15" s="1"/>
  <c r="R304" i="1" a="1"/>
  <c r="R304" i="1" s="1"/>
  <c r="D282" i="15" s="1"/>
  <c r="S304" i="1" a="1"/>
  <c r="S304" i="1" s="1"/>
  <c r="E282" i="15" s="1"/>
  <c r="T304" i="1" a="1"/>
  <c r="T304" i="1" s="1"/>
  <c r="AH304" i="1"/>
  <c r="BA304" i="1" s="1"/>
  <c r="AI304" i="1"/>
  <c r="AJ304" i="1"/>
  <c r="K249" i="10" s="1"/>
  <c r="AK304" i="1"/>
  <c r="AN304" i="1"/>
  <c r="BD304" i="1" s="1" a="1"/>
  <c r="BD304" i="1" s="1"/>
  <c r="AO304" i="1"/>
  <c r="M249" i="10" s="1"/>
  <c r="AP304" i="1"/>
  <c r="BQ304" i="1"/>
  <c r="BR304" i="1"/>
  <c r="BS304" i="1"/>
  <c r="A305" i="1"/>
  <c r="C305" i="1"/>
  <c r="L305" i="1" a="1"/>
  <c r="L305" i="1" s="1"/>
  <c r="K283" i="15" s="1"/>
  <c r="M305" i="1" a="1"/>
  <c r="M305" i="1" s="1"/>
  <c r="L283" i="15" s="1"/>
  <c r="R305" i="1" a="1"/>
  <c r="R305" i="1" s="1"/>
  <c r="D283" i="15" s="1"/>
  <c r="S305" i="1" a="1"/>
  <c r="S305" i="1" s="1"/>
  <c r="E283" i="15" s="1"/>
  <c r="T305" i="1" a="1"/>
  <c r="T305" i="1" s="1"/>
  <c r="AH305" i="1"/>
  <c r="BA305" i="1" s="1"/>
  <c r="AI305" i="1"/>
  <c r="AJ305" i="1"/>
  <c r="K250" i="10" s="1"/>
  <c r="AK305" i="1"/>
  <c r="AN305" i="1"/>
  <c r="AO305" i="1"/>
  <c r="M250" i="10" s="1"/>
  <c r="AP305" i="1"/>
  <c r="BQ305" i="1"/>
  <c r="BR305" i="1"/>
  <c r="BS305" i="1"/>
  <c r="A306" i="1"/>
  <c r="C306" i="1"/>
  <c r="L306" i="1" a="1"/>
  <c r="L306" i="1" s="1"/>
  <c r="K284" i="15" s="1"/>
  <c r="M306" i="1" a="1"/>
  <c r="M306" i="1" s="1"/>
  <c r="L284" i="15" s="1"/>
  <c r="R306" i="1" a="1"/>
  <c r="R306" i="1" s="1"/>
  <c r="D284" i="15" s="1"/>
  <c r="S306" i="1" a="1"/>
  <c r="S306" i="1" s="1"/>
  <c r="E284" i="15" s="1"/>
  <c r="T306" i="1" a="1"/>
  <c r="T306" i="1" s="1"/>
  <c r="AH306" i="1"/>
  <c r="BA306" i="1" s="1"/>
  <c r="AI306" i="1"/>
  <c r="AJ306" i="1"/>
  <c r="K251" i="10" s="1"/>
  <c r="AK306" i="1"/>
  <c r="AN306" i="1"/>
  <c r="BD306" i="1" s="1" a="1"/>
  <c r="BD306" i="1" s="1"/>
  <c r="AO306" i="1"/>
  <c r="M251" i="10" s="1"/>
  <c r="AP306" i="1"/>
  <c r="BQ306" i="1"/>
  <c r="BR306" i="1"/>
  <c r="BS306" i="1"/>
  <c r="A307" i="1"/>
  <c r="C307" i="1"/>
  <c r="L307" i="1" a="1"/>
  <c r="L307" i="1" s="1"/>
  <c r="K285" i="15" s="1"/>
  <c r="M307" i="1" a="1"/>
  <c r="M307" i="1" s="1"/>
  <c r="L285" i="15" s="1"/>
  <c r="R307" i="1" a="1"/>
  <c r="R307" i="1" s="1"/>
  <c r="D285" i="15" s="1"/>
  <c r="S307" i="1" a="1"/>
  <c r="S307" i="1" s="1"/>
  <c r="E285" i="15" s="1"/>
  <c r="T307" i="1" a="1"/>
  <c r="T307" i="1" s="1"/>
  <c r="AH307" i="1"/>
  <c r="BA307" i="1" s="1"/>
  <c r="AI307" i="1"/>
  <c r="AJ307" i="1"/>
  <c r="K252" i="10" s="1"/>
  <c r="AK307" i="1"/>
  <c r="AN307" i="1"/>
  <c r="AO307" i="1"/>
  <c r="M252" i="10" s="1"/>
  <c r="AP307" i="1"/>
  <c r="BQ307" i="1"/>
  <c r="BR307" i="1"/>
  <c r="BS307" i="1"/>
  <c r="A308" i="1"/>
  <c r="C308" i="1"/>
  <c r="L308" i="1" a="1"/>
  <c r="L308" i="1" s="1"/>
  <c r="K286" i="15" s="1"/>
  <c r="M308" i="1" a="1"/>
  <c r="M308" i="1" s="1"/>
  <c r="L286" i="15" s="1"/>
  <c r="R308" i="1" a="1"/>
  <c r="R308" i="1" s="1"/>
  <c r="D286" i="15" s="1"/>
  <c r="S308" i="1" a="1"/>
  <c r="S308" i="1" s="1"/>
  <c r="E286" i="15" s="1"/>
  <c r="T308" i="1" a="1"/>
  <c r="T308" i="1" s="1"/>
  <c r="AH308" i="1"/>
  <c r="BA308" i="1" s="1"/>
  <c r="AI308" i="1"/>
  <c r="AJ308" i="1"/>
  <c r="K253" i="10" s="1"/>
  <c r="AK308" i="1"/>
  <c r="AN308" i="1"/>
  <c r="BD308" i="1" s="1" a="1"/>
  <c r="BD308" i="1" s="1"/>
  <c r="AO308" i="1"/>
  <c r="M253" i="10" s="1"/>
  <c r="AP308" i="1"/>
  <c r="BQ308" i="1"/>
  <c r="BR308" i="1"/>
  <c r="BS308" i="1"/>
  <c r="A309" i="1"/>
  <c r="C309" i="1"/>
  <c r="L309" i="1" a="1"/>
  <c r="L309" i="1" s="1"/>
  <c r="K287" i="15" s="1"/>
  <c r="M309" i="1" a="1"/>
  <c r="M309" i="1" s="1"/>
  <c r="L287" i="15" s="1"/>
  <c r="R309" i="1" a="1"/>
  <c r="R309" i="1" s="1"/>
  <c r="D287" i="15" s="1"/>
  <c r="S309" i="1" a="1"/>
  <c r="S309" i="1" s="1"/>
  <c r="E287" i="15" s="1"/>
  <c r="T309" i="1" a="1"/>
  <c r="T309" i="1" s="1"/>
  <c r="AH309" i="1"/>
  <c r="BA309" i="1" s="1"/>
  <c r="AI309" i="1"/>
  <c r="AJ309" i="1"/>
  <c r="K254" i="10" s="1"/>
  <c r="AK309" i="1"/>
  <c r="AN309" i="1"/>
  <c r="BD309" i="1" s="1" a="1"/>
  <c r="BD309" i="1" s="1"/>
  <c r="AO309" i="1"/>
  <c r="M254" i="10" s="1"/>
  <c r="AP309" i="1"/>
  <c r="BQ309" i="1"/>
  <c r="BR309" i="1"/>
  <c r="BS309" i="1"/>
  <c r="A310" i="1"/>
  <c r="C310" i="1"/>
  <c r="L310" i="1" a="1"/>
  <c r="L310" i="1" s="1"/>
  <c r="K288" i="15" s="1"/>
  <c r="M310" i="1" a="1"/>
  <c r="M310" i="1" s="1"/>
  <c r="L288" i="15" s="1"/>
  <c r="R310" i="1" a="1"/>
  <c r="R310" i="1" s="1"/>
  <c r="D288" i="15" s="1"/>
  <c r="S310" i="1" a="1"/>
  <c r="S310" i="1" s="1"/>
  <c r="E288" i="15" s="1"/>
  <c r="T310" i="1" a="1"/>
  <c r="T310" i="1" s="1"/>
  <c r="AH310" i="1"/>
  <c r="BA310" i="1" s="1"/>
  <c r="AI310" i="1"/>
  <c r="AJ310" i="1"/>
  <c r="K255" i="10" s="1"/>
  <c r="AK310" i="1"/>
  <c r="AN310" i="1"/>
  <c r="BD310" i="1" s="1" a="1"/>
  <c r="BD310" i="1" s="1"/>
  <c r="AO310" i="1"/>
  <c r="M255" i="10" s="1"/>
  <c r="AP310" i="1"/>
  <c r="BQ310" i="1"/>
  <c r="BR310" i="1"/>
  <c r="BS310" i="1"/>
  <c r="A311" i="1"/>
  <c r="C311" i="1"/>
  <c r="L311" i="1" a="1"/>
  <c r="L311" i="1" s="1"/>
  <c r="K289" i="15" s="1"/>
  <c r="M311" i="1" a="1"/>
  <c r="M311" i="1" s="1"/>
  <c r="L289" i="15" s="1"/>
  <c r="R311" i="1" a="1"/>
  <c r="R311" i="1" s="1"/>
  <c r="D289" i="15" s="1"/>
  <c r="S311" i="1" a="1"/>
  <c r="S311" i="1" s="1"/>
  <c r="E289" i="15" s="1"/>
  <c r="T311" i="1" a="1"/>
  <c r="T311" i="1" s="1"/>
  <c r="AH311" i="1"/>
  <c r="BA311" i="1" s="1"/>
  <c r="AI311" i="1"/>
  <c r="AJ311" i="1"/>
  <c r="K256" i="10" s="1"/>
  <c r="AK311" i="1"/>
  <c r="AN311" i="1"/>
  <c r="AO311" i="1"/>
  <c r="M256" i="10" s="1"/>
  <c r="AP311" i="1"/>
  <c r="BQ311" i="1"/>
  <c r="BR311" i="1"/>
  <c r="BS311" i="1"/>
  <c r="A312" i="1"/>
  <c r="C312" i="1"/>
  <c r="L312" i="1" a="1"/>
  <c r="L312" i="1" s="1"/>
  <c r="K290" i="15" s="1"/>
  <c r="M312" i="1" a="1"/>
  <c r="M312" i="1" s="1"/>
  <c r="L290" i="15" s="1"/>
  <c r="R312" i="1" a="1"/>
  <c r="R312" i="1" s="1"/>
  <c r="D290" i="15" s="1"/>
  <c r="S312" i="1" a="1"/>
  <c r="S312" i="1" s="1"/>
  <c r="E290" i="15" s="1"/>
  <c r="T312" i="1" a="1"/>
  <c r="T312" i="1" s="1"/>
  <c r="AH312" i="1"/>
  <c r="BA312" i="1" s="1"/>
  <c r="AI312" i="1"/>
  <c r="AJ312" i="1"/>
  <c r="K257" i="10" s="1"/>
  <c r="AK312" i="1"/>
  <c r="AN312" i="1"/>
  <c r="BD312" i="1" s="1" a="1"/>
  <c r="BD312" i="1" s="1"/>
  <c r="AO312" i="1"/>
  <c r="M257" i="10" s="1"/>
  <c r="AP312" i="1"/>
  <c r="BQ312" i="1"/>
  <c r="BR312" i="1"/>
  <c r="BS312" i="1"/>
  <c r="A313" i="1"/>
  <c r="C313" i="1"/>
  <c r="L313" i="1" a="1"/>
  <c r="L313" i="1" s="1"/>
  <c r="K291" i="15" s="1"/>
  <c r="M313" i="1" a="1"/>
  <c r="M313" i="1" s="1"/>
  <c r="L291" i="15" s="1"/>
  <c r="R313" i="1" a="1"/>
  <c r="R313" i="1" s="1"/>
  <c r="D291" i="15" s="1"/>
  <c r="S313" i="1" a="1"/>
  <c r="S313" i="1" s="1"/>
  <c r="E291" i="15" s="1"/>
  <c r="T313" i="1" a="1"/>
  <c r="T313" i="1" s="1"/>
  <c r="AH313" i="1"/>
  <c r="BA313" i="1" s="1"/>
  <c r="AI313" i="1"/>
  <c r="AJ313" i="1"/>
  <c r="K258" i="10" s="1"/>
  <c r="AK313" i="1"/>
  <c r="AN313" i="1"/>
  <c r="AO313" i="1"/>
  <c r="M258" i="10" s="1"/>
  <c r="AP313" i="1"/>
  <c r="BQ313" i="1"/>
  <c r="BR313" i="1"/>
  <c r="BS313" i="1"/>
  <c r="A314" i="1"/>
  <c r="C314" i="1"/>
  <c r="L314" i="1" a="1"/>
  <c r="L314" i="1" s="1"/>
  <c r="K292" i="15" s="1"/>
  <c r="M314" i="1" a="1"/>
  <c r="M314" i="1" s="1"/>
  <c r="L292" i="15" s="1"/>
  <c r="R314" i="1" a="1"/>
  <c r="R314" i="1" s="1"/>
  <c r="D292" i="15" s="1"/>
  <c r="S314" i="1" a="1"/>
  <c r="S314" i="1" s="1"/>
  <c r="E292" i="15" s="1"/>
  <c r="T314" i="1" a="1"/>
  <c r="T314" i="1" s="1"/>
  <c r="AH314" i="1"/>
  <c r="BA314" i="1" s="1"/>
  <c r="AI314" i="1"/>
  <c r="AJ314" i="1"/>
  <c r="K259" i="10" s="1"/>
  <c r="AK314" i="1"/>
  <c r="AN314" i="1"/>
  <c r="AO314" i="1"/>
  <c r="M259" i="10" s="1"/>
  <c r="AP314" i="1"/>
  <c r="BQ314" i="1"/>
  <c r="BR314" i="1"/>
  <c r="BS314" i="1"/>
  <c r="A315" i="1"/>
  <c r="C315" i="1"/>
  <c r="L315" i="1" a="1"/>
  <c r="L315" i="1" s="1"/>
  <c r="K293" i="15" s="1"/>
  <c r="M315" i="1" a="1"/>
  <c r="M315" i="1" s="1"/>
  <c r="L293" i="15" s="1"/>
  <c r="R315" i="1" a="1"/>
  <c r="R315" i="1" s="1"/>
  <c r="D293" i="15" s="1"/>
  <c r="S315" i="1" a="1"/>
  <c r="S315" i="1" s="1"/>
  <c r="E293" i="15" s="1"/>
  <c r="T315" i="1" a="1"/>
  <c r="T315" i="1" s="1"/>
  <c r="AH315" i="1"/>
  <c r="BA315" i="1" s="1"/>
  <c r="AI315" i="1"/>
  <c r="AJ315" i="1"/>
  <c r="K260" i="10" s="1"/>
  <c r="AK315" i="1"/>
  <c r="AN315" i="1"/>
  <c r="BD315" i="1" s="1" a="1"/>
  <c r="BD315" i="1" s="1"/>
  <c r="AO315" i="1"/>
  <c r="M260" i="10" s="1"/>
  <c r="AP315" i="1"/>
  <c r="BQ315" i="1"/>
  <c r="BR315" i="1"/>
  <c r="BS315" i="1"/>
  <c r="A316" i="1"/>
  <c r="C316" i="1"/>
  <c r="L316" i="1" a="1"/>
  <c r="L316" i="1" s="1"/>
  <c r="K294" i="15" s="1"/>
  <c r="M316" i="1" a="1"/>
  <c r="M316" i="1" s="1"/>
  <c r="L294" i="15" s="1"/>
  <c r="R316" i="1" a="1"/>
  <c r="R316" i="1" s="1"/>
  <c r="D294" i="15" s="1"/>
  <c r="S316" i="1" a="1"/>
  <c r="S316" i="1" s="1"/>
  <c r="E294" i="15" s="1"/>
  <c r="T316" i="1" a="1"/>
  <c r="T316" i="1" s="1"/>
  <c r="AH316" i="1"/>
  <c r="BA316" i="1" s="1"/>
  <c r="AI316" i="1"/>
  <c r="AJ316" i="1"/>
  <c r="K261" i="10" s="1"/>
  <c r="AK316" i="1"/>
  <c r="AN316" i="1"/>
  <c r="BD316" i="1" s="1" a="1"/>
  <c r="BD316" i="1" s="1"/>
  <c r="AO316" i="1"/>
  <c r="M261" i="10" s="1"/>
  <c r="AP316" i="1"/>
  <c r="BQ316" i="1"/>
  <c r="BR316" i="1"/>
  <c r="BS316" i="1"/>
  <c r="A317" i="1"/>
  <c r="C317" i="1"/>
  <c r="L317" i="1" a="1"/>
  <c r="L317" i="1" s="1"/>
  <c r="K295" i="15" s="1"/>
  <c r="M317" i="1" a="1"/>
  <c r="M317" i="1" s="1"/>
  <c r="L295" i="15" s="1"/>
  <c r="R317" i="1" a="1"/>
  <c r="R317" i="1" s="1"/>
  <c r="D295" i="15" s="1"/>
  <c r="S317" i="1" a="1"/>
  <c r="S317" i="1" s="1"/>
  <c r="E295" i="15" s="1"/>
  <c r="T317" i="1" a="1"/>
  <c r="T317" i="1" s="1"/>
  <c r="AH317" i="1"/>
  <c r="BA317" i="1" s="1"/>
  <c r="AI317" i="1"/>
  <c r="AJ317" i="1"/>
  <c r="K262" i="10" s="1"/>
  <c r="AK317" i="1"/>
  <c r="AN317" i="1"/>
  <c r="BD317" i="1" s="1" a="1"/>
  <c r="BD317" i="1" s="1"/>
  <c r="AO317" i="1"/>
  <c r="M262" i="10" s="1"/>
  <c r="AP317" i="1"/>
  <c r="BQ317" i="1"/>
  <c r="BR317" i="1"/>
  <c r="BS317" i="1"/>
  <c r="A318" i="1"/>
  <c r="C318" i="1"/>
  <c r="L318" i="1" a="1"/>
  <c r="L318" i="1" s="1"/>
  <c r="K296" i="15" s="1"/>
  <c r="M318" i="1" a="1"/>
  <c r="M318" i="1" s="1"/>
  <c r="L296" i="15" s="1"/>
  <c r="R318" i="1" a="1"/>
  <c r="R318" i="1" s="1"/>
  <c r="D296" i="15" s="1"/>
  <c r="S318" i="1" a="1"/>
  <c r="S318" i="1" s="1"/>
  <c r="E296" i="15" s="1"/>
  <c r="T318" i="1" a="1"/>
  <c r="T318" i="1" s="1"/>
  <c r="AH318" i="1"/>
  <c r="BA318" i="1" s="1"/>
  <c r="AI318" i="1"/>
  <c r="AJ318" i="1"/>
  <c r="K263" i="10" s="1"/>
  <c r="AK318" i="1"/>
  <c r="AN318" i="1"/>
  <c r="AO318" i="1"/>
  <c r="M263" i="10" s="1"/>
  <c r="AP318" i="1"/>
  <c r="BQ318" i="1"/>
  <c r="BR318" i="1"/>
  <c r="BS318" i="1"/>
  <c r="A319" i="1"/>
  <c r="C319" i="1"/>
  <c r="L319" i="1" a="1"/>
  <c r="L319" i="1" s="1"/>
  <c r="K297" i="15" s="1"/>
  <c r="M319" i="1" a="1"/>
  <c r="M319" i="1" s="1"/>
  <c r="L297" i="15" s="1"/>
  <c r="R319" i="1" a="1"/>
  <c r="R319" i="1" s="1"/>
  <c r="D297" i="15" s="1"/>
  <c r="S319" i="1" a="1"/>
  <c r="S319" i="1" s="1"/>
  <c r="E297" i="15" s="1"/>
  <c r="T319" i="1" a="1"/>
  <c r="T319" i="1" s="1"/>
  <c r="AH319" i="1"/>
  <c r="BA319" i="1" s="1"/>
  <c r="AI319" i="1"/>
  <c r="AJ319" i="1"/>
  <c r="K264" i="10" s="1"/>
  <c r="AK319" i="1"/>
  <c r="AN319" i="1"/>
  <c r="BD319" i="1" s="1" a="1"/>
  <c r="BD319" i="1" s="1"/>
  <c r="AO319" i="1"/>
  <c r="M264" i="10" s="1"/>
  <c r="AP319" i="1"/>
  <c r="BQ319" i="1"/>
  <c r="BR319" i="1"/>
  <c r="BS319" i="1"/>
  <c r="A320" i="1"/>
  <c r="C320" i="1"/>
  <c r="L320" i="1" a="1"/>
  <c r="L320" i="1" s="1"/>
  <c r="K298" i="15" s="1"/>
  <c r="M320" i="1" a="1"/>
  <c r="M320" i="1" s="1"/>
  <c r="L298" i="15" s="1"/>
  <c r="R320" i="1" a="1"/>
  <c r="R320" i="1" s="1"/>
  <c r="D298" i="15" s="1"/>
  <c r="S320" i="1" a="1"/>
  <c r="S320" i="1" s="1"/>
  <c r="E298" i="15" s="1"/>
  <c r="T320" i="1" a="1"/>
  <c r="T320" i="1" s="1"/>
  <c r="AH320" i="1"/>
  <c r="BA320" i="1" s="1"/>
  <c r="AI320" i="1"/>
  <c r="AJ320" i="1"/>
  <c r="K265" i="10" s="1"/>
  <c r="AK320" i="1"/>
  <c r="AN320" i="1"/>
  <c r="BD320" i="1" s="1" a="1"/>
  <c r="BD320" i="1" s="1"/>
  <c r="AO320" i="1"/>
  <c r="M265" i="10" s="1"/>
  <c r="AP320" i="1"/>
  <c r="BQ320" i="1"/>
  <c r="BR320" i="1"/>
  <c r="BS320" i="1"/>
  <c r="A321" i="1"/>
  <c r="C321" i="1"/>
  <c r="L321" i="1" a="1"/>
  <c r="L321" i="1" s="1"/>
  <c r="K299" i="15" s="1"/>
  <c r="M321" i="1" a="1"/>
  <c r="M321" i="1" s="1"/>
  <c r="L299" i="15" s="1"/>
  <c r="R321" i="1" a="1"/>
  <c r="R321" i="1" s="1"/>
  <c r="D299" i="15" s="1"/>
  <c r="S321" i="1" a="1"/>
  <c r="S321" i="1" s="1"/>
  <c r="E299" i="15" s="1"/>
  <c r="T321" i="1" a="1"/>
  <c r="T321" i="1" s="1"/>
  <c r="AH321" i="1"/>
  <c r="BA321" i="1" s="1"/>
  <c r="AI321" i="1"/>
  <c r="AJ321" i="1"/>
  <c r="K266" i="10" s="1"/>
  <c r="AK321" i="1"/>
  <c r="AN321" i="1"/>
  <c r="AO321" i="1"/>
  <c r="M266" i="10" s="1"/>
  <c r="AP321" i="1"/>
  <c r="BQ321" i="1"/>
  <c r="BR321" i="1"/>
  <c r="BS321" i="1"/>
  <c r="A322" i="1"/>
  <c r="C322" i="1"/>
  <c r="L322" i="1" a="1"/>
  <c r="L322" i="1" s="1"/>
  <c r="K300" i="15" s="1"/>
  <c r="M322" i="1" a="1"/>
  <c r="M322" i="1" s="1"/>
  <c r="L300" i="15" s="1"/>
  <c r="R322" i="1" a="1"/>
  <c r="R322" i="1" s="1"/>
  <c r="D300" i="15" s="1"/>
  <c r="S322" i="1" a="1"/>
  <c r="S322" i="1" s="1"/>
  <c r="E300" i="15" s="1"/>
  <c r="T322" i="1" a="1"/>
  <c r="T322" i="1" s="1"/>
  <c r="AH322" i="1"/>
  <c r="BA322" i="1" s="1"/>
  <c r="AI322" i="1"/>
  <c r="AJ322" i="1"/>
  <c r="K267" i="10" s="1"/>
  <c r="AK322" i="1"/>
  <c r="AN322" i="1"/>
  <c r="BD322" i="1" s="1" a="1"/>
  <c r="BD322" i="1" s="1"/>
  <c r="AO322" i="1"/>
  <c r="M267" i="10" s="1"/>
  <c r="AP322" i="1"/>
  <c r="BQ322" i="1"/>
  <c r="BR322" i="1"/>
  <c r="BS322" i="1"/>
  <c r="A323" i="1"/>
  <c r="C323" i="1"/>
  <c r="L323" i="1" a="1"/>
  <c r="L323" i="1" s="1"/>
  <c r="K301" i="15" s="1"/>
  <c r="M323" i="1" a="1"/>
  <c r="M323" i="1" s="1"/>
  <c r="L301" i="15" s="1"/>
  <c r="R323" i="1" a="1"/>
  <c r="R323" i="1" s="1"/>
  <c r="D301" i="15" s="1"/>
  <c r="S323" i="1" a="1"/>
  <c r="S323" i="1" s="1"/>
  <c r="E301" i="15" s="1"/>
  <c r="T323" i="1" a="1"/>
  <c r="T323" i="1" s="1"/>
  <c r="AH323" i="1"/>
  <c r="BA323" i="1" s="1"/>
  <c r="AI323" i="1"/>
  <c r="AJ323" i="1"/>
  <c r="K268" i="10" s="1"/>
  <c r="AK323" i="1"/>
  <c r="AN323" i="1"/>
  <c r="BD323" i="1" s="1" a="1"/>
  <c r="BD323" i="1" s="1"/>
  <c r="AO323" i="1"/>
  <c r="M268" i="10" s="1"/>
  <c r="AP323" i="1"/>
  <c r="BQ323" i="1"/>
  <c r="BR323" i="1"/>
  <c r="BS323" i="1"/>
  <c r="A324" i="1"/>
  <c r="C324" i="1"/>
  <c r="L324" i="1" a="1"/>
  <c r="L324" i="1" s="1"/>
  <c r="K302" i="15" s="1"/>
  <c r="M324" i="1" a="1"/>
  <c r="M324" i="1" s="1"/>
  <c r="L302" i="15" s="1"/>
  <c r="R324" i="1" a="1"/>
  <c r="R324" i="1" s="1"/>
  <c r="D302" i="15" s="1"/>
  <c r="S324" i="1" a="1"/>
  <c r="S324" i="1" s="1"/>
  <c r="E302" i="15" s="1"/>
  <c r="T324" i="1" a="1"/>
  <c r="T324" i="1" s="1"/>
  <c r="AH324" i="1"/>
  <c r="BA324" i="1" s="1"/>
  <c r="AI324" i="1"/>
  <c r="AJ324" i="1"/>
  <c r="K269" i="10" s="1"/>
  <c r="AK324" i="1"/>
  <c r="AN324" i="1"/>
  <c r="AO324" i="1"/>
  <c r="M269" i="10" s="1"/>
  <c r="AP324" i="1"/>
  <c r="BQ324" i="1"/>
  <c r="BR324" i="1"/>
  <c r="BS324" i="1"/>
  <c r="A325" i="1"/>
  <c r="C325" i="1"/>
  <c r="L325" i="1" a="1"/>
  <c r="L325" i="1" s="1"/>
  <c r="K303" i="15" s="1"/>
  <c r="M325" i="1" a="1"/>
  <c r="M325" i="1" s="1"/>
  <c r="L303" i="15" s="1"/>
  <c r="R325" i="1" a="1"/>
  <c r="R325" i="1" s="1"/>
  <c r="D303" i="15" s="1"/>
  <c r="S325" i="1" a="1"/>
  <c r="S325" i="1" s="1"/>
  <c r="E303" i="15" s="1"/>
  <c r="T325" i="1" a="1"/>
  <c r="T325" i="1" s="1"/>
  <c r="AH325" i="1"/>
  <c r="BA325" i="1" s="1"/>
  <c r="AI325" i="1"/>
  <c r="AJ325" i="1"/>
  <c r="K270" i="10" s="1"/>
  <c r="AK325" i="1"/>
  <c r="AN325" i="1"/>
  <c r="AO325" i="1"/>
  <c r="M270" i="10" s="1"/>
  <c r="AP325" i="1"/>
  <c r="BQ325" i="1"/>
  <c r="BR325" i="1"/>
  <c r="BS325" i="1"/>
  <c r="A326" i="1"/>
  <c r="C326" i="1"/>
  <c r="L326" i="1" a="1"/>
  <c r="L326" i="1" s="1"/>
  <c r="K304" i="15" s="1"/>
  <c r="M326" i="1" a="1"/>
  <c r="M326" i="1" s="1"/>
  <c r="L304" i="15" s="1"/>
  <c r="R326" i="1" a="1"/>
  <c r="R326" i="1" s="1"/>
  <c r="D304" i="15" s="1"/>
  <c r="S326" i="1" a="1"/>
  <c r="S326" i="1" s="1"/>
  <c r="E304" i="15" s="1"/>
  <c r="T326" i="1" a="1"/>
  <c r="T326" i="1" s="1"/>
  <c r="AH326" i="1"/>
  <c r="BA326" i="1" s="1"/>
  <c r="AI326" i="1"/>
  <c r="AJ326" i="1"/>
  <c r="K271" i="10" s="1"/>
  <c r="AK326" i="1"/>
  <c r="AN326" i="1"/>
  <c r="BD326" i="1" s="1" a="1"/>
  <c r="BD326" i="1" s="1"/>
  <c r="AO326" i="1"/>
  <c r="M271" i="10" s="1"/>
  <c r="AP326" i="1"/>
  <c r="BQ326" i="1"/>
  <c r="BR326" i="1"/>
  <c r="BS326" i="1"/>
  <c r="A327" i="1"/>
  <c r="C327" i="1"/>
  <c r="L327" i="1" a="1"/>
  <c r="L327" i="1" s="1"/>
  <c r="K305" i="15" s="1"/>
  <c r="M327" i="1" a="1"/>
  <c r="M327" i="1" s="1"/>
  <c r="L305" i="15" s="1"/>
  <c r="R327" i="1" a="1"/>
  <c r="R327" i="1" s="1"/>
  <c r="D305" i="15" s="1"/>
  <c r="S327" i="1" a="1"/>
  <c r="S327" i="1" s="1"/>
  <c r="E305" i="15" s="1"/>
  <c r="T327" i="1" a="1"/>
  <c r="T327" i="1" s="1"/>
  <c r="AH327" i="1"/>
  <c r="BA327" i="1" s="1"/>
  <c r="AI327" i="1"/>
  <c r="AJ327" i="1"/>
  <c r="K272" i="10" s="1"/>
  <c r="AK327" i="1"/>
  <c r="AN327" i="1"/>
  <c r="BD327" i="1" s="1" a="1"/>
  <c r="BD327" i="1" s="1"/>
  <c r="AO327" i="1"/>
  <c r="M272" i="10" s="1"/>
  <c r="AP327" i="1"/>
  <c r="BQ327" i="1"/>
  <c r="BR327" i="1"/>
  <c r="BS327" i="1"/>
  <c r="A328" i="1"/>
  <c r="C328" i="1"/>
  <c r="L328" i="1" a="1"/>
  <c r="L328" i="1" s="1"/>
  <c r="K306" i="15" s="1"/>
  <c r="M328" i="1" a="1"/>
  <c r="M328" i="1" s="1"/>
  <c r="L306" i="15" s="1"/>
  <c r="R328" i="1" a="1"/>
  <c r="R328" i="1" s="1"/>
  <c r="D306" i="15" s="1"/>
  <c r="S328" i="1" a="1"/>
  <c r="S328" i="1" s="1"/>
  <c r="E306" i="15" s="1"/>
  <c r="T328" i="1" a="1"/>
  <c r="T328" i="1" s="1"/>
  <c r="AH328" i="1"/>
  <c r="BA328" i="1" s="1"/>
  <c r="AI328" i="1"/>
  <c r="AJ328" i="1"/>
  <c r="K273" i="10" s="1"/>
  <c r="AK328" i="1"/>
  <c r="AN328" i="1"/>
  <c r="BD328" i="1" s="1" a="1"/>
  <c r="BD328" i="1" s="1"/>
  <c r="AO328" i="1"/>
  <c r="M273" i="10" s="1"/>
  <c r="AP328" i="1"/>
  <c r="BQ328" i="1"/>
  <c r="BR328" i="1"/>
  <c r="BS328" i="1"/>
  <c r="A329" i="1"/>
  <c r="C329" i="1"/>
  <c r="L329" i="1" a="1"/>
  <c r="L329" i="1" s="1"/>
  <c r="K307" i="15" s="1"/>
  <c r="M329" i="1" a="1"/>
  <c r="M329" i="1" s="1"/>
  <c r="L307" i="15" s="1"/>
  <c r="R329" i="1" a="1"/>
  <c r="R329" i="1" s="1"/>
  <c r="D307" i="15" s="1"/>
  <c r="S329" i="1" a="1"/>
  <c r="S329" i="1" s="1"/>
  <c r="E307" i="15" s="1"/>
  <c r="T329" i="1" a="1"/>
  <c r="T329" i="1" s="1"/>
  <c r="AH329" i="1"/>
  <c r="BA329" i="1" s="1"/>
  <c r="AI329" i="1"/>
  <c r="AJ329" i="1"/>
  <c r="K274" i="10" s="1"/>
  <c r="AK329" i="1"/>
  <c r="AN329" i="1"/>
  <c r="BD329" i="1" s="1" a="1"/>
  <c r="BD329" i="1" s="1"/>
  <c r="AO329" i="1"/>
  <c r="M274" i="10" s="1"/>
  <c r="AP329" i="1"/>
  <c r="BQ329" i="1"/>
  <c r="BR329" i="1"/>
  <c r="BS329" i="1"/>
  <c r="A330" i="1"/>
  <c r="C330" i="1"/>
  <c r="L330" i="1" a="1"/>
  <c r="L330" i="1" s="1"/>
  <c r="K308" i="15" s="1"/>
  <c r="M330" i="1" a="1"/>
  <c r="M330" i="1" s="1"/>
  <c r="L308" i="15" s="1"/>
  <c r="R330" i="1" a="1"/>
  <c r="R330" i="1" s="1"/>
  <c r="D308" i="15" s="1"/>
  <c r="S330" i="1" a="1"/>
  <c r="S330" i="1" s="1"/>
  <c r="E308" i="15" s="1"/>
  <c r="T330" i="1" a="1"/>
  <c r="T330" i="1" s="1"/>
  <c r="AH330" i="1"/>
  <c r="BA330" i="1" s="1"/>
  <c r="AI330" i="1"/>
  <c r="AJ330" i="1"/>
  <c r="K275" i="10" s="1"/>
  <c r="AK330" i="1"/>
  <c r="AN330" i="1"/>
  <c r="AO330" i="1"/>
  <c r="M275" i="10" s="1"/>
  <c r="AP330" i="1"/>
  <c r="BQ330" i="1"/>
  <c r="BR330" i="1"/>
  <c r="BS330" i="1"/>
  <c r="A331" i="1"/>
  <c r="C331" i="1"/>
  <c r="L331" i="1" a="1"/>
  <c r="L331" i="1" s="1"/>
  <c r="K309" i="15" s="1"/>
  <c r="M331" i="1" a="1"/>
  <c r="M331" i="1" s="1"/>
  <c r="L309" i="15" s="1"/>
  <c r="R331" i="1" a="1"/>
  <c r="R331" i="1" s="1"/>
  <c r="D309" i="15" s="1"/>
  <c r="S331" i="1" a="1"/>
  <c r="S331" i="1" s="1"/>
  <c r="E309" i="15" s="1"/>
  <c r="T331" i="1" a="1"/>
  <c r="T331" i="1" s="1"/>
  <c r="AH331" i="1"/>
  <c r="BA331" i="1" s="1"/>
  <c r="AI331" i="1"/>
  <c r="AJ331" i="1"/>
  <c r="K276" i="10" s="1"/>
  <c r="AK331" i="1"/>
  <c r="AN331" i="1"/>
  <c r="BD331" i="1" s="1" a="1"/>
  <c r="BD331" i="1" s="1"/>
  <c r="AO331" i="1"/>
  <c r="M276" i="10" s="1"/>
  <c r="AP331" i="1"/>
  <c r="BQ331" i="1"/>
  <c r="BR331" i="1"/>
  <c r="BS331" i="1"/>
  <c r="A332" i="1"/>
  <c r="C332" i="1"/>
  <c r="L332" i="1" a="1"/>
  <c r="L332" i="1" s="1"/>
  <c r="K310" i="15" s="1"/>
  <c r="M332" i="1" a="1"/>
  <c r="M332" i="1" s="1"/>
  <c r="L310" i="15" s="1"/>
  <c r="R332" i="1" a="1"/>
  <c r="R332" i="1" s="1"/>
  <c r="D310" i="15" s="1"/>
  <c r="S332" i="1" a="1"/>
  <c r="S332" i="1" s="1"/>
  <c r="E310" i="15" s="1"/>
  <c r="T332" i="1" a="1"/>
  <c r="T332" i="1" s="1"/>
  <c r="AH332" i="1"/>
  <c r="BA332" i="1" s="1"/>
  <c r="AI332" i="1"/>
  <c r="AJ332" i="1"/>
  <c r="K277" i="10" s="1"/>
  <c r="AK332" i="1"/>
  <c r="AN332" i="1"/>
  <c r="BD332" i="1" s="1" a="1"/>
  <c r="BD332" i="1" s="1"/>
  <c r="AO332" i="1"/>
  <c r="M277" i="10" s="1"/>
  <c r="AP332" i="1"/>
  <c r="BQ332" i="1"/>
  <c r="BR332" i="1"/>
  <c r="BS332" i="1"/>
  <c r="A333" i="1"/>
  <c r="C333" i="1"/>
  <c r="L333" i="1" a="1"/>
  <c r="L333" i="1" s="1"/>
  <c r="K311" i="15" s="1"/>
  <c r="M333" i="1" a="1"/>
  <c r="M333" i="1" s="1"/>
  <c r="L311" i="15" s="1"/>
  <c r="R333" i="1" a="1"/>
  <c r="R333" i="1" s="1"/>
  <c r="D311" i="15" s="1"/>
  <c r="S333" i="1" a="1"/>
  <c r="S333" i="1" s="1"/>
  <c r="E311" i="15" s="1"/>
  <c r="T333" i="1" a="1"/>
  <c r="T333" i="1" s="1"/>
  <c r="AH333" i="1"/>
  <c r="BA333" i="1" s="1"/>
  <c r="AI333" i="1"/>
  <c r="AJ333" i="1"/>
  <c r="K278" i="10" s="1"/>
  <c r="AK333" i="1"/>
  <c r="AN333" i="1"/>
  <c r="BD333" i="1" s="1" a="1"/>
  <c r="BD333" i="1" s="1"/>
  <c r="AO333" i="1"/>
  <c r="AP333" i="1"/>
  <c r="BQ333" i="1"/>
  <c r="BR333" i="1"/>
  <c r="BS333" i="1"/>
  <c r="A334" i="1"/>
  <c r="C334" i="1"/>
  <c r="L334" i="1" a="1"/>
  <c r="L334" i="1" s="1"/>
  <c r="K312" i="15" s="1"/>
  <c r="M334" i="1" a="1"/>
  <c r="M334" i="1" s="1"/>
  <c r="L312" i="15" s="1"/>
  <c r="R334" i="1" a="1"/>
  <c r="R334" i="1" s="1"/>
  <c r="D312" i="15" s="1"/>
  <c r="S334" i="1" a="1"/>
  <c r="S334" i="1" s="1"/>
  <c r="E312" i="15" s="1"/>
  <c r="T334" i="1" a="1"/>
  <c r="T334" i="1" s="1"/>
  <c r="AH334" i="1"/>
  <c r="BA334" i="1" s="1"/>
  <c r="AI334" i="1"/>
  <c r="AJ334" i="1"/>
  <c r="K279" i="10" s="1"/>
  <c r="AK334" i="1"/>
  <c r="AN334" i="1"/>
  <c r="BD334" i="1" s="1" a="1"/>
  <c r="BD334" i="1" s="1"/>
  <c r="AO334" i="1"/>
  <c r="M279" i="10" s="1"/>
  <c r="AP334" i="1"/>
  <c r="BQ334" i="1"/>
  <c r="BR334" i="1"/>
  <c r="BS334" i="1"/>
  <c r="A335" i="1"/>
  <c r="C335" i="1"/>
  <c r="L335" i="1" a="1"/>
  <c r="L335" i="1" s="1"/>
  <c r="K313" i="15" s="1"/>
  <c r="M335" i="1" a="1"/>
  <c r="M335" i="1" s="1"/>
  <c r="L313" i="15" s="1"/>
  <c r="R335" i="1" a="1"/>
  <c r="R335" i="1" s="1"/>
  <c r="D313" i="15" s="1"/>
  <c r="S335" i="1" a="1"/>
  <c r="S335" i="1" s="1"/>
  <c r="E313" i="15" s="1"/>
  <c r="T335" i="1" a="1"/>
  <c r="T335" i="1" s="1"/>
  <c r="AH335" i="1"/>
  <c r="BA335" i="1" s="1"/>
  <c r="AI335" i="1"/>
  <c r="AJ335" i="1"/>
  <c r="K280" i="10" s="1"/>
  <c r="AK335" i="1"/>
  <c r="AN335" i="1"/>
  <c r="AO335" i="1"/>
  <c r="M280" i="10" s="1"/>
  <c r="AP335" i="1"/>
  <c r="BQ335" i="1"/>
  <c r="BR335" i="1"/>
  <c r="BS335" i="1"/>
  <c r="A336" i="1"/>
  <c r="C336" i="1"/>
  <c r="L336" i="1" a="1"/>
  <c r="L336" i="1" s="1"/>
  <c r="K314" i="15" s="1"/>
  <c r="M336" i="1" a="1"/>
  <c r="M336" i="1" s="1"/>
  <c r="L314" i="15" s="1"/>
  <c r="R336" i="1" a="1"/>
  <c r="R336" i="1" s="1"/>
  <c r="D314" i="15" s="1"/>
  <c r="S336" i="1" a="1"/>
  <c r="S336" i="1" s="1"/>
  <c r="E314" i="15" s="1"/>
  <c r="T336" i="1" a="1"/>
  <c r="T336" i="1" s="1"/>
  <c r="AH336" i="1"/>
  <c r="BA336" i="1" s="1"/>
  <c r="AI336" i="1"/>
  <c r="AJ336" i="1"/>
  <c r="K281" i="10" s="1"/>
  <c r="AK336" i="1"/>
  <c r="AN336" i="1"/>
  <c r="BD336" i="1" s="1" a="1"/>
  <c r="BD336" i="1" s="1"/>
  <c r="AO336" i="1"/>
  <c r="M281" i="10" s="1"/>
  <c r="AP336" i="1"/>
  <c r="BQ336" i="1"/>
  <c r="BR336" i="1"/>
  <c r="BS336" i="1"/>
  <c r="A337" i="1"/>
  <c r="C337" i="1"/>
  <c r="L337" i="1" a="1"/>
  <c r="L337" i="1" s="1"/>
  <c r="K315" i="15" s="1"/>
  <c r="M337" i="1" a="1"/>
  <c r="M337" i="1" s="1"/>
  <c r="L315" i="15" s="1"/>
  <c r="R337" i="1" a="1"/>
  <c r="R337" i="1" s="1"/>
  <c r="D315" i="15" s="1"/>
  <c r="S337" i="1" a="1"/>
  <c r="S337" i="1" s="1"/>
  <c r="E315" i="15" s="1"/>
  <c r="T337" i="1" a="1"/>
  <c r="T337" i="1" s="1"/>
  <c r="AH337" i="1"/>
  <c r="BA337" i="1" s="1"/>
  <c r="AI337" i="1"/>
  <c r="AJ337" i="1"/>
  <c r="K282" i="10" s="1"/>
  <c r="AK337" i="1"/>
  <c r="AN337" i="1"/>
  <c r="BD337" i="1" s="1" a="1"/>
  <c r="BD337" i="1" s="1"/>
  <c r="AO337" i="1"/>
  <c r="M282" i="10" s="1"/>
  <c r="AP337" i="1"/>
  <c r="BQ337" i="1"/>
  <c r="BR337" i="1"/>
  <c r="BS337" i="1"/>
  <c r="A338" i="1"/>
  <c r="C338" i="1"/>
  <c r="L338" i="1" a="1"/>
  <c r="L338" i="1" s="1"/>
  <c r="K316" i="15" s="1"/>
  <c r="M338" i="1" a="1"/>
  <c r="M338" i="1" s="1"/>
  <c r="L316" i="15" s="1"/>
  <c r="R338" i="1" a="1"/>
  <c r="R338" i="1" s="1"/>
  <c r="D316" i="15" s="1"/>
  <c r="S338" i="1" a="1"/>
  <c r="S338" i="1" s="1"/>
  <c r="E316" i="15" s="1"/>
  <c r="T338" i="1" a="1"/>
  <c r="T338" i="1" s="1"/>
  <c r="AH338" i="1"/>
  <c r="BA338" i="1" s="1"/>
  <c r="AI338" i="1"/>
  <c r="AJ338" i="1"/>
  <c r="K283" i="10" s="1"/>
  <c r="AK338" i="1"/>
  <c r="AN338" i="1"/>
  <c r="AO338" i="1"/>
  <c r="M283" i="10" s="1"/>
  <c r="AP338" i="1"/>
  <c r="BQ338" i="1"/>
  <c r="BR338" i="1"/>
  <c r="BS338" i="1"/>
  <c r="A339" i="1"/>
  <c r="C339" i="1"/>
  <c r="L339" i="1" a="1"/>
  <c r="L339" i="1" s="1"/>
  <c r="K317" i="15" s="1"/>
  <c r="M339" i="1" a="1"/>
  <c r="M339" i="1" s="1"/>
  <c r="L317" i="15" s="1"/>
  <c r="R339" i="1" a="1"/>
  <c r="R339" i="1" s="1"/>
  <c r="D317" i="15" s="1"/>
  <c r="S339" i="1" a="1"/>
  <c r="S339" i="1" s="1"/>
  <c r="E317" i="15" s="1"/>
  <c r="T339" i="1" a="1"/>
  <c r="T339" i="1" s="1"/>
  <c r="AH339" i="1"/>
  <c r="BA339" i="1" s="1"/>
  <c r="AI339" i="1"/>
  <c r="AJ339" i="1"/>
  <c r="K284" i="10" s="1"/>
  <c r="AK339" i="1"/>
  <c r="AN339" i="1"/>
  <c r="AO339" i="1"/>
  <c r="M284" i="10" s="1"/>
  <c r="AP339" i="1"/>
  <c r="BQ339" i="1"/>
  <c r="BR339" i="1"/>
  <c r="BS339" i="1"/>
  <c r="A340" i="1"/>
  <c r="C340" i="1"/>
  <c r="L340" i="1" a="1"/>
  <c r="L340" i="1" s="1"/>
  <c r="K318" i="15" s="1"/>
  <c r="M340" i="1" a="1"/>
  <c r="M340" i="1" s="1"/>
  <c r="L318" i="15" s="1"/>
  <c r="R340" i="1" a="1"/>
  <c r="R340" i="1" s="1"/>
  <c r="D318" i="15" s="1"/>
  <c r="S340" i="1" a="1"/>
  <c r="S340" i="1" s="1"/>
  <c r="E318" i="15" s="1"/>
  <c r="T340" i="1" a="1"/>
  <c r="T340" i="1" s="1"/>
  <c r="AH340" i="1"/>
  <c r="BA340" i="1" s="1"/>
  <c r="AI340" i="1"/>
  <c r="AJ340" i="1"/>
  <c r="K285" i="10" s="1"/>
  <c r="AK340" i="1"/>
  <c r="AN340" i="1"/>
  <c r="BD340" i="1" s="1" a="1"/>
  <c r="BD340" i="1" s="1"/>
  <c r="AO340" i="1"/>
  <c r="M285" i="10" s="1"/>
  <c r="AP340" i="1"/>
  <c r="BQ340" i="1"/>
  <c r="BR340" i="1"/>
  <c r="BS340" i="1"/>
  <c r="A341" i="1"/>
  <c r="C341" i="1"/>
  <c r="L341" i="1" a="1"/>
  <c r="L341" i="1" s="1"/>
  <c r="K319" i="15" s="1"/>
  <c r="M341" i="1" a="1"/>
  <c r="M341" i="1" s="1"/>
  <c r="L319" i="15" s="1"/>
  <c r="R341" i="1" a="1"/>
  <c r="R341" i="1" s="1"/>
  <c r="D319" i="15" s="1"/>
  <c r="S341" i="1" a="1"/>
  <c r="S341" i="1" s="1"/>
  <c r="E319" i="15" s="1"/>
  <c r="T341" i="1" a="1"/>
  <c r="T341" i="1" s="1"/>
  <c r="AH341" i="1"/>
  <c r="BA341" i="1" s="1"/>
  <c r="AI341" i="1"/>
  <c r="AJ341" i="1"/>
  <c r="K286" i="10" s="1"/>
  <c r="AK341" i="1"/>
  <c r="AN341" i="1"/>
  <c r="BD341" i="1" s="1" a="1"/>
  <c r="BD341" i="1" s="1"/>
  <c r="AO341" i="1"/>
  <c r="M286" i="10" s="1"/>
  <c r="AP341" i="1"/>
  <c r="BQ341" i="1"/>
  <c r="BR341" i="1"/>
  <c r="BS341" i="1"/>
  <c r="A342" i="1"/>
  <c r="C342" i="1"/>
  <c r="L342" i="1" a="1"/>
  <c r="L342" i="1" s="1"/>
  <c r="K320" i="15" s="1"/>
  <c r="M342" i="1" a="1"/>
  <c r="M342" i="1" s="1"/>
  <c r="L320" i="15" s="1"/>
  <c r="R342" i="1" a="1"/>
  <c r="R342" i="1" s="1"/>
  <c r="D320" i="15" s="1"/>
  <c r="S342" i="1" a="1"/>
  <c r="S342" i="1" s="1"/>
  <c r="E320" i="15" s="1"/>
  <c r="T342" i="1" a="1"/>
  <c r="T342" i="1" s="1"/>
  <c r="AH342" i="1"/>
  <c r="BA342" i="1" s="1"/>
  <c r="AI342" i="1"/>
  <c r="AJ342" i="1"/>
  <c r="K287" i="10" s="1"/>
  <c r="AK342" i="1"/>
  <c r="AN342" i="1"/>
  <c r="BD342" i="1" s="1" a="1"/>
  <c r="BD342" i="1" s="1"/>
  <c r="AO342" i="1"/>
  <c r="M287" i="10" s="1"/>
  <c r="AP342" i="1"/>
  <c r="BQ342" i="1"/>
  <c r="BR342" i="1"/>
  <c r="BS342" i="1"/>
  <c r="A343" i="1"/>
  <c r="C343" i="1"/>
  <c r="L343" i="1" a="1"/>
  <c r="L343" i="1" s="1"/>
  <c r="K321" i="15" s="1"/>
  <c r="M343" i="1" a="1"/>
  <c r="M343" i="1" s="1"/>
  <c r="L321" i="15" s="1"/>
  <c r="R343" i="1" a="1"/>
  <c r="R343" i="1" s="1"/>
  <c r="D321" i="15" s="1"/>
  <c r="S343" i="1" a="1"/>
  <c r="S343" i="1" s="1"/>
  <c r="E321" i="15" s="1"/>
  <c r="T343" i="1" a="1"/>
  <c r="T343" i="1" s="1"/>
  <c r="AH343" i="1"/>
  <c r="BA343" i="1" s="1"/>
  <c r="AI343" i="1"/>
  <c r="AJ343" i="1"/>
  <c r="K288" i="10" s="1"/>
  <c r="AK343" i="1"/>
  <c r="AN343" i="1"/>
  <c r="BD343" i="1" s="1" a="1"/>
  <c r="BD343" i="1" s="1"/>
  <c r="AO343" i="1"/>
  <c r="M288" i="10" s="1"/>
  <c r="AP343" i="1"/>
  <c r="BQ343" i="1"/>
  <c r="BR343" i="1"/>
  <c r="BS343" i="1"/>
  <c r="A344" i="1"/>
  <c r="C344" i="1"/>
  <c r="L344" i="1" a="1"/>
  <c r="L344" i="1" s="1"/>
  <c r="K322" i="15" s="1"/>
  <c r="M344" i="1" a="1"/>
  <c r="M344" i="1" s="1"/>
  <c r="L322" i="15" s="1"/>
  <c r="R344" i="1" a="1"/>
  <c r="R344" i="1" s="1"/>
  <c r="D322" i="15" s="1"/>
  <c r="S344" i="1" a="1"/>
  <c r="S344" i="1" s="1"/>
  <c r="E322" i="15" s="1"/>
  <c r="T344" i="1" a="1"/>
  <c r="T344" i="1" s="1"/>
  <c r="AH344" i="1"/>
  <c r="BA344" i="1" s="1"/>
  <c r="AI344" i="1"/>
  <c r="AJ344" i="1"/>
  <c r="K289" i="10" s="1"/>
  <c r="AK344" i="1"/>
  <c r="AN344" i="1"/>
  <c r="AO344" i="1"/>
  <c r="M289" i="10" s="1"/>
  <c r="AP344" i="1"/>
  <c r="BQ344" i="1"/>
  <c r="BR344" i="1"/>
  <c r="BS344" i="1"/>
  <c r="A345" i="1"/>
  <c r="C345" i="1"/>
  <c r="L345" i="1" a="1"/>
  <c r="L345" i="1" s="1"/>
  <c r="K323" i="15" s="1"/>
  <c r="M345" i="1" a="1"/>
  <c r="M345" i="1" s="1"/>
  <c r="L323" i="15" s="1"/>
  <c r="R345" i="1" a="1"/>
  <c r="R345" i="1" s="1"/>
  <c r="D323" i="15" s="1"/>
  <c r="S345" i="1" a="1"/>
  <c r="S345" i="1" s="1"/>
  <c r="E323" i="15" s="1"/>
  <c r="T345" i="1" a="1"/>
  <c r="T345" i="1" s="1"/>
  <c r="AH345" i="1"/>
  <c r="BA345" i="1" s="1"/>
  <c r="AI345" i="1"/>
  <c r="AJ345" i="1"/>
  <c r="K290" i="10" s="1"/>
  <c r="AK345" i="1"/>
  <c r="AN345" i="1"/>
  <c r="BD345" i="1" s="1" a="1"/>
  <c r="BD345" i="1" s="1"/>
  <c r="AO345" i="1"/>
  <c r="M290" i="10" s="1"/>
  <c r="AP345" i="1"/>
  <c r="BQ345" i="1"/>
  <c r="BR345" i="1"/>
  <c r="BS345" i="1"/>
  <c r="A346" i="1"/>
  <c r="C346" i="1"/>
  <c r="L346" i="1" a="1"/>
  <c r="L346" i="1" s="1"/>
  <c r="K324" i="15" s="1"/>
  <c r="M346" i="1" a="1"/>
  <c r="M346" i="1" s="1"/>
  <c r="L324" i="15" s="1"/>
  <c r="R346" i="1" a="1"/>
  <c r="R346" i="1" s="1"/>
  <c r="D324" i="15" s="1"/>
  <c r="S346" i="1" a="1"/>
  <c r="S346" i="1" s="1"/>
  <c r="E324" i="15" s="1"/>
  <c r="T346" i="1" a="1"/>
  <c r="T346" i="1" s="1"/>
  <c r="AH346" i="1"/>
  <c r="BA346" i="1" s="1"/>
  <c r="AI346" i="1"/>
  <c r="AJ346" i="1"/>
  <c r="K291" i="10" s="1"/>
  <c r="AK346" i="1"/>
  <c r="AN346" i="1"/>
  <c r="AO346" i="1"/>
  <c r="M291" i="10" s="1"/>
  <c r="AP346" i="1"/>
  <c r="BQ346" i="1"/>
  <c r="BR346" i="1"/>
  <c r="BS346" i="1"/>
  <c r="A347" i="1"/>
  <c r="C347" i="1"/>
  <c r="L347" i="1" a="1"/>
  <c r="L347" i="1" s="1"/>
  <c r="K325" i="15" s="1"/>
  <c r="M347" i="1" a="1"/>
  <c r="M347" i="1" s="1"/>
  <c r="L325" i="15" s="1"/>
  <c r="R347" i="1" a="1"/>
  <c r="R347" i="1" s="1"/>
  <c r="D325" i="15" s="1"/>
  <c r="S347" i="1" a="1"/>
  <c r="S347" i="1" s="1"/>
  <c r="E325" i="15" s="1"/>
  <c r="T347" i="1" a="1"/>
  <c r="T347" i="1" s="1"/>
  <c r="AH347" i="1"/>
  <c r="BA347" i="1" s="1"/>
  <c r="AI347" i="1"/>
  <c r="AJ347" i="1"/>
  <c r="K292" i="10" s="1"/>
  <c r="AK347" i="1"/>
  <c r="AN347" i="1"/>
  <c r="AO347" i="1"/>
  <c r="M292" i="10" s="1"/>
  <c r="AP347" i="1"/>
  <c r="BQ347" i="1"/>
  <c r="BR347" i="1"/>
  <c r="BS347" i="1"/>
  <c r="A348" i="1"/>
  <c r="C348" i="1"/>
  <c r="L348" i="1" a="1"/>
  <c r="L348" i="1" s="1"/>
  <c r="K326" i="15" s="1"/>
  <c r="M348" i="1" a="1"/>
  <c r="M348" i="1" s="1"/>
  <c r="L326" i="15" s="1"/>
  <c r="R348" i="1" a="1"/>
  <c r="R348" i="1" s="1"/>
  <c r="D326" i="15" s="1"/>
  <c r="S348" i="1" a="1"/>
  <c r="S348" i="1" s="1"/>
  <c r="E326" i="15" s="1"/>
  <c r="T348" i="1" a="1"/>
  <c r="T348" i="1" s="1"/>
  <c r="AH348" i="1"/>
  <c r="BA348" i="1" s="1"/>
  <c r="AI348" i="1"/>
  <c r="AJ348" i="1"/>
  <c r="K293" i="10" s="1"/>
  <c r="AK348" i="1"/>
  <c r="AN348" i="1"/>
  <c r="AO348" i="1"/>
  <c r="M293" i="10" s="1"/>
  <c r="AP348" i="1"/>
  <c r="BQ348" i="1"/>
  <c r="BR348" i="1"/>
  <c r="BS348" i="1"/>
  <c r="A349" i="1"/>
  <c r="C349" i="1"/>
  <c r="L349" i="1" a="1"/>
  <c r="L349" i="1" s="1"/>
  <c r="K327" i="15" s="1"/>
  <c r="M349" i="1" a="1"/>
  <c r="M349" i="1" s="1"/>
  <c r="L327" i="15" s="1"/>
  <c r="R349" i="1" a="1"/>
  <c r="R349" i="1" s="1"/>
  <c r="D327" i="15" s="1"/>
  <c r="S349" i="1" a="1"/>
  <c r="S349" i="1" s="1"/>
  <c r="E327" i="15" s="1"/>
  <c r="T349" i="1" a="1"/>
  <c r="T349" i="1" s="1"/>
  <c r="AH349" i="1"/>
  <c r="BA349" i="1" s="1"/>
  <c r="AI349" i="1"/>
  <c r="AJ349" i="1"/>
  <c r="K294" i="10" s="1"/>
  <c r="AK349" i="1"/>
  <c r="AN349" i="1"/>
  <c r="BD349" i="1" s="1" a="1"/>
  <c r="BD349" i="1" s="1"/>
  <c r="AO349" i="1"/>
  <c r="M294" i="10" s="1"/>
  <c r="AP349" i="1"/>
  <c r="BQ349" i="1"/>
  <c r="BR349" i="1"/>
  <c r="BS349" i="1"/>
  <c r="A350" i="1"/>
  <c r="C350" i="1"/>
  <c r="L350" i="1" a="1"/>
  <c r="L350" i="1" s="1"/>
  <c r="K328" i="15" s="1"/>
  <c r="M350" i="1" a="1"/>
  <c r="M350" i="1" s="1"/>
  <c r="L328" i="15" s="1"/>
  <c r="R350" i="1" a="1"/>
  <c r="R350" i="1" s="1"/>
  <c r="D328" i="15" s="1"/>
  <c r="S350" i="1" a="1"/>
  <c r="S350" i="1" s="1"/>
  <c r="E328" i="15" s="1"/>
  <c r="T350" i="1" a="1"/>
  <c r="T350" i="1" s="1"/>
  <c r="AH350" i="1"/>
  <c r="BA350" i="1" s="1"/>
  <c r="AI350" i="1"/>
  <c r="AJ350" i="1"/>
  <c r="K295" i="10" s="1"/>
  <c r="AK350" i="1"/>
  <c r="AN350" i="1"/>
  <c r="AO350" i="1"/>
  <c r="M295" i="10" s="1"/>
  <c r="AP350" i="1"/>
  <c r="BQ350" i="1"/>
  <c r="BR350" i="1"/>
  <c r="BS350" i="1"/>
  <c r="A351" i="1"/>
  <c r="C351" i="1"/>
  <c r="L351" i="1" a="1"/>
  <c r="L351" i="1" s="1"/>
  <c r="K329" i="15" s="1"/>
  <c r="M351" i="1" a="1"/>
  <c r="M351" i="1" s="1"/>
  <c r="L329" i="15" s="1"/>
  <c r="R351" i="1" a="1"/>
  <c r="R351" i="1" s="1"/>
  <c r="D329" i="15" s="1"/>
  <c r="S351" i="1" a="1"/>
  <c r="S351" i="1" s="1"/>
  <c r="E329" i="15" s="1"/>
  <c r="T351" i="1" a="1"/>
  <c r="T351" i="1" s="1"/>
  <c r="AH351" i="1"/>
  <c r="BA351" i="1" s="1"/>
  <c r="AI351" i="1"/>
  <c r="AJ351" i="1"/>
  <c r="K296" i="10" s="1"/>
  <c r="AK351" i="1"/>
  <c r="AN351" i="1"/>
  <c r="AO351" i="1"/>
  <c r="M296" i="10" s="1"/>
  <c r="AP351" i="1"/>
  <c r="BQ351" i="1"/>
  <c r="BR351" i="1"/>
  <c r="BS351" i="1"/>
  <c r="A352" i="1"/>
  <c r="C352" i="1"/>
  <c r="L352" i="1" a="1"/>
  <c r="L352" i="1" s="1"/>
  <c r="K330" i="15" s="1"/>
  <c r="M352" i="1" a="1"/>
  <c r="M352" i="1" s="1"/>
  <c r="L330" i="15" s="1"/>
  <c r="R352" i="1" a="1"/>
  <c r="R352" i="1" s="1"/>
  <c r="D330" i="15" s="1"/>
  <c r="S352" i="1" a="1"/>
  <c r="S352" i="1" s="1"/>
  <c r="E330" i="15" s="1"/>
  <c r="T352" i="1" a="1"/>
  <c r="T352" i="1" s="1"/>
  <c r="AH352" i="1"/>
  <c r="BA352" i="1" s="1"/>
  <c r="AI352" i="1"/>
  <c r="AJ352" i="1"/>
  <c r="K297" i="10" s="1"/>
  <c r="AK352" i="1"/>
  <c r="AN352" i="1"/>
  <c r="BD352" i="1" s="1" a="1"/>
  <c r="BD352" i="1" s="1"/>
  <c r="AO352" i="1"/>
  <c r="M297" i="10" s="1"/>
  <c r="AP352" i="1"/>
  <c r="BQ352" i="1"/>
  <c r="BR352" i="1"/>
  <c r="BS352" i="1"/>
  <c r="A353" i="1"/>
  <c r="C353" i="1"/>
  <c r="L353" i="1" a="1"/>
  <c r="L353" i="1" s="1"/>
  <c r="K331" i="15" s="1"/>
  <c r="M353" i="1" a="1"/>
  <c r="M353" i="1" s="1"/>
  <c r="L331" i="15" s="1"/>
  <c r="R353" i="1" a="1"/>
  <c r="R353" i="1" s="1"/>
  <c r="D331" i="15" s="1"/>
  <c r="S353" i="1" a="1"/>
  <c r="S353" i="1" s="1"/>
  <c r="E331" i="15" s="1"/>
  <c r="T353" i="1" a="1"/>
  <c r="T353" i="1" s="1"/>
  <c r="AH353" i="1"/>
  <c r="BA353" i="1" s="1"/>
  <c r="AI353" i="1"/>
  <c r="AJ353" i="1"/>
  <c r="K298" i="10" s="1"/>
  <c r="AK353" i="1"/>
  <c r="AN353" i="1"/>
  <c r="BD353" i="1" s="1" a="1"/>
  <c r="BD353" i="1" s="1"/>
  <c r="AO353" i="1"/>
  <c r="M298" i="10" s="1"/>
  <c r="AP353" i="1"/>
  <c r="BQ353" i="1"/>
  <c r="BR353" i="1"/>
  <c r="BS353" i="1"/>
  <c r="A354" i="1"/>
  <c r="C354" i="1"/>
  <c r="L354" i="1" a="1"/>
  <c r="L354" i="1" s="1"/>
  <c r="K332" i="15" s="1"/>
  <c r="M354" i="1" a="1"/>
  <c r="M354" i="1" s="1"/>
  <c r="L332" i="15" s="1"/>
  <c r="R354" i="1" a="1"/>
  <c r="R354" i="1" s="1"/>
  <c r="D332" i="15" s="1"/>
  <c r="S354" i="1" a="1"/>
  <c r="S354" i="1" s="1"/>
  <c r="E332" i="15" s="1"/>
  <c r="T354" i="1" a="1"/>
  <c r="T354" i="1" s="1"/>
  <c r="AH354" i="1"/>
  <c r="BA354" i="1" s="1"/>
  <c r="AI354" i="1"/>
  <c r="AJ354" i="1"/>
  <c r="K299" i="10" s="1"/>
  <c r="AK354" i="1"/>
  <c r="AN354" i="1"/>
  <c r="BD354" i="1" s="1" a="1"/>
  <c r="BD354" i="1" s="1"/>
  <c r="AO354" i="1"/>
  <c r="M299" i="10" s="1"/>
  <c r="AP354" i="1"/>
  <c r="BQ354" i="1"/>
  <c r="BR354" i="1"/>
  <c r="BS354" i="1"/>
  <c r="A355" i="1"/>
  <c r="C355" i="1"/>
  <c r="L355" i="1" a="1"/>
  <c r="L355" i="1" s="1"/>
  <c r="K333" i="15" s="1"/>
  <c r="M355" i="1" a="1"/>
  <c r="M355" i="1" s="1"/>
  <c r="L333" i="15" s="1"/>
  <c r="R355" i="1" a="1"/>
  <c r="R355" i="1" s="1"/>
  <c r="D333" i="15" s="1"/>
  <c r="S355" i="1" a="1"/>
  <c r="S355" i="1" s="1"/>
  <c r="E333" i="15" s="1"/>
  <c r="T355" i="1" a="1"/>
  <c r="T355" i="1" s="1"/>
  <c r="AH355" i="1"/>
  <c r="BA355" i="1" s="1"/>
  <c r="AI355" i="1"/>
  <c r="AJ355" i="1"/>
  <c r="K300" i="10" s="1"/>
  <c r="AK355" i="1"/>
  <c r="AN355" i="1"/>
  <c r="BD355" i="1" s="1" a="1"/>
  <c r="BD355" i="1" s="1"/>
  <c r="AO355" i="1"/>
  <c r="M300" i="10" s="1"/>
  <c r="AP355" i="1"/>
  <c r="BQ355" i="1"/>
  <c r="BR355" i="1"/>
  <c r="BS355" i="1"/>
  <c r="A356" i="1"/>
  <c r="C356" i="1"/>
  <c r="L356" i="1" a="1"/>
  <c r="L356" i="1" s="1"/>
  <c r="K334" i="15" s="1"/>
  <c r="M356" i="1" a="1"/>
  <c r="M356" i="1" s="1"/>
  <c r="L334" i="15" s="1"/>
  <c r="R356" i="1" a="1"/>
  <c r="R356" i="1" s="1"/>
  <c r="D334" i="15" s="1"/>
  <c r="S356" i="1" a="1"/>
  <c r="S356" i="1" s="1"/>
  <c r="E334" i="15" s="1"/>
  <c r="T356" i="1" a="1"/>
  <c r="T356" i="1" s="1"/>
  <c r="AH356" i="1"/>
  <c r="BA356" i="1" s="1"/>
  <c r="AI356" i="1"/>
  <c r="AJ356" i="1"/>
  <c r="K301" i="10" s="1"/>
  <c r="AK356" i="1"/>
  <c r="AN356" i="1"/>
  <c r="AO356" i="1"/>
  <c r="M301" i="10" s="1"/>
  <c r="AP356" i="1"/>
  <c r="BQ356" i="1"/>
  <c r="BR356" i="1"/>
  <c r="BS356" i="1"/>
  <c r="A357" i="1"/>
  <c r="C357" i="1"/>
  <c r="L357" i="1" a="1"/>
  <c r="L357" i="1" s="1"/>
  <c r="K335" i="15" s="1"/>
  <c r="M357" i="1" a="1"/>
  <c r="M357" i="1" s="1"/>
  <c r="L335" i="15" s="1"/>
  <c r="R357" i="1" a="1"/>
  <c r="R357" i="1" s="1"/>
  <c r="D335" i="15" s="1"/>
  <c r="S357" i="1" a="1"/>
  <c r="S357" i="1" s="1"/>
  <c r="E335" i="15" s="1"/>
  <c r="T357" i="1" a="1"/>
  <c r="T357" i="1" s="1"/>
  <c r="AH357" i="1"/>
  <c r="BA357" i="1" s="1"/>
  <c r="AI357" i="1"/>
  <c r="AJ357" i="1"/>
  <c r="K302" i="10" s="1"/>
  <c r="AK357" i="1"/>
  <c r="AN357" i="1"/>
  <c r="BD357" i="1" s="1" a="1"/>
  <c r="BD357" i="1" s="1"/>
  <c r="AO357" i="1"/>
  <c r="M302" i="10" s="1"/>
  <c r="AP357" i="1"/>
  <c r="BQ357" i="1"/>
  <c r="BR357" i="1"/>
  <c r="BS357" i="1"/>
  <c r="A358" i="1"/>
  <c r="C358" i="1"/>
  <c r="L358" i="1" a="1"/>
  <c r="L358" i="1" s="1"/>
  <c r="K336" i="15" s="1"/>
  <c r="M358" i="1" a="1"/>
  <c r="M358" i="1" s="1"/>
  <c r="L336" i="15" s="1"/>
  <c r="R358" i="1" a="1"/>
  <c r="R358" i="1" s="1"/>
  <c r="D336" i="15" s="1"/>
  <c r="S358" i="1" a="1"/>
  <c r="S358" i="1" s="1"/>
  <c r="E336" i="15" s="1"/>
  <c r="T358" i="1" a="1"/>
  <c r="T358" i="1" s="1"/>
  <c r="AH358" i="1"/>
  <c r="BA358" i="1" s="1"/>
  <c r="AI358" i="1"/>
  <c r="AJ358" i="1"/>
  <c r="K303" i="10" s="1"/>
  <c r="AK358" i="1"/>
  <c r="AN358" i="1"/>
  <c r="AO358" i="1"/>
  <c r="M303" i="10" s="1"/>
  <c r="AP358" i="1"/>
  <c r="BQ358" i="1"/>
  <c r="BR358" i="1"/>
  <c r="BS358" i="1"/>
  <c r="A359" i="1"/>
  <c r="C359" i="1"/>
  <c r="L359" i="1" a="1"/>
  <c r="L359" i="1" s="1"/>
  <c r="K337" i="15" s="1"/>
  <c r="M359" i="1" a="1"/>
  <c r="M359" i="1" s="1"/>
  <c r="L337" i="15" s="1"/>
  <c r="R359" i="1" a="1"/>
  <c r="R359" i="1" s="1"/>
  <c r="D337" i="15" s="1"/>
  <c r="S359" i="1" a="1"/>
  <c r="S359" i="1" s="1"/>
  <c r="E337" i="15" s="1"/>
  <c r="T359" i="1" a="1"/>
  <c r="T359" i="1" s="1"/>
  <c r="AH359" i="1"/>
  <c r="BA359" i="1" s="1"/>
  <c r="AI359" i="1"/>
  <c r="AJ359" i="1"/>
  <c r="K304" i="10" s="1"/>
  <c r="AK359" i="1"/>
  <c r="AN359" i="1"/>
  <c r="AO359" i="1"/>
  <c r="M304" i="10" s="1"/>
  <c r="AP359" i="1"/>
  <c r="BQ359" i="1"/>
  <c r="BR359" i="1"/>
  <c r="BS359" i="1"/>
  <c r="A360" i="1"/>
  <c r="C360" i="1"/>
  <c r="L360" i="1" a="1"/>
  <c r="L360" i="1" s="1"/>
  <c r="K338" i="15" s="1"/>
  <c r="M360" i="1" a="1"/>
  <c r="M360" i="1" s="1"/>
  <c r="L338" i="15" s="1"/>
  <c r="R360" i="1" a="1"/>
  <c r="R360" i="1" s="1"/>
  <c r="D338" i="15" s="1"/>
  <c r="S360" i="1" a="1"/>
  <c r="S360" i="1" s="1"/>
  <c r="E338" i="15" s="1"/>
  <c r="T360" i="1" a="1"/>
  <c r="T360" i="1" s="1"/>
  <c r="AH360" i="1"/>
  <c r="BA360" i="1" s="1"/>
  <c r="AI360" i="1"/>
  <c r="AJ360" i="1"/>
  <c r="K305" i="10" s="1"/>
  <c r="AK360" i="1"/>
  <c r="AN360" i="1"/>
  <c r="AO360" i="1"/>
  <c r="M305" i="10" s="1"/>
  <c r="AP360" i="1"/>
  <c r="BQ360" i="1"/>
  <c r="BR360" i="1"/>
  <c r="BS360" i="1"/>
  <c r="A361" i="1"/>
  <c r="C361" i="1"/>
  <c r="L361" i="1" a="1"/>
  <c r="L361" i="1" s="1"/>
  <c r="K339" i="15" s="1"/>
  <c r="M361" i="1" a="1"/>
  <c r="M361" i="1" s="1"/>
  <c r="L339" i="15" s="1"/>
  <c r="R361" i="1" a="1"/>
  <c r="R361" i="1" s="1"/>
  <c r="D339" i="15" s="1"/>
  <c r="S361" i="1" a="1"/>
  <c r="S361" i="1" s="1"/>
  <c r="E339" i="15" s="1"/>
  <c r="T361" i="1" a="1"/>
  <c r="T361" i="1" s="1"/>
  <c r="AH361" i="1"/>
  <c r="BA361" i="1" s="1"/>
  <c r="AI361" i="1"/>
  <c r="AJ361" i="1"/>
  <c r="K306" i="10" s="1"/>
  <c r="AK361" i="1"/>
  <c r="AN361" i="1"/>
  <c r="BD361" i="1" s="1" a="1"/>
  <c r="BD361" i="1" s="1"/>
  <c r="AO361" i="1"/>
  <c r="M306" i="10" s="1"/>
  <c r="AP361" i="1"/>
  <c r="BQ361" i="1"/>
  <c r="BR361" i="1"/>
  <c r="BS361" i="1"/>
  <c r="A362" i="1"/>
  <c r="C362" i="1"/>
  <c r="L362" i="1" a="1"/>
  <c r="L362" i="1" s="1"/>
  <c r="K340" i="15" s="1"/>
  <c r="M362" i="1" a="1"/>
  <c r="M362" i="1" s="1"/>
  <c r="L340" i="15" s="1"/>
  <c r="R362" i="1" a="1"/>
  <c r="R362" i="1" s="1"/>
  <c r="D340" i="15" s="1"/>
  <c r="S362" i="1" a="1"/>
  <c r="S362" i="1" s="1"/>
  <c r="E340" i="15" s="1"/>
  <c r="T362" i="1" a="1"/>
  <c r="T362" i="1" s="1"/>
  <c r="AH362" i="1"/>
  <c r="BA362" i="1" s="1"/>
  <c r="AI362" i="1"/>
  <c r="AJ362" i="1"/>
  <c r="K307" i="10" s="1"/>
  <c r="AK362" i="1"/>
  <c r="AN362" i="1"/>
  <c r="BD362" i="1" s="1" a="1"/>
  <c r="BD362" i="1" s="1"/>
  <c r="AO362" i="1"/>
  <c r="M307" i="10" s="1"/>
  <c r="AP362" i="1"/>
  <c r="BQ362" i="1"/>
  <c r="BR362" i="1"/>
  <c r="BS362" i="1"/>
  <c r="A363" i="1"/>
  <c r="C363" i="1"/>
  <c r="L363" i="1" a="1"/>
  <c r="L363" i="1" s="1"/>
  <c r="K341" i="15" s="1"/>
  <c r="M363" i="1" a="1"/>
  <c r="M363" i="1" s="1"/>
  <c r="L341" i="15" s="1"/>
  <c r="R363" i="1" a="1"/>
  <c r="R363" i="1" s="1"/>
  <c r="D341" i="15" s="1"/>
  <c r="S363" i="1" a="1"/>
  <c r="S363" i="1" s="1"/>
  <c r="E341" i="15" s="1"/>
  <c r="T363" i="1" a="1"/>
  <c r="T363" i="1" s="1"/>
  <c r="AH363" i="1"/>
  <c r="BA363" i="1" s="1"/>
  <c r="AI363" i="1"/>
  <c r="AJ363" i="1"/>
  <c r="K308" i="10" s="1"/>
  <c r="AK363" i="1"/>
  <c r="AN363" i="1"/>
  <c r="BD363" i="1" s="1" a="1"/>
  <c r="BD363" i="1" s="1"/>
  <c r="AO363" i="1"/>
  <c r="M308" i="10" s="1"/>
  <c r="AP363" i="1"/>
  <c r="BQ363" i="1"/>
  <c r="BR363" i="1"/>
  <c r="BS363" i="1"/>
  <c r="A364" i="1"/>
  <c r="C364" i="1"/>
  <c r="L364" i="1" a="1"/>
  <c r="L364" i="1" s="1"/>
  <c r="K342" i="15" s="1"/>
  <c r="M364" i="1" a="1"/>
  <c r="M364" i="1" s="1"/>
  <c r="L342" i="15" s="1"/>
  <c r="R364" i="1" a="1"/>
  <c r="R364" i="1" s="1"/>
  <c r="D342" i="15" s="1"/>
  <c r="S364" i="1" a="1"/>
  <c r="S364" i="1" s="1"/>
  <c r="E342" i="15" s="1"/>
  <c r="T364" i="1" a="1"/>
  <c r="T364" i="1" s="1"/>
  <c r="AH364" i="1"/>
  <c r="BA364" i="1" s="1"/>
  <c r="AI364" i="1"/>
  <c r="AJ364" i="1"/>
  <c r="K309" i="10" s="1"/>
  <c r="AK364" i="1"/>
  <c r="AN364" i="1"/>
  <c r="BD364" i="1" s="1" a="1"/>
  <c r="BD364" i="1" s="1"/>
  <c r="AO364" i="1"/>
  <c r="M309" i="10" s="1"/>
  <c r="AP364" i="1"/>
  <c r="BQ364" i="1"/>
  <c r="BR364" i="1"/>
  <c r="BS364" i="1"/>
  <c r="A365" i="1"/>
  <c r="C365" i="1"/>
  <c r="L365" i="1" a="1"/>
  <c r="L365" i="1" s="1"/>
  <c r="K343" i="15" s="1"/>
  <c r="M365" i="1" a="1"/>
  <c r="M365" i="1" s="1"/>
  <c r="L343" i="15" s="1"/>
  <c r="R365" i="1" a="1"/>
  <c r="R365" i="1" s="1"/>
  <c r="D343" i="15" s="1"/>
  <c r="S365" i="1" a="1"/>
  <c r="S365" i="1" s="1"/>
  <c r="E343" i="15" s="1"/>
  <c r="T365" i="1" a="1"/>
  <c r="T365" i="1" s="1"/>
  <c r="AH365" i="1"/>
  <c r="BA365" i="1" s="1"/>
  <c r="AI365" i="1"/>
  <c r="AJ365" i="1"/>
  <c r="K310" i="10" s="1"/>
  <c r="AK365" i="1"/>
  <c r="AN365" i="1"/>
  <c r="AO365" i="1"/>
  <c r="M310" i="10" s="1"/>
  <c r="AP365" i="1"/>
  <c r="BQ365" i="1"/>
  <c r="BR365" i="1"/>
  <c r="BS365" i="1"/>
  <c r="A366" i="1"/>
  <c r="C366" i="1"/>
  <c r="L366" i="1" a="1"/>
  <c r="L366" i="1" s="1"/>
  <c r="K344" i="15" s="1"/>
  <c r="M366" i="1" a="1"/>
  <c r="M366" i="1" s="1"/>
  <c r="L344" i="15" s="1"/>
  <c r="R366" i="1" a="1"/>
  <c r="R366" i="1" s="1"/>
  <c r="D344" i="15" s="1"/>
  <c r="S366" i="1" a="1"/>
  <c r="S366" i="1" s="1"/>
  <c r="E344" i="15" s="1"/>
  <c r="T366" i="1" a="1"/>
  <c r="T366" i="1" s="1"/>
  <c r="AH366" i="1"/>
  <c r="BA366" i="1" s="1"/>
  <c r="AI366" i="1"/>
  <c r="AJ366" i="1"/>
  <c r="K311" i="10" s="1"/>
  <c r="AK366" i="1"/>
  <c r="AN366" i="1"/>
  <c r="BD366" i="1" s="1" a="1"/>
  <c r="BD366" i="1" s="1"/>
  <c r="AO366" i="1"/>
  <c r="M311" i="10" s="1"/>
  <c r="AP366" i="1"/>
  <c r="BQ366" i="1"/>
  <c r="BR366" i="1"/>
  <c r="BS366" i="1"/>
  <c r="A367" i="1"/>
  <c r="C367" i="1"/>
  <c r="L367" i="1" a="1"/>
  <c r="L367" i="1" s="1"/>
  <c r="K345" i="15" s="1"/>
  <c r="M367" i="1" a="1"/>
  <c r="M367" i="1" s="1"/>
  <c r="L345" i="15" s="1"/>
  <c r="R367" i="1" a="1"/>
  <c r="R367" i="1" s="1"/>
  <c r="D345" i="15" s="1"/>
  <c r="S367" i="1" a="1"/>
  <c r="S367" i="1" s="1"/>
  <c r="E345" i="15" s="1"/>
  <c r="T367" i="1" a="1"/>
  <c r="T367" i="1" s="1"/>
  <c r="AH367" i="1"/>
  <c r="BA367" i="1" s="1"/>
  <c r="AI367" i="1"/>
  <c r="AJ367" i="1"/>
  <c r="K312" i="10" s="1"/>
  <c r="AK367" i="1"/>
  <c r="AN367" i="1"/>
  <c r="AO367" i="1"/>
  <c r="M312" i="10" s="1"/>
  <c r="AP367" i="1"/>
  <c r="BQ367" i="1"/>
  <c r="BR367" i="1"/>
  <c r="BS367" i="1"/>
  <c r="A368" i="1"/>
  <c r="C368" i="1"/>
  <c r="L368" i="1" a="1"/>
  <c r="L368" i="1" s="1"/>
  <c r="K346" i="15" s="1"/>
  <c r="M368" i="1" a="1"/>
  <c r="M368" i="1" s="1"/>
  <c r="L346" i="15" s="1"/>
  <c r="R368" i="1" a="1"/>
  <c r="R368" i="1" s="1"/>
  <c r="D346" i="15" s="1"/>
  <c r="S368" i="1" a="1"/>
  <c r="S368" i="1" s="1"/>
  <c r="E346" i="15" s="1"/>
  <c r="T368" i="1" a="1"/>
  <c r="T368" i="1" s="1"/>
  <c r="AH368" i="1"/>
  <c r="BA368" i="1" s="1"/>
  <c r="AI368" i="1"/>
  <c r="AJ368" i="1"/>
  <c r="K313" i="10" s="1"/>
  <c r="AK368" i="1"/>
  <c r="AN368" i="1"/>
  <c r="AO368" i="1"/>
  <c r="M313" i="10" s="1"/>
  <c r="AP368" i="1"/>
  <c r="BQ368" i="1"/>
  <c r="BR368" i="1"/>
  <c r="BS368" i="1"/>
  <c r="A369" i="1"/>
  <c r="C369" i="1"/>
  <c r="L369" i="1" a="1"/>
  <c r="L369" i="1" s="1"/>
  <c r="K347" i="15" s="1"/>
  <c r="M369" i="1" a="1"/>
  <c r="M369" i="1" s="1"/>
  <c r="L347" i="15" s="1"/>
  <c r="R369" i="1" a="1"/>
  <c r="R369" i="1" s="1"/>
  <c r="D347" i="15" s="1"/>
  <c r="S369" i="1" a="1"/>
  <c r="S369" i="1" s="1"/>
  <c r="E347" i="15" s="1"/>
  <c r="T369" i="1" a="1"/>
  <c r="T369" i="1" s="1"/>
  <c r="AH369" i="1"/>
  <c r="BA369" i="1" s="1"/>
  <c r="AI369" i="1"/>
  <c r="AJ369" i="1"/>
  <c r="K314" i="10" s="1"/>
  <c r="AK369" i="1"/>
  <c r="AN369" i="1"/>
  <c r="AO369" i="1"/>
  <c r="M314" i="10" s="1"/>
  <c r="AP369" i="1"/>
  <c r="BQ369" i="1"/>
  <c r="BR369" i="1"/>
  <c r="BS369" i="1"/>
  <c r="A370" i="1"/>
  <c r="C370" i="1"/>
  <c r="L370" i="1" a="1"/>
  <c r="L370" i="1" s="1"/>
  <c r="K348" i="15" s="1"/>
  <c r="M370" i="1" a="1"/>
  <c r="M370" i="1" s="1"/>
  <c r="L348" i="15" s="1"/>
  <c r="R370" i="1" a="1"/>
  <c r="R370" i="1" s="1"/>
  <c r="D348" i="15" s="1"/>
  <c r="S370" i="1" a="1"/>
  <c r="S370" i="1" s="1"/>
  <c r="E348" i="15" s="1"/>
  <c r="T370" i="1" a="1"/>
  <c r="T370" i="1" s="1"/>
  <c r="AH370" i="1"/>
  <c r="BA370" i="1" s="1"/>
  <c r="AI370" i="1"/>
  <c r="AJ370" i="1"/>
  <c r="K315" i="10" s="1"/>
  <c r="AK370" i="1"/>
  <c r="AN370" i="1"/>
  <c r="BD370" i="1" s="1" a="1"/>
  <c r="BD370" i="1" s="1"/>
  <c r="AO370" i="1"/>
  <c r="M315" i="10" s="1"/>
  <c r="AP370" i="1"/>
  <c r="BQ370" i="1"/>
  <c r="BR370" i="1"/>
  <c r="BS370" i="1"/>
  <c r="A371" i="1"/>
  <c r="C371" i="1"/>
  <c r="L371" i="1" a="1"/>
  <c r="L371" i="1" s="1"/>
  <c r="K349" i="15" s="1"/>
  <c r="M371" i="1" a="1"/>
  <c r="M371" i="1" s="1"/>
  <c r="L349" i="15" s="1"/>
  <c r="R371" i="1" a="1"/>
  <c r="R371" i="1" s="1"/>
  <c r="D349" i="15" s="1"/>
  <c r="S371" i="1" a="1"/>
  <c r="S371" i="1" s="1"/>
  <c r="E349" i="15" s="1"/>
  <c r="T371" i="1" a="1"/>
  <c r="T371" i="1" s="1"/>
  <c r="AH371" i="1"/>
  <c r="BA371" i="1" s="1"/>
  <c r="AI371" i="1"/>
  <c r="AJ371" i="1"/>
  <c r="K316" i="10" s="1"/>
  <c r="AK371" i="1"/>
  <c r="AN371" i="1"/>
  <c r="BD371" i="1" s="1" a="1"/>
  <c r="BD371" i="1" s="1"/>
  <c r="AO371" i="1"/>
  <c r="M316" i="10" s="1"/>
  <c r="AP371" i="1"/>
  <c r="BQ371" i="1"/>
  <c r="BR371" i="1"/>
  <c r="BS371" i="1"/>
  <c r="A372" i="1"/>
  <c r="C372" i="1"/>
  <c r="L372" i="1" a="1"/>
  <c r="L372" i="1" s="1"/>
  <c r="K350" i="15" s="1"/>
  <c r="M372" i="1" a="1"/>
  <c r="M372" i="1" s="1"/>
  <c r="L350" i="15" s="1"/>
  <c r="R372" i="1" a="1"/>
  <c r="R372" i="1" s="1"/>
  <c r="D350" i="15" s="1"/>
  <c r="S372" i="1" a="1"/>
  <c r="S372" i="1" s="1"/>
  <c r="E350" i="15" s="1"/>
  <c r="T372" i="1" a="1"/>
  <c r="T372" i="1" s="1"/>
  <c r="AH372" i="1"/>
  <c r="BA372" i="1" s="1"/>
  <c r="AI372" i="1"/>
  <c r="AJ372" i="1"/>
  <c r="K317" i="10" s="1"/>
  <c r="AK372" i="1"/>
  <c r="AN372" i="1"/>
  <c r="BD372" i="1" s="1" a="1"/>
  <c r="BD372" i="1" s="1"/>
  <c r="AO372" i="1"/>
  <c r="M317" i="10" s="1"/>
  <c r="AP372" i="1"/>
  <c r="BQ372" i="1"/>
  <c r="BR372" i="1"/>
  <c r="BS372" i="1"/>
  <c r="A373" i="1"/>
  <c r="C373" i="1"/>
  <c r="L373" i="1" a="1"/>
  <c r="L373" i="1" s="1"/>
  <c r="K351" i="15" s="1"/>
  <c r="M373" i="1" a="1"/>
  <c r="M373" i="1" s="1"/>
  <c r="L351" i="15" s="1"/>
  <c r="R373" i="1" a="1"/>
  <c r="R373" i="1" s="1"/>
  <c r="D351" i="15" s="1"/>
  <c r="S373" i="1" a="1"/>
  <c r="S373" i="1" s="1"/>
  <c r="E351" i="15" s="1"/>
  <c r="T373" i="1" a="1"/>
  <c r="T373" i="1" s="1"/>
  <c r="AH373" i="1"/>
  <c r="BA373" i="1" s="1"/>
  <c r="AI373" i="1"/>
  <c r="AJ373" i="1"/>
  <c r="K318" i="10" s="1"/>
  <c r="AK373" i="1"/>
  <c r="AN373" i="1"/>
  <c r="BD373" i="1" s="1" a="1"/>
  <c r="BD373" i="1" s="1"/>
  <c r="AO373" i="1"/>
  <c r="M318" i="10" s="1"/>
  <c r="AP373" i="1"/>
  <c r="BQ373" i="1"/>
  <c r="BR373" i="1"/>
  <c r="BS373" i="1"/>
  <c r="A374" i="1"/>
  <c r="C374" i="1"/>
  <c r="L374" i="1" a="1"/>
  <c r="L374" i="1" s="1"/>
  <c r="K352" i="15" s="1"/>
  <c r="M374" i="1" a="1"/>
  <c r="M374" i="1" s="1"/>
  <c r="L352" i="15" s="1"/>
  <c r="R374" i="1" a="1"/>
  <c r="R374" i="1" s="1"/>
  <c r="D352" i="15" s="1"/>
  <c r="S374" i="1" a="1"/>
  <c r="S374" i="1" s="1"/>
  <c r="E352" i="15" s="1"/>
  <c r="T374" i="1" a="1"/>
  <c r="T374" i="1" s="1"/>
  <c r="AH374" i="1"/>
  <c r="BA374" i="1" s="1"/>
  <c r="AI374" i="1"/>
  <c r="AJ374" i="1"/>
  <c r="K319" i="10" s="1"/>
  <c r="AK374" i="1"/>
  <c r="AN374" i="1"/>
  <c r="BD374" i="1" s="1" a="1"/>
  <c r="BD374" i="1" s="1"/>
  <c r="AO374" i="1"/>
  <c r="M319" i="10" s="1"/>
  <c r="AP374" i="1"/>
  <c r="BQ374" i="1"/>
  <c r="BR374" i="1"/>
  <c r="BS374" i="1"/>
  <c r="A375" i="1"/>
  <c r="C375" i="1"/>
  <c r="L375" i="1" a="1"/>
  <c r="L375" i="1" s="1"/>
  <c r="K353" i="15" s="1"/>
  <c r="M375" i="1" a="1"/>
  <c r="M375" i="1" s="1"/>
  <c r="L353" i="15" s="1"/>
  <c r="R375" i="1" a="1"/>
  <c r="R375" i="1" s="1"/>
  <c r="D353" i="15" s="1"/>
  <c r="S375" i="1" a="1"/>
  <c r="S375" i="1" s="1"/>
  <c r="E353" i="15" s="1"/>
  <c r="T375" i="1" a="1"/>
  <c r="T375" i="1" s="1"/>
  <c r="AH375" i="1"/>
  <c r="BA375" i="1" s="1"/>
  <c r="AI375" i="1"/>
  <c r="AJ375" i="1"/>
  <c r="K320" i="10" s="1"/>
  <c r="AK375" i="1"/>
  <c r="AN375" i="1"/>
  <c r="BD375" i="1" s="1" a="1"/>
  <c r="BD375" i="1" s="1"/>
  <c r="AO375" i="1"/>
  <c r="M320" i="10" s="1"/>
  <c r="AP375" i="1"/>
  <c r="BQ375" i="1"/>
  <c r="BR375" i="1"/>
  <c r="BS375" i="1"/>
  <c r="A376" i="1"/>
  <c r="C376" i="1"/>
  <c r="L376" i="1" a="1"/>
  <c r="L376" i="1" s="1"/>
  <c r="K354" i="15" s="1"/>
  <c r="M376" i="1" a="1"/>
  <c r="M376" i="1" s="1"/>
  <c r="L354" i="15" s="1"/>
  <c r="R376" i="1" a="1"/>
  <c r="R376" i="1" s="1"/>
  <c r="D354" i="15" s="1"/>
  <c r="S376" i="1" a="1"/>
  <c r="S376" i="1" s="1"/>
  <c r="E354" i="15" s="1"/>
  <c r="T376" i="1" a="1"/>
  <c r="T376" i="1" s="1"/>
  <c r="AH376" i="1"/>
  <c r="BA376" i="1" s="1"/>
  <c r="AI376" i="1"/>
  <c r="AJ376" i="1"/>
  <c r="K321" i="10" s="1"/>
  <c r="AK376" i="1"/>
  <c r="AN376" i="1"/>
  <c r="AO376" i="1"/>
  <c r="M321" i="10" s="1"/>
  <c r="AP376" i="1"/>
  <c r="BQ376" i="1"/>
  <c r="BR376" i="1"/>
  <c r="BS376" i="1"/>
  <c r="A377" i="1"/>
  <c r="C377" i="1"/>
  <c r="L377" i="1" a="1"/>
  <c r="L377" i="1" s="1"/>
  <c r="K355" i="15" s="1"/>
  <c r="M377" i="1" a="1"/>
  <c r="M377" i="1" s="1"/>
  <c r="L355" i="15" s="1"/>
  <c r="R377" i="1" a="1"/>
  <c r="R377" i="1" s="1"/>
  <c r="D355" i="15" s="1"/>
  <c r="S377" i="1" a="1"/>
  <c r="S377" i="1" s="1"/>
  <c r="E355" i="15" s="1"/>
  <c r="T377" i="1" a="1"/>
  <c r="T377" i="1" s="1"/>
  <c r="AH377" i="1"/>
  <c r="BA377" i="1" s="1"/>
  <c r="AI377" i="1"/>
  <c r="AJ377" i="1"/>
  <c r="K322" i="10" s="1"/>
  <c r="AK377" i="1"/>
  <c r="AN377" i="1"/>
  <c r="AO377" i="1"/>
  <c r="M322" i="10" s="1"/>
  <c r="AP377" i="1"/>
  <c r="BQ377" i="1"/>
  <c r="BR377" i="1"/>
  <c r="BS377" i="1"/>
  <c r="A378" i="1"/>
  <c r="C378" i="1"/>
  <c r="L378" i="1" a="1"/>
  <c r="L378" i="1" s="1"/>
  <c r="K356" i="15" s="1"/>
  <c r="M378" i="1" a="1"/>
  <c r="M378" i="1" s="1"/>
  <c r="L356" i="15" s="1"/>
  <c r="R378" i="1" a="1"/>
  <c r="R378" i="1" s="1"/>
  <c r="D356" i="15" s="1"/>
  <c r="S378" i="1" a="1"/>
  <c r="S378" i="1" s="1"/>
  <c r="E356" i="15" s="1"/>
  <c r="T378" i="1" a="1"/>
  <c r="T378" i="1" s="1"/>
  <c r="AH378" i="1"/>
  <c r="BA378" i="1" s="1"/>
  <c r="AI378" i="1"/>
  <c r="AJ378" i="1"/>
  <c r="K323" i="10" s="1"/>
  <c r="AK378" i="1"/>
  <c r="AN378" i="1"/>
  <c r="AO378" i="1"/>
  <c r="M323" i="10" s="1"/>
  <c r="AP378" i="1"/>
  <c r="BQ378" i="1"/>
  <c r="BR378" i="1"/>
  <c r="BS378" i="1"/>
  <c r="A379" i="1"/>
  <c r="C379" i="1"/>
  <c r="L379" i="1" a="1"/>
  <c r="L379" i="1" s="1"/>
  <c r="K357" i="15" s="1"/>
  <c r="M379" i="1" a="1"/>
  <c r="M379" i="1" s="1"/>
  <c r="L357" i="15" s="1"/>
  <c r="R379" i="1" a="1"/>
  <c r="R379" i="1" s="1"/>
  <c r="D357" i="15" s="1"/>
  <c r="S379" i="1" a="1"/>
  <c r="S379" i="1" s="1"/>
  <c r="E357" i="15" s="1"/>
  <c r="T379" i="1" a="1"/>
  <c r="T379" i="1" s="1"/>
  <c r="AH379" i="1"/>
  <c r="BA379" i="1" s="1"/>
  <c r="AI379" i="1"/>
  <c r="AJ379" i="1"/>
  <c r="K324" i="10" s="1"/>
  <c r="AK379" i="1"/>
  <c r="AN379" i="1"/>
  <c r="AO379" i="1"/>
  <c r="M324" i="10" s="1"/>
  <c r="AP379" i="1"/>
  <c r="BQ379" i="1"/>
  <c r="BR379" i="1"/>
  <c r="BS379" i="1"/>
  <c r="A380" i="1"/>
  <c r="C380" i="1"/>
  <c r="L380" i="1" a="1"/>
  <c r="L380" i="1" s="1"/>
  <c r="K358" i="15" s="1"/>
  <c r="M380" i="1" a="1"/>
  <c r="M380" i="1" s="1"/>
  <c r="L358" i="15" s="1"/>
  <c r="R380" i="1" a="1"/>
  <c r="R380" i="1" s="1"/>
  <c r="D358" i="15" s="1"/>
  <c r="S380" i="1" a="1"/>
  <c r="S380" i="1" s="1"/>
  <c r="E358" i="15" s="1"/>
  <c r="T380" i="1" a="1"/>
  <c r="T380" i="1" s="1"/>
  <c r="AH380" i="1"/>
  <c r="BA380" i="1" s="1"/>
  <c r="AI380" i="1"/>
  <c r="AJ380" i="1"/>
  <c r="K325" i="10" s="1"/>
  <c r="AK380" i="1"/>
  <c r="AN380" i="1"/>
  <c r="AO380" i="1"/>
  <c r="M325" i="10" s="1"/>
  <c r="AP380" i="1"/>
  <c r="BQ380" i="1"/>
  <c r="BR380" i="1"/>
  <c r="BS380" i="1"/>
  <c r="A381" i="1"/>
  <c r="C381" i="1"/>
  <c r="L381" i="1" a="1"/>
  <c r="L381" i="1" s="1"/>
  <c r="K359" i="15" s="1"/>
  <c r="M381" i="1" a="1"/>
  <c r="M381" i="1" s="1"/>
  <c r="L359" i="15" s="1"/>
  <c r="R381" i="1" a="1"/>
  <c r="R381" i="1" s="1"/>
  <c r="D359" i="15" s="1"/>
  <c r="S381" i="1" a="1"/>
  <c r="S381" i="1" s="1"/>
  <c r="E359" i="15" s="1"/>
  <c r="T381" i="1" a="1"/>
  <c r="T381" i="1" s="1"/>
  <c r="AH381" i="1"/>
  <c r="BA381" i="1" s="1"/>
  <c r="AI381" i="1"/>
  <c r="AJ381" i="1"/>
  <c r="K326" i="10" s="1"/>
  <c r="AK381" i="1"/>
  <c r="AN381" i="1"/>
  <c r="BD381" i="1" s="1" a="1"/>
  <c r="BD381" i="1" s="1"/>
  <c r="AO381" i="1"/>
  <c r="M326" i="10" s="1"/>
  <c r="AP381" i="1"/>
  <c r="BQ381" i="1"/>
  <c r="BR381" i="1"/>
  <c r="BS381" i="1"/>
  <c r="A382" i="1"/>
  <c r="C382" i="1"/>
  <c r="L382" i="1" a="1"/>
  <c r="L382" i="1" s="1"/>
  <c r="K360" i="15" s="1"/>
  <c r="M382" i="1" a="1"/>
  <c r="M382" i="1" s="1"/>
  <c r="L360" i="15" s="1"/>
  <c r="R382" i="1" a="1"/>
  <c r="R382" i="1" s="1"/>
  <c r="D360" i="15" s="1"/>
  <c r="S382" i="1" a="1"/>
  <c r="S382" i="1" s="1"/>
  <c r="E360" i="15" s="1"/>
  <c r="T382" i="1" a="1"/>
  <c r="T382" i="1" s="1"/>
  <c r="AH382" i="1"/>
  <c r="BA382" i="1" s="1"/>
  <c r="AI382" i="1"/>
  <c r="AJ382" i="1"/>
  <c r="K327" i="10" s="1"/>
  <c r="AK382" i="1"/>
  <c r="AN382" i="1"/>
  <c r="AO382" i="1"/>
  <c r="M327" i="10" s="1"/>
  <c r="AP382" i="1"/>
  <c r="BQ382" i="1"/>
  <c r="BR382" i="1"/>
  <c r="BS382" i="1"/>
  <c r="A383" i="1"/>
  <c r="C383" i="1"/>
  <c r="L383" i="1" a="1"/>
  <c r="L383" i="1" s="1"/>
  <c r="K361" i="15" s="1"/>
  <c r="M383" i="1" a="1"/>
  <c r="M383" i="1" s="1"/>
  <c r="L361" i="15" s="1"/>
  <c r="R383" i="1" a="1"/>
  <c r="R383" i="1" s="1"/>
  <c r="D361" i="15" s="1"/>
  <c r="S383" i="1" a="1"/>
  <c r="S383" i="1" s="1"/>
  <c r="E361" i="15" s="1"/>
  <c r="T383" i="1" a="1"/>
  <c r="T383" i="1" s="1"/>
  <c r="AH383" i="1"/>
  <c r="BA383" i="1" s="1"/>
  <c r="AI383" i="1"/>
  <c r="AJ383" i="1"/>
  <c r="K328" i="10" s="1"/>
  <c r="AK383" i="1"/>
  <c r="AN383" i="1"/>
  <c r="BD383" i="1" s="1" a="1"/>
  <c r="BD383" i="1" s="1"/>
  <c r="AO383" i="1"/>
  <c r="M328" i="10" s="1"/>
  <c r="AP383" i="1"/>
  <c r="BQ383" i="1"/>
  <c r="BR383" i="1"/>
  <c r="BS383" i="1"/>
  <c r="A384" i="1"/>
  <c r="C384" i="1"/>
  <c r="L384" i="1" a="1"/>
  <c r="L384" i="1" s="1"/>
  <c r="K362" i="15" s="1"/>
  <c r="M384" i="1" a="1"/>
  <c r="M384" i="1" s="1"/>
  <c r="L362" i="15" s="1"/>
  <c r="R384" i="1" a="1"/>
  <c r="R384" i="1" s="1"/>
  <c r="D362" i="15" s="1"/>
  <c r="S384" i="1" a="1"/>
  <c r="S384" i="1" s="1"/>
  <c r="E362" i="15" s="1"/>
  <c r="T384" i="1" a="1"/>
  <c r="T384" i="1" s="1"/>
  <c r="AH384" i="1"/>
  <c r="BA384" i="1" s="1"/>
  <c r="AI384" i="1"/>
  <c r="AJ384" i="1"/>
  <c r="K329" i="10" s="1"/>
  <c r="AK384" i="1"/>
  <c r="AN384" i="1"/>
  <c r="BD384" i="1" s="1" a="1"/>
  <c r="BD384" i="1" s="1"/>
  <c r="AO384" i="1"/>
  <c r="M329" i="10" s="1"/>
  <c r="AP384" i="1"/>
  <c r="BQ384" i="1"/>
  <c r="BR384" i="1"/>
  <c r="BS384" i="1"/>
  <c r="A385" i="1"/>
  <c r="C385" i="1"/>
  <c r="L385" i="1" a="1"/>
  <c r="L385" i="1" s="1"/>
  <c r="K363" i="15" s="1"/>
  <c r="M385" i="1" a="1"/>
  <c r="M385" i="1" s="1"/>
  <c r="L363" i="15" s="1"/>
  <c r="R385" i="1" a="1"/>
  <c r="R385" i="1" s="1"/>
  <c r="D363" i="15" s="1"/>
  <c r="S385" i="1" a="1"/>
  <c r="S385" i="1" s="1"/>
  <c r="E363" i="15" s="1"/>
  <c r="T385" i="1" a="1"/>
  <c r="T385" i="1" s="1"/>
  <c r="AH385" i="1"/>
  <c r="BA385" i="1" s="1"/>
  <c r="AI385" i="1"/>
  <c r="AJ385" i="1"/>
  <c r="K330" i="10" s="1"/>
  <c r="AK385" i="1"/>
  <c r="AN385" i="1"/>
  <c r="BD385" i="1" s="1" a="1"/>
  <c r="BD385" i="1" s="1"/>
  <c r="AO385" i="1"/>
  <c r="M330" i="10" s="1"/>
  <c r="AP385" i="1"/>
  <c r="BQ385" i="1"/>
  <c r="BR385" i="1"/>
  <c r="BS385" i="1"/>
  <c r="A386" i="1"/>
  <c r="C386" i="1"/>
  <c r="L386" i="1" a="1"/>
  <c r="L386" i="1" s="1"/>
  <c r="K364" i="15" s="1"/>
  <c r="M386" i="1" a="1"/>
  <c r="M386" i="1" s="1"/>
  <c r="L364" i="15" s="1"/>
  <c r="R386" i="1" a="1"/>
  <c r="R386" i="1" s="1"/>
  <c r="D364" i="15" s="1"/>
  <c r="S386" i="1" a="1"/>
  <c r="S386" i="1" s="1"/>
  <c r="E364" i="15" s="1"/>
  <c r="T386" i="1" a="1"/>
  <c r="T386" i="1" s="1"/>
  <c r="AH386" i="1"/>
  <c r="BA386" i="1" s="1"/>
  <c r="AI386" i="1"/>
  <c r="AJ386" i="1"/>
  <c r="K331" i="10" s="1"/>
  <c r="AK386" i="1"/>
  <c r="AN386" i="1"/>
  <c r="BD386" i="1" s="1" a="1"/>
  <c r="BD386" i="1" s="1"/>
  <c r="AO386" i="1"/>
  <c r="M331" i="10" s="1"/>
  <c r="AP386" i="1"/>
  <c r="BQ386" i="1"/>
  <c r="BR386" i="1"/>
  <c r="BS386" i="1"/>
  <c r="A387" i="1"/>
  <c r="C387" i="1"/>
  <c r="L387" i="1" a="1"/>
  <c r="L387" i="1" s="1"/>
  <c r="K365" i="15" s="1"/>
  <c r="M387" i="1" a="1"/>
  <c r="M387" i="1" s="1"/>
  <c r="L365" i="15" s="1"/>
  <c r="R387" i="1" a="1"/>
  <c r="R387" i="1" s="1"/>
  <c r="D365" i="15" s="1"/>
  <c r="S387" i="1" a="1"/>
  <c r="S387" i="1" s="1"/>
  <c r="E365" i="15" s="1"/>
  <c r="T387" i="1" a="1"/>
  <c r="T387" i="1" s="1"/>
  <c r="AH387" i="1"/>
  <c r="BA387" i="1" s="1"/>
  <c r="AI387" i="1"/>
  <c r="AJ387" i="1"/>
  <c r="K332" i="10" s="1"/>
  <c r="AK387" i="1"/>
  <c r="AN387" i="1"/>
  <c r="AO387" i="1"/>
  <c r="M332" i="10" s="1"/>
  <c r="AP387" i="1"/>
  <c r="BQ387" i="1"/>
  <c r="BR387" i="1"/>
  <c r="BS387" i="1"/>
  <c r="A388" i="1"/>
  <c r="C388" i="1"/>
  <c r="L388" i="1" a="1"/>
  <c r="L388" i="1" s="1"/>
  <c r="K366" i="15" s="1"/>
  <c r="M388" i="1" a="1"/>
  <c r="M388" i="1" s="1"/>
  <c r="L366" i="15" s="1"/>
  <c r="R388" i="1" a="1"/>
  <c r="R388" i="1" s="1"/>
  <c r="D366" i="15" s="1"/>
  <c r="S388" i="1" a="1"/>
  <c r="S388" i="1" s="1"/>
  <c r="E366" i="15" s="1"/>
  <c r="T388" i="1" a="1"/>
  <c r="T388" i="1" s="1"/>
  <c r="AH388" i="1"/>
  <c r="BA388" i="1" s="1"/>
  <c r="AI388" i="1"/>
  <c r="AJ388" i="1"/>
  <c r="K333" i="10" s="1"/>
  <c r="AK388" i="1"/>
  <c r="AN388" i="1"/>
  <c r="BD388" i="1" s="1" a="1"/>
  <c r="BD388" i="1" s="1"/>
  <c r="AO388" i="1"/>
  <c r="M333" i="10" s="1"/>
  <c r="AP388" i="1"/>
  <c r="BQ388" i="1"/>
  <c r="BR388" i="1"/>
  <c r="BS388" i="1"/>
  <c r="A389" i="1"/>
  <c r="C389" i="1"/>
  <c r="L389" i="1" a="1"/>
  <c r="L389" i="1" s="1"/>
  <c r="K367" i="15" s="1"/>
  <c r="M389" i="1" a="1"/>
  <c r="M389" i="1" s="1"/>
  <c r="L367" i="15" s="1"/>
  <c r="R389" i="1" a="1"/>
  <c r="R389" i="1" s="1"/>
  <c r="D367" i="15" s="1"/>
  <c r="S389" i="1" a="1"/>
  <c r="S389" i="1" s="1"/>
  <c r="E367" i="15" s="1"/>
  <c r="T389" i="1" a="1"/>
  <c r="T389" i="1" s="1"/>
  <c r="AH389" i="1"/>
  <c r="BA389" i="1" s="1"/>
  <c r="AI389" i="1"/>
  <c r="AJ389" i="1"/>
  <c r="K334" i="10" s="1"/>
  <c r="AK389" i="1"/>
  <c r="AN389" i="1"/>
  <c r="BD389" i="1" s="1" a="1"/>
  <c r="BD389" i="1" s="1"/>
  <c r="AO389" i="1"/>
  <c r="M334" i="10" s="1"/>
  <c r="AP389" i="1"/>
  <c r="BQ389" i="1"/>
  <c r="BR389" i="1"/>
  <c r="BS389" i="1"/>
  <c r="A390" i="1"/>
  <c r="C390" i="1"/>
  <c r="L390" i="1" a="1"/>
  <c r="L390" i="1" s="1"/>
  <c r="K368" i="15" s="1"/>
  <c r="M390" i="1" a="1"/>
  <c r="M390" i="1" s="1"/>
  <c r="L368" i="15" s="1"/>
  <c r="R390" i="1" a="1"/>
  <c r="R390" i="1" s="1"/>
  <c r="D368" i="15" s="1"/>
  <c r="S390" i="1" a="1"/>
  <c r="S390" i="1" s="1"/>
  <c r="E368" i="15" s="1"/>
  <c r="T390" i="1" a="1"/>
  <c r="T390" i="1" s="1"/>
  <c r="AH390" i="1"/>
  <c r="BA390" i="1" s="1"/>
  <c r="AI390" i="1"/>
  <c r="AJ390" i="1"/>
  <c r="K335" i="10" s="1"/>
  <c r="AK390" i="1"/>
  <c r="AN390" i="1"/>
  <c r="BD390" i="1" s="1" a="1"/>
  <c r="BD390" i="1" s="1"/>
  <c r="AO390" i="1"/>
  <c r="M335" i="10" s="1"/>
  <c r="AP390" i="1"/>
  <c r="BQ390" i="1"/>
  <c r="BR390" i="1"/>
  <c r="BS390" i="1"/>
  <c r="A391" i="1"/>
  <c r="C391" i="1"/>
  <c r="L391" i="1" a="1"/>
  <c r="L391" i="1" s="1"/>
  <c r="K369" i="15" s="1"/>
  <c r="M391" i="1" a="1"/>
  <c r="M391" i="1" s="1"/>
  <c r="L369" i="15" s="1"/>
  <c r="R391" i="1" a="1"/>
  <c r="R391" i="1" s="1"/>
  <c r="D369" i="15" s="1"/>
  <c r="S391" i="1" a="1"/>
  <c r="S391" i="1" s="1"/>
  <c r="E369" i="15" s="1"/>
  <c r="T391" i="1" a="1"/>
  <c r="T391" i="1" s="1"/>
  <c r="AH391" i="1"/>
  <c r="BA391" i="1" s="1"/>
  <c r="AI391" i="1"/>
  <c r="AJ391" i="1"/>
  <c r="K336" i="10" s="1"/>
  <c r="AK391" i="1"/>
  <c r="AN391" i="1"/>
  <c r="AO391" i="1"/>
  <c r="M336" i="10" s="1"/>
  <c r="AP391" i="1"/>
  <c r="BQ391" i="1"/>
  <c r="BR391" i="1"/>
  <c r="BS391" i="1"/>
  <c r="A392" i="1"/>
  <c r="C392" i="1"/>
  <c r="L392" i="1" a="1"/>
  <c r="L392" i="1" s="1"/>
  <c r="K370" i="15" s="1"/>
  <c r="M392" i="1" a="1"/>
  <c r="M392" i="1" s="1"/>
  <c r="L370" i="15" s="1"/>
  <c r="R392" i="1" a="1"/>
  <c r="R392" i="1" s="1"/>
  <c r="D370" i="15" s="1"/>
  <c r="S392" i="1" a="1"/>
  <c r="S392" i="1" s="1"/>
  <c r="E370" i="15" s="1"/>
  <c r="T392" i="1" a="1"/>
  <c r="T392" i="1" s="1"/>
  <c r="AH392" i="1"/>
  <c r="BA392" i="1" s="1"/>
  <c r="AI392" i="1"/>
  <c r="AJ392" i="1"/>
  <c r="K337" i="10" s="1"/>
  <c r="AK392" i="1"/>
  <c r="AN392" i="1"/>
  <c r="BD392" i="1" s="1" a="1"/>
  <c r="BD392" i="1" s="1"/>
  <c r="AO392" i="1"/>
  <c r="M337" i="10" s="1"/>
  <c r="AP392" i="1"/>
  <c r="BQ392" i="1"/>
  <c r="BR392" i="1"/>
  <c r="BS392" i="1"/>
  <c r="A393" i="1"/>
  <c r="C393" i="1"/>
  <c r="L393" i="1" a="1"/>
  <c r="L393" i="1" s="1"/>
  <c r="K371" i="15" s="1"/>
  <c r="M393" i="1" a="1"/>
  <c r="M393" i="1" s="1"/>
  <c r="L371" i="15" s="1"/>
  <c r="R393" i="1" a="1"/>
  <c r="R393" i="1" s="1"/>
  <c r="D371" i="15" s="1"/>
  <c r="S393" i="1" a="1"/>
  <c r="S393" i="1" s="1"/>
  <c r="E371" i="15" s="1"/>
  <c r="T393" i="1" a="1"/>
  <c r="T393" i="1" s="1"/>
  <c r="AH393" i="1"/>
  <c r="BA393" i="1" s="1"/>
  <c r="AI393" i="1"/>
  <c r="AJ393" i="1"/>
  <c r="K338" i="10" s="1"/>
  <c r="AK393" i="1"/>
  <c r="AN393" i="1"/>
  <c r="AO393" i="1"/>
  <c r="M338" i="10" s="1"/>
  <c r="AP393" i="1"/>
  <c r="BQ393" i="1"/>
  <c r="BR393" i="1"/>
  <c r="BS393" i="1"/>
  <c r="A394" i="1"/>
  <c r="C394" i="1"/>
  <c r="L394" i="1" a="1"/>
  <c r="L394" i="1" s="1"/>
  <c r="K372" i="15" s="1"/>
  <c r="M394" i="1" a="1"/>
  <c r="M394" i="1" s="1"/>
  <c r="L372" i="15" s="1"/>
  <c r="R394" i="1" a="1"/>
  <c r="R394" i="1" s="1"/>
  <c r="D372" i="15" s="1"/>
  <c r="S394" i="1" a="1"/>
  <c r="S394" i="1" s="1"/>
  <c r="E372" i="15" s="1"/>
  <c r="T394" i="1" a="1"/>
  <c r="T394" i="1" s="1"/>
  <c r="AH394" i="1"/>
  <c r="BA394" i="1" s="1"/>
  <c r="AI394" i="1"/>
  <c r="AJ394" i="1"/>
  <c r="K339" i="10" s="1"/>
  <c r="AK394" i="1"/>
  <c r="AN394" i="1"/>
  <c r="BD394" i="1" s="1" a="1"/>
  <c r="BD394" i="1" s="1"/>
  <c r="AO394" i="1"/>
  <c r="M339" i="10" s="1"/>
  <c r="AP394" i="1"/>
  <c r="BQ394" i="1"/>
  <c r="BR394" i="1"/>
  <c r="BS394" i="1"/>
  <c r="A395" i="1"/>
  <c r="C395" i="1"/>
  <c r="L395" i="1" a="1"/>
  <c r="L395" i="1" s="1"/>
  <c r="K373" i="15" s="1"/>
  <c r="M395" i="1" a="1"/>
  <c r="M395" i="1" s="1"/>
  <c r="L373" i="15" s="1"/>
  <c r="R395" i="1" a="1"/>
  <c r="R395" i="1" s="1"/>
  <c r="D373" i="15" s="1"/>
  <c r="S395" i="1" a="1"/>
  <c r="S395" i="1" s="1"/>
  <c r="E373" i="15" s="1"/>
  <c r="T395" i="1" a="1"/>
  <c r="T395" i="1" s="1"/>
  <c r="AH395" i="1"/>
  <c r="BA395" i="1" s="1"/>
  <c r="AI395" i="1"/>
  <c r="AJ395" i="1"/>
  <c r="K340" i="10" s="1"/>
  <c r="AK395" i="1"/>
  <c r="AN395" i="1"/>
  <c r="BD395" i="1" s="1" a="1"/>
  <c r="BD395" i="1" s="1"/>
  <c r="AO395" i="1"/>
  <c r="M340" i="10" s="1"/>
  <c r="AP395" i="1"/>
  <c r="BQ395" i="1"/>
  <c r="BR395" i="1"/>
  <c r="BS395" i="1"/>
  <c r="A396" i="1"/>
  <c r="C396" i="1"/>
  <c r="L396" i="1" a="1"/>
  <c r="L396" i="1" s="1"/>
  <c r="K374" i="15" s="1"/>
  <c r="M396" i="1" a="1"/>
  <c r="M396" i="1" s="1"/>
  <c r="L374" i="15" s="1"/>
  <c r="R396" i="1" a="1"/>
  <c r="R396" i="1" s="1"/>
  <c r="D374" i="15" s="1"/>
  <c r="S396" i="1" a="1"/>
  <c r="S396" i="1" s="1"/>
  <c r="E374" i="15" s="1"/>
  <c r="T396" i="1" a="1"/>
  <c r="T396" i="1" s="1"/>
  <c r="AH396" i="1"/>
  <c r="BA396" i="1" s="1"/>
  <c r="AI396" i="1"/>
  <c r="AJ396" i="1"/>
  <c r="K341" i="10" s="1"/>
  <c r="AK396" i="1"/>
  <c r="AN396" i="1"/>
  <c r="BD396" i="1" s="1" a="1"/>
  <c r="BD396" i="1" s="1"/>
  <c r="AO396" i="1"/>
  <c r="M341" i="10" s="1"/>
  <c r="AP396" i="1"/>
  <c r="BQ396" i="1"/>
  <c r="BR396" i="1"/>
  <c r="BS396" i="1"/>
  <c r="A397" i="1"/>
  <c r="C397" i="1"/>
  <c r="L397" i="1" a="1"/>
  <c r="L397" i="1" s="1"/>
  <c r="K375" i="15" s="1"/>
  <c r="M397" i="1" a="1"/>
  <c r="M397" i="1" s="1"/>
  <c r="L375" i="15" s="1"/>
  <c r="R397" i="1" a="1"/>
  <c r="R397" i="1" s="1"/>
  <c r="D375" i="15" s="1"/>
  <c r="S397" i="1" a="1"/>
  <c r="S397" i="1" s="1"/>
  <c r="E375" i="15" s="1"/>
  <c r="T397" i="1" a="1"/>
  <c r="T397" i="1" s="1"/>
  <c r="AH397" i="1"/>
  <c r="BA397" i="1" s="1"/>
  <c r="AI397" i="1"/>
  <c r="AJ397" i="1"/>
  <c r="K342" i="10" s="1"/>
  <c r="AK397" i="1"/>
  <c r="AN397" i="1"/>
  <c r="AO397" i="1"/>
  <c r="M342" i="10" s="1"/>
  <c r="AP397" i="1"/>
  <c r="BQ397" i="1"/>
  <c r="BR397" i="1"/>
  <c r="BS397" i="1"/>
  <c r="A398" i="1"/>
  <c r="C398" i="1"/>
  <c r="L398" i="1" a="1"/>
  <c r="L398" i="1" s="1"/>
  <c r="K376" i="15" s="1"/>
  <c r="M398" i="1" a="1"/>
  <c r="M398" i="1" s="1"/>
  <c r="L376" i="15" s="1"/>
  <c r="R398" i="1" a="1"/>
  <c r="R398" i="1" s="1"/>
  <c r="D376" i="15" s="1"/>
  <c r="S398" i="1" a="1"/>
  <c r="S398" i="1" s="1"/>
  <c r="E376" i="15" s="1"/>
  <c r="T398" i="1" a="1"/>
  <c r="T398" i="1" s="1"/>
  <c r="AH398" i="1"/>
  <c r="BA398" i="1" s="1"/>
  <c r="AI398" i="1"/>
  <c r="AJ398" i="1"/>
  <c r="K343" i="10" s="1"/>
  <c r="AK398" i="1"/>
  <c r="AN398" i="1"/>
  <c r="BD398" i="1" s="1" a="1"/>
  <c r="BD398" i="1" s="1"/>
  <c r="AO398" i="1"/>
  <c r="M343" i="10" s="1"/>
  <c r="AP398" i="1"/>
  <c r="BQ398" i="1"/>
  <c r="BR398" i="1"/>
  <c r="BS398" i="1"/>
  <c r="A399" i="1"/>
  <c r="C399" i="1"/>
  <c r="L399" i="1" a="1"/>
  <c r="L399" i="1" s="1"/>
  <c r="K377" i="15" s="1"/>
  <c r="M399" i="1" a="1"/>
  <c r="M399" i="1" s="1"/>
  <c r="L377" i="15" s="1"/>
  <c r="R399" i="1" a="1"/>
  <c r="R399" i="1" s="1"/>
  <c r="D377" i="15" s="1"/>
  <c r="S399" i="1" a="1"/>
  <c r="S399" i="1" s="1"/>
  <c r="E377" i="15" s="1"/>
  <c r="T399" i="1" a="1"/>
  <c r="T399" i="1" s="1"/>
  <c r="AH399" i="1"/>
  <c r="BA399" i="1" s="1"/>
  <c r="AI399" i="1"/>
  <c r="AJ399" i="1"/>
  <c r="K344" i="10" s="1"/>
  <c r="AK399" i="1"/>
  <c r="AN399" i="1"/>
  <c r="AO399" i="1"/>
  <c r="M344" i="10" s="1"/>
  <c r="AP399" i="1"/>
  <c r="BQ399" i="1"/>
  <c r="BR399" i="1"/>
  <c r="BS399" i="1"/>
  <c r="A400" i="1"/>
  <c r="C400" i="1"/>
  <c r="L400" i="1" a="1"/>
  <c r="L400" i="1" s="1"/>
  <c r="K378" i="15" s="1"/>
  <c r="M400" i="1" a="1"/>
  <c r="M400" i="1" s="1"/>
  <c r="L378" i="15" s="1"/>
  <c r="R400" i="1" a="1"/>
  <c r="R400" i="1" s="1"/>
  <c r="D378" i="15" s="1"/>
  <c r="S400" i="1" a="1"/>
  <c r="S400" i="1" s="1"/>
  <c r="E378" i="15" s="1"/>
  <c r="T400" i="1" a="1"/>
  <c r="T400" i="1" s="1"/>
  <c r="AH400" i="1"/>
  <c r="BA400" i="1" s="1"/>
  <c r="AI400" i="1"/>
  <c r="AJ400" i="1"/>
  <c r="K345" i="10" s="1"/>
  <c r="AK400" i="1"/>
  <c r="AN400" i="1"/>
  <c r="BD400" i="1" s="1" a="1"/>
  <c r="BD400" i="1" s="1"/>
  <c r="AO400" i="1"/>
  <c r="M345" i="10" s="1"/>
  <c r="AP400" i="1"/>
  <c r="BQ400" i="1"/>
  <c r="BR400" i="1"/>
  <c r="BS400" i="1"/>
  <c r="A401" i="1"/>
  <c r="C401" i="1"/>
  <c r="L401" i="1" a="1"/>
  <c r="L401" i="1" s="1"/>
  <c r="K379" i="15" s="1"/>
  <c r="M401" i="1" a="1"/>
  <c r="M401" i="1" s="1"/>
  <c r="L379" i="15" s="1"/>
  <c r="R401" i="1" a="1"/>
  <c r="R401" i="1" s="1"/>
  <c r="D379" i="15" s="1"/>
  <c r="S401" i="1" a="1"/>
  <c r="S401" i="1" s="1"/>
  <c r="E379" i="15" s="1"/>
  <c r="T401" i="1" a="1"/>
  <c r="T401" i="1" s="1"/>
  <c r="AH401" i="1"/>
  <c r="BA401" i="1" s="1"/>
  <c r="AI401" i="1"/>
  <c r="AJ401" i="1"/>
  <c r="K346" i="10" s="1"/>
  <c r="AK401" i="1"/>
  <c r="AN401" i="1"/>
  <c r="AO401" i="1"/>
  <c r="M346" i="10" s="1"/>
  <c r="AP401" i="1"/>
  <c r="BQ401" i="1"/>
  <c r="BR401" i="1"/>
  <c r="BS401" i="1"/>
  <c r="A402" i="1"/>
  <c r="C402" i="1"/>
  <c r="L402" i="1" a="1"/>
  <c r="L402" i="1" s="1"/>
  <c r="K380" i="15" s="1"/>
  <c r="M402" i="1" a="1"/>
  <c r="M402" i="1" s="1"/>
  <c r="L380" i="15" s="1"/>
  <c r="R402" i="1" a="1"/>
  <c r="R402" i="1" s="1"/>
  <c r="D380" i="15" s="1"/>
  <c r="S402" i="1" a="1"/>
  <c r="S402" i="1" s="1"/>
  <c r="E380" i="15" s="1"/>
  <c r="T402" i="1" a="1"/>
  <c r="T402" i="1" s="1"/>
  <c r="AH402" i="1"/>
  <c r="BA402" i="1" s="1"/>
  <c r="AI402" i="1"/>
  <c r="AJ402" i="1"/>
  <c r="K347" i="10" s="1"/>
  <c r="AK402" i="1"/>
  <c r="AN402" i="1"/>
  <c r="AO402" i="1"/>
  <c r="M347" i="10" s="1"/>
  <c r="AP402" i="1"/>
  <c r="BQ402" i="1"/>
  <c r="BR402" i="1"/>
  <c r="BS402" i="1"/>
  <c r="A403" i="1"/>
  <c r="C403" i="1"/>
  <c r="L403" i="1" a="1"/>
  <c r="L403" i="1" s="1"/>
  <c r="K381" i="15" s="1"/>
  <c r="M403" i="1" a="1"/>
  <c r="M403" i="1" s="1"/>
  <c r="L381" i="15" s="1"/>
  <c r="R403" i="1" a="1"/>
  <c r="R403" i="1" s="1"/>
  <c r="D381" i="15" s="1"/>
  <c r="S403" i="1" a="1"/>
  <c r="S403" i="1" s="1"/>
  <c r="E381" i="15" s="1"/>
  <c r="T403" i="1" a="1"/>
  <c r="T403" i="1" s="1"/>
  <c r="AH403" i="1"/>
  <c r="BA403" i="1" s="1"/>
  <c r="AI403" i="1"/>
  <c r="AJ403" i="1"/>
  <c r="K348" i="10" s="1"/>
  <c r="AK403" i="1"/>
  <c r="AN403" i="1"/>
  <c r="AO403" i="1"/>
  <c r="M348" i="10" s="1"/>
  <c r="AP403" i="1"/>
  <c r="BQ403" i="1"/>
  <c r="BR403" i="1"/>
  <c r="BS403" i="1"/>
  <c r="A404" i="1"/>
  <c r="C404" i="1"/>
  <c r="L404" i="1" a="1"/>
  <c r="L404" i="1" s="1"/>
  <c r="K382" i="15" s="1"/>
  <c r="M404" i="1" a="1"/>
  <c r="M404" i="1" s="1"/>
  <c r="L382" i="15" s="1"/>
  <c r="R404" i="1" a="1"/>
  <c r="R404" i="1" s="1"/>
  <c r="D382" i="15" s="1"/>
  <c r="S404" i="1" a="1"/>
  <c r="S404" i="1" s="1"/>
  <c r="E382" i="15" s="1"/>
  <c r="T404" i="1" a="1"/>
  <c r="T404" i="1" s="1"/>
  <c r="AH404" i="1"/>
  <c r="BA404" i="1" s="1"/>
  <c r="AI404" i="1"/>
  <c r="AJ404" i="1"/>
  <c r="K349" i="10" s="1"/>
  <c r="AK404" i="1"/>
  <c r="AN404" i="1"/>
  <c r="BD404" i="1" s="1" a="1"/>
  <c r="BD404" i="1" s="1"/>
  <c r="AO404" i="1"/>
  <c r="M349" i="10" s="1"/>
  <c r="AP404" i="1"/>
  <c r="BQ404" i="1"/>
  <c r="BR404" i="1"/>
  <c r="BS404" i="1"/>
  <c r="A405" i="1"/>
  <c r="C405" i="1"/>
  <c r="L405" i="1" a="1"/>
  <c r="L405" i="1" s="1"/>
  <c r="K383" i="15" s="1"/>
  <c r="M405" i="1" a="1"/>
  <c r="M405" i="1" s="1"/>
  <c r="L383" i="15" s="1"/>
  <c r="R405" i="1" a="1"/>
  <c r="R405" i="1" s="1"/>
  <c r="D383" i="15" s="1"/>
  <c r="S405" i="1" a="1"/>
  <c r="S405" i="1" s="1"/>
  <c r="E383" i="15" s="1"/>
  <c r="T405" i="1" a="1"/>
  <c r="T405" i="1" s="1"/>
  <c r="AH405" i="1"/>
  <c r="BA405" i="1" s="1"/>
  <c r="AI405" i="1"/>
  <c r="AJ405" i="1"/>
  <c r="K350" i="10" s="1"/>
  <c r="AK405" i="1"/>
  <c r="AN405" i="1"/>
  <c r="BD405" i="1" s="1" a="1"/>
  <c r="BD405" i="1" s="1"/>
  <c r="AO405" i="1"/>
  <c r="M350" i="10" s="1"/>
  <c r="AP405" i="1"/>
  <c r="BQ405" i="1"/>
  <c r="BR405" i="1"/>
  <c r="BS405" i="1"/>
  <c r="A406" i="1"/>
  <c r="C406" i="1"/>
  <c r="L406" i="1" a="1"/>
  <c r="L406" i="1" s="1"/>
  <c r="K384" i="15" s="1"/>
  <c r="M406" i="1" a="1"/>
  <c r="M406" i="1" s="1"/>
  <c r="L384" i="15" s="1"/>
  <c r="R406" i="1" a="1"/>
  <c r="R406" i="1" s="1"/>
  <c r="D384" i="15" s="1"/>
  <c r="S406" i="1" a="1"/>
  <c r="S406" i="1" s="1"/>
  <c r="E384" i="15" s="1"/>
  <c r="T406" i="1" a="1"/>
  <c r="T406" i="1" s="1"/>
  <c r="AH406" i="1"/>
  <c r="BA406" i="1" s="1"/>
  <c r="AI406" i="1"/>
  <c r="AJ406" i="1"/>
  <c r="K351" i="10" s="1"/>
  <c r="AK406" i="1"/>
  <c r="AN406" i="1"/>
  <c r="AO406" i="1"/>
  <c r="M351" i="10" s="1"/>
  <c r="AP406" i="1"/>
  <c r="BQ406" i="1"/>
  <c r="BR406" i="1"/>
  <c r="BS406" i="1"/>
  <c r="A407" i="1"/>
  <c r="C407" i="1"/>
  <c r="L407" i="1" a="1"/>
  <c r="L407" i="1" s="1"/>
  <c r="K385" i="15" s="1"/>
  <c r="M407" i="1" a="1"/>
  <c r="M407" i="1" s="1"/>
  <c r="L385" i="15" s="1"/>
  <c r="R407" i="1" a="1"/>
  <c r="R407" i="1" s="1"/>
  <c r="D385" i="15" s="1"/>
  <c r="S407" i="1" a="1"/>
  <c r="S407" i="1" s="1"/>
  <c r="E385" i="15" s="1"/>
  <c r="T407" i="1" a="1"/>
  <c r="T407" i="1" s="1"/>
  <c r="AH407" i="1"/>
  <c r="BA407" i="1" s="1"/>
  <c r="AI407" i="1"/>
  <c r="AJ407" i="1"/>
  <c r="K352" i="10" s="1"/>
  <c r="AK407" i="1"/>
  <c r="AN407" i="1"/>
  <c r="BD407" i="1" s="1" a="1"/>
  <c r="BD407" i="1" s="1"/>
  <c r="AO407" i="1"/>
  <c r="M352" i="10" s="1"/>
  <c r="AP407" i="1"/>
  <c r="BQ407" i="1"/>
  <c r="BR407" i="1"/>
  <c r="BS407" i="1"/>
  <c r="A408" i="1"/>
  <c r="C408" i="1"/>
  <c r="L408" i="1" a="1"/>
  <c r="L408" i="1" s="1"/>
  <c r="K386" i="15" s="1"/>
  <c r="M408" i="1" a="1"/>
  <c r="M408" i="1" s="1"/>
  <c r="L386" i="15" s="1"/>
  <c r="R408" i="1" a="1"/>
  <c r="R408" i="1" s="1"/>
  <c r="D386" i="15" s="1"/>
  <c r="S408" i="1" a="1"/>
  <c r="S408" i="1" s="1"/>
  <c r="E386" i="15" s="1"/>
  <c r="T408" i="1" a="1"/>
  <c r="T408" i="1" s="1"/>
  <c r="AH408" i="1"/>
  <c r="BA408" i="1" s="1"/>
  <c r="AI408" i="1"/>
  <c r="AJ408" i="1"/>
  <c r="K353" i="10" s="1"/>
  <c r="AK408" i="1"/>
  <c r="AN408" i="1"/>
  <c r="AO408" i="1"/>
  <c r="M353" i="10" s="1"/>
  <c r="AP408" i="1"/>
  <c r="BQ408" i="1"/>
  <c r="BR408" i="1"/>
  <c r="BS408" i="1"/>
  <c r="A409" i="1"/>
  <c r="C409" i="1"/>
  <c r="L409" i="1" a="1"/>
  <c r="L409" i="1" s="1"/>
  <c r="K387" i="15" s="1"/>
  <c r="M409" i="1" a="1"/>
  <c r="M409" i="1" s="1"/>
  <c r="L387" i="15" s="1"/>
  <c r="R409" i="1" a="1"/>
  <c r="R409" i="1" s="1"/>
  <c r="D387" i="15" s="1"/>
  <c r="S409" i="1" a="1"/>
  <c r="S409" i="1" s="1"/>
  <c r="E387" i="15" s="1"/>
  <c r="T409" i="1" a="1"/>
  <c r="T409" i="1" s="1"/>
  <c r="AH409" i="1"/>
  <c r="BA409" i="1" s="1"/>
  <c r="AI409" i="1"/>
  <c r="AJ409" i="1"/>
  <c r="K354" i="10" s="1"/>
  <c r="AK409" i="1"/>
  <c r="AN409" i="1"/>
  <c r="AO409" i="1"/>
  <c r="M354" i="10" s="1"/>
  <c r="AP409" i="1"/>
  <c r="BQ409" i="1"/>
  <c r="BR409" i="1"/>
  <c r="BS409" i="1"/>
  <c r="A410" i="1"/>
  <c r="C410" i="1"/>
  <c r="L410" i="1" a="1"/>
  <c r="L410" i="1" s="1"/>
  <c r="K388" i="15" s="1"/>
  <c r="M410" i="1" a="1"/>
  <c r="M410" i="1" s="1"/>
  <c r="L388" i="15" s="1"/>
  <c r="R410" i="1" a="1"/>
  <c r="R410" i="1" s="1"/>
  <c r="D388" i="15" s="1"/>
  <c r="S410" i="1" a="1"/>
  <c r="S410" i="1" s="1"/>
  <c r="E388" i="15" s="1"/>
  <c r="T410" i="1" a="1"/>
  <c r="T410" i="1" s="1"/>
  <c r="AH410" i="1"/>
  <c r="BA410" i="1" s="1"/>
  <c r="AI410" i="1"/>
  <c r="AJ410" i="1"/>
  <c r="K355" i="10" s="1"/>
  <c r="AK410" i="1"/>
  <c r="AN410" i="1"/>
  <c r="AO410" i="1"/>
  <c r="M355" i="10" s="1"/>
  <c r="AP410" i="1"/>
  <c r="BQ410" i="1"/>
  <c r="BR410" i="1"/>
  <c r="BS410" i="1"/>
  <c r="A411" i="1"/>
  <c r="C411" i="1"/>
  <c r="L411" i="1" a="1"/>
  <c r="L411" i="1" s="1"/>
  <c r="K389" i="15" s="1"/>
  <c r="M411" i="1" a="1"/>
  <c r="M411" i="1" s="1"/>
  <c r="L389" i="15" s="1"/>
  <c r="R411" i="1" a="1"/>
  <c r="R411" i="1" s="1"/>
  <c r="D389" i="15" s="1"/>
  <c r="S411" i="1" a="1"/>
  <c r="S411" i="1" s="1"/>
  <c r="E389" i="15" s="1"/>
  <c r="T411" i="1" a="1"/>
  <c r="T411" i="1" s="1"/>
  <c r="AH411" i="1"/>
  <c r="BA411" i="1" s="1"/>
  <c r="AI411" i="1"/>
  <c r="AJ411" i="1"/>
  <c r="K356" i="10" s="1"/>
  <c r="AK411" i="1"/>
  <c r="AN411" i="1"/>
  <c r="BD411" i="1" s="1" a="1"/>
  <c r="BD411" i="1" s="1"/>
  <c r="AO411" i="1"/>
  <c r="M356" i="10" s="1"/>
  <c r="AP411" i="1"/>
  <c r="BQ411" i="1"/>
  <c r="BR411" i="1"/>
  <c r="BS411" i="1"/>
  <c r="A412" i="1"/>
  <c r="C412" i="1"/>
  <c r="L412" i="1" a="1"/>
  <c r="L412" i="1" s="1"/>
  <c r="K390" i="15" s="1"/>
  <c r="M412" i="1" a="1"/>
  <c r="M412" i="1" s="1"/>
  <c r="L390" i="15" s="1"/>
  <c r="R412" i="1" a="1"/>
  <c r="R412" i="1" s="1"/>
  <c r="D390" i="15" s="1"/>
  <c r="S412" i="1" a="1"/>
  <c r="S412" i="1" s="1"/>
  <c r="E390" i="15" s="1"/>
  <c r="T412" i="1" a="1"/>
  <c r="T412" i="1" s="1"/>
  <c r="AH412" i="1"/>
  <c r="BA412" i="1" s="1"/>
  <c r="AI412" i="1"/>
  <c r="AJ412" i="1"/>
  <c r="K357" i="10" s="1"/>
  <c r="AK412" i="1"/>
  <c r="AN412" i="1"/>
  <c r="BD412" i="1" s="1" a="1"/>
  <c r="BD412" i="1" s="1"/>
  <c r="AO412" i="1"/>
  <c r="M357" i="10" s="1"/>
  <c r="AP412" i="1"/>
  <c r="BQ412" i="1"/>
  <c r="BR412" i="1"/>
  <c r="BS412" i="1"/>
  <c r="A413" i="1"/>
  <c r="C413" i="1"/>
  <c r="L413" i="1" a="1"/>
  <c r="L413" i="1" s="1"/>
  <c r="K391" i="15" s="1"/>
  <c r="M413" i="1" a="1"/>
  <c r="M413" i="1" s="1"/>
  <c r="L391" i="15" s="1"/>
  <c r="R413" i="1" a="1"/>
  <c r="R413" i="1" s="1"/>
  <c r="D391" i="15" s="1"/>
  <c r="S413" i="1" a="1"/>
  <c r="S413" i="1" s="1"/>
  <c r="E391" i="15" s="1"/>
  <c r="T413" i="1" a="1"/>
  <c r="T413" i="1" s="1"/>
  <c r="AH413" i="1"/>
  <c r="BA413" i="1" s="1"/>
  <c r="AI413" i="1"/>
  <c r="AJ413" i="1"/>
  <c r="K358" i="10" s="1"/>
  <c r="AK413" i="1"/>
  <c r="AN413" i="1"/>
  <c r="BD413" i="1" s="1" a="1"/>
  <c r="BD413" i="1" s="1"/>
  <c r="AO413" i="1"/>
  <c r="M358" i="10" s="1"/>
  <c r="AP413" i="1"/>
  <c r="BQ413" i="1"/>
  <c r="BR413" i="1"/>
  <c r="BS413" i="1"/>
  <c r="A414" i="1"/>
  <c r="C414" i="1"/>
  <c r="L414" i="1" a="1"/>
  <c r="L414" i="1" s="1"/>
  <c r="K392" i="15" s="1"/>
  <c r="M414" i="1" a="1"/>
  <c r="M414" i="1" s="1"/>
  <c r="L392" i="15" s="1"/>
  <c r="R414" i="1" a="1"/>
  <c r="R414" i="1" s="1"/>
  <c r="D392" i="15" s="1"/>
  <c r="S414" i="1" a="1"/>
  <c r="S414" i="1" s="1"/>
  <c r="E392" i="15" s="1"/>
  <c r="T414" i="1" a="1"/>
  <c r="T414" i="1" s="1"/>
  <c r="AH414" i="1"/>
  <c r="BA414" i="1" s="1"/>
  <c r="AI414" i="1"/>
  <c r="AJ414" i="1"/>
  <c r="K359" i="10" s="1"/>
  <c r="AK414" i="1"/>
  <c r="AN414" i="1"/>
  <c r="AO414" i="1"/>
  <c r="M359" i="10" s="1"/>
  <c r="AP414" i="1"/>
  <c r="BQ414" i="1"/>
  <c r="BR414" i="1"/>
  <c r="BS414" i="1"/>
  <c r="A415" i="1"/>
  <c r="C415" i="1"/>
  <c r="L415" i="1" a="1"/>
  <c r="L415" i="1" s="1"/>
  <c r="K393" i="15" s="1"/>
  <c r="M415" i="1" a="1"/>
  <c r="M415" i="1" s="1"/>
  <c r="L393" i="15" s="1"/>
  <c r="R415" i="1" a="1"/>
  <c r="R415" i="1" s="1"/>
  <c r="D393" i="15" s="1"/>
  <c r="S415" i="1" a="1"/>
  <c r="S415" i="1" s="1"/>
  <c r="E393" i="15" s="1"/>
  <c r="T415" i="1" a="1"/>
  <c r="T415" i="1" s="1"/>
  <c r="AH415" i="1"/>
  <c r="BA415" i="1" s="1"/>
  <c r="AI415" i="1"/>
  <c r="AJ415" i="1"/>
  <c r="K360" i="10" s="1"/>
  <c r="AK415" i="1"/>
  <c r="AN415" i="1"/>
  <c r="BD415" i="1" s="1" a="1"/>
  <c r="BD415" i="1" s="1"/>
  <c r="AO415" i="1"/>
  <c r="M360" i="10" s="1"/>
  <c r="AP415" i="1"/>
  <c r="BQ415" i="1"/>
  <c r="BR415" i="1"/>
  <c r="BS415" i="1"/>
  <c r="A416" i="1"/>
  <c r="C416" i="1"/>
  <c r="L416" i="1" a="1"/>
  <c r="L416" i="1" s="1"/>
  <c r="K394" i="15" s="1"/>
  <c r="M416" i="1" a="1"/>
  <c r="M416" i="1" s="1"/>
  <c r="L394" i="15" s="1"/>
  <c r="R416" i="1" a="1"/>
  <c r="R416" i="1" s="1"/>
  <c r="D394" i="15" s="1"/>
  <c r="S416" i="1" a="1"/>
  <c r="S416" i="1" s="1"/>
  <c r="E394" i="15" s="1"/>
  <c r="T416" i="1" a="1"/>
  <c r="T416" i="1" s="1"/>
  <c r="AH416" i="1"/>
  <c r="BA416" i="1" s="1"/>
  <c r="AI416" i="1"/>
  <c r="AJ416" i="1"/>
  <c r="K361" i="10" s="1"/>
  <c r="AK416" i="1"/>
  <c r="AN416" i="1"/>
  <c r="BD416" i="1" s="1" a="1"/>
  <c r="BD416" i="1" s="1"/>
  <c r="AO416" i="1"/>
  <c r="M361" i="10" s="1"/>
  <c r="AP416" i="1"/>
  <c r="BQ416" i="1"/>
  <c r="BR416" i="1"/>
  <c r="BS416" i="1"/>
  <c r="A417" i="1"/>
  <c r="C417" i="1"/>
  <c r="L417" i="1" a="1"/>
  <c r="L417" i="1" s="1"/>
  <c r="K395" i="15" s="1"/>
  <c r="M417" i="1" a="1"/>
  <c r="M417" i="1" s="1"/>
  <c r="L395" i="15" s="1"/>
  <c r="R417" i="1" a="1"/>
  <c r="R417" i="1" s="1"/>
  <c r="D395" i="15" s="1"/>
  <c r="S417" i="1" a="1"/>
  <c r="S417" i="1" s="1"/>
  <c r="E395" i="15" s="1"/>
  <c r="T417" i="1" a="1"/>
  <c r="T417" i="1" s="1"/>
  <c r="AH417" i="1"/>
  <c r="BA417" i="1" s="1"/>
  <c r="AI417" i="1"/>
  <c r="AJ417" i="1"/>
  <c r="K362" i="10" s="1"/>
  <c r="AK417" i="1"/>
  <c r="AN417" i="1"/>
  <c r="AO417" i="1"/>
  <c r="M362" i="10" s="1"/>
  <c r="AP417" i="1"/>
  <c r="BQ417" i="1"/>
  <c r="BR417" i="1"/>
  <c r="BS417" i="1"/>
  <c r="A418" i="1"/>
  <c r="C418" i="1"/>
  <c r="L418" i="1" a="1"/>
  <c r="L418" i="1" s="1"/>
  <c r="K396" i="15" s="1"/>
  <c r="M418" i="1" a="1"/>
  <c r="M418" i="1" s="1"/>
  <c r="L396" i="15" s="1"/>
  <c r="R418" i="1" a="1"/>
  <c r="R418" i="1" s="1"/>
  <c r="D396" i="15" s="1"/>
  <c r="S418" i="1" a="1"/>
  <c r="S418" i="1" s="1"/>
  <c r="E396" i="15" s="1"/>
  <c r="T418" i="1" a="1"/>
  <c r="T418" i="1" s="1"/>
  <c r="AH418" i="1"/>
  <c r="BA418" i="1" s="1"/>
  <c r="AI418" i="1"/>
  <c r="AJ418" i="1"/>
  <c r="K363" i="10" s="1"/>
  <c r="AK418" i="1"/>
  <c r="AN418" i="1"/>
  <c r="AO418" i="1"/>
  <c r="M363" i="10" s="1"/>
  <c r="AP418" i="1"/>
  <c r="BQ418" i="1"/>
  <c r="BR418" i="1"/>
  <c r="BS418" i="1"/>
  <c r="A419" i="1"/>
  <c r="C419" i="1"/>
  <c r="L419" i="1" a="1"/>
  <c r="L419" i="1" s="1"/>
  <c r="K397" i="15" s="1"/>
  <c r="M419" i="1" a="1"/>
  <c r="M419" i="1" s="1"/>
  <c r="L397" i="15" s="1"/>
  <c r="R419" i="1" a="1"/>
  <c r="R419" i="1" s="1"/>
  <c r="D397" i="15" s="1"/>
  <c r="S419" i="1" a="1"/>
  <c r="S419" i="1" s="1"/>
  <c r="E397" i="15" s="1"/>
  <c r="T419" i="1" a="1"/>
  <c r="T419" i="1" s="1"/>
  <c r="AH419" i="1"/>
  <c r="BA419" i="1" s="1"/>
  <c r="AI419" i="1"/>
  <c r="AJ419" i="1"/>
  <c r="K364" i="10" s="1"/>
  <c r="AK419" i="1"/>
  <c r="AN419" i="1"/>
  <c r="BD419" i="1" s="1" a="1"/>
  <c r="BD419" i="1" s="1"/>
  <c r="AO419" i="1"/>
  <c r="M364" i="10" s="1"/>
  <c r="AP419" i="1"/>
  <c r="BQ419" i="1"/>
  <c r="BR419" i="1"/>
  <c r="BS419" i="1"/>
  <c r="A420" i="1"/>
  <c r="C420" i="1"/>
  <c r="L420" i="1" a="1"/>
  <c r="L420" i="1" s="1"/>
  <c r="K398" i="15" s="1"/>
  <c r="M420" i="1" a="1"/>
  <c r="M420" i="1" s="1"/>
  <c r="L398" i="15" s="1"/>
  <c r="R420" i="1" a="1"/>
  <c r="R420" i="1" s="1"/>
  <c r="D398" i="15" s="1"/>
  <c r="S420" i="1" a="1"/>
  <c r="S420" i="1" s="1"/>
  <c r="E398" i="15" s="1"/>
  <c r="T420" i="1" a="1"/>
  <c r="T420" i="1" s="1"/>
  <c r="AH420" i="1"/>
  <c r="BA420" i="1" s="1"/>
  <c r="AI420" i="1"/>
  <c r="AJ420" i="1"/>
  <c r="K365" i="10" s="1"/>
  <c r="AK420" i="1"/>
  <c r="AN420" i="1"/>
  <c r="AO420" i="1"/>
  <c r="M365" i="10" s="1"/>
  <c r="AP420" i="1"/>
  <c r="BQ420" i="1"/>
  <c r="BR420" i="1"/>
  <c r="BS420" i="1"/>
  <c r="A421" i="1"/>
  <c r="C421" i="1"/>
  <c r="L421" i="1" a="1"/>
  <c r="L421" i="1" s="1"/>
  <c r="K399" i="15" s="1"/>
  <c r="M421" i="1" a="1"/>
  <c r="M421" i="1" s="1"/>
  <c r="L399" i="15" s="1"/>
  <c r="R421" i="1" a="1"/>
  <c r="R421" i="1" s="1"/>
  <c r="D399" i="15" s="1"/>
  <c r="S421" i="1" a="1"/>
  <c r="S421" i="1" s="1"/>
  <c r="E399" i="15" s="1"/>
  <c r="T421" i="1" a="1"/>
  <c r="T421" i="1" s="1"/>
  <c r="AH421" i="1"/>
  <c r="BA421" i="1" s="1"/>
  <c r="AI421" i="1"/>
  <c r="AJ421" i="1"/>
  <c r="K366" i="10" s="1"/>
  <c r="AK421" i="1"/>
  <c r="AN421" i="1"/>
  <c r="BD421" i="1" s="1" a="1"/>
  <c r="BD421" i="1" s="1"/>
  <c r="AO421" i="1"/>
  <c r="M366" i="10" s="1"/>
  <c r="AP421" i="1"/>
  <c r="BQ421" i="1"/>
  <c r="BR421" i="1"/>
  <c r="BS421" i="1"/>
  <c r="A422" i="1"/>
  <c r="C422" i="1"/>
  <c r="L422" i="1" a="1"/>
  <c r="L422" i="1" s="1"/>
  <c r="K400" i="15" s="1"/>
  <c r="M422" i="1" a="1"/>
  <c r="M422" i="1" s="1"/>
  <c r="L400" i="15" s="1"/>
  <c r="R422" i="1" a="1"/>
  <c r="R422" i="1" s="1"/>
  <c r="D400" i="15" s="1"/>
  <c r="S422" i="1" a="1"/>
  <c r="S422" i="1" s="1"/>
  <c r="E400" i="15" s="1"/>
  <c r="T422" i="1" a="1"/>
  <c r="T422" i="1" s="1"/>
  <c r="AH422" i="1"/>
  <c r="BA422" i="1" s="1"/>
  <c r="AI422" i="1"/>
  <c r="AJ422" i="1"/>
  <c r="K367" i="10" s="1"/>
  <c r="AK422" i="1"/>
  <c r="AN422" i="1"/>
  <c r="BD422" i="1" s="1" a="1"/>
  <c r="BD422" i="1" s="1"/>
  <c r="AO422" i="1"/>
  <c r="M367" i="10" s="1"/>
  <c r="AP422" i="1"/>
  <c r="BQ422" i="1"/>
  <c r="BR422" i="1"/>
  <c r="BS422" i="1"/>
  <c r="A423" i="1"/>
  <c r="C423" i="1"/>
  <c r="L423" i="1" a="1"/>
  <c r="L423" i="1" s="1"/>
  <c r="K401" i="15" s="1"/>
  <c r="M423" i="1" a="1"/>
  <c r="M423" i="1" s="1"/>
  <c r="L401" i="15" s="1"/>
  <c r="R423" i="1" a="1"/>
  <c r="R423" i="1" s="1"/>
  <c r="D401" i="15" s="1"/>
  <c r="S423" i="1" a="1"/>
  <c r="S423" i="1" s="1"/>
  <c r="E401" i="15" s="1"/>
  <c r="T423" i="1" a="1"/>
  <c r="T423" i="1" s="1"/>
  <c r="AH423" i="1"/>
  <c r="BA423" i="1" s="1"/>
  <c r="AI423" i="1"/>
  <c r="AJ423" i="1"/>
  <c r="K368" i="10" s="1"/>
  <c r="AK423" i="1"/>
  <c r="AN423" i="1"/>
  <c r="AO423" i="1"/>
  <c r="M368" i="10" s="1"/>
  <c r="AP423" i="1"/>
  <c r="BQ423" i="1"/>
  <c r="BR423" i="1"/>
  <c r="BS423" i="1"/>
  <c r="A424" i="1"/>
  <c r="C424" i="1"/>
  <c r="L424" i="1" a="1"/>
  <c r="L424" i="1" s="1"/>
  <c r="K402" i="15" s="1"/>
  <c r="M424" i="1" a="1"/>
  <c r="M424" i="1" s="1"/>
  <c r="L402" i="15" s="1"/>
  <c r="R424" i="1" a="1"/>
  <c r="R424" i="1" s="1"/>
  <c r="D402" i="15" s="1"/>
  <c r="S424" i="1" a="1"/>
  <c r="S424" i="1" s="1"/>
  <c r="E402" i="15" s="1"/>
  <c r="T424" i="1" a="1"/>
  <c r="T424" i="1" s="1"/>
  <c r="AH424" i="1"/>
  <c r="BA424" i="1" s="1"/>
  <c r="AI424" i="1"/>
  <c r="AJ424" i="1"/>
  <c r="K369" i="10" s="1"/>
  <c r="AK424" i="1"/>
  <c r="AN424" i="1"/>
  <c r="BD424" i="1" s="1" a="1"/>
  <c r="BD424" i="1" s="1"/>
  <c r="AO424" i="1"/>
  <c r="M369" i="10" s="1"/>
  <c r="AP424" i="1"/>
  <c r="BQ424" i="1"/>
  <c r="BR424" i="1"/>
  <c r="BS424" i="1"/>
  <c r="A425" i="1"/>
  <c r="C425" i="1"/>
  <c r="L425" i="1" a="1"/>
  <c r="L425" i="1" s="1"/>
  <c r="K403" i="15" s="1"/>
  <c r="M425" i="1" a="1"/>
  <c r="M425" i="1" s="1"/>
  <c r="L403" i="15" s="1"/>
  <c r="R425" i="1" a="1"/>
  <c r="R425" i="1" s="1"/>
  <c r="D403" i="15" s="1"/>
  <c r="S425" i="1" a="1"/>
  <c r="S425" i="1" s="1"/>
  <c r="E403" i="15" s="1"/>
  <c r="T425" i="1" a="1"/>
  <c r="T425" i="1" s="1"/>
  <c r="AH425" i="1"/>
  <c r="BA425" i="1" s="1"/>
  <c r="AI425" i="1"/>
  <c r="AJ425" i="1"/>
  <c r="K370" i="10" s="1"/>
  <c r="AK425" i="1"/>
  <c r="AN425" i="1"/>
  <c r="BD425" i="1" s="1" a="1"/>
  <c r="BD425" i="1" s="1"/>
  <c r="AO425" i="1"/>
  <c r="M370" i="10" s="1"/>
  <c r="AP425" i="1"/>
  <c r="BQ425" i="1"/>
  <c r="BR425" i="1"/>
  <c r="BS425" i="1"/>
  <c r="A426" i="1"/>
  <c r="C426" i="1"/>
  <c r="L426" i="1" a="1"/>
  <c r="L426" i="1" s="1"/>
  <c r="K404" i="15" s="1"/>
  <c r="M426" i="1" a="1"/>
  <c r="M426" i="1" s="1"/>
  <c r="L404" i="15" s="1"/>
  <c r="R426" i="1" a="1"/>
  <c r="R426" i="1" s="1"/>
  <c r="D404" i="15" s="1"/>
  <c r="S426" i="1" a="1"/>
  <c r="S426" i="1" s="1"/>
  <c r="E404" i="15" s="1"/>
  <c r="T426" i="1" a="1"/>
  <c r="T426" i="1" s="1"/>
  <c r="AH426" i="1"/>
  <c r="BA426" i="1" s="1"/>
  <c r="AI426" i="1"/>
  <c r="AJ426" i="1"/>
  <c r="K371" i="10" s="1"/>
  <c r="AK426" i="1"/>
  <c r="AN426" i="1"/>
  <c r="AO426" i="1"/>
  <c r="M371" i="10" s="1"/>
  <c r="AP426" i="1"/>
  <c r="BQ426" i="1"/>
  <c r="BR426" i="1"/>
  <c r="BS426" i="1"/>
  <c r="A427" i="1"/>
  <c r="C427" i="1"/>
  <c r="L427" i="1" a="1"/>
  <c r="L427" i="1" s="1"/>
  <c r="K405" i="15" s="1"/>
  <c r="M427" i="1" a="1"/>
  <c r="M427" i="1" s="1"/>
  <c r="L405" i="15" s="1"/>
  <c r="R427" i="1" a="1"/>
  <c r="R427" i="1" s="1"/>
  <c r="D405" i="15" s="1"/>
  <c r="S427" i="1" a="1"/>
  <c r="S427" i="1" s="1"/>
  <c r="E405" i="15" s="1"/>
  <c r="T427" i="1" a="1"/>
  <c r="T427" i="1" s="1"/>
  <c r="AH427" i="1"/>
  <c r="BA427" i="1" s="1"/>
  <c r="AI427" i="1"/>
  <c r="AJ427" i="1"/>
  <c r="K372" i="10" s="1"/>
  <c r="AK427" i="1"/>
  <c r="AN427" i="1"/>
  <c r="BD427" i="1" s="1" a="1"/>
  <c r="BD427" i="1" s="1"/>
  <c r="AO427" i="1"/>
  <c r="M372" i="10" s="1"/>
  <c r="AP427" i="1"/>
  <c r="BQ427" i="1"/>
  <c r="BR427" i="1"/>
  <c r="BS427" i="1"/>
  <c r="A428" i="1"/>
  <c r="C428" i="1"/>
  <c r="L428" i="1" a="1"/>
  <c r="L428" i="1" s="1"/>
  <c r="K406" i="15" s="1"/>
  <c r="M428" i="1" a="1"/>
  <c r="M428" i="1" s="1"/>
  <c r="L406" i="15" s="1"/>
  <c r="R428" i="1" a="1"/>
  <c r="R428" i="1" s="1"/>
  <c r="D406" i="15" s="1"/>
  <c r="S428" i="1" a="1"/>
  <c r="S428" i="1" s="1"/>
  <c r="E406" i="15" s="1"/>
  <c r="T428" i="1" a="1"/>
  <c r="T428" i="1" s="1"/>
  <c r="AH428" i="1"/>
  <c r="BA428" i="1" s="1"/>
  <c r="AI428" i="1"/>
  <c r="AJ428" i="1"/>
  <c r="K373" i="10" s="1"/>
  <c r="AK428" i="1"/>
  <c r="AN428" i="1"/>
  <c r="BD428" i="1" s="1" a="1"/>
  <c r="BD428" i="1" s="1"/>
  <c r="AO428" i="1"/>
  <c r="M373" i="10" s="1"/>
  <c r="AP428" i="1"/>
  <c r="BQ428" i="1"/>
  <c r="BR428" i="1"/>
  <c r="BS428" i="1"/>
  <c r="A429" i="1"/>
  <c r="C429" i="1"/>
  <c r="L429" i="1" a="1"/>
  <c r="L429" i="1" s="1"/>
  <c r="K407" i="15" s="1"/>
  <c r="M429" i="1" a="1"/>
  <c r="M429" i="1" s="1"/>
  <c r="L407" i="15" s="1"/>
  <c r="R429" i="1" a="1"/>
  <c r="R429" i="1" s="1"/>
  <c r="D407" i="15" s="1"/>
  <c r="S429" i="1" a="1"/>
  <c r="S429" i="1" s="1"/>
  <c r="E407" i="15" s="1"/>
  <c r="T429" i="1" a="1"/>
  <c r="T429" i="1" s="1"/>
  <c r="AH429" i="1"/>
  <c r="BA429" i="1" s="1"/>
  <c r="AI429" i="1"/>
  <c r="AJ429" i="1"/>
  <c r="K374" i="10" s="1"/>
  <c r="AK429" i="1"/>
  <c r="AN429" i="1"/>
  <c r="BD429" i="1" s="1" a="1"/>
  <c r="BD429" i="1" s="1"/>
  <c r="AO429" i="1"/>
  <c r="M374" i="10" s="1"/>
  <c r="AP429" i="1"/>
  <c r="BQ429" i="1"/>
  <c r="BR429" i="1"/>
  <c r="BS429" i="1"/>
  <c r="A430" i="1"/>
  <c r="C430" i="1"/>
  <c r="L430" i="1" a="1"/>
  <c r="L430" i="1" s="1"/>
  <c r="K408" i="15" s="1"/>
  <c r="M430" i="1" a="1"/>
  <c r="M430" i="1" s="1"/>
  <c r="L408" i="15" s="1"/>
  <c r="R430" i="1" a="1"/>
  <c r="R430" i="1" s="1"/>
  <c r="D408" i="15" s="1"/>
  <c r="S430" i="1" a="1"/>
  <c r="S430" i="1" s="1"/>
  <c r="E408" i="15" s="1"/>
  <c r="T430" i="1" a="1"/>
  <c r="T430" i="1" s="1"/>
  <c r="AH430" i="1"/>
  <c r="BA430" i="1" s="1"/>
  <c r="AI430" i="1"/>
  <c r="AJ430" i="1"/>
  <c r="K375" i="10" s="1"/>
  <c r="AK430" i="1"/>
  <c r="AN430" i="1"/>
  <c r="BD430" i="1" s="1" a="1"/>
  <c r="BD430" i="1" s="1"/>
  <c r="AO430" i="1"/>
  <c r="M375" i="10" s="1"/>
  <c r="AP430" i="1"/>
  <c r="BQ430" i="1"/>
  <c r="BR430" i="1"/>
  <c r="BS430" i="1"/>
  <c r="A431" i="1"/>
  <c r="C431" i="1"/>
  <c r="L431" i="1" a="1"/>
  <c r="L431" i="1" s="1"/>
  <c r="K409" i="15" s="1"/>
  <c r="M431" i="1" a="1"/>
  <c r="M431" i="1" s="1"/>
  <c r="L409" i="15" s="1"/>
  <c r="R431" i="1" a="1"/>
  <c r="R431" i="1" s="1"/>
  <c r="D409" i="15" s="1"/>
  <c r="S431" i="1" a="1"/>
  <c r="S431" i="1" s="1"/>
  <c r="E409" i="15" s="1"/>
  <c r="T431" i="1" a="1"/>
  <c r="T431" i="1" s="1"/>
  <c r="AH431" i="1"/>
  <c r="BA431" i="1" s="1"/>
  <c r="AI431" i="1"/>
  <c r="AJ431" i="1"/>
  <c r="K376" i="10" s="1"/>
  <c r="AK431" i="1"/>
  <c r="AN431" i="1"/>
  <c r="AO431" i="1"/>
  <c r="M376" i="10" s="1"/>
  <c r="AP431" i="1"/>
  <c r="BQ431" i="1"/>
  <c r="BR431" i="1"/>
  <c r="BS431" i="1"/>
  <c r="A432" i="1"/>
  <c r="C432" i="1"/>
  <c r="L432" i="1" a="1"/>
  <c r="L432" i="1" s="1"/>
  <c r="K410" i="15" s="1"/>
  <c r="M432" i="1" a="1"/>
  <c r="M432" i="1" s="1"/>
  <c r="L410" i="15" s="1"/>
  <c r="R432" i="1" a="1"/>
  <c r="R432" i="1" s="1"/>
  <c r="D410" i="15" s="1"/>
  <c r="S432" i="1" a="1"/>
  <c r="S432" i="1" s="1"/>
  <c r="E410" i="15" s="1"/>
  <c r="T432" i="1" a="1"/>
  <c r="T432" i="1" s="1"/>
  <c r="AH432" i="1"/>
  <c r="BA432" i="1" s="1"/>
  <c r="AI432" i="1"/>
  <c r="AJ432" i="1"/>
  <c r="K377" i="10" s="1"/>
  <c r="AK432" i="1"/>
  <c r="AN432" i="1"/>
  <c r="AO432" i="1"/>
  <c r="M377" i="10" s="1"/>
  <c r="AP432" i="1"/>
  <c r="BQ432" i="1"/>
  <c r="BR432" i="1"/>
  <c r="BS432" i="1"/>
  <c r="A433" i="1"/>
  <c r="C433" i="1"/>
  <c r="L433" i="1" a="1"/>
  <c r="L433" i="1" s="1"/>
  <c r="K411" i="15" s="1"/>
  <c r="M433" i="1" a="1"/>
  <c r="M433" i="1" s="1"/>
  <c r="L411" i="15" s="1"/>
  <c r="R433" i="1" a="1"/>
  <c r="R433" i="1" s="1"/>
  <c r="D411" i="15" s="1"/>
  <c r="S433" i="1" a="1"/>
  <c r="S433" i="1" s="1"/>
  <c r="E411" i="15" s="1"/>
  <c r="T433" i="1" a="1"/>
  <c r="T433" i="1" s="1"/>
  <c r="AH433" i="1"/>
  <c r="BA433" i="1" s="1"/>
  <c r="AI433" i="1"/>
  <c r="AJ433" i="1"/>
  <c r="K378" i="10" s="1"/>
  <c r="AK433" i="1"/>
  <c r="AN433" i="1"/>
  <c r="AO433" i="1"/>
  <c r="M378" i="10" s="1"/>
  <c r="AP433" i="1"/>
  <c r="BQ433" i="1"/>
  <c r="BR433" i="1"/>
  <c r="BS433" i="1"/>
  <c r="A434" i="1"/>
  <c r="C434" i="1"/>
  <c r="L434" i="1" a="1"/>
  <c r="L434" i="1" s="1"/>
  <c r="K412" i="15" s="1"/>
  <c r="M434" i="1" a="1"/>
  <c r="M434" i="1" s="1"/>
  <c r="L412" i="15" s="1"/>
  <c r="R434" i="1" a="1"/>
  <c r="R434" i="1" s="1"/>
  <c r="D412" i="15" s="1"/>
  <c r="S434" i="1" a="1"/>
  <c r="S434" i="1" s="1"/>
  <c r="E412" i="15" s="1"/>
  <c r="T434" i="1" a="1"/>
  <c r="T434" i="1" s="1"/>
  <c r="AH434" i="1"/>
  <c r="BA434" i="1" s="1"/>
  <c r="AI434" i="1"/>
  <c r="AJ434" i="1"/>
  <c r="K379" i="10" s="1"/>
  <c r="AK434" i="1"/>
  <c r="AN434" i="1"/>
  <c r="BD434" i="1" s="1" a="1"/>
  <c r="BD434" i="1" s="1"/>
  <c r="AO434" i="1"/>
  <c r="M379" i="10" s="1"/>
  <c r="AP434" i="1"/>
  <c r="BQ434" i="1"/>
  <c r="BR434" i="1"/>
  <c r="BS434" i="1"/>
  <c r="A435" i="1"/>
  <c r="C435" i="1"/>
  <c r="L435" i="1" a="1"/>
  <c r="L435" i="1" s="1"/>
  <c r="K413" i="15" s="1"/>
  <c r="M435" i="1" a="1"/>
  <c r="M435" i="1" s="1"/>
  <c r="L413" i="15" s="1"/>
  <c r="R435" i="1" a="1"/>
  <c r="R435" i="1" s="1"/>
  <c r="D413" i="15" s="1"/>
  <c r="S435" i="1" a="1"/>
  <c r="S435" i="1" s="1"/>
  <c r="E413" i="15" s="1"/>
  <c r="T435" i="1" a="1"/>
  <c r="T435" i="1" s="1"/>
  <c r="AH435" i="1"/>
  <c r="BA435" i="1" s="1"/>
  <c r="AI435" i="1"/>
  <c r="AJ435" i="1"/>
  <c r="K380" i="10" s="1"/>
  <c r="AK435" i="1"/>
  <c r="AN435" i="1"/>
  <c r="BD435" i="1" s="1" a="1"/>
  <c r="BD435" i="1" s="1"/>
  <c r="AO435" i="1"/>
  <c r="M380" i="10" s="1"/>
  <c r="AP435" i="1"/>
  <c r="BQ435" i="1"/>
  <c r="BR435" i="1"/>
  <c r="BS435" i="1"/>
  <c r="A436" i="1"/>
  <c r="C436" i="1"/>
  <c r="L436" i="1" a="1"/>
  <c r="L436" i="1" s="1"/>
  <c r="K414" i="15" s="1"/>
  <c r="M436" i="1" a="1"/>
  <c r="M436" i="1" s="1"/>
  <c r="L414" i="15" s="1"/>
  <c r="R436" i="1" a="1"/>
  <c r="R436" i="1" s="1"/>
  <c r="D414" i="15" s="1"/>
  <c r="S436" i="1" a="1"/>
  <c r="S436" i="1" s="1"/>
  <c r="E414" i="15" s="1"/>
  <c r="T436" i="1" a="1"/>
  <c r="T436" i="1" s="1"/>
  <c r="AH436" i="1"/>
  <c r="BA436" i="1" s="1"/>
  <c r="AI436" i="1"/>
  <c r="AJ436" i="1"/>
  <c r="K381" i="10" s="1"/>
  <c r="AK436" i="1"/>
  <c r="AN436" i="1"/>
  <c r="AO436" i="1"/>
  <c r="M381" i="10" s="1"/>
  <c r="AP436" i="1"/>
  <c r="BQ436" i="1"/>
  <c r="BR436" i="1"/>
  <c r="BS436" i="1"/>
  <c r="A437" i="1"/>
  <c r="C437" i="1"/>
  <c r="L437" i="1" a="1"/>
  <c r="L437" i="1" s="1"/>
  <c r="K415" i="15" s="1"/>
  <c r="M437" i="1" a="1"/>
  <c r="M437" i="1" s="1"/>
  <c r="L415" i="15" s="1"/>
  <c r="R437" i="1" a="1"/>
  <c r="R437" i="1" s="1"/>
  <c r="D415" i="15" s="1"/>
  <c r="S437" i="1" a="1"/>
  <c r="S437" i="1" s="1"/>
  <c r="E415" i="15" s="1"/>
  <c r="T437" i="1" a="1"/>
  <c r="T437" i="1" s="1"/>
  <c r="AH437" i="1"/>
  <c r="BA437" i="1" s="1"/>
  <c r="AI437" i="1"/>
  <c r="AJ437" i="1"/>
  <c r="K382" i="10" s="1"/>
  <c r="AK437" i="1"/>
  <c r="AN437" i="1"/>
  <c r="AO437" i="1"/>
  <c r="M382" i="10" s="1"/>
  <c r="AP437" i="1"/>
  <c r="BQ437" i="1"/>
  <c r="BR437" i="1"/>
  <c r="BS437" i="1"/>
  <c r="A438" i="1"/>
  <c r="C438" i="1"/>
  <c r="L438" i="1" a="1"/>
  <c r="L438" i="1" s="1"/>
  <c r="K416" i="15" s="1"/>
  <c r="M438" i="1" a="1"/>
  <c r="M438" i="1" s="1"/>
  <c r="L416" i="15" s="1"/>
  <c r="R438" i="1" a="1"/>
  <c r="R438" i="1" s="1"/>
  <c r="D416" i="15" s="1"/>
  <c r="S438" i="1" a="1"/>
  <c r="S438" i="1" s="1"/>
  <c r="E416" i="15" s="1"/>
  <c r="T438" i="1" a="1"/>
  <c r="T438" i="1" s="1"/>
  <c r="AH438" i="1"/>
  <c r="BA438" i="1" s="1"/>
  <c r="AI438" i="1"/>
  <c r="AJ438" i="1"/>
  <c r="K383" i="10" s="1"/>
  <c r="AK438" i="1"/>
  <c r="AN438" i="1"/>
  <c r="AO438" i="1"/>
  <c r="M383" i="10" s="1"/>
  <c r="AP438" i="1"/>
  <c r="BQ438" i="1"/>
  <c r="BR438" i="1"/>
  <c r="BS438" i="1"/>
  <c r="A439" i="1"/>
  <c r="C439" i="1"/>
  <c r="L439" i="1" a="1"/>
  <c r="L439" i="1" s="1"/>
  <c r="K417" i="15" s="1"/>
  <c r="M439" i="1" a="1"/>
  <c r="M439" i="1" s="1"/>
  <c r="L417" i="15" s="1"/>
  <c r="R439" i="1" a="1"/>
  <c r="R439" i="1" s="1"/>
  <c r="D417" i="15" s="1"/>
  <c r="S439" i="1" a="1"/>
  <c r="S439" i="1" s="1"/>
  <c r="E417" i="15" s="1"/>
  <c r="T439" i="1" a="1"/>
  <c r="T439" i="1" s="1"/>
  <c r="AH439" i="1"/>
  <c r="BA439" i="1" s="1"/>
  <c r="AI439" i="1"/>
  <c r="AJ439" i="1"/>
  <c r="K384" i="10" s="1"/>
  <c r="AK439" i="1"/>
  <c r="AN439" i="1"/>
  <c r="AO439" i="1"/>
  <c r="M384" i="10" s="1"/>
  <c r="AP439" i="1"/>
  <c r="BQ439" i="1"/>
  <c r="BR439" i="1"/>
  <c r="BS439" i="1"/>
  <c r="A440" i="1"/>
  <c r="C440" i="1"/>
  <c r="L440" i="1" a="1"/>
  <c r="L440" i="1" s="1"/>
  <c r="K418" i="15" s="1"/>
  <c r="M440" i="1" a="1"/>
  <c r="M440" i="1" s="1"/>
  <c r="L418" i="15" s="1"/>
  <c r="R440" i="1" a="1"/>
  <c r="R440" i="1" s="1"/>
  <c r="D418" i="15" s="1"/>
  <c r="S440" i="1" a="1"/>
  <c r="S440" i="1" s="1"/>
  <c r="E418" i="15" s="1"/>
  <c r="T440" i="1" a="1"/>
  <c r="T440" i="1" s="1"/>
  <c r="AH440" i="1"/>
  <c r="BA440" i="1" s="1"/>
  <c r="AI440" i="1"/>
  <c r="AJ440" i="1"/>
  <c r="K385" i="10" s="1"/>
  <c r="AK440" i="1"/>
  <c r="AN440" i="1"/>
  <c r="BD440" i="1" s="1" a="1"/>
  <c r="BD440" i="1" s="1"/>
  <c r="AO440" i="1"/>
  <c r="M385" i="10" s="1"/>
  <c r="AP440" i="1"/>
  <c r="BQ440" i="1"/>
  <c r="BR440" i="1"/>
  <c r="BS440" i="1"/>
  <c r="A441" i="1"/>
  <c r="C441" i="1"/>
  <c r="L441" i="1" a="1"/>
  <c r="L441" i="1" s="1"/>
  <c r="K419" i="15" s="1"/>
  <c r="M441" i="1" a="1"/>
  <c r="M441" i="1" s="1"/>
  <c r="L419" i="15" s="1"/>
  <c r="R441" i="1" a="1"/>
  <c r="R441" i="1" s="1"/>
  <c r="D419" i="15" s="1"/>
  <c r="S441" i="1" a="1"/>
  <c r="S441" i="1" s="1"/>
  <c r="E419" i="15" s="1"/>
  <c r="T441" i="1" a="1"/>
  <c r="T441" i="1" s="1"/>
  <c r="AH441" i="1"/>
  <c r="BA441" i="1" s="1"/>
  <c r="AI441" i="1"/>
  <c r="AJ441" i="1"/>
  <c r="K386" i="10" s="1"/>
  <c r="AK441" i="1"/>
  <c r="AN441" i="1"/>
  <c r="AO441" i="1"/>
  <c r="M386" i="10" s="1"/>
  <c r="AP441" i="1"/>
  <c r="BQ441" i="1"/>
  <c r="BR441" i="1"/>
  <c r="BS441" i="1"/>
  <c r="A442" i="1"/>
  <c r="C442" i="1"/>
  <c r="L442" i="1" a="1"/>
  <c r="L442" i="1" s="1"/>
  <c r="K420" i="15" s="1"/>
  <c r="M442" i="1" a="1"/>
  <c r="M442" i="1" s="1"/>
  <c r="L420" i="15" s="1"/>
  <c r="R442" i="1" a="1"/>
  <c r="R442" i="1" s="1"/>
  <c r="D420" i="15" s="1"/>
  <c r="S442" i="1" a="1"/>
  <c r="S442" i="1" s="1"/>
  <c r="E420" i="15" s="1"/>
  <c r="T442" i="1" a="1"/>
  <c r="T442" i="1" s="1"/>
  <c r="AH442" i="1"/>
  <c r="BA442" i="1" s="1"/>
  <c r="AI442" i="1"/>
  <c r="AJ442" i="1"/>
  <c r="K387" i="10" s="1"/>
  <c r="AK442" i="1"/>
  <c r="AN442" i="1"/>
  <c r="AO442" i="1"/>
  <c r="M387" i="10" s="1"/>
  <c r="AP442" i="1"/>
  <c r="BQ442" i="1"/>
  <c r="BR442" i="1"/>
  <c r="BS442" i="1"/>
  <c r="A443" i="1"/>
  <c r="C443" i="1"/>
  <c r="L443" i="1" a="1"/>
  <c r="L443" i="1" s="1"/>
  <c r="K421" i="15" s="1"/>
  <c r="M443" i="1" a="1"/>
  <c r="M443" i="1" s="1"/>
  <c r="L421" i="15" s="1"/>
  <c r="R443" i="1" a="1"/>
  <c r="R443" i="1" s="1"/>
  <c r="D421" i="15" s="1"/>
  <c r="S443" i="1" a="1"/>
  <c r="S443" i="1" s="1"/>
  <c r="E421" i="15" s="1"/>
  <c r="T443" i="1" a="1"/>
  <c r="T443" i="1" s="1"/>
  <c r="AH443" i="1"/>
  <c r="BA443" i="1" s="1"/>
  <c r="AI443" i="1"/>
  <c r="AJ443" i="1"/>
  <c r="K388" i="10" s="1"/>
  <c r="AK443" i="1"/>
  <c r="AN443" i="1"/>
  <c r="BD443" i="1" s="1" a="1"/>
  <c r="BD443" i="1" s="1"/>
  <c r="AO443" i="1"/>
  <c r="M388" i="10" s="1"/>
  <c r="AP443" i="1"/>
  <c r="BQ443" i="1"/>
  <c r="BR443" i="1"/>
  <c r="BS443" i="1"/>
  <c r="A444" i="1"/>
  <c r="C444" i="1"/>
  <c r="L444" i="1" a="1"/>
  <c r="L444" i="1" s="1"/>
  <c r="K422" i="15" s="1"/>
  <c r="M444" i="1" a="1"/>
  <c r="M444" i="1" s="1"/>
  <c r="L422" i="15" s="1"/>
  <c r="R444" i="1" a="1"/>
  <c r="R444" i="1" s="1"/>
  <c r="D422" i="15" s="1"/>
  <c r="S444" i="1" a="1"/>
  <c r="S444" i="1" s="1"/>
  <c r="E422" i="15" s="1"/>
  <c r="T444" i="1" a="1"/>
  <c r="T444" i="1" s="1"/>
  <c r="AH444" i="1"/>
  <c r="BA444" i="1" s="1"/>
  <c r="AI444" i="1"/>
  <c r="AJ444" i="1"/>
  <c r="K389" i="10" s="1"/>
  <c r="AK444" i="1"/>
  <c r="AN444" i="1"/>
  <c r="AO444" i="1"/>
  <c r="M389" i="10" s="1"/>
  <c r="AP444" i="1"/>
  <c r="BQ444" i="1"/>
  <c r="BR444" i="1"/>
  <c r="BS444" i="1"/>
  <c r="A445" i="1"/>
  <c r="C445" i="1"/>
  <c r="L445" i="1" a="1"/>
  <c r="L445" i="1" s="1"/>
  <c r="K423" i="15" s="1"/>
  <c r="M445" i="1" a="1"/>
  <c r="M445" i="1" s="1"/>
  <c r="L423" i="15" s="1"/>
  <c r="R445" i="1" a="1"/>
  <c r="R445" i="1" s="1"/>
  <c r="D423" i="15" s="1"/>
  <c r="S445" i="1" a="1"/>
  <c r="S445" i="1" s="1"/>
  <c r="E423" i="15" s="1"/>
  <c r="T445" i="1" a="1"/>
  <c r="T445" i="1" s="1"/>
  <c r="AH445" i="1"/>
  <c r="BA445" i="1" s="1"/>
  <c r="AI445" i="1"/>
  <c r="AJ445" i="1"/>
  <c r="K390" i="10" s="1"/>
  <c r="AK445" i="1"/>
  <c r="AN445" i="1"/>
  <c r="AO445" i="1"/>
  <c r="M390" i="10" s="1"/>
  <c r="AP445" i="1"/>
  <c r="BQ445" i="1"/>
  <c r="BR445" i="1"/>
  <c r="BS445" i="1"/>
  <c r="A446" i="1"/>
  <c r="C446" i="1"/>
  <c r="L446" i="1" a="1"/>
  <c r="L446" i="1" s="1"/>
  <c r="K424" i="15" s="1"/>
  <c r="M446" i="1" a="1"/>
  <c r="M446" i="1" s="1"/>
  <c r="L424" i="15" s="1"/>
  <c r="R446" i="1" a="1"/>
  <c r="R446" i="1" s="1"/>
  <c r="D424" i="15" s="1"/>
  <c r="S446" i="1" a="1"/>
  <c r="S446" i="1" s="1"/>
  <c r="E424" i="15" s="1"/>
  <c r="T446" i="1" a="1"/>
  <c r="T446" i="1" s="1"/>
  <c r="AH446" i="1"/>
  <c r="BA446" i="1" s="1"/>
  <c r="AI446" i="1"/>
  <c r="AJ446" i="1"/>
  <c r="K391" i="10" s="1"/>
  <c r="AK446" i="1"/>
  <c r="AN446" i="1"/>
  <c r="BD446" i="1" s="1" a="1"/>
  <c r="BD446" i="1" s="1"/>
  <c r="AO446" i="1"/>
  <c r="M391" i="10" s="1"/>
  <c r="AP446" i="1"/>
  <c r="BQ446" i="1"/>
  <c r="BR446" i="1"/>
  <c r="BS446" i="1"/>
  <c r="A447" i="1"/>
  <c r="C447" i="1"/>
  <c r="L447" i="1" a="1"/>
  <c r="L447" i="1" s="1"/>
  <c r="K425" i="15" s="1"/>
  <c r="M447" i="1" a="1"/>
  <c r="M447" i="1" s="1"/>
  <c r="L425" i="15" s="1"/>
  <c r="R447" i="1" a="1"/>
  <c r="R447" i="1" s="1"/>
  <c r="D425" i="15" s="1"/>
  <c r="S447" i="1" a="1"/>
  <c r="S447" i="1" s="1"/>
  <c r="E425" i="15" s="1"/>
  <c r="T447" i="1" a="1"/>
  <c r="T447" i="1" s="1"/>
  <c r="AH447" i="1"/>
  <c r="BA447" i="1" s="1"/>
  <c r="AI447" i="1"/>
  <c r="AJ447" i="1"/>
  <c r="K392" i="10" s="1"/>
  <c r="AK447" i="1"/>
  <c r="AN447" i="1"/>
  <c r="BD447" i="1" s="1" a="1"/>
  <c r="BD447" i="1" s="1"/>
  <c r="AO447" i="1"/>
  <c r="M392" i="10" s="1"/>
  <c r="AP447" i="1"/>
  <c r="BQ447" i="1"/>
  <c r="BR447" i="1"/>
  <c r="BS447" i="1"/>
  <c r="A448" i="1"/>
  <c r="C448" i="1"/>
  <c r="L448" i="1" a="1"/>
  <c r="L448" i="1" s="1"/>
  <c r="K426" i="15" s="1"/>
  <c r="M448" i="1" a="1"/>
  <c r="M448" i="1" s="1"/>
  <c r="L426" i="15" s="1"/>
  <c r="R448" i="1" a="1"/>
  <c r="R448" i="1" s="1"/>
  <c r="D426" i="15" s="1"/>
  <c r="S448" i="1" a="1"/>
  <c r="S448" i="1" s="1"/>
  <c r="E426" i="15" s="1"/>
  <c r="T448" i="1" a="1"/>
  <c r="T448" i="1" s="1"/>
  <c r="AH448" i="1"/>
  <c r="BA448" i="1" s="1"/>
  <c r="AI448" i="1"/>
  <c r="AJ448" i="1"/>
  <c r="K393" i="10" s="1"/>
  <c r="AK448" i="1"/>
  <c r="AN448" i="1"/>
  <c r="BD448" i="1" s="1" a="1"/>
  <c r="BD448" i="1" s="1"/>
  <c r="AO448" i="1"/>
  <c r="M393" i="10" s="1"/>
  <c r="AP448" i="1"/>
  <c r="BQ448" i="1"/>
  <c r="BR448" i="1"/>
  <c r="BS448" i="1"/>
  <c r="A449" i="1"/>
  <c r="C449" i="1"/>
  <c r="L449" i="1" a="1"/>
  <c r="L449" i="1" s="1"/>
  <c r="K427" i="15" s="1"/>
  <c r="M449" i="1" a="1"/>
  <c r="M449" i="1" s="1"/>
  <c r="L427" i="15" s="1"/>
  <c r="R449" i="1" a="1"/>
  <c r="R449" i="1" s="1"/>
  <c r="D427" i="15" s="1"/>
  <c r="S449" i="1" a="1"/>
  <c r="S449" i="1" s="1"/>
  <c r="E427" i="15" s="1"/>
  <c r="T449" i="1" a="1"/>
  <c r="T449" i="1" s="1"/>
  <c r="AH449" i="1"/>
  <c r="BA449" i="1" s="1"/>
  <c r="AI449" i="1"/>
  <c r="AJ449" i="1"/>
  <c r="K394" i="10" s="1"/>
  <c r="AK449" i="1"/>
  <c r="AN449" i="1"/>
  <c r="AO449" i="1"/>
  <c r="M394" i="10" s="1"/>
  <c r="AP449" i="1"/>
  <c r="BQ449" i="1"/>
  <c r="BR449" i="1"/>
  <c r="BS449" i="1"/>
  <c r="A450" i="1"/>
  <c r="C450" i="1"/>
  <c r="L450" i="1" a="1"/>
  <c r="L450" i="1" s="1"/>
  <c r="K428" i="15" s="1"/>
  <c r="M450" i="1" a="1"/>
  <c r="M450" i="1" s="1"/>
  <c r="L428" i="15" s="1"/>
  <c r="R450" i="1" a="1"/>
  <c r="R450" i="1" s="1"/>
  <c r="D428" i="15" s="1"/>
  <c r="S450" i="1" a="1"/>
  <c r="S450" i="1" s="1"/>
  <c r="E428" i="15" s="1"/>
  <c r="T450" i="1" a="1"/>
  <c r="T450" i="1" s="1"/>
  <c r="AH450" i="1"/>
  <c r="BA450" i="1" s="1"/>
  <c r="AI450" i="1"/>
  <c r="AJ450" i="1"/>
  <c r="K395" i="10" s="1"/>
  <c r="AK450" i="1"/>
  <c r="AN450" i="1"/>
  <c r="BD450" i="1" s="1" a="1"/>
  <c r="BD450" i="1" s="1"/>
  <c r="AO450" i="1"/>
  <c r="M395" i="10" s="1"/>
  <c r="AP450" i="1"/>
  <c r="BQ450" i="1"/>
  <c r="BR450" i="1"/>
  <c r="BS450" i="1"/>
  <c r="A451" i="1"/>
  <c r="C451" i="1"/>
  <c r="L451" i="1" a="1"/>
  <c r="L451" i="1" s="1"/>
  <c r="K429" i="15" s="1"/>
  <c r="M451" i="1" a="1"/>
  <c r="M451" i="1" s="1"/>
  <c r="L429" i="15" s="1"/>
  <c r="R451" i="1" a="1"/>
  <c r="R451" i="1" s="1"/>
  <c r="D429" i="15" s="1"/>
  <c r="S451" i="1" a="1"/>
  <c r="S451" i="1" s="1"/>
  <c r="E429" i="15" s="1"/>
  <c r="T451" i="1" a="1"/>
  <c r="T451" i="1" s="1"/>
  <c r="AH451" i="1"/>
  <c r="BA451" i="1" s="1"/>
  <c r="AI451" i="1"/>
  <c r="AJ451" i="1"/>
  <c r="K396" i="10" s="1"/>
  <c r="AK451" i="1"/>
  <c r="AN451" i="1"/>
  <c r="AO451" i="1"/>
  <c r="M396" i="10" s="1"/>
  <c r="AP451" i="1"/>
  <c r="BQ451" i="1"/>
  <c r="BR451" i="1"/>
  <c r="BS451" i="1"/>
  <c r="A452" i="1"/>
  <c r="C452" i="1"/>
  <c r="L452" i="1" a="1"/>
  <c r="L452" i="1" s="1"/>
  <c r="K430" i="15" s="1"/>
  <c r="M452" i="1" a="1"/>
  <c r="M452" i="1" s="1"/>
  <c r="L430" i="15" s="1"/>
  <c r="R452" i="1" a="1"/>
  <c r="R452" i="1" s="1"/>
  <c r="D430" i="15" s="1"/>
  <c r="S452" i="1" a="1"/>
  <c r="S452" i="1" s="1"/>
  <c r="E430" i="15" s="1"/>
  <c r="T452" i="1" a="1"/>
  <c r="T452" i="1" s="1"/>
  <c r="AH452" i="1"/>
  <c r="BA452" i="1" s="1"/>
  <c r="AI452" i="1"/>
  <c r="AJ452" i="1"/>
  <c r="K397" i="10" s="1"/>
  <c r="AK452" i="1"/>
  <c r="AN452" i="1"/>
  <c r="AO452" i="1"/>
  <c r="M397" i="10" s="1"/>
  <c r="AP452" i="1"/>
  <c r="BQ452" i="1"/>
  <c r="BR452" i="1"/>
  <c r="BS452" i="1"/>
  <c r="A453" i="1"/>
  <c r="C453" i="1"/>
  <c r="L453" i="1" a="1"/>
  <c r="L453" i="1" s="1"/>
  <c r="K431" i="15" s="1"/>
  <c r="M453" i="1" a="1"/>
  <c r="M453" i="1" s="1"/>
  <c r="L431" i="15" s="1"/>
  <c r="R453" i="1" a="1"/>
  <c r="R453" i="1" s="1"/>
  <c r="D431" i="15" s="1"/>
  <c r="S453" i="1" a="1"/>
  <c r="S453" i="1" s="1"/>
  <c r="E431" i="15" s="1"/>
  <c r="T453" i="1" a="1"/>
  <c r="T453" i="1" s="1"/>
  <c r="AH453" i="1"/>
  <c r="BA453" i="1" s="1"/>
  <c r="AI453" i="1"/>
  <c r="AJ453" i="1"/>
  <c r="K398" i="10" s="1"/>
  <c r="AK453" i="1"/>
  <c r="AN453" i="1"/>
  <c r="BD453" i="1" s="1" a="1"/>
  <c r="BD453" i="1" s="1"/>
  <c r="AO453" i="1"/>
  <c r="M398" i="10" s="1"/>
  <c r="AP453" i="1"/>
  <c r="BQ453" i="1"/>
  <c r="BR453" i="1"/>
  <c r="BS453" i="1"/>
  <c r="A454" i="1"/>
  <c r="C454" i="1"/>
  <c r="L454" i="1" a="1"/>
  <c r="L454" i="1" s="1"/>
  <c r="K432" i="15" s="1"/>
  <c r="M454" i="1" a="1"/>
  <c r="M454" i="1" s="1"/>
  <c r="L432" i="15" s="1"/>
  <c r="R454" i="1" a="1"/>
  <c r="R454" i="1" s="1"/>
  <c r="D432" i="15" s="1"/>
  <c r="S454" i="1" a="1"/>
  <c r="S454" i="1" s="1"/>
  <c r="E432" i="15" s="1"/>
  <c r="T454" i="1" a="1"/>
  <c r="T454" i="1" s="1"/>
  <c r="AH454" i="1"/>
  <c r="BA454" i="1" s="1"/>
  <c r="AI454" i="1"/>
  <c r="AJ454" i="1"/>
  <c r="K399" i="10" s="1"/>
  <c r="AK454" i="1"/>
  <c r="AN454" i="1"/>
  <c r="AO454" i="1"/>
  <c r="M399" i="10" s="1"/>
  <c r="AP454" i="1"/>
  <c r="BQ454" i="1"/>
  <c r="BR454" i="1"/>
  <c r="BS454" i="1"/>
  <c r="A455" i="1"/>
  <c r="C455" i="1"/>
  <c r="L455" i="1" a="1"/>
  <c r="L455" i="1" s="1"/>
  <c r="K433" i="15" s="1"/>
  <c r="M455" i="1" a="1"/>
  <c r="M455" i="1" s="1"/>
  <c r="L433" i="15" s="1"/>
  <c r="R455" i="1" a="1"/>
  <c r="R455" i="1" s="1"/>
  <c r="D433" i="15" s="1"/>
  <c r="S455" i="1" a="1"/>
  <c r="S455" i="1" s="1"/>
  <c r="E433" i="15" s="1"/>
  <c r="T455" i="1" a="1"/>
  <c r="T455" i="1" s="1"/>
  <c r="AH455" i="1"/>
  <c r="BA455" i="1" s="1"/>
  <c r="AI455" i="1"/>
  <c r="AJ455" i="1"/>
  <c r="K400" i="10" s="1"/>
  <c r="AK455" i="1"/>
  <c r="AN455" i="1"/>
  <c r="BD455" i="1" s="1" a="1"/>
  <c r="BD455" i="1" s="1"/>
  <c r="AO455" i="1"/>
  <c r="M400" i="10" s="1"/>
  <c r="AP455" i="1"/>
  <c r="BQ455" i="1"/>
  <c r="BR455" i="1"/>
  <c r="BS455" i="1"/>
  <c r="A456" i="1"/>
  <c r="C456" i="1"/>
  <c r="L456" i="1" a="1"/>
  <c r="L456" i="1" s="1"/>
  <c r="K434" i="15" s="1"/>
  <c r="M456" i="1" a="1"/>
  <c r="M456" i="1" s="1"/>
  <c r="L434" i="15" s="1"/>
  <c r="R456" i="1" a="1"/>
  <c r="R456" i="1" s="1"/>
  <c r="D434" i="15" s="1"/>
  <c r="S456" i="1" a="1"/>
  <c r="S456" i="1" s="1"/>
  <c r="E434" i="15" s="1"/>
  <c r="T456" i="1" a="1"/>
  <c r="T456" i="1" s="1"/>
  <c r="AH456" i="1"/>
  <c r="BA456" i="1" s="1"/>
  <c r="AI456" i="1"/>
  <c r="AJ456" i="1"/>
  <c r="K401" i="10" s="1"/>
  <c r="AK456" i="1"/>
  <c r="AN456" i="1"/>
  <c r="BD456" i="1" s="1" a="1"/>
  <c r="BD456" i="1" s="1"/>
  <c r="AO456" i="1"/>
  <c r="M401" i="10" s="1"/>
  <c r="AP456" i="1"/>
  <c r="BQ456" i="1"/>
  <c r="BR456" i="1"/>
  <c r="BS456" i="1"/>
  <c r="A457" i="1"/>
  <c r="C457" i="1"/>
  <c r="L457" i="1" a="1"/>
  <c r="L457" i="1" s="1"/>
  <c r="K435" i="15" s="1"/>
  <c r="M457" i="1" a="1"/>
  <c r="M457" i="1" s="1"/>
  <c r="L435" i="15" s="1"/>
  <c r="R457" i="1" a="1"/>
  <c r="R457" i="1" s="1"/>
  <c r="D435" i="15" s="1"/>
  <c r="S457" i="1" a="1"/>
  <c r="S457" i="1" s="1"/>
  <c r="E435" i="15" s="1"/>
  <c r="T457" i="1" a="1"/>
  <c r="T457" i="1" s="1"/>
  <c r="AH457" i="1"/>
  <c r="BA457" i="1" s="1"/>
  <c r="AI457" i="1"/>
  <c r="AJ457" i="1"/>
  <c r="K402" i="10" s="1"/>
  <c r="AK457" i="1"/>
  <c r="AN457" i="1"/>
  <c r="AO457" i="1"/>
  <c r="M402" i="10" s="1"/>
  <c r="AP457" i="1"/>
  <c r="BQ457" i="1"/>
  <c r="BR457" i="1"/>
  <c r="BS457" i="1"/>
  <c r="A458" i="1"/>
  <c r="C458" i="1"/>
  <c r="L458" i="1" a="1"/>
  <c r="L458" i="1" s="1"/>
  <c r="K436" i="15" s="1"/>
  <c r="M458" i="1" a="1"/>
  <c r="M458" i="1" s="1"/>
  <c r="L436" i="15" s="1"/>
  <c r="R458" i="1" a="1"/>
  <c r="R458" i="1" s="1"/>
  <c r="D436" i="15" s="1"/>
  <c r="S458" i="1" a="1"/>
  <c r="S458" i="1" s="1"/>
  <c r="E436" i="15" s="1"/>
  <c r="T458" i="1" a="1"/>
  <c r="T458" i="1" s="1"/>
  <c r="AH458" i="1"/>
  <c r="BA458" i="1" s="1"/>
  <c r="AI458" i="1"/>
  <c r="AJ458" i="1"/>
  <c r="K403" i="10" s="1"/>
  <c r="AK458" i="1"/>
  <c r="AN458" i="1"/>
  <c r="BD458" i="1" s="1" a="1"/>
  <c r="BD458" i="1" s="1"/>
  <c r="AO458" i="1"/>
  <c r="M403" i="10" s="1"/>
  <c r="AP458" i="1"/>
  <c r="BQ458" i="1"/>
  <c r="BR458" i="1"/>
  <c r="BS458" i="1"/>
  <c r="A459" i="1"/>
  <c r="C459" i="1"/>
  <c r="L459" i="1" a="1"/>
  <c r="L459" i="1" s="1"/>
  <c r="K437" i="15" s="1"/>
  <c r="M459" i="1" a="1"/>
  <c r="M459" i="1" s="1"/>
  <c r="L437" i="15" s="1"/>
  <c r="R459" i="1" a="1"/>
  <c r="R459" i="1" s="1"/>
  <c r="D437" i="15" s="1"/>
  <c r="S459" i="1" a="1"/>
  <c r="S459" i="1" s="1"/>
  <c r="E437" i="15" s="1"/>
  <c r="T459" i="1" a="1"/>
  <c r="T459" i="1" s="1"/>
  <c r="AH459" i="1"/>
  <c r="BA459" i="1" s="1"/>
  <c r="AI459" i="1"/>
  <c r="AJ459" i="1"/>
  <c r="K404" i="10" s="1"/>
  <c r="AK459" i="1"/>
  <c r="AN459" i="1"/>
  <c r="AO459" i="1"/>
  <c r="M404" i="10" s="1"/>
  <c r="AP459" i="1"/>
  <c r="BQ459" i="1"/>
  <c r="BR459" i="1"/>
  <c r="BS459" i="1"/>
  <c r="A460" i="1"/>
  <c r="C460" i="1"/>
  <c r="L460" i="1" a="1"/>
  <c r="L460" i="1" s="1"/>
  <c r="K438" i="15" s="1"/>
  <c r="M460" i="1" a="1"/>
  <c r="M460" i="1" s="1"/>
  <c r="L438" i="15" s="1"/>
  <c r="R460" i="1" a="1"/>
  <c r="R460" i="1" s="1"/>
  <c r="D438" i="15" s="1"/>
  <c r="S460" i="1" a="1"/>
  <c r="S460" i="1" s="1"/>
  <c r="E438" i="15" s="1"/>
  <c r="T460" i="1" a="1"/>
  <c r="T460" i="1" s="1"/>
  <c r="AH460" i="1"/>
  <c r="BA460" i="1" s="1"/>
  <c r="AI460" i="1"/>
  <c r="AJ460" i="1"/>
  <c r="K405" i="10" s="1"/>
  <c r="AK460" i="1"/>
  <c r="AN460" i="1"/>
  <c r="AO460" i="1"/>
  <c r="M405" i="10" s="1"/>
  <c r="AP460" i="1"/>
  <c r="BQ460" i="1"/>
  <c r="BR460" i="1"/>
  <c r="BS460" i="1"/>
  <c r="A461" i="1"/>
  <c r="C461" i="1"/>
  <c r="L461" i="1" a="1"/>
  <c r="L461" i="1" s="1"/>
  <c r="K439" i="15" s="1"/>
  <c r="M461" i="1" a="1"/>
  <c r="M461" i="1" s="1"/>
  <c r="L439" i="15" s="1"/>
  <c r="R461" i="1" a="1"/>
  <c r="R461" i="1" s="1"/>
  <c r="D439" i="15" s="1"/>
  <c r="S461" i="1" a="1"/>
  <c r="S461" i="1" s="1"/>
  <c r="E439" i="15" s="1"/>
  <c r="T461" i="1" a="1"/>
  <c r="T461" i="1" s="1"/>
  <c r="AH461" i="1"/>
  <c r="BA461" i="1" s="1"/>
  <c r="AI461" i="1"/>
  <c r="AJ461" i="1"/>
  <c r="K406" i="10" s="1"/>
  <c r="AK461" i="1"/>
  <c r="AN461" i="1"/>
  <c r="AO461" i="1"/>
  <c r="M406" i="10" s="1"/>
  <c r="AP461" i="1"/>
  <c r="BQ461" i="1"/>
  <c r="BR461" i="1"/>
  <c r="BS461" i="1"/>
  <c r="A462" i="1"/>
  <c r="C462" i="1"/>
  <c r="L462" i="1" a="1"/>
  <c r="L462" i="1" s="1"/>
  <c r="K440" i="15" s="1"/>
  <c r="M462" i="1" a="1"/>
  <c r="M462" i="1" s="1"/>
  <c r="L440" i="15" s="1"/>
  <c r="R462" i="1" a="1"/>
  <c r="R462" i="1" s="1"/>
  <c r="D440" i="15" s="1"/>
  <c r="S462" i="1" a="1"/>
  <c r="S462" i="1" s="1"/>
  <c r="E440" i="15" s="1"/>
  <c r="T462" i="1" a="1"/>
  <c r="T462" i="1" s="1"/>
  <c r="AH462" i="1"/>
  <c r="BA462" i="1" s="1"/>
  <c r="AI462" i="1"/>
  <c r="AJ462" i="1"/>
  <c r="K407" i="10" s="1"/>
  <c r="AK462" i="1"/>
  <c r="AN462" i="1"/>
  <c r="BD462" i="1" s="1" a="1"/>
  <c r="BD462" i="1" s="1"/>
  <c r="AO462" i="1"/>
  <c r="M407" i="10" s="1"/>
  <c r="AP462" i="1"/>
  <c r="BQ462" i="1"/>
  <c r="BR462" i="1"/>
  <c r="BS462" i="1"/>
  <c r="A463" i="1"/>
  <c r="C463" i="1"/>
  <c r="L463" i="1" a="1"/>
  <c r="L463" i="1" s="1"/>
  <c r="K441" i="15" s="1"/>
  <c r="M463" i="1" a="1"/>
  <c r="M463" i="1" s="1"/>
  <c r="L441" i="15" s="1"/>
  <c r="R463" i="1" a="1"/>
  <c r="R463" i="1" s="1"/>
  <c r="D441" i="15" s="1"/>
  <c r="S463" i="1" a="1"/>
  <c r="S463" i="1" s="1"/>
  <c r="E441" i="15" s="1"/>
  <c r="T463" i="1" a="1"/>
  <c r="T463" i="1" s="1"/>
  <c r="AH463" i="1"/>
  <c r="BA463" i="1" s="1"/>
  <c r="AI463" i="1"/>
  <c r="AJ463" i="1"/>
  <c r="K408" i="10" s="1"/>
  <c r="AK463" i="1"/>
  <c r="AN463" i="1"/>
  <c r="AO463" i="1"/>
  <c r="M408" i="10" s="1"/>
  <c r="AP463" i="1"/>
  <c r="BQ463" i="1"/>
  <c r="BR463" i="1"/>
  <c r="BS463" i="1"/>
  <c r="A464" i="1"/>
  <c r="C464" i="1"/>
  <c r="L464" i="1" a="1"/>
  <c r="L464" i="1" s="1"/>
  <c r="K442" i="15" s="1"/>
  <c r="M464" i="1" a="1"/>
  <c r="M464" i="1" s="1"/>
  <c r="L442" i="15" s="1"/>
  <c r="R464" i="1" a="1"/>
  <c r="R464" i="1" s="1"/>
  <c r="D442" i="15" s="1"/>
  <c r="S464" i="1" a="1"/>
  <c r="S464" i="1" s="1"/>
  <c r="E442" i="15" s="1"/>
  <c r="T464" i="1" a="1"/>
  <c r="T464" i="1" s="1"/>
  <c r="AH464" i="1"/>
  <c r="BA464" i="1" s="1"/>
  <c r="AI464" i="1"/>
  <c r="AJ464" i="1"/>
  <c r="K409" i="10" s="1"/>
  <c r="AK464" i="1"/>
  <c r="AN464" i="1"/>
  <c r="BD464" i="1" s="1" a="1"/>
  <c r="BD464" i="1" s="1"/>
  <c r="AO464" i="1"/>
  <c r="M409" i="10" s="1"/>
  <c r="AP464" i="1"/>
  <c r="BQ464" i="1"/>
  <c r="BR464" i="1"/>
  <c r="BS464" i="1"/>
  <c r="A465" i="1"/>
  <c r="C465" i="1"/>
  <c r="L465" i="1" a="1"/>
  <c r="L465" i="1" s="1"/>
  <c r="K443" i="15" s="1"/>
  <c r="M465" i="1" a="1"/>
  <c r="M465" i="1" s="1"/>
  <c r="L443" i="15" s="1"/>
  <c r="R465" i="1" a="1"/>
  <c r="R465" i="1" s="1"/>
  <c r="D443" i="15" s="1"/>
  <c r="S465" i="1" a="1"/>
  <c r="S465" i="1" s="1"/>
  <c r="E443" i="15" s="1"/>
  <c r="T465" i="1" a="1"/>
  <c r="T465" i="1" s="1"/>
  <c r="AH465" i="1"/>
  <c r="BA465" i="1" s="1"/>
  <c r="AI465" i="1"/>
  <c r="AJ465" i="1"/>
  <c r="K410" i="10" s="1"/>
  <c r="AK465" i="1"/>
  <c r="AN465" i="1"/>
  <c r="AO465" i="1"/>
  <c r="M410" i="10" s="1"/>
  <c r="AP465" i="1"/>
  <c r="BQ465" i="1"/>
  <c r="BR465" i="1"/>
  <c r="BS465" i="1"/>
  <c r="A466" i="1"/>
  <c r="C466" i="1"/>
  <c r="L466" i="1" a="1"/>
  <c r="L466" i="1" s="1"/>
  <c r="K444" i="15" s="1"/>
  <c r="M466" i="1" a="1"/>
  <c r="M466" i="1" s="1"/>
  <c r="L444" i="15" s="1"/>
  <c r="R466" i="1" a="1"/>
  <c r="R466" i="1" s="1"/>
  <c r="D444" i="15" s="1"/>
  <c r="S466" i="1" a="1"/>
  <c r="S466" i="1" s="1"/>
  <c r="E444" i="15" s="1"/>
  <c r="T466" i="1" a="1"/>
  <c r="T466" i="1" s="1"/>
  <c r="AH466" i="1"/>
  <c r="BA466" i="1" s="1"/>
  <c r="AI466" i="1"/>
  <c r="AJ466" i="1"/>
  <c r="K411" i="10" s="1"/>
  <c r="AK466" i="1"/>
  <c r="AN466" i="1"/>
  <c r="BD466" i="1" s="1" a="1"/>
  <c r="BD466" i="1" s="1"/>
  <c r="AO466" i="1"/>
  <c r="M411" i="10" s="1"/>
  <c r="AP466" i="1"/>
  <c r="BQ466" i="1"/>
  <c r="BR466" i="1"/>
  <c r="BS466" i="1"/>
  <c r="A467" i="1"/>
  <c r="C467" i="1"/>
  <c r="L467" i="1" a="1"/>
  <c r="L467" i="1" s="1"/>
  <c r="K445" i="15" s="1"/>
  <c r="M467" i="1" a="1"/>
  <c r="M467" i="1" s="1"/>
  <c r="L445" i="15" s="1"/>
  <c r="R467" i="1" a="1"/>
  <c r="R467" i="1" s="1"/>
  <c r="D445" i="15" s="1"/>
  <c r="S467" i="1" a="1"/>
  <c r="S467" i="1" s="1"/>
  <c r="E445" i="15" s="1"/>
  <c r="T467" i="1" a="1"/>
  <c r="T467" i="1" s="1"/>
  <c r="AH467" i="1"/>
  <c r="BA467" i="1" s="1"/>
  <c r="AI467" i="1"/>
  <c r="AJ467" i="1"/>
  <c r="K412" i="10" s="1"/>
  <c r="AK467" i="1"/>
  <c r="AN467" i="1"/>
  <c r="BD467" i="1" s="1" a="1"/>
  <c r="BD467" i="1" s="1"/>
  <c r="AO467" i="1"/>
  <c r="M412" i="10" s="1"/>
  <c r="AP467" i="1"/>
  <c r="BQ467" i="1"/>
  <c r="BR467" i="1"/>
  <c r="BS467" i="1"/>
  <c r="A468" i="1"/>
  <c r="C468" i="1"/>
  <c r="L468" i="1" a="1"/>
  <c r="L468" i="1" s="1"/>
  <c r="K446" i="15" s="1"/>
  <c r="M468" i="1" a="1"/>
  <c r="M468" i="1" s="1"/>
  <c r="L446" i="15" s="1"/>
  <c r="R468" i="1" a="1"/>
  <c r="R468" i="1" s="1"/>
  <c r="D446" i="15" s="1"/>
  <c r="S468" i="1" a="1"/>
  <c r="S468" i="1" s="1"/>
  <c r="E446" i="15" s="1"/>
  <c r="T468" i="1" a="1"/>
  <c r="T468" i="1" s="1"/>
  <c r="AH468" i="1"/>
  <c r="BA468" i="1" s="1"/>
  <c r="AI468" i="1"/>
  <c r="AJ468" i="1"/>
  <c r="K413" i="10" s="1"/>
  <c r="AK468" i="1"/>
  <c r="AN468" i="1"/>
  <c r="AO468" i="1"/>
  <c r="M413" i="10" s="1"/>
  <c r="AP468" i="1"/>
  <c r="BQ468" i="1"/>
  <c r="BR468" i="1"/>
  <c r="BS468" i="1"/>
  <c r="A469" i="1"/>
  <c r="C469" i="1"/>
  <c r="L469" i="1" a="1"/>
  <c r="L469" i="1" s="1"/>
  <c r="K447" i="15" s="1"/>
  <c r="M469" i="1" a="1"/>
  <c r="M469" i="1" s="1"/>
  <c r="L447" i="15" s="1"/>
  <c r="R469" i="1" a="1"/>
  <c r="R469" i="1" s="1"/>
  <c r="D447" i="15" s="1"/>
  <c r="S469" i="1" a="1"/>
  <c r="S469" i="1" s="1"/>
  <c r="E447" i="15" s="1"/>
  <c r="T469" i="1" a="1"/>
  <c r="T469" i="1" s="1"/>
  <c r="AH469" i="1"/>
  <c r="BA469" i="1" s="1"/>
  <c r="AI469" i="1"/>
  <c r="AJ469" i="1"/>
  <c r="K414" i="10" s="1"/>
  <c r="AK469" i="1"/>
  <c r="AN469" i="1"/>
  <c r="AO469" i="1"/>
  <c r="M414" i="10" s="1"/>
  <c r="AP469" i="1"/>
  <c r="BQ469" i="1"/>
  <c r="BR469" i="1"/>
  <c r="BS469" i="1"/>
  <c r="A470" i="1"/>
  <c r="C470" i="1"/>
  <c r="L470" i="1" a="1"/>
  <c r="L470" i="1" s="1"/>
  <c r="K448" i="15" s="1"/>
  <c r="M470" i="1" a="1"/>
  <c r="M470" i="1" s="1"/>
  <c r="L448" i="15" s="1"/>
  <c r="R470" i="1" a="1"/>
  <c r="R470" i="1" s="1"/>
  <c r="D448" i="15" s="1"/>
  <c r="S470" i="1" a="1"/>
  <c r="S470" i="1" s="1"/>
  <c r="E448" i="15" s="1"/>
  <c r="T470" i="1" a="1"/>
  <c r="T470" i="1" s="1"/>
  <c r="AH470" i="1"/>
  <c r="BA470" i="1" s="1"/>
  <c r="AI470" i="1"/>
  <c r="AJ470" i="1"/>
  <c r="K415" i="10" s="1"/>
  <c r="AK470" i="1"/>
  <c r="AN470" i="1"/>
  <c r="AO470" i="1"/>
  <c r="M415" i="10" s="1"/>
  <c r="AP470" i="1"/>
  <c r="BQ470" i="1"/>
  <c r="BR470" i="1"/>
  <c r="BS470" i="1"/>
  <c r="A471" i="1"/>
  <c r="C471" i="1"/>
  <c r="L471" i="1" a="1"/>
  <c r="L471" i="1" s="1"/>
  <c r="K449" i="15" s="1"/>
  <c r="M471" i="1" a="1"/>
  <c r="M471" i="1" s="1"/>
  <c r="L449" i="15" s="1"/>
  <c r="R471" i="1" a="1"/>
  <c r="R471" i="1" s="1"/>
  <c r="D449" i="15" s="1"/>
  <c r="S471" i="1" a="1"/>
  <c r="S471" i="1" s="1"/>
  <c r="E449" i="15" s="1"/>
  <c r="T471" i="1" a="1"/>
  <c r="T471" i="1" s="1"/>
  <c r="AH471" i="1"/>
  <c r="BA471" i="1" s="1"/>
  <c r="AI471" i="1"/>
  <c r="AJ471" i="1"/>
  <c r="K416" i="10" s="1"/>
  <c r="AK471" i="1"/>
  <c r="AN471" i="1"/>
  <c r="BD471" i="1" s="1" a="1"/>
  <c r="BD471" i="1" s="1"/>
  <c r="AO471" i="1"/>
  <c r="M416" i="10" s="1"/>
  <c r="AP471" i="1"/>
  <c r="BQ471" i="1"/>
  <c r="BR471" i="1"/>
  <c r="BS471" i="1"/>
  <c r="A472" i="1"/>
  <c r="C472" i="1"/>
  <c r="L472" i="1" a="1"/>
  <c r="L472" i="1" s="1"/>
  <c r="K450" i="15" s="1"/>
  <c r="M472" i="1" a="1"/>
  <c r="M472" i="1" s="1"/>
  <c r="L450" i="15" s="1"/>
  <c r="R472" i="1" a="1"/>
  <c r="R472" i="1" s="1"/>
  <c r="D450" i="15" s="1"/>
  <c r="S472" i="1" a="1"/>
  <c r="S472" i="1" s="1"/>
  <c r="E450" i="15" s="1"/>
  <c r="T472" i="1" a="1"/>
  <c r="T472" i="1" s="1"/>
  <c r="AH472" i="1"/>
  <c r="BA472" i="1" s="1"/>
  <c r="AI472" i="1"/>
  <c r="AJ472" i="1"/>
  <c r="K417" i="10" s="1"/>
  <c r="AK472" i="1"/>
  <c r="AN472" i="1"/>
  <c r="AO472" i="1"/>
  <c r="M417" i="10" s="1"/>
  <c r="AP472" i="1"/>
  <c r="BQ472" i="1"/>
  <c r="BR472" i="1"/>
  <c r="BS472" i="1"/>
  <c r="A473" i="1"/>
  <c r="C473" i="1"/>
  <c r="L473" i="1" a="1"/>
  <c r="L473" i="1" s="1"/>
  <c r="K451" i="15" s="1"/>
  <c r="M473" i="1" a="1"/>
  <c r="M473" i="1" s="1"/>
  <c r="L451" i="15" s="1"/>
  <c r="R473" i="1" a="1"/>
  <c r="R473" i="1" s="1"/>
  <c r="D451" i="15" s="1"/>
  <c r="S473" i="1" a="1"/>
  <c r="S473" i="1" s="1"/>
  <c r="E451" i="15" s="1"/>
  <c r="T473" i="1" a="1"/>
  <c r="T473" i="1" s="1"/>
  <c r="AH473" i="1"/>
  <c r="BA473" i="1" s="1"/>
  <c r="AI473" i="1"/>
  <c r="AJ473" i="1"/>
  <c r="K418" i="10" s="1"/>
  <c r="AK473" i="1"/>
  <c r="AN473" i="1"/>
  <c r="BD473" i="1" s="1" a="1"/>
  <c r="BD473" i="1" s="1"/>
  <c r="AO473" i="1"/>
  <c r="M418" i="10" s="1"/>
  <c r="AP473" i="1"/>
  <c r="BQ473" i="1"/>
  <c r="BR473" i="1"/>
  <c r="BS473" i="1"/>
  <c r="A474" i="1"/>
  <c r="C474" i="1"/>
  <c r="L474" i="1" a="1"/>
  <c r="L474" i="1" s="1"/>
  <c r="K452" i="15" s="1"/>
  <c r="M474" i="1" a="1"/>
  <c r="M474" i="1" s="1"/>
  <c r="L452" i="15" s="1"/>
  <c r="R474" i="1" a="1"/>
  <c r="R474" i="1" s="1"/>
  <c r="D452" i="15" s="1"/>
  <c r="S474" i="1" a="1"/>
  <c r="S474" i="1" s="1"/>
  <c r="E452" i="15" s="1"/>
  <c r="T474" i="1" a="1"/>
  <c r="T474" i="1" s="1"/>
  <c r="AH474" i="1"/>
  <c r="BA474" i="1" s="1"/>
  <c r="AI474" i="1"/>
  <c r="AJ474" i="1"/>
  <c r="K419" i="10" s="1"/>
  <c r="AK474" i="1"/>
  <c r="AN474" i="1"/>
  <c r="BD474" i="1" s="1" a="1"/>
  <c r="BD474" i="1" s="1"/>
  <c r="AO474" i="1"/>
  <c r="M419" i="10" s="1"/>
  <c r="AP474" i="1"/>
  <c r="BQ474" i="1"/>
  <c r="BR474" i="1"/>
  <c r="BS474" i="1"/>
  <c r="A475" i="1"/>
  <c r="C475" i="1"/>
  <c r="L475" i="1" a="1"/>
  <c r="L475" i="1" s="1"/>
  <c r="K453" i="15" s="1"/>
  <c r="M475" i="1" a="1"/>
  <c r="M475" i="1" s="1"/>
  <c r="L453" i="15" s="1"/>
  <c r="R475" i="1" a="1"/>
  <c r="R475" i="1" s="1"/>
  <c r="D453" i="15" s="1"/>
  <c r="S475" i="1" a="1"/>
  <c r="S475" i="1" s="1"/>
  <c r="E453" i="15" s="1"/>
  <c r="T475" i="1" a="1"/>
  <c r="T475" i="1" s="1"/>
  <c r="AH475" i="1"/>
  <c r="BA475" i="1" s="1"/>
  <c r="AI475" i="1"/>
  <c r="AJ475" i="1"/>
  <c r="K420" i="10" s="1"/>
  <c r="AK475" i="1"/>
  <c r="AN475" i="1"/>
  <c r="AO475" i="1"/>
  <c r="M420" i="10" s="1"/>
  <c r="AP475" i="1"/>
  <c r="BQ475" i="1"/>
  <c r="BR475" i="1"/>
  <c r="BS475" i="1"/>
  <c r="A476" i="1"/>
  <c r="C476" i="1"/>
  <c r="L476" i="1" a="1"/>
  <c r="L476" i="1" s="1"/>
  <c r="K454" i="15" s="1"/>
  <c r="M476" i="1" a="1"/>
  <c r="M476" i="1" s="1"/>
  <c r="L454" i="15" s="1"/>
  <c r="R476" i="1" a="1"/>
  <c r="R476" i="1" s="1"/>
  <c r="D454" i="15" s="1"/>
  <c r="S476" i="1" a="1"/>
  <c r="S476" i="1" s="1"/>
  <c r="E454" i="15" s="1"/>
  <c r="T476" i="1" a="1"/>
  <c r="T476" i="1" s="1"/>
  <c r="AH476" i="1"/>
  <c r="BA476" i="1" s="1"/>
  <c r="AI476" i="1"/>
  <c r="AJ476" i="1"/>
  <c r="K421" i="10" s="1"/>
  <c r="AK476" i="1"/>
  <c r="AN476" i="1"/>
  <c r="BD476" i="1" s="1" a="1"/>
  <c r="BD476" i="1" s="1"/>
  <c r="AO476" i="1"/>
  <c r="M421" i="10" s="1"/>
  <c r="AP476" i="1"/>
  <c r="BQ476" i="1"/>
  <c r="BR476" i="1"/>
  <c r="BS476" i="1"/>
  <c r="A477" i="1"/>
  <c r="C477" i="1"/>
  <c r="L477" i="1" a="1"/>
  <c r="L477" i="1" s="1"/>
  <c r="K455" i="15" s="1"/>
  <c r="M477" i="1" a="1"/>
  <c r="M477" i="1" s="1"/>
  <c r="L455" i="15" s="1"/>
  <c r="R477" i="1" a="1"/>
  <c r="R477" i="1" s="1"/>
  <c r="D455" i="15" s="1"/>
  <c r="S477" i="1" a="1"/>
  <c r="S477" i="1" s="1"/>
  <c r="E455" i="15" s="1"/>
  <c r="T477" i="1" a="1"/>
  <c r="T477" i="1" s="1"/>
  <c r="AH477" i="1"/>
  <c r="BA477" i="1" s="1"/>
  <c r="AI477" i="1"/>
  <c r="AJ477" i="1"/>
  <c r="K422" i="10" s="1"/>
  <c r="AK477" i="1"/>
  <c r="AN477" i="1"/>
  <c r="BD477" i="1" s="1" a="1"/>
  <c r="BD477" i="1" s="1"/>
  <c r="AO477" i="1"/>
  <c r="M422" i="10" s="1"/>
  <c r="AP477" i="1"/>
  <c r="BQ477" i="1"/>
  <c r="BR477" i="1"/>
  <c r="BS477" i="1"/>
  <c r="A478" i="1"/>
  <c r="C478" i="1"/>
  <c r="L478" i="1" a="1"/>
  <c r="L478" i="1" s="1"/>
  <c r="K456" i="15" s="1"/>
  <c r="M478" i="1" a="1"/>
  <c r="M478" i="1" s="1"/>
  <c r="L456" i="15" s="1"/>
  <c r="R478" i="1" a="1"/>
  <c r="R478" i="1" s="1"/>
  <c r="D456" i="15" s="1"/>
  <c r="S478" i="1" a="1"/>
  <c r="S478" i="1" s="1"/>
  <c r="E456" i="15" s="1"/>
  <c r="T478" i="1" a="1"/>
  <c r="T478" i="1" s="1"/>
  <c r="AH478" i="1"/>
  <c r="BA478" i="1" s="1"/>
  <c r="AI478" i="1"/>
  <c r="AJ478" i="1"/>
  <c r="K423" i="10" s="1"/>
  <c r="AK478" i="1"/>
  <c r="AN478" i="1"/>
  <c r="AO478" i="1"/>
  <c r="M423" i="10" s="1"/>
  <c r="AP478" i="1"/>
  <c r="BQ478" i="1"/>
  <c r="BR478" i="1"/>
  <c r="BS478" i="1"/>
  <c r="A479" i="1"/>
  <c r="C479" i="1"/>
  <c r="L479" i="1" a="1"/>
  <c r="L479" i="1" s="1"/>
  <c r="K457" i="15" s="1"/>
  <c r="M479" i="1" a="1"/>
  <c r="M479" i="1" s="1"/>
  <c r="L457" i="15" s="1"/>
  <c r="R479" i="1" a="1"/>
  <c r="R479" i="1" s="1"/>
  <c r="D457" i="15" s="1"/>
  <c r="S479" i="1" a="1"/>
  <c r="S479" i="1" s="1"/>
  <c r="E457" i="15" s="1"/>
  <c r="T479" i="1" a="1"/>
  <c r="T479" i="1" s="1"/>
  <c r="AH479" i="1"/>
  <c r="BA479" i="1" s="1"/>
  <c r="AI479" i="1"/>
  <c r="AJ479" i="1"/>
  <c r="K424" i="10" s="1"/>
  <c r="AK479" i="1"/>
  <c r="AN479" i="1"/>
  <c r="AO479" i="1"/>
  <c r="M424" i="10" s="1"/>
  <c r="AP479" i="1"/>
  <c r="BQ479" i="1"/>
  <c r="BR479" i="1"/>
  <c r="BS479" i="1"/>
  <c r="A480" i="1"/>
  <c r="C480" i="1"/>
  <c r="L480" i="1" a="1"/>
  <c r="L480" i="1" s="1"/>
  <c r="K458" i="15" s="1"/>
  <c r="M480" i="1" a="1"/>
  <c r="M480" i="1" s="1"/>
  <c r="L458" i="15" s="1"/>
  <c r="R480" i="1" a="1"/>
  <c r="R480" i="1" s="1"/>
  <c r="D458" i="15" s="1"/>
  <c r="S480" i="1" a="1"/>
  <c r="S480" i="1" s="1"/>
  <c r="E458" i="15" s="1"/>
  <c r="T480" i="1" a="1"/>
  <c r="T480" i="1" s="1"/>
  <c r="AH480" i="1"/>
  <c r="BA480" i="1" s="1"/>
  <c r="AI480" i="1"/>
  <c r="AJ480" i="1"/>
  <c r="K425" i="10" s="1"/>
  <c r="AK480" i="1"/>
  <c r="AN480" i="1"/>
  <c r="BD480" i="1" s="1" a="1"/>
  <c r="BD480" i="1" s="1"/>
  <c r="AO480" i="1"/>
  <c r="M425" i="10" s="1"/>
  <c r="AP480" i="1"/>
  <c r="BQ480" i="1"/>
  <c r="BR480" i="1"/>
  <c r="BS480" i="1"/>
  <c r="A481" i="1"/>
  <c r="C481" i="1"/>
  <c r="L481" i="1" a="1"/>
  <c r="L481" i="1" s="1"/>
  <c r="K459" i="15" s="1"/>
  <c r="M481" i="1" a="1"/>
  <c r="M481" i="1" s="1"/>
  <c r="L459" i="15" s="1"/>
  <c r="R481" i="1" a="1"/>
  <c r="R481" i="1" s="1"/>
  <c r="D459" i="15" s="1"/>
  <c r="S481" i="1" a="1"/>
  <c r="S481" i="1" s="1"/>
  <c r="E459" i="15" s="1"/>
  <c r="T481" i="1" a="1"/>
  <c r="T481" i="1" s="1"/>
  <c r="AH481" i="1"/>
  <c r="BA481" i="1" s="1"/>
  <c r="AI481" i="1"/>
  <c r="AJ481" i="1"/>
  <c r="K426" i="10" s="1"/>
  <c r="AK481" i="1"/>
  <c r="AN481" i="1"/>
  <c r="AO481" i="1"/>
  <c r="M426" i="10" s="1"/>
  <c r="AP481" i="1"/>
  <c r="BQ481" i="1"/>
  <c r="BR481" i="1"/>
  <c r="BS481" i="1"/>
  <c r="A482" i="1"/>
  <c r="C482" i="1"/>
  <c r="L482" i="1" a="1"/>
  <c r="L482" i="1" s="1"/>
  <c r="K460" i="15" s="1"/>
  <c r="M482" i="1" a="1"/>
  <c r="M482" i="1" s="1"/>
  <c r="L460" i="15" s="1"/>
  <c r="R482" i="1" a="1"/>
  <c r="R482" i="1" s="1"/>
  <c r="D460" i="15" s="1"/>
  <c r="S482" i="1" a="1"/>
  <c r="S482" i="1" s="1"/>
  <c r="E460" i="15" s="1"/>
  <c r="T482" i="1" a="1"/>
  <c r="T482" i="1" s="1"/>
  <c r="AH482" i="1"/>
  <c r="BA482" i="1" s="1"/>
  <c r="AI482" i="1"/>
  <c r="AJ482" i="1"/>
  <c r="K427" i="10" s="1"/>
  <c r="AK482" i="1"/>
  <c r="AN482" i="1"/>
  <c r="BD482" i="1" s="1" a="1"/>
  <c r="BD482" i="1" s="1"/>
  <c r="AO482" i="1"/>
  <c r="M427" i="10" s="1"/>
  <c r="AP482" i="1"/>
  <c r="BQ482" i="1"/>
  <c r="BR482" i="1"/>
  <c r="BS482" i="1"/>
  <c r="A483" i="1"/>
  <c r="C483" i="1"/>
  <c r="L483" i="1" a="1"/>
  <c r="L483" i="1" s="1"/>
  <c r="K461" i="15" s="1"/>
  <c r="M483" i="1" a="1"/>
  <c r="M483" i="1" s="1"/>
  <c r="L461" i="15" s="1"/>
  <c r="R483" i="1" a="1"/>
  <c r="R483" i="1" s="1"/>
  <c r="D461" i="15" s="1"/>
  <c r="S483" i="1" a="1"/>
  <c r="S483" i="1" s="1"/>
  <c r="E461" i="15" s="1"/>
  <c r="T483" i="1" a="1"/>
  <c r="T483" i="1" s="1"/>
  <c r="AH483" i="1"/>
  <c r="BA483" i="1" s="1"/>
  <c r="AI483" i="1"/>
  <c r="AJ483" i="1"/>
  <c r="K428" i="10" s="1"/>
  <c r="AK483" i="1"/>
  <c r="AN483" i="1"/>
  <c r="BD483" i="1" s="1" a="1"/>
  <c r="BD483" i="1" s="1"/>
  <c r="AO483" i="1"/>
  <c r="M428" i="10" s="1"/>
  <c r="AP483" i="1"/>
  <c r="BQ483" i="1"/>
  <c r="BR483" i="1"/>
  <c r="BS483" i="1"/>
  <c r="A484" i="1"/>
  <c r="C484" i="1"/>
  <c r="L484" i="1" a="1"/>
  <c r="L484" i="1" s="1"/>
  <c r="K462" i="15" s="1"/>
  <c r="M484" i="1" a="1"/>
  <c r="M484" i="1" s="1"/>
  <c r="L462" i="15" s="1"/>
  <c r="R484" i="1" a="1"/>
  <c r="R484" i="1" s="1"/>
  <c r="D462" i="15" s="1"/>
  <c r="S484" i="1" a="1"/>
  <c r="S484" i="1" s="1"/>
  <c r="E462" i="15" s="1"/>
  <c r="T484" i="1" a="1"/>
  <c r="T484" i="1" s="1"/>
  <c r="AH484" i="1"/>
  <c r="BA484" i="1" s="1"/>
  <c r="AI484" i="1"/>
  <c r="AJ484" i="1"/>
  <c r="K429" i="10" s="1"/>
  <c r="AK484" i="1"/>
  <c r="AN484" i="1"/>
  <c r="BD484" i="1" s="1" a="1"/>
  <c r="BD484" i="1" s="1"/>
  <c r="AO484" i="1"/>
  <c r="M429" i="10" s="1"/>
  <c r="AP484" i="1"/>
  <c r="BQ484" i="1"/>
  <c r="BR484" i="1"/>
  <c r="BS484" i="1"/>
  <c r="A485" i="1"/>
  <c r="C485" i="1"/>
  <c r="L485" i="1" a="1"/>
  <c r="L485" i="1" s="1"/>
  <c r="K463" i="15" s="1"/>
  <c r="M485" i="1" a="1"/>
  <c r="M485" i="1" s="1"/>
  <c r="L463" i="15" s="1"/>
  <c r="R485" i="1" a="1"/>
  <c r="R485" i="1" s="1"/>
  <c r="D463" i="15" s="1"/>
  <c r="S485" i="1" a="1"/>
  <c r="S485" i="1" s="1"/>
  <c r="E463" i="15" s="1"/>
  <c r="T485" i="1" a="1"/>
  <c r="T485" i="1" s="1"/>
  <c r="AH485" i="1"/>
  <c r="BA485" i="1" s="1"/>
  <c r="AI485" i="1"/>
  <c r="AJ485" i="1"/>
  <c r="K430" i="10" s="1"/>
  <c r="AK485" i="1"/>
  <c r="AN485" i="1"/>
  <c r="BD485" i="1" s="1" a="1"/>
  <c r="BD485" i="1" s="1"/>
  <c r="AO485" i="1"/>
  <c r="M430" i="10" s="1"/>
  <c r="AP485" i="1"/>
  <c r="BQ485" i="1"/>
  <c r="BR485" i="1"/>
  <c r="BS485" i="1"/>
  <c r="A486" i="1"/>
  <c r="C486" i="1"/>
  <c r="L486" i="1" a="1"/>
  <c r="L486" i="1" s="1"/>
  <c r="K464" i="15" s="1"/>
  <c r="M486" i="1" a="1"/>
  <c r="M486" i="1" s="1"/>
  <c r="L464" i="15" s="1"/>
  <c r="R486" i="1" a="1"/>
  <c r="R486" i="1" s="1"/>
  <c r="D464" i="15" s="1"/>
  <c r="S486" i="1" a="1"/>
  <c r="S486" i="1" s="1"/>
  <c r="E464" i="15" s="1"/>
  <c r="T486" i="1" a="1"/>
  <c r="T486" i="1" s="1"/>
  <c r="AH486" i="1"/>
  <c r="BA486" i="1" s="1"/>
  <c r="AI486" i="1"/>
  <c r="AJ486" i="1"/>
  <c r="K431" i="10" s="1"/>
  <c r="AK486" i="1"/>
  <c r="AN486" i="1"/>
  <c r="BD486" i="1" s="1" a="1"/>
  <c r="BD486" i="1" s="1"/>
  <c r="AO486" i="1"/>
  <c r="M431" i="10" s="1"/>
  <c r="AP486" i="1"/>
  <c r="BQ486" i="1"/>
  <c r="BR486" i="1"/>
  <c r="BS486" i="1"/>
  <c r="A487" i="1"/>
  <c r="C487" i="1"/>
  <c r="L487" i="1" a="1"/>
  <c r="L487" i="1" s="1"/>
  <c r="K465" i="15" s="1"/>
  <c r="M487" i="1" a="1"/>
  <c r="M487" i="1" s="1"/>
  <c r="L465" i="15" s="1"/>
  <c r="R487" i="1" a="1"/>
  <c r="R487" i="1" s="1"/>
  <c r="D465" i="15" s="1"/>
  <c r="S487" i="1" a="1"/>
  <c r="S487" i="1" s="1"/>
  <c r="E465" i="15" s="1"/>
  <c r="T487" i="1" a="1"/>
  <c r="T487" i="1" s="1"/>
  <c r="AH487" i="1"/>
  <c r="BA487" i="1" s="1"/>
  <c r="AI487" i="1"/>
  <c r="AJ487" i="1"/>
  <c r="K432" i="10" s="1"/>
  <c r="AK487" i="1"/>
  <c r="AN487" i="1"/>
  <c r="BD487" i="1" s="1" a="1"/>
  <c r="BD487" i="1" s="1"/>
  <c r="AO487" i="1"/>
  <c r="M432" i="10" s="1"/>
  <c r="AP487" i="1"/>
  <c r="BQ487" i="1"/>
  <c r="BR487" i="1"/>
  <c r="BS487" i="1"/>
  <c r="A488" i="1"/>
  <c r="C488" i="1"/>
  <c r="L488" i="1" a="1"/>
  <c r="L488" i="1" s="1"/>
  <c r="K466" i="15" s="1"/>
  <c r="M488" i="1" a="1"/>
  <c r="M488" i="1" s="1"/>
  <c r="L466" i="15" s="1"/>
  <c r="R488" i="1" a="1"/>
  <c r="R488" i="1" s="1"/>
  <c r="D466" i="15" s="1"/>
  <c r="S488" i="1" a="1"/>
  <c r="S488" i="1" s="1"/>
  <c r="E466" i="15" s="1"/>
  <c r="T488" i="1" a="1"/>
  <c r="T488" i="1" s="1"/>
  <c r="AH488" i="1"/>
  <c r="BA488" i="1" s="1"/>
  <c r="AI488" i="1"/>
  <c r="AJ488" i="1"/>
  <c r="K433" i="10" s="1"/>
  <c r="AK488" i="1"/>
  <c r="AN488" i="1"/>
  <c r="AO488" i="1"/>
  <c r="M433" i="10" s="1"/>
  <c r="AP488" i="1"/>
  <c r="BQ488" i="1"/>
  <c r="BR488" i="1"/>
  <c r="BS488" i="1"/>
  <c r="A489" i="1"/>
  <c r="C489" i="1"/>
  <c r="L489" i="1" a="1"/>
  <c r="L489" i="1" s="1"/>
  <c r="K467" i="15" s="1"/>
  <c r="M489" i="1" a="1"/>
  <c r="M489" i="1" s="1"/>
  <c r="L467" i="15" s="1"/>
  <c r="R489" i="1" a="1"/>
  <c r="R489" i="1" s="1"/>
  <c r="D467" i="15" s="1"/>
  <c r="S489" i="1" a="1"/>
  <c r="S489" i="1" s="1"/>
  <c r="E467" i="15" s="1"/>
  <c r="T489" i="1" a="1"/>
  <c r="T489" i="1" s="1"/>
  <c r="AH489" i="1"/>
  <c r="BA489" i="1" s="1"/>
  <c r="AI489" i="1"/>
  <c r="AJ489" i="1"/>
  <c r="K434" i="10" s="1"/>
  <c r="AK489" i="1"/>
  <c r="AN489" i="1"/>
  <c r="AO489" i="1"/>
  <c r="M434" i="10" s="1"/>
  <c r="AP489" i="1"/>
  <c r="BQ489" i="1"/>
  <c r="BR489" i="1"/>
  <c r="BS489" i="1"/>
  <c r="A490" i="1"/>
  <c r="C490" i="1"/>
  <c r="L490" i="1" a="1"/>
  <c r="L490" i="1" s="1"/>
  <c r="K468" i="15" s="1"/>
  <c r="M490" i="1" a="1"/>
  <c r="M490" i="1" s="1"/>
  <c r="L468" i="15" s="1"/>
  <c r="R490" i="1" a="1"/>
  <c r="R490" i="1" s="1"/>
  <c r="D468" i="15" s="1"/>
  <c r="S490" i="1" a="1"/>
  <c r="S490" i="1" s="1"/>
  <c r="E468" i="15" s="1"/>
  <c r="T490" i="1" a="1"/>
  <c r="T490" i="1" s="1"/>
  <c r="AH490" i="1"/>
  <c r="BA490" i="1" s="1"/>
  <c r="AI490" i="1"/>
  <c r="AJ490" i="1"/>
  <c r="K435" i="10" s="1"/>
  <c r="AK490" i="1"/>
  <c r="AN490" i="1"/>
  <c r="AO490" i="1"/>
  <c r="M435" i="10" s="1"/>
  <c r="AP490" i="1"/>
  <c r="BQ490" i="1"/>
  <c r="BR490" i="1"/>
  <c r="BS490" i="1"/>
  <c r="A491" i="1"/>
  <c r="C491" i="1"/>
  <c r="L491" i="1" a="1"/>
  <c r="L491" i="1" s="1"/>
  <c r="K469" i="15" s="1"/>
  <c r="M491" i="1" a="1"/>
  <c r="M491" i="1" s="1"/>
  <c r="L469" i="15" s="1"/>
  <c r="R491" i="1" a="1"/>
  <c r="R491" i="1" s="1"/>
  <c r="D469" i="15" s="1"/>
  <c r="S491" i="1" a="1"/>
  <c r="S491" i="1" s="1"/>
  <c r="E469" i="15" s="1"/>
  <c r="T491" i="1" a="1"/>
  <c r="T491" i="1" s="1"/>
  <c r="AH491" i="1"/>
  <c r="BA491" i="1" s="1"/>
  <c r="AI491" i="1"/>
  <c r="AJ491" i="1"/>
  <c r="K436" i="10" s="1"/>
  <c r="AK491" i="1"/>
  <c r="AN491" i="1"/>
  <c r="AO491" i="1"/>
  <c r="M436" i="10" s="1"/>
  <c r="AP491" i="1"/>
  <c r="BQ491" i="1"/>
  <c r="BR491" i="1"/>
  <c r="BS491" i="1"/>
  <c r="A492" i="1"/>
  <c r="C492" i="1"/>
  <c r="L492" i="1" a="1"/>
  <c r="L492" i="1" s="1"/>
  <c r="K470" i="15" s="1"/>
  <c r="M492" i="1" a="1"/>
  <c r="M492" i="1" s="1"/>
  <c r="L470" i="15" s="1"/>
  <c r="R492" i="1" a="1"/>
  <c r="R492" i="1" s="1"/>
  <c r="D470" i="15" s="1"/>
  <c r="S492" i="1" a="1"/>
  <c r="S492" i="1" s="1"/>
  <c r="E470" i="15" s="1"/>
  <c r="T492" i="1" a="1"/>
  <c r="T492" i="1" s="1"/>
  <c r="AH492" i="1"/>
  <c r="BA492" i="1" s="1"/>
  <c r="AI492" i="1"/>
  <c r="AJ492" i="1"/>
  <c r="K437" i="10" s="1"/>
  <c r="AK492" i="1"/>
  <c r="AN492" i="1"/>
  <c r="BD492" i="1" s="1" a="1"/>
  <c r="BD492" i="1" s="1"/>
  <c r="AO492" i="1"/>
  <c r="M437" i="10" s="1"/>
  <c r="AP492" i="1"/>
  <c r="BQ492" i="1"/>
  <c r="BR492" i="1"/>
  <c r="BS492" i="1"/>
  <c r="A493" i="1"/>
  <c r="C493" i="1"/>
  <c r="L493" i="1" a="1"/>
  <c r="L493" i="1" s="1"/>
  <c r="K471" i="15" s="1"/>
  <c r="M493" i="1" a="1"/>
  <c r="M493" i="1" s="1"/>
  <c r="L471" i="15" s="1"/>
  <c r="R493" i="1" a="1"/>
  <c r="R493" i="1" s="1"/>
  <c r="D471" i="15" s="1"/>
  <c r="S493" i="1" a="1"/>
  <c r="S493" i="1" s="1"/>
  <c r="E471" i="15" s="1"/>
  <c r="T493" i="1" a="1"/>
  <c r="T493" i="1" s="1"/>
  <c r="AH493" i="1"/>
  <c r="BA493" i="1" s="1"/>
  <c r="AI493" i="1"/>
  <c r="AJ493" i="1"/>
  <c r="K438" i="10" s="1"/>
  <c r="AK493" i="1"/>
  <c r="AN493" i="1"/>
  <c r="BD493" i="1" s="1" a="1"/>
  <c r="BD493" i="1" s="1"/>
  <c r="AO493" i="1"/>
  <c r="M438" i="10" s="1"/>
  <c r="AP493" i="1"/>
  <c r="BQ493" i="1"/>
  <c r="BR493" i="1"/>
  <c r="BS493" i="1"/>
  <c r="A494" i="1"/>
  <c r="C494" i="1"/>
  <c r="L494" i="1" a="1"/>
  <c r="L494" i="1" s="1"/>
  <c r="K472" i="15" s="1"/>
  <c r="M494" i="1" a="1"/>
  <c r="M494" i="1" s="1"/>
  <c r="L472" i="15" s="1"/>
  <c r="R494" i="1" a="1"/>
  <c r="R494" i="1" s="1"/>
  <c r="D472" i="15" s="1"/>
  <c r="S494" i="1" a="1"/>
  <c r="S494" i="1" s="1"/>
  <c r="E472" i="15" s="1"/>
  <c r="T494" i="1" a="1"/>
  <c r="T494" i="1" s="1"/>
  <c r="AH494" i="1"/>
  <c r="BA494" i="1" s="1"/>
  <c r="AI494" i="1"/>
  <c r="AJ494" i="1"/>
  <c r="K439" i="10" s="1"/>
  <c r="AK494" i="1"/>
  <c r="AN494" i="1"/>
  <c r="BD494" i="1" s="1" a="1"/>
  <c r="BD494" i="1" s="1"/>
  <c r="AO494" i="1"/>
  <c r="M439" i="10" s="1"/>
  <c r="AP494" i="1"/>
  <c r="BQ494" i="1"/>
  <c r="BR494" i="1"/>
  <c r="BS494" i="1"/>
  <c r="A495" i="1"/>
  <c r="C495" i="1"/>
  <c r="L495" i="1" a="1"/>
  <c r="L495" i="1" s="1"/>
  <c r="K473" i="15" s="1"/>
  <c r="M495" i="1" a="1"/>
  <c r="M495" i="1" s="1"/>
  <c r="L473" i="15" s="1"/>
  <c r="R495" i="1" a="1"/>
  <c r="R495" i="1" s="1"/>
  <c r="D473" i="15" s="1"/>
  <c r="S495" i="1" a="1"/>
  <c r="S495" i="1" s="1"/>
  <c r="E473" i="15" s="1"/>
  <c r="T495" i="1" a="1"/>
  <c r="T495" i="1" s="1"/>
  <c r="AH495" i="1"/>
  <c r="BA495" i="1" s="1"/>
  <c r="AI495" i="1"/>
  <c r="AJ495" i="1"/>
  <c r="K440" i="10" s="1"/>
  <c r="AK495" i="1"/>
  <c r="AN495" i="1"/>
  <c r="BD495" i="1" s="1" a="1"/>
  <c r="BD495" i="1" s="1"/>
  <c r="AO495" i="1"/>
  <c r="M440" i="10" s="1"/>
  <c r="AP495" i="1"/>
  <c r="BQ495" i="1"/>
  <c r="BR495" i="1"/>
  <c r="BS495" i="1"/>
  <c r="A496" i="1"/>
  <c r="C496" i="1"/>
  <c r="L496" i="1" a="1"/>
  <c r="L496" i="1" s="1"/>
  <c r="K474" i="15" s="1"/>
  <c r="M496" i="1" a="1"/>
  <c r="M496" i="1" s="1"/>
  <c r="L474" i="15" s="1"/>
  <c r="R496" i="1" a="1"/>
  <c r="R496" i="1" s="1"/>
  <c r="D474" i="15" s="1"/>
  <c r="S496" i="1" a="1"/>
  <c r="S496" i="1" s="1"/>
  <c r="E474" i="15" s="1"/>
  <c r="T496" i="1" a="1"/>
  <c r="T496" i="1" s="1"/>
  <c r="AH496" i="1"/>
  <c r="BA496" i="1" s="1"/>
  <c r="AI496" i="1"/>
  <c r="AJ496" i="1"/>
  <c r="K441" i="10" s="1"/>
  <c r="AK496" i="1"/>
  <c r="AN496" i="1"/>
  <c r="BD496" i="1" s="1" a="1"/>
  <c r="BD496" i="1" s="1"/>
  <c r="AO496" i="1"/>
  <c r="M441" i="10" s="1"/>
  <c r="AP496" i="1"/>
  <c r="BQ496" i="1"/>
  <c r="BR496" i="1"/>
  <c r="BS496" i="1"/>
  <c r="A497" i="1"/>
  <c r="C497" i="1"/>
  <c r="L497" i="1" a="1"/>
  <c r="L497" i="1" s="1"/>
  <c r="K475" i="15" s="1"/>
  <c r="M497" i="1" a="1"/>
  <c r="M497" i="1" s="1"/>
  <c r="L475" i="15" s="1"/>
  <c r="R497" i="1" a="1"/>
  <c r="R497" i="1" s="1"/>
  <c r="D475" i="15" s="1"/>
  <c r="S497" i="1" a="1"/>
  <c r="S497" i="1" s="1"/>
  <c r="E475" i="15" s="1"/>
  <c r="T497" i="1" a="1"/>
  <c r="T497" i="1" s="1"/>
  <c r="AH497" i="1"/>
  <c r="BA497" i="1" s="1"/>
  <c r="AI497" i="1"/>
  <c r="AJ497" i="1"/>
  <c r="K442" i="10" s="1"/>
  <c r="AK497" i="1"/>
  <c r="AN497" i="1"/>
  <c r="BD497" i="1" s="1" a="1"/>
  <c r="BD497" i="1" s="1"/>
  <c r="AO497" i="1"/>
  <c r="M442" i="10" s="1"/>
  <c r="AP497" i="1"/>
  <c r="BQ497" i="1"/>
  <c r="BR497" i="1"/>
  <c r="BS497" i="1"/>
  <c r="A498" i="1"/>
  <c r="C498" i="1"/>
  <c r="L498" i="1" a="1"/>
  <c r="L498" i="1" s="1"/>
  <c r="K476" i="15" s="1"/>
  <c r="M498" i="1" a="1"/>
  <c r="M498" i="1" s="1"/>
  <c r="L476" i="15" s="1"/>
  <c r="R498" i="1" a="1"/>
  <c r="R498" i="1" s="1"/>
  <c r="D476" i="15" s="1"/>
  <c r="S498" i="1" a="1"/>
  <c r="S498" i="1" s="1"/>
  <c r="E476" i="15" s="1"/>
  <c r="T498" i="1" a="1"/>
  <c r="T498" i="1" s="1"/>
  <c r="AH498" i="1"/>
  <c r="BA498" i="1" s="1"/>
  <c r="AI498" i="1"/>
  <c r="AJ498" i="1"/>
  <c r="K443" i="10" s="1"/>
  <c r="AK498" i="1"/>
  <c r="AN498" i="1"/>
  <c r="BD498" i="1" s="1" a="1"/>
  <c r="BD498" i="1" s="1"/>
  <c r="AO498" i="1"/>
  <c r="M443" i="10" s="1"/>
  <c r="AP498" i="1"/>
  <c r="BQ498" i="1"/>
  <c r="BR498" i="1"/>
  <c r="BS498" i="1"/>
  <c r="A499" i="1"/>
  <c r="C499" i="1"/>
  <c r="L499" i="1" a="1"/>
  <c r="L499" i="1" s="1"/>
  <c r="K477" i="15" s="1"/>
  <c r="M499" i="1" a="1"/>
  <c r="M499" i="1" s="1"/>
  <c r="L477" i="15" s="1"/>
  <c r="R499" i="1" a="1"/>
  <c r="R499" i="1" s="1"/>
  <c r="D477" i="15" s="1"/>
  <c r="S499" i="1" a="1"/>
  <c r="S499" i="1" s="1"/>
  <c r="E477" i="15" s="1"/>
  <c r="T499" i="1" a="1"/>
  <c r="T499" i="1" s="1"/>
  <c r="AH499" i="1"/>
  <c r="BA499" i="1" s="1"/>
  <c r="AI499" i="1"/>
  <c r="AJ499" i="1"/>
  <c r="K444" i="10" s="1"/>
  <c r="AK499" i="1"/>
  <c r="AN499" i="1"/>
  <c r="BD499" i="1" s="1" a="1"/>
  <c r="BD499" i="1" s="1"/>
  <c r="AO499" i="1"/>
  <c r="M444" i="10" s="1"/>
  <c r="AP499" i="1"/>
  <c r="BQ499" i="1"/>
  <c r="BR499" i="1"/>
  <c r="BS499" i="1"/>
  <c r="A500" i="1"/>
  <c r="C500" i="1"/>
  <c r="L500" i="1" a="1"/>
  <c r="L500" i="1" s="1"/>
  <c r="K478" i="15" s="1"/>
  <c r="M500" i="1" a="1"/>
  <c r="M500" i="1" s="1"/>
  <c r="L478" i="15" s="1"/>
  <c r="R500" i="1" a="1"/>
  <c r="R500" i="1" s="1"/>
  <c r="D478" i="15" s="1"/>
  <c r="S500" i="1" a="1"/>
  <c r="S500" i="1" s="1"/>
  <c r="E478" i="15" s="1"/>
  <c r="T500" i="1" a="1"/>
  <c r="T500" i="1" s="1"/>
  <c r="AH500" i="1"/>
  <c r="BA500" i="1" s="1"/>
  <c r="AI500" i="1"/>
  <c r="AJ500" i="1"/>
  <c r="K445" i="10" s="1"/>
  <c r="AK500" i="1"/>
  <c r="AN500" i="1"/>
  <c r="AO500" i="1"/>
  <c r="M445" i="10" s="1"/>
  <c r="AP500" i="1"/>
  <c r="BQ500" i="1"/>
  <c r="BR500" i="1"/>
  <c r="BS500" i="1"/>
  <c r="A501" i="1"/>
  <c r="C501" i="1"/>
  <c r="L501" i="1" a="1"/>
  <c r="L501" i="1" s="1"/>
  <c r="K479" i="15" s="1"/>
  <c r="M501" i="1" a="1"/>
  <c r="M501" i="1" s="1"/>
  <c r="L479" i="15" s="1"/>
  <c r="R501" i="1" a="1"/>
  <c r="R501" i="1" s="1"/>
  <c r="D479" i="15" s="1"/>
  <c r="S501" i="1" a="1"/>
  <c r="S501" i="1" s="1"/>
  <c r="E479" i="15" s="1"/>
  <c r="T501" i="1" a="1"/>
  <c r="T501" i="1" s="1"/>
  <c r="AH501" i="1"/>
  <c r="BA501" i="1" s="1"/>
  <c r="AI501" i="1"/>
  <c r="AJ501" i="1"/>
  <c r="K446" i="10" s="1"/>
  <c r="AK501" i="1"/>
  <c r="AN501" i="1"/>
  <c r="BD501" i="1" s="1" a="1"/>
  <c r="BD501" i="1" s="1"/>
  <c r="AO501" i="1"/>
  <c r="M446" i="10" s="1"/>
  <c r="AP501" i="1"/>
  <c r="BQ501" i="1"/>
  <c r="BR501" i="1"/>
  <c r="BS501" i="1"/>
  <c r="A502" i="1"/>
  <c r="C502" i="1"/>
  <c r="L502" i="1" a="1"/>
  <c r="L502" i="1" s="1"/>
  <c r="K480" i="15" s="1"/>
  <c r="M502" i="1" a="1"/>
  <c r="M502" i="1" s="1"/>
  <c r="L480" i="15" s="1"/>
  <c r="R502" i="1" a="1"/>
  <c r="R502" i="1" s="1"/>
  <c r="D480" i="15" s="1"/>
  <c r="S502" i="1" a="1"/>
  <c r="S502" i="1" s="1"/>
  <c r="E480" i="15" s="1"/>
  <c r="T502" i="1" a="1"/>
  <c r="T502" i="1" s="1"/>
  <c r="AH502" i="1"/>
  <c r="BA502" i="1" s="1"/>
  <c r="AI502" i="1"/>
  <c r="AJ502" i="1"/>
  <c r="K447" i="10" s="1"/>
  <c r="AK502" i="1"/>
  <c r="AN502" i="1"/>
  <c r="AO502" i="1"/>
  <c r="M447" i="10" s="1"/>
  <c r="AP502" i="1"/>
  <c r="BQ502" i="1"/>
  <c r="BR502" i="1"/>
  <c r="BS502" i="1"/>
  <c r="A503" i="1"/>
  <c r="C503" i="1"/>
  <c r="L503" i="1" a="1"/>
  <c r="L503" i="1" s="1"/>
  <c r="K481" i="15" s="1"/>
  <c r="M503" i="1" a="1"/>
  <c r="M503" i="1" s="1"/>
  <c r="L481" i="15" s="1"/>
  <c r="R503" i="1" a="1"/>
  <c r="R503" i="1" s="1"/>
  <c r="D481" i="15" s="1"/>
  <c r="S503" i="1" a="1"/>
  <c r="S503" i="1" s="1"/>
  <c r="E481" i="15" s="1"/>
  <c r="T503" i="1" a="1"/>
  <c r="T503" i="1" s="1"/>
  <c r="AH503" i="1"/>
  <c r="BA503" i="1" s="1"/>
  <c r="AI503" i="1"/>
  <c r="AJ503" i="1"/>
  <c r="K448" i="10" s="1"/>
  <c r="AK503" i="1"/>
  <c r="AN503" i="1"/>
  <c r="AO503" i="1"/>
  <c r="M448" i="10" s="1"/>
  <c r="AP503" i="1"/>
  <c r="BQ503" i="1"/>
  <c r="BR503" i="1"/>
  <c r="BS503" i="1"/>
  <c r="A504" i="1"/>
  <c r="C504" i="1"/>
  <c r="L504" i="1" a="1"/>
  <c r="L504" i="1" s="1"/>
  <c r="K482" i="15" s="1"/>
  <c r="M504" i="1" a="1"/>
  <c r="M504" i="1" s="1"/>
  <c r="L482" i="15" s="1"/>
  <c r="R504" i="1" a="1"/>
  <c r="R504" i="1" s="1"/>
  <c r="D482" i="15" s="1"/>
  <c r="S504" i="1" a="1"/>
  <c r="S504" i="1" s="1"/>
  <c r="E482" i="15" s="1"/>
  <c r="T504" i="1" a="1"/>
  <c r="T504" i="1" s="1"/>
  <c r="AH504" i="1"/>
  <c r="BA504" i="1" s="1"/>
  <c r="AI504" i="1"/>
  <c r="AJ504" i="1"/>
  <c r="K449" i="10" s="1"/>
  <c r="AK504" i="1"/>
  <c r="AN504" i="1"/>
  <c r="BD504" i="1" s="1" a="1"/>
  <c r="BD504" i="1" s="1"/>
  <c r="AO504" i="1"/>
  <c r="M449" i="10" s="1"/>
  <c r="AP504" i="1"/>
  <c r="BQ504" i="1"/>
  <c r="BR504" i="1"/>
  <c r="BS504" i="1"/>
  <c r="A505" i="1"/>
  <c r="C505" i="1"/>
  <c r="L505" i="1" a="1"/>
  <c r="L505" i="1" s="1"/>
  <c r="K483" i="15" s="1"/>
  <c r="M505" i="1" a="1"/>
  <c r="M505" i="1" s="1"/>
  <c r="L483" i="15" s="1"/>
  <c r="R505" i="1" a="1"/>
  <c r="R505" i="1" s="1"/>
  <c r="D483" i="15" s="1"/>
  <c r="S505" i="1" a="1"/>
  <c r="S505" i="1" s="1"/>
  <c r="E483" i="15" s="1"/>
  <c r="T505" i="1" a="1"/>
  <c r="T505" i="1" s="1"/>
  <c r="AH505" i="1"/>
  <c r="BA505" i="1" s="1"/>
  <c r="AI505" i="1"/>
  <c r="AJ505" i="1"/>
  <c r="K450" i="10" s="1"/>
  <c r="AK505" i="1"/>
  <c r="AN505" i="1"/>
  <c r="AO505" i="1"/>
  <c r="M450" i="10" s="1"/>
  <c r="AP505" i="1"/>
  <c r="BQ505" i="1"/>
  <c r="BR505" i="1"/>
  <c r="BS505" i="1"/>
  <c r="A506" i="1"/>
  <c r="C506" i="1"/>
  <c r="L506" i="1" a="1"/>
  <c r="L506" i="1" s="1"/>
  <c r="K484" i="15" s="1"/>
  <c r="M506" i="1" a="1"/>
  <c r="M506" i="1" s="1"/>
  <c r="L484" i="15" s="1"/>
  <c r="R506" i="1" a="1"/>
  <c r="R506" i="1" s="1"/>
  <c r="D484" i="15" s="1"/>
  <c r="S506" i="1" a="1"/>
  <c r="S506" i="1" s="1"/>
  <c r="E484" i="15" s="1"/>
  <c r="T506" i="1" a="1"/>
  <c r="T506" i="1" s="1"/>
  <c r="AH506" i="1"/>
  <c r="BA506" i="1" s="1"/>
  <c r="AI506" i="1"/>
  <c r="AJ506" i="1"/>
  <c r="K451" i="10" s="1"/>
  <c r="AK506" i="1"/>
  <c r="AN506" i="1"/>
  <c r="BD506" i="1" s="1" a="1"/>
  <c r="BD506" i="1" s="1"/>
  <c r="AO506" i="1"/>
  <c r="M451" i="10" s="1"/>
  <c r="AP506" i="1"/>
  <c r="BQ506" i="1"/>
  <c r="BR506" i="1"/>
  <c r="BS506" i="1"/>
  <c r="A507" i="1"/>
  <c r="C507" i="1"/>
  <c r="L507" i="1" a="1"/>
  <c r="L507" i="1" s="1"/>
  <c r="K485" i="15" s="1"/>
  <c r="M507" i="1" a="1"/>
  <c r="M507" i="1" s="1"/>
  <c r="L485" i="15" s="1"/>
  <c r="R507" i="1" a="1"/>
  <c r="R507" i="1" s="1"/>
  <c r="D485" i="15" s="1"/>
  <c r="S507" i="1" a="1"/>
  <c r="S507" i="1" s="1"/>
  <c r="E485" i="15" s="1"/>
  <c r="T507" i="1" a="1"/>
  <c r="T507" i="1" s="1"/>
  <c r="AH507" i="1"/>
  <c r="BA507" i="1" s="1"/>
  <c r="AI507" i="1"/>
  <c r="AJ507" i="1"/>
  <c r="K452" i="10" s="1"/>
  <c r="AK507" i="1"/>
  <c r="AN507" i="1"/>
  <c r="AO507" i="1"/>
  <c r="M452" i="10" s="1"/>
  <c r="AP507" i="1"/>
  <c r="BQ507" i="1"/>
  <c r="BR507" i="1"/>
  <c r="BS507" i="1"/>
  <c r="A508" i="1"/>
  <c r="C508" i="1"/>
  <c r="L508" i="1" a="1"/>
  <c r="L508" i="1" s="1"/>
  <c r="K486" i="15" s="1"/>
  <c r="M508" i="1" a="1"/>
  <c r="M508" i="1" s="1"/>
  <c r="L486" i="15" s="1"/>
  <c r="R508" i="1" a="1"/>
  <c r="R508" i="1" s="1"/>
  <c r="D486" i="15" s="1"/>
  <c r="S508" i="1" a="1"/>
  <c r="S508" i="1" s="1"/>
  <c r="E486" i="15" s="1"/>
  <c r="T508" i="1" a="1"/>
  <c r="T508" i="1" s="1"/>
  <c r="AH508" i="1"/>
  <c r="BA508" i="1" s="1"/>
  <c r="AI508" i="1"/>
  <c r="AJ508" i="1"/>
  <c r="K453" i="10" s="1"/>
  <c r="AK508" i="1"/>
  <c r="AN508" i="1"/>
  <c r="BD508" i="1" s="1" a="1"/>
  <c r="BD508" i="1" s="1"/>
  <c r="AO508" i="1"/>
  <c r="M453" i="10" s="1"/>
  <c r="AP508" i="1"/>
  <c r="BQ508" i="1"/>
  <c r="BR508" i="1"/>
  <c r="BS508" i="1"/>
  <c r="A509" i="1"/>
  <c r="C509" i="1"/>
  <c r="L509" i="1" a="1"/>
  <c r="L509" i="1" s="1"/>
  <c r="K487" i="15" s="1"/>
  <c r="M509" i="1" a="1"/>
  <c r="M509" i="1" s="1"/>
  <c r="L487" i="15" s="1"/>
  <c r="R509" i="1" a="1"/>
  <c r="R509" i="1" s="1"/>
  <c r="D487" i="15" s="1"/>
  <c r="S509" i="1" a="1"/>
  <c r="S509" i="1" s="1"/>
  <c r="E487" i="15" s="1"/>
  <c r="T509" i="1" a="1"/>
  <c r="T509" i="1" s="1"/>
  <c r="AH509" i="1"/>
  <c r="BA509" i="1" s="1"/>
  <c r="AI509" i="1"/>
  <c r="AJ509" i="1"/>
  <c r="K454" i="10" s="1"/>
  <c r="AK509" i="1"/>
  <c r="AN509" i="1"/>
  <c r="BD509" i="1" s="1" a="1"/>
  <c r="BD509" i="1" s="1"/>
  <c r="AO509" i="1"/>
  <c r="M454" i="10" s="1"/>
  <c r="AP509" i="1"/>
  <c r="BQ509" i="1"/>
  <c r="BR509" i="1"/>
  <c r="BS509" i="1"/>
  <c r="A510" i="1"/>
  <c r="C510" i="1"/>
  <c r="L510" i="1" a="1"/>
  <c r="L510" i="1" s="1"/>
  <c r="K488" i="15" s="1"/>
  <c r="M510" i="1" a="1"/>
  <c r="M510" i="1" s="1"/>
  <c r="L488" i="15" s="1"/>
  <c r="R510" i="1" a="1"/>
  <c r="R510" i="1" s="1"/>
  <c r="D488" i="15" s="1"/>
  <c r="S510" i="1" a="1"/>
  <c r="S510" i="1" s="1"/>
  <c r="E488" i="15" s="1"/>
  <c r="T510" i="1" a="1"/>
  <c r="T510" i="1" s="1"/>
  <c r="AH510" i="1"/>
  <c r="BA510" i="1" s="1"/>
  <c r="AI510" i="1"/>
  <c r="AJ510" i="1"/>
  <c r="K455" i="10" s="1"/>
  <c r="AK510" i="1"/>
  <c r="AN510" i="1"/>
  <c r="BD510" i="1" s="1" a="1"/>
  <c r="BD510" i="1" s="1"/>
  <c r="AO510" i="1"/>
  <c r="M455" i="10" s="1"/>
  <c r="AP510" i="1"/>
  <c r="BQ510" i="1"/>
  <c r="BR510" i="1"/>
  <c r="BS510" i="1"/>
  <c r="A511" i="1"/>
  <c r="C511" i="1"/>
  <c r="L511" i="1" a="1"/>
  <c r="L511" i="1" s="1"/>
  <c r="K489" i="15" s="1"/>
  <c r="M511" i="1" a="1"/>
  <c r="M511" i="1" s="1"/>
  <c r="L489" i="15" s="1"/>
  <c r="R511" i="1" a="1"/>
  <c r="R511" i="1" s="1"/>
  <c r="D489" i="15" s="1"/>
  <c r="S511" i="1" a="1"/>
  <c r="S511" i="1" s="1"/>
  <c r="E489" i="15" s="1"/>
  <c r="T511" i="1" a="1"/>
  <c r="T511" i="1" s="1"/>
  <c r="AH511" i="1"/>
  <c r="BA511" i="1" s="1"/>
  <c r="AI511" i="1"/>
  <c r="AJ511" i="1"/>
  <c r="K456" i="10" s="1"/>
  <c r="AK511" i="1"/>
  <c r="AN511" i="1"/>
  <c r="BD511" i="1" s="1" a="1"/>
  <c r="BD511" i="1" s="1"/>
  <c r="AO511" i="1"/>
  <c r="M456" i="10" s="1"/>
  <c r="AP511" i="1"/>
  <c r="BQ511" i="1"/>
  <c r="BR511" i="1"/>
  <c r="BS511" i="1"/>
  <c r="A512" i="1"/>
  <c r="C512" i="1"/>
  <c r="L512" i="1" a="1"/>
  <c r="L512" i="1" s="1"/>
  <c r="K490" i="15" s="1"/>
  <c r="M512" i="1" a="1"/>
  <c r="M512" i="1" s="1"/>
  <c r="L490" i="15" s="1"/>
  <c r="R512" i="1" a="1"/>
  <c r="R512" i="1" s="1"/>
  <c r="D490" i="15" s="1"/>
  <c r="S512" i="1" a="1"/>
  <c r="S512" i="1" s="1"/>
  <c r="E490" i="15" s="1"/>
  <c r="T512" i="1" a="1"/>
  <c r="T512" i="1" s="1"/>
  <c r="AH512" i="1"/>
  <c r="BA512" i="1" s="1"/>
  <c r="AI512" i="1"/>
  <c r="AJ512" i="1"/>
  <c r="K457" i="10" s="1"/>
  <c r="AK512" i="1"/>
  <c r="AN512" i="1"/>
  <c r="AO512" i="1"/>
  <c r="M457" i="10" s="1"/>
  <c r="AP512" i="1"/>
  <c r="BQ512" i="1"/>
  <c r="BR512" i="1"/>
  <c r="BS512" i="1"/>
  <c r="A513" i="1"/>
  <c r="C513" i="1"/>
  <c r="L513" i="1" a="1"/>
  <c r="L513" i="1" s="1"/>
  <c r="K491" i="15" s="1"/>
  <c r="M513" i="1" a="1"/>
  <c r="M513" i="1" s="1"/>
  <c r="L491" i="15" s="1"/>
  <c r="R513" i="1" a="1"/>
  <c r="R513" i="1" s="1"/>
  <c r="D491" i="15" s="1"/>
  <c r="S513" i="1" a="1"/>
  <c r="S513" i="1" s="1"/>
  <c r="E491" i="15" s="1"/>
  <c r="T513" i="1" a="1"/>
  <c r="T513" i="1" s="1"/>
  <c r="AH513" i="1"/>
  <c r="BA513" i="1" s="1"/>
  <c r="AI513" i="1"/>
  <c r="AJ513" i="1"/>
  <c r="K458" i="10" s="1"/>
  <c r="AK513" i="1"/>
  <c r="AN513" i="1"/>
  <c r="BD513" i="1" s="1" a="1"/>
  <c r="BD513" i="1" s="1"/>
  <c r="AO513" i="1"/>
  <c r="M458" i="10" s="1"/>
  <c r="AP513" i="1"/>
  <c r="BQ513" i="1"/>
  <c r="BR513" i="1"/>
  <c r="BS513" i="1"/>
  <c r="A514" i="1"/>
  <c r="C514" i="1"/>
  <c r="L514" i="1" a="1"/>
  <c r="L514" i="1" s="1"/>
  <c r="K492" i="15" s="1"/>
  <c r="M514" i="1" a="1"/>
  <c r="M514" i="1" s="1"/>
  <c r="L492" i="15" s="1"/>
  <c r="R514" i="1" a="1"/>
  <c r="R514" i="1" s="1"/>
  <c r="D492" i="15" s="1"/>
  <c r="S514" i="1" a="1"/>
  <c r="S514" i="1" s="1"/>
  <c r="E492" i="15" s="1"/>
  <c r="T514" i="1" a="1"/>
  <c r="T514" i="1" s="1"/>
  <c r="AH514" i="1"/>
  <c r="BA514" i="1" s="1"/>
  <c r="AI514" i="1"/>
  <c r="AJ514" i="1"/>
  <c r="K459" i="10" s="1"/>
  <c r="AK514" i="1"/>
  <c r="AN514" i="1"/>
  <c r="AO514" i="1"/>
  <c r="M459" i="10" s="1"/>
  <c r="AP514" i="1"/>
  <c r="BQ514" i="1"/>
  <c r="BR514" i="1"/>
  <c r="BS514" i="1"/>
  <c r="A515" i="1"/>
  <c r="C515" i="1"/>
  <c r="L515" i="1" a="1"/>
  <c r="L515" i="1" s="1"/>
  <c r="K493" i="15" s="1"/>
  <c r="M515" i="1" a="1"/>
  <c r="M515" i="1" s="1"/>
  <c r="L493" i="15" s="1"/>
  <c r="R515" i="1" a="1"/>
  <c r="R515" i="1" s="1"/>
  <c r="D493" i="15" s="1"/>
  <c r="S515" i="1" a="1"/>
  <c r="S515" i="1" s="1"/>
  <c r="E493" i="15" s="1"/>
  <c r="T515" i="1" a="1"/>
  <c r="T515" i="1" s="1"/>
  <c r="AH515" i="1"/>
  <c r="BA515" i="1" s="1"/>
  <c r="AI515" i="1"/>
  <c r="AJ515" i="1"/>
  <c r="K460" i="10" s="1"/>
  <c r="AK515" i="1"/>
  <c r="AN515" i="1"/>
  <c r="AO515" i="1"/>
  <c r="M460" i="10" s="1"/>
  <c r="AP515" i="1"/>
  <c r="BQ515" i="1"/>
  <c r="BR515" i="1"/>
  <c r="BS515" i="1"/>
  <c r="A516" i="1"/>
  <c r="C516" i="1"/>
  <c r="L516" i="1" a="1"/>
  <c r="L516" i="1" s="1"/>
  <c r="K494" i="15" s="1"/>
  <c r="M516" i="1" a="1"/>
  <c r="M516" i="1" s="1"/>
  <c r="L494" i="15" s="1"/>
  <c r="R516" i="1" a="1"/>
  <c r="R516" i="1" s="1"/>
  <c r="D494" i="15" s="1"/>
  <c r="S516" i="1" a="1"/>
  <c r="S516" i="1" s="1"/>
  <c r="E494" i="15" s="1"/>
  <c r="T516" i="1" a="1"/>
  <c r="T516" i="1" s="1"/>
  <c r="AH516" i="1"/>
  <c r="BA516" i="1" s="1"/>
  <c r="AI516" i="1"/>
  <c r="AJ516" i="1"/>
  <c r="K461" i="10" s="1"/>
  <c r="AK516" i="1"/>
  <c r="AN516" i="1"/>
  <c r="AO516" i="1"/>
  <c r="M461" i="10" s="1"/>
  <c r="AP516" i="1"/>
  <c r="BQ516" i="1"/>
  <c r="BR516" i="1"/>
  <c r="BS516" i="1"/>
  <c r="A517" i="1"/>
  <c r="C517" i="1"/>
  <c r="L517" i="1" a="1"/>
  <c r="L517" i="1" s="1"/>
  <c r="K495" i="15" s="1"/>
  <c r="M517" i="1" a="1"/>
  <c r="M517" i="1" s="1"/>
  <c r="L495" i="15" s="1"/>
  <c r="R517" i="1" a="1"/>
  <c r="R517" i="1" s="1"/>
  <c r="D495" i="15" s="1"/>
  <c r="S517" i="1" a="1"/>
  <c r="S517" i="1" s="1"/>
  <c r="E495" i="15" s="1"/>
  <c r="T517" i="1" a="1"/>
  <c r="T517" i="1" s="1"/>
  <c r="AH517" i="1"/>
  <c r="BA517" i="1" s="1"/>
  <c r="AI517" i="1"/>
  <c r="AJ517" i="1"/>
  <c r="K462" i="10" s="1"/>
  <c r="AK517" i="1"/>
  <c r="AN517" i="1"/>
  <c r="AO517" i="1"/>
  <c r="M462" i="10" s="1"/>
  <c r="AP517" i="1"/>
  <c r="BQ517" i="1"/>
  <c r="BR517" i="1"/>
  <c r="BS517" i="1"/>
  <c r="A518" i="1"/>
  <c r="C518" i="1"/>
  <c r="L518" i="1" a="1"/>
  <c r="L518" i="1" s="1"/>
  <c r="K496" i="15" s="1"/>
  <c r="M518" i="1" a="1"/>
  <c r="M518" i="1" s="1"/>
  <c r="L496" i="15" s="1"/>
  <c r="R518" i="1" a="1"/>
  <c r="R518" i="1" s="1"/>
  <c r="D496" i="15" s="1"/>
  <c r="S518" i="1" a="1"/>
  <c r="S518" i="1" s="1"/>
  <c r="E496" i="15" s="1"/>
  <c r="T518" i="1" a="1"/>
  <c r="T518" i="1" s="1"/>
  <c r="AH518" i="1"/>
  <c r="BA518" i="1" s="1"/>
  <c r="AI518" i="1"/>
  <c r="AJ518" i="1"/>
  <c r="K463" i="10" s="1"/>
  <c r="AK518" i="1"/>
  <c r="AN518" i="1"/>
  <c r="AO518" i="1"/>
  <c r="M463" i="10" s="1"/>
  <c r="AP518" i="1"/>
  <c r="BQ518" i="1"/>
  <c r="BR518" i="1"/>
  <c r="BS518" i="1"/>
  <c r="A519" i="1"/>
  <c r="C519" i="1"/>
  <c r="L519" i="1" a="1"/>
  <c r="L519" i="1" s="1"/>
  <c r="K497" i="15" s="1"/>
  <c r="M519" i="1" a="1"/>
  <c r="M519" i="1" s="1"/>
  <c r="L497" i="15" s="1"/>
  <c r="R519" i="1" a="1"/>
  <c r="R519" i="1" s="1"/>
  <c r="D497" i="15" s="1"/>
  <c r="S519" i="1" a="1"/>
  <c r="S519" i="1" s="1"/>
  <c r="E497" i="15" s="1"/>
  <c r="T519" i="1" a="1"/>
  <c r="T519" i="1" s="1"/>
  <c r="AH519" i="1"/>
  <c r="BA519" i="1" s="1"/>
  <c r="AI519" i="1"/>
  <c r="AJ519" i="1"/>
  <c r="K464" i="10" s="1"/>
  <c r="AK519" i="1"/>
  <c r="AN519" i="1"/>
  <c r="AO519" i="1"/>
  <c r="M464" i="10" s="1"/>
  <c r="AP519" i="1"/>
  <c r="BQ519" i="1"/>
  <c r="BR519" i="1"/>
  <c r="BS519" i="1"/>
  <c r="A520" i="1"/>
  <c r="C520" i="1"/>
  <c r="L520" i="1" a="1"/>
  <c r="L520" i="1" s="1"/>
  <c r="K498" i="15" s="1"/>
  <c r="M520" i="1" a="1"/>
  <c r="M520" i="1" s="1"/>
  <c r="L498" i="15" s="1"/>
  <c r="R520" i="1" a="1"/>
  <c r="R520" i="1" s="1"/>
  <c r="D498" i="15" s="1"/>
  <c r="S520" i="1" a="1"/>
  <c r="S520" i="1" s="1"/>
  <c r="E498" i="15" s="1"/>
  <c r="T520" i="1" a="1"/>
  <c r="T520" i="1" s="1"/>
  <c r="AH520" i="1"/>
  <c r="BA520" i="1" s="1"/>
  <c r="AI520" i="1"/>
  <c r="AJ520" i="1"/>
  <c r="K465" i="10" s="1"/>
  <c r="AK520" i="1"/>
  <c r="AN520" i="1"/>
  <c r="AO520" i="1"/>
  <c r="M465" i="10" s="1"/>
  <c r="AP520" i="1"/>
  <c r="BQ520" i="1"/>
  <c r="BR520" i="1"/>
  <c r="BS520" i="1"/>
  <c r="A521" i="1"/>
  <c r="C521" i="1"/>
  <c r="L521" i="1" a="1"/>
  <c r="L521" i="1" s="1"/>
  <c r="K499" i="15" s="1"/>
  <c r="M521" i="1" a="1"/>
  <c r="M521" i="1" s="1"/>
  <c r="L499" i="15" s="1"/>
  <c r="R521" i="1" a="1"/>
  <c r="R521" i="1" s="1"/>
  <c r="D499" i="15" s="1"/>
  <c r="S521" i="1" a="1"/>
  <c r="S521" i="1" s="1"/>
  <c r="E499" i="15" s="1"/>
  <c r="T521" i="1" a="1"/>
  <c r="T521" i="1" s="1"/>
  <c r="AH521" i="1"/>
  <c r="BA521" i="1" s="1"/>
  <c r="AI521" i="1"/>
  <c r="AJ521" i="1"/>
  <c r="K466" i="10" s="1"/>
  <c r="AK521" i="1"/>
  <c r="AN521" i="1"/>
  <c r="BD521" i="1" s="1" a="1"/>
  <c r="BD521" i="1" s="1"/>
  <c r="AO521" i="1"/>
  <c r="M466" i="10" s="1"/>
  <c r="AP521" i="1"/>
  <c r="BQ521" i="1"/>
  <c r="BR521" i="1"/>
  <c r="BS521" i="1"/>
  <c r="A522" i="1"/>
  <c r="C522" i="1"/>
  <c r="L522" i="1" a="1"/>
  <c r="L522" i="1" s="1"/>
  <c r="K500" i="15" s="1"/>
  <c r="M522" i="1" a="1"/>
  <c r="M522" i="1" s="1"/>
  <c r="L500" i="15" s="1"/>
  <c r="R522" i="1" a="1"/>
  <c r="R522" i="1" s="1"/>
  <c r="D500" i="15" s="1"/>
  <c r="S522" i="1" a="1"/>
  <c r="S522" i="1" s="1"/>
  <c r="E500" i="15" s="1"/>
  <c r="T522" i="1" a="1"/>
  <c r="T522" i="1" s="1"/>
  <c r="AH522" i="1"/>
  <c r="BA522" i="1" s="1"/>
  <c r="AI522" i="1"/>
  <c r="AJ522" i="1"/>
  <c r="K467" i="10" s="1"/>
  <c r="AK522" i="1"/>
  <c r="AN522" i="1"/>
  <c r="AO522" i="1"/>
  <c r="M467" i="10" s="1"/>
  <c r="AP522" i="1"/>
  <c r="BQ522" i="1"/>
  <c r="BR522" i="1"/>
  <c r="BS522" i="1"/>
  <c r="A523" i="1"/>
  <c r="C523" i="1"/>
  <c r="L523" i="1" a="1"/>
  <c r="L523" i="1" s="1"/>
  <c r="K501" i="15" s="1"/>
  <c r="M523" i="1" a="1"/>
  <c r="M523" i="1" s="1"/>
  <c r="L501" i="15" s="1"/>
  <c r="R523" i="1" a="1"/>
  <c r="R523" i="1" s="1"/>
  <c r="D501" i="15" s="1"/>
  <c r="S523" i="1" a="1"/>
  <c r="S523" i="1" s="1"/>
  <c r="E501" i="15" s="1"/>
  <c r="T523" i="1" a="1"/>
  <c r="T523" i="1" s="1"/>
  <c r="AH523" i="1"/>
  <c r="BA523" i="1" s="1"/>
  <c r="AI523" i="1"/>
  <c r="AJ523" i="1"/>
  <c r="K468" i="10" s="1"/>
  <c r="AK523" i="1"/>
  <c r="AN523" i="1"/>
  <c r="BD523" i="1" s="1" a="1"/>
  <c r="BD523" i="1" s="1"/>
  <c r="AO523" i="1"/>
  <c r="M468" i="10" s="1"/>
  <c r="AP523" i="1"/>
  <c r="BQ523" i="1"/>
  <c r="BR523" i="1"/>
  <c r="BS523" i="1"/>
  <c r="A524" i="1"/>
  <c r="C524" i="1"/>
  <c r="L524" i="1" a="1"/>
  <c r="L524" i="1" s="1"/>
  <c r="K502" i="15" s="1"/>
  <c r="M524" i="1" a="1"/>
  <c r="M524" i="1" s="1"/>
  <c r="L502" i="15" s="1"/>
  <c r="R524" i="1" a="1"/>
  <c r="R524" i="1" s="1"/>
  <c r="D502" i="15" s="1"/>
  <c r="S524" i="1" a="1"/>
  <c r="S524" i="1" s="1"/>
  <c r="E502" i="15" s="1"/>
  <c r="T524" i="1" a="1"/>
  <c r="T524" i="1" s="1"/>
  <c r="AH524" i="1"/>
  <c r="BA524" i="1" s="1"/>
  <c r="AI524" i="1"/>
  <c r="AJ524" i="1"/>
  <c r="K469" i="10" s="1"/>
  <c r="AK524" i="1"/>
  <c r="AN524" i="1"/>
  <c r="AO524" i="1"/>
  <c r="M469" i="10" s="1"/>
  <c r="AP524" i="1"/>
  <c r="BQ524" i="1"/>
  <c r="BR524" i="1"/>
  <c r="BS524" i="1"/>
  <c r="A525" i="1"/>
  <c r="C525" i="1"/>
  <c r="L525" i="1" a="1"/>
  <c r="L525" i="1" s="1"/>
  <c r="K503" i="15" s="1"/>
  <c r="M525" i="1" a="1"/>
  <c r="M525" i="1" s="1"/>
  <c r="L503" i="15" s="1"/>
  <c r="R525" i="1" a="1"/>
  <c r="R525" i="1" s="1"/>
  <c r="D503" i="15" s="1"/>
  <c r="S525" i="1" a="1"/>
  <c r="S525" i="1" s="1"/>
  <c r="E503" i="15" s="1"/>
  <c r="T525" i="1" a="1"/>
  <c r="T525" i="1" s="1"/>
  <c r="AH525" i="1"/>
  <c r="BA525" i="1" s="1"/>
  <c r="AI525" i="1"/>
  <c r="AJ525" i="1"/>
  <c r="K470" i="10" s="1"/>
  <c r="AK525" i="1"/>
  <c r="AN525" i="1"/>
  <c r="AO525" i="1"/>
  <c r="M470" i="10" s="1"/>
  <c r="AP525" i="1"/>
  <c r="BQ525" i="1"/>
  <c r="BR525" i="1"/>
  <c r="BS525" i="1"/>
  <c r="A526" i="1"/>
  <c r="C526" i="1"/>
  <c r="L526" i="1" a="1"/>
  <c r="L526" i="1" s="1"/>
  <c r="K504" i="15" s="1"/>
  <c r="M526" i="1" a="1"/>
  <c r="M526" i="1" s="1"/>
  <c r="L504" i="15" s="1"/>
  <c r="R526" i="1" a="1"/>
  <c r="R526" i="1" s="1"/>
  <c r="D504" i="15" s="1"/>
  <c r="S526" i="1" a="1"/>
  <c r="S526" i="1" s="1"/>
  <c r="E504" i="15" s="1"/>
  <c r="T526" i="1" a="1"/>
  <c r="T526" i="1" s="1"/>
  <c r="AH526" i="1"/>
  <c r="BA526" i="1" s="1"/>
  <c r="AI526" i="1"/>
  <c r="AJ526" i="1"/>
  <c r="K471" i="10" s="1"/>
  <c r="AK526" i="1"/>
  <c r="AN526" i="1"/>
  <c r="AO526" i="1"/>
  <c r="M471" i="10" s="1"/>
  <c r="AP526" i="1"/>
  <c r="BQ526" i="1"/>
  <c r="BR526" i="1"/>
  <c r="BS526" i="1"/>
  <c r="A527" i="1"/>
  <c r="C527" i="1"/>
  <c r="L527" i="1" a="1"/>
  <c r="L527" i="1" s="1"/>
  <c r="K505" i="15" s="1"/>
  <c r="M527" i="1" a="1"/>
  <c r="M527" i="1" s="1"/>
  <c r="L505" i="15" s="1"/>
  <c r="R527" i="1" a="1"/>
  <c r="R527" i="1" s="1"/>
  <c r="D505" i="15" s="1"/>
  <c r="S527" i="1" a="1"/>
  <c r="S527" i="1" s="1"/>
  <c r="E505" i="15" s="1"/>
  <c r="T527" i="1" a="1"/>
  <c r="T527" i="1" s="1"/>
  <c r="AH527" i="1"/>
  <c r="BA527" i="1" s="1"/>
  <c r="AI527" i="1"/>
  <c r="AJ527" i="1"/>
  <c r="K472" i="10" s="1"/>
  <c r="AK527" i="1"/>
  <c r="AN527" i="1"/>
  <c r="BD527" i="1" s="1" a="1"/>
  <c r="BD527" i="1" s="1"/>
  <c r="AO527" i="1"/>
  <c r="M472" i="10" s="1"/>
  <c r="AP527" i="1"/>
  <c r="BQ527" i="1"/>
  <c r="BR527" i="1"/>
  <c r="BS527" i="1"/>
  <c r="A528" i="1"/>
  <c r="C528" i="1"/>
  <c r="L528" i="1" a="1"/>
  <c r="L528" i="1" s="1"/>
  <c r="K506" i="15" s="1"/>
  <c r="M528" i="1" a="1"/>
  <c r="M528" i="1" s="1"/>
  <c r="L506" i="15" s="1"/>
  <c r="R528" i="1" a="1"/>
  <c r="R528" i="1" s="1"/>
  <c r="D506" i="15" s="1"/>
  <c r="S528" i="1" a="1"/>
  <c r="S528" i="1" s="1"/>
  <c r="E506" i="15" s="1"/>
  <c r="T528" i="1" a="1"/>
  <c r="T528" i="1" s="1"/>
  <c r="AH528" i="1"/>
  <c r="BA528" i="1" s="1"/>
  <c r="AI528" i="1"/>
  <c r="AJ528" i="1"/>
  <c r="K473" i="10" s="1"/>
  <c r="AK528" i="1"/>
  <c r="AN528" i="1"/>
  <c r="BD528" i="1" s="1" a="1"/>
  <c r="BD528" i="1" s="1"/>
  <c r="AO528" i="1"/>
  <c r="M473" i="10" s="1"/>
  <c r="AP528" i="1"/>
  <c r="BQ528" i="1"/>
  <c r="BR528" i="1"/>
  <c r="BS528" i="1"/>
  <c r="A529" i="1"/>
  <c r="C529" i="1"/>
  <c r="L529" i="1" a="1"/>
  <c r="L529" i="1" s="1"/>
  <c r="K507" i="15" s="1"/>
  <c r="M529" i="1" a="1"/>
  <c r="M529" i="1" s="1"/>
  <c r="L507" i="15" s="1"/>
  <c r="R529" i="1" a="1"/>
  <c r="R529" i="1" s="1"/>
  <c r="D507" i="15" s="1"/>
  <c r="S529" i="1" a="1"/>
  <c r="S529" i="1" s="1"/>
  <c r="E507" i="15" s="1"/>
  <c r="T529" i="1" a="1"/>
  <c r="T529" i="1" s="1"/>
  <c r="AH529" i="1"/>
  <c r="BA529" i="1" s="1"/>
  <c r="AI529" i="1"/>
  <c r="AJ529" i="1"/>
  <c r="K474" i="10" s="1"/>
  <c r="AK529" i="1"/>
  <c r="AN529" i="1"/>
  <c r="AO529" i="1"/>
  <c r="M474" i="10" s="1"/>
  <c r="AP529" i="1"/>
  <c r="BQ529" i="1"/>
  <c r="BR529" i="1"/>
  <c r="BS529" i="1"/>
  <c r="A530" i="1"/>
  <c r="C530" i="1"/>
  <c r="L530" i="1" a="1"/>
  <c r="L530" i="1" s="1"/>
  <c r="K508" i="15" s="1"/>
  <c r="M530" i="1" a="1"/>
  <c r="M530" i="1" s="1"/>
  <c r="L508" i="15" s="1"/>
  <c r="R530" i="1" a="1"/>
  <c r="R530" i="1" s="1"/>
  <c r="D508" i="15" s="1"/>
  <c r="S530" i="1" a="1"/>
  <c r="S530" i="1" s="1"/>
  <c r="E508" i="15" s="1"/>
  <c r="T530" i="1" a="1"/>
  <c r="T530" i="1" s="1"/>
  <c r="AH530" i="1"/>
  <c r="BA530" i="1" s="1"/>
  <c r="AI530" i="1"/>
  <c r="AJ530" i="1"/>
  <c r="K475" i="10" s="1"/>
  <c r="AK530" i="1"/>
  <c r="AN530" i="1"/>
  <c r="AO530" i="1"/>
  <c r="M475" i="10" s="1"/>
  <c r="AP530" i="1"/>
  <c r="BQ530" i="1"/>
  <c r="BR530" i="1"/>
  <c r="BS530" i="1"/>
  <c r="A531" i="1"/>
  <c r="C531" i="1"/>
  <c r="L531" i="1" a="1"/>
  <c r="L531" i="1" s="1"/>
  <c r="K509" i="15" s="1"/>
  <c r="M531" i="1" a="1"/>
  <c r="M531" i="1" s="1"/>
  <c r="L509" i="15" s="1"/>
  <c r="R531" i="1" a="1"/>
  <c r="R531" i="1" s="1"/>
  <c r="D509" i="15" s="1"/>
  <c r="S531" i="1" a="1"/>
  <c r="S531" i="1" s="1"/>
  <c r="E509" i="15" s="1"/>
  <c r="T531" i="1" a="1"/>
  <c r="T531" i="1" s="1"/>
  <c r="AH531" i="1"/>
  <c r="BA531" i="1" s="1"/>
  <c r="AI531" i="1"/>
  <c r="AJ531" i="1"/>
  <c r="K476" i="10" s="1"/>
  <c r="AK531" i="1"/>
  <c r="AN531" i="1"/>
  <c r="AO531" i="1"/>
  <c r="M476" i="10" s="1"/>
  <c r="AP531" i="1"/>
  <c r="BQ531" i="1"/>
  <c r="BR531" i="1"/>
  <c r="BS531" i="1"/>
  <c r="A532" i="1"/>
  <c r="C532" i="1"/>
  <c r="L532" i="1" a="1"/>
  <c r="L532" i="1" s="1"/>
  <c r="K510" i="15" s="1"/>
  <c r="M532" i="1" a="1"/>
  <c r="M532" i="1" s="1"/>
  <c r="L510" i="15" s="1"/>
  <c r="R532" i="1" a="1"/>
  <c r="R532" i="1" s="1"/>
  <c r="D510" i="15" s="1"/>
  <c r="S532" i="1" a="1"/>
  <c r="S532" i="1" s="1"/>
  <c r="E510" i="15" s="1"/>
  <c r="T532" i="1" a="1"/>
  <c r="T532" i="1" s="1"/>
  <c r="AH532" i="1"/>
  <c r="BA532" i="1" s="1"/>
  <c r="AI532" i="1"/>
  <c r="AJ532" i="1"/>
  <c r="K477" i="10" s="1"/>
  <c r="AK532" i="1"/>
  <c r="AN532" i="1"/>
  <c r="BD532" i="1" s="1" a="1"/>
  <c r="BD532" i="1" s="1"/>
  <c r="AO532" i="1"/>
  <c r="M477" i="10" s="1"/>
  <c r="AP532" i="1"/>
  <c r="BQ532" i="1"/>
  <c r="BR532" i="1"/>
  <c r="BS532" i="1"/>
  <c r="A533" i="1"/>
  <c r="C533" i="1"/>
  <c r="L533" i="1" a="1"/>
  <c r="L533" i="1" s="1"/>
  <c r="K511" i="15" s="1"/>
  <c r="M533" i="1" a="1"/>
  <c r="M533" i="1" s="1"/>
  <c r="L511" i="15" s="1"/>
  <c r="R533" i="1" a="1"/>
  <c r="R533" i="1" s="1"/>
  <c r="D511" i="15" s="1"/>
  <c r="S533" i="1" a="1"/>
  <c r="S533" i="1" s="1"/>
  <c r="E511" i="15" s="1"/>
  <c r="T533" i="1" a="1"/>
  <c r="T533" i="1" s="1"/>
  <c r="AH533" i="1"/>
  <c r="BA533" i="1" s="1"/>
  <c r="AI533" i="1"/>
  <c r="AJ533" i="1"/>
  <c r="K478" i="10" s="1"/>
  <c r="AK533" i="1"/>
  <c r="AN533" i="1"/>
  <c r="BD533" i="1" s="1" a="1"/>
  <c r="BD533" i="1" s="1"/>
  <c r="AO533" i="1"/>
  <c r="M478" i="10" s="1"/>
  <c r="AP533" i="1"/>
  <c r="BQ533" i="1"/>
  <c r="BR533" i="1"/>
  <c r="BS533" i="1"/>
  <c r="A534" i="1"/>
  <c r="C534" i="1"/>
  <c r="L534" i="1" a="1"/>
  <c r="L534" i="1" s="1"/>
  <c r="K512" i="15" s="1"/>
  <c r="M534" i="1" a="1"/>
  <c r="M534" i="1" s="1"/>
  <c r="L512" i="15" s="1"/>
  <c r="R534" i="1" a="1"/>
  <c r="R534" i="1" s="1"/>
  <c r="D512" i="15" s="1"/>
  <c r="S534" i="1" a="1"/>
  <c r="S534" i="1" s="1"/>
  <c r="E512" i="15" s="1"/>
  <c r="T534" i="1" a="1"/>
  <c r="T534" i="1" s="1"/>
  <c r="AH534" i="1"/>
  <c r="BA534" i="1" s="1"/>
  <c r="AI534" i="1"/>
  <c r="AJ534" i="1"/>
  <c r="K479" i="10" s="1"/>
  <c r="AK534" i="1"/>
  <c r="AN534" i="1"/>
  <c r="AO534" i="1"/>
  <c r="M479" i="10" s="1"/>
  <c r="AP534" i="1"/>
  <c r="BQ534" i="1"/>
  <c r="BR534" i="1"/>
  <c r="BS534" i="1"/>
  <c r="A535" i="1"/>
  <c r="C535" i="1"/>
  <c r="L535" i="1" a="1"/>
  <c r="L535" i="1" s="1"/>
  <c r="K513" i="15" s="1"/>
  <c r="M535" i="1" a="1"/>
  <c r="M535" i="1" s="1"/>
  <c r="L513" i="15" s="1"/>
  <c r="R535" i="1" a="1"/>
  <c r="R535" i="1" s="1"/>
  <c r="D513" i="15" s="1"/>
  <c r="S535" i="1" a="1"/>
  <c r="S535" i="1" s="1"/>
  <c r="E513" i="15" s="1"/>
  <c r="T535" i="1" a="1"/>
  <c r="T535" i="1" s="1"/>
  <c r="AH535" i="1"/>
  <c r="BA535" i="1" s="1"/>
  <c r="AI535" i="1"/>
  <c r="AJ535" i="1"/>
  <c r="K480" i="10" s="1"/>
  <c r="AK535" i="1"/>
  <c r="AN535" i="1"/>
  <c r="AO535" i="1"/>
  <c r="M480" i="10" s="1"/>
  <c r="AP535" i="1"/>
  <c r="BQ535" i="1"/>
  <c r="BR535" i="1"/>
  <c r="BS535" i="1"/>
  <c r="A536" i="1"/>
  <c r="C536" i="1"/>
  <c r="L536" i="1" a="1"/>
  <c r="L536" i="1" s="1"/>
  <c r="K514" i="15" s="1"/>
  <c r="M536" i="1" a="1"/>
  <c r="M536" i="1" s="1"/>
  <c r="L514" i="15" s="1"/>
  <c r="R536" i="1" a="1"/>
  <c r="R536" i="1" s="1"/>
  <c r="D514" i="15" s="1"/>
  <c r="S536" i="1" a="1"/>
  <c r="S536" i="1" s="1"/>
  <c r="E514" i="15" s="1"/>
  <c r="T536" i="1" a="1"/>
  <c r="T536" i="1" s="1"/>
  <c r="AH536" i="1"/>
  <c r="BA536" i="1" s="1"/>
  <c r="AI536" i="1"/>
  <c r="AJ536" i="1"/>
  <c r="K481" i="10" s="1"/>
  <c r="AK536" i="1"/>
  <c r="AN536" i="1"/>
  <c r="BD536" i="1" s="1" a="1"/>
  <c r="BD536" i="1" s="1"/>
  <c r="AO536" i="1"/>
  <c r="M481" i="10" s="1"/>
  <c r="AP536" i="1"/>
  <c r="BQ536" i="1"/>
  <c r="BR536" i="1"/>
  <c r="BS536" i="1"/>
  <c r="A537" i="1"/>
  <c r="C537" i="1"/>
  <c r="L537" i="1" a="1"/>
  <c r="L537" i="1" s="1"/>
  <c r="K515" i="15" s="1"/>
  <c r="M537" i="1" a="1"/>
  <c r="M537" i="1" s="1"/>
  <c r="L515" i="15" s="1"/>
  <c r="R537" i="1" a="1"/>
  <c r="R537" i="1" s="1"/>
  <c r="D515" i="15" s="1"/>
  <c r="S537" i="1" a="1"/>
  <c r="S537" i="1" s="1"/>
  <c r="E515" i="15" s="1"/>
  <c r="T537" i="1" a="1"/>
  <c r="T537" i="1" s="1"/>
  <c r="AH537" i="1"/>
  <c r="BA537" i="1" s="1"/>
  <c r="AI537" i="1"/>
  <c r="AJ537" i="1"/>
  <c r="K482" i="10" s="1"/>
  <c r="AK537" i="1"/>
  <c r="AN537" i="1"/>
  <c r="BD537" i="1" s="1" a="1"/>
  <c r="BD537" i="1" s="1"/>
  <c r="AO537" i="1"/>
  <c r="M482" i="10" s="1"/>
  <c r="AP537" i="1"/>
  <c r="BQ537" i="1"/>
  <c r="BR537" i="1"/>
  <c r="BS537" i="1"/>
  <c r="A538" i="1"/>
  <c r="C538" i="1"/>
  <c r="L538" i="1" a="1"/>
  <c r="L538" i="1" s="1"/>
  <c r="K516" i="15" s="1"/>
  <c r="M538" i="1" a="1"/>
  <c r="M538" i="1" s="1"/>
  <c r="L516" i="15" s="1"/>
  <c r="R538" i="1" a="1"/>
  <c r="R538" i="1" s="1"/>
  <c r="D516" i="15" s="1"/>
  <c r="S538" i="1" a="1"/>
  <c r="S538" i="1" s="1"/>
  <c r="E516" i="15" s="1"/>
  <c r="T538" i="1" a="1"/>
  <c r="T538" i="1" s="1"/>
  <c r="AH538" i="1"/>
  <c r="BA538" i="1" s="1"/>
  <c r="AI538" i="1"/>
  <c r="AJ538" i="1"/>
  <c r="K483" i="10" s="1"/>
  <c r="AK538" i="1"/>
  <c r="AN538" i="1"/>
  <c r="AO538" i="1"/>
  <c r="M483" i="10" s="1"/>
  <c r="AP538" i="1"/>
  <c r="BQ538" i="1"/>
  <c r="BR538" i="1"/>
  <c r="BS538" i="1"/>
  <c r="A539" i="1"/>
  <c r="C539" i="1"/>
  <c r="L539" i="1" a="1"/>
  <c r="L539" i="1" s="1"/>
  <c r="K517" i="15" s="1"/>
  <c r="M539" i="1" a="1"/>
  <c r="M539" i="1" s="1"/>
  <c r="L517" i="15" s="1"/>
  <c r="R539" i="1" a="1"/>
  <c r="R539" i="1" s="1"/>
  <c r="D517" i="15" s="1"/>
  <c r="S539" i="1" a="1"/>
  <c r="S539" i="1" s="1"/>
  <c r="E517" i="15" s="1"/>
  <c r="T539" i="1" a="1"/>
  <c r="T539" i="1" s="1"/>
  <c r="AH539" i="1"/>
  <c r="BA539" i="1" s="1"/>
  <c r="AI539" i="1"/>
  <c r="AJ539" i="1"/>
  <c r="K484" i="10" s="1"/>
  <c r="AK539" i="1"/>
  <c r="AN539" i="1"/>
  <c r="AO539" i="1"/>
  <c r="M484" i="10" s="1"/>
  <c r="AP539" i="1"/>
  <c r="BQ539" i="1"/>
  <c r="BR539" i="1"/>
  <c r="BS539" i="1"/>
  <c r="A540" i="1"/>
  <c r="C540" i="1"/>
  <c r="L540" i="1" a="1"/>
  <c r="L540" i="1" s="1"/>
  <c r="K518" i="15" s="1"/>
  <c r="M540" i="1" a="1"/>
  <c r="M540" i="1" s="1"/>
  <c r="L518" i="15" s="1"/>
  <c r="R540" i="1" a="1"/>
  <c r="R540" i="1" s="1"/>
  <c r="D518" i="15" s="1"/>
  <c r="S540" i="1" a="1"/>
  <c r="S540" i="1" s="1"/>
  <c r="E518" i="15" s="1"/>
  <c r="T540" i="1" a="1"/>
  <c r="T540" i="1" s="1"/>
  <c r="AH540" i="1"/>
  <c r="BA540" i="1" s="1"/>
  <c r="AI540" i="1"/>
  <c r="AJ540" i="1"/>
  <c r="K485" i="10" s="1"/>
  <c r="AK540" i="1"/>
  <c r="AN540" i="1"/>
  <c r="BD540" i="1" s="1" a="1"/>
  <c r="BD540" i="1" s="1"/>
  <c r="AO540" i="1"/>
  <c r="M485" i="10" s="1"/>
  <c r="AP540" i="1"/>
  <c r="BQ540" i="1"/>
  <c r="BR540" i="1"/>
  <c r="BS540" i="1"/>
  <c r="A541" i="1"/>
  <c r="C541" i="1"/>
  <c r="L541" i="1" a="1"/>
  <c r="L541" i="1" s="1"/>
  <c r="K519" i="15" s="1"/>
  <c r="M541" i="1" a="1"/>
  <c r="M541" i="1" s="1"/>
  <c r="L519" i="15" s="1"/>
  <c r="R541" i="1" a="1"/>
  <c r="R541" i="1" s="1"/>
  <c r="D519" i="15" s="1"/>
  <c r="S541" i="1" a="1"/>
  <c r="S541" i="1" s="1"/>
  <c r="E519" i="15" s="1"/>
  <c r="T541" i="1" a="1"/>
  <c r="T541" i="1" s="1"/>
  <c r="AH541" i="1"/>
  <c r="BA541" i="1" s="1"/>
  <c r="AI541" i="1"/>
  <c r="AJ541" i="1"/>
  <c r="K486" i="10" s="1"/>
  <c r="AK541" i="1"/>
  <c r="AN541" i="1"/>
  <c r="BD541" i="1" s="1" a="1"/>
  <c r="BD541" i="1" s="1"/>
  <c r="AO541" i="1"/>
  <c r="M486" i="10" s="1"/>
  <c r="AP541" i="1"/>
  <c r="BQ541" i="1"/>
  <c r="BR541" i="1"/>
  <c r="BS541" i="1"/>
  <c r="A542" i="1"/>
  <c r="C542" i="1"/>
  <c r="L542" i="1" a="1"/>
  <c r="L542" i="1" s="1"/>
  <c r="K520" i="15" s="1"/>
  <c r="M542" i="1" a="1"/>
  <c r="M542" i="1" s="1"/>
  <c r="L520" i="15" s="1"/>
  <c r="R542" i="1" a="1"/>
  <c r="R542" i="1" s="1"/>
  <c r="D520" i="15" s="1"/>
  <c r="S542" i="1" a="1"/>
  <c r="S542" i="1" s="1"/>
  <c r="E520" i="15" s="1"/>
  <c r="T542" i="1" a="1"/>
  <c r="T542" i="1" s="1"/>
  <c r="AH542" i="1"/>
  <c r="BA542" i="1" s="1"/>
  <c r="AI542" i="1"/>
  <c r="AJ542" i="1"/>
  <c r="K487" i="10" s="1"/>
  <c r="AK542" i="1"/>
  <c r="AN542" i="1"/>
  <c r="AO542" i="1"/>
  <c r="M487" i="10" s="1"/>
  <c r="AP542" i="1"/>
  <c r="BQ542" i="1"/>
  <c r="BR542" i="1"/>
  <c r="BS542" i="1"/>
  <c r="A543" i="1"/>
  <c r="C543" i="1"/>
  <c r="L543" i="1" a="1"/>
  <c r="L543" i="1" s="1"/>
  <c r="K521" i="15" s="1"/>
  <c r="M543" i="1" a="1"/>
  <c r="M543" i="1" s="1"/>
  <c r="L521" i="15" s="1"/>
  <c r="R543" i="1" a="1"/>
  <c r="R543" i="1" s="1"/>
  <c r="D521" i="15" s="1"/>
  <c r="S543" i="1" a="1"/>
  <c r="S543" i="1" s="1"/>
  <c r="E521" i="15" s="1"/>
  <c r="T543" i="1" a="1"/>
  <c r="T543" i="1" s="1"/>
  <c r="AH543" i="1"/>
  <c r="BA543" i="1" s="1"/>
  <c r="AI543" i="1"/>
  <c r="AJ543" i="1"/>
  <c r="K488" i="10" s="1"/>
  <c r="AK543" i="1"/>
  <c r="AN543" i="1"/>
  <c r="AO543" i="1"/>
  <c r="M488" i="10" s="1"/>
  <c r="AP543" i="1"/>
  <c r="BQ543" i="1"/>
  <c r="BR543" i="1"/>
  <c r="BS543" i="1"/>
  <c r="A544" i="1"/>
  <c r="C544" i="1"/>
  <c r="L544" i="1" a="1"/>
  <c r="L544" i="1" s="1"/>
  <c r="K522" i="15" s="1"/>
  <c r="M544" i="1" a="1"/>
  <c r="M544" i="1" s="1"/>
  <c r="L522" i="15" s="1"/>
  <c r="R544" i="1" a="1"/>
  <c r="R544" i="1" s="1"/>
  <c r="D522" i="15" s="1"/>
  <c r="S544" i="1" a="1"/>
  <c r="S544" i="1" s="1"/>
  <c r="E522" i="15" s="1"/>
  <c r="T544" i="1" a="1"/>
  <c r="T544" i="1" s="1"/>
  <c r="AH544" i="1"/>
  <c r="BA544" i="1" s="1"/>
  <c r="AI544" i="1"/>
  <c r="AJ544" i="1"/>
  <c r="K489" i="10" s="1"/>
  <c r="AK544" i="1"/>
  <c r="AN544" i="1"/>
  <c r="AO544" i="1"/>
  <c r="M489" i="10" s="1"/>
  <c r="AP544" i="1"/>
  <c r="BQ544" i="1"/>
  <c r="BR544" i="1"/>
  <c r="BS544" i="1"/>
  <c r="A545" i="1"/>
  <c r="C545" i="1"/>
  <c r="L545" i="1" a="1"/>
  <c r="L545" i="1" s="1"/>
  <c r="K523" i="15" s="1"/>
  <c r="M545" i="1" a="1"/>
  <c r="M545" i="1" s="1"/>
  <c r="L523" i="15" s="1"/>
  <c r="R545" i="1" a="1"/>
  <c r="R545" i="1" s="1"/>
  <c r="D523" i="15" s="1"/>
  <c r="S545" i="1" a="1"/>
  <c r="S545" i="1" s="1"/>
  <c r="E523" i="15" s="1"/>
  <c r="T545" i="1" a="1"/>
  <c r="T545" i="1" s="1"/>
  <c r="AH545" i="1"/>
  <c r="BA545" i="1" s="1"/>
  <c r="AI545" i="1"/>
  <c r="AJ545" i="1"/>
  <c r="K490" i="10" s="1"/>
  <c r="AK545" i="1"/>
  <c r="AN545" i="1"/>
  <c r="BD545" i="1" s="1" a="1"/>
  <c r="BD545" i="1" s="1"/>
  <c r="AO545" i="1"/>
  <c r="M490" i="10" s="1"/>
  <c r="AP545" i="1"/>
  <c r="BQ545" i="1"/>
  <c r="BR545" i="1"/>
  <c r="BS545" i="1"/>
  <c r="A546" i="1"/>
  <c r="C546" i="1"/>
  <c r="L546" i="1" a="1"/>
  <c r="L546" i="1" s="1"/>
  <c r="K524" i="15" s="1"/>
  <c r="M546" i="1" a="1"/>
  <c r="M546" i="1" s="1"/>
  <c r="L524" i="15" s="1"/>
  <c r="R546" i="1" a="1"/>
  <c r="R546" i="1" s="1"/>
  <c r="D524" i="15" s="1"/>
  <c r="S546" i="1" a="1"/>
  <c r="S546" i="1" s="1"/>
  <c r="E524" i="15" s="1"/>
  <c r="T546" i="1" a="1"/>
  <c r="T546" i="1" s="1"/>
  <c r="AH546" i="1"/>
  <c r="BA546" i="1" s="1"/>
  <c r="AI546" i="1"/>
  <c r="AJ546" i="1"/>
  <c r="K491" i="10" s="1"/>
  <c r="AK546" i="1"/>
  <c r="AN546" i="1"/>
  <c r="BD546" i="1" s="1" a="1"/>
  <c r="BD546" i="1" s="1"/>
  <c r="AO546" i="1"/>
  <c r="M491" i="10" s="1"/>
  <c r="AP546" i="1"/>
  <c r="BQ546" i="1"/>
  <c r="BR546" i="1"/>
  <c r="BS546" i="1"/>
  <c r="A547" i="1"/>
  <c r="C547" i="1"/>
  <c r="L547" i="1" a="1"/>
  <c r="L547" i="1" s="1"/>
  <c r="K525" i="15" s="1"/>
  <c r="M547" i="1" a="1"/>
  <c r="M547" i="1" s="1"/>
  <c r="L525" i="15" s="1"/>
  <c r="R547" i="1" a="1"/>
  <c r="R547" i="1" s="1"/>
  <c r="D525" i="15" s="1"/>
  <c r="S547" i="1" a="1"/>
  <c r="S547" i="1" s="1"/>
  <c r="E525" i="15" s="1"/>
  <c r="T547" i="1" a="1"/>
  <c r="T547" i="1" s="1"/>
  <c r="AH547" i="1"/>
  <c r="BA547" i="1" s="1"/>
  <c r="AI547" i="1"/>
  <c r="AJ547" i="1"/>
  <c r="K492" i="10" s="1"/>
  <c r="AK547" i="1"/>
  <c r="AN547" i="1"/>
  <c r="AO547" i="1"/>
  <c r="M492" i="10" s="1"/>
  <c r="AP547" i="1"/>
  <c r="BQ547" i="1"/>
  <c r="BR547" i="1"/>
  <c r="BS547" i="1"/>
  <c r="A548" i="1"/>
  <c r="C548" i="1"/>
  <c r="L548" i="1" a="1"/>
  <c r="L548" i="1" s="1"/>
  <c r="K526" i="15" s="1"/>
  <c r="M548" i="1" a="1"/>
  <c r="M548" i="1" s="1"/>
  <c r="L526" i="15" s="1"/>
  <c r="R548" i="1" a="1"/>
  <c r="R548" i="1" s="1"/>
  <c r="D526" i="15" s="1"/>
  <c r="S548" i="1" a="1"/>
  <c r="S548" i="1" s="1"/>
  <c r="E526" i="15" s="1"/>
  <c r="T548" i="1" a="1"/>
  <c r="T548" i="1" s="1"/>
  <c r="AH548" i="1"/>
  <c r="BA548" i="1" s="1"/>
  <c r="AI548" i="1"/>
  <c r="AJ548" i="1"/>
  <c r="K493" i="10" s="1"/>
  <c r="AK548" i="1"/>
  <c r="AN548" i="1"/>
  <c r="AO548" i="1"/>
  <c r="M493" i="10" s="1"/>
  <c r="AP548" i="1"/>
  <c r="BQ548" i="1"/>
  <c r="BR548" i="1"/>
  <c r="BS548" i="1"/>
  <c r="A549" i="1"/>
  <c r="C549" i="1"/>
  <c r="L549" i="1" a="1"/>
  <c r="L549" i="1" s="1"/>
  <c r="K527" i="15" s="1"/>
  <c r="M549" i="1" a="1"/>
  <c r="M549" i="1" s="1"/>
  <c r="L527" i="15" s="1"/>
  <c r="R549" i="1" a="1"/>
  <c r="R549" i="1" s="1"/>
  <c r="D527" i="15" s="1"/>
  <c r="S549" i="1" a="1"/>
  <c r="S549" i="1" s="1"/>
  <c r="E527" i="15" s="1"/>
  <c r="T549" i="1" a="1"/>
  <c r="T549" i="1" s="1"/>
  <c r="AH549" i="1"/>
  <c r="BA549" i="1" s="1"/>
  <c r="AI549" i="1"/>
  <c r="AJ549" i="1"/>
  <c r="K494" i="10" s="1"/>
  <c r="AK549" i="1"/>
  <c r="AN549" i="1"/>
  <c r="AO549" i="1"/>
  <c r="M494" i="10" s="1"/>
  <c r="AP549" i="1"/>
  <c r="BQ549" i="1"/>
  <c r="BR549" i="1"/>
  <c r="BS549" i="1"/>
  <c r="A550" i="1"/>
  <c r="C550" i="1"/>
  <c r="L550" i="1" a="1"/>
  <c r="L550" i="1" s="1"/>
  <c r="K528" i="15" s="1"/>
  <c r="M550" i="1" a="1"/>
  <c r="M550" i="1" s="1"/>
  <c r="L528" i="15" s="1"/>
  <c r="R550" i="1" a="1"/>
  <c r="R550" i="1" s="1"/>
  <c r="D528" i="15" s="1"/>
  <c r="S550" i="1" a="1"/>
  <c r="S550" i="1" s="1"/>
  <c r="E528" i="15" s="1"/>
  <c r="T550" i="1" a="1"/>
  <c r="T550" i="1" s="1"/>
  <c r="AH550" i="1"/>
  <c r="BA550" i="1" s="1"/>
  <c r="AI550" i="1"/>
  <c r="AJ550" i="1"/>
  <c r="K495" i="10" s="1"/>
  <c r="AK550" i="1"/>
  <c r="AN550" i="1"/>
  <c r="BD550" i="1" s="1" a="1"/>
  <c r="BD550" i="1" s="1"/>
  <c r="AO550" i="1"/>
  <c r="M495" i="10" s="1"/>
  <c r="AP550" i="1"/>
  <c r="BQ550" i="1"/>
  <c r="BR550" i="1"/>
  <c r="BS550" i="1"/>
  <c r="A551" i="1"/>
  <c r="C551" i="1"/>
  <c r="L551" i="1" a="1"/>
  <c r="L551" i="1" s="1"/>
  <c r="K529" i="15" s="1"/>
  <c r="M551" i="1" a="1"/>
  <c r="M551" i="1" s="1"/>
  <c r="L529" i="15" s="1"/>
  <c r="R551" i="1" a="1"/>
  <c r="R551" i="1" s="1"/>
  <c r="D529" i="15" s="1"/>
  <c r="S551" i="1" a="1"/>
  <c r="S551" i="1" s="1"/>
  <c r="E529" i="15" s="1"/>
  <c r="T551" i="1" a="1"/>
  <c r="T551" i="1" s="1"/>
  <c r="AH551" i="1"/>
  <c r="BA551" i="1" s="1"/>
  <c r="AI551" i="1"/>
  <c r="AJ551" i="1"/>
  <c r="K496" i="10" s="1"/>
  <c r="AK551" i="1"/>
  <c r="AN551" i="1"/>
  <c r="BD551" i="1" s="1" a="1"/>
  <c r="BD551" i="1" s="1"/>
  <c r="AO551" i="1"/>
  <c r="M496" i="10" s="1"/>
  <c r="AP551" i="1"/>
  <c r="BQ551" i="1"/>
  <c r="BR551" i="1"/>
  <c r="BS551" i="1"/>
  <c r="A552" i="1"/>
  <c r="C552" i="1"/>
  <c r="L552" i="1" a="1"/>
  <c r="L552" i="1" s="1"/>
  <c r="K530" i="15" s="1"/>
  <c r="M552" i="1" a="1"/>
  <c r="M552" i="1" s="1"/>
  <c r="L530" i="15" s="1"/>
  <c r="R552" i="1" a="1"/>
  <c r="R552" i="1" s="1"/>
  <c r="D530" i="15" s="1"/>
  <c r="S552" i="1" a="1"/>
  <c r="S552" i="1" s="1"/>
  <c r="E530" i="15" s="1"/>
  <c r="T552" i="1" a="1"/>
  <c r="T552" i="1" s="1"/>
  <c r="AH552" i="1"/>
  <c r="BA552" i="1" s="1"/>
  <c r="AI552" i="1"/>
  <c r="AJ552" i="1"/>
  <c r="K497" i="10" s="1"/>
  <c r="AK552" i="1"/>
  <c r="AN552" i="1"/>
  <c r="AO552" i="1"/>
  <c r="M497" i="10" s="1"/>
  <c r="AP552" i="1"/>
  <c r="BQ552" i="1"/>
  <c r="BR552" i="1"/>
  <c r="BS552" i="1"/>
  <c r="A553" i="1"/>
  <c r="C553" i="1"/>
  <c r="L553" i="1" a="1"/>
  <c r="L553" i="1" s="1"/>
  <c r="K531" i="15" s="1"/>
  <c r="M553" i="1" a="1"/>
  <c r="M553" i="1" s="1"/>
  <c r="L531" i="15" s="1"/>
  <c r="R553" i="1" a="1"/>
  <c r="R553" i="1" s="1"/>
  <c r="D531" i="15" s="1"/>
  <c r="S553" i="1" a="1"/>
  <c r="S553" i="1" s="1"/>
  <c r="E531" i="15" s="1"/>
  <c r="T553" i="1" a="1"/>
  <c r="T553" i="1" s="1"/>
  <c r="AH553" i="1"/>
  <c r="BA553" i="1" s="1"/>
  <c r="AI553" i="1"/>
  <c r="AJ553" i="1"/>
  <c r="K498" i="10" s="1"/>
  <c r="AK553" i="1"/>
  <c r="AN553" i="1"/>
  <c r="BD553" i="1" s="1" a="1"/>
  <c r="BD553" i="1" s="1"/>
  <c r="AO553" i="1"/>
  <c r="M498" i="10" s="1"/>
  <c r="AP553" i="1"/>
  <c r="BQ553" i="1"/>
  <c r="BR553" i="1"/>
  <c r="BS553" i="1"/>
  <c r="A554" i="1"/>
  <c r="C554" i="1"/>
  <c r="L554" i="1" a="1"/>
  <c r="L554" i="1" s="1"/>
  <c r="K532" i="15" s="1"/>
  <c r="M554" i="1" a="1"/>
  <c r="M554" i="1" s="1"/>
  <c r="L532" i="15" s="1"/>
  <c r="R554" i="1" a="1"/>
  <c r="R554" i="1" s="1"/>
  <c r="D532" i="15" s="1"/>
  <c r="S554" i="1" a="1"/>
  <c r="S554" i="1" s="1"/>
  <c r="E532" i="15" s="1"/>
  <c r="T554" i="1" a="1"/>
  <c r="T554" i="1" s="1"/>
  <c r="AH554" i="1"/>
  <c r="BA554" i="1" s="1"/>
  <c r="AI554" i="1"/>
  <c r="AJ554" i="1"/>
  <c r="K499" i="10" s="1"/>
  <c r="AK554" i="1"/>
  <c r="AN554" i="1"/>
  <c r="BD554" i="1" s="1" a="1"/>
  <c r="BD554" i="1" s="1"/>
  <c r="AO554" i="1"/>
  <c r="M499" i="10" s="1"/>
  <c r="AP554" i="1"/>
  <c r="BQ554" i="1"/>
  <c r="BR554" i="1"/>
  <c r="BS554" i="1"/>
  <c r="A555" i="1"/>
  <c r="C555" i="1"/>
  <c r="L555" i="1" a="1"/>
  <c r="L555" i="1" s="1"/>
  <c r="K533" i="15" s="1"/>
  <c r="M555" i="1" a="1"/>
  <c r="M555" i="1" s="1"/>
  <c r="L533" i="15" s="1"/>
  <c r="R555" i="1" a="1"/>
  <c r="R555" i="1" s="1"/>
  <c r="D533" i="15" s="1"/>
  <c r="S555" i="1" a="1"/>
  <c r="S555" i="1" s="1"/>
  <c r="E533" i="15" s="1"/>
  <c r="T555" i="1" a="1"/>
  <c r="T555" i="1" s="1"/>
  <c r="AH555" i="1"/>
  <c r="BA555" i="1" s="1"/>
  <c r="AI555" i="1"/>
  <c r="AJ555" i="1"/>
  <c r="K500" i="10" s="1"/>
  <c r="AK555" i="1"/>
  <c r="AN555" i="1"/>
  <c r="BD555" i="1" s="1" a="1"/>
  <c r="BD555" i="1" s="1"/>
  <c r="AO555" i="1"/>
  <c r="M500" i="10" s="1"/>
  <c r="AP555" i="1"/>
  <c r="BQ555" i="1"/>
  <c r="BR555" i="1"/>
  <c r="BS555" i="1"/>
  <c r="A556" i="1"/>
  <c r="C556" i="1"/>
  <c r="L556" i="1" a="1"/>
  <c r="L556" i="1" s="1"/>
  <c r="K534" i="15" s="1"/>
  <c r="M556" i="1" a="1"/>
  <c r="M556" i="1" s="1"/>
  <c r="L534" i="15" s="1"/>
  <c r="R556" i="1" a="1"/>
  <c r="R556" i="1" s="1"/>
  <c r="D534" i="15" s="1"/>
  <c r="S556" i="1" a="1"/>
  <c r="S556" i="1" s="1"/>
  <c r="E534" i="15" s="1"/>
  <c r="T556" i="1" a="1"/>
  <c r="T556" i="1" s="1"/>
  <c r="AH556" i="1"/>
  <c r="BA556" i="1" s="1"/>
  <c r="AI556" i="1"/>
  <c r="AJ556" i="1"/>
  <c r="K501" i="10" s="1"/>
  <c r="AK556" i="1"/>
  <c r="AN556" i="1"/>
  <c r="AO556" i="1"/>
  <c r="M501" i="10" s="1"/>
  <c r="AP556" i="1"/>
  <c r="BQ556" i="1"/>
  <c r="BR556" i="1"/>
  <c r="BS556" i="1"/>
  <c r="A557" i="1"/>
  <c r="C557" i="1"/>
  <c r="L557" i="1" a="1"/>
  <c r="L557" i="1" s="1"/>
  <c r="K535" i="15" s="1"/>
  <c r="M557" i="1" a="1"/>
  <c r="M557" i="1" s="1"/>
  <c r="L535" i="15" s="1"/>
  <c r="R557" i="1" a="1"/>
  <c r="R557" i="1" s="1"/>
  <c r="D535" i="15" s="1"/>
  <c r="S557" i="1" a="1"/>
  <c r="S557" i="1" s="1"/>
  <c r="E535" i="15" s="1"/>
  <c r="T557" i="1" a="1"/>
  <c r="T557" i="1" s="1"/>
  <c r="AH557" i="1"/>
  <c r="BA557" i="1" s="1"/>
  <c r="AI557" i="1"/>
  <c r="AJ557" i="1"/>
  <c r="K502" i="10" s="1"/>
  <c r="AK557" i="1"/>
  <c r="AN557" i="1"/>
  <c r="BD557" i="1" s="1" a="1"/>
  <c r="BD557" i="1" s="1"/>
  <c r="AO557" i="1"/>
  <c r="M502" i="10" s="1"/>
  <c r="AP557" i="1"/>
  <c r="BQ557" i="1"/>
  <c r="BR557" i="1"/>
  <c r="BS557" i="1"/>
  <c r="A558" i="1"/>
  <c r="C558" i="1"/>
  <c r="L558" i="1" a="1"/>
  <c r="L558" i="1" s="1"/>
  <c r="K536" i="15" s="1"/>
  <c r="M558" i="1" a="1"/>
  <c r="M558" i="1" s="1"/>
  <c r="L536" i="15" s="1"/>
  <c r="R558" i="1" a="1"/>
  <c r="R558" i="1" s="1"/>
  <c r="D536" i="15" s="1"/>
  <c r="S558" i="1" a="1"/>
  <c r="S558" i="1" s="1"/>
  <c r="E536" i="15" s="1"/>
  <c r="T558" i="1" a="1"/>
  <c r="T558" i="1" s="1"/>
  <c r="AH558" i="1"/>
  <c r="BA558" i="1" s="1"/>
  <c r="AI558" i="1"/>
  <c r="AJ558" i="1"/>
  <c r="K503" i="10" s="1"/>
  <c r="AK558" i="1"/>
  <c r="AN558" i="1"/>
  <c r="BD558" i="1" s="1" a="1"/>
  <c r="BD558" i="1" s="1"/>
  <c r="AO558" i="1"/>
  <c r="M503" i="10" s="1"/>
  <c r="AP558" i="1"/>
  <c r="BQ558" i="1"/>
  <c r="BR558" i="1"/>
  <c r="BS558" i="1"/>
  <c r="A559" i="1"/>
  <c r="C559" i="1"/>
  <c r="L559" i="1" a="1"/>
  <c r="L559" i="1" s="1"/>
  <c r="K537" i="15" s="1"/>
  <c r="M559" i="1" a="1"/>
  <c r="M559" i="1" s="1"/>
  <c r="L537" i="15" s="1"/>
  <c r="R559" i="1" a="1"/>
  <c r="R559" i="1" s="1"/>
  <c r="D537" i="15" s="1"/>
  <c r="S559" i="1" a="1"/>
  <c r="S559" i="1" s="1"/>
  <c r="E537" i="15" s="1"/>
  <c r="T559" i="1" a="1"/>
  <c r="T559" i="1" s="1"/>
  <c r="AH559" i="1"/>
  <c r="BA559" i="1" s="1"/>
  <c r="AI559" i="1"/>
  <c r="AJ559" i="1"/>
  <c r="K504" i="10" s="1"/>
  <c r="AK559" i="1"/>
  <c r="AN559" i="1"/>
  <c r="BD559" i="1" s="1" a="1"/>
  <c r="BD559" i="1" s="1"/>
  <c r="AO559" i="1"/>
  <c r="M504" i="10" s="1"/>
  <c r="AP559" i="1"/>
  <c r="BQ559" i="1"/>
  <c r="BR559" i="1"/>
  <c r="BS559" i="1"/>
  <c r="A560" i="1"/>
  <c r="C560" i="1"/>
  <c r="L560" i="1" a="1"/>
  <c r="L560" i="1" s="1"/>
  <c r="K538" i="15" s="1"/>
  <c r="M560" i="1" a="1"/>
  <c r="M560" i="1" s="1"/>
  <c r="L538" i="15" s="1"/>
  <c r="R560" i="1" a="1"/>
  <c r="R560" i="1" s="1"/>
  <c r="D538" i="15" s="1"/>
  <c r="S560" i="1" a="1"/>
  <c r="S560" i="1" s="1"/>
  <c r="E538" i="15" s="1"/>
  <c r="T560" i="1" a="1"/>
  <c r="T560" i="1" s="1"/>
  <c r="AH560" i="1"/>
  <c r="BA560" i="1" s="1"/>
  <c r="AI560" i="1"/>
  <c r="AJ560" i="1"/>
  <c r="K505" i="10" s="1"/>
  <c r="AK560" i="1"/>
  <c r="AN560" i="1"/>
  <c r="AO560" i="1"/>
  <c r="M505" i="10" s="1"/>
  <c r="AP560" i="1"/>
  <c r="BQ560" i="1"/>
  <c r="BR560" i="1"/>
  <c r="BS560" i="1"/>
  <c r="A561" i="1"/>
  <c r="C561" i="1"/>
  <c r="L561" i="1" a="1"/>
  <c r="L561" i="1" s="1"/>
  <c r="K539" i="15" s="1"/>
  <c r="M561" i="1" a="1"/>
  <c r="M561" i="1" s="1"/>
  <c r="L539" i="15" s="1"/>
  <c r="R561" i="1" a="1"/>
  <c r="R561" i="1" s="1"/>
  <c r="D539" i="15" s="1"/>
  <c r="S561" i="1" a="1"/>
  <c r="S561" i="1" s="1"/>
  <c r="E539" i="15" s="1"/>
  <c r="T561" i="1" a="1"/>
  <c r="T561" i="1" s="1"/>
  <c r="AH561" i="1"/>
  <c r="BA561" i="1" s="1"/>
  <c r="AI561" i="1"/>
  <c r="AJ561" i="1"/>
  <c r="K506" i="10" s="1"/>
  <c r="AK561" i="1"/>
  <c r="AN561" i="1"/>
  <c r="AO561" i="1"/>
  <c r="M506" i="10" s="1"/>
  <c r="AP561" i="1"/>
  <c r="BQ561" i="1"/>
  <c r="BR561" i="1"/>
  <c r="BS561" i="1"/>
  <c r="A562" i="1"/>
  <c r="C562" i="1"/>
  <c r="L562" i="1" a="1"/>
  <c r="L562" i="1" s="1"/>
  <c r="K540" i="15" s="1"/>
  <c r="M562" i="1" a="1"/>
  <c r="M562" i="1" s="1"/>
  <c r="L540" i="15" s="1"/>
  <c r="R562" i="1" a="1"/>
  <c r="R562" i="1" s="1"/>
  <c r="D540" i="15" s="1"/>
  <c r="S562" i="1" a="1"/>
  <c r="S562" i="1" s="1"/>
  <c r="E540" i="15" s="1"/>
  <c r="T562" i="1" a="1"/>
  <c r="T562" i="1" s="1"/>
  <c r="AH562" i="1"/>
  <c r="BA562" i="1" s="1"/>
  <c r="AI562" i="1"/>
  <c r="AJ562" i="1"/>
  <c r="K507" i="10" s="1"/>
  <c r="AK562" i="1"/>
  <c r="AN562" i="1"/>
  <c r="AO562" i="1"/>
  <c r="M507" i="10" s="1"/>
  <c r="AP562" i="1"/>
  <c r="BQ562" i="1"/>
  <c r="BR562" i="1"/>
  <c r="BS562" i="1"/>
  <c r="A563" i="1"/>
  <c r="C563" i="1"/>
  <c r="L563" i="1" a="1"/>
  <c r="L563" i="1" s="1"/>
  <c r="K541" i="15" s="1"/>
  <c r="M563" i="1" a="1"/>
  <c r="M563" i="1" s="1"/>
  <c r="L541" i="15" s="1"/>
  <c r="R563" i="1" a="1"/>
  <c r="R563" i="1" s="1"/>
  <c r="D541" i="15" s="1"/>
  <c r="S563" i="1" a="1"/>
  <c r="S563" i="1" s="1"/>
  <c r="E541" i="15" s="1"/>
  <c r="T563" i="1" a="1"/>
  <c r="T563" i="1" s="1"/>
  <c r="AH563" i="1"/>
  <c r="BA563" i="1" s="1"/>
  <c r="AI563" i="1"/>
  <c r="AJ563" i="1"/>
  <c r="K508" i="10" s="1"/>
  <c r="AK563" i="1"/>
  <c r="AN563" i="1"/>
  <c r="AO563" i="1"/>
  <c r="M508" i="10" s="1"/>
  <c r="AP563" i="1"/>
  <c r="BQ563" i="1"/>
  <c r="BR563" i="1"/>
  <c r="BS563" i="1"/>
  <c r="A564" i="1"/>
  <c r="C564" i="1"/>
  <c r="L564" i="1" a="1"/>
  <c r="L564" i="1" s="1"/>
  <c r="K542" i="15" s="1"/>
  <c r="M564" i="1" a="1"/>
  <c r="M564" i="1" s="1"/>
  <c r="L542" i="15" s="1"/>
  <c r="R564" i="1" a="1"/>
  <c r="R564" i="1" s="1"/>
  <c r="D542" i="15" s="1"/>
  <c r="S564" i="1" a="1"/>
  <c r="S564" i="1" s="1"/>
  <c r="E542" i="15" s="1"/>
  <c r="T564" i="1" a="1"/>
  <c r="T564" i="1" s="1"/>
  <c r="AH564" i="1"/>
  <c r="BA564" i="1" s="1"/>
  <c r="AI564" i="1"/>
  <c r="AJ564" i="1"/>
  <c r="K509" i="10" s="1"/>
  <c r="AK564" i="1"/>
  <c r="AN564" i="1"/>
  <c r="BD564" i="1" s="1" a="1"/>
  <c r="BD564" i="1" s="1"/>
  <c r="AO564" i="1"/>
  <c r="M509" i="10" s="1"/>
  <c r="AP564" i="1"/>
  <c r="BQ564" i="1"/>
  <c r="BR564" i="1"/>
  <c r="BS564" i="1"/>
  <c r="A565" i="1"/>
  <c r="C565" i="1"/>
  <c r="L565" i="1" a="1"/>
  <c r="L565" i="1" s="1"/>
  <c r="K543" i="15" s="1"/>
  <c r="M565" i="1" a="1"/>
  <c r="M565" i="1" s="1"/>
  <c r="L543" i="15" s="1"/>
  <c r="R565" i="1" a="1"/>
  <c r="R565" i="1" s="1"/>
  <c r="D543" i="15" s="1"/>
  <c r="S565" i="1" a="1"/>
  <c r="S565" i="1" s="1"/>
  <c r="E543" i="15" s="1"/>
  <c r="T565" i="1" a="1"/>
  <c r="T565" i="1" s="1"/>
  <c r="AH565" i="1"/>
  <c r="BA565" i="1" s="1"/>
  <c r="AI565" i="1"/>
  <c r="AJ565" i="1"/>
  <c r="K510" i="10" s="1"/>
  <c r="AK565" i="1"/>
  <c r="AN565" i="1"/>
  <c r="BD565" i="1" s="1" a="1"/>
  <c r="BD565" i="1" s="1"/>
  <c r="AO565" i="1"/>
  <c r="M510" i="10" s="1"/>
  <c r="AP565" i="1"/>
  <c r="BQ565" i="1"/>
  <c r="BR565" i="1"/>
  <c r="BS565" i="1"/>
  <c r="A566" i="1"/>
  <c r="C566" i="1"/>
  <c r="L566" i="1" a="1"/>
  <c r="L566" i="1" s="1"/>
  <c r="K544" i="15" s="1"/>
  <c r="M566" i="1" a="1"/>
  <c r="M566" i="1" s="1"/>
  <c r="L544" i="15" s="1"/>
  <c r="R566" i="1" a="1"/>
  <c r="R566" i="1" s="1"/>
  <c r="D544" i="15" s="1"/>
  <c r="S566" i="1" a="1"/>
  <c r="S566" i="1" s="1"/>
  <c r="E544" i="15" s="1"/>
  <c r="T566" i="1" a="1"/>
  <c r="T566" i="1" s="1"/>
  <c r="AH566" i="1"/>
  <c r="BA566" i="1" s="1"/>
  <c r="AI566" i="1"/>
  <c r="AJ566" i="1"/>
  <c r="K511" i="10" s="1"/>
  <c r="AK566" i="1"/>
  <c r="AN566" i="1"/>
  <c r="BD566" i="1" s="1" a="1"/>
  <c r="BD566" i="1" s="1"/>
  <c r="AO566" i="1"/>
  <c r="M511" i="10" s="1"/>
  <c r="AP566" i="1"/>
  <c r="BQ566" i="1"/>
  <c r="BR566" i="1"/>
  <c r="BS566" i="1"/>
  <c r="A567" i="1"/>
  <c r="C567" i="1"/>
  <c r="L567" i="1" a="1"/>
  <c r="L567" i="1" s="1"/>
  <c r="K545" i="15" s="1"/>
  <c r="M567" i="1" a="1"/>
  <c r="M567" i="1" s="1"/>
  <c r="L545" i="15" s="1"/>
  <c r="R567" i="1" a="1"/>
  <c r="R567" i="1" s="1"/>
  <c r="D545" i="15" s="1"/>
  <c r="S567" i="1" a="1"/>
  <c r="S567" i="1" s="1"/>
  <c r="E545" i="15" s="1"/>
  <c r="T567" i="1" a="1"/>
  <c r="T567" i="1" s="1"/>
  <c r="AH567" i="1"/>
  <c r="BA567" i="1" s="1"/>
  <c r="AI567" i="1"/>
  <c r="AJ567" i="1"/>
  <c r="K512" i="10" s="1"/>
  <c r="AK567" i="1"/>
  <c r="AN567" i="1"/>
  <c r="AO567" i="1"/>
  <c r="M512" i="10" s="1"/>
  <c r="AP567" i="1"/>
  <c r="BQ567" i="1"/>
  <c r="BR567" i="1"/>
  <c r="BS567" i="1"/>
  <c r="A568" i="1"/>
  <c r="C568" i="1"/>
  <c r="L568" i="1" a="1"/>
  <c r="L568" i="1" s="1"/>
  <c r="K546" i="15" s="1"/>
  <c r="M568" i="1" a="1"/>
  <c r="M568" i="1" s="1"/>
  <c r="L546" i="15" s="1"/>
  <c r="R568" i="1" a="1"/>
  <c r="R568" i="1" s="1"/>
  <c r="D546" i="15" s="1"/>
  <c r="S568" i="1" a="1"/>
  <c r="S568" i="1" s="1"/>
  <c r="E546" i="15" s="1"/>
  <c r="T568" i="1" a="1"/>
  <c r="T568" i="1" s="1"/>
  <c r="AH568" i="1"/>
  <c r="BA568" i="1" s="1"/>
  <c r="AI568" i="1"/>
  <c r="AJ568" i="1"/>
  <c r="K513" i="10" s="1"/>
  <c r="AK568" i="1"/>
  <c r="AN568" i="1"/>
  <c r="BD568" i="1" s="1" a="1"/>
  <c r="BD568" i="1" s="1"/>
  <c r="AO568" i="1"/>
  <c r="M513" i="10" s="1"/>
  <c r="AP568" i="1"/>
  <c r="BQ568" i="1"/>
  <c r="BR568" i="1"/>
  <c r="BS568" i="1"/>
  <c r="A569" i="1"/>
  <c r="C569" i="1"/>
  <c r="L569" i="1" a="1"/>
  <c r="L569" i="1" s="1"/>
  <c r="K547" i="15" s="1"/>
  <c r="M569" i="1" a="1"/>
  <c r="M569" i="1" s="1"/>
  <c r="L547" i="15" s="1"/>
  <c r="R569" i="1" a="1"/>
  <c r="R569" i="1" s="1"/>
  <c r="D547" i="15" s="1"/>
  <c r="S569" i="1" a="1"/>
  <c r="S569" i="1" s="1"/>
  <c r="E547" i="15" s="1"/>
  <c r="T569" i="1" a="1"/>
  <c r="T569" i="1" s="1"/>
  <c r="AH569" i="1"/>
  <c r="BA569" i="1" s="1"/>
  <c r="AI569" i="1"/>
  <c r="AJ569" i="1"/>
  <c r="K514" i="10" s="1"/>
  <c r="AK569" i="1"/>
  <c r="AN569" i="1"/>
  <c r="BD569" i="1" s="1" a="1"/>
  <c r="BD569" i="1" s="1"/>
  <c r="AO569" i="1"/>
  <c r="M514" i="10" s="1"/>
  <c r="AP569" i="1"/>
  <c r="BQ569" i="1"/>
  <c r="BR569" i="1"/>
  <c r="BS569" i="1"/>
  <c r="A570" i="1"/>
  <c r="C570" i="1"/>
  <c r="L570" i="1" a="1"/>
  <c r="L570" i="1" s="1"/>
  <c r="K548" i="15" s="1"/>
  <c r="M570" i="1" a="1"/>
  <c r="M570" i="1" s="1"/>
  <c r="L548" i="15" s="1"/>
  <c r="R570" i="1" a="1"/>
  <c r="R570" i="1" s="1"/>
  <c r="D548" i="15" s="1"/>
  <c r="S570" i="1" a="1"/>
  <c r="S570" i="1" s="1"/>
  <c r="E548" i="15" s="1"/>
  <c r="T570" i="1" a="1"/>
  <c r="T570" i="1" s="1"/>
  <c r="AH570" i="1"/>
  <c r="BA570" i="1" s="1"/>
  <c r="AI570" i="1"/>
  <c r="AJ570" i="1"/>
  <c r="K515" i="10" s="1"/>
  <c r="AK570" i="1"/>
  <c r="AN570" i="1"/>
  <c r="AO570" i="1"/>
  <c r="M515" i="10" s="1"/>
  <c r="AP570" i="1"/>
  <c r="BQ570" i="1"/>
  <c r="BR570" i="1"/>
  <c r="BS570" i="1"/>
  <c r="A571" i="1"/>
  <c r="C571" i="1"/>
  <c r="L571" i="1" a="1"/>
  <c r="L571" i="1" s="1"/>
  <c r="K549" i="15" s="1"/>
  <c r="M571" i="1" a="1"/>
  <c r="M571" i="1" s="1"/>
  <c r="L549" i="15" s="1"/>
  <c r="R571" i="1" a="1"/>
  <c r="R571" i="1" s="1"/>
  <c r="D549" i="15" s="1"/>
  <c r="S571" i="1" a="1"/>
  <c r="S571" i="1" s="1"/>
  <c r="E549" i="15" s="1"/>
  <c r="T571" i="1" a="1"/>
  <c r="T571" i="1" s="1"/>
  <c r="AH571" i="1"/>
  <c r="BA571" i="1" s="1"/>
  <c r="AI571" i="1"/>
  <c r="AJ571" i="1"/>
  <c r="K516" i="10" s="1"/>
  <c r="AK571" i="1"/>
  <c r="AN571" i="1"/>
  <c r="AO571" i="1"/>
  <c r="M516" i="10" s="1"/>
  <c r="AP571" i="1"/>
  <c r="BQ571" i="1"/>
  <c r="BR571" i="1"/>
  <c r="BS571" i="1"/>
  <c r="A572" i="1"/>
  <c r="C572" i="1"/>
  <c r="L572" i="1" a="1"/>
  <c r="L572" i="1" s="1"/>
  <c r="K550" i="15" s="1"/>
  <c r="M572" i="1" a="1"/>
  <c r="M572" i="1" s="1"/>
  <c r="L550" i="15" s="1"/>
  <c r="R572" i="1" a="1"/>
  <c r="R572" i="1" s="1"/>
  <c r="D550" i="15" s="1"/>
  <c r="S572" i="1" a="1"/>
  <c r="S572" i="1" s="1"/>
  <c r="E550" i="15" s="1"/>
  <c r="T572" i="1" a="1"/>
  <c r="T572" i="1" s="1"/>
  <c r="AH572" i="1"/>
  <c r="BA572" i="1" s="1"/>
  <c r="AI572" i="1"/>
  <c r="AJ572" i="1"/>
  <c r="K517" i="10" s="1"/>
  <c r="AK572" i="1"/>
  <c r="AN572" i="1"/>
  <c r="BD572" i="1" s="1" a="1"/>
  <c r="BD572" i="1" s="1"/>
  <c r="AO572" i="1"/>
  <c r="M517" i="10" s="1"/>
  <c r="AP572" i="1"/>
  <c r="BQ572" i="1"/>
  <c r="BR572" i="1"/>
  <c r="BS572" i="1"/>
  <c r="A573" i="1"/>
  <c r="C573" i="1"/>
  <c r="L573" i="1" a="1"/>
  <c r="L573" i="1" s="1"/>
  <c r="K551" i="15" s="1"/>
  <c r="M573" i="1" a="1"/>
  <c r="M573" i="1" s="1"/>
  <c r="L551" i="15" s="1"/>
  <c r="R573" i="1" a="1"/>
  <c r="R573" i="1" s="1"/>
  <c r="D551" i="15" s="1"/>
  <c r="S573" i="1" a="1"/>
  <c r="S573" i="1" s="1"/>
  <c r="E551" i="15" s="1"/>
  <c r="T573" i="1" a="1"/>
  <c r="T573" i="1" s="1"/>
  <c r="AH573" i="1"/>
  <c r="BA573" i="1" s="1"/>
  <c r="AI573" i="1"/>
  <c r="AJ573" i="1"/>
  <c r="K518" i="10" s="1"/>
  <c r="AK573" i="1"/>
  <c r="AN573" i="1"/>
  <c r="BD573" i="1" s="1" a="1"/>
  <c r="BD573" i="1" s="1"/>
  <c r="AO573" i="1"/>
  <c r="M518" i="10" s="1"/>
  <c r="AP573" i="1"/>
  <c r="BQ573" i="1"/>
  <c r="BR573" i="1"/>
  <c r="BS573" i="1"/>
  <c r="A574" i="1"/>
  <c r="C574" i="1"/>
  <c r="L574" i="1" a="1"/>
  <c r="L574" i="1" s="1"/>
  <c r="K552" i="15" s="1"/>
  <c r="M574" i="1" a="1"/>
  <c r="M574" i="1" s="1"/>
  <c r="L552" i="15" s="1"/>
  <c r="R574" i="1" a="1"/>
  <c r="R574" i="1" s="1"/>
  <c r="D552" i="15" s="1"/>
  <c r="S574" i="1" a="1"/>
  <c r="S574" i="1" s="1"/>
  <c r="E552" i="15" s="1"/>
  <c r="T574" i="1" a="1"/>
  <c r="T574" i="1" s="1"/>
  <c r="AH574" i="1"/>
  <c r="BA574" i="1" s="1"/>
  <c r="AI574" i="1"/>
  <c r="AJ574" i="1"/>
  <c r="K519" i="10" s="1"/>
  <c r="AK574" i="1"/>
  <c r="AN574" i="1"/>
  <c r="BD574" i="1" s="1" a="1"/>
  <c r="BD574" i="1" s="1"/>
  <c r="AO574" i="1"/>
  <c r="M519" i="10" s="1"/>
  <c r="AP574" i="1"/>
  <c r="BQ574" i="1"/>
  <c r="BR574" i="1"/>
  <c r="BS574" i="1"/>
  <c r="A575" i="1"/>
  <c r="C575" i="1"/>
  <c r="L575" i="1" a="1"/>
  <c r="L575" i="1" s="1"/>
  <c r="K553" i="15" s="1"/>
  <c r="M575" i="1" a="1"/>
  <c r="M575" i="1" s="1"/>
  <c r="L553" i="15" s="1"/>
  <c r="R575" i="1" a="1"/>
  <c r="R575" i="1" s="1"/>
  <c r="D553" i="15" s="1"/>
  <c r="S575" i="1" a="1"/>
  <c r="S575" i="1" s="1"/>
  <c r="E553" i="15" s="1"/>
  <c r="T575" i="1" a="1"/>
  <c r="T575" i="1" s="1"/>
  <c r="AH575" i="1"/>
  <c r="BA575" i="1" s="1"/>
  <c r="AI575" i="1"/>
  <c r="AJ575" i="1"/>
  <c r="K520" i="10" s="1"/>
  <c r="AK575" i="1"/>
  <c r="AN575" i="1"/>
  <c r="AO575" i="1"/>
  <c r="M520" i="10" s="1"/>
  <c r="AP575" i="1"/>
  <c r="BQ575" i="1"/>
  <c r="BR575" i="1"/>
  <c r="BS575" i="1"/>
  <c r="A576" i="1"/>
  <c r="C576" i="1"/>
  <c r="L576" i="1" a="1"/>
  <c r="L576" i="1" s="1"/>
  <c r="K554" i="15" s="1"/>
  <c r="M576" i="1" a="1"/>
  <c r="M576" i="1" s="1"/>
  <c r="L554" i="15" s="1"/>
  <c r="R576" i="1" a="1"/>
  <c r="R576" i="1" s="1"/>
  <c r="D554" i="15" s="1"/>
  <c r="S576" i="1" a="1"/>
  <c r="S576" i="1" s="1"/>
  <c r="E554" i="15" s="1"/>
  <c r="T576" i="1" a="1"/>
  <c r="T576" i="1" s="1"/>
  <c r="AH576" i="1"/>
  <c r="BA576" i="1" s="1"/>
  <c r="AI576" i="1"/>
  <c r="AJ576" i="1"/>
  <c r="K521" i="10" s="1"/>
  <c r="AK576" i="1"/>
  <c r="AN576" i="1"/>
  <c r="BD576" i="1" s="1" a="1"/>
  <c r="BD576" i="1" s="1"/>
  <c r="AO576" i="1"/>
  <c r="M521" i="10" s="1"/>
  <c r="AP576" i="1"/>
  <c r="BQ576" i="1"/>
  <c r="BR576" i="1"/>
  <c r="BS576" i="1"/>
  <c r="A577" i="1"/>
  <c r="C577" i="1"/>
  <c r="L577" i="1" a="1"/>
  <c r="L577" i="1" s="1"/>
  <c r="K555" i="15" s="1"/>
  <c r="M577" i="1" a="1"/>
  <c r="M577" i="1" s="1"/>
  <c r="L555" i="15" s="1"/>
  <c r="R577" i="1" a="1"/>
  <c r="R577" i="1" s="1"/>
  <c r="D555" i="15" s="1"/>
  <c r="S577" i="1" a="1"/>
  <c r="S577" i="1" s="1"/>
  <c r="E555" i="15" s="1"/>
  <c r="T577" i="1" a="1"/>
  <c r="T577" i="1" s="1"/>
  <c r="AH577" i="1"/>
  <c r="BA577" i="1" s="1"/>
  <c r="AI577" i="1"/>
  <c r="AJ577" i="1"/>
  <c r="K522" i="10" s="1"/>
  <c r="AK577" i="1"/>
  <c r="AN577" i="1"/>
  <c r="BD577" i="1" s="1" a="1"/>
  <c r="BD577" i="1" s="1"/>
  <c r="AO577" i="1"/>
  <c r="M522" i="10" s="1"/>
  <c r="AP577" i="1"/>
  <c r="BQ577" i="1"/>
  <c r="BR577" i="1"/>
  <c r="BS577" i="1"/>
  <c r="A578" i="1"/>
  <c r="C578" i="1"/>
  <c r="L578" i="1" a="1"/>
  <c r="L578" i="1" s="1"/>
  <c r="K556" i="15" s="1"/>
  <c r="M578" i="1" a="1"/>
  <c r="M578" i="1" s="1"/>
  <c r="L556" i="15" s="1"/>
  <c r="R578" i="1" a="1"/>
  <c r="R578" i="1" s="1"/>
  <c r="D556" i="15" s="1"/>
  <c r="S578" i="1" a="1"/>
  <c r="S578" i="1" s="1"/>
  <c r="E556" i="15" s="1"/>
  <c r="T578" i="1" a="1"/>
  <c r="T578" i="1" s="1"/>
  <c r="AH578" i="1"/>
  <c r="BA578" i="1" s="1"/>
  <c r="AI578" i="1"/>
  <c r="AJ578" i="1"/>
  <c r="K523" i="10" s="1"/>
  <c r="AK578" i="1"/>
  <c r="AN578" i="1"/>
  <c r="AO578" i="1"/>
  <c r="M523" i="10" s="1"/>
  <c r="AP578" i="1"/>
  <c r="BQ578" i="1"/>
  <c r="BR578" i="1"/>
  <c r="BS578" i="1"/>
  <c r="A579" i="1"/>
  <c r="C579" i="1"/>
  <c r="L579" i="1" a="1"/>
  <c r="L579" i="1" s="1"/>
  <c r="K557" i="15" s="1"/>
  <c r="M579" i="1" a="1"/>
  <c r="M579" i="1" s="1"/>
  <c r="L557" i="15" s="1"/>
  <c r="R579" i="1" a="1"/>
  <c r="R579" i="1" s="1"/>
  <c r="D557" i="15" s="1"/>
  <c r="S579" i="1" a="1"/>
  <c r="S579" i="1" s="1"/>
  <c r="E557" i="15" s="1"/>
  <c r="T579" i="1" a="1"/>
  <c r="T579" i="1" s="1"/>
  <c r="AH579" i="1"/>
  <c r="BA579" i="1" s="1"/>
  <c r="AI579" i="1"/>
  <c r="AJ579" i="1"/>
  <c r="K524" i="10" s="1"/>
  <c r="AK579" i="1"/>
  <c r="AN579" i="1"/>
  <c r="AO579" i="1"/>
  <c r="M524" i="10" s="1"/>
  <c r="AP579" i="1"/>
  <c r="BQ579" i="1"/>
  <c r="BR579" i="1"/>
  <c r="BS579" i="1"/>
  <c r="A580" i="1"/>
  <c r="C580" i="1"/>
  <c r="L580" i="1" a="1"/>
  <c r="L580" i="1" s="1"/>
  <c r="K558" i="15" s="1"/>
  <c r="M580" i="1" a="1"/>
  <c r="M580" i="1" s="1"/>
  <c r="L558" i="15" s="1"/>
  <c r="R580" i="1" a="1"/>
  <c r="R580" i="1" s="1"/>
  <c r="D558" i="15" s="1"/>
  <c r="S580" i="1" a="1"/>
  <c r="S580" i="1" s="1"/>
  <c r="E558" i="15" s="1"/>
  <c r="T580" i="1" a="1"/>
  <c r="T580" i="1" s="1"/>
  <c r="AH580" i="1"/>
  <c r="BA580" i="1" s="1"/>
  <c r="AI580" i="1"/>
  <c r="AJ580" i="1"/>
  <c r="K525" i="10" s="1"/>
  <c r="AK580" i="1"/>
  <c r="AN580" i="1"/>
  <c r="AO580" i="1"/>
  <c r="M525" i="10" s="1"/>
  <c r="AP580" i="1"/>
  <c r="BQ580" i="1"/>
  <c r="BR580" i="1"/>
  <c r="BS580" i="1"/>
  <c r="A581" i="1"/>
  <c r="C581" i="1"/>
  <c r="L581" i="1" a="1"/>
  <c r="L581" i="1" s="1"/>
  <c r="K559" i="15" s="1"/>
  <c r="M581" i="1" a="1"/>
  <c r="M581" i="1" s="1"/>
  <c r="L559" i="15" s="1"/>
  <c r="R581" i="1" a="1"/>
  <c r="R581" i="1" s="1"/>
  <c r="D559" i="15" s="1"/>
  <c r="S581" i="1" a="1"/>
  <c r="S581" i="1" s="1"/>
  <c r="E559" i="15" s="1"/>
  <c r="T581" i="1" a="1"/>
  <c r="T581" i="1" s="1"/>
  <c r="AH581" i="1"/>
  <c r="BA581" i="1" s="1"/>
  <c r="AI581" i="1"/>
  <c r="AJ581" i="1"/>
  <c r="K526" i="10" s="1"/>
  <c r="AK581" i="1"/>
  <c r="AN581" i="1"/>
  <c r="AO581" i="1"/>
  <c r="M526" i="10" s="1"/>
  <c r="AP581" i="1"/>
  <c r="BQ581" i="1"/>
  <c r="BR581" i="1"/>
  <c r="BS581" i="1"/>
  <c r="A582" i="1"/>
  <c r="C582" i="1"/>
  <c r="L582" i="1" a="1"/>
  <c r="L582" i="1" s="1"/>
  <c r="K560" i="15" s="1"/>
  <c r="M582" i="1" a="1"/>
  <c r="M582" i="1" s="1"/>
  <c r="L560" i="15" s="1"/>
  <c r="R582" i="1" a="1"/>
  <c r="R582" i="1" s="1"/>
  <c r="D560" i="15" s="1"/>
  <c r="S582" i="1" a="1"/>
  <c r="S582" i="1" s="1"/>
  <c r="E560" i="15" s="1"/>
  <c r="T582" i="1" a="1"/>
  <c r="T582" i="1" s="1"/>
  <c r="AH582" i="1"/>
  <c r="BA582" i="1" s="1"/>
  <c r="AI582" i="1"/>
  <c r="AJ582" i="1"/>
  <c r="K527" i="10" s="1"/>
  <c r="AK582" i="1"/>
  <c r="AN582" i="1"/>
  <c r="AO582" i="1"/>
  <c r="M527" i="10" s="1"/>
  <c r="AP582" i="1"/>
  <c r="BQ582" i="1"/>
  <c r="BR582" i="1"/>
  <c r="BS582" i="1"/>
  <c r="A583" i="1"/>
  <c r="C583" i="1"/>
  <c r="L583" i="1" a="1"/>
  <c r="L583" i="1" s="1"/>
  <c r="K561" i="15" s="1"/>
  <c r="M583" i="1" a="1"/>
  <c r="M583" i="1" s="1"/>
  <c r="L561" i="15" s="1"/>
  <c r="R583" i="1" a="1"/>
  <c r="R583" i="1" s="1"/>
  <c r="D561" i="15" s="1"/>
  <c r="S583" i="1" a="1"/>
  <c r="S583" i="1" s="1"/>
  <c r="E561" i="15" s="1"/>
  <c r="T583" i="1" a="1"/>
  <c r="T583" i="1" s="1"/>
  <c r="AH583" i="1"/>
  <c r="BA583" i="1" s="1"/>
  <c r="AI583" i="1"/>
  <c r="AJ583" i="1"/>
  <c r="K528" i="10" s="1"/>
  <c r="AK583" i="1"/>
  <c r="AN583" i="1"/>
  <c r="BD583" i="1" s="1" a="1"/>
  <c r="BD583" i="1" s="1"/>
  <c r="AO583" i="1"/>
  <c r="M528" i="10" s="1"/>
  <c r="AP583" i="1"/>
  <c r="BQ583" i="1"/>
  <c r="BR583" i="1"/>
  <c r="BS583" i="1"/>
  <c r="A584" i="1"/>
  <c r="C584" i="1"/>
  <c r="L584" i="1" a="1"/>
  <c r="L584" i="1" s="1"/>
  <c r="K562" i="15" s="1"/>
  <c r="M584" i="1" a="1"/>
  <c r="M584" i="1" s="1"/>
  <c r="L562" i="15" s="1"/>
  <c r="R584" i="1" a="1"/>
  <c r="R584" i="1" s="1"/>
  <c r="D562" i="15" s="1"/>
  <c r="S584" i="1" a="1"/>
  <c r="S584" i="1" s="1"/>
  <c r="E562" i="15" s="1"/>
  <c r="T584" i="1" a="1"/>
  <c r="T584" i="1" s="1"/>
  <c r="AH584" i="1"/>
  <c r="BA584" i="1" s="1"/>
  <c r="AI584" i="1"/>
  <c r="AJ584" i="1"/>
  <c r="K529" i="10" s="1"/>
  <c r="AK584" i="1"/>
  <c r="AN584" i="1"/>
  <c r="BD584" i="1" s="1" a="1"/>
  <c r="BD584" i="1" s="1"/>
  <c r="AO584" i="1"/>
  <c r="M529" i="10" s="1"/>
  <c r="AP584" i="1"/>
  <c r="BQ584" i="1"/>
  <c r="BR584" i="1"/>
  <c r="BS584" i="1"/>
  <c r="A585" i="1"/>
  <c r="C585" i="1"/>
  <c r="L585" i="1" a="1"/>
  <c r="L585" i="1" s="1"/>
  <c r="K563" i="15" s="1"/>
  <c r="M585" i="1" a="1"/>
  <c r="M585" i="1" s="1"/>
  <c r="L563" i="15" s="1"/>
  <c r="R585" i="1" a="1"/>
  <c r="R585" i="1" s="1"/>
  <c r="D563" i="15" s="1"/>
  <c r="S585" i="1" a="1"/>
  <c r="S585" i="1" s="1"/>
  <c r="E563" i="15" s="1"/>
  <c r="T585" i="1" a="1"/>
  <c r="T585" i="1" s="1"/>
  <c r="AH585" i="1"/>
  <c r="BA585" i="1" s="1"/>
  <c r="AI585" i="1"/>
  <c r="AJ585" i="1"/>
  <c r="K530" i="10" s="1"/>
  <c r="AK585" i="1"/>
  <c r="AN585" i="1"/>
  <c r="BD585" i="1" s="1" a="1"/>
  <c r="BD585" i="1" s="1"/>
  <c r="AO585" i="1"/>
  <c r="M530" i="10" s="1"/>
  <c r="AP585" i="1"/>
  <c r="BQ585" i="1"/>
  <c r="BR585" i="1"/>
  <c r="BS585" i="1"/>
  <c r="A586" i="1"/>
  <c r="C586" i="1"/>
  <c r="L586" i="1" a="1"/>
  <c r="L586" i="1" s="1"/>
  <c r="K564" i="15" s="1"/>
  <c r="M586" i="1" a="1"/>
  <c r="M586" i="1" s="1"/>
  <c r="L564" i="15" s="1"/>
  <c r="R586" i="1" a="1"/>
  <c r="R586" i="1" s="1"/>
  <c r="D564" i="15" s="1"/>
  <c r="S586" i="1" a="1"/>
  <c r="S586" i="1" s="1"/>
  <c r="E564" i="15" s="1"/>
  <c r="T586" i="1" a="1"/>
  <c r="T586" i="1" s="1"/>
  <c r="AH586" i="1"/>
  <c r="BA586" i="1" s="1"/>
  <c r="AI586" i="1"/>
  <c r="AJ586" i="1"/>
  <c r="K531" i="10" s="1"/>
  <c r="AK586" i="1"/>
  <c r="AN586" i="1"/>
  <c r="BD586" i="1" s="1" a="1"/>
  <c r="BD586" i="1" s="1"/>
  <c r="AO586" i="1"/>
  <c r="M531" i="10" s="1"/>
  <c r="AP586" i="1"/>
  <c r="BQ586" i="1"/>
  <c r="BR586" i="1"/>
  <c r="BS586" i="1"/>
  <c r="A587" i="1"/>
  <c r="C587" i="1"/>
  <c r="L587" i="1" a="1"/>
  <c r="L587" i="1" s="1"/>
  <c r="K565" i="15" s="1"/>
  <c r="M587" i="1" a="1"/>
  <c r="M587" i="1" s="1"/>
  <c r="L565" i="15" s="1"/>
  <c r="R587" i="1" a="1"/>
  <c r="R587" i="1" s="1"/>
  <c r="D565" i="15" s="1"/>
  <c r="S587" i="1" a="1"/>
  <c r="S587" i="1" s="1"/>
  <c r="E565" i="15" s="1"/>
  <c r="T587" i="1" a="1"/>
  <c r="T587" i="1" s="1"/>
  <c r="AH587" i="1"/>
  <c r="BA587" i="1" s="1"/>
  <c r="AI587" i="1"/>
  <c r="AJ587" i="1"/>
  <c r="K532" i="10" s="1"/>
  <c r="AK587" i="1"/>
  <c r="AN587" i="1"/>
  <c r="AO587" i="1"/>
  <c r="M532" i="10" s="1"/>
  <c r="AP587" i="1"/>
  <c r="BQ587" i="1"/>
  <c r="BR587" i="1"/>
  <c r="BS587" i="1"/>
  <c r="A588" i="1"/>
  <c r="C588" i="1"/>
  <c r="L588" i="1" a="1"/>
  <c r="L588" i="1" s="1"/>
  <c r="K566" i="15" s="1"/>
  <c r="M588" i="1" a="1"/>
  <c r="M588" i="1" s="1"/>
  <c r="L566" i="15" s="1"/>
  <c r="R588" i="1" a="1"/>
  <c r="R588" i="1" s="1"/>
  <c r="D566" i="15" s="1"/>
  <c r="S588" i="1" a="1"/>
  <c r="S588" i="1" s="1"/>
  <c r="E566" i="15" s="1"/>
  <c r="T588" i="1" a="1"/>
  <c r="T588" i="1" s="1"/>
  <c r="AH588" i="1"/>
  <c r="BA588" i="1" s="1"/>
  <c r="AI588" i="1"/>
  <c r="AJ588" i="1"/>
  <c r="K533" i="10" s="1"/>
  <c r="AK588" i="1"/>
  <c r="AN588" i="1"/>
  <c r="AO588" i="1"/>
  <c r="M533" i="10" s="1"/>
  <c r="AP588" i="1"/>
  <c r="BQ588" i="1"/>
  <c r="BR588" i="1"/>
  <c r="BS588" i="1"/>
  <c r="A589" i="1"/>
  <c r="C589" i="1"/>
  <c r="L589" i="1" a="1"/>
  <c r="L589" i="1" s="1"/>
  <c r="K567" i="15" s="1"/>
  <c r="M589" i="1" a="1"/>
  <c r="M589" i="1" s="1"/>
  <c r="L567" i="15" s="1"/>
  <c r="R589" i="1" a="1"/>
  <c r="R589" i="1" s="1"/>
  <c r="D567" i="15" s="1"/>
  <c r="S589" i="1" a="1"/>
  <c r="S589" i="1" s="1"/>
  <c r="E567" i="15" s="1"/>
  <c r="T589" i="1" a="1"/>
  <c r="T589" i="1" s="1"/>
  <c r="AH589" i="1"/>
  <c r="BA589" i="1" s="1"/>
  <c r="AI589" i="1"/>
  <c r="AJ589" i="1"/>
  <c r="K534" i="10" s="1"/>
  <c r="AK589" i="1"/>
  <c r="AN589" i="1"/>
  <c r="AO589" i="1"/>
  <c r="M534" i="10" s="1"/>
  <c r="AP589" i="1"/>
  <c r="BQ589" i="1"/>
  <c r="BR589" i="1"/>
  <c r="BS589" i="1"/>
  <c r="A590" i="1"/>
  <c r="C590" i="1"/>
  <c r="L590" i="1" a="1"/>
  <c r="L590" i="1" s="1"/>
  <c r="K568" i="15" s="1"/>
  <c r="M590" i="1" a="1"/>
  <c r="M590" i="1" s="1"/>
  <c r="L568" i="15" s="1"/>
  <c r="R590" i="1" a="1"/>
  <c r="R590" i="1" s="1"/>
  <c r="D568" i="15" s="1"/>
  <c r="S590" i="1" a="1"/>
  <c r="S590" i="1" s="1"/>
  <c r="E568" i="15" s="1"/>
  <c r="T590" i="1" a="1"/>
  <c r="T590" i="1" s="1"/>
  <c r="AH590" i="1"/>
  <c r="BA590" i="1" s="1"/>
  <c r="AI590" i="1"/>
  <c r="AJ590" i="1"/>
  <c r="K535" i="10" s="1"/>
  <c r="AK590" i="1"/>
  <c r="AN590" i="1"/>
  <c r="AO590" i="1"/>
  <c r="M535" i="10" s="1"/>
  <c r="AP590" i="1"/>
  <c r="BQ590" i="1"/>
  <c r="BR590" i="1"/>
  <c r="BS590" i="1"/>
  <c r="A591" i="1"/>
  <c r="C591" i="1"/>
  <c r="L591" i="1" a="1"/>
  <c r="L591" i="1" s="1"/>
  <c r="K569" i="15" s="1"/>
  <c r="M591" i="1" a="1"/>
  <c r="M591" i="1" s="1"/>
  <c r="L569" i="15" s="1"/>
  <c r="R591" i="1" a="1"/>
  <c r="R591" i="1" s="1"/>
  <c r="D569" i="15" s="1"/>
  <c r="S591" i="1" a="1"/>
  <c r="S591" i="1" s="1"/>
  <c r="E569" i="15" s="1"/>
  <c r="T591" i="1" a="1"/>
  <c r="T591" i="1" s="1"/>
  <c r="AH591" i="1"/>
  <c r="BA591" i="1" s="1"/>
  <c r="AI591" i="1"/>
  <c r="AJ591" i="1"/>
  <c r="K536" i="10" s="1"/>
  <c r="AK591" i="1"/>
  <c r="AN591" i="1"/>
  <c r="BD591" i="1" s="1" a="1"/>
  <c r="BD591" i="1" s="1"/>
  <c r="AO591" i="1"/>
  <c r="M536" i="10" s="1"/>
  <c r="AP591" i="1"/>
  <c r="BQ591" i="1"/>
  <c r="BR591" i="1"/>
  <c r="BS591" i="1"/>
  <c r="A592" i="1"/>
  <c r="C592" i="1"/>
  <c r="L592" i="1" a="1"/>
  <c r="L592" i="1" s="1"/>
  <c r="K570" i="15" s="1"/>
  <c r="M592" i="1" a="1"/>
  <c r="M592" i="1" s="1"/>
  <c r="L570" i="15" s="1"/>
  <c r="R592" i="1" a="1"/>
  <c r="R592" i="1" s="1"/>
  <c r="D570" i="15" s="1"/>
  <c r="S592" i="1" a="1"/>
  <c r="S592" i="1" s="1"/>
  <c r="E570" i="15" s="1"/>
  <c r="T592" i="1" a="1"/>
  <c r="T592" i="1" s="1"/>
  <c r="AH592" i="1"/>
  <c r="BA592" i="1" s="1"/>
  <c r="AI592" i="1"/>
  <c r="AJ592" i="1"/>
  <c r="K537" i="10" s="1"/>
  <c r="AK592" i="1"/>
  <c r="AN592" i="1"/>
  <c r="BD592" i="1" s="1" a="1"/>
  <c r="BD592" i="1" s="1"/>
  <c r="AO592" i="1"/>
  <c r="M537" i="10" s="1"/>
  <c r="AP592" i="1"/>
  <c r="BQ592" i="1"/>
  <c r="BR592" i="1"/>
  <c r="BS592" i="1"/>
  <c r="A593" i="1"/>
  <c r="C593" i="1"/>
  <c r="L593" i="1" a="1"/>
  <c r="L593" i="1" s="1"/>
  <c r="K571" i="15" s="1"/>
  <c r="M593" i="1" a="1"/>
  <c r="M593" i="1" s="1"/>
  <c r="L571" i="15" s="1"/>
  <c r="R593" i="1" a="1"/>
  <c r="R593" i="1" s="1"/>
  <c r="D571" i="15" s="1"/>
  <c r="S593" i="1" a="1"/>
  <c r="S593" i="1" s="1"/>
  <c r="E571" i="15" s="1"/>
  <c r="T593" i="1" a="1"/>
  <c r="T593" i="1" s="1"/>
  <c r="AH593" i="1"/>
  <c r="BA593" i="1" s="1"/>
  <c r="AI593" i="1"/>
  <c r="AJ593" i="1"/>
  <c r="K538" i="10" s="1"/>
  <c r="AK593" i="1"/>
  <c r="AN593" i="1"/>
  <c r="BD593" i="1" s="1" a="1"/>
  <c r="BD593" i="1" s="1"/>
  <c r="AO593" i="1"/>
  <c r="M538" i="10" s="1"/>
  <c r="AP593" i="1"/>
  <c r="BQ593" i="1"/>
  <c r="BR593" i="1"/>
  <c r="BS593" i="1"/>
  <c r="A594" i="1"/>
  <c r="C594" i="1"/>
  <c r="L594" i="1" a="1"/>
  <c r="L594" i="1" s="1"/>
  <c r="K572" i="15" s="1"/>
  <c r="M594" i="1" a="1"/>
  <c r="M594" i="1" s="1"/>
  <c r="L572" i="15" s="1"/>
  <c r="R594" i="1" a="1"/>
  <c r="R594" i="1" s="1"/>
  <c r="D572" i="15" s="1"/>
  <c r="S594" i="1" a="1"/>
  <c r="S594" i="1" s="1"/>
  <c r="E572" i="15" s="1"/>
  <c r="T594" i="1" a="1"/>
  <c r="T594" i="1" s="1"/>
  <c r="AH594" i="1"/>
  <c r="BA594" i="1" s="1"/>
  <c r="AI594" i="1"/>
  <c r="AJ594" i="1"/>
  <c r="K539" i="10" s="1"/>
  <c r="AK594" i="1"/>
  <c r="AN594" i="1"/>
  <c r="BD594" i="1" s="1" a="1"/>
  <c r="BD594" i="1" s="1"/>
  <c r="AO594" i="1"/>
  <c r="M539" i="10" s="1"/>
  <c r="AP594" i="1"/>
  <c r="BQ594" i="1"/>
  <c r="BR594" i="1"/>
  <c r="BS594" i="1"/>
  <c r="A595" i="1"/>
  <c r="C595" i="1"/>
  <c r="L595" i="1" a="1"/>
  <c r="L595" i="1" s="1"/>
  <c r="K573" i="15" s="1"/>
  <c r="M595" i="1" a="1"/>
  <c r="M595" i="1" s="1"/>
  <c r="L573" i="15" s="1"/>
  <c r="R595" i="1" a="1"/>
  <c r="R595" i="1" s="1"/>
  <c r="D573" i="15" s="1"/>
  <c r="S595" i="1" a="1"/>
  <c r="S595" i="1" s="1"/>
  <c r="E573" i="15" s="1"/>
  <c r="T595" i="1" a="1"/>
  <c r="T595" i="1" s="1"/>
  <c r="AH595" i="1"/>
  <c r="BA595" i="1" s="1"/>
  <c r="AI595" i="1"/>
  <c r="AJ595" i="1"/>
  <c r="K540" i="10" s="1"/>
  <c r="AK595" i="1"/>
  <c r="AN595" i="1"/>
  <c r="BD595" i="1" s="1" a="1"/>
  <c r="BD595" i="1" s="1"/>
  <c r="AO595" i="1"/>
  <c r="M540" i="10" s="1"/>
  <c r="AP595" i="1"/>
  <c r="BQ595" i="1"/>
  <c r="BR595" i="1"/>
  <c r="BS595" i="1"/>
  <c r="A596" i="1"/>
  <c r="C596" i="1"/>
  <c r="L596" i="1" a="1"/>
  <c r="L596" i="1" s="1"/>
  <c r="K574" i="15" s="1"/>
  <c r="M596" i="1" a="1"/>
  <c r="M596" i="1" s="1"/>
  <c r="L574" i="15" s="1"/>
  <c r="R596" i="1" a="1"/>
  <c r="R596" i="1" s="1"/>
  <c r="D574" i="15" s="1"/>
  <c r="S596" i="1" a="1"/>
  <c r="S596" i="1" s="1"/>
  <c r="E574" i="15" s="1"/>
  <c r="T596" i="1" a="1"/>
  <c r="T596" i="1" s="1"/>
  <c r="AH596" i="1"/>
  <c r="BA596" i="1" s="1"/>
  <c r="AI596" i="1"/>
  <c r="AJ596" i="1"/>
  <c r="K541" i="10" s="1"/>
  <c r="AK596" i="1"/>
  <c r="AN596" i="1"/>
  <c r="BD596" i="1" s="1" a="1"/>
  <c r="BD596" i="1" s="1"/>
  <c r="AO596" i="1"/>
  <c r="M541" i="10" s="1"/>
  <c r="AP596" i="1"/>
  <c r="BQ596" i="1"/>
  <c r="BR596" i="1"/>
  <c r="BS596" i="1"/>
  <c r="A597" i="1"/>
  <c r="C597" i="1"/>
  <c r="L597" i="1" a="1"/>
  <c r="L597" i="1" s="1"/>
  <c r="K575" i="15" s="1"/>
  <c r="M597" i="1" a="1"/>
  <c r="M597" i="1" s="1"/>
  <c r="L575" i="15" s="1"/>
  <c r="R597" i="1" a="1"/>
  <c r="R597" i="1" s="1"/>
  <c r="D575" i="15" s="1"/>
  <c r="S597" i="1" a="1"/>
  <c r="S597" i="1" s="1"/>
  <c r="E575" i="15" s="1"/>
  <c r="T597" i="1" a="1"/>
  <c r="T597" i="1" s="1"/>
  <c r="AH597" i="1"/>
  <c r="BA597" i="1" s="1"/>
  <c r="AI597" i="1"/>
  <c r="AJ597" i="1"/>
  <c r="K542" i="10" s="1"/>
  <c r="AK597" i="1"/>
  <c r="AN597" i="1"/>
  <c r="AO597" i="1"/>
  <c r="M542" i="10" s="1"/>
  <c r="AP597" i="1"/>
  <c r="BQ597" i="1"/>
  <c r="BR597" i="1"/>
  <c r="BS597" i="1"/>
  <c r="A598" i="1"/>
  <c r="C598" i="1"/>
  <c r="L598" i="1" a="1"/>
  <c r="L598" i="1" s="1"/>
  <c r="K576" i="15" s="1"/>
  <c r="M598" i="1" a="1"/>
  <c r="M598" i="1" s="1"/>
  <c r="L576" i="15" s="1"/>
  <c r="R598" i="1" a="1"/>
  <c r="R598" i="1" s="1"/>
  <c r="D576" i="15" s="1"/>
  <c r="S598" i="1" a="1"/>
  <c r="S598" i="1" s="1"/>
  <c r="E576" i="15" s="1"/>
  <c r="T598" i="1" a="1"/>
  <c r="T598" i="1" s="1"/>
  <c r="AH598" i="1"/>
  <c r="BA598" i="1" s="1"/>
  <c r="AI598" i="1"/>
  <c r="AJ598" i="1"/>
  <c r="K543" i="10" s="1"/>
  <c r="AK598" i="1"/>
  <c r="AN598" i="1"/>
  <c r="AO598" i="1"/>
  <c r="M543" i="10" s="1"/>
  <c r="AP598" i="1"/>
  <c r="BQ598" i="1"/>
  <c r="BR598" i="1"/>
  <c r="BS598" i="1"/>
  <c r="A599" i="1"/>
  <c r="C599" i="1"/>
  <c r="L599" i="1" a="1"/>
  <c r="L599" i="1" s="1"/>
  <c r="K577" i="15" s="1"/>
  <c r="M599" i="1" a="1"/>
  <c r="M599" i="1" s="1"/>
  <c r="L577" i="15" s="1"/>
  <c r="R599" i="1" a="1"/>
  <c r="R599" i="1" s="1"/>
  <c r="D577" i="15" s="1"/>
  <c r="S599" i="1" a="1"/>
  <c r="S599" i="1" s="1"/>
  <c r="E577" i="15" s="1"/>
  <c r="T599" i="1" a="1"/>
  <c r="T599" i="1" s="1"/>
  <c r="AH599" i="1"/>
  <c r="BA599" i="1" s="1"/>
  <c r="AI599" i="1"/>
  <c r="AJ599" i="1"/>
  <c r="K544" i="10" s="1"/>
  <c r="AK599" i="1"/>
  <c r="AN599" i="1"/>
  <c r="BD599" i="1" s="1" a="1"/>
  <c r="BD599" i="1" s="1"/>
  <c r="AO599" i="1"/>
  <c r="M544" i="10" s="1"/>
  <c r="AP599" i="1"/>
  <c r="BQ599" i="1"/>
  <c r="BR599" i="1"/>
  <c r="BS599" i="1"/>
  <c r="A600" i="1"/>
  <c r="C600" i="1"/>
  <c r="L600" i="1" a="1"/>
  <c r="L600" i="1" s="1"/>
  <c r="K578" i="15" s="1"/>
  <c r="M600" i="1" a="1"/>
  <c r="M600" i="1" s="1"/>
  <c r="L578" i="15" s="1"/>
  <c r="R600" i="1" a="1"/>
  <c r="R600" i="1" s="1"/>
  <c r="D578" i="15" s="1"/>
  <c r="S600" i="1" a="1"/>
  <c r="S600" i="1" s="1"/>
  <c r="E578" i="15" s="1"/>
  <c r="T600" i="1" a="1"/>
  <c r="T600" i="1" s="1"/>
  <c r="AH600" i="1"/>
  <c r="BA600" i="1" s="1"/>
  <c r="AI600" i="1"/>
  <c r="AJ600" i="1"/>
  <c r="K545" i="10" s="1"/>
  <c r="AK600" i="1"/>
  <c r="AN600" i="1"/>
  <c r="BD600" i="1" s="1" a="1"/>
  <c r="BD600" i="1" s="1"/>
  <c r="AO600" i="1"/>
  <c r="M545" i="10" s="1"/>
  <c r="AP600" i="1"/>
  <c r="BQ600" i="1"/>
  <c r="BR600" i="1"/>
  <c r="BS600" i="1"/>
  <c r="A601" i="1"/>
  <c r="C601" i="1"/>
  <c r="L601" i="1" a="1"/>
  <c r="L601" i="1" s="1"/>
  <c r="K579" i="15" s="1"/>
  <c r="M601" i="1" a="1"/>
  <c r="M601" i="1" s="1"/>
  <c r="L579" i="15" s="1"/>
  <c r="R601" i="1" a="1"/>
  <c r="R601" i="1" s="1"/>
  <c r="D579" i="15" s="1"/>
  <c r="S601" i="1" a="1"/>
  <c r="S601" i="1" s="1"/>
  <c r="E579" i="15" s="1"/>
  <c r="T601" i="1" a="1"/>
  <c r="T601" i="1" s="1"/>
  <c r="AH601" i="1"/>
  <c r="BA601" i="1" s="1"/>
  <c r="AI601" i="1"/>
  <c r="AJ601" i="1"/>
  <c r="K546" i="10" s="1"/>
  <c r="AK601" i="1"/>
  <c r="AN601" i="1"/>
  <c r="BD601" i="1" s="1" a="1"/>
  <c r="BD601" i="1" s="1"/>
  <c r="AO601" i="1"/>
  <c r="M546" i="10" s="1"/>
  <c r="AP601" i="1"/>
  <c r="BQ601" i="1"/>
  <c r="BR601" i="1"/>
  <c r="BS601" i="1"/>
  <c r="A602" i="1"/>
  <c r="C602" i="1"/>
  <c r="L602" i="1" a="1"/>
  <c r="L602" i="1" s="1"/>
  <c r="K580" i="15" s="1"/>
  <c r="M602" i="1" a="1"/>
  <c r="M602" i="1" s="1"/>
  <c r="L580" i="15" s="1"/>
  <c r="R602" i="1" a="1"/>
  <c r="R602" i="1" s="1"/>
  <c r="D580" i="15" s="1"/>
  <c r="S602" i="1" a="1"/>
  <c r="S602" i="1" s="1"/>
  <c r="E580" i="15" s="1"/>
  <c r="T602" i="1" a="1"/>
  <c r="T602" i="1" s="1"/>
  <c r="AH602" i="1"/>
  <c r="BA602" i="1" s="1"/>
  <c r="AI602" i="1"/>
  <c r="AJ602" i="1"/>
  <c r="K547" i="10" s="1"/>
  <c r="AK602" i="1"/>
  <c r="AN602" i="1"/>
  <c r="AO602" i="1"/>
  <c r="M547" i="10" s="1"/>
  <c r="AP602" i="1"/>
  <c r="BQ602" i="1"/>
  <c r="BR602" i="1"/>
  <c r="BS602" i="1"/>
  <c r="A603" i="1"/>
  <c r="C603" i="1"/>
  <c r="L603" i="1" a="1"/>
  <c r="L603" i="1" s="1"/>
  <c r="K581" i="15" s="1"/>
  <c r="M603" i="1" a="1"/>
  <c r="M603" i="1" s="1"/>
  <c r="L581" i="15" s="1"/>
  <c r="R603" i="1" a="1"/>
  <c r="R603" i="1" s="1"/>
  <c r="D581" i="15" s="1"/>
  <c r="S603" i="1" a="1"/>
  <c r="S603" i="1" s="1"/>
  <c r="E581" i="15" s="1"/>
  <c r="T603" i="1" a="1"/>
  <c r="T603" i="1" s="1"/>
  <c r="AH603" i="1"/>
  <c r="BA603" i="1" s="1"/>
  <c r="AI603" i="1"/>
  <c r="AJ603" i="1"/>
  <c r="K548" i="10" s="1"/>
  <c r="AK603" i="1"/>
  <c r="AN603" i="1"/>
  <c r="BD603" i="1" s="1" a="1"/>
  <c r="BD603" i="1" s="1"/>
  <c r="AO603" i="1"/>
  <c r="M548" i="10" s="1"/>
  <c r="AP603" i="1"/>
  <c r="BQ603" i="1"/>
  <c r="BR603" i="1"/>
  <c r="BS603" i="1"/>
  <c r="A604" i="1"/>
  <c r="C604" i="1"/>
  <c r="L604" i="1" a="1"/>
  <c r="L604" i="1" s="1"/>
  <c r="K582" i="15" s="1"/>
  <c r="M604" i="1" a="1"/>
  <c r="M604" i="1" s="1"/>
  <c r="L582" i="15" s="1"/>
  <c r="R604" i="1" a="1"/>
  <c r="R604" i="1" s="1"/>
  <c r="D582" i="15" s="1"/>
  <c r="S604" i="1" a="1"/>
  <c r="S604" i="1" s="1"/>
  <c r="E582" i="15" s="1"/>
  <c r="T604" i="1" a="1"/>
  <c r="T604" i="1" s="1"/>
  <c r="AH604" i="1"/>
  <c r="BA604" i="1" s="1"/>
  <c r="AI604" i="1"/>
  <c r="AJ604" i="1"/>
  <c r="K549" i="10" s="1"/>
  <c r="AK604" i="1"/>
  <c r="AN604" i="1"/>
  <c r="BD604" i="1" s="1" a="1"/>
  <c r="BD604" i="1" s="1"/>
  <c r="AO604" i="1"/>
  <c r="M549" i="10" s="1"/>
  <c r="AP604" i="1"/>
  <c r="BQ604" i="1"/>
  <c r="BR604" i="1"/>
  <c r="BS604" i="1"/>
  <c r="A605" i="1"/>
  <c r="C605" i="1"/>
  <c r="L605" i="1" a="1"/>
  <c r="L605" i="1" s="1"/>
  <c r="K583" i="15" s="1"/>
  <c r="M605" i="1" a="1"/>
  <c r="M605" i="1" s="1"/>
  <c r="L583" i="15" s="1"/>
  <c r="R605" i="1" a="1"/>
  <c r="R605" i="1" s="1"/>
  <c r="D583" i="15" s="1"/>
  <c r="S605" i="1" a="1"/>
  <c r="S605" i="1" s="1"/>
  <c r="E583" i="15" s="1"/>
  <c r="T605" i="1" a="1"/>
  <c r="T605" i="1" s="1"/>
  <c r="AH605" i="1"/>
  <c r="BA605" i="1" s="1"/>
  <c r="AI605" i="1"/>
  <c r="AJ605" i="1"/>
  <c r="K550" i="10" s="1"/>
  <c r="AK605" i="1"/>
  <c r="AN605" i="1"/>
  <c r="AO605" i="1"/>
  <c r="M550" i="10" s="1"/>
  <c r="AP605" i="1"/>
  <c r="BQ605" i="1"/>
  <c r="BR605" i="1"/>
  <c r="BS605" i="1"/>
  <c r="A606" i="1"/>
  <c r="C606" i="1"/>
  <c r="L606" i="1" a="1"/>
  <c r="L606" i="1" s="1"/>
  <c r="K584" i="15" s="1"/>
  <c r="M606" i="1" a="1"/>
  <c r="M606" i="1" s="1"/>
  <c r="L584" i="15" s="1"/>
  <c r="R606" i="1" a="1"/>
  <c r="R606" i="1" s="1"/>
  <c r="D584" i="15" s="1"/>
  <c r="S606" i="1" a="1"/>
  <c r="S606" i="1" s="1"/>
  <c r="E584" i="15" s="1"/>
  <c r="T606" i="1" a="1"/>
  <c r="T606" i="1" s="1"/>
  <c r="AH606" i="1"/>
  <c r="BA606" i="1" s="1"/>
  <c r="AI606" i="1"/>
  <c r="AJ606" i="1"/>
  <c r="K551" i="10" s="1"/>
  <c r="AK606" i="1"/>
  <c r="AN606" i="1"/>
  <c r="AO606" i="1"/>
  <c r="M551" i="10" s="1"/>
  <c r="AP606" i="1"/>
  <c r="BQ606" i="1"/>
  <c r="BR606" i="1"/>
  <c r="BS606" i="1"/>
  <c r="A607" i="1"/>
  <c r="C607" i="1"/>
  <c r="L607" i="1" a="1"/>
  <c r="L607" i="1" s="1"/>
  <c r="K585" i="15" s="1"/>
  <c r="M607" i="1" a="1"/>
  <c r="M607" i="1" s="1"/>
  <c r="L585" i="15" s="1"/>
  <c r="R607" i="1" a="1"/>
  <c r="R607" i="1" s="1"/>
  <c r="D585" i="15" s="1"/>
  <c r="S607" i="1" a="1"/>
  <c r="S607" i="1" s="1"/>
  <c r="E585" i="15" s="1"/>
  <c r="T607" i="1" a="1"/>
  <c r="T607" i="1" s="1"/>
  <c r="AH607" i="1"/>
  <c r="BA607" i="1" s="1"/>
  <c r="AI607" i="1"/>
  <c r="AJ607" i="1"/>
  <c r="K552" i="10" s="1"/>
  <c r="AK607" i="1"/>
  <c r="AN607" i="1"/>
  <c r="AO607" i="1"/>
  <c r="M552" i="10" s="1"/>
  <c r="AP607" i="1"/>
  <c r="BQ607" i="1"/>
  <c r="BR607" i="1"/>
  <c r="BS607" i="1"/>
  <c r="A608" i="1"/>
  <c r="C608" i="1"/>
  <c r="L608" i="1" a="1"/>
  <c r="L608" i="1" s="1"/>
  <c r="K586" i="15" s="1"/>
  <c r="M608" i="1" a="1"/>
  <c r="M608" i="1" s="1"/>
  <c r="L586" i="15" s="1"/>
  <c r="R608" i="1" a="1"/>
  <c r="R608" i="1" s="1"/>
  <c r="D586" i="15" s="1"/>
  <c r="S608" i="1" a="1"/>
  <c r="S608" i="1" s="1"/>
  <c r="E586" i="15" s="1"/>
  <c r="T608" i="1" a="1"/>
  <c r="T608" i="1" s="1"/>
  <c r="AH608" i="1"/>
  <c r="BA608" i="1" s="1"/>
  <c r="AI608" i="1"/>
  <c r="AJ608" i="1"/>
  <c r="K553" i="10" s="1"/>
  <c r="AK608" i="1"/>
  <c r="AN608" i="1"/>
  <c r="AO608" i="1"/>
  <c r="M553" i="10" s="1"/>
  <c r="AP608" i="1"/>
  <c r="BQ608" i="1"/>
  <c r="BR608" i="1"/>
  <c r="BS608" i="1"/>
  <c r="A609" i="1"/>
  <c r="C609" i="1"/>
  <c r="L609" i="1" a="1"/>
  <c r="L609" i="1" s="1"/>
  <c r="K587" i="15" s="1"/>
  <c r="M609" i="1" a="1"/>
  <c r="M609" i="1" s="1"/>
  <c r="L587" i="15" s="1"/>
  <c r="R609" i="1" a="1"/>
  <c r="R609" i="1" s="1"/>
  <c r="D587" i="15" s="1"/>
  <c r="S609" i="1" a="1"/>
  <c r="S609" i="1" s="1"/>
  <c r="E587" i="15" s="1"/>
  <c r="T609" i="1" a="1"/>
  <c r="T609" i="1" s="1"/>
  <c r="AH609" i="1"/>
  <c r="BA609" i="1" s="1"/>
  <c r="AI609" i="1"/>
  <c r="AJ609" i="1"/>
  <c r="K554" i="10" s="1"/>
  <c r="AK609" i="1"/>
  <c r="AN609" i="1"/>
  <c r="AO609" i="1"/>
  <c r="M554" i="10" s="1"/>
  <c r="AP609" i="1"/>
  <c r="BQ609" i="1"/>
  <c r="BR609" i="1"/>
  <c r="BS609" i="1"/>
  <c r="A610" i="1"/>
  <c r="C610" i="1"/>
  <c r="L610" i="1" a="1"/>
  <c r="L610" i="1" s="1"/>
  <c r="K588" i="15" s="1"/>
  <c r="M610" i="1" a="1"/>
  <c r="M610" i="1" s="1"/>
  <c r="L588" i="15" s="1"/>
  <c r="R610" i="1" a="1"/>
  <c r="R610" i="1" s="1"/>
  <c r="D588" i="15" s="1"/>
  <c r="S610" i="1" a="1"/>
  <c r="S610" i="1" s="1"/>
  <c r="E588" i="15" s="1"/>
  <c r="T610" i="1" a="1"/>
  <c r="T610" i="1" s="1"/>
  <c r="AH610" i="1"/>
  <c r="BA610" i="1" s="1"/>
  <c r="AI610" i="1"/>
  <c r="AJ610" i="1"/>
  <c r="K555" i="10" s="1"/>
  <c r="AK610" i="1"/>
  <c r="AN610" i="1"/>
  <c r="BD610" i="1" s="1" a="1"/>
  <c r="BD610" i="1" s="1"/>
  <c r="AO610" i="1"/>
  <c r="M555" i="10" s="1"/>
  <c r="AP610" i="1"/>
  <c r="BQ610" i="1"/>
  <c r="BR610" i="1"/>
  <c r="BS610" i="1"/>
  <c r="A611" i="1"/>
  <c r="C611" i="1"/>
  <c r="L611" i="1" a="1"/>
  <c r="L611" i="1" s="1"/>
  <c r="K589" i="15" s="1"/>
  <c r="M611" i="1" a="1"/>
  <c r="M611" i="1" s="1"/>
  <c r="L589" i="15" s="1"/>
  <c r="R611" i="1" a="1"/>
  <c r="R611" i="1" s="1"/>
  <c r="D589" i="15" s="1"/>
  <c r="S611" i="1" a="1"/>
  <c r="S611" i="1" s="1"/>
  <c r="E589" i="15" s="1"/>
  <c r="T611" i="1" a="1"/>
  <c r="T611" i="1" s="1"/>
  <c r="AH611" i="1"/>
  <c r="BA611" i="1" s="1"/>
  <c r="AI611" i="1"/>
  <c r="AJ611" i="1"/>
  <c r="K556" i="10" s="1"/>
  <c r="AK611" i="1"/>
  <c r="AN611" i="1"/>
  <c r="BD611" i="1" s="1" a="1"/>
  <c r="BD611" i="1" s="1"/>
  <c r="AO611" i="1"/>
  <c r="M556" i="10" s="1"/>
  <c r="AP611" i="1"/>
  <c r="BQ611" i="1"/>
  <c r="BR611" i="1"/>
  <c r="BS611" i="1"/>
  <c r="A612" i="1"/>
  <c r="C612" i="1"/>
  <c r="L612" i="1" a="1"/>
  <c r="L612" i="1" s="1"/>
  <c r="K590" i="15" s="1"/>
  <c r="M612" i="1" a="1"/>
  <c r="M612" i="1" s="1"/>
  <c r="L590" i="15" s="1"/>
  <c r="R612" i="1" a="1"/>
  <c r="R612" i="1" s="1"/>
  <c r="D590" i="15" s="1"/>
  <c r="S612" i="1" a="1"/>
  <c r="S612" i="1" s="1"/>
  <c r="E590" i="15" s="1"/>
  <c r="T612" i="1" a="1"/>
  <c r="T612" i="1" s="1"/>
  <c r="AH612" i="1"/>
  <c r="BA612" i="1" s="1"/>
  <c r="AI612" i="1"/>
  <c r="AJ612" i="1"/>
  <c r="K557" i="10" s="1"/>
  <c r="AK612" i="1"/>
  <c r="AN612" i="1"/>
  <c r="BD612" i="1" s="1" a="1"/>
  <c r="BD612" i="1" s="1"/>
  <c r="AO612" i="1"/>
  <c r="M557" i="10" s="1"/>
  <c r="AP612" i="1"/>
  <c r="BQ612" i="1"/>
  <c r="BR612" i="1"/>
  <c r="BS612" i="1"/>
  <c r="A613" i="1"/>
  <c r="C613" i="1"/>
  <c r="L613" i="1" a="1"/>
  <c r="L613" i="1" s="1"/>
  <c r="K591" i="15" s="1"/>
  <c r="M613" i="1" a="1"/>
  <c r="M613" i="1" s="1"/>
  <c r="L591" i="15" s="1"/>
  <c r="R613" i="1" a="1"/>
  <c r="R613" i="1" s="1"/>
  <c r="D591" i="15" s="1"/>
  <c r="S613" i="1" a="1"/>
  <c r="S613" i="1" s="1"/>
  <c r="E591" i="15" s="1"/>
  <c r="T613" i="1" a="1"/>
  <c r="T613" i="1" s="1"/>
  <c r="AH613" i="1"/>
  <c r="BA613" i="1" s="1"/>
  <c r="AI613" i="1"/>
  <c r="AJ613" i="1"/>
  <c r="K558" i="10" s="1"/>
  <c r="AK613" i="1"/>
  <c r="AN613" i="1"/>
  <c r="BD613" i="1" s="1" a="1"/>
  <c r="BD613" i="1" s="1"/>
  <c r="AO613" i="1"/>
  <c r="M558" i="10" s="1"/>
  <c r="AP613" i="1"/>
  <c r="BQ613" i="1"/>
  <c r="BR613" i="1"/>
  <c r="BS613" i="1"/>
  <c r="A614" i="1"/>
  <c r="C614" i="1"/>
  <c r="L614" i="1" a="1"/>
  <c r="L614" i="1" s="1"/>
  <c r="K592" i="15" s="1"/>
  <c r="M614" i="1" a="1"/>
  <c r="M614" i="1" s="1"/>
  <c r="L592" i="15" s="1"/>
  <c r="R614" i="1" a="1"/>
  <c r="R614" i="1" s="1"/>
  <c r="D592" i="15" s="1"/>
  <c r="S614" i="1" a="1"/>
  <c r="S614" i="1" s="1"/>
  <c r="E592" i="15" s="1"/>
  <c r="T614" i="1" a="1"/>
  <c r="T614" i="1" s="1"/>
  <c r="AH614" i="1"/>
  <c r="BA614" i="1" s="1"/>
  <c r="AI614" i="1"/>
  <c r="AJ614" i="1"/>
  <c r="K559" i="10" s="1"/>
  <c r="AK614" i="1"/>
  <c r="AN614" i="1"/>
  <c r="AO614" i="1"/>
  <c r="M559" i="10" s="1"/>
  <c r="AP614" i="1"/>
  <c r="BQ614" i="1"/>
  <c r="BR614" i="1"/>
  <c r="BS614" i="1"/>
  <c r="A615" i="1"/>
  <c r="C615" i="1"/>
  <c r="L615" i="1" a="1"/>
  <c r="L615" i="1" s="1"/>
  <c r="K593" i="15" s="1"/>
  <c r="M615" i="1" a="1"/>
  <c r="M615" i="1" s="1"/>
  <c r="L593" i="15" s="1"/>
  <c r="R615" i="1" a="1"/>
  <c r="R615" i="1" s="1"/>
  <c r="D593" i="15" s="1"/>
  <c r="S615" i="1" a="1"/>
  <c r="S615" i="1" s="1"/>
  <c r="E593" i="15" s="1"/>
  <c r="T615" i="1" a="1"/>
  <c r="T615" i="1" s="1"/>
  <c r="AH615" i="1"/>
  <c r="BA615" i="1" s="1"/>
  <c r="AI615" i="1"/>
  <c r="AJ615" i="1"/>
  <c r="K560" i="10" s="1"/>
  <c r="AK615" i="1"/>
  <c r="AN615" i="1"/>
  <c r="BD615" i="1" s="1" a="1"/>
  <c r="BD615" i="1" s="1"/>
  <c r="AO615" i="1"/>
  <c r="M560" i="10" s="1"/>
  <c r="AP615" i="1"/>
  <c r="BQ615" i="1"/>
  <c r="BR615" i="1"/>
  <c r="BS615" i="1"/>
  <c r="A616" i="1"/>
  <c r="C616" i="1"/>
  <c r="L616" i="1" a="1"/>
  <c r="L616" i="1" s="1"/>
  <c r="K594" i="15" s="1"/>
  <c r="M616" i="1" a="1"/>
  <c r="M616" i="1" s="1"/>
  <c r="L594" i="15" s="1"/>
  <c r="R616" i="1" a="1"/>
  <c r="R616" i="1" s="1"/>
  <c r="D594" i="15" s="1"/>
  <c r="S616" i="1" a="1"/>
  <c r="S616" i="1" s="1"/>
  <c r="E594" i="15" s="1"/>
  <c r="T616" i="1" a="1"/>
  <c r="T616" i="1" s="1"/>
  <c r="AH616" i="1"/>
  <c r="BA616" i="1" s="1"/>
  <c r="AI616" i="1"/>
  <c r="AJ616" i="1"/>
  <c r="K561" i="10" s="1"/>
  <c r="AK616" i="1"/>
  <c r="AN616" i="1"/>
  <c r="AO616" i="1"/>
  <c r="M561" i="10" s="1"/>
  <c r="AP616" i="1"/>
  <c r="BQ616" i="1"/>
  <c r="BR616" i="1"/>
  <c r="BS616" i="1"/>
  <c r="A617" i="1"/>
  <c r="C617" i="1"/>
  <c r="L617" i="1" a="1"/>
  <c r="L617" i="1" s="1"/>
  <c r="K595" i="15" s="1"/>
  <c r="M617" i="1" a="1"/>
  <c r="M617" i="1" s="1"/>
  <c r="L595" i="15" s="1"/>
  <c r="R617" i="1" a="1"/>
  <c r="R617" i="1" s="1"/>
  <c r="D595" i="15" s="1"/>
  <c r="S617" i="1" a="1"/>
  <c r="S617" i="1" s="1"/>
  <c r="E595" i="15" s="1"/>
  <c r="T617" i="1" a="1"/>
  <c r="T617" i="1" s="1"/>
  <c r="AH617" i="1"/>
  <c r="BA617" i="1" s="1"/>
  <c r="AI617" i="1"/>
  <c r="AJ617" i="1"/>
  <c r="K562" i="10" s="1"/>
  <c r="AK617" i="1"/>
  <c r="AN617" i="1"/>
  <c r="AO617" i="1"/>
  <c r="M562" i="10" s="1"/>
  <c r="AP617" i="1"/>
  <c r="BQ617" i="1"/>
  <c r="BR617" i="1"/>
  <c r="BS617" i="1"/>
  <c r="A618" i="1"/>
  <c r="C618" i="1"/>
  <c r="L618" i="1" a="1"/>
  <c r="L618" i="1" s="1"/>
  <c r="K596" i="15" s="1"/>
  <c r="M618" i="1" a="1"/>
  <c r="M618" i="1" s="1"/>
  <c r="L596" i="15" s="1"/>
  <c r="R618" i="1" a="1"/>
  <c r="R618" i="1" s="1"/>
  <c r="D596" i="15" s="1"/>
  <c r="S618" i="1" a="1"/>
  <c r="S618" i="1" s="1"/>
  <c r="E596" i="15" s="1"/>
  <c r="T618" i="1" a="1"/>
  <c r="T618" i="1" s="1"/>
  <c r="AH618" i="1"/>
  <c r="BA618" i="1" s="1"/>
  <c r="AI618" i="1"/>
  <c r="AJ618" i="1"/>
  <c r="K563" i="10" s="1"/>
  <c r="AK618" i="1"/>
  <c r="AN618" i="1"/>
  <c r="BD618" i="1" s="1" a="1"/>
  <c r="BD618" i="1" s="1"/>
  <c r="AO618" i="1"/>
  <c r="M563" i="10" s="1"/>
  <c r="AP618" i="1"/>
  <c r="BQ618" i="1"/>
  <c r="BR618" i="1"/>
  <c r="BS618" i="1"/>
  <c r="A619" i="1"/>
  <c r="C619" i="1"/>
  <c r="L619" i="1" a="1"/>
  <c r="L619" i="1" s="1"/>
  <c r="K597" i="15" s="1"/>
  <c r="M619" i="1" a="1"/>
  <c r="M619" i="1" s="1"/>
  <c r="L597" i="15" s="1"/>
  <c r="R619" i="1" a="1"/>
  <c r="R619" i="1" s="1"/>
  <c r="D597" i="15" s="1"/>
  <c r="S619" i="1" a="1"/>
  <c r="S619" i="1" s="1"/>
  <c r="E597" i="15" s="1"/>
  <c r="T619" i="1" a="1"/>
  <c r="T619" i="1" s="1"/>
  <c r="AH619" i="1"/>
  <c r="BA619" i="1" s="1"/>
  <c r="AI619" i="1"/>
  <c r="AJ619" i="1"/>
  <c r="K564" i="10" s="1"/>
  <c r="AK619" i="1"/>
  <c r="AN619" i="1"/>
  <c r="BD619" i="1" s="1" a="1"/>
  <c r="BD619" i="1" s="1"/>
  <c r="AO619" i="1"/>
  <c r="M564" i="10" s="1"/>
  <c r="AP619" i="1"/>
  <c r="BQ619" i="1"/>
  <c r="BR619" i="1"/>
  <c r="BS619" i="1"/>
  <c r="A620" i="1"/>
  <c r="C620" i="1"/>
  <c r="L620" i="1" a="1"/>
  <c r="L620" i="1" s="1"/>
  <c r="K598" i="15" s="1"/>
  <c r="M620" i="1" a="1"/>
  <c r="M620" i="1" s="1"/>
  <c r="L598" i="15" s="1"/>
  <c r="R620" i="1" a="1"/>
  <c r="R620" i="1" s="1"/>
  <c r="D598" i="15" s="1"/>
  <c r="S620" i="1" a="1"/>
  <c r="S620" i="1" s="1"/>
  <c r="E598" i="15" s="1"/>
  <c r="T620" i="1" a="1"/>
  <c r="T620" i="1" s="1"/>
  <c r="AH620" i="1"/>
  <c r="BA620" i="1" s="1"/>
  <c r="AI620" i="1"/>
  <c r="AJ620" i="1"/>
  <c r="K565" i="10" s="1"/>
  <c r="AK620" i="1"/>
  <c r="AN620" i="1"/>
  <c r="BD620" i="1" s="1" a="1"/>
  <c r="BD620" i="1" s="1"/>
  <c r="AO620" i="1"/>
  <c r="M565" i="10" s="1"/>
  <c r="AP620" i="1"/>
  <c r="BQ620" i="1"/>
  <c r="BR620" i="1"/>
  <c r="BS620" i="1"/>
  <c r="A621" i="1"/>
  <c r="C621" i="1"/>
  <c r="L621" i="1" a="1"/>
  <c r="L621" i="1" s="1"/>
  <c r="K599" i="15" s="1"/>
  <c r="M621" i="1" a="1"/>
  <c r="M621" i="1" s="1"/>
  <c r="L599" i="15" s="1"/>
  <c r="R621" i="1" a="1"/>
  <c r="R621" i="1" s="1"/>
  <c r="D599" i="15" s="1"/>
  <c r="S621" i="1" a="1"/>
  <c r="S621" i="1" s="1"/>
  <c r="E599" i="15" s="1"/>
  <c r="T621" i="1" a="1"/>
  <c r="T621" i="1" s="1"/>
  <c r="AH621" i="1"/>
  <c r="BA621" i="1" s="1"/>
  <c r="AI621" i="1"/>
  <c r="AJ621" i="1"/>
  <c r="K566" i="10" s="1"/>
  <c r="AK621" i="1"/>
  <c r="AN621" i="1"/>
  <c r="AO621" i="1"/>
  <c r="M566" i="10" s="1"/>
  <c r="AP621" i="1"/>
  <c r="BQ621" i="1"/>
  <c r="BR621" i="1"/>
  <c r="BS621" i="1"/>
  <c r="A622" i="1"/>
  <c r="C622" i="1"/>
  <c r="L622" i="1" a="1"/>
  <c r="L622" i="1" s="1"/>
  <c r="K600" i="15" s="1"/>
  <c r="M622" i="1" a="1"/>
  <c r="M622" i="1" s="1"/>
  <c r="L600" i="15" s="1"/>
  <c r="R622" i="1" a="1"/>
  <c r="R622" i="1" s="1"/>
  <c r="D600" i="15" s="1"/>
  <c r="S622" i="1" a="1"/>
  <c r="S622" i="1" s="1"/>
  <c r="E600" i="15" s="1"/>
  <c r="T622" i="1" a="1"/>
  <c r="T622" i="1" s="1"/>
  <c r="AH622" i="1"/>
  <c r="BA622" i="1" s="1"/>
  <c r="AI622" i="1"/>
  <c r="AJ622" i="1"/>
  <c r="K567" i="10" s="1"/>
  <c r="AK622" i="1"/>
  <c r="AN622" i="1"/>
  <c r="BD622" i="1" s="1" a="1"/>
  <c r="BD622" i="1" s="1"/>
  <c r="AO622" i="1"/>
  <c r="M567" i="10" s="1"/>
  <c r="AP622" i="1"/>
  <c r="BQ622" i="1"/>
  <c r="BR622" i="1"/>
  <c r="BS622" i="1"/>
  <c r="A623" i="1"/>
  <c r="C623" i="1"/>
  <c r="L623" i="1" a="1"/>
  <c r="L623" i="1" s="1"/>
  <c r="K601" i="15" s="1"/>
  <c r="M623" i="1" a="1"/>
  <c r="M623" i="1" s="1"/>
  <c r="L601" i="15" s="1"/>
  <c r="R623" i="1" a="1"/>
  <c r="R623" i="1" s="1"/>
  <c r="D601" i="15" s="1"/>
  <c r="S623" i="1" a="1"/>
  <c r="S623" i="1" s="1"/>
  <c r="E601" i="15" s="1"/>
  <c r="T623" i="1" a="1"/>
  <c r="T623" i="1" s="1"/>
  <c r="AH623" i="1"/>
  <c r="BA623" i="1" s="1"/>
  <c r="AI623" i="1"/>
  <c r="AJ623" i="1"/>
  <c r="K568" i="10" s="1"/>
  <c r="AK623" i="1"/>
  <c r="AN623" i="1"/>
  <c r="AO623" i="1"/>
  <c r="M568" i="10" s="1"/>
  <c r="AP623" i="1"/>
  <c r="BQ623" i="1"/>
  <c r="BR623" i="1"/>
  <c r="BS623" i="1"/>
  <c r="A624" i="1"/>
  <c r="C624" i="1"/>
  <c r="L624" i="1" a="1"/>
  <c r="L624" i="1" s="1"/>
  <c r="K602" i="15" s="1"/>
  <c r="M624" i="1" a="1"/>
  <c r="M624" i="1" s="1"/>
  <c r="L602" i="15" s="1"/>
  <c r="R624" i="1" a="1"/>
  <c r="R624" i="1" s="1"/>
  <c r="D602" i="15" s="1"/>
  <c r="S624" i="1" a="1"/>
  <c r="S624" i="1" s="1"/>
  <c r="E602" i="15" s="1"/>
  <c r="T624" i="1" a="1"/>
  <c r="T624" i="1" s="1"/>
  <c r="AH624" i="1"/>
  <c r="BA624" i="1" s="1"/>
  <c r="AI624" i="1"/>
  <c r="AJ624" i="1"/>
  <c r="K569" i="10" s="1"/>
  <c r="AK624" i="1"/>
  <c r="AN624" i="1"/>
  <c r="AO624" i="1"/>
  <c r="M569" i="10" s="1"/>
  <c r="AP624" i="1"/>
  <c r="BQ624" i="1"/>
  <c r="BR624" i="1"/>
  <c r="BS624" i="1"/>
  <c r="A625" i="1"/>
  <c r="C625" i="1"/>
  <c r="L625" i="1" a="1"/>
  <c r="L625" i="1" s="1"/>
  <c r="K603" i="15" s="1"/>
  <c r="M625" i="1" a="1"/>
  <c r="M625" i="1" s="1"/>
  <c r="L603" i="15" s="1"/>
  <c r="R625" i="1" a="1"/>
  <c r="R625" i="1" s="1"/>
  <c r="D603" i="15" s="1"/>
  <c r="S625" i="1" a="1"/>
  <c r="S625" i="1" s="1"/>
  <c r="E603" i="15" s="1"/>
  <c r="T625" i="1" a="1"/>
  <c r="T625" i="1" s="1"/>
  <c r="AH625" i="1"/>
  <c r="BA625" i="1" s="1"/>
  <c r="AI625" i="1"/>
  <c r="AJ625" i="1"/>
  <c r="K570" i="10" s="1"/>
  <c r="AK625" i="1"/>
  <c r="AN625" i="1"/>
  <c r="AO625" i="1"/>
  <c r="M570" i="10" s="1"/>
  <c r="AP625" i="1"/>
  <c r="BQ625" i="1"/>
  <c r="BR625" i="1"/>
  <c r="BS625" i="1"/>
  <c r="A626" i="1"/>
  <c r="C626" i="1"/>
  <c r="L626" i="1" a="1"/>
  <c r="L626" i="1" s="1"/>
  <c r="K604" i="15" s="1"/>
  <c r="M626" i="1" a="1"/>
  <c r="M626" i="1" s="1"/>
  <c r="L604" i="15" s="1"/>
  <c r="R626" i="1" a="1"/>
  <c r="R626" i="1" s="1"/>
  <c r="D604" i="15" s="1"/>
  <c r="S626" i="1" a="1"/>
  <c r="S626" i="1" s="1"/>
  <c r="E604" i="15" s="1"/>
  <c r="T626" i="1" a="1"/>
  <c r="T626" i="1" s="1"/>
  <c r="AH626" i="1"/>
  <c r="BA626" i="1" s="1"/>
  <c r="AI626" i="1"/>
  <c r="AJ626" i="1"/>
  <c r="K571" i="10" s="1"/>
  <c r="AK626" i="1"/>
  <c r="AN626" i="1"/>
  <c r="AO626" i="1"/>
  <c r="M571" i="10" s="1"/>
  <c r="AP626" i="1"/>
  <c r="BQ626" i="1"/>
  <c r="BR626" i="1"/>
  <c r="BS626" i="1"/>
  <c r="A627" i="1"/>
  <c r="C627" i="1"/>
  <c r="L627" i="1" a="1"/>
  <c r="L627" i="1" s="1"/>
  <c r="K605" i="15" s="1"/>
  <c r="M627" i="1" a="1"/>
  <c r="M627" i="1" s="1"/>
  <c r="L605" i="15" s="1"/>
  <c r="R627" i="1" a="1"/>
  <c r="R627" i="1" s="1"/>
  <c r="D605" i="15" s="1"/>
  <c r="S627" i="1" a="1"/>
  <c r="S627" i="1" s="1"/>
  <c r="E605" i="15" s="1"/>
  <c r="T627" i="1" a="1"/>
  <c r="T627" i="1" s="1"/>
  <c r="AH627" i="1"/>
  <c r="BA627" i="1" s="1"/>
  <c r="AI627" i="1"/>
  <c r="AJ627" i="1"/>
  <c r="K572" i="10" s="1"/>
  <c r="AK627" i="1"/>
  <c r="AN627" i="1"/>
  <c r="BD627" i="1" s="1" a="1"/>
  <c r="BD627" i="1" s="1"/>
  <c r="AO627" i="1"/>
  <c r="M572" i="10" s="1"/>
  <c r="AP627" i="1"/>
  <c r="BQ627" i="1"/>
  <c r="BR627" i="1"/>
  <c r="BS627" i="1"/>
  <c r="A628" i="1"/>
  <c r="C628" i="1"/>
  <c r="L628" i="1" a="1"/>
  <c r="L628" i="1" s="1"/>
  <c r="K606" i="15" s="1"/>
  <c r="M628" i="1" a="1"/>
  <c r="M628" i="1" s="1"/>
  <c r="L606" i="15" s="1"/>
  <c r="R628" i="1" a="1"/>
  <c r="R628" i="1" s="1"/>
  <c r="D606" i="15" s="1"/>
  <c r="S628" i="1" a="1"/>
  <c r="S628" i="1" s="1"/>
  <c r="E606" i="15" s="1"/>
  <c r="T628" i="1" a="1"/>
  <c r="T628" i="1" s="1"/>
  <c r="AH628" i="1"/>
  <c r="BA628" i="1" s="1"/>
  <c r="AI628" i="1"/>
  <c r="AJ628" i="1"/>
  <c r="K573" i="10" s="1"/>
  <c r="AK628" i="1"/>
  <c r="AN628" i="1"/>
  <c r="BD628" i="1" s="1" a="1"/>
  <c r="BD628" i="1" s="1"/>
  <c r="AO628" i="1"/>
  <c r="M573" i="10" s="1"/>
  <c r="AP628" i="1"/>
  <c r="BQ628" i="1"/>
  <c r="BR628" i="1"/>
  <c r="BS628" i="1"/>
  <c r="A629" i="1"/>
  <c r="C629" i="1"/>
  <c r="L629" i="1" a="1"/>
  <c r="L629" i="1" s="1"/>
  <c r="K607" i="15" s="1"/>
  <c r="M629" i="1" a="1"/>
  <c r="M629" i="1" s="1"/>
  <c r="L607" i="15" s="1"/>
  <c r="R629" i="1" a="1"/>
  <c r="R629" i="1" s="1"/>
  <c r="D607" i="15" s="1"/>
  <c r="S629" i="1" a="1"/>
  <c r="S629" i="1" s="1"/>
  <c r="E607" i="15" s="1"/>
  <c r="T629" i="1" a="1"/>
  <c r="T629" i="1" s="1"/>
  <c r="AH629" i="1"/>
  <c r="BA629" i="1" s="1"/>
  <c r="AI629" i="1"/>
  <c r="AJ629" i="1"/>
  <c r="K574" i="10" s="1"/>
  <c r="AK629" i="1"/>
  <c r="AN629" i="1"/>
  <c r="BD629" i="1" s="1" a="1"/>
  <c r="BD629" i="1" s="1"/>
  <c r="AO629" i="1"/>
  <c r="M574" i="10" s="1"/>
  <c r="AP629" i="1"/>
  <c r="BQ629" i="1"/>
  <c r="BR629" i="1"/>
  <c r="BS629" i="1"/>
  <c r="A630" i="1"/>
  <c r="C630" i="1"/>
  <c r="L630" i="1" a="1"/>
  <c r="L630" i="1" s="1"/>
  <c r="K608" i="15" s="1"/>
  <c r="M630" i="1" a="1"/>
  <c r="M630" i="1" s="1"/>
  <c r="L608" i="15" s="1"/>
  <c r="R630" i="1" a="1"/>
  <c r="R630" i="1" s="1"/>
  <c r="D608" i="15" s="1"/>
  <c r="S630" i="1" a="1"/>
  <c r="S630" i="1" s="1"/>
  <c r="E608" i="15" s="1"/>
  <c r="T630" i="1" a="1"/>
  <c r="T630" i="1" s="1"/>
  <c r="AH630" i="1"/>
  <c r="BA630" i="1" s="1"/>
  <c r="AI630" i="1"/>
  <c r="AJ630" i="1"/>
  <c r="K575" i="10" s="1"/>
  <c r="AK630" i="1"/>
  <c r="AN630" i="1"/>
  <c r="AO630" i="1"/>
  <c r="M575" i="10" s="1"/>
  <c r="AP630" i="1"/>
  <c r="BQ630" i="1"/>
  <c r="BR630" i="1"/>
  <c r="BS630" i="1"/>
  <c r="A631" i="1"/>
  <c r="C631" i="1"/>
  <c r="L631" i="1" a="1"/>
  <c r="L631" i="1" s="1"/>
  <c r="K609" i="15" s="1"/>
  <c r="M631" i="1" a="1"/>
  <c r="M631" i="1" s="1"/>
  <c r="L609" i="15" s="1"/>
  <c r="R631" i="1" a="1"/>
  <c r="R631" i="1" s="1"/>
  <c r="D609" i="15" s="1"/>
  <c r="S631" i="1" a="1"/>
  <c r="S631" i="1" s="1"/>
  <c r="E609" i="15" s="1"/>
  <c r="T631" i="1" a="1"/>
  <c r="T631" i="1" s="1"/>
  <c r="AH631" i="1"/>
  <c r="BA631" i="1" s="1"/>
  <c r="AI631" i="1"/>
  <c r="AJ631" i="1"/>
  <c r="K576" i="10" s="1"/>
  <c r="AK631" i="1"/>
  <c r="AN631" i="1"/>
  <c r="BD631" i="1" s="1" a="1"/>
  <c r="BD631" i="1" s="1"/>
  <c r="AO631" i="1"/>
  <c r="M576" i="10" s="1"/>
  <c r="AP631" i="1"/>
  <c r="BQ631" i="1"/>
  <c r="BR631" i="1"/>
  <c r="BS631" i="1"/>
  <c r="A632" i="1"/>
  <c r="C632" i="1"/>
  <c r="L632" i="1" a="1"/>
  <c r="L632" i="1" s="1"/>
  <c r="K610" i="15" s="1"/>
  <c r="M632" i="1" a="1"/>
  <c r="M632" i="1" s="1"/>
  <c r="L610" i="15" s="1"/>
  <c r="R632" i="1" a="1"/>
  <c r="R632" i="1" s="1"/>
  <c r="D610" i="15" s="1"/>
  <c r="S632" i="1" a="1"/>
  <c r="S632" i="1" s="1"/>
  <c r="E610" i="15" s="1"/>
  <c r="T632" i="1" a="1"/>
  <c r="T632" i="1" s="1"/>
  <c r="AH632" i="1"/>
  <c r="BA632" i="1" s="1"/>
  <c r="AI632" i="1"/>
  <c r="AJ632" i="1"/>
  <c r="K577" i="10" s="1"/>
  <c r="AK632" i="1"/>
  <c r="AN632" i="1"/>
  <c r="AO632" i="1"/>
  <c r="M577" i="10" s="1"/>
  <c r="AP632" i="1"/>
  <c r="BQ632" i="1"/>
  <c r="BR632" i="1"/>
  <c r="BS632" i="1"/>
  <c r="A633" i="1"/>
  <c r="C633" i="1"/>
  <c r="L633" i="1" a="1"/>
  <c r="L633" i="1" s="1"/>
  <c r="K611" i="15" s="1"/>
  <c r="M633" i="1" a="1"/>
  <c r="M633" i="1" s="1"/>
  <c r="L611" i="15" s="1"/>
  <c r="R633" i="1" a="1"/>
  <c r="R633" i="1" s="1"/>
  <c r="D611" i="15" s="1"/>
  <c r="S633" i="1" a="1"/>
  <c r="S633" i="1" s="1"/>
  <c r="E611" i="15" s="1"/>
  <c r="T633" i="1" a="1"/>
  <c r="T633" i="1" s="1"/>
  <c r="AH633" i="1"/>
  <c r="BA633" i="1" s="1"/>
  <c r="AI633" i="1"/>
  <c r="AJ633" i="1"/>
  <c r="K578" i="10" s="1"/>
  <c r="AK633" i="1"/>
  <c r="AN633" i="1"/>
  <c r="AO633" i="1"/>
  <c r="M578" i="10" s="1"/>
  <c r="AP633" i="1"/>
  <c r="BQ633" i="1"/>
  <c r="BR633" i="1"/>
  <c r="BS633" i="1"/>
  <c r="A634" i="1"/>
  <c r="C634" i="1"/>
  <c r="L634" i="1" a="1"/>
  <c r="L634" i="1" s="1"/>
  <c r="K612" i="15" s="1"/>
  <c r="M634" i="1" a="1"/>
  <c r="M634" i="1" s="1"/>
  <c r="L612" i="15" s="1"/>
  <c r="R634" i="1" a="1"/>
  <c r="R634" i="1" s="1"/>
  <c r="D612" i="15" s="1"/>
  <c r="S634" i="1" a="1"/>
  <c r="S634" i="1" s="1"/>
  <c r="E612" i="15" s="1"/>
  <c r="T634" i="1" a="1"/>
  <c r="T634" i="1" s="1"/>
  <c r="AH634" i="1"/>
  <c r="BA634" i="1" s="1"/>
  <c r="AI634" i="1"/>
  <c r="AJ634" i="1"/>
  <c r="K579" i="10" s="1"/>
  <c r="AK634" i="1"/>
  <c r="AN634" i="1"/>
  <c r="AO634" i="1"/>
  <c r="M579" i="10" s="1"/>
  <c r="AP634" i="1"/>
  <c r="BQ634" i="1"/>
  <c r="BR634" i="1"/>
  <c r="BS634" i="1"/>
  <c r="A635" i="1"/>
  <c r="C635" i="1"/>
  <c r="L635" i="1" a="1"/>
  <c r="L635" i="1" s="1"/>
  <c r="K613" i="15" s="1"/>
  <c r="M635" i="1" a="1"/>
  <c r="M635" i="1" s="1"/>
  <c r="L613" i="15" s="1"/>
  <c r="R635" i="1" a="1"/>
  <c r="R635" i="1" s="1"/>
  <c r="D613" i="15" s="1"/>
  <c r="S635" i="1" a="1"/>
  <c r="S635" i="1" s="1"/>
  <c r="E613" i="15" s="1"/>
  <c r="T635" i="1" a="1"/>
  <c r="T635" i="1" s="1"/>
  <c r="AH635" i="1"/>
  <c r="BA635" i="1" s="1"/>
  <c r="AI635" i="1"/>
  <c r="AJ635" i="1"/>
  <c r="K580" i="10" s="1"/>
  <c r="AK635" i="1"/>
  <c r="AN635" i="1"/>
  <c r="AO635" i="1"/>
  <c r="M580" i="10" s="1"/>
  <c r="AP635" i="1"/>
  <c r="BQ635" i="1"/>
  <c r="BR635" i="1"/>
  <c r="BS635" i="1"/>
  <c r="A636" i="1"/>
  <c r="C636" i="1"/>
  <c r="L636" i="1" a="1"/>
  <c r="L636" i="1" s="1"/>
  <c r="K614" i="15" s="1"/>
  <c r="M636" i="1" a="1"/>
  <c r="M636" i="1" s="1"/>
  <c r="L614" i="15" s="1"/>
  <c r="R636" i="1" a="1"/>
  <c r="R636" i="1" s="1"/>
  <c r="D614" i="15" s="1"/>
  <c r="S636" i="1" a="1"/>
  <c r="S636" i="1" s="1"/>
  <c r="E614" i="15" s="1"/>
  <c r="T636" i="1" a="1"/>
  <c r="T636" i="1" s="1"/>
  <c r="AH636" i="1"/>
  <c r="BA636" i="1" s="1"/>
  <c r="AI636" i="1"/>
  <c r="AJ636" i="1"/>
  <c r="K581" i="10" s="1"/>
  <c r="AK636" i="1"/>
  <c r="AN636" i="1"/>
  <c r="BD636" i="1" s="1" a="1"/>
  <c r="BD636" i="1" s="1"/>
  <c r="AO636" i="1"/>
  <c r="M581" i="10" s="1"/>
  <c r="AP636" i="1"/>
  <c r="BQ636" i="1"/>
  <c r="BR636" i="1"/>
  <c r="BS636" i="1"/>
  <c r="A637" i="1"/>
  <c r="C637" i="1"/>
  <c r="L637" i="1" a="1"/>
  <c r="L637" i="1" s="1"/>
  <c r="K615" i="15" s="1"/>
  <c r="M637" i="1" a="1"/>
  <c r="M637" i="1" s="1"/>
  <c r="L615" i="15" s="1"/>
  <c r="R637" i="1" a="1"/>
  <c r="R637" i="1" s="1"/>
  <c r="D615" i="15" s="1"/>
  <c r="S637" i="1" a="1"/>
  <c r="S637" i="1" s="1"/>
  <c r="E615" i="15" s="1"/>
  <c r="T637" i="1" a="1"/>
  <c r="T637" i="1" s="1"/>
  <c r="AH637" i="1"/>
  <c r="BA637" i="1" s="1"/>
  <c r="AI637" i="1"/>
  <c r="AJ637" i="1"/>
  <c r="K582" i="10" s="1"/>
  <c r="AK637" i="1"/>
  <c r="AN637" i="1"/>
  <c r="AO637" i="1"/>
  <c r="M582" i="10" s="1"/>
  <c r="AP637" i="1"/>
  <c r="BQ637" i="1"/>
  <c r="BR637" i="1"/>
  <c r="BS637" i="1"/>
  <c r="A638" i="1"/>
  <c r="C638" i="1"/>
  <c r="L638" i="1" a="1"/>
  <c r="L638" i="1" s="1"/>
  <c r="K616" i="15" s="1"/>
  <c r="M638" i="1" a="1"/>
  <c r="M638" i="1" s="1"/>
  <c r="L616" i="15" s="1"/>
  <c r="R638" i="1" a="1"/>
  <c r="R638" i="1" s="1"/>
  <c r="D616" i="15" s="1"/>
  <c r="S638" i="1" a="1"/>
  <c r="S638" i="1" s="1"/>
  <c r="E616" i="15" s="1"/>
  <c r="T638" i="1" a="1"/>
  <c r="T638" i="1" s="1"/>
  <c r="AH638" i="1"/>
  <c r="BA638" i="1" s="1"/>
  <c r="AI638" i="1"/>
  <c r="AJ638" i="1"/>
  <c r="K583" i="10" s="1"/>
  <c r="AK638" i="1"/>
  <c r="AN638" i="1"/>
  <c r="BD638" i="1" s="1" a="1"/>
  <c r="BD638" i="1" s="1"/>
  <c r="AO638" i="1"/>
  <c r="AP638" i="1"/>
  <c r="BQ638" i="1"/>
  <c r="BR638" i="1"/>
  <c r="BS638" i="1"/>
  <c r="A639" i="1"/>
  <c r="C639" i="1"/>
  <c r="L639" i="1" a="1"/>
  <c r="L639" i="1" s="1"/>
  <c r="K617" i="15" s="1"/>
  <c r="M639" i="1" a="1"/>
  <c r="M639" i="1" s="1"/>
  <c r="L617" i="15" s="1"/>
  <c r="R639" i="1" a="1"/>
  <c r="R639" i="1" s="1"/>
  <c r="D617" i="15" s="1"/>
  <c r="S639" i="1" a="1"/>
  <c r="S639" i="1" s="1"/>
  <c r="E617" i="15" s="1"/>
  <c r="T639" i="1" a="1"/>
  <c r="T639" i="1" s="1"/>
  <c r="AH639" i="1"/>
  <c r="BA639" i="1" s="1"/>
  <c r="AI639" i="1"/>
  <c r="AJ639" i="1"/>
  <c r="K584" i="10" s="1"/>
  <c r="AK639" i="1"/>
  <c r="AN639" i="1"/>
  <c r="BD639" i="1" s="1" a="1"/>
  <c r="BD639" i="1" s="1"/>
  <c r="AO639" i="1"/>
  <c r="M584" i="10" s="1"/>
  <c r="AP639" i="1"/>
  <c r="BQ639" i="1"/>
  <c r="BR639" i="1"/>
  <c r="BS639" i="1"/>
  <c r="A640" i="1"/>
  <c r="C640" i="1"/>
  <c r="L640" i="1" a="1"/>
  <c r="L640" i="1" s="1"/>
  <c r="K618" i="15" s="1"/>
  <c r="M640" i="1" a="1"/>
  <c r="M640" i="1" s="1"/>
  <c r="L618" i="15" s="1"/>
  <c r="R640" i="1" a="1"/>
  <c r="R640" i="1" s="1"/>
  <c r="D618" i="15" s="1"/>
  <c r="S640" i="1" a="1"/>
  <c r="S640" i="1" s="1"/>
  <c r="E618" i="15" s="1"/>
  <c r="T640" i="1" a="1"/>
  <c r="T640" i="1" s="1"/>
  <c r="AH640" i="1"/>
  <c r="BA640" i="1" s="1"/>
  <c r="AI640" i="1"/>
  <c r="AJ640" i="1"/>
  <c r="K585" i="10" s="1"/>
  <c r="AK640" i="1"/>
  <c r="AN640" i="1"/>
  <c r="BD640" i="1" s="1" a="1"/>
  <c r="BD640" i="1" s="1"/>
  <c r="AO640" i="1"/>
  <c r="M585" i="10" s="1"/>
  <c r="AP640" i="1"/>
  <c r="BQ640" i="1"/>
  <c r="BR640" i="1"/>
  <c r="BS640" i="1"/>
  <c r="A641" i="1"/>
  <c r="C641" i="1"/>
  <c r="L641" i="1" a="1"/>
  <c r="L641" i="1" s="1"/>
  <c r="K619" i="15" s="1"/>
  <c r="M641" i="1" a="1"/>
  <c r="M641" i="1" s="1"/>
  <c r="L619" i="15" s="1"/>
  <c r="R641" i="1" a="1"/>
  <c r="R641" i="1" s="1"/>
  <c r="D619" i="15" s="1"/>
  <c r="S641" i="1" a="1"/>
  <c r="S641" i="1" s="1"/>
  <c r="E619" i="15" s="1"/>
  <c r="T641" i="1" a="1"/>
  <c r="T641" i="1" s="1"/>
  <c r="AH641" i="1"/>
  <c r="BA641" i="1" s="1"/>
  <c r="AI641" i="1"/>
  <c r="AJ641" i="1"/>
  <c r="K586" i="10" s="1"/>
  <c r="AK641" i="1"/>
  <c r="AN641" i="1"/>
  <c r="BD641" i="1" s="1" a="1"/>
  <c r="BD641" i="1" s="1"/>
  <c r="AO641" i="1"/>
  <c r="M586" i="10" s="1"/>
  <c r="AP641" i="1"/>
  <c r="BQ641" i="1"/>
  <c r="BR641" i="1"/>
  <c r="BS641" i="1"/>
  <c r="A642" i="1"/>
  <c r="C642" i="1"/>
  <c r="L642" i="1" a="1"/>
  <c r="L642" i="1" s="1"/>
  <c r="K620" i="15" s="1"/>
  <c r="M642" i="1" a="1"/>
  <c r="M642" i="1" s="1"/>
  <c r="L620" i="15" s="1"/>
  <c r="R642" i="1" a="1"/>
  <c r="R642" i="1" s="1"/>
  <c r="D620" i="15" s="1"/>
  <c r="S642" i="1" a="1"/>
  <c r="S642" i="1" s="1"/>
  <c r="E620" i="15" s="1"/>
  <c r="T642" i="1" a="1"/>
  <c r="T642" i="1" s="1"/>
  <c r="AH642" i="1"/>
  <c r="BA642" i="1" s="1"/>
  <c r="AI642" i="1"/>
  <c r="AJ642" i="1"/>
  <c r="K587" i="10" s="1"/>
  <c r="AK642" i="1"/>
  <c r="AN642" i="1"/>
  <c r="BD642" i="1" s="1" a="1"/>
  <c r="BD642" i="1" s="1"/>
  <c r="AO642" i="1"/>
  <c r="M587" i="10" s="1"/>
  <c r="AP642" i="1"/>
  <c r="BQ642" i="1"/>
  <c r="BR642" i="1"/>
  <c r="BS642" i="1"/>
  <c r="A643" i="1"/>
  <c r="C643" i="1"/>
  <c r="L643" i="1" a="1"/>
  <c r="L643" i="1" s="1"/>
  <c r="K621" i="15" s="1"/>
  <c r="M643" i="1" a="1"/>
  <c r="M643" i="1" s="1"/>
  <c r="L621" i="15" s="1"/>
  <c r="R643" i="1" a="1"/>
  <c r="R643" i="1" s="1"/>
  <c r="D621" i="15" s="1"/>
  <c r="S643" i="1" a="1"/>
  <c r="S643" i="1" s="1"/>
  <c r="E621" i="15" s="1"/>
  <c r="T643" i="1" a="1"/>
  <c r="T643" i="1" s="1"/>
  <c r="AH643" i="1"/>
  <c r="BA643" i="1" s="1"/>
  <c r="AI643" i="1"/>
  <c r="AJ643" i="1"/>
  <c r="K588" i="10" s="1"/>
  <c r="AK643" i="1"/>
  <c r="AN643" i="1"/>
  <c r="BD643" i="1" s="1" a="1"/>
  <c r="BD643" i="1" s="1"/>
  <c r="AO643" i="1"/>
  <c r="M588" i="10" s="1"/>
  <c r="AP643" i="1"/>
  <c r="BQ643" i="1"/>
  <c r="BR643" i="1"/>
  <c r="BS643" i="1"/>
  <c r="A644" i="1"/>
  <c r="C644" i="1"/>
  <c r="L644" i="1" a="1"/>
  <c r="L644" i="1" s="1"/>
  <c r="K622" i="15" s="1"/>
  <c r="M644" i="1" a="1"/>
  <c r="M644" i="1" s="1"/>
  <c r="L622" i="15" s="1"/>
  <c r="R644" i="1" a="1"/>
  <c r="R644" i="1" s="1"/>
  <c r="D622" i="15" s="1"/>
  <c r="S644" i="1" a="1"/>
  <c r="S644" i="1" s="1"/>
  <c r="E622" i="15" s="1"/>
  <c r="T644" i="1" a="1"/>
  <c r="T644" i="1" s="1"/>
  <c r="AH644" i="1"/>
  <c r="BA644" i="1" s="1"/>
  <c r="AI644" i="1"/>
  <c r="AJ644" i="1"/>
  <c r="K589" i="10" s="1"/>
  <c r="AK644" i="1"/>
  <c r="AN644" i="1"/>
  <c r="BD644" i="1" s="1" a="1"/>
  <c r="BD644" i="1" s="1"/>
  <c r="AO644" i="1"/>
  <c r="M589" i="10" s="1"/>
  <c r="AP644" i="1"/>
  <c r="BQ644" i="1"/>
  <c r="BR644" i="1"/>
  <c r="BS644" i="1"/>
  <c r="A645" i="1"/>
  <c r="C645" i="1"/>
  <c r="L645" i="1" a="1"/>
  <c r="L645" i="1" s="1"/>
  <c r="K623" i="15" s="1"/>
  <c r="M645" i="1" a="1"/>
  <c r="M645" i="1" s="1"/>
  <c r="L623" i="15" s="1"/>
  <c r="R645" i="1" a="1"/>
  <c r="R645" i="1" s="1"/>
  <c r="D623" i="15" s="1"/>
  <c r="S645" i="1" a="1"/>
  <c r="S645" i="1" s="1"/>
  <c r="E623" i="15" s="1"/>
  <c r="T645" i="1" a="1"/>
  <c r="T645" i="1" s="1"/>
  <c r="AH645" i="1"/>
  <c r="BA645" i="1" s="1"/>
  <c r="AI645" i="1"/>
  <c r="AJ645" i="1"/>
  <c r="K590" i="10" s="1"/>
  <c r="AK645" i="1"/>
  <c r="AN645" i="1"/>
  <c r="BD645" i="1" s="1" a="1"/>
  <c r="BD645" i="1" s="1"/>
  <c r="AO645" i="1"/>
  <c r="M590" i="10" s="1"/>
  <c r="AP645" i="1"/>
  <c r="BQ645" i="1"/>
  <c r="BR645" i="1"/>
  <c r="BS645" i="1"/>
  <c r="A646" i="1"/>
  <c r="C646" i="1"/>
  <c r="L646" i="1" a="1"/>
  <c r="L646" i="1" s="1"/>
  <c r="K624" i="15" s="1"/>
  <c r="M646" i="1" a="1"/>
  <c r="M646" i="1" s="1"/>
  <c r="L624" i="15" s="1"/>
  <c r="R646" i="1" a="1"/>
  <c r="R646" i="1" s="1"/>
  <c r="D624" i="15" s="1"/>
  <c r="S646" i="1" a="1"/>
  <c r="S646" i="1" s="1"/>
  <c r="E624" i="15" s="1"/>
  <c r="T646" i="1" a="1"/>
  <c r="T646" i="1" s="1"/>
  <c r="AH646" i="1"/>
  <c r="BA646" i="1" s="1"/>
  <c r="AI646" i="1"/>
  <c r="AJ646" i="1"/>
  <c r="K591" i="10" s="1"/>
  <c r="AK646" i="1"/>
  <c r="AN646" i="1"/>
  <c r="AO646" i="1"/>
  <c r="M591" i="10" s="1"/>
  <c r="AP646" i="1"/>
  <c r="BQ646" i="1"/>
  <c r="BR646" i="1"/>
  <c r="BS646" i="1"/>
  <c r="A647" i="1"/>
  <c r="C647" i="1"/>
  <c r="L647" i="1" a="1"/>
  <c r="L647" i="1" s="1"/>
  <c r="K625" i="15" s="1"/>
  <c r="M647" i="1" a="1"/>
  <c r="M647" i="1" s="1"/>
  <c r="L625" i="15" s="1"/>
  <c r="R647" i="1" a="1"/>
  <c r="R647" i="1" s="1"/>
  <c r="D625" i="15" s="1"/>
  <c r="S647" i="1" a="1"/>
  <c r="S647" i="1" s="1"/>
  <c r="E625" i="15" s="1"/>
  <c r="T647" i="1" a="1"/>
  <c r="T647" i="1" s="1"/>
  <c r="AH647" i="1"/>
  <c r="BA647" i="1" s="1"/>
  <c r="AI647" i="1"/>
  <c r="AJ647" i="1"/>
  <c r="K592" i="10" s="1"/>
  <c r="AK647" i="1"/>
  <c r="AN647" i="1"/>
  <c r="AO647" i="1"/>
  <c r="M592" i="10" s="1"/>
  <c r="AP647" i="1"/>
  <c r="BQ647" i="1"/>
  <c r="BR647" i="1"/>
  <c r="BS647" i="1"/>
  <c r="A648" i="1"/>
  <c r="C648" i="1"/>
  <c r="L648" i="1" a="1"/>
  <c r="L648" i="1" s="1"/>
  <c r="K626" i="15" s="1"/>
  <c r="M648" i="1" a="1"/>
  <c r="M648" i="1" s="1"/>
  <c r="L626" i="15" s="1"/>
  <c r="R648" i="1" a="1"/>
  <c r="R648" i="1" s="1"/>
  <c r="D626" i="15" s="1"/>
  <c r="S648" i="1" a="1"/>
  <c r="S648" i="1" s="1"/>
  <c r="E626" i="15" s="1"/>
  <c r="T648" i="1" a="1"/>
  <c r="T648" i="1" s="1"/>
  <c r="AH648" i="1"/>
  <c r="BA648" i="1" s="1"/>
  <c r="AI648" i="1"/>
  <c r="AJ648" i="1"/>
  <c r="K593" i="10" s="1"/>
  <c r="AK648" i="1"/>
  <c r="AN648" i="1"/>
  <c r="BD648" i="1" s="1" a="1"/>
  <c r="BD648" i="1" s="1"/>
  <c r="AO648" i="1"/>
  <c r="M593" i="10" s="1"/>
  <c r="AP648" i="1"/>
  <c r="BQ648" i="1"/>
  <c r="BR648" i="1"/>
  <c r="BS648" i="1"/>
  <c r="A649" i="1"/>
  <c r="C649" i="1"/>
  <c r="L649" i="1" a="1"/>
  <c r="L649" i="1" s="1"/>
  <c r="K627" i="15" s="1"/>
  <c r="M649" i="1" a="1"/>
  <c r="M649" i="1" s="1"/>
  <c r="L627" i="15" s="1"/>
  <c r="R649" i="1" a="1"/>
  <c r="R649" i="1" s="1"/>
  <c r="D627" i="15" s="1"/>
  <c r="S649" i="1" a="1"/>
  <c r="S649" i="1" s="1"/>
  <c r="E627" i="15" s="1"/>
  <c r="T649" i="1" a="1"/>
  <c r="T649" i="1" s="1"/>
  <c r="AH649" i="1"/>
  <c r="BA649" i="1" s="1"/>
  <c r="AI649" i="1"/>
  <c r="AJ649" i="1"/>
  <c r="K594" i="10" s="1"/>
  <c r="AK649" i="1"/>
  <c r="AN649" i="1"/>
  <c r="BD649" i="1" s="1" a="1"/>
  <c r="BD649" i="1" s="1"/>
  <c r="AO649" i="1"/>
  <c r="M594" i="10" s="1"/>
  <c r="AP649" i="1"/>
  <c r="BQ649" i="1"/>
  <c r="BR649" i="1"/>
  <c r="BS649" i="1"/>
  <c r="A650" i="1"/>
  <c r="C650" i="1"/>
  <c r="L650" i="1" a="1"/>
  <c r="L650" i="1" s="1"/>
  <c r="K628" i="15" s="1"/>
  <c r="M650" i="1" a="1"/>
  <c r="M650" i="1" s="1"/>
  <c r="L628" i="15" s="1"/>
  <c r="R650" i="1" a="1"/>
  <c r="R650" i="1" s="1"/>
  <c r="D628" i="15" s="1"/>
  <c r="S650" i="1" a="1"/>
  <c r="S650" i="1" s="1"/>
  <c r="E628" i="15" s="1"/>
  <c r="T650" i="1" a="1"/>
  <c r="T650" i="1" s="1"/>
  <c r="AH650" i="1"/>
  <c r="BA650" i="1" s="1"/>
  <c r="AI650" i="1"/>
  <c r="AJ650" i="1"/>
  <c r="K595" i="10" s="1"/>
  <c r="AK650" i="1"/>
  <c r="AN650" i="1"/>
  <c r="BD650" i="1" s="1" a="1"/>
  <c r="BD650" i="1" s="1"/>
  <c r="AO650" i="1"/>
  <c r="M595" i="10" s="1"/>
  <c r="AP650" i="1"/>
  <c r="BQ650" i="1"/>
  <c r="BR650" i="1"/>
  <c r="BS650" i="1"/>
  <c r="A651" i="1"/>
  <c r="C651" i="1"/>
  <c r="L651" i="1" a="1"/>
  <c r="L651" i="1" s="1"/>
  <c r="K629" i="15" s="1"/>
  <c r="M651" i="1" a="1"/>
  <c r="M651" i="1" s="1"/>
  <c r="L629" i="15" s="1"/>
  <c r="R651" i="1" a="1"/>
  <c r="R651" i="1" s="1"/>
  <c r="D629" i="15" s="1"/>
  <c r="S651" i="1" a="1"/>
  <c r="S651" i="1" s="1"/>
  <c r="E629" i="15" s="1"/>
  <c r="T651" i="1" a="1"/>
  <c r="T651" i="1" s="1"/>
  <c r="AH651" i="1"/>
  <c r="BA651" i="1" s="1"/>
  <c r="AI651" i="1"/>
  <c r="AJ651" i="1"/>
  <c r="K596" i="10" s="1"/>
  <c r="AK651" i="1"/>
  <c r="AN651" i="1"/>
  <c r="AO651" i="1"/>
  <c r="M596" i="10" s="1"/>
  <c r="AP651" i="1"/>
  <c r="BQ651" i="1"/>
  <c r="BR651" i="1"/>
  <c r="BS651" i="1"/>
  <c r="A652" i="1"/>
  <c r="C652" i="1"/>
  <c r="L652" i="1" a="1"/>
  <c r="L652" i="1" s="1"/>
  <c r="K630" i="15" s="1"/>
  <c r="M652" i="1" a="1"/>
  <c r="M652" i="1" s="1"/>
  <c r="L630" i="15" s="1"/>
  <c r="R652" i="1" a="1"/>
  <c r="R652" i="1" s="1"/>
  <c r="D630" i="15" s="1"/>
  <c r="S652" i="1" a="1"/>
  <c r="S652" i="1" s="1"/>
  <c r="E630" i="15" s="1"/>
  <c r="T652" i="1" a="1"/>
  <c r="T652" i="1" s="1"/>
  <c r="AH652" i="1"/>
  <c r="BA652" i="1" s="1"/>
  <c r="AI652" i="1"/>
  <c r="AJ652" i="1"/>
  <c r="K597" i="10" s="1"/>
  <c r="AK652" i="1"/>
  <c r="AN652" i="1"/>
  <c r="BD652" i="1" s="1" a="1"/>
  <c r="BD652" i="1" s="1"/>
  <c r="AO652" i="1"/>
  <c r="M597" i="10" s="1"/>
  <c r="AP652" i="1"/>
  <c r="BQ652" i="1"/>
  <c r="BR652" i="1"/>
  <c r="BS652" i="1"/>
  <c r="A653" i="1"/>
  <c r="C653" i="1"/>
  <c r="L653" i="1" a="1"/>
  <c r="L653" i="1" s="1"/>
  <c r="K631" i="15" s="1"/>
  <c r="M653" i="1" a="1"/>
  <c r="M653" i="1" s="1"/>
  <c r="L631" i="15" s="1"/>
  <c r="R653" i="1" a="1"/>
  <c r="R653" i="1" s="1"/>
  <c r="D631" i="15" s="1"/>
  <c r="S653" i="1" a="1"/>
  <c r="S653" i="1" s="1"/>
  <c r="E631" i="15" s="1"/>
  <c r="T653" i="1" a="1"/>
  <c r="T653" i="1" s="1"/>
  <c r="AH653" i="1"/>
  <c r="BA653" i="1" s="1"/>
  <c r="AI653" i="1"/>
  <c r="AJ653" i="1"/>
  <c r="K598" i="10" s="1"/>
  <c r="AK653" i="1"/>
  <c r="AN653" i="1"/>
  <c r="BD653" i="1" s="1" a="1"/>
  <c r="BD653" i="1" s="1"/>
  <c r="AO653" i="1"/>
  <c r="M598" i="10" s="1"/>
  <c r="AP653" i="1"/>
  <c r="BQ653" i="1"/>
  <c r="BR653" i="1"/>
  <c r="BS653" i="1"/>
  <c r="A654" i="1"/>
  <c r="C654" i="1"/>
  <c r="L654" i="1" a="1"/>
  <c r="L654" i="1" s="1"/>
  <c r="K632" i="15" s="1"/>
  <c r="M654" i="1" a="1"/>
  <c r="M654" i="1" s="1"/>
  <c r="L632" i="15" s="1"/>
  <c r="R654" i="1" a="1"/>
  <c r="R654" i="1" s="1"/>
  <c r="D632" i="15" s="1"/>
  <c r="S654" i="1" a="1"/>
  <c r="S654" i="1" s="1"/>
  <c r="E632" i="15" s="1"/>
  <c r="T654" i="1" a="1"/>
  <c r="T654" i="1" s="1"/>
  <c r="AH654" i="1"/>
  <c r="BA654" i="1" s="1"/>
  <c r="AI654" i="1"/>
  <c r="AJ654" i="1"/>
  <c r="K599" i="10" s="1"/>
  <c r="AK654" i="1"/>
  <c r="AN654" i="1"/>
  <c r="AO654" i="1"/>
  <c r="M599" i="10" s="1"/>
  <c r="AP654" i="1"/>
  <c r="BQ654" i="1"/>
  <c r="BR654" i="1"/>
  <c r="BS654" i="1"/>
  <c r="A655" i="1"/>
  <c r="C655" i="1"/>
  <c r="L655" i="1" a="1"/>
  <c r="L655" i="1" s="1"/>
  <c r="K633" i="15" s="1"/>
  <c r="M655" i="1" a="1"/>
  <c r="M655" i="1" s="1"/>
  <c r="L633" i="15" s="1"/>
  <c r="R655" i="1" a="1"/>
  <c r="R655" i="1" s="1"/>
  <c r="D633" i="15" s="1"/>
  <c r="S655" i="1" a="1"/>
  <c r="S655" i="1" s="1"/>
  <c r="E633" i="15" s="1"/>
  <c r="T655" i="1" a="1"/>
  <c r="T655" i="1" s="1"/>
  <c r="AH655" i="1"/>
  <c r="BA655" i="1" s="1"/>
  <c r="AI655" i="1"/>
  <c r="AJ655" i="1"/>
  <c r="K600" i="10" s="1"/>
  <c r="AK655" i="1"/>
  <c r="AN655" i="1"/>
  <c r="AO655" i="1"/>
  <c r="M600" i="10" s="1"/>
  <c r="AP655" i="1"/>
  <c r="BQ655" i="1"/>
  <c r="BR655" i="1"/>
  <c r="BS655" i="1"/>
  <c r="A656" i="1"/>
  <c r="C656" i="1"/>
  <c r="L656" i="1" a="1"/>
  <c r="L656" i="1" s="1"/>
  <c r="K634" i="15" s="1"/>
  <c r="M656" i="1" a="1"/>
  <c r="M656" i="1" s="1"/>
  <c r="L634" i="15" s="1"/>
  <c r="R656" i="1" a="1"/>
  <c r="R656" i="1" s="1"/>
  <c r="D634" i="15" s="1"/>
  <c r="S656" i="1" a="1"/>
  <c r="S656" i="1" s="1"/>
  <c r="E634" i="15" s="1"/>
  <c r="T656" i="1" a="1"/>
  <c r="T656" i="1" s="1"/>
  <c r="AH656" i="1"/>
  <c r="BA656" i="1" s="1"/>
  <c r="AI656" i="1"/>
  <c r="AJ656" i="1"/>
  <c r="K601" i="10" s="1"/>
  <c r="AK656" i="1"/>
  <c r="AN656" i="1"/>
  <c r="BD656" i="1" s="1" a="1"/>
  <c r="BD656" i="1" s="1"/>
  <c r="AO656" i="1"/>
  <c r="M601" i="10" s="1"/>
  <c r="AP656" i="1"/>
  <c r="BQ656" i="1"/>
  <c r="BR656" i="1"/>
  <c r="BS656" i="1"/>
  <c r="A657" i="1"/>
  <c r="C657" i="1"/>
  <c r="L657" i="1" a="1"/>
  <c r="L657" i="1" s="1"/>
  <c r="K635" i="15" s="1"/>
  <c r="M657" i="1" a="1"/>
  <c r="M657" i="1" s="1"/>
  <c r="L635" i="15" s="1"/>
  <c r="R657" i="1" a="1"/>
  <c r="R657" i="1" s="1"/>
  <c r="D635" i="15" s="1"/>
  <c r="S657" i="1" a="1"/>
  <c r="S657" i="1" s="1"/>
  <c r="E635" i="15" s="1"/>
  <c r="T657" i="1" a="1"/>
  <c r="T657" i="1" s="1"/>
  <c r="AH657" i="1"/>
  <c r="BA657" i="1" s="1"/>
  <c r="AI657" i="1"/>
  <c r="AJ657" i="1"/>
  <c r="K602" i="10" s="1"/>
  <c r="AK657" i="1"/>
  <c r="AN657" i="1"/>
  <c r="BD657" i="1" s="1" a="1"/>
  <c r="BD657" i="1" s="1"/>
  <c r="AO657" i="1"/>
  <c r="M602" i="10" s="1"/>
  <c r="AP657" i="1"/>
  <c r="BQ657" i="1"/>
  <c r="BR657" i="1"/>
  <c r="BS657" i="1"/>
  <c r="A658" i="1"/>
  <c r="C658" i="1"/>
  <c r="L658" i="1" a="1"/>
  <c r="L658" i="1" s="1"/>
  <c r="K636" i="15" s="1"/>
  <c r="M658" i="1" a="1"/>
  <c r="M658" i="1" s="1"/>
  <c r="L636" i="15" s="1"/>
  <c r="R658" i="1" a="1"/>
  <c r="R658" i="1" s="1"/>
  <c r="D636" i="15" s="1"/>
  <c r="S658" i="1" a="1"/>
  <c r="S658" i="1" s="1"/>
  <c r="E636" i="15" s="1"/>
  <c r="T658" i="1" a="1"/>
  <c r="T658" i="1" s="1"/>
  <c r="AH658" i="1"/>
  <c r="BA658" i="1" s="1"/>
  <c r="AI658" i="1"/>
  <c r="AJ658" i="1"/>
  <c r="K603" i="10" s="1"/>
  <c r="AK658" i="1"/>
  <c r="AN658" i="1"/>
  <c r="BD658" i="1" s="1" a="1"/>
  <c r="BD658" i="1" s="1"/>
  <c r="AO658" i="1"/>
  <c r="M603" i="10" s="1"/>
  <c r="AP658" i="1"/>
  <c r="BQ658" i="1"/>
  <c r="BR658" i="1"/>
  <c r="BS658" i="1"/>
  <c r="A659" i="1"/>
  <c r="C659" i="1"/>
  <c r="L659" i="1" a="1"/>
  <c r="L659" i="1" s="1"/>
  <c r="K637" i="15" s="1"/>
  <c r="M659" i="1" a="1"/>
  <c r="M659" i="1" s="1"/>
  <c r="L637" i="15" s="1"/>
  <c r="R659" i="1" a="1"/>
  <c r="R659" i="1" s="1"/>
  <c r="D637" i="15" s="1"/>
  <c r="S659" i="1" a="1"/>
  <c r="S659" i="1" s="1"/>
  <c r="E637" i="15" s="1"/>
  <c r="T659" i="1" a="1"/>
  <c r="T659" i="1" s="1"/>
  <c r="AH659" i="1"/>
  <c r="BA659" i="1" s="1"/>
  <c r="AI659" i="1"/>
  <c r="AJ659" i="1"/>
  <c r="K604" i="10" s="1"/>
  <c r="AK659" i="1"/>
  <c r="AN659" i="1"/>
  <c r="AO659" i="1"/>
  <c r="M604" i="10" s="1"/>
  <c r="AP659" i="1"/>
  <c r="BQ659" i="1"/>
  <c r="BR659" i="1"/>
  <c r="BS659" i="1"/>
  <c r="A660" i="1"/>
  <c r="C660" i="1"/>
  <c r="L660" i="1" a="1"/>
  <c r="L660" i="1" s="1"/>
  <c r="K638" i="15" s="1"/>
  <c r="M660" i="1" a="1"/>
  <c r="M660" i="1" s="1"/>
  <c r="L638" i="15" s="1"/>
  <c r="R660" i="1" a="1"/>
  <c r="R660" i="1" s="1"/>
  <c r="D638" i="15" s="1"/>
  <c r="S660" i="1" a="1"/>
  <c r="S660" i="1" s="1"/>
  <c r="E638" i="15" s="1"/>
  <c r="T660" i="1" a="1"/>
  <c r="T660" i="1" s="1"/>
  <c r="AH660" i="1"/>
  <c r="BA660" i="1" s="1"/>
  <c r="AI660" i="1"/>
  <c r="AJ660" i="1"/>
  <c r="K605" i="10" s="1"/>
  <c r="AK660" i="1"/>
  <c r="AN660" i="1"/>
  <c r="AO660" i="1"/>
  <c r="M605" i="10" s="1"/>
  <c r="AP660" i="1"/>
  <c r="BQ660" i="1"/>
  <c r="BR660" i="1"/>
  <c r="BS660" i="1"/>
  <c r="A661" i="1"/>
  <c r="C661" i="1"/>
  <c r="L661" i="1" a="1"/>
  <c r="L661" i="1" s="1"/>
  <c r="K639" i="15" s="1"/>
  <c r="M661" i="1" a="1"/>
  <c r="M661" i="1" s="1"/>
  <c r="L639" i="15" s="1"/>
  <c r="R661" i="1" a="1"/>
  <c r="R661" i="1" s="1"/>
  <c r="D639" i="15" s="1"/>
  <c r="S661" i="1" a="1"/>
  <c r="S661" i="1" s="1"/>
  <c r="E639" i="15" s="1"/>
  <c r="T661" i="1" a="1"/>
  <c r="T661" i="1" s="1"/>
  <c r="AH661" i="1"/>
  <c r="BA661" i="1" s="1"/>
  <c r="AI661" i="1"/>
  <c r="AJ661" i="1"/>
  <c r="K606" i="10" s="1"/>
  <c r="AK661" i="1"/>
  <c r="AN661" i="1"/>
  <c r="AO661" i="1"/>
  <c r="M606" i="10" s="1"/>
  <c r="AP661" i="1"/>
  <c r="BQ661" i="1"/>
  <c r="BR661" i="1"/>
  <c r="BS661" i="1"/>
  <c r="A662" i="1"/>
  <c r="C662" i="1"/>
  <c r="L662" i="1" a="1"/>
  <c r="L662" i="1" s="1"/>
  <c r="K640" i="15" s="1"/>
  <c r="M662" i="1" a="1"/>
  <c r="M662" i="1" s="1"/>
  <c r="L640" i="15" s="1"/>
  <c r="R662" i="1" a="1"/>
  <c r="R662" i="1" s="1"/>
  <c r="D640" i="15" s="1"/>
  <c r="S662" i="1" a="1"/>
  <c r="S662" i="1" s="1"/>
  <c r="E640" i="15" s="1"/>
  <c r="T662" i="1" a="1"/>
  <c r="T662" i="1" s="1"/>
  <c r="AH662" i="1"/>
  <c r="BA662" i="1" s="1"/>
  <c r="AI662" i="1"/>
  <c r="AJ662" i="1"/>
  <c r="K607" i="10" s="1"/>
  <c r="AK662" i="1"/>
  <c r="AN662" i="1"/>
  <c r="BD662" i="1" s="1" a="1"/>
  <c r="BD662" i="1" s="1"/>
  <c r="AO662" i="1"/>
  <c r="M607" i="10" s="1"/>
  <c r="AP662" i="1"/>
  <c r="BQ662" i="1"/>
  <c r="BR662" i="1"/>
  <c r="BS662" i="1"/>
  <c r="A663" i="1"/>
  <c r="C663" i="1"/>
  <c r="L663" i="1" a="1"/>
  <c r="L663" i="1" s="1"/>
  <c r="K641" i="15" s="1"/>
  <c r="M663" i="1" a="1"/>
  <c r="M663" i="1" s="1"/>
  <c r="L641" i="15" s="1"/>
  <c r="R663" i="1" a="1"/>
  <c r="R663" i="1" s="1"/>
  <c r="D641" i="15" s="1"/>
  <c r="S663" i="1" a="1"/>
  <c r="S663" i="1" s="1"/>
  <c r="E641" i="15" s="1"/>
  <c r="T663" i="1" a="1"/>
  <c r="T663" i="1" s="1"/>
  <c r="AH663" i="1"/>
  <c r="BA663" i="1" s="1"/>
  <c r="AI663" i="1"/>
  <c r="AJ663" i="1"/>
  <c r="K608" i="10" s="1"/>
  <c r="AK663" i="1"/>
  <c r="AN663" i="1"/>
  <c r="BD663" i="1" s="1" a="1"/>
  <c r="BD663" i="1" s="1"/>
  <c r="AO663" i="1"/>
  <c r="M608" i="10" s="1"/>
  <c r="AP663" i="1"/>
  <c r="BQ663" i="1"/>
  <c r="BR663" i="1"/>
  <c r="BS663" i="1"/>
  <c r="A664" i="1"/>
  <c r="C664" i="1"/>
  <c r="L664" i="1" a="1"/>
  <c r="L664" i="1" s="1"/>
  <c r="K642" i="15" s="1"/>
  <c r="M664" i="1" a="1"/>
  <c r="M664" i="1" s="1"/>
  <c r="L642" i="15" s="1"/>
  <c r="R664" i="1" a="1"/>
  <c r="R664" i="1" s="1"/>
  <c r="D642" i="15" s="1"/>
  <c r="S664" i="1" a="1"/>
  <c r="S664" i="1" s="1"/>
  <c r="E642" i="15" s="1"/>
  <c r="T664" i="1" a="1"/>
  <c r="T664" i="1" s="1"/>
  <c r="AH664" i="1"/>
  <c r="BA664" i="1" s="1"/>
  <c r="AI664" i="1"/>
  <c r="AJ664" i="1"/>
  <c r="K609" i="10" s="1"/>
  <c r="AK664" i="1"/>
  <c r="AN664" i="1"/>
  <c r="BD664" i="1" s="1" a="1"/>
  <c r="BD664" i="1" s="1"/>
  <c r="AO664" i="1"/>
  <c r="M609" i="10" s="1"/>
  <c r="AP664" i="1"/>
  <c r="BQ664" i="1"/>
  <c r="BR664" i="1"/>
  <c r="BS664" i="1"/>
  <c r="A665" i="1"/>
  <c r="C665" i="1"/>
  <c r="L665" i="1" a="1"/>
  <c r="L665" i="1" s="1"/>
  <c r="K643" i="15" s="1"/>
  <c r="M665" i="1" a="1"/>
  <c r="M665" i="1" s="1"/>
  <c r="L643" i="15" s="1"/>
  <c r="R665" i="1" a="1"/>
  <c r="R665" i="1" s="1"/>
  <c r="D643" i="15" s="1"/>
  <c r="S665" i="1" a="1"/>
  <c r="S665" i="1" s="1"/>
  <c r="E643" i="15" s="1"/>
  <c r="T665" i="1" a="1"/>
  <c r="T665" i="1" s="1"/>
  <c r="AH665" i="1"/>
  <c r="BA665" i="1" s="1"/>
  <c r="AI665" i="1"/>
  <c r="AJ665" i="1"/>
  <c r="K610" i="10" s="1"/>
  <c r="AK665" i="1"/>
  <c r="AN665" i="1"/>
  <c r="BD665" i="1" s="1" a="1"/>
  <c r="BD665" i="1" s="1"/>
  <c r="AO665" i="1"/>
  <c r="M610" i="10" s="1"/>
  <c r="AP665" i="1"/>
  <c r="BQ665" i="1"/>
  <c r="BR665" i="1"/>
  <c r="BS665" i="1"/>
  <c r="A666" i="1"/>
  <c r="C666" i="1"/>
  <c r="L666" i="1" a="1"/>
  <c r="L666" i="1" s="1"/>
  <c r="K644" i="15" s="1"/>
  <c r="M666" i="1" a="1"/>
  <c r="M666" i="1" s="1"/>
  <c r="L644" i="15" s="1"/>
  <c r="R666" i="1" a="1"/>
  <c r="R666" i="1" s="1"/>
  <c r="D644" i="15" s="1"/>
  <c r="S666" i="1" a="1"/>
  <c r="S666" i="1" s="1"/>
  <c r="E644" i="15" s="1"/>
  <c r="T666" i="1" a="1"/>
  <c r="T666" i="1" s="1"/>
  <c r="AH666" i="1"/>
  <c r="BA666" i="1" s="1"/>
  <c r="AI666" i="1"/>
  <c r="AJ666" i="1"/>
  <c r="K611" i="10" s="1"/>
  <c r="AK666" i="1"/>
  <c r="AN666" i="1"/>
  <c r="AO666" i="1"/>
  <c r="M611" i="10" s="1"/>
  <c r="AP666" i="1"/>
  <c r="BQ666" i="1"/>
  <c r="BR666" i="1"/>
  <c r="BS666" i="1"/>
  <c r="A667" i="1"/>
  <c r="C667" i="1"/>
  <c r="L667" i="1" a="1"/>
  <c r="L667" i="1" s="1"/>
  <c r="K645" i="15" s="1"/>
  <c r="M667" i="1" a="1"/>
  <c r="M667" i="1" s="1"/>
  <c r="L645" i="15" s="1"/>
  <c r="R667" i="1" a="1"/>
  <c r="R667" i="1" s="1"/>
  <c r="D645" i="15" s="1"/>
  <c r="S667" i="1" a="1"/>
  <c r="S667" i="1" s="1"/>
  <c r="E645" i="15" s="1"/>
  <c r="T667" i="1" a="1"/>
  <c r="T667" i="1" s="1"/>
  <c r="AH667" i="1"/>
  <c r="BA667" i="1" s="1"/>
  <c r="AI667" i="1"/>
  <c r="AJ667" i="1"/>
  <c r="K612" i="10" s="1"/>
  <c r="AK667" i="1"/>
  <c r="AN667" i="1"/>
  <c r="BD667" i="1" s="1" a="1"/>
  <c r="BD667" i="1" s="1"/>
  <c r="AO667" i="1"/>
  <c r="M612" i="10" s="1"/>
  <c r="AP667" i="1"/>
  <c r="BQ667" i="1"/>
  <c r="BR667" i="1"/>
  <c r="BS667" i="1"/>
  <c r="A668" i="1"/>
  <c r="C668" i="1"/>
  <c r="L668" i="1" a="1"/>
  <c r="L668" i="1" s="1"/>
  <c r="K646" i="15" s="1"/>
  <c r="M668" i="1" a="1"/>
  <c r="M668" i="1" s="1"/>
  <c r="L646" i="15" s="1"/>
  <c r="R668" i="1" a="1"/>
  <c r="R668" i="1" s="1"/>
  <c r="D646" i="15" s="1"/>
  <c r="S668" i="1" a="1"/>
  <c r="S668" i="1" s="1"/>
  <c r="E646" i="15" s="1"/>
  <c r="T668" i="1" a="1"/>
  <c r="T668" i="1" s="1"/>
  <c r="AH668" i="1"/>
  <c r="BA668" i="1" s="1"/>
  <c r="AI668" i="1"/>
  <c r="AJ668" i="1"/>
  <c r="K613" i="10" s="1"/>
  <c r="AK668" i="1"/>
  <c r="AN668" i="1"/>
  <c r="AO668" i="1"/>
  <c r="M613" i="10" s="1"/>
  <c r="AP668" i="1"/>
  <c r="BQ668" i="1"/>
  <c r="BR668" i="1"/>
  <c r="BS668" i="1"/>
  <c r="A669" i="1"/>
  <c r="C669" i="1"/>
  <c r="L669" i="1" a="1"/>
  <c r="L669" i="1" s="1"/>
  <c r="K647" i="15" s="1"/>
  <c r="M669" i="1" a="1"/>
  <c r="M669" i="1" s="1"/>
  <c r="L647" i="15" s="1"/>
  <c r="R669" i="1" a="1"/>
  <c r="R669" i="1" s="1"/>
  <c r="D647" i="15" s="1"/>
  <c r="S669" i="1" a="1"/>
  <c r="S669" i="1" s="1"/>
  <c r="E647" i="15" s="1"/>
  <c r="T669" i="1" a="1"/>
  <c r="T669" i="1" s="1"/>
  <c r="AH669" i="1"/>
  <c r="BA669" i="1" s="1"/>
  <c r="AI669" i="1"/>
  <c r="AJ669" i="1"/>
  <c r="K614" i="10" s="1"/>
  <c r="AK669" i="1"/>
  <c r="AN669" i="1"/>
  <c r="AO669" i="1"/>
  <c r="M614" i="10" s="1"/>
  <c r="AP669" i="1"/>
  <c r="BQ669" i="1"/>
  <c r="BR669" i="1"/>
  <c r="BS669" i="1"/>
  <c r="A670" i="1"/>
  <c r="C670" i="1"/>
  <c r="L670" i="1" a="1"/>
  <c r="L670" i="1" s="1"/>
  <c r="K648" i="15" s="1"/>
  <c r="M670" i="1" a="1"/>
  <c r="M670" i="1" s="1"/>
  <c r="L648" i="15" s="1"/>
  <c r="R670" i="1" a="1"/>
  <c r="R670" i="1" s="1"/>
  <c r="D648" i="15" s="1"/>
  <c r="S670" i="1" a="1"/>
  <c r="S670" i="1" s="1"/>
  <c r="E648" i="15" s="1"/>
  <c r="T670" i="1" a="1"/>
  <c r="T670" i="1" s="1"/>
  <c r="AH670" i="1"/>
  <c r="BA670" i="1" s="1"/>
  <c r="AI670" i="1"/>
  <c r="AJ670" i="1"/>
  <c r="K615" i="10" s="1"/>
  <c r="AK670" i="1"/>
  <c r="AN670" i="1"/>
  <c r="AO670" i="1"/>
  <c r="M615" i="10" s="1"/>
  <c r="AP670" i="1"/>
  <c r="BQ670" i="1"/>
  <c r="BR670" i="1"/>
  <c r="BS670" i="1"/>
  <c r="A671" i="1"/>
  <c r="C671" i="1"/>
  <c r="L671" i="1" a="1"/>
  <c r="L671" i="1" s="1"/>
  <c r="K649" i="15" s="1"/>
  <c r="M671" i="1" a="1"/>
  <c r="M671" i="1" s="1"/>
  <c r="L649" i="15" s="1"/>
  <c r="R671" i="1" a="1"/>
  <c r="R671" i="1" s="1"/>
  <c r="D649" i="15" s="1"/>
  <c r="S671" i="1" a="1"/>
  <c r="S671" i="1" s="1"/>
  <c r="E649" i="15" s="1"/>
  <c r="T671" i="1" a="1"/>
  <c r="T671" i="1" s="1"/>
  <c r="AH671" i="1"/>
  <c r="BA671" i="1" s="1"/>
  <c r="AI671" i="1"/>
  <c r="AJ671" i="1"/>
  <c r="K616" i="10" s="1"/>
  <c r="AK671" i="1"/>
  <c r="AN671" i="1"/>
  <c r="BD671" i="1" s="1" a="1"/>
  <c r="BD671" i="1" s="1"/>
  <c r="AO671" i="1"/>
  <c r="M616" i="10" s="1"/>
  <c r="AP671" i="1"/>
  <c r="BQ671" i="1"/>
  <c r="BR671" i="1"/>
  <c r="BS671" i="1"/>
  <c r="A672" i="1"/>
  <c r="C672" i="1"/>
  <c r="L672" i="1" a="1"/>
  <c r="L672" i="1" s="1"/>
  <c r="K650" i="15" s="1"/>
  <c r="M672" i="1" a="1"/>
  <c r="M672" i="1" s="1"/>
  <c r="L650" i="15" s="1"/>
  <c r="R672" i="1" a="1"/>
  <c r="R672" i="1" s="1"/>
  <c r="D650" i="15" s="1"/>
  <c r="S672" i="1" a="1"/>
  <c r="S672" i="1" s="1"/>
  <c r="E650" i="15" s="1"/>
  <c r="T672" i="1" a="1"/>
  <c r="T672" i="1" s="1"/>
  <c r="AH672" i="1"/>
  <c r="BA672" i="1" s="1"/>
  <c r="AI672" i="1"/>
  <c r="AJ672" i="1"/>
  <c r="K617" i="10" s="1"/>
  <c r="AK672" i="1"/>
  <c r="AN672" i="1"/>
  <c r="AO672" i="1"/>
  <c r="M617" i="10" s="1"/>
  <c r="AP672" i="1"/>
  <c r="BQ672" i="1"/>
  <c r="BR672" i="1"/>
  <c r="BS672" i="1"/>
  <c r="A673" i="1"/>
  <c r="C673" i="1"/>
  <c r="L673" i="1" a="1"/>
  <c r="L673" i="1" s="1"/>
  <c r="K651" i="15" s="1"/>
  <c r="M673" i="1" a="1"/>
  <c r="M673" i="1" s="1"/>
  <c r="L651" i="15" s="1"/>
  <c r="R673" i="1" a="1"/>
  <c r="R673" i="1" s="1"/>
  <c r="D651" i="15" s="1"/>
  <c r="S673" i="1" a="1"/>
  <c r="S673" i="1" s="1"/>
  <c r="E651" i="15" s="1"/>
  <c r="T673" i="1" a="1"/>
  <c r="T673" i="1" s="1"/>
  <c r="AH673" i="1"/>
  <c r="BA673" i="1" s="1"/>
  <c r="AI673" i="1"/>
  <c r="AJ673" i="1"/>
  <c r="K618" i="10" s="1"/>
  <c r="AK673" i="1"/>
  <c r="AN673" i="1"/>
  <c r="BD673" i="1" s="1" a="1"/>
  <c r="BD673" i="1" s="1"/>
  <c r="AO673" i="1"/>
  <c r="M618" i="10" s="1"/>
  <c r="AP673" i="1"/>
  <c r="BQ673" i="1"/>
  <c r="BR673" i="1"/>
  <c r="BS673" i="1"/>
  <c r="A674" i="1"/>
  <c r="C674" i="1"/>
  <c r="L674" i="1" a="1"/>
  <c r="L674" i="1" s="1"/>
  <c r="K652" i="15" s="1"/>
  <c r="M674" i="1" a="1"/>
  <c r="M674" i="1" s="1"/>
  <c r="L652" i="15" s="1"/>
  <c r="R674" i="1" a="1"/>
  <c r="R674" i="1" s="1"/>
  <c r="D652" i="15" s="1"/>
  <c r="S674" i="1" a="1"/>
  <c r="S674" i="1" s="1"/>
  <c r="E652" i="15" s="1"/>
  <c r="T674" i="1" a="1"/>
  <c r="T674" i="1" s="1"/>
  <c r="AH674" i="1"/>
  <c r="BA674" i="1" s="1"/>
  <c r="AI674" i="1"/>
  <c r="AJ674" i="1"/>
  <c r="K619" i="10" s="1"/>
  <c r="AK674" i="1"/>
  <c r="AN674" i="1"/>
  <c r="BD674" i="1" s="1" a="1"/>
  <c r="BD674" i="1" s="1"/>
  <c r="AO674" i="1"/>
  <c r="M619" i="10" s="1"/>
  <c r="AP674" i="1"/>
  <c r="BQ674" i="1"/>
  <c r="BR674" i="1"/>
  <c r="BS674" i="1"/>
  <c r="A675" i="1"/>
  <c r="C675" i="1"/>
  <c r="L675" i="1" a="1"/>
  <c r="L675" i="1" s="1"/>
  <c r="K653" i="15" s="1"/>
  <c r="M675" i="1" a="1"/>
  <c r="M675" i="1" s="1"/>
  <c r="L653" i="15" s="1"/>
  <c r="R675" i="1" a="1"/>
  <c r="R675" i="1" s="1"/>
  <c r="D653" i="15" s="1"/>
  <c r="S675" i="1" a="1"/>
  <c r="S675" i="1" s="1"/>
  <c r="E653" i="15" s="1"/>
  <c r="T675" i="1" a="1"/>
  <c r="T675" i="1" s="1"/>
  <c r="AH675" i="1"/>
  <c r="BA675" i="1" s="1"/>
  <c r="AI675" i="1"/>
  <c r="AJ675" i="1"/>
  <c r="K620" i="10" s="1"/>
  <c r="AK675" i="1"/>
  <c r="AN675" i="1"/>
  <c r="AO675" i="1"/>
  <c r="M620" i="10" s="1"/>
  <c r="AP675" i="1"/>
  <c r="BQ675" i="1"/>
  <c r="BR675" i="1"/>
  <c r="BS675" i="1"/>
  <c r="A676" i="1"/>
  <c r="C676" i="1"/>
  <c r="L676" i="1" a="1"/>
  <c r="L676" i="1" s="1"/>
  <c r="K654" i="15" s="1"/>
  <c r="M676" i="1" a="1"/>
  <c r="M676" i="1" s="1"/>
  <c r="L654" i="15" s="1"/>
  <c r="R676" i="1" a="1"/>
  <c r="R676" i="1" s="1"/>
  <c r="D654" i="15" s="1"/>
  <c r="S676" i="1" a="1"/>
  <c r="S676" i="1" s="1"/>
  <c r="E654" i="15" s="1"/>
  <c r="T676" i="1" a="1"/>
  <c r="T676" i="1" s="1"/>
  <c r="AH676" i="1"/>
  <c r="BA676" i="1" s="1"/>
  <c r="AI676" i="1"/>
  <c r="AJ676" i="1"/>
  <c r="K621" i="10" s="1"/>
  <c r="AK676" i="1"/>
  <c r="AN676" i="1"/>
  <c r="BD676" i="1" s="1" a="1"/>
  <c r="BD676" i="1" s="1"/>
  <c r="AO676" i="1"/>
  <c r="M621" i="10" s="1"/>
  <c r="AP676" i="1"/>
  <c r="BQ676" i="1"/>
  <c r="BR676" i="1"/>
  <c r="BS676" i="1"/>
  <c r="A677" i="1"/>
  <c r="C677" i="1"/>
  <c r="L677" i="1" a="1"/>
  <c r="L677" i="1" s="1"/>
  <c r="K655" i="15" s="1"/>
  <c r="M677" i="1" a="1"/>
  <c r="M677" i="1" s="1"/>
  <c r="L655" i="15" s="1"/>
  <c r="R677" i="1" a="1"/>
  <c r="R677" i="1" s="1"/>
  <c r="D655" i="15" s="1"/>
  <c r="S677" i="1" a="1"/>
  <c r="S677" i="1" s="1"/>
  <c r="E655" i="15" s="1"/>
  <c r="T677" i="1" a="1"/>
  <c r="T677" i="1" s="1"/>
  <c r="AH677" i="1"/>
  <c r="BA677" i="1" s="1"/>
  <c r="AI677" i="1"/>
  <c r="AJ677" i="1"/>
  <c r="K622" i="10" s="1"/>
  <c r="AK677" i="1"/>
  <c r="AN677" i="1"/>
  <c r="AO677" i="1"/>
  <c r="M622" i="10" s="1"/>
  <c r="AP677" i="1"/>
  <c r="BQ677" i="1"/>
  <c r="BR677" i="1"/>
  <c r="BS677" i="1"/>
  <c r="A678" i="1"/>
  <c r="C678" i="1"/>
  <c r="L678" i="1" a="1"/>
  <c r="L678" i="1" s="1"/>
  <c r="K656" i="15" s="1"/>
  <c r="M678" i="1" a="1"/>
  <c r="M678" i="1" s="1"/>
  <c r="L656" i="15" s="1"/>
  <c r="R678" i="1" a="1"/>
  <c r="R678" i="1" s="1"/>
  <c r="D656" i="15" s="1"/>
  <c r="S678" i="1" a="1"/>
  <c r="S678" i="1" s="1"/>
  <c r="E656" i="15" s="1"/>
  <c r="T678" i="1" a="1"/>
  <c r="T678" i="1" s="1"/>
  <c r="AH678" i="1"/>
  <c r="BA678" i="1" s="1"/>
  <c r="AI678" i="1"/>
  <c r="AJ678" i="1"/>
  <c r="K623" i="10" s="1"/>
  <c r="AK678" i="1"/>
  <c r="AN678" i="1"/>
  <c r="AO678" i="1"/>
  <c r="M623" i="10" s="1"/>
  <c r="AP678" i="1"/>
  <c r="BQ678" i="1"/>
  <c r="BR678" i="1"/>
  <c r="BS678" i="1"/>
  <c r="A679" i="1"/>
  <c r="C679" i="1"/>
  <c r="L679" i="1" a="1"/>
  <c r="L679" i="1" s="1"/>
  <c r="K657" i="15" s="1"/>
  <c r="M679" i="1" a="1"/>
  <c r="M679" i="1" s="1"/>
  <c r="L657" i="15" s="1"/>
  <c r="R679" i="1" a="1"/>
  <c r="R679" i="1" s="1"/>
  <c r="D657" i="15" s="1"/>
  <c r="S679" i="1" a="1"/>
  <c r="S679" i="1" s="1"/>
  <c r="E657" i="15" s="1"/>
  <c r="T679" i="1" a="1"/>
  <c r="T679" i="1" s="1"/>
  <c r="AH679" i="1"/>
  <c r="BA679" i="1" s="1"/>
  <c r="AI679" i="1"/>
  <c r="AJ679" i="1"/>
  <c r="K624" i="10" s="1"/>
  <c r="AK679" i="1"/>
  <c r="AN679" i="1"/>
  <c r="AO679" i="1"/>
  <c r="M624" i="10" s="1"/>
  <c r="AP679" i="1"/>
  <c r="BQ679" i="1"/>
  <c r="BR679" i="1"/>
  <c r="BS679" i="1"/>
  <c r="A680" i="1"/>
  <c r="C680" i="1"/>
  <c r="L680" i="1" a="1"/>
  <c r="L680" i="1" s="1"/>
  <c r="K658" i="15" s="1"/>
  <c r="M680" i="1" a="1"/>
  <c r="M680" i="1" s="1"/>
  <c r="L658" i="15" s="1"/>
  <c r="R680" i="1" a="1"/>
  <c r="R680" i="1" s="1"/>
  <c r="D658" i="15" s="1"/>
  <c r="S680" i="1" a="1"/>
  <c r="S680" i="1" s="1"/>
  <c r="E658" i="15" s="1"/>
  <c r="T680" i="1" a="1"/>
  <c r="T680" i="1" s="1"/>
  <c r="AH680" i="1"/>
  <c r="BA680" i="1" s="1"/>
  <c r="AI680" i="1"/>
  <c r="AJ680" i="1"/>
  <c r="K625" i="10" s="1"/>
  <c r="AK680" i="1"/>
  <c r="AN680" i="1"/>
  <c r="AO680" i="1"/>
  <c r="M625" i="10" s="1"/>
  <c r="AP680" i="1"/>
  <c r="BQ680" i="1"/>
  <c r="BR680" i="1"/>
  <c r="BS680" i="1"/>
  <c r="A681" i="1"/>
  <c r="C681" i="1"/>
  <c r="L681" i="1" a="1"/>
  <c r="L681" i="1" s="1"/>
  <c r="K659" i="15" s="1"/>
  <c r="M681" i="1" a="1"/>
  <c r="M681" i="1" s="1"/>
  <c r="L659" i="15" s="1"/>
  <c r="R681" i="1" a="1"/>
  <c r="R681" i="1" s="1"/>
  <c r="D659" i="15" s="1"/>
  <c r="S681" i="1" a="1"/>
  <c r="S681" i="1" s="1"/>
  <c r="E659" i="15" s="1"/>
  <c r="T681" i="1" a="1"/>
  <c r="T681" i="1" s="1"/>
  <c r="AH681" i="1"/>
  <c r="BA681" i="1" s="1"/>
  <c r="AI681" i="1"/>
  <c r="AJ681" i="1"/>
  <c r="K626" i="10" s="1"/>
  <c r="AK681" i="1"/>
  <c r="AN681" i="1"/>
  <c r="BD681" i="1" s="1" a="1"/>
  <c r="BD681" i="1" s="1"/>
  <c r="AO681" i="1"/>
  <c r="M626" i="10" s="1"/>
  <c r="AP681" i="1"/>
  <c r="BQ681" i="1"/>
  <c r="BR681" i="1"/>
  <c r="BS681" i="1"/>
  <c r="A682" i="1"/>
  <c r="C682" i="1"/>
  <c r="L682" i="1" a="1"/>
  <c r="L682" i="1" s="1"/>
  <c r="K660" i="15" s="1"/>
  <c r="M682" i="1" a="1"/>
  <c r="M682" i="1" s="1"/>
  <c r="L660" i="15" s="1"/>
  <c r="R682" i="1" a="1"/>
  <c r="R682" i="1" s="1"/>
  <c r="D660" i="15" s="1"/>
  <c r="S682" i="1" a="1"/>
  <c r="S682" i="1" s="1"/>
  <c r="E660" i="15" s="1"/>
  <c r="T682" i="1" a="1"/>
  <c r="T682" i="1" s="1"/>
  <c r="AH682" i="1"/>
  <c r="BA682" i="1" s="1"/>
  <c r="AI682" i="1"/>
  <c r="AJ682" i="1"/>
  <c r="K627" i="10" s="1"/>
  <c r="AK682" i="1"/>
  <c r="AN682" i="1"/>
  <c r="AO682" i="1"/>
  <c r="M627" i="10" s="1"/>
  <c r="AP682" i="1"/>
  <c r="BQ682" i="1"/>
  <c r="BR682" i="1"/>
  <c r="BS682" i="1"/>
  <c r="A683" i="1"/>
  <c r="C683" i="1"/>
  <c r="L683" i="1" a="1"/>
  <c r="L683" i="1" s="1"/>
  <c r="K661" i="15" s="1"/>
  <c r="M683" i="1" a="1"/>
  <c r="M683" i="1" s="1"/>
  <c r="L661" i="15" s="1"/>
  <c r="R683" i="1" a="1"/>
  <c r="R683" i="1" s="1"/>
  <c r="D661" i="15" s="1"/>
  <c r="S683" i="1" a="1"/>
  <c r="S683" i="1" s="1"/>
  <c r="E661" i="15" s="1"/>
  <c r="T683" i="1" a="1"/>
  <c r="T683" i="1" s="1"/>
  <c r="AH683" i="1"/>
  <c r="BA683" i="1" s="1"/>
  <c r="AI683" i="1"/>
  <c r="AJ683" i="1"/>
  <c r="K628" i="10" s="1"/>
  <c r="AK683" i="1"/>
  <c r="AN683" i="1"/>
  <c r="BD683" i="1" s="1" a="1"/>
  <c r="BD683" i="1" s="1"/>
  <c r="AO683" i="1"/>
  <c r="M628" i="10" s="1"/>
  <c r="AP683" i="1"/>
  <c r="BQ683" i="1"/>
  <c r="BR683" i="1"/>
  <c r="BS683" i="1"/>
  <c r="A684" i="1"/>
  <c r="C684" i="1"/>
  <c r="L684" i="1" a="1"/>
  <c r="L684" i="1" s="1"/>
  <c r="K662" i="15" s="1"/>
  <c r="M684" i="1" a="1"/>
  <c r="M684" i="1" s="1"/>
  <c r="L662" i="15" s="1"/>
  <c r="R684" i="1" a="1"/>
  <c r="R684" i="1" s="1"/>
  <c r="D662" i="15" s="1"/>
  <c r="S684" i="1" a="1"/>
  <c r="S684" i="1" s="1"/>
  <c r="E662" i="15" s="1"/>
  <c r="T684" i="1" a="1"/>
  <c r="T684" i="1" s="1"/>
  <c r="AH684" i="1"/>
  <c r="BA684" i="1" s="1"/>
  <c r="AI684" i="1"/>
  <c r="AJ684" i="1"/>
  <c r="K629" i="10" s="1"/>
  <c r="AK684" i="1"/>
  <c r="AN684" i="1"/>
  <c r="BD684" i="1" s="1" a="1"/>
  <c r="BD684" i="1" s="1"/>
  <c r="AO684" i="1"/>
  <c r="M629" i="10" s="1"/>
  <c r="AP684" i="1"/>
  <c r="BQ684" i="1"/>
  <c r="BR684" i="1"/>
  <c r="BS684" i="1"/>
  <c r="A685" i="1"/>
  <c r="C685" i="1"/>
  <c r="L685" i="1" a="1"/>
  <c r="L685" i="1" s="1"/>
  <c r="K663" i="15" s="1"/>
  <c r="M685" i="1" a="1"/>
  <c r="M685" i="1" s="1"/>
  <c r="L663" i="15" s="1"/>
  <c r="R685" i="1" a="1"/>
  <c r="R685" i="1" s="1"/>
  <c r="D663" i="15" s="1"/>
  <c r="S685" i="1" a="1"/>
  <c r="S685" i="1" s="1"/>
  <c r="E663" i="15" s="1"/>
  <c r="T685" i="1" a="1"/>
  <c r="T685" i="1" s="1"/>
  <c r="AH685" i="1"/>
  <c r="BA685" i="1" s="1"/>
  <c r="AI685" i="1"/>
  <c r="AJ685" i="1"/>
  <c r="K630" i="10" s="1"/>
  <c r="AK685" i="1"/>
  <c r="AN685" i="1"/>
  <c r="AO685" i="1"/>
  <c r="M630" i="10" s="1"/>
  <c r="AP685" i="1"/>
  <c r="BQ685" i="1"/>
  <c r="BR685" i="1"/>
  <c r="BS685" i="1"/>
  <c r="A686" i="1"/>
  <c r="C686" i="1"/>
  <c r="L686" i="1" a="1"/>
  <c r="L686" i="1" s="1"/>
  <c r="K664" i="15" s="1"/>
  <c r="M686" i="1" a="1"/>
  <c r="M686" i="1" s="1"/>
  <c r="L664" i="15" s="1"/>
  <c r="R686" i="1" a="1"/>
  <c r="R686" i="1" s="1"/>
  <c r="D664" i="15" s="1"/>
  <c r="S686" i="1" a="1"/>
  <c r="S686" i="1" s="1"/>
  <c r="E664" i="15" s="1"/>
  <c r="T686" i="1" a="1"/>
  <c r="T686" i="1" s="1"/>
  <c r="AH686" i="1"/>
  <c r="BA686" i="1" s="1"/>
  <c r="AI686" i="1"/>
  <c r="AJ686" i="1"/>
  <c r="K631" i="10" s="1"/>
  <c r="AK686" i="1"/>
  <c r="AN686" i="1"/>
  <c r="AO686" i="1"/>
  <c r="M631" i="10" s="1"/>
  <c r="AP686" i="1"/>
  <c r="BQ686" i="1"/>
  <c r="BR686" i="1"/>
  <c r="BS686" i="1"/>
  <c r="A687" i="1"/>
  <c r="C687" i="1"/>
  <c r="L687" i="1" a="1"/>
  <c r="L687" i="1" s="1"/>
  <c r="K665" i="15" s="1"/>
  <c r="M687" i="1" a="1"/>
  <c r="M687" i="1" s="1"/>
  <c r="L665" i="15" s="1"/>
  <c r="R687" i="1" a="1"/>
  <c r="R687" i="1" s="1"/>
  <c r="D665" i="15" s="1"/>
  <c r="S687" i="1" a="1"/>
  <c r="S687" i="1" s="1"/>
  <c r="E665" i="15" s="1"/>
  <c r="T687" i="1" a="1"/>
  <c r="T687" i="1" s="1"/>
  <c r="AH687" i="1"/>
  <c r="BA687" i="1" s="1"/>
  <c r="AI687" i="1"/>
  <c r="AJ687" i="1"/>
  <c r="K632" i="10" s="1"/>
  <c r="AK687" i="1"/>
  <c r="AN687" i="1"/>
  <c r="BD687" i="1" s="1" a="1"/>
  <c r="BD687" i="1" s="1"/>
  <c r="AO687" i="1"/>
  <c r="M632" i="10" s="1"/>
  <c r="AP687" i="1"/>
  <c r="BQ687" i="1"/>
  <c r="BR687" i="1"/>
  <c r="BS687" i="1"/>
  <c r="A688" i="1"/>
  <c r="C688" i="1"/>
  <c r="L688" i="1" a="1"/>
  <c r="L688" i="1" s="1"/>
  <c r="K666" i="15" s="1"/>
  <c r="M688" i="1" a="1"/>
  <c r="M688" i="1" s="1"/>
  <c r="L666" i="15" s="1"/>
  <c r="R688" i="1" a="1"/>
  <c r="R688" i="1" s="1"/>
  <c r="D666" i="15" s="1"/>
  <c r="S688" i="1" a="1"/>
  <c r="S688" i="1" s="1"/>
  <c r="E666" i="15" s="1"/>
  <c r="T688" i="1" a="1"/>
  <c r="T688" i="1" s="1"/>
  <c r="AH688" i="1"/>
  <c r="BA688" i="1" s="1"/>
  <c r="AI688" i="1"/>
  <c r="AJ688" i="1"/>
  <c r="K633" i="10" s="1"/>
  <c r="AK688" i="1"/>
  <c r="AN688" i="1"/>
  <c r="AO688" i="1"/>
  <c r="M633" i="10" s="1"/>
  <c r="AP688" i="1"/>
  <c r="BQ688" i="1"/>
  <c r="BR688" i="1"/>
  <c r="BS688" i="1"/>
  <c r="A689" i="1"/>
  <c r="C689" i="1"/>
  <c r="L689" i="1" a="1"/>
  <c r="L689" i="1" s="1"/>
  <c r="K667" i="15" s="1"/>
  <c r="M689" i="1" a="1"/>
  <c r="M689" i="1" s="1"/>
  <c r="L667" i="15" s="1"/>
  <c r="R689" i="1" a="1"/>
  <c r="R689" i="1" s="1"/>
  <c r="D667" i="15" s="1"/>
  <c r="S689" i="1" a="1"/>
  <c r="S689" i="1" s="1"/>
  <c r="E667" i="15" s="1"/>
  <c r="T689" i="1" a="1"/>
  <c r="T689" i="1" s="1"/>
  <c r="AH689" i="1"/>
  <c r="BA689" i="1" s="1"/>
  <c r="AI689" i="1"/>
  <c r="AJ689" i="1"/>
  <c r="K634" i="10" s="1"/>
  <c r="AK689" i="1"/>
  <c r="AN689" i="1"/>
  <c r="AO689" i="1"/>
  <c r="M634" i="10" s="1"/>
  <c r="AP689" i="1"/>
  <c r="BQ689" i="1"/>
  <c r="BR689" i="1"/>
  <c r="BS689" i="1"/>
  <c r="A690" i="1"/>
  <c r="C690" i="1"/>
  <c r="L690" i="1" a="1"/>
  <c r="L690" i="1" s="1"/>
  <c r="K668" i="15" s="1"/>
  <c r="M690" i="1" a="1"/>
  <c r="M690" i="1" s="1"/>
  <c r="L668" i="15" s="1"/>
  <c r="R690" i="1" a="1"/>
  <c r="R690" i="1" s="1"/>
  <c r="D668" i="15" s="1"/>
  <c r="S690" i="1" a="1"/>
  <c r="S690" i="1" s="1"/>
  <c r="E668" i="15" s="1"/>
  <c r="T690" i="1" a="1"/>
  <c r="T690" i="1" s="1"/>
  <c r="AH690" i="1"/>
  <c r="BA690" i="1" s="1"/>
  <c r="AI690" i="1"/>
  <c r="AJ690" i="1"/>
  <c r="K635" i="10" s="1"/>
  <c r="AK690" i="1"/>
  <c r="AN690" i="1"/>
  <c r="AO690" i="1"/>
  <c r="M635" i="10" s="1"/>
  <c r="AP690" i="1"/>
  <c r="BQ690" i="1"/>
  <c r="BR690" i="1"/>
  <c r="BS690" i="1"/>
  <c r="A691" i="1"/>
  <c r="C691" i="1"/>
  <c r="L691" i="1" a="1"/>
  <c r="L691" i="1" s="1"/>
  <c r="K669" i="15" s="1"/>
  <c r="M691" i="1" a="1"/>
  <c r="M691" i="1" s="1"/>
  <c r="L669" i="15" s="1"/>
  <c r="R691" i="1" a="1"/>
  <c r="R691" i="1" s="1"/>
  <c r="D669" i="15" s="1"/>
  <c r="S691" i="1" a="1"/>
  <c r="S691" i="1" s="1"/>
  <c r="E669" i="15" s="1"/>
  <c r="T691" i="1" a="1"/>
  <c r="T691" i="1" s="1"/>
  <c r="AH691" i="1"/>
  <c r="BA691" i="1" s="1"/>
  <c r="AI691" i="1"/>
  <c r="AJ691" i="1"/>
  <c r="K636" i="10" s="1"/>
  <c r="AK691" i="1"/>
  <c r="AN691" i="1"/>
  <c r="AO691" i="1"/>
  <c r="M636" i="10" s="1"/>
  <c r="AP691" i="1"/>
  <c r="BQ691" i="1"/>
  <c r="BR691" i="1"/>
  <c r="BS691" i="1"/>
  <c r="A692" i="1"/>
  <c r="C692" i="1"/>
  <c r="L692" i="1" a="1"/>
  <c r="L692" i="1" s="1"/>
  <c r="K670" i="15" s="1"/>
  <c r="M692" i="1" a="1"/>
  <c r="M692" i="1" s="1"/>
  <c r="L670" i="15" s="1"/>
  <c r="R692" i="1" a="1"/>
  <c r="R692" i="1" s="1"/>
  <c r="D670" i="15" s="1"/>
  <c r="S692" i="1" a="1"/>
  <c r="S692" i="1" s="1"/>
  <c r="E670" i="15" s="1"/>
  <c r="T692" i="1" a="1"/>
  <c r="T692" i="1" s="1"/>
  <c r="AH692" i="1"/>
  <c r="BA692" i="1" s="1"/>
  <c r="AI692" i="1"/>
  <c r="AJ692" i="1"/>
  <c r="K637" i="10" s="1"/>
  <c r="AK692" i="1"/>
  <c r="AN692" i="1"/>
  <c r="BD692" i="1" s="1" a="1"/>
  <c r="BD692" i="1" s="1"/>
  <c r="AO692" i="1"/>
  <c r="M637" i="10" s="1"/>
  <c r="AP692" i="1"/>
  <c r="BQ692" i="1"/>
  <c r="BR692" i="1"/>
  <c r="BS692" i="1"/>
  <c r="A693" i="1"/>
  <c r="C693" i="1"/>
  <c r="L693" i="1" a="1"/>
  <c r="L693" i="1" s="1"/>
  <c r="K671" i="15" s="1"/>
  <c r="M693" i="1" a="1"/>
  <c r="M693" i="1" s="1"/>
  <c r="L671" i="15" s="1"/>
  <c r="R693" i="1" a="1"/>
  <c r="R693" i="1" s="1"/>
  <c r="D671" i="15" s="1"/>
  <c r="S693" i="1" a="1"/>
  <c r="S693" i="1" s="1"/>
  <c r="E671" i="15" s="1"/>
  <c r="T693" i="1" a="1"/>
  <c r="T693" i="1" s="1"/>
  <c r="AH693" i="1"/>
  <c r="BA693" i="1" s="1"/>
  <c r="AI693" i="1"/>
  <c r="AJ693" i="1"/>
  <c r="K638" i="10" s="1"/>
  <c r="AK693" i="1"/>
  <c r="AN693" i="1"/>
  <c r="BD693" i="1" s="1" a="1"/>
  <c r="BD693" i="1" s="1"/>
  <c r="AO693" i="1"/>
  <c r="M638" i="10" s="1"/>
  <c r="AP693" i="1"/>
  <c r="BQ693" i="1"/>
  <c r="BR693" i="1"/>
  <c r="BS693" i="1"/>
  <c r="A694" i="1"/>
  <c r="C694" i="1"/>
  <c r="L694" i="1" a="1"/>
  <c r="L694" i="1" s="1"/>
  <c r="K672" i="15" s="1"/>
  <c r="M694" i="1" a="1"/>
  <c r="M694" i="1" s="1"/>
  <c r="L672" i="15" s="1"/>
  <c r="R694" i="1" a="1"/>
  <c r="R694" i="1" s="1"/>
  <c r="D672" i="15" s="1"/>
  <c r="S694" i="1" a="1"/>
  <c r="S694" i="1" s="1"/>
  <c r="E672" i="15" s="1"/>
  <c r="T694" i="1" a="1"/>
  <c r="T694" i="1" s="1"/>
  <c r="AH694" i="1"/>
  <c r="BA694" i="1" s="1"/>
  <c r="AI694" i="1"/>
  <c r="AJ694" i="1"/>
  <c r="K639" i="10" s="1"/>
  <c r="AK694" i="1"/>
  <c r="AN694" i="1"/>
  <c r="AO694" i="1"/>
  <c r="M639" i="10" s="1"/>
  <c r="AP694" i="1"/>
  <c r="BQ694" i="1"/>
  <c r="BR694" i="1"/>
  <c r="BS694" i="1"/>
  <c r="A695" i="1"/>
  <c r="C695" i="1"/>
  <c r="L695" i="1" a="1"/>
  <c r="L695" i="1" s="1"/>
  <c r="K673" i="15" s="1"/>
  <c r="M695" i="1" a="1"/>
  <c r="M695" i="1" s="1"/>
  <c r="L673" i="15" s="1"/>
  <c r="R695" i="1" a="1"/>
  <c r="R695" i="1" s="1"/>
  <c r="D673" i="15" s="1"/>
  <c r="S695" i="1" a="1"/>
  <c r="S695" i="1" s="1"/>
  <c r="E673" i="15" s="1"/>
  <c r="T695" i="1" a="1"/>
  <c r="T695" i="1" s="1"/>
  <c r="AH695" i="1"/>
  <c r="BA695" i="1" s="1"/>
  <c r="AI695" i="1"/>
  <c r="AJ695" i="1"/>
  <c r="K640" i="10" s="1"/>
  <c r="AK695" i="1"/>
  <c r="AN695" i="1"/>
  <c r="BD695" i="1" s="1" a="1"/>
  <c r="BD695" i="1" s="1"/>
  <c r="AO695" i="1"/>
  <c r="M640" i="10" s="1"/>
  <c r="AP695" i="1"/>
  <c r="BQ695" i="1"/>
  <c r="BR695" i="1"/>
  <c r="BS695" i="1"/>
  <c r="A696" i="1"/>
  <c r="C696" i="1"/>
  <c r="L696" i="1" a="1"/>
  <c r="L696" i="1" s="1"/>
  <c r="K674" i="15" s="1"/>
  <c r="M696" i="1" a="1"/>
  <c r="M696" i="1" s="1"/>
  <c r="L674" i="15" s="1"/>
  <c r="R696" i="1" a="1"/>
  <c r="R696" i="1" s="1"/>
  <c r="D674" i="15" s="1"/>
  <c r="S696" i="1" a="1"/>
  <c r="S696" i="1" s="1"/>
  <c r="E674" i="15" s="1"/>
  <c r="T696" i="1" a="1"/>
  <c r="T696" i="1" s="1"/>
  <c r="AH696" i="1"/>
  <c r="BA696" i="1" s="1"/>
  <c r="AI696" i="1"/>
  <c r="AJ696" i="1"/>
  <c r="K641" i="10" s="1"/>
  <c r="AK696" i="1"/>
  <c r="AN696" i="1"/>
  <c r="BD696" i="1" s="1" a="1"/>
  <c r="BD696" i="1" s="1"/>
  <c r="AO696" i="1"/>
  <c r="M641" i="10" s="1"/>
  <c r="AP696" i="1"/>
  <c r="BQ696" i="1"/>
  <c r="BR696" i="1"/>
  <c r="BS696" i="1"/>
  <c r="A697" i="1"/>
  <c r="C697" i="1"/>
  <c r="L697" i="1" a="1"/>
  <c r="L697" i="1" s="1"/>
  <c r="K675" i="15" s="1"/>
  <c r="M697" i="1" a="1"/>
  <c r="M697" i="1" s="1"/>
  <c r="L675" i="15" s="1"/>
  <c r="R697" i="1" a="1"/>
  <c r="R697" i="1" s="1"/>
  <c r="D675" i="15" s="1"/>
  <c r="S697" i="1" a="1"/>
  <c r="S697" i="1" s="1"/>
  <c r="E675" i="15" s="1"/>
  <c r="T697" i="1" a="1"/>
  <c r="T697" i="1" s="1"/>
  <c r="AH697" i="1"/>
  <c r="BA697" i="1" s="1"/>
  <c r="AI697" i="1"/>
  <c r="AJ697" i="1"/>
  <c r="K642" i="10" s="1"/>
  <c r="AK697" i="1"/>
  <c r="AN697" i="1"/>
  <c r="AO697" i="1"/>
  <c r="M642" i="10" s="1"/>
  <c r="AP697" i="1"/>
  <c r="BQ697" i="1"/>
  <c r="BR697" i="1"/>
  <c r="BS697" i="1"/>
  <c r="A698" i="1"/>
  <c r="C698" i="1"/>
  <c r="L698" i="1" a="1"/>
  <c r="L698" i="1" s="1"/>
  <c r="K676" i="15" s="1"/>
  <c r="M698" i="1" a="1"/>
  <c r="M698" i="1" s="1"/>
  <c r="L676" i="15" s="1"/>
  <c r="R698" i="1" a="1"/>
  <c r="R698" i="1" s="1"/>
  <c r="D676" i="15" s="1"/>
  <c r="S698" i="1" a="1"/>
  <c r="S698" i="1" s="1"/>
  <c r="E676" i="15" s="1"/>
  <c r="T698" i="1" a="1"/>
  <c r="T698" i="1" s="1"/>
  <c r="AH698" i="1"/>
  <c r="BA698" i="1" s="1"/>
  <c r="AI698" i="1"/>
  <c r="AJ698" i="1"/>
  <c r="K643" i="10" s="1"/>
  <c r="AK698" i="1"/>
  <c r="AN698" i="1"/>
  <c r="AO698" i="1"/>
  <c r="M643" i="10" s="1"/>
  <c r="AP698" i="1"/>
  <c r="BQ698" i="1"/>
  <c r="BR698" i="1"/>
  <c r="BS698" i="1"/>
  <c r="A699" i="1"/>
  <c r="C699" i="1"/>
  <c r="L699" i="1" a="1"/>
  <c r="L699" i="1" s="1"/>
  <c r="K677" i="15" s="1"/>
  <c r="M699" i="1" a="1"/>
  <c r="M699" i="1" s="1"/>
  <c r="L677" i="15" s="1"/>
  <c r="R699" i="1" a="1"/>
  <c r="R699" i="1" s="1"/>
  <c r="D677" i="15" s="1"/>
  <c r="S699" i="1" a="1"/>
  <c r="S699" i="1" s="1"/>
  <c r="E677" i="15" s="1"/>
  <c r="T699" i="1" a="1"/>
  <c r="T699" i="1" s="1"/>
  <c r="AH699" i="1"/>
  <c r="BA699" i="1" s="1"/>
  <c r="AI699" i="1"/>
  <c r="AJ699" i="1"/>
  <c r="K644" i="10" s="1"/>
  <c r="AK699" i="1"/>
  <c r="AN699" i="1"/>
  <c r="AO699" i="1"/>
  <c r="M644" i="10" s="1"/>
  <c r="AP699" i="1"/>
  <c r="BQ699" i="1"/>
  <c r="BR699" i="1"/>
  <c r="BS699" i="1"/>
  <c r="A700" i="1"/>
  <c r="C700" i="1"/>
  <c r="L700" i="1" a="1"/>
  <c r="L700" i="1" s="1"/>
  <c r="K678" i="15" s="1"/>
  <c r="M700" i="1" a="1"/>
  <c r="M700" i="1" s="1"/>
  <c r="L678" i="15" s="1"/>
  <c r="R700" i="1" a="1"/>
  <c r="R700" i="1" s="1"/>
  <c r="D678" i="15" s="1"/>
  <c r="S700" i="1" a="1"/>
  <c r="S700" i="1" s="1"/>
  <c r="E678" i="15" s="1"/>
  <c r="T700" i="1" a="1"/>
  <c r="T700" i="1" s="1"/>
  <c r="AH700" i="1"/>
  <c r="BA700" i="1" s="1"/>
  <c r="AI700" i="1"/>
  <c r="AJ700" i="1"/>
  <c r="K645" i="10" s="1"/>
  <c r="AK700" i="1"/>
  <c r="AN700" i="1"/>
  <c r="BD700" i="1" s="1" a="1"/>
  <c r="BD700" i="1" s="1"/>
  <c r="AO700" i="1"/>
  <c r="M645" i="10" s="1"/>
  <c r="AP700" i="1"/>
  <c r="BQ700" i="1"/>
  <c r="BR700" i="1"/>
  <c r="BS700" i="1"/>
  <c r="A701" i="1"/>
  <c r="C701" i="1"/>
  <c r="L701" i="1" a="1"/>
  <c r="L701" i="1" s="1"/>
  <c r="K679" i="15" s="1"/>
  <c r="M701" i="1" a="1"/>
  <c r="M701" i="1" s="1"/>
  <c r="L679" i="15" s="1"/>
  <c r="R701" i="1" a="1"/>
  <c r="R701" i="1" s="1"/>
  <c r="D679" i="15" s="1"/>
  <c r="S701" i="1" a="1"/>
  <c r="S701" i="1" s="1"/>
  <c r="E679" i="15" s="1"/>
  <c r="T701" i="1" a="1"/>
  <c r="T701" i="1" s="1"/>
  <c r="AH701" i="1"/>
  <c r="BA701" i="1" s="1"/>
  <c r="AI701" i="1"/>
  <c r="AJ701" i="1"/>
  <c r="K646" i="10" s="1"/>
  <c r="AK701" i="1"/>
  <c r="AN701" i="1"/>
  <c r="BD701" i="1" s="1" a="1"/>
  <c r="BD701" i="1" s="1"/>
  <c r="AO701" i="1"/>
  <c r="M646" i="10" s="1"/>
  <c r="AP701" i="1"/>
  <c r="BQ701" i="1"/>
  <c r="BR701" i="1"/>
  <c r="BS701" i="1"/>
  <c r="A702" i="1"/>
  <c r="C702" i="1"/>
  <c r="L702" i="1" a="1"/>
  <c r="L702" i="1" s="1"/>
  <c r="K680" i="15" s="1"/>
  <c r="M702" i="1" a="1"/>
  <c r="M702" i="1" s="1"/>
  <c r="L680" i="15" s="1"/>
  <c r="R702" i="1" a="1"/>
  <c r="R702" i="1" s="1"/>
  <c r="D680" i="15" s="1"/>
  <c r="S702" i="1" a="1"/>
  <c r="S702" i="1" s="1"/>
  <c r="E680" i="15" s="1"/>
  <c r="T702" i="1" a="1"/>
  <c r="T702" i="1" s="1"/>
  <c r="AH702" i="1"/>
  <c r="BA702" i="1" s="1"/>
  <c r="AI702" i="1"/>
  <c r="AJ702" i="1"/>
  <c r="K647" i="10" s="1"/>
  <c r="AK702" i="1"/>
  <c r="AN702" i="1"/>
  <c r="AO702" i="1"/>
  <c r="M647" i="10" s="1"/>
  <c r="AP702" i="1"/>
  <c r="BQ702" i="1"/>
  <c r="BR702" i="1"/>
  <c r="BS702" i="1"/>
  <c r="A703" i="1"/>
  <c r="C703" i="1"/>
  <c r="L703" i="1" a="1"/>
  <c r="L703" i="1" s="1"/>
  <c r="K681" i="15" s="1"/>
  <c r="M703" i="1" a="1"/>
  <c r="M703" i="1" s="1"/>
  <c r="L681" i="15" s="1"/>
  <c r="R703" i="1" a="1"/>
  <c r="R703" i="1" s="1"/>
  <c r="D681" i="15" s="1"/>
  <c r="S703" i="1" a="1"/>
  <c r="S703" i="1" s="1"/>
  <c r="E681" i="15" s="1"/>
  <c r="T703" i="1" a="1"/>
  <c r="T703" i="1" s="1"/>
  <c r="AH703" i="1"/>
  <c r="BA703" i="1" s="1"/>
  <c r="AI703" i="1"/>
  <c r="AJ703" i="1"/>
  <c r="K648" i="10" s="1"/>
  <c r="AK703" i="1"/>
  <c r="AN703" i="1"/>
  <c r="AO703" i="1"/>
  <c r="M648" i="10" s="1"/>
  <c r="AP703" i="1"/>
  <c r="BQ703" i="1"/>
  <c r="BR703" i="1"/>
  <c r="BS703" i="1"/>
  <c r="A704" i="1"/>
  <c r="C704" i="1"/>
  <c r="L704" i="1" a="1"/>
  <c r="L704" i="1" s="1"/>
  <c r="K682" i="15" s="1"/>
  <c r="M704" i="1" a="1"/>
  <c r="M704" i="1" s="1"/>
  <c r="L682" i="15" s="1"/>
  <c r="R704" i="1" a="1"/>
  <c r="R704" i="1" s="1"/>
  <c r="D682" i="15" s="1"/>
  <c r="S704" i="1" a="1"/>
  <c r="S704" i="1" s="1"/>
  <c r="E682" i="15" s="1"/>
  <c r="T704" i="1" a="1"/>
  <c r="T704" i="1" s="1"/>
  <c r="AH704" i="1"/>
  <c r="BA704" i="1" s="1"/>
  <c r="AI704" i="1"/>
  <c r="AJ704" i="1"/>
  <c r="K649" i="10" s="1"/>
  <c r="AK704" i="1"/>
  <c r="AN704" i="1"/>
  <c r="BD704" i="1" s="1" a="1"/>
  <c r="BD704" i="1" s="1"/>
  <c r="AO704" i="1"/>
  <c r="M649" i="10" s="1"/>
  <c r="AP704" i="1"/>
  <c r="BQ704" i="1"/>
  <c r="BR704" i="1"/>
  <c r="BS704" i="1"/>
  <c r="A705" i="1"/>
  <c r="C705" i="1"/>
  <c r="L705" i="1" a="1"/>
  <c r="L705" i="1" s="1"/>
  <c r="K683" i="15" s="1"/>
  <c r="M705" i="1" a="1"/>
  <c r="M705" i="1" s="1"/>
  <c r="L683" i="15" s="1"/>
  <c r="R705" i="1" a="1"/>
  <c r="R705" i="1" s="1"/>
  <c r="D683" i="15" s="1"/>
  <c r="S705" i="1" a="1"/>
  <c r="S705" i="1" s="1"/>
  <c r="E683" i="15" s="1"/>
  <c r="T705" i="1" a="1"/>
  <c r="T705" i="1" s="1"/>
  <c r="AH705" i="1"/>
  <c r="BA705" i="1" s="1"/>
  <c r="AI705" i="1"/>
  <c r="AJ705" i="1"/>
  <c r="K650" i="10" s="1"/>
  <c r="AK705" i="1"/>
  <c r="AN705" i="1"/>
  <c r="BD705" i="1" s="1" a="1"/>
  <c r="BD705" i="1" s="1"/>
  <c r="AO705" i="1"/>
  <c r="M650" i="10" s="1"/>
  <c r="AP705" i="1"/>
  <c r="BQ705" i="1"/>
  <c r="BR705" i="1"/>
  <c r="BS705" i="1"/>
  <c r="A706" i="1"/>
  <c r="C706" i="1"/>
  <c r="L706" i="1" a="1"/>
  <c r="L706" i="1" s="1"/>
  <c r="K684" i="15" s="1"/>
  <c r="M706" i="1" a="1"/>
  <c r="M706" i="1" s="1"/>
  <c r="L684" i="15" s="1"/>
  <c r="R706" i="1" a="1"/>
  <c r="R706" i="1" s="1"/>
  <c r="D684" i="15" s="1"/>
  <c r="S706" i="1" a="1"/>
  <c r="S706" i="1" s="1"/>
  <c r="E684" i="15" s="1"/>
  <c r="T706" i="1" a="1"/>
  <c r="T706" i="1" s="1"/>
  <c r="AH706" i="1"/>
  <c r="BA706" i="1" s="1"/>
  <c r="AI706" i="1"/>
  <c r="AJ706" i="1"/>
  <c r="K651" i="10" s="1"/>
  <c r="AK706" i="1"/>
  <c r="AN706" i="1"/>
  <c r="AO706" i="1"/>
  <c r="M651" i="10" s="1"/>
  <c r="AP706" i="1"/>
  <c r="BQ706" i="1"/>
  <c r="BR706" i="1"/>
  <c r="BS706" i="1"/>
  <c r="A707" i="1"/>
  <c r="C707" i="1"/>
  <c r="L707" i="1" a="1"/>
  <c r="L707" i="1" s="1"/>
  <c r="K685" i="15" s="1"/>
  <c r="M707" i="1" a="1"/>
  <c r="M707" i="1" s="1"/>
  <c r="L685" i="15" s="1"/>
  <c r="R707" i="1" a="1"/>
  <c r="R707" i="1" s="1"/>
  <c r="D685" i="15" s="1"/>
  <c r="S707" i="1" a="1"/>
  <c r="S707" i="1" s="1"/>
  <c r="E685" i="15" s="1"/>
  <c r="T707" i="1" a="1"/>
  <c r="T707" i="1" s="1"/>
  <c r="AH707" i="1"/>
  <c r="BA707" i="1" s="1"/>
  <c r="AI707" i="1"/>
  <c r="AJ707" i="1"/>
  <c r="K652" i="10" s="1"/>
  <c r="AK707" i="1"/>
  <c r="AN707" i="1"/>
  <c r="AO707" i="1"/>
  <c r="M652" i="10" s="1"/>
  <c r="AP707" i="1"/>
  <c r="BQ707" i="1"/>
  <c r="BR707" i="1"/>
  <c r="BS707" i="1"/>
  <c r="A708" i="1"/>
  <c r="C708" i="1"/>
  <c r="L708" i="1" a="1"/>
  <c r="L708" i="1" s="1"/>
  <c r="K686" i="15" s="1"/>
  <c r="M708" i="1" a="1"/>
  <c r="M708" i="1" s="1"/>
  <c r="L686" i="15" s="1"/>
  <c r="R708" i="1" a="1"/>
  <c r="R708" i="1" s="1"/>
  <c r="D686" i="15" s="1"/>
  <c r="S708" i="1" a="1"/>
  <c r="S708" i="1" s="1"/>
  <c r="E686" i="15" s="1"/>
  <c r="T708" i="1" a="1"/>
  <c r="T708" i="1" s="1"/>
  <c r="AH708" i="1"/>
  <c r="BA708" i="1" s="1"/>
  <c r="AI708" i="1"/>
  <c r="AJ708" i="1"/>
  <c r="K653" i="10" s="1"/>
  <c r="AK708" i="1"/>
  <c r="AN708" i="1"/>
  <c r="BD708" i="1" s="1" a="1"/>
  <c r="BD708" i="1" s="1"/>
  <c r="AO708" i="1"/>
  <c r="M653" i="10" s="1"/>
  <c r="AP708" i="1"/>
  <c r="BQ708" i="1"/>
  <c r="BR708" i="1"/>
  <c r="BS708" i="1"/>
  <c r="A709" i="1"/>
  <c r="C709" i="1"/>
  <c r="L709" i="1" a="1"/>
  <c r="L709" i="1" s="1"/>
  <c r="K687" i="15" s="1"/>
  <c r="M709" i="1" a="1"/>
  <c r="M709" i="1" s="1"/>
  <c r="L687" i="15" s="1"/>
  <c r="R709" i="1" a="1"/>
  <c r="R709" i="1" s="1"/>
  <c r="D687" i="15" s="1"/>
  <c r="S709" i="1" a="1"/>
  <c r="S709" i="1" s="1"/>
  <c r="E687" i="15" s="1"/>
  <c r="T709" i="1" a="1"/>
  <c r="T709" i="1" s="1"/>
  <c r="AH709" i="1"/>
  <c r="BA709" i="1" s="1"/>
  <c r="AI709" i="1"/>
  <c r="AJ709" i="1"/>
  <c r="K654" i="10" s="1"/>
  <c r="AK709" i="1"/>
  <c r="AN709" i="1"/>
  <c r="BD709" i="1" s="1" a="1"/>
  <c r="BD709" i="1" s="1"/>
  <c r="AO709" i="1"/>
  <c r="M654" i="10" s="1"/>
  <c r="AP709" i="1"/>
  <c r="BQ709" i="1"/>
  <c r="BR709" i="1"/>
  <c r="BS709" i="1"/>
  <c r="A710" i="1"/>
  <c r="C710" i="1"/>
  <c r="L710" i="1" a="1"/>
  <c r="L710" i="1" s="1"/>
  <c r="K688" i="15" s="1"/>
  <c r="M710" i="1" a="1"/>
  <c r="M710" i="1" s="1"/>
  <c r="L688" i="15" s="1"/>
  <c r="R710" i="1" a="1"/>
  <c r="R710" i="1" s="1"/>
  <c r="D688" i="15" s="1"/>
  <c r="S710" i="1" a="1"/>
  <c r="S710" i="1" s="1"/>
  <c r="E688" i="15" s="1"/>
  <c r="T710" i="1" a="1"/>
  <c r="T710" i="1" s="1"/>
  <c r="AH710" i="1"/>
  <c r="BA710" i="1" s="1"/>
  <c r="AI710" i="1"/>
  <c r="AJ710" i="1"/>
  <c r="K655" i="10" s="1"/>
  <c r="AK710" i="1"/>
  <c r="AN710" i="1"/>
  <c r="BD710" i="1" s="1" a="1"/>
  <c r="BD710" i="1" s="1"/>
  <c r="AO710" i="1"/>
  <c r="M655" i="10" s="1"/>
  <c r="AP710" i="1"/>
  <c r="BQ710" i="1"/>
  <c r="BR710" i="1"/>
  <c r="BS710" i="1"/>
  <c r="A711" i="1"/>
  <c r="C711" i="1"/>
  <c r="L711" i="1" a="1"/>
  <c r="L711" i="1" s="1"/>
  <c r="K689" i="15" s="1"/>
  <c r="M711" i="1" a="1"/>
  <c r="M711" i="1" s="1"/>
  <c r="L689" i="15" s="1"/>
  <c r="R711" i="1" a="1"/>
  <c r="R711" i="1" s="1"/>
  <c r="D689" i="15" s="1"/>
  <c r="S711" i="1" a="1"/>
  <c r="S711" i="1" s="1"/>
  <c r="E689" i="15" s="1"/>
  <c r="T711" i="1" a="1"/>
  <c r="T711" i="1" s="1"/>
  <c r="AH711" i="1"/>
  <c r="BA711" i="1" s="1"/>
  <c r="AI711" i="1"/>
  <c r="AJ711" i="1"/>
  <c r="K656" i="10" s="1"/>
  <c r="AK711" i="1"/>
  <c r="AN711" i="1"/>
  <c r="AO711" i="1"/>
  <c r="M656" i="10" s="1"/>
  <c r="AP711" i="1"/>
  <c r="BQ711" i="1"/>
  <c r="BR711" i="1"/>
  <c r="BS711" i="1"/>
  <c r="A712" i="1"/>
  <c r="C712" i="1"/>
  <c r="L712" i="1" a="1"/>
  <c r="L712" i="1" s="1"/>
  <c r="K690" i="15" s="1"/>
  <c r="M712" i="1" a="1"/>
  <c r="M712" i="1" s="1"/>
  <c r="L690" i="15" s="1"/>
  <c r="R712" i="1" a="1"/>
  <c r="R712" i="1" s="1"/>
  <c r="D690" i="15" s="1"/>
  <c r="S712" i="1" a="1"/>
  <c r="S712" i="1" s="1"/>
  <c r="E690" i="15" s="1"/>
  <c r="T712" i="1" a="1"/>
  <c r="T712" i="1" s="1"/>
  <c r="AH712" i="1"/>
  <c r="BA712" i="1" s="1"/>
  <c r="AI712" i="1"/>
  <c r="AJ712" i="1"/>
  <c r="K657" i="10" s="1"/>
  <c r="AK712" i="1"/>
  <c r="AN712" i="1"/>
  <c r="AO712" i="1"/>
  <c r="M657" i="10" s="1"/>
  <c r="AP712" i="1"/>
  <c r="BQ712" i="1"/>
  <c r="BR712" i="1"/>
  <c r="BS712" i="1"/>
  <c r="A713" i="1"/>
  <c r="C713" i="1"/>
  <c r="L713" i="1" a="1"/>
  <c r="L713" i="1" s="1"/>
  <c r="K691" i="15" s="1"/>
  <c r="M713" i="1" a="1"/>
  <c r="M713" i="1" s="1"/>
  <c r="L691" i="15" s="1"/>
  <c r="R713" i="1" a="1"/>
  <c r="R713" i="1" s="1"/>
  <c r="D691" i="15" s="1"/>
  <c r="S713" i="1" a="1"/>
  <c r="S713" i="1" s="1"/>
  <c r="E691" i="15" s="1"/>
  <c r="T713" i="1" a="1"/>
  <c r="T713" i="1" s="1"/>
  <c r="AH713" i="1"/>
  <c r="BA713" i="1" s="1"/>
  <c r="AI713" i="1"/>
  <c r="AJ713" i="1"/>
  <c r="K658" i="10" s="1"/>
  <c r="AK713" i="1"/>
  <c r="AN713" i="1"/>
  <c r="BD713" i="1" s="1" a="1"/>
  <c r="BD713" i="1" s="1"/>
  <c r="AO713" i="1"/>
  <c r="M658" i="10" s="1"/>
  <c r="AP713" i="1"/>
  <c r="BQ713" i="1"/>
  <c r="BR713" i="1"/>
  <c r="BS713" i="1"/>
  <c r="A714" i="1"/>
  <c r="C714" i="1"/>
  <c r="L714" i="1" a="1"/>
  <c r="L714" i="1" s="1"/>
  <c r="K692" i="15" s="1"/>
  <c r="M714" i="1" a="1"/>
  <c r="M714" i="1" s="1"/>
  <c r="L692" i="15" s="1"/>
  <c r="R714" i="1" a="1"/>
  <c r="R714" i="1" s="1"/>
  <c r="D692" i="15" s="1"/>
  <c r="S714" i="1" a="1"/>
  <c r="S714" i="1" s="1"/>
  <c r="E692" i="15" s="1"/>
  <c r="T714" i="1" a="1"/>
  <c r="T714" i="1" s="1"/>
  <c r="AH714" i="1"/>
  <c r="BA714" i="1" s="1"/>
  <c r="AI714" i="1"/>
  <c r="AJ714" i="1"/>
  <c r="K659" i="10" s="1"/>
  <c r="AK714" i="1"/>
  <c r="AN714" i="1"/>
  <c r="AO714" i="1"/>
  <c r="M659" i="10" s="1"/>
  <c r="AP714" i="1"/>
  <c r="BQ714" i="1"/>
  <c r="BR714" i="1"/>
  <c r="BS714" i="1"/>
  <c r="A715" i="1"/>
  <c r="C715" i="1"/>
  <c r="L715" i="1" a="1"/>
  <c r="L715" i="1" s="1"/>
  <c r="K693" i="15" s="1"/>
  <c r="M715" i="1" a="1"/>
  <c r="M715" i="1" s="1"/>
  <c r="L693" i="15" s="1"/>
  <c r="R715" i="1" a="1"/>
  <c r="R715" i="1" s="1"/>
  <c r="D693" i="15" s="1"/>
  <c r="S715" i="1" a="1"/>
  <c r="S715" i="1" s="1"/>
  <c r="E693" i="15" s="1"/>
  <c r="T715" i="1" a="1"/>
  <c r="T715" i="1" s="1"/>
  <c r="AH715" i="1"/>
  <c r="BA715" i="1" s="1"/>
  <c r="AI715" i="1"/>
  <c r="AJ715" i="1"/>
  <c r="K660" i="10" s="1"/>
  <c r="AK715" i="1"/>
  <c r="AN715" i="1"/>
  <c r="AO715" i="1"/>
  <c r="M660" i="10" s="1"/>
  <c r="AP715" i="1"/>
  <c r="BQ715" i="1"/>
  <c r="BR715" i="1"/>
  <c r="BS715" i="1"/>
  <c r="A716" i="1"/>
  <c r="C716" i="1"/>
  <c r="L716" i="1" a="1"/>
  <c r="L716" i="1" s="1"/>
  <c r="K694" i="15" s="1"/>
  <c r="M716" i="1" a="1"/>
  <c r="M716" i="1" s="1"/>
  <c r="L694" i="15" s="1"/>
  <c r="R716" i="1" a="1"/>
  <c r="R716" i="1" s="1"/>
  <c r="D694" i="15" s="1"/>
  <c r="S716" i="1" a="1"/>
  <c r="S716" i="1" s="1"/>
  <c r="E694" i="15" s="1"/>
  <c r="T716" i="1" a="1"/>
  <c r="T716" i="1" s="1"/>
  <c r="AH716" i="1"/>
  <c r="BA716" i="1" s="1"/>
  <c r="AI716" i="1"/>
  <c r="AJ716" i="1"/>
  <c r="K661" i="10" s="1"/>
  <c r="AK716" i="1"/>
  <c r="AN716" i="1"/>
  <c r="AO716" i="1"/>
  <c r="M661" i="10" s="1"/>
  <c r="AP716" i="1"/>
  <c r="BQ716" i="1"/>
  <c r="BR716" i="1"/>
  <c r="BS716" i="1"/>
  <c r="A717" i="1"/>
  <c r="C717" i="1"/>
  <c r="L717" i="1" a="1"/>
  <c r="L717" i="1" s="1"/>
  <c r="K695" i="15" s="1"/>
  <c r="M717" i="1" a="1"/>
  <c r="M717" i="1" s="1"/>
  <c r="L695" i="15" s="1"/>
  <c r="R717" i="1" a="1"/>
  <c r="R717" i="1" s="1"/>
  <c r="D695" i="15" s="1"/>
  <c r="S717" i="1" a="1"/>
  <c r="S717" i="1" s="1"/>
  <c r="E695" i="15" s="1"/>
  <c r="T717" i="1" a="1"/>
  <c r="T717" i="1" s="1"/>
  <c r="AH717" i="1"/>
  <c r="BA717" i="1" s="1"/>
  <c r="AI717" i="1"/>
  <c r="AJ717" i="1"/>
  <c r="K662" i="10" s="1"/>
  <c r="AK717" i="1"/>
  <c r="AN717" i="1"/>
  <c r="AO717" i="1"/>
  <c r="M662" i="10" s="1"/>
  <c r="AP717" i="1"/>
  <c r="BQ717" i="1"/>
  <c r="BR717" i="1"/>
  <c r="BS717" i="1"/>
  <c r="A718" i="1"/>
  <c r="C718" i="1"/>
  <c r="L718" i="1" a="1"/>
  <c r="L718" i="1" s="1"/>
  <c r="K696" i="15" s="1"/>
  <c r="M718" i="1" a="1"/>
  <c r="M718" i="1" s="1"/>
  <c r="L696" i="15" s="1"/>
  <c r="R718" i="1" a="1"/>
  <c r="R718" i="1" s="1"/>
  <c r="D696" i="15" s="1"/>
  <c r="S718" i="1" a="1"/>
  <c r="S718" i="1" s="1"/>
  <c r="E696" i="15" s="1"/>
  <c r="T718" i="1" a="1"/>
  <c r="T718" i="1" s="1"/>
  <c r="AH718" i="1"/>
  <c r="BA718" i="1" s="1"/>
  <c r="AI718" i="1"/>
  <c r="AJ718" i="1"/>
  <c r="K663" i="10" s="1"/>
  <c r="AK718" i="1"/>
  <c r="AN718" i="1"/>
  <c r="BD718" i="1" s="1" a="1"/>
  <c r="BD718" i="1" s="1"/>
  <c r="AO718" i="1"/>
  <c r="M663" i="10" s="1"/>
  <c r="AP718" i="1"/>
  <c r="BQ718" i="1"/>
  <c r="BR718" i="1"/>
  <c r="BS718" i="1"/>
  <c r="A719" i="1"/>
  <c r="C719" i="1"/>
  <c r="L719" i="1" a="1"/>
  <c r="L719" i="1" s="1"/>
  <c r="K697" i="15" s="1"/>
  <c r="M719" i="1" a="1"/>
  <c r="M719" i="1" s="1"/>
  <c r="L697" i="15" s="1"/>
  <c r="R719" i="1" a="1"/>
  <c r="R719" i="1" s="1"/>
  <c r="D697" i="15" s="1"/>
  <c r="S719" i="1" a="1"/>
  <c r="S719" i="1" s="1"/>
  <c r="E697" i="15" s="1"/>
  <c r="T719" i="1" a="1"/>
  <c r="T719" i="1" s="1"/>
  <c r="AH719" i="1"/>
  <c r="BA719" i="1" s="1"/>
  <c r="AI719" i="1"/>
  <c r="AJ719" i="1"/>
  <c r="K664" i="10" s="1"/>
  <c r="AK719" i="1"/>
  <c r="AN719" i="1"/>
  <c r="BD719" i="1" s="1" a="1"/>
  <c r="BD719" i="1" s="1"/>
  <c r="AO719" i="1"/>
  <c r="M664" i="10" s="1"/>
  <c r="AP719" i="1"/>
  <c r="BQ719" i="1"/>
  <c r="BR719" i="1"/>
  <c r="BS719" i="1"/>
  <c r="A720" i="1"/>
  <c r="C720" i="1"/>
  <c r="L720" i="1" a="1"/>
  <c r="L720" i="1" s="1"/>
  <c r="K698" i="15" s="1"/>
  <c r="M720" i="1" a="1"/>
  <c r="M720" i="1" s="1"/>
  <c r="L698" i="15" s="1"/>
  <c r="R720" i="1" a="1"/>
  <c r="R720" i="1" s="1"/>
  <c r="D698" i="15" s="1"/>
  <c r="S720" i="1" a="1"/>
  <c r="S720" i="1" s="1"/>
  <c r="E698" i="15" s="1"/>
  <c r="T720" i="1" a="1"/>
  <c r="T720" i="1" s="1"/>
  <c r="AH720" i="1"/>
  <c r="BA720" i="1" s="1"/>
  <c r="AI720" i="1"/>
  <c r="AJ720" i="1"/>
  <c r="K665" i="10" s="1"/>
  <c r="AK720" i="1"/>
  <c r="AN720" i="1"/>
  <c r="AO720" i="1"/>
  <c r="M665" i="10" s="1"/>
  <c r="AP720" i="1"/>
  <c r="BQ720" i="1"/>
  <c r="BR720" i="1"/>
  <c r="BS720" i="1"/>
  <c r="A721" i="1"/>
  <c r="C721" i="1"/>
  <c r="L721" i="1" a="1"/>
  <c r="L721" i="1" s="1"/>
  <c r="K699" i="15" s="1"/>
  <c r="M721" i="1" a="1"/>
  <c r="M721" i="1" s="1"/>
  <c r="L699" i="15" s="1"/>
  <c r="R721" i="1" a="1"/>
  <c r="R721" i="1" s="1"/>
  <c r="D699" i="15" s="1"/>
  <c r="S721" i="1" a="1"/>
  <c r="S721" i="1" s="1"/>
  <c r="E699" i="15" s="1"/>
  <c r="T721" i="1" a="1"/>
  <c r="T721" i="1" s="1"/>
  <c r="AH721" i="1"/>
  <c r="BA721" i="1" s="1"/>
  <c r="AI721" i="1"/>
  <c r="AJ721" i="1"/>
  <c r="K666" i="10" s="1"/>
  <c r="AK721" i="1"/>
  <c r="AN721" i="1"/>
  <c r="BD721" i="1" s="1" a="1"/>
  <c r="BD721" i="1" s="1"/>
  <c r="AO721" i="1"/>
  <c r="M666" i="10" s="1"/>
  <c r="AP721" i="1"/>
  <c r="BQ721" i="1"/>
  <c r="BR721" i="1"/>
  <c r="BS721" i="1"/>
  <c r="A722" i="1"/>
  <c r="C722" i="1"/>
  <c r="L722" i="1" a="1"/>
  <c r="L722" i="1" s="1"/>
  <c r="K700" i="15" s="1"/>
  <c r="M722" i="1" a="1"/>
  <c r="M722" i="1" s="1"/>
  <c r="L700" i="15" s="1"/>
  <c r="R722" i="1" a="1"/>
  <c r="R722" i="1" s="1"/>
  <c r="D700" i="15" s="1"/>
  <c r="S722" i="1" a="1"/>
  <c r="S722" i="1" s="1"/>
  <c r="E700" i="15" s="1"/>
  <c r="T722" i="1" a="1"/>
  <c r="T722" i="1" s="1"/>
  <c r="AH722" i="1"/>
  <c r="BA722" i="1" s="1"/>
  <c r="AI722" i="1"/>
  <c r="AJ722" i="1"/>
  <c r="K667" i="10" s="1"/>
  <c r="AK722" i="1"/>
  <c r="AN722" i="1"/>
  <c r="BD722" i="1" s="1" a="1"/>
  <c r="BD722" i="1" s="1"/>
  <c r="AO722" i="1"/>
  <c r="M667" i="10" s="1"/>
  <c r="AP722" i="1"/>
  <c r="BQ722" i="1"/>
  <c r="BR722" i="1"/>
  <c r="BS722" i="1"/>
  <c r="A723" i="1"/>
  <c r="C723" i="1"/>
  <c r="L723" i="1" a="1"/>
  <c r="L723" i="1" s="1"/>
  <c r="K701" i="15" s="1"/>
  <c r="M723" i="1" a="1"/>
  <c r="M723" i="1" s="1"/>
  <c r="L701" i="15" s="1"/>
  <c r="R723" i="1" a="1"/>
  <c r="R723" i="1" s="1"/>
  <c r="D701" i="15" s="1"/>
  <c r="S723" i="1" a="1"/>
  <c r="S723" i="1" s="1"/>
  <c r="E701" i="15" s="1"/>
  <c r="T723" i="1" a="1"/>
  <c r="T723" i="1" s="1"/>
  <c r="AH723" i="1"/>
  <c r="BA723" i="1" s="1"/>
  <c r="AI723" i="1"/>
  <c r="AJ723" i="1"/>
  <c r="K668" i="10" s="1"/>
  <c r="AK723" i="1"/>
  <c r="AN723" i="1"/>
  <c r="AO723" i="1"/>
  <c r="M668" i="10" s="1"/>
  <c r="AP723" i="1"/>
  <c r="BQ723" i="1"/>
  <c r="BR723" i="1"/>
  <c r="BS723" i="1"/>
  <c r="A724" i="1"/>
  <c r="C724" i="1"/>
  <c r="L724" i="1" a="1"/>
  <c r="L724" i="1" s="1"/>
  <c r="K702" i="15" s="1"/>
  <c r="M724" i="1" a="1"/>
  <c r="M724" i="1" s="1"/>
  <c r="L702" i="15" s="1"/>
  <c r="R724" i="1" a="1"/>
  <c r="R724" i="1" s="1"/>
  <c r="D702" i="15" s="1"/>
  <c r="S724" i="1" a="1"/>
  <c r="S724" i="1" s="1"/>
  <c r="E702" i="15" s="1"/>
  <c r="T724" i="1" a="1"/>
  <c r="T724" i="1" s="1"/>
  <c r="AH724" i="1"/>
  <c r="BA724" i="1" s="1"/>
  <c r="AI724" i="1"/>
  <c r="AJ724" i="1"/>
  <c r="K669" i="10" s="1"/>
  <c r="AK724" i="1"/>
  <c r="AN724" i="1"/>
  <c r="AO724" i="1"/>
  <c r="M669" i="10" s="1"/>
  <c r="AP724" i="1"/>
  <c r="BQ724" i="1"/>
  <c r="BR724" i="1"/>
  <c r="BS724" i="1"/>
  <c r="A725" i="1"/>
  <c r="C725" i="1"/>
  <c r="L725" i="1" a="1"/>
  <c r="L725" i="1" s="1"/>
  <c r="K703" i="15" s="1"/>
  <c r="M725" i="1" a="1"/>
  <c r="M725" i="1" s="1"/>
  <c r="L703" i="15" s="1"/>
  <c r="R725" i="1" a="1"/>
  <c r="R725" i="1" s="1"/>
  <c r="D703" i="15" s="1"/>
  <c r="S725" i="1" a="1"/>
  <c r="S725" i="1" s="1"/>
  <c r="E703" i="15" s="1"/>
  <c r="T725" i="1" a="1"/>
  <c r="T725" i="1" s="1"/>
  <c r="AH725" i="1"/>
  <c r="BA725" i="1" s="1"/>
  <c r="AI725" i="1"/>
  <c r="AJ725" i="1"/>
  <c r="K670" i="10" s="1"/>
  <c r="AK725" i="1"/>
  <c r="AN725" i="1"/>
  <c r="AO725" i="1"/>
  <c r="M670" i="10" s="1"/>
  <c r="AP725" i="1"/>
  <c r="BQ725" i="1"/>
  <c r="BR725" i="1"/>
  <c r="BS725" i="1"/>
  <c r="A726" i="1"/>
  <c r="C726" i="1"/>
  <c r="L726" i="1" a="1"/>
  <c r="L726" i="1" s="1"/>
  <c r="K704" i="15" s="1"/>
  <c r="M726" i="1" a="1"/>
  <c r="M726" i="1" s="1"/>
  <c r="L704" i="15" s="1"/>
  <c r="R726" i="1" a="1"/>
  <c r="R726" i="1" s="1"/>
  <c r="D704" i="15" s="1"/>
  <c r="S726" i="1" a="1"/>
  <c r="S726" i="1" s="1"/>
  <c r="E704" i="15" s="1"/>
  <c r="T726" i="1" a="1"/>
  <c r="T726" i="1" s="1"/>
  <c r="AH726" i="1"/>
  <c r="BA726" i="1" s="1"/>
  <c r="AI726" i="1"/>
  <c r="AJ726" i="1"/>
  <c r="K671" i="10" s="1"/>
  <c r="AK726" i="1"/>
  <c r="AN726" i="1"/>
  <c r="BD726" i="1" s="1" a="1"/>
  <c r="BD726" i="1" s="1"/>
  <c r="AO726" i="1"/>
  <c r="M671" i="10" s="1"/>
  <c r="AP726" i="1"/>
  <c r="BQ726" i="1"/>
  <c r="BR726" i="1"/>
  <c r="BS726" i="1"/>
  <c r="A727" i="1"/>
  <c r="C727" i="1"/>
  <c r="L727" i="1" a="1"/>
  <c r="L727" i="1" s="1"/>
  <c r="K705" i="15" s="1"/>
  <c r="M727" i="1" a="1"/>
  <c r="M727" i="1" s="1"/>
  <c r="L705" i="15" s="1"/>
  <c r="R727" i="1" a="1"/>
  <c r="R727" i="1" s="1"/>
  <c r="D705" i="15" s="1"/>
  <c r="S727" i="1" a="1"/>
  <c r="S727" i="1" s="1"/>
  <c r="E705" i="15" s="1"/>
  <c r="T727" i="1" a="1"/>
  <c r="T727" i="1" s="1"/>
  <c r="AH727" i="1"/>
  <c r="BA727" i="1" s="1"/>
  <c r="AI727" i="1"/>
  <c r="AJ727" i="1"/>
  <c r="K672" i="10" s="1"/>
  <c r="AK727" i="1"/>
  <c r="AN727" i="1"/>
  <c r="AO727" i="1"/>
  <c r="M672" i="10" s="1"/>
  <c r="AP727" i="1"/>
  <c r="BQ727" i="1"/>
  <c r="BR727" i="1"/>
  <c r="BS727" i="1"/>
  <c r="A728" i="1"/>
  <c r="C728" i="1"/>
  <c r="L728" i="1" a="1"/>
  <c r="L728" i="1" s="1"/>
  <c r="K706" i="15" s="1"/>
  <c r="M728" i="1" a="1"/>
  <c r="M728" i="1" s="1"/>
  <c r="L706" i="15" s="1"/>
  <c r="R728" i="1" a="1"/>
  <c r="R728" i="1" s="1"/>
  <c r="D706" i="15" s="1"/>
  <c r="S728" i="1" a="1"/>
  <c r="S728" i="1" s="1"/>
  <c r="E706" i="15" s="1"/>
  <c r="T728" i="1" a="1"/>
  <c r="T728" i="1" s="1"/>
  <c r="AH728" i="1"/>
  <c r="BA728" i="1" s="1"/>
  <c r="AI728" i="1"/>
  <c r="AJ728" i="1"/>
  <c r="K673" i="10" s="1"/>
  <c r="AK728" i="1"/>
  <c r="AN728" i="1"/>
  <c r="BD728" i="1" s="1" a="1"/>
  <c r="BD728" i="1" s="1"/>
  <c r="AO728" i="1"/>
  <c r="M673" i="10" s="1"/>
  <c r="AP728" i="1"/>
  <c r="BQ728" i="1"/>
  <c r="BR728" i="1"/>
  <c r="BS728" i="1"/>
  <c r="A729" i="1"/>
  <c r="C729" i="1"/>
  <c r="L729" i="1" a="1"/>
  <c r="L729" i="1" s="1"/>
  <c r="K707" i="15" s="1"/>
  <c r="M729" i="1" a="1"/>
  <c r="M729" i="1" s="1"/>
  <c r="L707" i="15" s="1"/>
  <c r="R729" i="1" a="1"/>
  <c r="R729" i="1" s="1"/>
  <c r="D707" i="15" s="1"/>
  <c r="S729" i="1" a="1"/>
  <c r="S729" i="1" s="1"/>
  <c r="E707" i="15" s="1"/>
  <c r="T729" i="1" a="1"/>
  <c r="T729" i="1" s="1"/>
  <c r="AH729" i="1"/>
  <c r="BA729" i="1" s="1"/>
  <c r="AI729" i="1"/>
  <c r="AJ729" i="1"/>
  <c r="K674" i="10" s="1"/>
  <c r="AK729" i="1"/>
  <c r="AN729" i="1"/>
  <c r="AO729" i="1"/>
  <c r="M674" i="10" s="1"/>
  <c r="AP729" i="1"/>
  <c r="BQ729" i="1"/>
  <c r="BR729" i="1"/>
  <c r="BS729" i="1"/>
  <c r="A730" i="1"/>
  <c r="C730" i="1"/>
  <c r="L730" i="1" a="1"/>
  <c r="L730" i="1" s="1"/>
  <c r="K708" i="15" s="1"/>
  <c r="M730" i="1" a="1"/>
  <c r="M730" i="1" s="1"/>
  <c r="L708" i="15" s="1"/>
  <c r="R730" i="1" a="1"/>
  <c r="R730" i="1" s="1"/>
  <c r="D708" i="15" s="1"/>
  <c r="S730" i="1" a="1"/>
  <c r="S730" i="1" s="1"/>
  <c r="E708" i="15" s="1"/>
  <c r="T730" i="1" a="1"/>
  <c r="T730" i="1" s="1"/>
  <c r="AH730" i="1"/>
  <c r="BA730" i="1" s="1"/>
  <c r="AI730" i="1"/>
  <c r="AJ730" i="1"/>
  <c r="K675" i="10" s="1"/>
  <c r="AK730" i="1"/>
  <c r="AN730" i="1"/>
  <c r="BD730" i="1" s="1" a="1"/>
  <c r="BD730" i="1" s="1"/>
  <c r="AO730" i="1"/>
  <c r="M675" i="10" s="1"/>
  <c r="AP730" i="1"/>
  <c r="BQ730" i="1"/>
  <c r="BR730" i="1"/>
  <c r="BS730" i="1"/>
  <c r="A731" i="1"/>
  <c r="C731" i="1"/>
  <c r="L731" i="1" a="1"/>
  <c r="L731" i="1" s="1"/>
  <c r="K709" i="15" s="1"/>
  <c r="M731" i="1" a="1"/>
  <c r="M731" i="1" s="1"/>
  <c r="L709" i="15" s="1"/>
  <c r="R731" i="1" a="1"/>
  <c r="R731" i="1" s="1"/>
  <c r="D709" i="15" s="1"/>
  <c r="S731" i="1" a="1"/>
  <c r="S731" i="1" s="1"/>
  <c r="E709" i="15" s="1"/>
  <c r="T731" i="1" a="1"/>
  <c r="T731" i="1" s="1"/>
  <c r="AH731" i="1"/>
  <c r="BA731" i="1" s="1"/>
  <c r="AI731" i="1"/>
  <c r="AJ731" i="1"/>
  <c r="K676" i="10" s="1"/>
  <c r="AK731" i="1"/>
  <c r="AN731" i="1"/>
  <c r="BD731" i="1" s="1" a="1"/>
  <c r="BD731" i="1" s="1"/>
  <c r="AO731" i="1"/>
  <c r="M676" i="10" s="1"/>
  <c r="AP731" i="1"/>
  <c r="BQ731" i="1"/>
  <c r="BR731" i="1"/>
  <c r="BS731" i="1"/>
  <c r="A732" i="1"/>
  <c r="C732" i="1"/>
  <c r="L732" i="1" a="1"/>
  <c r="L732" i="1" s="1"/>
  <c r="K710" i="15" s="1"/>
  <c r="M732" i="1" a="1"/>
  <c r="M732" i="1" s="1"/>
  <c r="L710" i="15" s="1"/>
  <c r="R732" i="1" a="1"/>
  <c r="R732" i="1" s="1"/>
  <c r="D710" i="15" s="1"/>
  <c r="S732" i="1" a="1"/>
  <c r="S732" i="1" s="1"/>
  <c r="E710" i="15" s="1"/>
  <c r="T732" i="1" a="1"/>
  <c r="T732" i="1" s="1"/>
  <c r="AH732" i="1"/>
  <c r="BA732" i="1" s="1"/>
  <c r="AI732" i="1"/>
  <c r="AJ732" i="1"/>
  <c r="K677" i="10" s="1"/>
  <c r="AK732" i="1"/>
  <c r="AN732" i="1"/>
  <c r="AO732" i="1"/>
  <c r="M677" i="10" s="1"/>
  <c r="AP732" i="1"/>
  <c r="BQ732" i="1"/>
  <c r="BR732" i="1"/>
  <c r="BS732" i="1"/>
  <c r="A733" i="1"/>
  <c r="C733" i="1"/>
  <c r="L733" i="1" a="1"/>
  <c r="L733" i="1" s="1"/>
  <c r="K711" i="15" s="1"/>
  <c r="M733" i="1" a="1"/>
  <c r="M733" i="1" s="1"/>
  <c r="L711" i="15" s="1"/>
  <c r="R733" i="1" a="1"/>
  <c r="R733" i="1" s="1"/>
  <c r="D711" i="15" s="1"/>
  <c r="S733" i="1" a="1"/>
  <c r="S733" i="1" s="1"/>
  <c r="E711" i="15" s="1"/>
  <c r="T733" i="1" a="1"/>
  <c r="T733" i="1" s="1"/>
  <c r="AH733" i="1"/>
  <c r="BA733" i="1" s="1"/>
  <c r="AI733" i="1"/>
  <c r="AJ733" i="1"/>
  <c r="K678" i="10" s="1"/>
  <c r="AK733" i="1"/>
  <c r="AN733" i="1"/>
  <c r="AO733" i="1"/>
  <c r="M678" i="10" s="1"/>
  <c r="AP733" i="1"/>
  <c r="BQ733" i="1"/>
  <c r="BR733" i="1"/>
  <c r="BS733" i="1"/>
  <c r="A734" i="1"/>
  <c r="C734" i="1"/>
  <c r="L734" i="1" a="1"/>
  <c r="L734" i="1" s="1"/>
  <c r="K712" i="15" s="1"/>
  <c r="M734" i="1" a="1"/>
  <c r="M734" i="1" s="1"/>
  <c r="L712" i="15" s="1"/>
  <c r="R734" i="1" a="1"/>
  <c r="R734" i="1" s="1"/>
  <c r="D712" i="15" s="1"/>
  <c r="S734" i="1" a="1"/>
  <c r="S734" i="1" s="1"/>
  <c r="E712" i="15" s="1"/>
  <c r="T734" i="1" a="1"/>
  <c r="T734" i="1" s="1"/>
  <c r="AH734" i="1"/>
  <c r="BA734" i="1" s="1"/>
  <c r="AI734" i="1"/>
  <c r="AJ734" i="1"/>
  <c r="K679" i="10" s="1"/>
  <c r="AK734" i="1"/>
  <c r="AN734" i="1"/>
  <c r="AO734" i="1"/>
  <c r="M679" i="10" s="1"/>
  <c r="AP734" i="1"/>
  <c r="BQ734" i="1"/>
  <c r="BR734" i="1"/>
  <c r="BS734" i="1"/>
  <c r="A735" i="1"/>
  <c r="C735" i="1"/>
  <c r="L735" i="1" a="1"/>
  <c r="L735" i="1" s="1"/>
  <c r="K713" i="15" s="1"/>
  <c r="M735" i="1" a="1"/>
  <c r="M735" i="1" s="1"/>
  <c r="L713" i="15" s="1"/>
  <c r="R735" i="1" a="1"/>
  <c r="R735" i="1" s="1"/>
  <c r="D713" i="15" s="1"/>
  <c r="S735" i="1" a="1"/>
  <c r="S735" i="1" s="1"/>
  <c r="E713" i="15" s="1"/>
  <c r="T735" i="1" a="1"/>
  <c r="T735" i="1" s="1"/>
  <c r="AH735" i="1"/>
  <c r="BA735" i="1" s="1"/>
  <c r="AI735" i="1"/>
  <c r="AJ735" i="1"/>
  <c r="K680" i="10" s="1"/>
  <c r="AK735" i="1"/>
  <c r="AN735" i="1"/>
  <c r="BD735" i="1" s="1" a="1"/>
  <c r="BD735" i="1" s="1"/>
  <c r="AO735" i="1"/>
  <c r="M680" i="10" s="1"/>
  <c r="AP735" i="1"/>
  <c r="BQ735" i="1"/>
  <c r="BR735" i="1"/>
  <c r="BS735" i="1"/>
  <c r="A736" i="1"/>
  <c r="C736" i="1"/>
  <c r="L736" i="1" a="1"/>
  <c r="L736" i="1" s="1"/>
  <c r="K714" i="15" s="1"/>
  <c r="M736" i="1" a="1"/>
  <c r="M736" i="1" s="1"/>
  <c r="L714" i="15" s="1"/>
  <c r="R736" i="1" a="1"/>
  <c r="R736" i="1" s="1"/>
  <c r="D714" i="15" s="1"/>
  <c r="S736" i="1" a="1"/>
  <c r="S736" i="1" s="1"/>
  <c r="E714" i="15" s="1"/>
  <c r="T736" i="1" a="1"/>
  <c r="T736" i="1" s="1"/>
  <c r="AH736" i="1"/>
  <c r="BA736" i="1" s="1"/>
  <c r="AI736" i="1"/>
  <c r="AJ736" i="1"/>
  <c r="K681" i="10" s="1"/>
  <c r="AK736" i="1"/>
  <c r="AN736" i="1"/>
  <c r="BD736" i="1" s="1" a="1"/>
  <c r="BD736" i="1" s="1"/>
  <c r="AO736" i="1"/>
  <c r="M681" i="10" s="1"/>
  <c r="AP736" i="1"/>
  <c r="BQ736" i="1"/>
  <c r="BR736" i="1"/>
  <c r="BS736" i="1"/>
  <c r="A737" i="1"/>
  <c r="C737" i="1"/>
  <c r="L737" i="1" a="1"/>
  <c r="L737" i="1" s="1"/>
  <c r="K715" i="15" s="1"/>
  <c r="M737" i="1" a="1"/>
  <c r="M737" i="1" s="1"/>
  <c r="L715" i="15" s="1"/>
  <c r="R737" i="1" a="1"/>
  <c r="R737" i="1" s="1"/>
  <c r="D715" i="15" s="1"/>
  <c r="S737" i="1" a="1"/>
  <c r="S737" i="1" s="1"/>
  <c r="E715" i="15" s="1"/>
  <c r="T737" i="1" a="1"/>
  <c r="T737" i="1" s="1"/>
  <c r="AH737" i="1"/>
  <c r="BA737" i="1" s="1"/>
  <c r="AI737" i="1"/>
  <c r="AJ737" i="1"/>
  <c r="K682" i="10" s="1"/>
  <c r="AK737" i="1"/>
  <c r="AN737" i="1"/>
  <c r="AO737" i="1"/>
  <c r="M682" i="10" s="1"/>
  <c r="AP737" i="1"/>
  <c r="BQ737" i="1"/>
  <c r="BR737" i="1"/>
  <c r="BS737" i="1"/>
  <c r="A738" i="1"/>
  <c r="C738" i="1"/>
  <c r="L738" i="1" a="1"/>
  <c r="L738" i="1" s="1"/>
  <c r="K716" i="15" s="1"/>
  <c r="M738" i="1" a="1"/>
  <c r="M738" i="1" s="1"/>
  <c r="L716" i="15" s="1"/>
  <c r="R738" i="1" a="1"/>
  <c r="R738" i="1" s="1"/>
  <c r="D716" i="15" s="1"/>
  <c r="S738" i="1" a="1"/>
  <c r="S738" i="1" s="1"/>
  <c r="E716" i="15" s="1"/>
  <c r="T738" i="1" a="1"/>
  <c r="T738" i="1" s="1"/>
  <c r="AH738" i="1"/>
  <c r="BA738" i="1" s="1"/>
  <c r="AI738" i="1"/>
  <c r="AJ738" i="1"/>
  <c r="K683" i="10" s="1"/>
  <c r="AK738" i="1"/>
  <c r="AN738" i="1"/>
  <c r="BD738" i="1" s="1" a="1"/>
  <c r="BD738" i="1" s="1"/>
  <c r="AO738" i="1"/>
  <c r="M683" i="10" s="1"/>
  <c r="AP738" i="1"/>
  <c r="BQ738" i="1"/>
  <c r="BR738" i="1"/>
  <c r="BS738" i="1"/>
  <c r="A739" i="1"/>
  <c r="C739" i="1"/>
  <c r="L739" i="1" a="1"/>
  <c r="L739" i="1" s="1"/>
  <c r="K717" i="15" s="1"/>
  <c r="M739" i="1" a="1"/>
  <c r="M739" i="1" s="1"/>
  <c r="L717" i="15" s="1"/>
  <c r="R739" i="1" a="1"/>
  <c r="R739" i="1" s="1"/>
  <c r="D717" i="15" s="1"/>
  <c r="S739" i="1" a="1"/>
  <c r="S739" i="1" s="1"/>
  <c r="E717" i="15" s="1"/>
  <c r="T739" i="1" a="1"/>
  <c r="T739" i="1" s="1"/>
  <c r="AH739" i="1"/>
  <c r="BA739" i="1" s="1"/>
  <c r="AI739" i="1"/>
  <c r="AJ739" i="1"/>
  <c r="K684" i="10" s="1"/>
  <c r="AK739" i="1"/>
  <c r="AN739" i="1"/>
  <c r="BD739" i="1" s="1" a="1"/>
  <c r="BD739" i="1" s="1"/>
  <c r="AO739" i="1"/>
  <c r="M684" i="10" s="1"/>
  <c r="AP739" i="1"/>
  <c r="BQ739" i="1"/>
  <c r="BR739" i="1"/>
  <c r="BS739" i="1"/>
  <c r="A740" i="1"/>
  <c r="C740" i="1"/>
  <c r="L740" i="1" a="1"/>
  <c r="L740" i="1" s="1"/>
  <c r="K718" i="15" s="1"/>
  <c r="M740" i="1" a="1"/>
  <c r="M740" i="1" s="1"/>
  <c r="L718" i="15" s="1"/>
  <c r="R740" i="1" a="1"/>
  <c r="R740" i="1" s="1"/>
  <c r="D718" i="15" s="1"/>
  <c r="S740" i="1" a="1"/>
  <c r="S740" i="1" s="1"/>
  <c r="E718" i="15" s="1"/>
  <c r="T740" i="1" a="1"/>
  <c r="T740" i="1" s="1"/>
  <c r="AH740" i="1"/>
  <c r="BA740" i="1" s="1"/>
  <c r="AI740" i="1"/>
  <c r="AJ740" i="1"/>
  <c r="K685" i="10" s="1"/>
  <c r="AK740" i="1"/>
  <c r="AN740" i="1"/>
  <c r="AO740" i="1"/>
  <c r="M685" i="10" s="1"/>
  <c r="AP740" i="1"/>
  <c r="BQ740" i="1"/>
  <c r="BR740" i="1"/>
  <c r="BS740" i="1"/>
  <c r="A741" i="1"/>
  <c r="C741" i="1"/>
  <c r="L741" i="1" a="1"/>
  <c r="L741" i="1" s="1"/>
  <c r="K719" i="15" s="1"/>
  <c r="M741" i="1" a="1"/>
  <c r="M741" i="1" s="1"/>
  <c r="L719" i="15" s="1"/>
  <c r="R741" i="1" a="1"/>
  <c r="R741" i="1" s="1"/>
  <c r="D719" i="15" s="1"/>
  <c r="S741" i="1" a="1"/>
  <c r="S741" i="1" s="1"/>
  <c r="E719" i="15" s="1"/>
  <c r="T741" i="1" a="1"/>
  <c r="T741" i="1" s="1"/>
  <c r="AH741" i="1"/>
  <c r="BA741" i="1" s="1"/>
  <c r="AI741" i="1"/>
  <c r="AJ741" i="1"/>
  <c r="K686" i="10" s="1"/>
  <c r="AK741" i="1"/>
  <c r="AN741" i="1"/>
  <c r="BD741" i="1" s="1" a="1"/>
  <c r="BD741" i="1" s="1"/>
  <c r="AO741" i="1"/>
  <c r="M686" i="10" s="1"/>
  <c r="AP741" i="1"/>
  <c r="BQ741" i="1"/>
  <c r="BR741" i="1"/>
  <c r="BS741" i="1"/>
  <c r="A742" i="1"/>
  <c r="C742" i="1"/>
  <c r="L742" i="1" a="1"/>
  <c r="L742" i="1" s="1"/>
  <c r="K720" i="15" s="1"/>
  <c r="M742" i="1" a="1"/>
  <c r="M742" i="1" s="1"/>
  <c r="L720" i="15" s="1"/>
  <c r="R742" i="1" a="1"/>
  <c r="R742" i="1" s="1"/>
  <c r="D720" i="15" s="1"/>
  <c r="S742" i="1" a="1"/>
  <c r="S742" i="1" s="1"/>
  <c r="E720" i="15" s="1"/>
  <c r="T742" i="1" a="1"/>
  <c r="T742" i="1" s="1"/>
  <c r="AH742" i="1"/>
  <c r="BA742" i="1" s="1"/>
  <c r="AI742" i="1"/>
  <c r="AJ742" i="1"/>
  <c r="K687" i="10" s="1"/>
  <c r="AK742" i="1"/>
  <c r="AN742" i="1"/>
  <c r="AO742" i="1"/>
  <c r="M687" i="10" s="1"/>
  <c r="AP742" i="1"/>
  <c r="BQ742" i="1"/>
  <c r="BR742" i="1"/>
  <c r="BS742" i="1"/>
  <c r="A743" i="1"/>
  <c r="C743" i="1"/>
  <c r="L743" i="1" a="1"/>
  <c r="L743" i="1" s="1"/>
  <c r="K721" i="15" s="1"/>
  <c r="M743" i="1" a="1"/>
  <c r="M743" i="1" s="1"/>
  <c r="L721" i="15" s="1"/>
  <c r="R743" i="1" a="1"/>
  <c r="R743" i="1" s="1"/>
  <c r="D721" i="15" s="1"/>
  <c r="S743" i="1" a="1"/>
  <c r="S743" i="1" s="1"/>
  <c r="E721" i="15" s="1"/>
  <c r="T743" i="1" a="1"/>
  <c r="T743" i="1" s="1"/>
  <c r="AH743" i="1"/>
  <c r="BA743" i="1" s="1"/>
  <c r="AI743" i="1"/>
  <c r="AJ743" i="1"/>
  <c r="K688" i="10" s="1"/>
  <c r="AK743" i="1"/>
  <c r="AN743" i="1"/>
  <c r="BD743" i="1" s="1" a="1"/>
  <c r="BD743" i="1" s="1"/>
  <c r="AO743" i="1"/>
  <c r="M688" i="10" s="1"/>
  <c r="AP743" i="1"/>
  <c r="BQ743" i="1"/>
  <c r="BR743" i="1"/>
  <c r="BS743" i="1"/>
  <c r="A744" i="1"/>
  <c r="C744" i="1"/>
  <c r="L744" i="1" a="1"/>
  <c r="L744" i="1" s="1"/>
  <c r="K722" i="15" s="1"/>
  <c r="M744" i="1" a="1"/>
  <c r="M744" i="1" s="1"/>
  <c r="L722" i="15" s="1"/>
  <c r="R744" i="1" a="1"/>
  <c r="R744" i="1" s="1"/>
  <c r="D722" i="15" s="1"/>
  <c r="S744" i="1" a="1"/>
  <c r="S744" i="1" s="1"/>
  <c r="E722" i="15" s="1"/>
  <c r="T744" i="1" a="1"/>
  <c r="T744" i="1" s="1"/>
  <c r="AH744" i="1"/>
  <c r="BA744" i="1" s="1"/>
  <c r="AI744" i="1"/>
  <c r="AJ744" i="1"/>
  <c r="K689" i="10" s="1"/>
  <c r="AK744" i="1"/>
  <c r="AN744" i="1"/>
  <c r="BD744" i="1" s="1" a="1"/>
  <c r="BD744" i="1" s="1"/>
  <c r="AO744" i="1"/>
  <c r="M689" i="10" s="1"/>
  <c r="AP744" i="1"/>
  <c r="BQ744" i="1"/>
  <c r="BR744" i="1"/>
  <c r="BS744" i="1"/>
  <c r="A745" i="1"/>
  <c r="C745" i="1"/>
  <c r="L745" i="1" a="1"/>
  <c r="L745" i="1" s="1"/>
  <c r="K723" i="15" s="1"/>
  <c r="M745" i="1" a="1"/>
  <c r="M745" i="1" s="1"/>
  <c r="L723" i="15" s="1"/>
  <c r="R745" i="1" a="1"/>
  <c r="R745" i="1" s="1"/>
  <c r="D723" i="15" s="1"/>
  <c r="S745" i="1" a="1"/>
  <c r="S745" i="1" s="1"/>
  <c r="E723" i="15" s="1"/>
  <c r="T745" i="1" a="1"/>
  <c r="T745" i="1" s="1"/>
  <c r="AH745" i="1"/>
  <c r="BA745" i="1" s="1"/>
  <c r="AI745" i="1"/>
  <c r="AJ745" i="1"/>
  <c r="K690" i="10" s="1"/>
  <c r="AK745" i="1"/>
  <c r="AN745" i="1"/>
  <c r="BD745" i="1" s="1" a="1"/>
  <c r="BD745" i="1" s="1"/>
  <c r="AO745" i="1"/>
  <c r="M690" i="10" s="1"/>
  <c r="AP745" i="1"/>
  <c r="BQ745" i="1"/>
  <c r="BR745" i="1"/>
  <c r="BS745" i="1"/>
  <c r="A746" i="1"/>
  <c r="C746" i="1"/>
  <c r="L746" i="1" a="1"/>
  <c r="L746" i="1" s="1"/>
  <c r="K724" i="15" s="1"/>
  <c r="M746" i="1" a="1"/>
  <c r="M746" i="1" s="1"/>
  <c r="L724" i="15" s="1"/>
  <c r="R746" i="1" a="1"/>
  <c r="R746" i="1" s="1"/>
  <c r="D724" i="15" s="1"/>
  <c r="S746" i="1" a="1"/>
  <c r="S746" i="1" s="1"/>
  <c r="E724" i="15" s="1"/>
  <c r="T746" i="1" a="1"/>
  <c r="T746" i="1" s="1"/>
  <c r="AH746" i="1"/>
  <c r="BA746" i="1" s="1"/>
  <c r="AI746" i="1"/>
  <c r="AJ746" i="1"/>
  <c r="K691" i="10" s="1"/>
  <c r="AK746" i="1"/>
  <c r="AN746" i="1"/>
  <c r="AO746" i="1"/>
  <c r="M691" i="10" s="1"/>
  <c r="AP746" i="1"/>
  <c r="BQ746" i="1"/>
  <c r="BR746" i="1"/>
  <c r="BS746" i="1"/>
  <c r="A747" i="1"/>
  <c r="C747" i="1"/>
  <c r="L747" i="1" a="1"/>
  <c r="L747" i="1" s="1"/>
  <c r="K725" i="15" s="1"/>
  <c r="M747" i="1" a="1"/>
  <c r="M747" i="1" s="1"/>
  <c r="L725" i="15" s="1"/>
  <c r="R747" i="1" a="1"/>
  <c r="R747" i="1" s="1"/>
  <c r="D725" i="15" s="1"/>
  <c r="S747" i="1" a="1"/>
  <c r="S747" i="1" s="1"/>
  <c r="E725" i="15" s="1"/>
  <c r="T747" i="1" a="1"/>
  <c r="T747" i="1" s="1"/>
  <c r="AH747" i="1"/>
  <c r="BA747" i="1" s="1"/>
  <c r="AI747" i="1"/>
  <c r="AJ747" i="1"/>
  <c r="K692" i="10" s="1"/>
  <c r="AK747" i="1"/>
  <c r="AN747" i="1"/>
  <c r="BD747" i="1" s="1" a="1"/>
  <c r="BD747" i="1" s="1"/>
  <c r="AO747" i="1"/>
  <c r="M692" i="10" s="1"/>
  <c r="AP747" i="1"/>
  <c r="BQ747" i="1"/>
  <c r="BR747" i="1"/>
  <c r="BS747" i="1"/>
  <c r="A748" i="1"/>
  <c r="C748" i="1"/>
  <c r="L748" i="1" a="1"/>
  <c r="L748" i="1" s="1"/>
  <c r="K726" i="15" s="1"/>
  <c r="M748" i="1" a="1"/>
  <c r="M748" i="1" s="1"/>
  <c r="L726" i="15" s="1"/>
  <c r="R748" i="1" a="1"/>
  <c r="R748" i="1" s="1"/>
  <c r="D726" i="15" s="1"/>
  <c r="S748" i="1" a="1"/>
  <c r="S748" i="1" s="1"/>
  <c r="E726" i="15" s="1"/>
  <c r="T748" i="1" a="1"/>
  <c r="T748" i="1" s="1"/>
  <c r="AH748" i="1"/>
  <c r="BA748" i="1" s="1"/>
  <c r="AI748" i="1"/>
  <c r="AJ748" i="1"/>
  <c r="K693" i="10" s="1"/>
  <c r="AK748" i="1"/>
  <c r="AN748" i="1"/>
  <c r="BD748" i="1" s="1" a="1"/>
  <c r="BD748" i="1" s="1"/>
  <c r="AO748" i="1"/>
  <c r="M693" i="10" s="1"/>
  <c r="AP748" i="1"/>
  <c r="BQ748" i="1"/>
  <c r="BR748" i="1"/>
  <c r="BS748" i="1"/>
  <c r="A749" i="1"/>
  <c r="C749" i="1"/>
  <c r="L749" i="1" a="1"/>
  <c r="L749" i="1" s="1"/>
  <c r="K727" i="15" s="1"/>
  <c r="M749" i="1" a="1"/>
  <c r="M749" i="1" s="1"/>
  <c r="L727" i="15" s="1"/>
  <c r="R749" i="1" a="1"/>
  <c r="R749" i="1" s="1"/>
  <c r="D727" i="15" s="1"/>
  <c r="S749" i="1" a="1"/>
  <c r="S749" i="1" s="1"/>
  <c r="E727" i="15" s="1"/>
  <c r="T749" i="1" a="1"/>
  <c r="T749" i="1" s="1"/>
  <c r="AH749" i="1"/>
  <c r="BA749" i="1" s="1"/>
  <c r="AI749" i="1"/>
  <c r="AJ749" i="1"/>
  <c r="K694" i="10" s="1"/>
  <c r="AK749" i="1"/>
  <c r="AN749" i="1"/>
  <c r="AO749" i="1"/>
  <c r="M694" i="10" s="1"/>
  <c r="AP749" i="1"/>
  <c r="BQ749" i="1"/>
  <c r="BR749" i="1"/>
  <c r="BS749" i="1"/>
  <c r="A750" i="1"/>
  <c r="C750" i="1"/>
  <c r="L750" i="1" a="1"/>
  <c r="L750" i="1" s="1"/>
  <c r="K728" i="15" s="1"/>
  <c r="M750" i="1" a="1"/>
  <c r="M750" i="1" s="1"/>
  <c r="L728" i="15" s="1"/>
  <c r="R750" i="1" a="1"/>
  <c r="R750" i="1" s="1"/>
  <c r="D728" i="15" s="1"/>
  <c r="S750" i="1" a="1"/>
  <c r="S750" i="1" s="1"/>
  <c r="E728" i="15" s="1"/>
  <c r="T750" i="1" a="1"/>
  <c r="T750" i="1" s="1"/>
  <c r="AH750" i="1"/>
  <c r="BA750" i="1" s="1"/>
  <c r="AI750" i="1"/>
  <c r="AJ750" i="1"/>
  <c r="K695" i="10" s="1"/>
  <c r="AK750" i="1"/>
  <c r="AN750" i="1"/>
  <c r="BD750" i="1" s="1" a="1"/>
  <c r="BD750" i="1" s="1"/>
  <c r="AO750" i="1"/>
  <c r="M695" i="10" s="1"/>
  <c r="AP750" i="1"/>
  <c r="BQ750" i="1"/>
  <c r="BR750" i="1"/>
  <c r="BS750" i="1"/>
  <c r="A751" i="1"/>
  <c r="C751" i="1"/>
  <c r="L751" i="1" a="1"/>
  <c r="L751" i="1" s="1"/>
  <c r="K729" i="15" s="1"/>
  <c r="M751" i="1" a="1"/>
  <c r="M751" i="1" s="1"/>
  <c r="L729" i="15" s="1"/>
  <c r="R751" i="1" a="1"/>
  <c r="R751" i="1" s="1"/>
  <c r="D729" i="15" s="1"/>
  <c r="S751" i="1" a="1"/>
  <c r="S751" i="1" s="1"/>
  <c r="E729" i="15" s="1"/>
  <c r="T751" i="1" a="1"/>
  <c r="T751" i="1" s="1"/>
  <c r="AH751" i="1"/>
  <c r="BA751" i="1" s="1"/>
  <c r="AI751" i="1"/>
  <c r="AJ751" i="1"/>
  <c r="K696" i="10" s="1"/>
  <c r="AK751" i="1"/>
  <c r="AN751" i="1"/>
  <c r="BD751" i="1" s="1" a="1"/>
  <c r="BD751" i="1" s="1"/>
  <c r="AO751" i="1"/>
  <c r="M696" i="10" s="1"/>
  <c r="AP751" i="1"/>
  <c r="BQ751" i="1"/>
  <c r="BR751" i="1"/>
  <c r="BS751" i="1"/>
  <c r="A752" i="1"/>
  <c r="C752" i="1"/>
  <c r="L752" i="1" a="1"/>
  <c r="L752" i="1" s="1"/>
  <c r="K730" i="15" s="1"/>
  <c r="M752" i="1" a="1"/>
  <c r="M752" i="1" s="1"/>
  <c r="L730" i="15" s="1"/>
  <c r="R752" i="1" a="1"/>
  <c r="R752" i="1" s="1"/>
  <c r="D730" i="15" s="1"/>
  <c r="S752" i="1" a="1"/>
  <c r="S752" i="1" s="1"/>
  <c r="E730" i="15" s="1"/>
  <c r="T752" i="1" a="1"/>
  <c r="T752" i="1" s="1"/>
  <c r="AH752" i="1"/>
  <c r="BA752" i="1" s="1"/>
  <c r="AI752" i="1"/>
  <c r="AJ752" i="1"/>
  <c r="K697" i="10" s="1"/>
  <c r="AK752" i="1"/>
  <c r="AN752" i="1"/>
  <c r="BD752" i="1" s="1" a="1"/>
  <c r="BD752" i="1" s="1"/>
  <c r="AO752" i="1"/>
  <c r="M697" i="10" s="1"/>
  <c r="AP752" i="1"/>
  <c r="BQ752" i="1"/>
  <c r="BR752" i="1"/>
  <c r="BS752" i="1"/>
  <c r="A753" i="1"/>
  <c r="C753" i="1"/>
  <c r="L753" i="1" a="1"/>
  <c r="L753" i="1" s="1"/>
  <c r="K731" i="15" s="1"/>
  <c r="M753" i="1" a="1"/>
  <c r="M753" i="1" s="1"/>
  <c r="L731" i="15" s="1"/>
  <c r="R753" i="1" a="1"/>
  <c r="R753" i="1" s="1"/>
  <c r="D731" i="15" s="1"/>
  <c r="S753" i="1" a="1"/>
  <c r="S753" i="1" s="1"/>
  <c r="E731" i="15" s="1"/>
  <c r="T753" i="1" a="1"/>
  <c r="T753" i="1" s="1"/>
  <c r="AH753" i="1"/>
  <c r="BA753" i="1" s="1"/>
  <c r="AI753" i="1"/>
  <c r="AJ753" i="1"/>
  <c r="K698" i="10" s="1"/>
  <c r="AK753" i="1"/>
  <c r="AN753" i="1"/>
  <c r="BD753" i="1" s="1" a="1"/>
  <c r="BD753" i="1" s="1"/>
  <c r="AO753" i="1"/>
  <c r="M698" i="10" s="1"/>
  <c r="AP753" i="1"/>
  <c r="BQ753" i="1"/>
  <c r="BR753" i="1"/>
  <c r="BS753" i="1"/>
  <c r="A754" i="1"/>
  <c r="C754" i="1"/>
  <c r="L754" i="1" a="1"/>
  <c r="L754" i="1" s="1"/>
  <c r="K732" i="15" s="1"/>
  <c r="M754" i="1" a="1"/>
  <c r="M754" i="1" s="1"/>
  <c r="L732" i="15" s="1"/>
  <c r="R754" i="1" a="1"/>
  <c r="R754" i="1" s="1"/>
  <c r="D732" i="15" s="1"/>
  <c r="S754" i="1" a="1"/>
  <c r="S754" i="1" s="1"/>
  <c r="E732" i="15" s="1"/>
  <c r="T754" i="1" a="1"/>
  <c r="T754" i="1" s="1"/>
  <c r="AH754" i="1"/>
  <c r="BA754" i="1" s="1"/>
  <c r="AI754" i="1"/>
  <c r="AJ754" i="1"/>
  <c r="K699" i="10" s="1"/>
  <c r="AK754" i="1"/>
  <c r="AN754" i="1"/>
  <c r="AO754" i="1"/>
  <c r="M699" i="10" s="1"/>
  <c r="AP754" i="1"/>
  <c r="BQ754" i="1"/>
  <c r="BR754" i="1"/>
  <c r="BS754" i="1"/>
  <c r="A755" i="1"/>
  <c r="C755" i="1"/>
  <c r="L755" i="1" a="1"/>
  <c r="L755" i="1" s="1"/>
  <c r="K733" i="15" s="1"/>
  <c r="M755" i="1" a="1"/>
  <c r="M755" i="1" s="1"/>
  <c r="L733" i="15" s="1"/>
  <c r="R755" i="1" a="1"/>
  <c r="R755" i="1" s="1"/>
  <c r="D733" i="15" s="1"/>
  <c r="S755" i="1" a="1"/>
  <c r="S755" i="1" s="1"/>
  <c r="E733" i="15" s="1"/>
  <c r="T755" i="1" a="1"/>
  <c r="T755" i="1" s="1"/>
  <c r="AH755" i="1"/>
  <c r="BA755" i="1" s="1"/>
  <c r="AI755" i="1"/>
  <c r="AJ755" i="1"/>
  <c r="K700" i="10" s="1"/>
  <c r="AK755" i="1"/>
  <c r="AN755" i="1"/>
  <c r="AO755" i="1"/>
  <c r="M700" i="10" s="1"/>
  <c r="AP755" i="1"/>
  <c r="BQ755" i="1"/>
  <c r="BR755" i="1"/>
  <c r="BS755" i="1"/>
  <c r="A756" i="1"/>
  <c r="C756" i="1"/>
  <c r="L756" i="1" a="1"/>
  <c r="L756" i="1" s="1"/>
  <c r="K734" i="15" s="1"/>
  <c r="M756" i="1" a="1"/>
  <c r="M756" i="1" s="1"/>
  <c r="L734" i="15" s="1"/>
  <c r="R756" i="1" a="1"/>
  <c r="R756" i="1" s="1"/>
  <c r="D734" i="15" s="1"/>
  <c r="S756" i="1" a="1"/>
  <c r="S756" i="1" s="1"/>
  <c r="E734" i="15" s="1"/>
  <c r="T756" i="1" a="1"/>
  <c r="T756" i="1" s="1"/>
  <c r="AH756" i="1"/>
  <c r="BA756" i="1" s="1"/>
  <c r="AI756" i="1"/>
  <c r="AJ756" i="1"/>
  <c r="K701" i="10" s="1"/>
  <c r="AK756" i="1"/>
  <c r="AN756" i="1"/>
  <c r="BD756" i="1" s="1" a="1"/>
  <c r="BD756" i="1" s="1"/>
  <c r="AO756" i="1"/>
  <c r="M701" i="10" s="1"/>
  <c r="AP756" i="1"/>
  <c r="BQ756" i="1"/>
  <c r="BR756" i="1"/>
  <c r="BS756" i="1"/>
  <c r="A757" i="1"/>
  <c r="C757" i="1"/>
  <c r="L757" i="1" a="1"/>
  <c r="L757" i="1" s="1"/>
  <c r="K735" i="15" s="1"/>
  <c r="M757" i="1" a="1"/>
  <c r="M757" i="1" s="1"/>
  <c r="L735" i="15" s="1"/>
  <c r="R757" i="1" a="1"/>
  <c r="R757" i="1" s="1"/>
  <c r="D735" i="15" s="1"/>
  <c r="S757" i="1" a="1"/>
  <c r="S757" i="1" s="1"/>
  <c r="E735" i="15" s="1"/>
  <c r="T757" i="1" a="1"/>
  <c r="T757" i="1" s="1"/>
  <c r="AH757" i="1"/>
  <c r="BA757" i="1" s="1"/>
  <c r="AI757" i="1"/>
  <c r="AJ757" i="1"/>
  <c r="K702" i="10" s="1"/>
  <c r="AK757" i="1"/>
  <c r="AN757" i="1"/>
  <c r="AO757" i="1"/>
  <c r="M702" i="10" s="1"/>
  <c r="AP757" i="1"/>
  <c r="BQ757" i="1"/>
  <c r="BR757" i="1"/>
  <c r="BS757" i="1"/>
  <c r="A758" i="1"/>
  <c r="C758" i="1"/>
  <c r="L758" i="1" a="1"/>
  <c r="L758" i="1" s="1"/>
  <c r="K736" i="15" s="1"/>
  <c r="M758" i="1" a="1"/>
  <c r="M758" i="1" s="1"/>
  <c r="L736" i="15" s="1"/>
  <c r="R758" i="1" a="1"/>
  <c r="R758" i="1" s="1"/>
  <c r="D736" i="15" s="1"/>
  <c r="S758" i="1" a="1"/>
  <c r="S758" i="1" s="1"/>
  <c r="E736" i="15" s="1"/>
  <c r="T758" i="1" a="1"/>
  <c r="T758" i="1" s="1"/>
  <c r="AH758" i="1"/>
  <c r="BA758" i="1" s="1"/>
  <c r="AI758" i="1"/>
  <c r="AJ758" i="1"/>
  <c r="K703" i="10" s="1"/>
  <c r="AK758" i="1"/>
  <c r="AN758" i="1"/>
  <c r="BD758" i="1" s="1" a="1"/>
  <c r="BD758" i="1" s="1"/>
  <c r="AO758" i="1"/>
  <c r="M703" i="10" s="1"/>
  <c r="AP758" i="1"/>
  <c r="BQ758" i="1"/>
  <c r="BR758" i="1"/>
  <c r="BS758" i="1"/>
  <c r="A759" i="1"/>
  <c r="C759" i="1"/>
  <c r="L759" i="1" a="1"/>
  <c r="L759" i="1" s="1"/>
  <c r="K737" i="15" s="1"/>
  <c r="M759" i="1" a="1"/>
  <c r="M759" i="1" s="1"/>
  <c r="L737" i="15" s="1"/>
  <c r="R759" i="1" a="1"/>
  <c r="R759" i="1" s="1"/>
  <c r="D737" i="15" s="1"/>
  <c r="S759" i="1" a="1"/>
  <c r="S759" i="1" s="1"/>
  <c r="E737" i="15" s="1"/>
  <c r="T759" i="1" a="1"/>
  <c r="T759" i="1" s="1"/>
  <c r="AH759" i="1"/>
  <c r="BA759" i="1" s="1"/>
  <c r="AI759" i="1"/>
  <c r="AJ759" i="1"/>
  <c r="K704" i="10" s="1"/>
  <c r="AK759" i="1"/>
  <c r="AN759" i="1"/>
  <c r="BD759" i="1" s="1" a="1"/>
  <c r="BD759" i="1" s="1"/>
  <c r="AO759" i="1"/>
  <c r="M704" i="10" s="1"/>
  <c r="AP759" i="1"/>
  <c r="BQ759" i="1"/>
  <c r="BR759" i="1"/>
  <c r="BS759" i="1"/>
  <c r="A760" i="1"/>
  <c r="C760" i="1"/>
  <c r="L760" i="1" a="1"/>
  <c r="L760" i="1" s="1"/>
  <c r="K738" i="15" s="1"/>
  <c r="M760" i="1" a="1"/>
  <c r="M760" i="1" s="1"/>
  <c r="L738" i="15" s="1"/>
  <c r="R760" i="1" a="1"/>
  <c r="R760" i="1" s="1"/>
  <c r="D738" i="15" s="1"/>
  <c r="S760" i="1" a="1"/>
  <c r="S760" i="1" s="1"/>
  <c r="E738" i="15" s="1"/>
  <c r="T760" i="1" a="1"/>
  <c r="T760" i="1" s="1"/>
  <c r="AH760" i="1"/>
  <c r="BA760" i="1" s="1"/>
  <c r="AI760" i="1"/>
  <c r="AJ760" i="1"/>
  <c r="K705" i="10" s="1"/>
  <c r="AK760" i="1"/>
  <c r="AN760" i="1"/>
  <c r="AO760" i="1"/>
  <c r="M705" i="10" s="1"/>
  <c r="AP760" i="1"/>
  <c r="BQ760" i="1"/>
  <c r="BR760" i="1"/>
  <c r="BS760" i="1"/>
  <c r="A761" i="1"/>
  <c r="C761" i="1"/>
  <c r="L761" i="1" a="1"/>
  <c r="L761" i="1" s="1"/>
  <c r="K739" i="15" s="1"/>
  <c r="M761" i="1" a="1"/>
  <c r="M761" i="1" s="1"/>
  <c r="L739" i="15" s="1"/>
  <c r="R761" i="1" a="1"/>
  <c r="R761" i="1" s="1"/>
  <c r="D739" i="15" s="1"/>
  <c r="S761" i="1" a="1"/>
  <c r="S761" i="1" s="1"/>
  <c r="E739" i="15" s="1"/>
  <c r="T761" i="1" a="1"/>
  <c r="T761" i="1" s="1"/>
  <c r="AH761" i="1"/>
  <c r="BA761" i="1" s="1"/>
  <c r="AI761" i="1"/>
  <c r="AJ761" i="1"/>
  <c r="K706" i="10" s="1"/>
  <c r="AK761" i="1"/>
  <c r="AN761" i="1"/>
  <c r="BD761" i="1" s="1" a="1"/>
  <c r="BD761" i="1" s="1"/>
  <c r="AO761" i="1"/>
  <c r="M706" i="10" s="1"/>
  <c r="AP761" i="1"/>
  <c r="BQ761" i="1"/>
  <c r="BR761" i="1"/>
  <c r="BS761" i="1"/>
  <c r="A762" i="1"/>
  <c r="C762" i="1"/>
  <c r="L762" i="1" a="1"/>
  <c r="L762" i="1" s="1"/>
  <c r="K740" i="15" s="1"/>
  <c r="M762" i="1" a="1"/>
  <c r="M762" i="1" s="1"/>
  <c r="L740" i="15" s="1"/>
  <c r="R762" i="1" a="1"/>
  <c r="R762" i="1" s="1"/>
  <c r="D740" i="15" s="1"/>
  <c r="S762" i="1" a="1"/>
  <c r="S762" i="1" s="1"/>
  <c r="E740" i="15" s="1"/>
  <c r="T762" i="1" a="1"/>
  <c r="T762" i="1" s="1"/>
  <c r="AH762" i="1"/>
  <c r="BA762" i="1" s="1"/>
  <c r="AI762" i="1"/>
  <c r="AJ762" i="1"/>
  <c r="K707" i="10" s="1"/>
  <c r="AK762" i="1"/>
  <c r="AN762" i="1"/>
  <c r="BD762" i="1" s="1" a="1"/>
  <c r="BD762" i="1" s="1"/>
  <c r="AO762" i="1"/>
  <c r="M707" i="10" s="1"/>
  <c r="AP762" i="1"/>
  <c r="BQ762" i="1"/>
  <c r="BR762" i="1"/>
  <c r="BS762" i="1"/>
  <c r="A763" i="1"/>
  <c r="C763" i="1"/>
  <c r="L763" i="1" a="1"/>
  <c r="L763" i="1" s="1"/>
  <c r="K741" i="15" s="1"/>
  <c r="M763" i="1" a="1"/>
  <c r="M763" i="1" s="1"/>
  <c r="L741" i="15" s="1"/>
  <c r="R763" i="1" a="1"/>
  <c r="R763" i="1" s="1"/>
  <c r="D741" i="15" s="1"/>
  <c r="S763" i="1" a="1"/>
  <c r="S763" i="1" s="1"/>
  <c r="E741" i="15" s="1"/>
  <c r="T763" i="1" a="1"/>
  <c r="T763" i="1" s="1"/>
  <c r="AH763" i="1"/>
  <c r="BA763" i="1" s="1"/>
  <c r="AI763" i="1"/>
  <c r="AJ763" i="1"/>
  <c r="K708" i="10" s="1"/>
  <c r="AK763" i="1"/>
  <c r="AN763" i="1"/>
  <c r="AO763" i="1"/>
  <c r="M708" i="10" s="1"/>
  <c r="AP763" i="1"/>
  <c r="BQ763" i="1"/>
  <c r="BR763" i="1"/>
  <c r="BS763" i="1"/>
  <c r="A764" i="1"/>
  <c r="C764" i="1"/>
  <c r="L764" i="1" a="1"/>
  <c r="L764" i="1" s="1"/>
  <c r="K742" i="15" s="1"/>
  <c r="M764" i="1" a="1"/>
  <c r="M764" i="1" s="1"/>
  <c r="L742" i="15" s="1"/>
  <c r="R764" i="1" a="1"/>
  <c r="R764" i="1" s="1"/>
  <c r="D742" i="15" s="1"/>
  <c r="S764" i="1" a="1"/>
  <c r="S764" i="1" s="1"/>
  <c r="E742" i="15" s="1"/>
  <c r="T764" i="1" a="1"/>
  <c r="T764" i="1" s="1"/>
  <c r="AH764" i="1"/>
  <c r="BA764" i="1" s="1"/>
  <c r="AI764" i="1"/>
  <c r="AJ764" i="1"/>
  <c r="K709" i="10" s="1"/>
  <c r="AK764" i="1"/>
  <c r="AN764" i="1"/>
  <c r="AO764" i="1"/>
  <c r="M709" i="10" s="1"/>
  <c r="AP764" i="1"/>
  <c r="BQ764" i="1"/>
  <c r="BR764" i="1"/>
  <c r="BS764" i="1"/>
  <c r="A765" i="1"/>
  <c r="C765" i="1"/>
  <c r="L765" i="1" a="1"/>
  <c r="L765" i="1" s="1"/>
  <c r="K743" i="15" s="1"/>
  <c r="M765" i="1" a="1"/>
  <c r="M765" i="1" s="1"/>
  <c r="L743" i="15" s="1"/>
  <c r="R765" i="1" a="1"/>
  <c r="R765" i="1" s="1"/>
  <c r="D743" i="15" s="1"/>
  <c r="S765" i="1" a="1"/>
  <c r="S765" i="1" s="1"/>
  <c r="E743" i="15" s="1"/>
  <c r="T765" i="1" a="1"/>
  <c r="T765" i="1" s="1"/>
  <c r="AH765" i="1"/>
  <c r="BA765" i="1" s="1"/>
  <c r="AI765" i="1"/>
  <c r="AJ765" i="1"/>
  <c r="K710" i="10" s="1"/>
  <c r="AK765" i="1"/>
  <c r="AN765" i="1"/>
  <c r="BD765" i="1" s="1" a="1"/>
  <c r="BD765" i="1" s="1"/>
  <c r="AO765" i="1"/>
  <c r="M710" i="10" s="1"/>
  <c r="AP765" i="1"/>
  <c r="BQ765" i="1"/>
  <c r="BR765" i="1"/>
  <c r="BS765" i="1"/>
  <c r="A766" i="1"/>
  <c r="C766" i="1"/>
  <c r="L766" i="1" a="1"/>
  <c r="L766" i="1" s="1"/>
  <c r="K744" i="15" s="1"/>
  <c r="M766" i="1" a="1"/>
  <c r="M766" i="1" s="1"/>
  <c r="L744" i="15" s="1"/>
  <c r="R766" i="1" a="1"/>
  <c r="R766" i="1" s="1"/>
  <c r="D744" i="15" s="1"/>
  <c r="S766" i="1" a="1"/>
  <c r="S766" i="1" s="1"/>
  <c r="E744" i="15" s="1"/>
  <c r="T766" i="1" a="1"/>
  <c r="T766" i="1" s="1"/>
  <c r="AH766" i="1"/>
  <c r="BA766" i="1" s="1"/>
  <c r="AI766" i="1"/>
  <c r="AJ766" i="1"/>
  <c r="K711" i="10" s="1"/>
  <c r="AK766" i="1"/>
  <c r="AN766" i="1"/>
  <c r="BD766" i="1" s="1" a="1"/>
  <c r="BD766" i="1" s="1"/>
  <c r="AO766" i="1"/>
  <c r="M711" i="10" s="1"/>
  <c r="AP766" i="1"/>
  <c r="BQ766" i="1"/>
  <c r="BR766" i="1"/>
  <c r="BS766" i="1"/>
  <c r="A767" i="1"/>
  <c r="C767" i="1"/>
  <c r="L767" i="1" a="1"/>
  <c r="L767" i="1" s="1"/>
  <c r="K745" i="15" s="1"/>
  <c r="M767" i="1" a="1"/>
  <c r="M767" i="1" s="1"/>
  <c r="L745" i="15" s="1"/>
  <c r="R767" i="1" a="1"/>
  <c r="R767" i="1" s="1"/>
  <c r="D745" i="15" s="1"/>
  <c r="S767" i="1" a="1"/>
  <c r="S767" i="1" s="1"/>
  <c r="E745" i="15" s="1"/>
  <c r="T767" i="1" a="1"/>
  <c r="T767" i="1" s="1"/>
  <c r="AH767" i="1"/>
  <c r="BA767" i="1" s="1"/>
  <c r="AI767" i="1"/>
  <c r="AJ767" i="1"/>
  <c r="K712" i="10" s="1"/>
  <c r="AK767" i="1"/>
  <c r="AN767" i="1"/>
  <c r="AO767" i="1"/>
  <c r="M712" i="10" s="1"/>
  <c r="AP767" i="1"/>
  <c r="BQ767" i="1"/>
  <c r="BR767" i="1"/>
  <c r="BS767" i="1"/>
  <c r="A768" i="1"/>
  <c r="C768" i="1"/>
  <c r="L768" i="1" a="1"/>
  <c r="L768" i="1" s="1"/>
  <c r="K746" i="15" s="1"/>
  <c r="M768" i="1" a="1"/>
  <c r="M768" i="1" s="1"/>
  <c r="L746" i="15" s="1"/>
  <c r="R768" i="1" a="1"/>
  <c r="R768" i="1" s="1"/>
  <c r="D746" i="15" s="1"/>
  <c r="S768" i="1" a="1"/>
  <c r="S768" i="1" s="1"/>
  <c r="E746" i="15" s="1"/>
  <c r="T768" i="1" a="1"/>
  <c r="T768" i="1" s="1"/>
  <c r="AH768" i="1"/>
  <c r="BA768" i="1" s="1"/>
  <c r="AI768" i="1"/>
  <c r="AJ768" i="1"/>
  <c r="K713" i="10" s="1"/>
  <c r="AK768" i="1"/>
  <c r="AN768" i="1"/>
  <c r="BD768" i="1" s="1" a="1"/>
  <c r="BD768" i="1" s="1"/>
  <c r="AO768" i="1"/>
  <c r="M713" i="10" s="1"/>
  <c r="AP768" i="1"/>
  <c r="BQ768" i="1"/>
  <c r="BR768" i="1"/>
  <c r="BS768" i="1"/>
  <c r="A769" i="1"/>
  <c r="C769" i="1"/>
  <c r="L769" i="1" a="1"/>
  <c r="L769" i="1" s="1"/>
  <c r="K747" i="15" s="1"/>
  <c r="M769" i="1" a="1"/>
  <c r="M769" i="1" s="1"/>
  <c r="L747" i="15" s="1"/>
  <c r="R769" i="1" a="1"/>
  <c r="R769" i="1" s="1"/>
  <c r="D747" i="15" s="1"/>
  <c r="S769" i="1" a="1"/>
  <c r="S769" i="1" s="1"/>
  <c r="E747" i="15" s="1"/>
  <c r="T769" i="1" a="1"/>
  <c r="T769" i="1" s="1"/>
  <c r="AH769" i="1"/>
  <c r="BA769" i="1" s="1"/>
  <c r="AI769" i="1"/>
  <c r="AJ769" i="1"/>
  <c r="K714" i="10" s="1"/>
  <c r="AK769" i="1"/>
  <c r="AN769" i="1"/>
  <c r="AO769" i="1"/>
  <c r="M714" i="10" s="1"/>
  <c r="AP769" i="1"/>
  <c r="BQ769" i="1"/>
  <c r="BR769" i="1"/>
  <c r="BS769" i="1"/>
  <c r="A770" i="1"/>
  <c r="C770" i="1"/>
  <c r="L770" i="1" a="1"/>
  <c r="L770" i="1" s="1"/>
  <c r="K748" i="15" s="1"/>
  <c r="M770" i="1" a="1"/>
  <c r="M770" i="1" s="1"/>
  <c r="L748" i="15" s="1"/>
  <c r="R770" i="1" a="1"/>
  <c r="R770" i="1" s="1"/>
  <c r="D748" i="15" s="1"/>
  <c r="S770" i="1" a="1"/>
  <c r="S770" i="1" s="1"/>
  <c r="E748" i="15" s="1"/>
  <c r="T770" i="1" a="1"/>
  <c r="T770" i="1" s="1"/>
  <c r="AH770" i="1"/>
  <c r="BA770" i="1" s="1"/>
  <c r="AI770" i="1"/>
  <c r="AJ770" i="1"/>
  <c r="K715" i="10" s="1"/>
  <c r="AK770" i="1"/>
  <c r="AN770" i="1"/>
  <c r="AO770" i="1"/>
  <c r="M715" i="10" s="1"/>
  <c r="AP770" i="1"/>
  <c r="BQ770" i="1"/>
  <c r="BR770" i="1"/>
  <c r="BS770" i="1"/>
  <c r="A771" i="1"/>
  <c r="C771" i="1"/>
  <c r="L771" i="1" a="1"/>
  <c r="L771" i="1" s="1"/>
  <c r="K749" i="15" s="1"/>
  <c r="M771" i="1" a="1"/>
  <c r="M771" i="1" s="1"/>
  <c r="L749" i="15" s="1"/>
  <c r="R771" i="1" a="1"/>
  <c r="R771" i="1" s="1"/>
  <c r="D749" i="15" s="1"/>
  <c r="S771" i="1" a="1"/>
  <c r="S771" i="1" s="1"/>
  <c r="E749" i="15" s="1"/>
  <c r="T771" i="1" a="1"/>
  <c r="T771" i="1" s="1"/>
  <c r="AH771" i="1"/>
  <c r="BA771" i="1" s="1"/>
  <c r="AI771" i="1"/>
  <c r="AJ771" i="1"/>
  <c r="K716" i="10" s="1"/>
  <c r="AK771" i="1"/>
  <c r="AN771" i="1"/>
  <c r="BD771" i="1" s="1" a="1"/>
  <c r="BD771" i="1" s="1"/>
  <c r="AO771" i="1"/>
  <c r="M716" i="10" s="1"/>
  <c r="AP771" i="1"/>
  <c r="BQ771" i="1"/>
  <c r="BR771" i="1"/>
  <c r="BS771" i="1"/>
  <c r="A772" i="1"/>
  <c r="C772" i="1"/>
  <c r="L772" i="1" a="1"/>
  <c r="L772" i="1" s="1"/>
  <c r="K750" i="15" s="1"/>
  <c r="M772" i="1" a="1"/>
  <c r="M772" i="1" s="1"/>
  <c r="L750" i="15" s="1"/>
  <c r="R772" i="1" a="1"/>
  <c r="R772" i="1" s="1"/>
  <c r="D750" i="15" s="1"/>
  <c r="S772" i="1" a="1"/>
  <c r="S772" i="1" s="1"/>
  <c r="E750" i="15" s="1"/>
  <c r="T772" i="1" a="1"/>
  <c r="T772" i="1" s="1"/>
  <c r="AH772" i="1"/>
  <c r="BA772" i="1" s="1"/>
  <c r="AI772" i="1"/>
  <c r="AJ772" i="1"/>
  <c r="K717" i="10" s="1"/>
  <c r="AK772" i="1"/>
  <c r="AN772" i="1"/>
  <c r="BD772" i="1" s="1" a="1"/>
  <c r="BD772" i="1" s="1"/>
  <c r="AO772" i="1"/>
  <c r="M717" i="10" s="1"/>
  <c r="AP772" i="1"/>
  <c r="BQ772" i="1"/>
  <c r="BR772" i="1"/>
  <c r="BS772" i="1"/>
  <c r="A773" i="1"/>
  <c r="C773" i="1"/>
  <c r="L773" i="1" a="1"/>
  <c r="L773" i="1" s="1"/>
  <c r="K751" i="15" s="1"/>
  <c r="M773" i="1" a="1"/>
  <c r="M773" i="1" s="1"/>
  <c r="L751" i="15" s="1"/>
  <c r="R773" i="1" a="1"/>
  <c r="R773" i="1" s="1"/>
  <c r="D751" i="15" s="1"/>
  <c r="S773" i="1" a="1"/>
  <c r="S773" i="1" s="1"/>
  <c r="E751" i="15" s="1"/>
  <c r="T773" i="1" a="1"/>
  <c r="T773" i="1" s="1"/>
  <c r="AH773" i="1"/>
  <c r="BA773" i="1" s="1"/>
  <c r="AI773" i="1"/>
  <c r="AJ773" i="1"/>
  <c r="K718" i="10" s="1"/>
  <c r="AK773" i="1"/>
  <c r="AN773" i="1"/>
  <c r="BD773" i="1" s="1" a="1"/>
  <c r="BD773" i="1" s="1"/>
  <c r="AO773" i="1"/>
  <c r="M718" i="10" s="1"/>
  <c r="AP773" i="1"/>
  <c r="BQ773" i="1"/>
  <c r="BR773" i="1"/>
  <c r="BS773" i="1"/>
  <c r="A774" i="1"/>
  <c r="C774" i="1"/>
  <c r="L774" i="1" a="1"/>
  <c r="L774" i="1" s="1"/>
  <c r="K752" i="15" s="1"/>
  <c r="M774" i="1" a="1"/>
  <c r="M774" i="1" s="1"/>
  <c r="L752" i="15" s="1"/>
  <c r="R774" i="1" a="1"/>
  <c r="R774" i="1" s="1"/>
  <c r="D752" i="15" s="1"/>
  <c r="S774" i="1" a="1"/>
  <c r="S774" i="1" s="1"/>
  <c r="E752" i="15" s="1"/>
  <c r="T774" i="1" a="1"/>
  <c r="T774" i="1" s="1"/>
  <c r="AH774" i="1"/>
  <c r="BA774" i="1" s="1"/>
  <c r="AI774" i="1"/>
  <c r="AJ774" i="1"/>
  <c r="K719" i="10" s="1"/>
  <c r="AK774" i="1"/>
  <c r="AN774" i="1"/>
  <c r="BD774" i="1" s="1" a="1"/>
  <c r="BD774" i="1" s="1"/>
  <c r="AO774" i="1"/>
  <c r="M719" i="10" s="1"/>
  <c r="AP774" i="1"/>
  <c r="BQ774" i="1"/>
  <c r="BR774" i="1"/>
  <c r="BS774" i="1"/>
  <c r="A775" i="1"/>
  <c r="C775" i="1"/>
  <c r="L775" i="1" a="1"/>
  <c r="L775" i="1" s="1"/>
  <c r="K753" i="15" s="1"/>
  <c r="M775" i="1" a="1"/>
  <c r="M775" i="1" s="1"/>
  <c r="L753" i="15" s="1"/>
  <c r="R775" i="1" a="1"/>
  <c r="R775" i="1" s="1"/>
  <c r="D753" i="15" s="1"/>
  <c r="S775" i="1" a="1"/>
  <c r="S775" i="1" s="1"/>
  <c r="E753" i="15" s="1"/>
  <c r="T775" i="1" a="1"/>
  <c r="T775" i="1" s="1"/>
  <c r="AH775" i="1"/>
  <c r="BA775" i="1" s="1"/>
  <c r="AI775" i="1"/>
  <c r="AJ775" i="1"/>
  <c r="K720" i="10" s="1"/>
  <c r="AK775" i="1"/>
  <c r="AN775" i="1"/>
  <c r="BD775" i="1" s="1" a="1"/>
  <c r="BD775" i="1" s="1"/>
  <c r="AO775" i="1"/>
  <c r="M720" i="10" s="1"/>
  <c r="AP775" i="1"/>
  <c r="BQ775" i="1"/>
  <c r="BR775" i="1"/>
  <c r="BS775" i="1"/>
  <c r="A776" i="1"/>
  <c r="C776" i="1"/>
  <c r="L776" i="1" a="1"/>
  <c r="L776" i="1" s="1"/>
  <c r="K754" i="15" s="1"/>
  <c r="M776" i="1" a="1"/>
  <c r="M776" i="1" s="1"/>
  <c r="L754" i="15" s="1"/>
  <c r="R776" i="1" a="1"/>
  <c r="R776" i="1" s="1"/>
  <c r="D754" i="15" s="1"/>
  <c r="S776" i="1" a="1"/>
  <c r="S776" i="1" s="1"/>
  <c r="E754" i="15" s="1"/>
  <c r="T776" i="1" a="1"/>
  <c r="T776" i="1" s="1"/>
  <c r="AH776" i="1"/>
  <c r="BA776" i="1" s="1"/>
  <c r="AI776" i="1"/>
  <c r="AJ776" i="1"/>
  <c r="K721" i="10" s="1"/>
  <c r="AK776" i="1"/>
  <c r="AN776" i="1"/>
  <c r="AO776" i="1"/>
  <c r="M721" i="10" s="1"/>
  <c r="AP776" i="1"/>
  <c r="BQ776" i="1"/>
  <c r="BR776" i="1"/>
  <c r="BS776" i="1"/>
  <c r="A777" i="1"/>
  <c r="C777" i="1"/>
  <c r="L777" i="1" a="1"/>
  <c r="L777" i="1" s="1"/>
  <c r="K755" i="15" s="1"/>
  <c r="M777" i="1" a="1"/>
  <c r="M777" i="1" s="1"/>
  <c r="L755" i="15" s="1"/>
  <c r="R777" i="1" a="1"/>
  <c r="R777" i="1" s="1"/>
  <c r="D755" i="15" s="1"/>
  <c r="S777" i="1" a="1"/>
  <c r="S777" i="1" s="1"/>
  <c r="E755" i="15" s="1"/>
  <c r="T777" i="1" a="1"/>
  <c r="T777" i="1" s="1"/>
  <c r="AH777" i="1"/>
  <c r="BA777" i="1" s="1"/>
  <c r="AI777" i="1"/>
  <c r="AJ777" i="1"/>
  <c r="K722" i="10" s="1"/>
  <c r="AK777" i="1"/>
  <c r="AN777" i="1"/>
  <c r="AO777" i="1"/>
  <c r="M722" i="10" s="1"/>
  <c r="AP777" i="1"/>
  <c r="BQ777" i="1"/>
  <c r="BR777" i="1"/>
  <c r="BS777" i="1"/>
  <c r="A778" i="1"/>
  <c r="C778" i="1"/>
  <c r="L778" i="1" a="1"/>
  <c r="L778" i="1" s="1"/>
  <c r="K756" i="15" s="1"/>
  <c r="M778" i="1" a="1"/>
  <c r="M778" i="1" s="1"/>
  <c r="L756" i="15" s="1"/>
  <c r="R778" i="1" a="1"/>
  <c r="R778" i="1" s="1"/>
  <c r="D756" i="15" s="1"/>
  <c r="S778" i="1" a="1"/>
  <c r="S778" i="1" s="1"/>
  <c r="E756" i="15" s="1"/>
  <c r="T778" i="1" a="1"/>
  <c r="T778" i="1" s="1"/>
  <c r="AH778" i="1"/>
  <c r="BA778" i="1" s="1"/>
  <c r="AI778" i="1"/>
  <c r="AJ778" i="1"/>
  <c r="K723" i="10" s="1"/>
  <c r="AK778" i="1"/>
  <c r="AN778" i="1"/>
  <c r="AO778" i="1"/>
  <c r="M723" i="10" s="1"/>
  <c r="AP778" i="1"/>
  <c r="BQ778" i="1"/>
  <c r="BR778" i="1"/>
  <c r="BS778" i="1"/>
  <c r="A779" i="1"/>
  <c r="C779" i="1"/>
  <c r="L779" i="1" a="1"/>
  <c r="L779" i="1" s="1"/>
  <c r="K757" i="15" s="1"/>
  <c r="M779" i="1" a="1"/>
  <c r="M779" i="1" s="1"/>
  <c r="L757" i="15" s="1"/>
  <c r="R779" i="1" a="1"/>
  <c r="R779" i="1" s="1"/>
  <c r="D757" i="15" s="1"/>
  <c r="S779" i="1" a="1"/>
  <c r="S779" i="1" s="1"/>
  <c r="E757" i="15" s="1"/>
  <c r="T779" i="1" a="1"/>
  <c r="T779" i="1" s="1"/>
  <c r="AH779" i="1"/>
  <c r="BA779" i="1" s="1"/>
  <c r="AI779" i="1"/>
  <c r="AJ779" i="1"/>
  <c r="K724" i="10" s="1"/>
  <c r="AK779" i="1"/>
  <c r="AN779" i="1"/>
  <c r="AO779" i="1"/>
  <c r="M724" i="10" s="1"/>
  <c r="AP779" i="1"/>
  <c r="BQ779" i="1"/>
  <c r="BR779" i="1"/>
  <c r="BS779" i="1"/>
  <c r="A780" i="1"/>
  <c r="C780" i="1"/>
  <c r="L780" i="1" a="1"/>
  <c r="L780" i="1" s="1"/>
  <c r="K758" i="15" s="1"/>
  <c r="M780" i="1" a="1"/>
  <c r="M780" i="1" s="1"/>
  <c r="L758" i="15" s="1"/>
  <c r="R780" i="1" a="1"/>
  <c r="R780" i="1" s="1"/>
  <c r="D758" i="15" s="1"/>
  <c r="S780" i="1" a="1"/>
  <c r="S780" i="1" s="1"/>
  <c r="E758" i="15" s="1"/>
  <c r="T780" i="1" a="1"/>
  <c r="T780" i="1" s="1"/>
  <c r="AH780" i="1"/>
  <c r="BA780" i="1" s="1"/>
  <c r="AI780" i="1"/>
  <c r="AJ780" i="1"/>
  <c r="K725" i="10" s="1"/>
  <c r="AK780" i="1"/>
  <c r="AN780" i="1"/>
  <c r="BD780" i="1" s="1" a="1"/>
  <c r="BD780" i="1" s="1"/>
  <c r="AO780" i="1"/>
  <c r="M725" i="10" s="1"/>
  <c r="AP780" i="1"/>
  <c r="BQ780" i="1"/>
  <c r="BR780" i="1"/>
  <c r="BS780" i="1"/>
  <c r="A781" i="1"/>
  <c r="C781" i="1"/>
  <c r="L781" i="1" a="1"/>
  <c r="L781" i="1" s="1"/>
  <c r="K759" i="15" s="1"/>
  <c r="M781" i="1" a="1"/>
  <c r="M781" i="1" s="1"/>
  <c r="L759" i="15" s="1"/>
  <c r="R781" i="1" a="1"/>
  <c r="R781" i="1" s="1"/>
  <c r="D759" i="15" s="1"/>
  <c r="S781" i="1" a="1"/>
  <c r="S781" i="1" s="1"/>
  <c r="E759" i="15" s="1"/>
  <c r="T781" i="1" a="1"/>
  <c r="T781" i="1" s="1"/>
  <c r="AH781" i="1"/>
  <c r="BA781" i="1" s="1"/>
  <c r="AI781" i="1"/>
  <c r="AJ781" i="1"/>
  <c r="K726" i="10" s="1"/>
  <c r="AK781" i="1"/>
  <c r="AN781" i="1"/>
  <c r="BD781" i="1" s="1" a="1"/>
  <c r="BD781" i="1" s="1"/>
  <c r="AO781" i="1"/>
  <c r="M726" i="10" s="1"/>
  <c r="AP781" i="1"/>
  <c r="BQ781" i="1"/>
  <c r="BR781" i="1"/>
  <c r="BS781" i="1"/>
  <c r="A782" i="1"/>
  <c r="C782" i="1"/>
  <c r="L782" i="1" a="1"/>
  <c r="L782" i="1" s="1"/>
  <c r="K760" i="15" s="1"/>
  <c r="M782" i="1" a="1"/>
  <c r="M782" i="1" s="1"/>
  <c r="L760" i="15" s="1"/>
  <c r="R782" i="1" a="1"/>
  <c r="R782" i="1" s="1"/>
  <c r="D760" i="15" s="1"/>
  <c r="S782" i="1" a="1"/>
  <c r="S782" i="1" s="1"/>
  <c r="E760" i="15" s="1"/>
  <c r="T782" i="1" a="1"/>
  <c r="T782" i="1" s="1"/>
  <c r="AH782" i="1"/>
  <c r="BA782" i="1" s="1"/>
  <c r="AI782" i="1"/>
  <c r="AJ782" i="1"/>
  <c r="K727" i="10" s="1"/>
  <c r="AK782" i="1"/>
  <c r="AN782" i="1"/>
  <c r="BD782" i="1" s="1" a="1"/>
  <c r="BD782" i="1" s="1"/>
  <c r="AO782" i="1"/>
  <c r="M727" i="10" s="1"/>
  <c r="AP782" i="1"/>
  <c r="BQ782" i="1"/>
  <c r="BR782" i="1"/>
  <c r="BS782" i="1"/>
  <c r="A783" i="1"/>
  <c r="C783" i="1"/>
  <c r="L783" i="1" a="1"/>
  <c r="L783" i="1" s="1"/>
  <c r="K761" i="15" s="1"/>
  <c r="M783" i="1" a="1"/>
  <c r="M783" i="1" s="1"/>
  <c r="L761" i="15" s="1"/>
  <c r="R783" i="1" a="1"/>
  <c r="R783" i="1" s="1"/>
  <c r="D761" i="15" s="1"/>
  <c r="S783" i="1" a="1"/>
  <c r="S783" i="1" s="1"/>
  <c r="E761" i="15" s="1"/>
  <c r="T783" i="1" a="1"/>
  <c r="T783" i="1" s="1"/>
  <c r="AH783" i="1"/>
  <c r="BA783" i="1" s="1"/>
  <c r="AI783" i="1"/>
  <c r="AJ783" i="1"/>
  <c r="K728" i="10" s="1"/>
  <c r="AK783" i="1"/>
  <c r="AN783" i="1"/>
  <c r="BD783" i="1" s="1" a="1"/>
  <c r="BD783" i="1" s="1"/>
  <c r="AO783" i="1"/>
  <c r="AP783" i="1"/>
  <c r="BQ783" i="1"/>
  <c r="BR783" i="1"/>
  <c r="BS783" i="1"/>
  <c r="A784" i="1"/>
  <c r="C784" i="1"/>
  <c r="L784" i="1" a="1"/>
  <c r="L784" i="1" s="1"/>
  <c r="K762" i="15" s="1"/>
  <c r="M784" i="1" a="1"/>
  <c r="M784" i="1" s="1"/>
  <c r="L762" i="15" s="1"/>
  <c r="R784" i="1" a="1"/>
  <c r="R784" i="1" s="1"/>
  <c r="D762" i="15" s="1"/>
  <c r="S784" i="1" a="1"/>
  <c r="S784" i="1" s="1"/>
  <c r="E762" i="15" s="1"/>
  <c r="T784" i="1" a="1"/>
  <c r="T784" i="1" s="1"/>
  <c r="AH784" i="1"/>
  <c r="BA784" i="1" s="1"/>
  <c r="AI784" i="1"/>
  <c r="AJ784" i="1"/>
  <c r="K729" i="10" s="1"/>
  <c r="AK784" i="1"/>
  <c r="AN784" i="1"/>
  <c r="AO784" i="1"/>
  <c r="M729" i="10" s="1"/>
  <c r="AP784" i="1"/>
  <c r="BQ784" i="1"/>
  <c r="BR784" i="1"/>
  <c r="BS784" i="1"/>
  <c r="A785" i="1"/>
  <c r="C785" i="1"/>
  <c r="L785" i="1" a="1"/>
  <c r="L785" i="1" s="1"/>
  <c r="K763" i="15" s="1"/>
  <c r="M785" i="1" a="1"/>
  <c r="M785" i="1" s="1"/>
  <c r="L763" i="15" s="1"/>
  <c r="R785" i="1" a="1"/>
  <c r="R785" i="1" s="1"/>
  <c r="D763" i="15" s="1"/>
  <c r="S785" i="1" a="1"/>
  <c r="S785" i="1" s="1"/>
  <c r="E763" i="15" s="1"/>
  <c r="T785" i="1" a="1"/>
  <c r="T785" i="1" s="1"/>
  <c r="AH785" i="1"/>
  <c r="BA785" i="1" s="1"/>
  <c r="AI785" i="1"/>
  <c r="AJ785" i="1"/>
  <c r="K730" i="10" s="1"/>
  <c r="AK785" i="1"/>
  <c r="AN785" i="1"/>
  <c r="AO785" i="1"/>
  <c r="M730" i="10" s="1"/>
  <c r="AP785" i="1"/>
  <c r="BQ785" i="1"/>
  <c r="BR785" i="1"/>
  <c r="BS785" i="1"/>
  <c r="A786" i="1"/>
  <c r="C786" i="1"/>
  <c r="L786" i="1" a="1"/>
  <c r="L786" i="1" s="1"/>
  <c r="K764" i="15" s="1"/>
  <c r="M786" i="1" a="1"/>
  <c r="M786" i="1" s="1"/>
  <c r="L764" i="15" s="1"/>
  <c r="R786" i="1" a="1"/>
  <c r="R786" i="1" s="1"/>
  <c r="D764" i="15" s="1"/>
  <c r="S786" i="1" a="1"/>
  <c r="S786" i="1" s="1"/>
  <c r="E764" i="15" s="1"/>
  <c r="T786" i="1" a="1"/>
  <c r="T786" i="1" s="1"/>
  <c r="AH786" i="1"/>
  <c r="BA786" i="1" s="1"/>
  <c r="AI786" i="1"/>
  <c r="AJ786" i="1"/>
  <c r="K731" i="10" s="1"/>
  <c r="AK786" i="1"/>
  <c r="AN786" i="1"/>
  <c r="AO786" i="1"/>
  <c r="M731" i="10" s="1"/>
  <c r="AP786" i="1"/>
  <c r="BQ786" i="1"/>
  <c r="BR786" i="1"/>
  <c r="BS786" i="1"/>
  <c r="A787" i="1"/>
  <c r="C787" i="1"/>
  <c r="L787" i="1" a="1"/>
  <c r="L787" i="1" s="1"/>
  <c r="K765" i="15" s="1"/>
  <c r="M787" i="1" a="1"/>
  <c r="M787" i="1" s="1"/>
  <c r="L765" i="15" s="1"/>
  <c r="R787" i="1" a="1"/>
  <c r="R787" i="1" s="1"/>
  <c r="D765" i="15" s="1"/>
  <c r="S787" i="1" a="1"/>
  <c r="S787" i="1" s="1"/>
  <c r="E765" i="15" s="1"/>
  <c r="T787" i="1" a="1"/>
  <c r="T787" i="1" s="1"/>
  <c r="AH787" i="1"/>
  <c r="BA787" i="1" s="1"/>
  <c r="AI787" i="1"/>
  <c r="AJ787" i="1"/>
  <c r="K732" i="10" s="1"/>
  <c r="AK787" i="1"/>
  <c r="AN787" i="1"/>
  <c r="AO787" i="1"/>
  <c r="M732" i="10" s="1"/>
  <c r="AP787" i="1"/>
  <c r="BQ787" i="1"/>
  <c r="BR787" i="1"/>
  <c r="BS787" i="1"/>
  <c r="A788" i="1"/>
  <c r="C788" i="1"/>
  <c r="L788" i="1" a="1"/>
  <c r="L788" i="1" s="1"/>
  <c r="K766" i="15" s="1"/>
  <c r="M788" i="1" a="1"/>
  <c r="M788" i="1" s="1"/>
  <c r="L766" i="15" s="1"/>
  <c r="R788" i="1" a="1"/>
  <c r="R788" i="1" s="1"/>
  <c r="D766" i="15" s="1"/>
  <c r="S788" i="1" a="1"/>
  <c r="S788" i="1" s="1"/>
  <c r="E766" i="15" s="1"/>
  <c r="T788" i="1" a="1"/>
  <c r="T788" i="1" s="1"/>
  <c r="AH788" i="1"/>
  <c r="BA788" i="1" s="1"/>
  <c r="AI788" i="1"/>
  <c r="AJ788" i="1"/>
  <c r="K733" i="10" s="1"/>
  <c r="AK788" i="1"/>
  <c r="AN788" i="1"/>
  <c r="AO788" i="1"/>
  <c r="M733" i="10" s="1"/>
  <c r="AP788" i="1"/>
  <c r="BQ788" i="1"/>
  <c r="BR788" i="1"/>
  <c r="BS788" i="1"/>
  <c r="A789" i="1"/>
  <c r="C789" i="1"/>
  <c r="L789" i="1" a="1"/>
  <c r="L789" i="1" s="1"/>
  <c r="K767" i="15" s="1"/>
  <c r="M789" i="1" a="1"/>
  <c r="M789" i="1" s="1"/>
  <c r="L767" i="15" s="1"/>
  <c r="R789" i="1" a="1"/>
  <c r="R789" i="1" s="1"/>
  <c r="D767" i="15" s="1"/>
  <c r="S789" i="1" a="1"/>
  <c r="S789" i="1" s="1"/>
  <c r="E767" i="15" s="1"/>
  <c r="T789" i="1" a="1"/>
  <c r="T789" i="1" s="1"/>
  <c r="AH789" i="1"/>
  <c r="BA789" i="1" s="1"/>
  <c r="AI789" i="1"/>
  <c r="AJ789" i="1"/>
  <c r="K734" i="10" s="1"/>
  <c r="AK789" i="1"/>
  <c r="AN789" i="1"/>
  <c r="AO789" i="1"/>
  <c r="M734" i="10" s="1"/>
  <c r="AP789" i="1"/>
  <c r="BQ789" i="1"/>
  <c r="BR789" i="1"/>
  <c r="BS789" i="1"/>
  <c r="A790" i="1"/>
  <c r="C790" i="1"/>
  <c r="L790" i="1" a="1"/>
  <c r="L790" i="1" s="1"/>
  <c r="K768" i="15" s="1"/>
  <c r="M790" i="1" a="1"/>
  <c r="M790" i="1" s="1"/>
  <c r="L768" i="15" s="1"/>
  <c r="R790" i="1" a="1"/>
  <c r="R790" i="1" s="1"/>
  <c r="D768" i="15" s="1"/>
  <c r="S790" i="1" a="1"/>
  <c r="S790" i="1" s="1"/>
  <c r="E768" i="15" s="1"/>
  <c r="T790" i="1" a="1"/>
  <c r="T790" i="1" s="1"/>
  <c r="AH790" i="1"/>
  <c r="BA790" i="1" s="1"/>
  <c r="AI790" i="1"/>
  <c r="AJ790" i="1"/>
  <c r="K735" i="10" s="1"/>
  <c r="AK790" i="1"/>
  <c r="AN790" i="1"/>
  <c r="BD790" i="1" s="1" a="1"/>
  <c r="BD790" i="1" s="1"/>
  <c r="AO790" i="1"/>
  <c r="M735" i="10" s="1"/>
  <c r="AP790" i="1"/>
  <c r="BQ790" i="1"/>
  <c r="BR790" i="1"/>
  <c r="BS790" i="1"/>
  <c r="A791" i="1"/>
  <c r="C791" i="1"/>
  <c r="L791" i="1" a="1"/>
  <c r="L791" i="1" s="1"/>
  <c r="K769" i="15" s="1"/>
  <c r="M791" i="1" a="1"/>
  <c r="M791" i="1" s="1"/>
  <c r="L769" i="15" s="1"/>
  <c r="R791" i="1" a="1"/>
  <c r="R791" i="1" s="1"/>
  <c r="D769" i="15" s="1"/>
  <c r="S791" i="1" a="1"/>
  <c r="S791" i="1" s="1"/>
  <c r="E769" i="15" s="1"/>
  <c r="T791" i="1" a="1"/>
  <c r="T791" i="1" s="1"/>
  <c r="AH791" i="1"/>
  <c r="BA791" i="1" s="1"/>
  <c r="AI791" i="1"/>
  <c r="AJ791" i="1"/>
  <c r="K736" i="10" s="1"/>
  <c r="AK791" i="1"/>
  <c r="AN791" i="1"/>
  <c r="BD791" i="1" s="1" a="1"/>
  <c r="BD791" i="1" s="1"/>
  <c r="AO791" i="1"/>
  <c r="M736" i="10" s="1"/>
  <c r="AP791" i="1"/>
  <c r="BQ791" i="1"/>
  <c r="BR791" i="1"/>
  <c r="BS791" i="1"/>
  <c r="A792" i="1"/>
  <c r="C792" i="1"/>
  <c r="L792" i="1" a="1"/>
  <c r="L792" i="1" s="1"/>
  <c r="K770" i="15" s="1"/>
  <c r="M792" i="1" a="1"/>
  <c r="M792" i="1" s="1"/>
  <c r="L770" i="15" s="1"/>
  <c r="R792" i="1" a="1"/>
  <c r="R792" i="1" s="1"/>
  <c r="D770" i="15" s="1"/>
  <c r="S792" i="1" a="1"/>
  <c r="S792" i="1" s="1"/>
  <c r="E770" i="15" s="1"/>
  <c r="T792" i="1" a="1"/>
  <c r="T792" i="1" s="1"/>
  <c r="AH792" i="1"/>
  <c r="BA792" i="1" s="1"/>
  <c r="AI792" i="1"/>
  <c r="AJ792" i="1"/>
  <c r="K737" i="10" s="1"/>
  <c r="AK792" i="1"/>
  <c r="AN792" i="1"/>
  <c r="BD792" i="1" s="1" a="1"/>
  <c r="BD792" i="1" s="1"/>
  <c r="AO792" i="1"/>
  <c r="M737" i="10" s="1"/>
  <c r="AP792" i="1"/>
  <c r="BQ792" i="1"/>
  <c r="BR792" i="1"/>
  <c r="BS792" i="1"/>
  <c r="A793" i="1"/>
  <c r="C793" i="1"/>
  <c r="L793" i="1" a="1"/>
  <c r="L793" i="1" s="1"/>
  <c r="K771" i="15" s="1"/>
  <c r="M793" i="1" a="1"/>
  <c r="M793" i="1" s="1"/>
  <c r="L771" i="15" s="1"/>
  <c r="R793" i="1" a="1"/>
  <c r="R793" i="1" s="1"/>
  <c r="D771" i="15" s="1"/>
  <c r="S793" i="1" a="1"/>
  <c r="S793" i="1" s="1"/>
  <c r="E771" i="15" s="1"/>
  <c r="T793" i="1" a="1"/>
  <c r="T793" i="1" s="1"/>
  <c r="AH793" i="1"/>
  <c r="BA793" i="1" s="1"/>
  <c r="AI793" i="1"/>
  <c r="AJ793" i="1"/>
  <c r="K738" i="10" s="1"/>
  <c r="AK793" i="1"/>
  <c r="AN793" i="1"/>
  <c r="BD793" i="1" s="1" a="1"/>
  <c r="BD793" i="1" s="1"/>
  <c r="AO793" i="1"/>
  <c r="M738" i="10" s="1"/>
  <c r="AP793" i="1"/>
  <c r="BQ793" i="1"/>
  <c r="BR793" i="1"/>
  <c r="BS793" i="1"/>
  <c r="A794" i="1"/>
  <c r="C794" i="1"/>
  <c r="L794" i="1" a="1"/>
  <c r="L794" i="1" s="1"/>
  <c r="K772" i="15" s="1"/>
  <c r="M794" i="1" a="1"/>
  <c r="M794" i="1" s="1"/>
  <c r="L772" i="15" s="1"/>
  <c r="R794" i="1" a="1"/>
  <c r="R794" i="1" s="1"/>
  <c r="D772" i="15" s="1"/>
  <c r="S794" i="1" a="1"/>
  <c r="S794" i="1" s="1"/>
  <c r="E772" i="15" s="1"/>
  <c r="T794" i="1" a="1"/>
  <c r="T794" i="1" s="1"/>
  <c r="AH794" i="1"/>
  <c r="BA794" i="1" s="1"/>
  <c r="AI794" i="1"/>
  <c r="AJ794" i="1"/>
  <c r="K739" i="10" s="1"/>
  <c r="AK794" i="1"/>
  <c r="AN794" i="1"/>
  <c r="AO794" i="1"/>
  <c r="M739" i="10" s="1"/>
  <c r="AP794" i="1"/>
  <c r="BQ794" i="1"/>
  <c r="BR794" i="1"/>
  <c r="BS794" i="1"/>
  <c r="A795" i="1"/>
  <c r="C795" i="1"/>
  <c r="L795" i="1" a="1"/>
  <c r="L795" i="1" s="1"/>
  <c r="K773" i="15" s="1"/>
  <c r="M795" i="1" a="1"/>
  <c r="M795" i="1" s="1"/>
  <c r="L773" i="15" s="1"/>
  <c r="R795" i="1" a="1"/>
  <c r="R795" i="1" s="1"/>
  <c r="D773" i="15" s="1"/>
  <c r="S795" i="1" a="1"/>
  <c r="S795" i="1" s="1"/>
  <c r="E773" i="15" s="1"/>
  <c r="T795" i="1" a="1"/>
  <c r="T795" i="1" s="1"/>
  <c r="AH795" i="1"/>
  <c r="BA795" i="1" s="1"/>
  <c r="AI795" i="1"/>
  <c r="AJ795" i="1"/>
  <c r="K740" i="10" s="1"/>
  <c r="AK795" i="1"/>
  <c r="AN795" i="1"/>
  <c r="AO795" i="1"/>
  <c r="M740" i="10" s="1"/>
  <c r="AP795" i="1"/>
  <c r="BQ795" i="1"/>
  <c r="BR795" i="1"/>
  <c r="BS795" i="1"/>
  <c r="A796" i="1"/>
  <c r="C796" i="1"/>
  <c r="L796" i="1" a="1"/>
  <c r="L796" i="1" s="1"/>
  <c r="K774" i="15" s="1"/>
  <c r="M796" i="1" a="1"/>
  <c r="M796" i="1" s="1"/>
  <c r="L774" i="15" s="1"/>
  <c r="R796" i="1" a="1"/>
  <c r="R796" i="1" s="1"/>
  <c r="D774" i="15" s="1"/>
  <c r="S796" i="1" a="1"/>
  <c r="S796" i="1" s="1"/>
  <c r="E774" i="15" s="1"/>
  <c r="T796" i="1" a="1"/>
  <c r="T796" i="1" s="1"/>
  <c r="AH796" i="1"/>
  <c r="BA796" i="1" s="1"/>
  <c r="AI796" i="1"/>
  <c r="AJ796" i="1"/>
  <c r="K741" i="10" s="1"/>
  <c r="AK796" i="1"/>
  <c r="AN796" i="1"/>
  <c r="AO796" i="1"/>
  <c r="M741" i="10" s="1"/>
  <c r="AP796" i="1"/>
  <c r="BQ796" i="1"/>
  <c r="BR796" i="1"/>
  <c r="BS796" i="1"/>
  <c r="A797" i="1"/>
  <c r="C797" i="1"/>
  <c r="L797" i="1" a="1"/>
  <c r="L797" i="1" s="1"/>
  <c r="K775" i="15" s="1"/>
  <c r="M797" i="1" a="1"/>
  <c r="M797" i="1" s="1"/>
  <c r="L775" i="15" s="1"/>
  <c r="R797" i="1" a="1"/>
  <c r="R797" i="1" s="1"/>
  <c r="D775" i="15" s="1"/>
  <c r="S797" i="1" a="1"/>
  <c r="S797" i="1" s="1"/>
  <c r="E775" i="15" s="1"/>
  <c r="T797" i="1" a="1"/>
  <c r="T797" i="1" s="1"/>
  <c r="AH797" i="1"/>
  <c r="BA797" i="1" s="1"/>
  <c r="AI797" i="1"/>
  <c r="AJ797" i="1"/>
  <c r="K742" i="10" s="1"/>
  <c r="AK797" i="1"/>
  <c r="AN797" i="1"/>
  <c r="AO797" i="1"/>
  <c r="M742" i="10" s="1"/>
  <c r="AP797" i="1"/>
  <c r="BQ797" i="1"/>
  <c r="BR797" i="1"/>
  <c r="BS797" i="1"/>
  <c r="A798" i="1"/>
  <c r="C798" i="1"/>
  <c r="L798" i="1" a="1"/>
  <c r="L798" i="1" s="1"/>
  <c r="K776" i="15" s="1"/>
  <c r="M798" i="1" a="1"/>
  <c r="M798" i="1" s="1"/>
  <c r="L776" i="15" s="1"/>
  <c r="R798" i="1" a="1"/>
  <c r="R798" i="1" s="1"/>
  <c r="D776" i="15" s="1"/>
  <c r="S798" i="1" a="1"/>
  <c r="S798" i="1" s="1"/>
  <c r="E776" i="15" s="1"/>
  <c r="T798" i="1" a="1"/>
  <c r="T798" i="1" s="1"/>
  <c r="AH798" i="1"/>
  <c r="BA798" i="1" s="1"/>
  <c r="AI798" i="1"/>
  <c r="AJ798" i="1"/>
  <c r="K743" i="10" s="1"/>
  <c r="AK798" i="1"/>
  <c r="AN798" i="1"/>
  <c r="AO798" i="1"/>
  <c r="M743" i="10" s="1"/>
  <c r="AP798" i="1"/>
  <c r="BQ798" i="1"/>
  <c r="BR798" i="1"/>
  <c r="BS798" i="1"/>
  <c r="A799" i="1"/>
  <c r="C799" i="1"/>
  <c r="L799" i="1" a="1"/>
  <c r="L799" i="1" s="1"/>
  <c r="K777" i="15" s="1"/>
  <c r="M799" i="1" a="1"/>
  <c r="M799" i="1" s="1"/>
  <c r="L777" i="15" s="1"/>
  <c r="R799" i="1" a="1"/>
  <c r="R799" i="1" s="1"/>
  <c r="D777" i="15" s="1"/>
  <c r="S799" i="1" a="1"/>
  <c r="S799" i="1" s="1"/>
  <c r="E777" i="15" s="1"/>
  <c r="T799" i="1" a="1"/>
  <c r="T799" i="1" s="1"/>
  <c r="AH799" i="1"/>
  <c r="BA799" i="1" s="1"/>
  <c r="AI799" i="1"/>
  <c r="AJ799" i="1"/>
  <c r="K744" i="10" s="1"/>
  <c r="AK799" i="1"/>
  <c r="AN799" i="1"/>
  <c r="BD799" i="1" s="1" a="1"/>
  <c r="BD799" i="1" s="1"/>
  <c r="AO799" i="1"/>
  <c r="M744" i="10" s="1"/>
  <c r="AP799" i="1"/>
  <c r="BQ799" i="1"/>
  <c r="BR799" i="1"/>
  <c r="BS799" i="1"/>
  <c r="A800" i="1"/>
  <c r="C800" i="1"/>
  <c r="L800" i="1" a="1"/>
  <c r="L800" i="1" s="1"/>
  <c r="K778" i="15" s="1"/>
  <c r="M800" i="1" a="1"/>
  <c r="M800" i="1" s="1"/>
  <c r="L778" i="15" s="1"/>
  <c r="R800" i="1" a="1"/>
  <c r="R800" i="1" s="1"/>
  <c r="D778" i="15" s="1"/>
  <c r="S800" i="1" a="1"/>
  <c r="S800" i="1" s="1"/>
  <c r="E778" i="15" s="1"/>
  <c r="T800" i="1" a="1"/>
  <c r="T800" i="1" s="1"/>
  <c r="AH800" i="1"/>
  <c r="BA800" i="1" s="1"/>
  <c r="AI800" i="1"/>
  <c r="AJ800" i="1"/>
  <c r="K745" i="10" s="1"/>
  <c r="AK800" i="1"/>
  <c r="AN800" i="1"/>
  <c r="BD800" i="1" s="1" a="1"/>
  <c r="BD800" i="1" s="1"/>
  <c r="AO800" i="1"/>
  <c r="M745" i="10" s="1"/>
  <c r="AP800" i="1"/>
  <c r="BQ800" i="1"/>
  <c r="BR800" i="1"/>
  <c r="BS800" i="1"/>
  <c r="A801" i="1"/>
  <c r="C801" i="1"/>
  <c r="L801" i="1" a="1"/>
  <c r="L801" i="1" s="1"/>
  <c r="K779" i="15" s="1"/>
  <c r="M801" i="1" a="1"/>
  <c r="M801" i="1" s="1"/>
  <c r="L779" i="15" s="1"/>
  <c r="R801" i="1" a="1"/>
  <c r="R801" i="1" s="1"/>
  <c r="D779" i="15" s="1"/>
  <c r="S801" i="1" a="1"/>
  <c r="S801" i="1" s="1"/>
  <c r="E779" i="15" s="1"/>
  <c r="T801" i="1" a="1"/>
  <c r="T801" i="1" s="1"/>
  <c r="AH801" i="1"/>
  <c r="BA801" i="1" s="1"/>
  <c r="AI801" i="1"/>
  <c r="AJ801" i="1"/>
  <c r="K746" i="10" s="1"/>
  <c r="AK801" i="1"/>
  <c r="AN801" i="1"/>
  <c r="BD801" i="1" s="1" a="1"/>
  <c r="BD801" i="1" s="1"/>
  <c r="AO801" i="1"/>
  <c r="M746" i="10" s="1"/>
  <c r="AP801" i="1"/>
  <c r="BQ801" i="1"/>
  <c r="BR801" i="1"/>
  <c r="BS801" i="1"/>
  <c r="A802" i="1"/>
  <c r="C802" i="1"/>
  <c r="L802" i="1" a="1"/>
  <c r="L802" i="1" s="1"/>
  <c r="K780" i="15" s="1"/>
  <c r="M802" i="1" a="1"/>
  <c r="M802" i="1" s="1"/>
  <c r="L780" i="15" s="1"/>
  <c r="R802" i="1" a="1"/>
  <c r="R802" i="1" s="1"/>
  <c r="D780" i="15" s="1"/>
  <c r="S802" i="1" a="1"/>
  <c r="S802" i="1" s="1"/>
  <c r="E780" i="15" s="1"/>
  <c r="T802" i="1" a="1"/>
  <c r="T802" i="1" s="1"/>
  <c r="AH802" i="1"/>
  <c r="BA802" i="1" s="1"/>
  <c r="AI802" i="1"/>
  <c r="AJ802" i="1"/>
  <c r="K747" i="10" s="1"/>
  <c r="AK802" i="1"/>
  <c r="AN802" i="1"/>
  <c r="AO802" i="1"/>
  <c r="M747" i="10" s="1"/>
  <c r="AP802" i="1"/>
  <c r="BQ802" i="1"/>
  <c r="BR802" i="1"/>
  <c r="BS802" i="1"/>
  <c r="A803" i="1"/>
  <c r="C803" i="1"/>
  <c r="L803" i="1" a="1"/>
  <c r="L803" i="1" s="1"/>
  <c r="K781" i="15" s="1"/>
  <c r="M803" i="1" a="1"/>
  <c r="M803" i="1" s="1"/>
  <c r="L781" i="15" s="1"/>
  <c r="R803" i="1" a="1"/>
  <c r="R803" i="1" s="1"/>
  <c r="D781" i="15" s="1"/>
  <c r="S803" i="1" a="1"/>
  <c r="S803" i="1" s="1"/>
  <c r="E781" i="15" s="1"/>
  <c r="T803" i="1" a="1"/>
  <c r="T803" i="1" s="1"/>
  <c r="AH803" i="1"/>
  <c r="BA803" i="1" s="1"/>
  <c r="AI803" i="1"/>
  <c r="AJ803" i="1"/>
  <c r="K748" i="10" s="1"/>
  <c r="AK803" i="1"/>
  <c r="AN803" i="1"/>
  <c r="AO803" i="1"/>
  <c r="M748" i="10" s="1"/>
  <c r="AP803" i="1"/>
  <c r="BQ803" i="1"/>
  <c r="BR803" i="1"/>
  <c r="BS803" i="1"/>
  <c r="A804" i="1"/>
  <c r="C804" i="1"/>
  <c r="L804" i="1" a="1"/>
  <c r="L804" i="1" s="1"/>
  <c r="K782" i="15" s="1"/>
  <c r="M804" i="1" a="1"/>
  <c r="M804" i="1" s="1"/>
  <c r="L782" i="15" s="1"/>
  <c r="R804" i="1" a="1"/>
  <c r="R804" i="1" s="1"/>
  <c r="D782" i="15" s="1"/>
  <c r="S804" i="1" a="1"/>
  <c r="S804" i="1" s="1"/>
  <c r="E782" i="15" s="1"/>
  <c r="T804" i="1" a="1"/>
  <c r="T804" i="1" s="1"/>
  <c r="AH804" i="1"/>
  <c r="BA804" i="1" s="1"/>
  <c r="AI804" i="1"/>
  <c r="AJ804" i="1"/>
  <c r="K749" i="10" s="1"/>
  <c r="AK804" i="1"/>
  <c r="AN804" i="1"/>
  <c r="BD804" i="1" s="1" a="1"/>
  <c r="BD804" i="1" s="1"/>
  <c r="AO804" i="1"/>
  <c r="M749" i="10" s="1"/>
  <c r="AP804" i="1"/>
  <c r="BQ804" i="1"/>
  <c r="BR804" i="1"/>
  <c r="BS804" i="1"/>
  <c r="A805" i="1"/>
  <c r="C805" i="1"/>
  <c r="L805" i="1" a="1"/>
  <c r="L805" i="1" s="1"/>
  <c r="K783" i="15" s="1"/>
  <c r="M805" i="1" a="1"/>
  <c r="M805" i="1" s="1"/>
  <c r="L783" i="15" s="1"/>
  <c r="R805" i="1" a="1"/>
  <c r="R805" i="1" s="1"/>
  <c r="D783" i="15" s="1"/>
  <c r="S805" i="1" a="1"/>
  <c r="S805" i="1" s="1"/>
  <c r="E783" i="15" s="1"/>
  <c r="T805" i="1" a="1"/>
  <c r="T805" i="1" s="1"/>
  <c r="AH805" i="1"/>
  <c r="BA805" i="1" s="1"/>
  <c r="AI805" i="1"/>
  <c r="AJ805" i="1"/>
  <c r="K750" i="10" s="1"/>
  <c r="AK805" i="1"/>
  <c r="AN805" i="1"/>
  <c r="AO805" i="1"/>
  <c r="M750" i="10" s="1"/>
  <c r="AP805" i="1"/>
  <c r="BQ805" i="1"/>
  <c r="BR805" i="1"/>
  <c r="BS805" i="1"/>
  <c r="A806" i="1"/>
  <c r="C806" i="1"/>
  <c r="L806" i="1" a="1"/>
  <c r="L806" i="1" s="1"/>
  <c r="K784" i="15" s="1"/>
  <c r="M806" i="1" a="1"/>
  <c r="M806" i="1" s="1"/>
  <c r="L784" i="15" s="1"/>
  <c r="R806" i="1" a="1"/>
  <c r="R806" i="1" s="1"/>
  <c r="D784" i="15" s="1"/>
  <c r="S806" i="1" a="1"/>
  <c r="S806" i="1" s="1"/>
  <c r="E784" i="15" s="1"/>
  <c r="T806" i="1" a="1"/>
  <c r="T806" i="1" s="1"/>
  <c r="AH806" i="1"/>
  <c r="BA806" i="1" s="1"/>
  <c r="AI806" i="1"/>
  <c r="AJ806" i="1"/>
  <c r="K751" i="10" s="1"/>
  <c r="AK806" i="1"/>
  <c r="AN806" i="1"/>
  <c r="AO806" i="1"/>
  <c r="M751" i="10" s="1"/>
  <c r="AP806" i="1"/>
  <c r="BQ806" i="1"/>
  <c r="BR806" i="1"/>
  <c r="BS806" i="1"/>
  <c r="A807" i="1"/>
  <c r="C807" i="1"/>
  <c r="L807" i="1" a="1"/>
  <c r="L807" i="1" s="1"/>
  <c r="K785" i="15" s="1"/>
  <c r="M807" i="1" a="1"/>
  <c r="M807" i="1" s="1"/>
  <c r="L785" i="15" s="1"/>
  <c r="R807" i="1" a="1"/>
  <c r="R807" i="1" s="1"/>
  <c r="D785" i="15" s="1"/>
  <c r="S807" i="1" a="1"/>
  <c r="S807" i="1" s="1"/>
  <c r="E785" i="15" s="1"/>
  <c r="T807" i="1" a="1"/>
  <c r="T807" i="1" s="1"/>
  <c r="AH807" i="1"/>
  <c r="BA807" i="1" s="1"/>
  <c r="AI807" i="1"/>
  <c r="AJ807" i="1"/>
  <c r="K752" i="10" s="1"/>
  <c r="AK807" i="1"/>
  <c r="AN807" i="1"/>
  <c r="BD807" i="1" s="1" a="1"/>
  <c r="BD807" i="1" s="1"/>
  <c r="AO807" i="1"/>
  <c r="M752" i="10" s="1"/>
  <c r="AP807" i="1"/>
  <c r="BQ807" i="1"/>
  <c r="BR807" i="1"/>
  <c r="BS807" i="1"/>
  <c r="A808" i="1"/>
  <c r="C808" i="1"/>
  <c r="L808" i="1" a="1"/>
  <c r="L808" i="1" s="1"/>
  <c r="K786" i="15" s="1"/>
  <c r="M808" i="1" a="1"/>
  <c r="M808" i="1" s="1"/>
  <c r="L786" i="15" s="1"/>
  <c r="R808" i="1" a="1"/>
  <c r="R808" i="1" s="1"/>
  <c r="D786" i="15" s="1"/>
  <c r="S808" i="1" a="1"/>
  <c r="S808" i="1" s="1"/>
  <c r="E786" i="15" s="1"/>
  <c r="T808" i="1" a="1"/>
  <c r="T808" i="1" s="1"/>
  <c r="AH808" i="1"/>
  <c r="BA808" i="1" s="1"/>
  <c r="AI808" i="1"/>
  <c r="AJ808" i="1"/>
  <c r="K753" i="10" s="1"/>
  <c r="AK808" i="1"/>
  <c r="AN808" i="1"/>
  <c r="BD808" i="1" s="1" a="1"/>
  <c r="BD808" i="1" s="1"/>
  <c r="AO808" i="1"/>
  <c r="M753" i="10" s="1"/>
  <c r="AP808" i="1"/>
  <c r="BQ808" i="1"/>
  <c r="BR808" i="1"/>
  <c r="BS808" i="1"/>
  <c r="A809" i="1"/>
  <c r="C809" i="1"/>
  <c r="L809" i="1" a="1"/>
  <c r="L809" i="1" s="1"/>
  <c r="K787" i="15" s="1"/>
  <c r="M809" i="1" a="1"/>
  <c r="M809" i="1" s="1"/>
  <c r="L787" i="15" s="1"/>
  <c r="R809" i="1" a="1"/>
  <c r="R809" i="1" s="1"/>
  <c r="D787" i="15" s="1"/>
  <c r="S809" i="1" a="1"/>
  <c r="S809" i="1" s="1"/>
  <c r="E787" i="15" s="1"/>
  <c r="T809" i="1" a="1"/>
  <c r="T809" i="1" s="1"/>
  <c r="AH809" i="1"/>
  <c r="BA809" i="1" s="1"/>
  <c r="AI809" i="1"/>
  <c r="AJ809" i="1"/>
  <c r="K754" i="10" s="1"/>
  <c r="AK809" i="1"/>
  <c r="AN809" i="1"/>
  <c r="BD809" i="1" s="1" a="1"/>
  <c r="BD809" i="1" s="1"/>
  <c r="AO809" i="1"/>
  <c r="M754" i="10" s="1"/>
  <c r="AP809" i="1"/>
  <c r="BQ809" i="1"/>
  <c r="BR809" i="1"/>
  <c r="BS809" i="1"/>
  <c r="A810" i="1"/>
  <c r="C810" i="1"/>
  <c r="L810" i="1" a="1"/>
  <c r="L810" i="1" s="1"/>
  <c r="K788" i="15" s="1"/>
  <c r="M810" i="1" a="1"/>
  <c r="M810" i="1" s="1"/>
  <c r="L788" i="15" s="1"/>
  <c r="R810" i="1" a="1"/>
  <c r="R810" i="1" s="1"/>
  <c r="D788" i="15" s="1"/>
  <c r="S810" i="1" a="1"/>
  <c r="S810" i="1" s="1"/>
  <c r="E788" i="15" s="1"/>
  <c r="T810" i="1" a="1"/>
  <c r="T810" i="1" s="1"/>
  <c r="AH810" i="1"/>
  <c r="BA810" i="1" s="1"/>
  <c r="AI810" i="1"/>
  <c r="AJ810" i="1"/>
  <c r="K755" i="10" s="1"/>
  <c r="AK810" i="1"/>
  <c r="AN810" i="1"/>
  <c r="BD810" i="1" s="1" a="1"/>
  <c r="BD810" i="1" s="1"/>
  <c r="AO810" i="1"/>
  <c r="M755" i="10" s="1"/>
  <c r="AP810" i="1"/>
  <c r="BQ810" i="1"/>
  <c r="BR810" i="1"/>
  <c r="BS810" i="1"/>
  <c r="A811" i="1"/>
  <c r="C811" i="1"/>
  <c r="L811" i="1" a="1"/>
  <c r="L811" i="1" s="1"/>
  <c r="K789" i="15" s="1"/>
  <c r="M811" i="1" a="1"/>
  <c r="M811" i="1" s="1"/>
  <c r="L789" i="15" s="1"/>
  <c r="R811" i="1" a="1"/>
  <c r="R811" i="1" s="1"/>
  <c r="D789" i="15" s="1"/>
  <c r="S811" i="1" a="1"/>
  <c r="S811" i="1" s="1"/>
  <c r="E789" i="15" s="1"/>
  <c r="T811" i="1" a="1"/>
  <c r="T811" i="1" s="1"/>
  <c r="AH811" i="1"/>
  <c r="BA811" i="1" s="1"/>
  <c r="AI811" i="1"/>
  <c r="AJ811" i="1"/>
  <c r="K756" i="10" s="1"/>
  <c r="AK811" i="1"/>
  <c r="AN811" i="1"/>
  <c r="BD811" i="1" s="1" a="1"/>
  <c r="BD811" i="1" s="1"/>
  <c r="AO811" i="1"/>
  <c r="M756" i="10" s="1"/>
  <c r="AP811" i="1"/>
  <c r="BQ811" i="1"/>
  <c r="BR811" i="1"/>
  <c r="BS811" i="1"/>
  <c r="A812" i="1"/>
  <c r="C812" i="1"/>
  <c r="L812" i="1" a="1"/>
  <c r="L812" i="1" s="1"/>
  <c r="K790" i="15" s="1"/>
  <c r="M812" i="1" a="1"/>
  <c r="M812" i="1" s="1"/>
  <c r="L790" i="15" s="1"/>
  <c r="R812" i="1" a="1"/>
  <c r="R812" i="1" s="1"/>
  <c r="D790" i="15" s="1"/>
  <c r="S812" i="1" a="1"/>
  <c r="S812" i="1" s="1"/>
  <c r="E790" i="15" s="1"/>
  <c r="T812" i="1" a="1"/>
  <c r="T812" i="1" s="1"/>
  <c r="AH812" i="1"/>
  <c r="BA812" i="1" s="1"/>
  <c r="AI812" i="1"/>
  <c r="AJ812" i="1"/>
  <c r="K757" i="10" s="1"/>
  <c r="AK812" i="1"/>
  <c r="AN812" i="1"/>
  <c r="AO812" i="1"/>
  <c r="M757" i="10" s="1"/>
  <c r="AP812" i="1"/>
  <c r="BQ812" i="1"/>
  <c r="BR812" i="1"/>
  <c r="BS812" i="1"/>
  <c r="A813" i="1"/>
  <c r="C813" i="1"/>
  <c r="L813" i="1" a="1"/>
  <c r="L813" i="1" s="1"/>
  <c r="K791" i="15" s="1"/>
  <c r="M813" i="1" a="1"/>
  <c r="M813" i="1" s="1"/>
  <c r="L791" i="15" s="1"/>
  <c r="R813" i="1" a="1"/>
  <c r="R813" i="1" s="1"/>
  <c r="D791" i="15" s="1"/>
  <c r="S813" i="1" a="1"/>
  <c r="S813" i="1" s="1"/>
  <c r="E791" i="15" s="1"/>
  <c r="T813" i="1" a="1"/>
  <c r="T813" i="1" s="1"/>
  <c r="AH813" i="1"/>
  <c r="BA813" i="1" s="1"/>
  <c r="AI813" i="1"/>
  <c r="AJ813" i="1"/>
  <c r="K758" i="10" s="1"/>
  <c r="AK813" i="1"/>
  <c r="AN813" i="1"/>
  <c r="BD813" i="1" s="1" a="1"/>
  <c r="BD813" i="1" s="1"/>
  <c r="AO813" i="1"/>
  <c r="M758" i="10" s="1"/>
  <c r="AP813" i="1"/>
  <c r="BQ813" i="1"/>
  <c r="BR813" i="1"/>
  <c r="BS813" i="1"/>
  <c r="A814" i="1"/>
  <c r="C814" i="1"/>
  <c r="L814" i="1" a="1"/>
  <c r="L814" i="1" s="1"/>
  <c r="K792" i="15" s="1"/>
  <c r="M814" i="1" a="1"/>
  <c r="M814" i="1" s="1"/>
  <c r="L792" i="15" s="1"/>
  <c r="R814" i="1" a="1"/>
  <c r="R814" i="1" s="1"/>
  <c r="D792" i="15" s="1"/>
  <c r="S814" i="1" a="1"/>
  <c r="S814" i="1" s="1"/>
  <c r="E792" i="15" s="1"/>
  <c r="T814" i="1" a="1"/>
  <c r="T814" i="1" s="1"/>
  <c r="AH814" i="1"/>
  <c r="BA814" i="1" s="1"/>
  <c r="AI814" i="1"/>
  <c r="AJ814" i="1"/>
  <c r="K759" i="10" s="1"/>
  <c r="AK814" i="1"/>
  <c r="AN814" i="1"/>
  <c r="AO814" i="1"/>
  <c r="M759" i="10" s="1"/>
  <c r="AP814" i="1"/>
  <c r="BQ814" i="1"/>
  <c r="BR814" i="1"/>
  <c r="BS814" i="1"/>
  <c r="A815" i="1"/>
  <c r="C815" i="1"/>
  <c r="L815" i="1" a="1"/>
  <c r="L815" i="1" s="1"/>
  <c r="K793" i="15" s="1"/>
  <c r="M815" i="1" a="1"/>
  <c r="M815" i="1" s="1"/>
  <c r="L793" i="15" s="1"/>
  <c r="R815" i="1" a="1"/>
  <c r="R815" i="1" s="1"/>
  <c r="D793" i="15" s="1"/>
  <c r="S815" i="1" a="1"/>
  <c r="S815" i="1" s="1"/>
  <c r="E793" i="15" s="1"/>
  <c r="T815" i="1" a="1"/>
  <c r="T815" i="1" s="1"/>
  <c r="AH815" i="1"/>
  <c r="BA815" i="1" s="1"/>
  <c r="AI815" i="1"/>
  <c r="AJ815" i="1"/>
  <c r="K760" i="10" s="1"/>
  <c r="AK815" i="1"/>
  <c r="AN815" i="1"/>
  <c r="AO815" i="1"/>
  <c r="M760" i="10" s="1"/>
  <c r="AP815" i="1"/>
  <c r="BQ815" i="1"/>
  <c r="BR815" i="1"/>
  <c r="BS815" i="1"/>
  <c r="A816" i="1"/>
  <c r="C816" i="1"/>
  <c r="L816" i="1" a="1"/>
  <c r="L816" i="1" s="1"/>
  <c r="K794" i="15" s="1"/>
  <c r="M816" i="1" a="1"/>
  <c r="M816" i="1" s="1"/>
  <c r="L794" i="15" s="1"/>
  <c r="R816" i="1" a="1"/>
  <c r="R816" i="1" s="1"/>
  <c r="D794" i="15" s="1"/>
  <c r="S816" i="1" a="1"/>
  <c r="S816" i="1" s="1"/>
  <c r="E794" i="15" s="1"/>
  <c r="T816" i="1" a="1"/>
  <c r="T816" i="1" s="1"/>
  <c r="AH816" i="1"/>
  <c r="BA816" i="1" s="1"/>
  <c r="AI816" i="1"/>
  <c r="AJ816" i="1"/>
  <c r="K761" i="10" s="1"/>
  <c r="AK816" i="1"/>
  <c r="AN816" i="1"/>
  <c r="BD816" i="1" s="1" a="1"/>
  <c r="BD816" i="1" s="1"/>
  <c r="AO816" i="1"/>
  <c r="M761" i="10" s="1"/>
  <c r="AP816" i="1"/>
  <c r="BQ816" i="1"/>
  <c r="BR816" i="1"/>
  <c r="BS816" i="1"/>
  <c r="A817" i="1"/>
  <c r="C817" i="1"/>
  <c r="L817" i="1" a="1"/>
  <c r="L817" i="1" s="1"/>
  <c r="K795" i="15" s="1"/>
  <c r="M817" i="1" a="1"/>
  <c r="M817" i="1" s="1"/>
  <c r="L795" i="15" s="1"/>
  <c r="R817" i="1" a="1"/>
  <c r="R817" i="1" s="1"/>
  <c r="D795" i="15" s="1"/>
  <c r="S817" i="1" a="1"/>
  <c r="S817" i="1" s="1"/>
  <c r="E795" i="15" s="1"/>
  <c r="T817" i="1" a="1"/>
  <c r="T817" i="1" s="1"/>
  <c r="AH817" i="1"/>
  <c r="BA817" i="1" s="1"/>
  <c r="AI817" i="1"/>
  <c r="AJ817" i="1"/>
  <c r="K762" i="10" s="1"/>
  <c r="AK817" i="1"/>
  <c r="AN817" i="1"/>
  <c r="BD817" i="1" s="1" a="1"/>
  <c r="BD817" i="1" s="1"/>
  <c r="AO817" i="1"/>
  <c r="M762" i="10" s="1"/>
  <c r="AP817" i="1"/>
  <c r="BQ817" i="1"/>
  <c r="BR817" i="1"/>
  <c r="BS817" i="1"/>
  <c r="A818" i="1"/>
  <c r="C818" i="1"/>
  <c r="L818" i="1" a="1"/>
  <c r="L818" i="1" s="1"/>
  <c r="K796" i="15" s="1"/>
  <c r="M818" i="1" a="1"/>
  <c r="M818" i="1" s="1"/>
  <c r="L796" i="15" s="1"/>
  <c r="R818" i="1" a="1"/>
  <c r="R818" i="1" s="1"/>
  <c r="D796" i="15" s="1"/>
  <c r="S818" i="1" a="1"/>
  <c r="S818" i="1" s="1"/>
  <c r="E796" i="15" s="1"/>
  <c r="T818" i="1" a="1"/>
  <c r="T818" i="1" s="1"/>
  <c r="AH818" i="1"/>
  <c r="BA818" i="1" s="1"/>
  <c r="AI818" i="1"/>
  <c r="AJ818" i="1"/>
  <c r="K763" i="10" s="1"/>
  <c r="AK818" i="1"/>
  <c r="AN818" i="1"/>
  <c r="BD818" i="1" s="1" a="1"/>
  <c r="BD818" i="1" s="1"/>
  <c r="AO818" i="1"/>
  <c r="M763" i="10" s="1"/>
  <c r="AP818" i="1"/>
  <c r="BQ818" i="1"/>
  <c r="BR818" i="1"/>
  <c r="BS818" i="1"/>
  <c r="A819" i="1"/>
  <c r="C819" i="1"/>
  <c r="L819" i="1" a="1"/>
  <c r="L819" i="1" s="1"/>
  <c r="K797" i="15" s="1"/>
  <c r="M819" i="1" a="1"/>
  <c r="M819" i="1" s="1"/>
  <c r="L797" i="15" s="1"/>
  <c r="R819" i="1" a="1"/>
  <c r="R819" i="1" s="1"/>
  <c r="D797" i="15" s="1"/>
  <c r="S819" i="1" a="1"/>
  <c r="S819" i="1" s="1"/>
  <c r="E797" i="15" s="1"/>
  <c r="T819" i="1" a="1"/>
  <c r="T819" i="1" s="1"/>
  <c r="AH819" i="1"/>
  <c r="BA819" i="1" s="1"/>
  <c r="AI819" i="1"/>
  <c r="AJ819" i="1"/>
  <c r="K764" i="10" s="1"/>
  <c r="AK819" i="1"/>
  <c r="AN819" i="1"/>
  <c r="BD819" i="1" s="1" a="1"/>
  <c r="BD819" i="1" s="1"/>
  <c r="AO819" i="1"/>
  <c r="M764" i="10" s="1"/>
  <c r="AP819" i="1"/>
  <c r="BQ819" i="1"/>
  <c r="BR819" i="1"/>
  <c r="BS819" i="1"/>
  <c r="A820" i="1"/>
  <c r="C820" i="1"/>
  <c r="L820" i="1" a="1"/>
  <c r="L820" i="1" s="1"/>
  <c r="K798" i="15" s="1"/>
  <c r="M820" i="1" a="1"/>
  <c r="M820" i="1" s="1"/>
  <c r="L798" i="15" s="1"/>
  <c r="R820" i="1" a="1"/>
  <c r="R820" i="1" s="1"/>
  <c r="D798" i="15" s="1"/>
  <c r="S820" i="1" a="1"/>
  <c r="S820" i="1" s="1"/>
  <c r="E798" i="15" s="1"/>
  <c r="T820" i="1" a="1"/>
  <c r="T820" i="1" s="1"/>
  <c r="AH820" i="1"/>
  <c r="BA820" i="1" s="1"/>
  <c r="AI820" i="1"/>
  <c r="AJ820" i="1"/>
  <c r="K765" i="10" s="1"/>
  <c r="AK820" i="1"/>
  <c r="AN820" i="1"/>
  <c r="AO820" i="1"/>
  <c r="M765" i="10" s="1"/>
  <c r="AP820" i="1"/>
  <c r="BQ820" i="1"/>
  <c r="BR820" i="1"/>
  <c r="BS820" i="1"/>
  <c r="A821" i="1"/>
  <c r="C821" i="1"/>
  <c r="L821" i="1" a="1"/>
  <c r="L821" i="1" s="1"/>
  <c r="K799" i="15" s="1"/>
  <c r="M821" i="1" a="1"/>
  <c r="M821" i="1" s="1"/>
  <c r="L799" i="15" s="1"/>
  <c r="R821" i="1" a="1"/>
  <c r="R821" i="1" s="1"/>
  <c r="D799" i="15" s="1"/>
  <c r="S821" i="1" a="1"/>
  <c r="S821" i="1" s="1"/>
  <c r="E799" i="15" s="1"/>
  <c r="T821" i="1" a="1"/>
  <c r="T821" i="1" s="1"/>
  <c r="AH821" i="1"/>
  <c r="BA821" i="1" s="1"/>
  <c r="AI821" i="1"/>
  <c r="AJ821" i="1"/>
  <c r="K766" i="10" s="1"/>
  <c r="AK821" i="1"/>
  <c r="AN821" i="1"/>
  <c r="AO821" i="1"/>
  <c r="M766" i="10" s="1"/>
  <c r="AP821" i="1"/>
  <c r="BQ821" i="1"/>
  <c r="BR821" i="1"/>
  <c r="BS821" i="1"/>
  <c r="A822" i="1"/>
  <c r="C822" i="1"/>
  <c r="L822" i="1" a="1"/>
  <c r="L822" i="1" s="1"/>
  <c r="K800" i="15" s="1"/>
  <c r="M822" i="1" a="1"/>
  <c r="M822" i="1" s="1"/>
  <c r="L800" i="15" s="1"/>
  <c r="R822" i="1" a="1"/>
  <c r="R822" i="1" s="1"/>
  <c r="D800" i="15" s="1"/>
  <c r="S822" i="1" a="1"/>
  <c r="S822" i="1" s="1"/>
  <c r="E800" i="15" s="1"/>
  <c r="T822" i="1" a="1"/>
  <c r="T822" i="1" s="1"/>
  <c r="AH822" i="1"/>
  <c r="BA822" i="1" s="1"/>
  <c r="AI822" i="1"/>
  <c r="AJ822" i="1"/>
  <c r="K767" i="10" s="1"/>
  <c r="AK822" i="1"/>
  <c r="AN822" i="1"/>
  <c r="AO822" i="1"/>
  <c r="M767" i="10" s="1"/>
  <c r="AP822" i="1"/>
  <c r="BQ822" i="1"/>
  <c r="BR822" i="1"/>
  <c r="BS822" i="1"/>
  <c r="A823" i="1"/>
  <c r="C823" i="1"/>
  <c r="L823" i="1" a="1"/>
  <c r="L823" i="1" s="1"/>
  <c r="K801" i="15" s="1"/>
  <c r="M823" i="1" a="1"/>
  <c r="M823" i="1" s="1"/>
  <c r="L801" i="15" s="1"/>
  <c r="R823" i="1" a="1"/>
  <c r="R823" i="1" s="1"/>
  <c r="D801" i="15" s="1"/>
  <c r="S823" i="1" a="1"/>
  <c r="S823" i="1" s="1"/>
  <c r="E801" i="15" s="1"/>
  <c r="T823" i="1" a="1"/>
  <c r="T823" i="1" s="1"/>
  <c r="AH823" i="1"/>
  <c r="BA823" i="1" s="1"/>
  <c r="AI823" i="1"/>
  <c r="AJ823" i="1"/>
  <c r="K768" i="10" s="1"/>
  <c r="AK823" i="1"/>
  <c r="AN823" i="1"/>
  <c r="AO823" i="1"/>
  <c r="M768" i="10" s="1"/>
  <c r="AP823" i="1"/>
  <c r="BQ823" i="1"/>
  <c r="BR823" i="1"/>
  <c r="BS823" i="1"/>
  <c r="A824" i="1"/>
  <c r="C824" i="1"/>
  <c r="L824" i="1" a="1"/>
  <c r="L824" i="1" s="1"/>
  <c r="K802" i="15" s="1"/>
  <c r="M824" i="1" a="1"/>
  <c r="M824" i="1" s="1"/>
  <c r="L802" i="15" s="1"/>
  <c r="R824" i="1" a="1"/>
  <c r="R824" i="1" s="1"/>
  <c r="D802" i="15" s="1"/>
  <c r="S824" i="1" a="1"/>
  <c r="S824" i="1" s="1"/>
  <c r="E802" i="15" s="1"/>
  <c r="T824" i="1" a="1"/>
  <c r="T824" i="1" s="1"/>
  <c r="AH824" i="1"/>
  <c r="BA824" i="1" s="1"/>
  <c r="AI824" i="1"/>
  <c r="AJ824" i="1"/>
  <c r="K769" i="10" s="1"/>
  <c r="AK824" i="1"/>
  <c r="AN824" i="1"/>
  <c r="AO824" i="1"/>
  <c r="M769" i="10" s="1"/>
  <c r="AP824" i="1"/>
  <c r="BQ824" i="1"/>
  <c r="BR824" i="1"/>
  <c r="BS824" i="1"/>
  <c r="A825" i="1"/>
  <c r="C825" i="1"/>
  <c r="L825" i="1" a="1"/>
  <c r="L825" i="1" s="1"/>
  <c r="K803" i="15" s="1"/>
  <c r="M825" i="1" a="1"/>
  <c r="M825" i="1" s="1"/>
  <c r="L803" i="15" s="1"/>
  <c r="R825" i="1" a="1"/>
  <c r="R825" i="1" s="1"/>
  <c r="D803" i="15" s="1"/>
  <c r="S825" i="1" a="1"/>
  <c r="S825" i="1" s="1"/>
  <c r="E803" i="15" s="1"/>
  <c r="T825" i="1" a="1"/>
  <c r="T825" i="1" s="1"/>
  <c r="AH825" i="1"/>
  <c r="BA825" i="1" s="1"/>
  <c r="AI825" i="1"/>
  <c r="AJ825" i="1"/>
  <c r="K770" i="10" s="1"/>
  <c r="AK825" i="1"/>
  <c r="AN825" i="1"/>
  <c r="AO825" i="1"/>
  <c r="M770" i="10" s="1"/>
  <c r="AP825" i="1"/>
  <c r="BQ825" i="1"/>
  <c r="BR825" i="1"/>
  <c r="BS825" i="1"/>
  <c r="A826" i="1"/>
  <c r="C826" i="1"/>
  <c r="L826" i="1" a="1"/>
  <c r="L826" i="1" s="1"/>
  <c r="K804" i="15" s="1"/>
  <c r="M826" i="1" a="1"/>
  <c r="M826" i="1" s="1"/>
  <c r="L804" i="15" s="1"/>
  <c r="R826" i="1" a="1"/>
  <c r="R826" i="1" s="1"/>
  <c r="D804" i="15" s="1"/>
  <c r="S826" i="1" a="1"/>
  <c r="S826" i="1" s="1"/>
  <c r="E804" i="15" s="1"/>
  <c r="T826" i="1" a="1"/>
  <c r="T826" i="1" s="1"/>
  <c r="AH826" i="1"/>
  <c r="BA826" i="1" s="1"/>
  <c r="AI826" i="1"/>
  <c r="AJ826" i="1"/>
  <c r="K771" i="10" s="1"/>
  <c r="AK826" i="1"/>
  <c r="AN826" i="1"/>
  <c r="BD826" i="1" s="1" a="1"/>
  <c r="BD826" i="1" s="1"/>
  <c r="AO826" i="1"/>
  <c r="M771" i="10" s="1"/>
  <c r="AP826" i="1"/>
  <c r="BQ826" i="1"/>
  <c r="BR826" i="1"/>
  <c r="BS826" i="1"/>
  <c r="A827" i="1"/>
  <c r="C827" i="1"/>
  <c r="L827" i="1" a="1"/>
  <c r="L827" i="1" s="1"/>
  <c r="K805" i="15" s="1"/>
  <c r="M827" i="1" a="1"/>
  <c r="M827" i="1" s="1"/>
  <c r="L805" i="15" s="1"/>
  <c r="R827" i="1" a="1"/>
  <c r="R827" i="1" s="1"/>
  <c r="D805" i="15" s="1"/>
  <c r="S827" i="1" a="1"/>
  <c r="S827" i="1" s="1"/>
  <c r="E805" i="15" s="1"/>
  <c r="T827" i="1" a="1"/>
  <c r="T827" i="1" s="1"/>
  <c r="AH827" i="1"/>
  <c r="BA827" i="1" s="1"/>
  <c r="AI827" i="1"/>
  <c r="AJ827" i="1"/>
  <c r="K772" i="10" s="1"/>
  <c r="AK827" i="1"/>
  <c r="AN827" i="1"/>
  <c r="BD827" i="1" s="1" a="1"/>
  <c r="BD827" i="1" s="1"/>
  <c r="AO827" i="1"/>
  <c r="M772" i="10" s="1"/>
  <c r="AP827" i="1"/>
  <c r="BQ827" i="1"/>
  <c r="BR827" i="1"/>
  <c r="BS827" i="1"/>
  <c r="A828" i="1"/>
  <c r="C828" i="1"/>
  <c r="L828" i="1" a="1"/>
  <c r="L828" i="1" s="1"/>
  <c r="K806" i="15" s="1"/>
  <c r="M828" i="1" a="1"/>
  <c r="M828" i="1" s="1"/>
  <c r="L806" i="15" s="1"/>
  <c r="R828" i="1" a="1"/>
  <c r="R828" i="1" s="1"/>
  <c r="D806" i="15" s="1"/>
  <c r="S828" i="1" a="1"/>
  <c r="S828" i="1" s="1"/>
  <c r="E806" i="15" s="1"/>
  <c r="T828" i="1" a="1"/>
  <c r="T828" i="1" s="1"/>
  <c r="AH828" i="1"/>
  <c r="BA828" i="1" s="1"/>
  <c r="AI828" i="1"/>
  <c r="AJ828" i="1"/>
  <c r="K773" i="10" s="1"/>
  <c r="AK828" i="1"/>
  <c r="AN828" i="1"/>
  <c r="BD828" i="1" s="1" a="1"/>
  <c r="BD828" i="1" s="1"/>
  <c r="AO828" i="1"/>
  <c r="M773" i="10" s="1"/>
  <c r="AP828" i="1"/>
  <c r="BQ828" i="1"/>
  <c r="BR828" i="1"/>
  <c r="BS828" i="1"/>
  <c r="A829" i="1"/>
  <c r="C829" i="1"/>
  <c r="L829" i="1" a="1"/>
  <c r="L829" i="1" s="1"/>
  <c r="K807" i="15" s="1"/>
  <c r="M829" i="1" a="1"/>
  <c r="M829" i="1" s="1"/>
  <c r="L807" i="15" s="1"/>
  <c r="R829" i="1" a="1"/>
  <c r="R829" i="1" s="1"/>
  <c r="D807" i="15" s="1"/>
  <c r="S829" i="1" a="1"/>
  <c r="S829" i="1" s="1"/>
  <c r="E807" i="15" s="1"/>
  <c r="T829" i="1" a="1"/>
  <c r="T829" i="1" s="1"/>
  <c r="AH829" i="1"/>
  <c r="BA829" i="1" s="1"/>
  <c r="AI829" i="1"/>
  <c r="AJ829" i="1"/>
  <c r="K774" i="10" s="1"/>
  <c r="AK829" i="1"/>
  <c r="AN829" i="1"/>
  <c r="BD829" i="1" s="1" a="1"/>
  <c r="BD829" i="1" s="1"/>
  <c r="AO829" i="1"/>
  <c r="M774" i="10" s="1"/>
  <c r="AP829" i="1"/>
  <c r="BQ829" i="1"/>
  <c r="BR829" i="1"/>
  <c r="BS829" i="1"/>
  <c r="A830" i="1"/>
  <c r="C830" i="1"/>
  <c r="L830" i="1" a="1"/>
  <c r="L830" i="1" s="1"/>
  <c r="K808" i="15" s="1"/>
  <c r="M830" i="1" a="1"/>
  <c r="M830" i="1" s="1"/>
  <c r="L808" i="15" s="1"/>
  <c r="R830" i="1" a="1"/>
  <c r="R830" i="1" s="1"/>
  <c r="D808" i="15" s="1"/>
  <c r="S830" i="1" a="1"/>
  <c r="S830" i="1" s="1"/>
  <c r="E808" i="15" s="1"/>
  <c r="T830" i="1" a="1"/>
  <c r="T830" i="1" s="1"/>
  <c r="AH830" i="1"/>
  <c r="BA830" i="1" s="1"/>
  <c r="AI830" i="1"/>
  <c r="AJ830" i="1"/>
  <c r="K775" i="10" s="1"/>
  <c r="AK830" i="1"/>
  <c r="AN830" i="1"/>
  <c r="AO830" i="1"/>
  <c r="M775" i="10" s="1"/>
  <c r="AP830" i="1"/>
  <c r="BQ830" i="1"/>
  <c r="BR830" i="1"/>
  <c r="BS830" i="1"/>
  <c r="A831" i="1"/>
  <c r="C831" i="1"/>
  <c r="L831" i="1" a="1"/>
  <c r="L831" i="1" s="1"/>
  <c r="K809" i="15" s="1"/>
  <c r="M831" i="1" a="1"/>
  <c r="M831" i="1" s="1"/>
  <c r="L809" i="15" s="1"/>
  <c r="R831" i="1" a="1"/>
  <c r="R831" i="1" s="1"/>
  <c r="D809" i="15" s="1"/>
  <c r="S831" i="1" a="1"/>
  <c r="S831" i="1" s="1"/>
  <c r="E809" i="15" s="1"/>
  <c r="T831" i="1" a="1"/>
  <c r="T831" i="1" s="1"/>
  <c r="AH831" i="1"/>
  <c r="BA831" i="1" s="1"/>
  <c r="AI831" i="1"/>
  <c r="AJ831" i="1"/>
  <c r="K776" i="10" s="1"/>
  <c r="AK831" i="1"/>
  <c r="AN831" i="1"/>
  <c r="AO831" i="1"/>
  <c r="M776" i="10" s="1"/>
  <c r="AP831" i="1"/>
  <c r="BQ831" i="1"/>
  <c r="BR831" i="1"/>
  <c r="BS831" i="1"/>
  <c r="A832" i="1"/>
  <c r="C832" i="1"/>
  <c r="L832" i="1" a="1"/>
  <c r="L832" i="1" s="1"/>
  <c r="K810" i="15" s="1"/>
  <c r="M832" i="1" a="1"/>
  <c r="M832" i="1" s="1"/>
  <c r="L810" i="15" s="1"/>
  <c r="R832" i="1" a="1"/>
  <c r="R832" i="1" s="1"/>
  <c r="D810" i="15" s="1"/>
  <c r="S832" i="1" a="1"/>
  <c r="S832" i="1" s="1"/>
  <c r="E810" i="15" s="1"/>
  <c r="T832" i="1" a="1"/>
  <c r="T832" i="1" s="1"/>
  <c r="AH832" i="1"/>
  <c r="BA832" i="1" s="1"/>
  <c r="AI832" i="1"/>
  <c r="AJ832" i="1"/>
  <c r="K777" i="10" s="1"/>
  <c r="AK832" i="1"/>
  <c r="AN832" i="1"/>
  <c r="AO832" i="1"/>
  <c r="M777" i="10" s="1"/>
  <c r="AP832" i="1"/>
  <c r="BQ832" i="1"/>
  <c r="BR832" i="1"/>
  <c r="BS832" i="1"/>
  <c r="A833" i="1"/>
  <c r="C833" i="1"/>
  <c r="L833" i="1" a="1"/>
  <c r="L833" i="1" s="1"/>
  <c r="K811" i="15" s="1"/>
  <c r="M833" i="1" a="1"/>
  <c r="M833" i="1" s="1"/>
  <c r="L811" i="15" s="1"/>
  <c r="R833" i="1" a="1"/>
  <c r="R833" i="1" s="1"/>
  <c r="D811" i="15" s="1"/>
  <c r="S833" i="1" a="1"/>
  <c r="S833" i="1" s="1"/>
  <c r="E811" i="15" s="1"/>
  <c r="T833" i="1" a="1"/>
  <c r="T833" i="1" s="1"/>
  <c r="AH833" i="1"/>
  <c r="BA833" i="1" s="1"/>
  <c r="AI833" i="1"/>
  <c r="AJ833" i="1"/>
  <c r="K778" i="10" s="1"/>
  <c r="AK833" i="1"/>
  <c r="AN833" i="1"/>
  <c r="AO833" i="1"/>
  <c r="M778" i="10" s="1"/>
  <c r="AP833" i="1"/>
  <c r="BQ833" i="1"/>
  <c r="BR833" i="1"/>
  <c r="BS833" i="1"/>
  <c r="A834" i="1"/>
  <c r="C834" i="1"/>
  <c r="L834" i="1" a="1"/>
  <c r="L834" i="1" s="1"/>
  <c r="K812" i="15" s="1"/>
  <c r="M834" i="1" a="1"/>
  <c r="M834" i="1" s="1"/>
  <c r="L812" i="15" s="1"/>
  <c r="R834" i="1" a="1"/>
  <c r="R834" i="1" s="1"/>
  <c r="D812" i="15" s="1"/>
  <c r="S834" i="1" a="1"/>
  <c r="S834" i="1" s="1"/>
  <c r="E812" i="15" s="1"/>
  <c r="T834" i="1" a="1"/>
  <c r="T834" i="1" s="1"/>
  <c r="AH834" i="1"/>
  <c r="BA834" i="1" s="1"/>
  <c r="AI834" i="1"/>
  <c r="AJ834" i="1"/>
  <c r="K779" i="10" s="1"/>
  <c r="AK834" i="1"/>
  <c r="AN834" i="1"/>
  <c r="BD834" i="1" s="1" a="1"/>
  <c r="BD834" i="1" s="1"/>
  <c r="AO834" i="1"/>
  <c r="M779" i="10" s="1"/>
  <c r="AP834" i="1"/>
  <c r="BQ834" i="1"/>
  <c r="BR834" i="1"/>
  <c r="BS834" i="1"/>
  <c r="A835" i="1"/>
  <c r="C835" i="1"/>
  <c r="L835" i="1" a="1"/>
  <c r="L835" i="1" s="1"/>
  <c r="K813" i="15" s="1"/>
  <c r="M835" i="1" a="1"/>
  <c r="M835" i="1" s="1"/>
  <c r="L813" i="15" s="1"/>
  <c r="R835" i="1" a="1"/>
  <c r="R835" i="1" s="1"/>
  <c r="D813" i="15" s="1"/>
  <c r="S835" i="1" a="1"/>
  <c r="S835" i="1" s="1"/>
  <c r="E813" i="15" s="1"/>
  <c r="T835" i="1" a="1"/>
  <c r="T835" i="1" s="1"/>
  <c r="AH835" i="1"/>
  <c r="BA835" i="1" s="1"/>
  <c r="AI835" i="1"/>
  <c r="AJ835" i="1"/>
  <c r="K780" i="10" s="1"/>
  <c r="AK835" i="1"/>
  <c r="AN835" i="1"/>
  <c r="BD835" i="1" s="1" a="1"/>
  <c r="BD835" i="1" s="1"/>
  <c r="AO835" i="1"/>
  <c r="M780" i="10" s="1"/>
  <c r="AP835" i="1"/>
  <c r="BQ835" i="1"/>
  <c r="BR835" i="1"/>
  <c r="BS835" i="1"/>
  <c r="A836" i="1"/>
  <c r="C836" i="1"/>
  <c r="L836" i="1" a="1"/>
  <c r="L836" i="1" s="1"/>
  <c r="K814" i="15" s="1"/>
  <c r="M836" i="1" a="1"/>
  <c r="M836" i="1" s="1"/>
  <c r="L814" i="15" s="1"/>
  <c r="R836" i="1" a="1"/>
  <c r="R836" i="1" s="1"/>
  <c r="D814" i="15" s="1"/>
  <c r="S836" i="1" a="1"/>
  <c r="S836" i="1" s="1"/>
  <c r="E814" i="15" s="1"/>
  <c r="T836" i="1" a="1"/>
  <c r="T836" i="1" s="1"/>
  <c r="AH836" i="1"/>
  <c r="BA836" i="1" s="1"/>
  <c r="AI836" i="1"/>
  <c r="AJ836" i="1"/>
  <c r="K781" i="10" s="1"/>
  <c r="AK836" i="1"/>
  <c r="AN836" i="1"/>
  <c r="BD836" i="1" s="1" a="1"/>
  <c r="BD836" i="1" s="1"/>
  <c r="AO836" i="1"/>
  <c r="M781" i="10" s="1"/>
  <c r="AP836" i="1"/>
  <c r="BQ836" i="1"/>
  <c r="BR836" i="1"/>
  <c r="BS836" i="1"/>
  <c r="A837" i="1"/>
  <c r="C837" i="1"/>
  <c r="L837" i="1" a="1"/>
  <c r="L837" i="1" s="1"/>
  <c r="K815" i="15" s="1"/>
  <c r="M837" i="1" a="1"/>
  <c r="M837" i="1" s="1"/>
  <c r="L815" i="15" s="1"/>
  <c r="R837" i="1" a="1"/>
  <c r="R837" i="1" s="1"/>
  <c r="D815" i="15" s="1"/>
  <c r="S837" i="1" a="1"/>
  <c r="S837" i="1" s="1"/>
  <c r="E815" i="15" s="1"/>
  <c r="T837" i="1" a="1"/>
  <c r="T837" i="1" s="1"/>
  <c r="AH837" i="1"/>
  <c r="BA837" i="1" s="1"/>
  <c r="AI837" i="1"/>
  <c r="AJ837" i="1"/>
  <c r="K782" i="10" s="1"/>
  <c r="AK837" i="1"/>
  <c r="AN837" i="1"/>
  <c r="BD837" i="1" s="1" a="1"/>
  <c r="BD837" i="1" s="1"/>
  <c r="AO837" i="1"/>
  <c r="M782" i="10" s="1"/>
  <c r="AP837" i="1"/>
  <c r="BQ837" i="1"/>
  <c r="BR837" i="1"/>
  <c r="BS837" i="1"/>
  <c r="A838" i="1"/>
  <c r="C838" i="1"/>
  <c r="L838" i="1" a="1"/>
  <c r="L838" i="1" s="1"/>
  <c r="K816" i="15" s="1"/>
  <c r="M838" i="1" a="1"/>
  <c r="M838" i="1" s="1"/>
  <c r="L816" i="15" s="1"/>
  <c r="R838" i="1" a="1"/>
  <c r="R838" i="1" s="1"/>
  <c r="D816" i="15" s="1"/>
  <c r="S838" i="1" a="1"/>
  <c r="S838" i="1" s="1"/>
  <c r="E816" i="15" s="1"/>
  <c r="T838" i="1" a="1"/>
  <c r="T838" i="1" s="1"/>
  <c r="AH838" i="1"/>
  <c r="BA838" i="1" s="1"/>
  <c r="AI838" i="1"/>
  <c r="AJ838" i="1"/>
  <c r="K783" i="10" s="1"/>
  <c r="AK838" i="1"/>
  <c r="AN838" i="1"/>
  <c r="BD838" i="1" s="1" a="1"/>
  <c r="BD838" i="1" s="1"/>
  <c r="AO838" i="1"/>
  <c r="AP838" i="1"/>
  <c r="BQ838" i="1"/>
  <c r="BR838" i="1"/>
  <c r="BS838" i="1"/>
  <c r="A839" i="1"/>
  <c r="C839" i="1"/>
  <c r="L839" i="1" a="1"/>
  <c r="L839" i="1" s="1"/>
  <c r="K817" i="15" s="1"/>
  <c r="M839" i="1" a="1"/>
  <c r="M839" i="1" s="1"/>
  <c r="L817" i="15" s="1"/>
  <c r="R839" i="1" a="1"/>
  <c r="R839" i="1" s="1"/>
  <c r="D817" i="15" s="1"/>
  <c r="S839" i="1" a="1"/>
  <c r="S839" i="1" s="1"/>
  <c r="E817" i="15" s="1"/>
  <c r="T839" i="1" a="1"/>
  <c r="T839" i="1" s="1"/>
  <c r="AH839" i="1"/>
  <c r="BA839" i="1" s="1"/>
  <c r="AI839" i="1"/>
  <c r="AJ839" i="1"/>
  <c r="K784" i="10" s="1"/>
  <c r="AK839" i="1"/>
  <c r="AN839" i="1"/>
  <c r="AO839" i="1"/>
  <c r="M784" i="10" s="1"/>
  <c r="AP839" i="1"/>
  <c r="BQ839" i="1"/>
  <c r="BR839" i="1"/>
  <c r="BS839" i="1"/>
  <c r="A840" i="1"/>
  <c r="C840" i="1"/>
  <c r="L840" i="1" a="1"/>
  <c r="L840" i="1" s="1"/>
  <c r="K818" i="15" s="1"/>
  <c r="M840" i="1" a="1"/>
  <c r="M840" i="1" s="1"/>
  <c r="L818" i="15" s="1"/>
  <c r="R840" i="1" a="1"/>
  <c r="R840" i="1" s="1"/>
  <c r="D818" i="15" s="1"/>
  <c r="S840" i="1" a="1"/>
  <c r="S840" i="1" s="1"/>
  <c r="E818" i="15" s="1"/>
  <c r="T840" i="1" a="1"/>
  <c r="T840" i="1" s="1"/>
  <c r="AH840" i="1"/>
  <c r="BA840" i="1" s="1"/>
  <c r="AI840" i="1"/>
  <c r="AJ840" i="1"/>
  <c r="K785" i="10" s="1"/>
  <c r="AK840" i="1"/>
  <c r="AN840" i="1"/>
  <c r="AO840" i="1"/>
  <c r="M785" i="10" s="1"/>
  <c r="AP840" i="1"/>
  <c r="BQ840" i="1"/>
  <c r="BR840" i="1"/>
  <c r="BS840" i="1"/>
  <c r="A841" i="1"/>
  <c r="C841" i="1"/>
  <c r="L841" i="1" a="1"/>
  <c r="L841" i="1" s="1"/>
  <c r="K819" i="15" s="1"/>
  <c r="M841" i="1" a="1"/>
  <c r="M841" i="1" s="1"/>
  <c r="L819" i="15" s="1"/>
  <c r="R841" i="1" a="1"/>
  <c r="R841" i="1" s="1"/>
  <c r="D819" i="15" s="1"/>
  <c r="S841" i="1" a="1"/>
  <c r="S841" i="1" s="1"/>
  <c r="E819" i="15" s="1"/>
  <c r="T841" i="1" a="1"/>
  <c r="T841" i="1" s="1"/>
  <c r="AH841" i="1"/>
  <c r="BA841" i="1" s="1"/>
  <c r="AI841" i="1"/>
  <c r="AJ841" i="1"/>
  <c r="K786" i="10" s="1"/>
  <c r="AK841" i="1"/>
  <c r="AN841" i="1"/>
  <c r="AO841" i="1"/>
  <c r="M786" i="10" s="1"/>
  <c r="AP841" i="1"/>
  <c r="BQ841" i="1"/>
  <c r="BR841" i="1"/>
  <c r="BS841" i="1"/>
  <c r="A842" i="1"/>
  <c r="C842" i="1"/>
  <c r="L842" i="1" a="1"/>
  <c r="L842" i="1" s="1"/>
  <c r="K820" i="15" s="1"/>
  <c r="M842" i="1" a="1"/>
  <c r="M842" i="1" s="1"/>
  <c r="L820" i="15" s="1"/>
  <c r="R842" i="1" a="1"/>
  <c r="R842" i="1" s="1"/>
  <c r="D820" i="15" s="1"/>
  <c r="S842" i="1" a="1"/>
  <c r="S842" i="1" s="1"/>
  <c r="E820" i="15" s="1"/>
  <c r="T842" i="1" a="1"/>
  <c r="T842" i="1" s="1"/>
  <c r="AH842" i="1"/>
  <c r="BA842" i="1" s="1"/>
  <c r="AI842" i="1"/>
  <c r="AJ842" i="1"/>
  <c r="K787" i="10" s="1"/>
  <c r="AK842" i="1"/>
  <c r="AN842" i="1"/>
  <c r="AO842" i="1"/>
  <c r="M787" i="10" s="1"/>
  <c r="AP842" i="1"/>
  <c r="BQ842" i="1"/>
  <c r="BR842" i="1"/>
  <c r="BS842" i="1"/>
  <c r="A843" i="1"/>
  <c r="C843" i="1"/>
  <c r="L843" i="1" a="1"/>
  <c r="L843" i="1" s="1"/>
  <c r="K821" i="15" s="1"/>
  <c r="M843" i="1" a="1"/>
  <c r="M843" i="1" s="1"/>
  <c r="L821" i="15" s="1"/>
  <c r="R843" i="1" a="1"/>
  <c r="R843" i="1" s="1"/>
  <c r="D821" i="15" s="1"/>
  <c r="S843" i="1" a="1"/>
  <c r="S843" i="1" s="1"/>
  <c r="E821" i="15" s="1"/>
  <c r="T843" i="1" a="1"/>
  <c r="T843" i="1" s="1"/>
  <c r="AH843" i="1"/>
  <c r="BA843" i="1" s="1"/>
  <c r="AI843" i="1"/>
  <c r="AJ843" i="1"/>
  <c r="K788" i="10" s="1"/>
  <c r="AK843" i="1"/>
  <c r="AN843" i="1"/>
  <c r="BD843" i="1" s="1" a="1"/>
  <c r="BD843" i="1" s="1"/>
  <c r="AO843" i="1"/>
  <c r="M788" i="10" s="1"/>
  <c r="AP843" i="1"/>
  <c r="BQ843" i="1"/>
  <c r="BR843" i="1"/>
  <c r="BS843" i="1"/>
  <c r="A844" i="1"/>
  <c r="C844" i="1"/>
  <c r="L844" i="1" a="1"/>
  <c r="L844" i="1" s="1"/>
  <c r="K822" i="15" s="1"/>
  <c r="M844" i="1" a="1"/>
  <c r="M844" i="1" s="1"/>
  <c r="L822" i="15" s="1"/>
  <c r="R844" i="1" a="1"/>
  <c r="R844" i="1" s="1"/>
  <c r="D822" i="15" s="1"/>
  <c r="S844" i="1" a="1"/>
  <c r="S844" i="1" s="1"/>
  <c r="E822" i="15" s="1"/>
  <c r="T844" i="1" a="1"/>
  <c r="T844" i="1" s="1"/>
  <c r="AH844" i="1"/>
  <c r="BA844" i="1" s="1"/>
  <c r="AI844" i="1"/>
  <c r="AJ844" i="1"/>
  <c r="K789" i="10" s="1"/>
  <c r="AK844" i="1"/>
  <c r="AN844" i="1"/>
  <c r="BD844" i="1" s="1" a="1"/>
  <c r="BD844" i="1" s="1"/>
  <c r="AO844" i="1"/>
  <c r="M789" i="10" s="1"/>
  <c r="AP844" i="1"/>
  <c r="BQ844" i="1"/>
  <c r="BR844" i="1"/>
  <c r="BS844" i="1"/>
  <c r="A845" i="1"/>
  <c r="C845" i="1"/>
  <c r="L845" i="1" a="1"/>
  <c r="L845" i="1" s="1"/>
  <c r="K823" i="15" s="1"/>
  <c r="M845" i="1" a="1"/>
  <c r="M845" i="1" s="1"/>
  <c r="L823" i="15" s="1"/>
  <c r="R845" i="1" a="1"/>
  <c r="R845" i="1" s="1"/>
  <c r="D823" i="15" s="1"/>
  <c r="S845" i="1" a="1"/>
  <c r="S845" i="1" s="1"/>
  <c r="E823" i="15" s="1"/>
  <c r="T845" i="1" a="1"/>
  <c r="T845" i="1" s="1"/>
  <c r="AH845" i="1"/>
  <c r="BA845" i="1" s="1"/>
  <c r="AI845" i="1"/>
  <c r="AJ845" i="1"/>
  <c r="K790" i="10" s="1"/>
  <c r="AK845" i="1"/>
  <c r="AN845" i="1"/>
  <c r="BD845" i="1" s="1" a="1"/>
  <c r="BD845" i="1" s="1"/>
  <c r="AO845" i="1"/>
  <c r="M790" i="10" s="1"/>
  <c r="AP845" i="1"/>
  <c r="BQ845" i="1"/>
  <c r="BR845" i="1"/>
  <c r="BS845" i="1"/>
  <c r="A846" i="1"/>
  <c r="C846" i="1"/>
  <c r="L846" i="1" a="1"/>
  <c r="L846" i="1" s="1"/>
  <c r="K824" i="15" s="1"/>
  <c r="M846" i="1" a="1"/>
  <c r="M846" i="1" s="1"/>
  <c r="L824" i="15" s="1"/>
  <c r="R846" i="1" a="1"/>
  <c r="R846" i="1" s="1"/>
  <c r="D824" i="15" s="1"/>
  <c r="S846" i="1" a="1"/>
  <c r="S846" i="1" s="1"/>
  <c r="E824" i="15" s="1"/>
  <c r="T846" i="1" a="1"/>
  <c r="T846" i="1" s="1"/>
  <c r="AH846" i="1"/>
  <c r="BA846" i="1" s="1"/>
  <c r="AI846" i="1"/>
  <c r="AJ846" i="1"/>
  <c r="K791" i="10" s="1"/>
  <c r="AK846" i="1"/>
  <c r="AN846" i="1"/>
  <c r="BD846" i="1" s="1" a="1"/>
  <c r="BD846" i="1" s="1"/>
  <c r="AO846" i="1"/>
  <c r="M791" i="10" s="1"/>
  <c r="AP846" i="1"/>
  <c r="BQ846" i="1"/>
  <c r="BR846" i="1"/>
  <c r="BS846" i="1"/>
  <c r="A847" i="1"/>
  <c r="C847" i="1"/>
  <c r="L847" i="1" a="1"/>
  <c r="L847" i="1" s="1"/>
  <c r="K825" i="15" s="1"/>
  <c r="M847" i="1" a="1"/>
  <c r="M847" i="1" s="1"/>
  <c r="L825" i="15" s="1"/>
  <c r="R847" i="1" a="1"/>
  <c r="R847" i="1" s="1"/>
  <c r="D825" i="15" s="1"/>
  <c r="S847" i="1" a="1"/>
  <c r="S847" i="1" s="1"/>
  <c r="E825" i="15" s="1"/>
  <c r="T847" i="1" a="1"/>
  <c r="T847" i="1" s="1"/>
  <c r="AH847" i="1"/>
  <c r="BA847" i="1" s="1"/>
  <c r="AI847" i="1"/>
  <c r="AJ847" i="1"/>
  <c r="K792" i="10" s="1"/>
  <c r="AK847" i="1"/>
  <c r="AN847" i="1"/>
  <c r="AO847" i="1"/>
  <c r="M792" i="10" s="1"/>
  <c r="AP847" i="1"/>
  <c r="BQ847" i="1"/>
  <c r="BR847" i="1"/>
  <c r="BS847" i="1"/>
  <c r="A848" i="1"/>
  <c r="C848" i="1"/>
  <c r="L848" i="1" a="1"/>
  <c r="L848" i="1" s="1"/>
  <c r="K826" i="15" s="1"/>
  <c r="M848" i="1" a="1"/>
  <c r="M848" i="1" s="1"/>
  <c r="L826" i="15" s="1"/>
  <c r="R848" i="1" a="1"/>
  <c r="R848" i="1" s="1"/>
  <c r="D826" i="15" s="1"/>
  <c r="S848" i="1" a="1"/>
  <c r="S848" i="1" s="1"/>
  <c r="E826" i="15" s="1"/>
  <c r="T848" i="1" a="1"/>
  <c r="T848" i="1" s="1"/>
  <c r="AH848" i="1"/>
  <c r="BA848" i="1" s="1"/>
  <c r="AI848" i="1"/>
  <c r="AJ848" i="1"/>
  <c r="K793" i="10" s="1"/>
  <c r="AK848" i="1"/>
  <c r="AN848" i="1"/>
  <c r="AO848" i="1"/>
  <c r="M793" i="10" s="1"/>
  <c r="AP848" i="1"/>
  <c r="BQ848" i="1"/>
  <c r="BR848" i="1"/>
  <c r="BS848" i="1"/>
  <c r="A849" i="1"/>
  <c r="C849" i="1"/>
  <c r="L849" i="1" a="1"/>
  <c r="L849" i="1" s="1"/>
  <c r="K827" i="15" s="1"/>
  <c r="M849" i="1" a="1"/>
  <c r="M849" i="1" s="1"/>
  <c r="L827" i="15" s="1"/>
  <c r="R849" i="1" a="1"/>
  <c r="R849" i="1" s="1"/>
  <c r="D827" i="15" s="1"/>
  <c r="S849" i="1" a="1"/>
  <c r="S849" i="1" s="1"/>
  <c r="E827" i="15" s="1"/>
  <c r="T849" i="1" a="1"/>
  <c r="T849" i="1" s="1"/>
  <c r="AH849" i="1"/>
  <c r="BA849" i="1" s="1"/>
  <c r="AI849" i="1"/>
  <c r="AJ849" i="1"/>
  <c r="K794" i="10" s="1"/>
  <c r="AK849" i="1"/>
  <c r="AN849" i="1"/>
  <c r="AO849" i="1"/>
  <c r="M794" i="10" s="1"/>
  <c r="AP849" i="1"/>
  <c r="BQ849" i="1"/>
  <c r="BR849" i="1"/>
  <c r="BS849" i="1"/>
  <c r="A850" i="1"/>
  <c r="C850" i="1"/>
  <c r="L850" i="1" a="1"/>
  <c r="L850" i="1" s="1"/>
  <c r="K828" i="15" s="1"/>
  <c r="M850" i="1" a="1"/>
  <c r="M850" i="1" s="1"/>
  <c r="L828" i="15" s="1"/>
  <c r="R850" i="1" a="1"/>
  <c r="R850" i="1" s="1"/>
  <c r="D828" i="15" s="1"/>
  <c r="S850" i="1" a="1"/>
  <c r="S850" i="1" s="1"/>
  <c r="E828" i="15" s="1"/>
  <c r="T850" i="1" a="1"/>
  <c r="T850" i="1" s="1"/>
  <c r="AH850" i="1"/>
  <c r="BA850" i="1" s="1"/>
  <c r="AI850" i="1"/>
  <c r="AJ850" i="1"/>
  <c r="K795" i="10" s="1"/>
  <c r="AK850" i="1"/>
  <c r="AN850" i="1"/>
  <c r="AO850" i="1"/>
  <c r="M795" i="10" s="1"/>
  <c r="AP850" i="1"/>
  <c r="BQ850" i="1"/>
  <c r="BR850" i="1"/>
  <c r="BS850" i="1"/>
  <c r="A851" i="1"/>
  <c r="C851" i="1"/>
  <c r="L851" i="1" a="1"/>
  <c r="L851" i="1" s="1"/>
  <c r="K829" i="15" s="1"/>
  <c r="M851" i="1" a="1"/>
  <c r="M851" i="1" s="1"/>
  <c r="L829" i="15" s="1"/>
  <c r="R851" i="1" a="1"/>
  <c r="R851" i="1" s="1"/>
  <c r="D829" i="15" s="1"/>
  <c r="S851" i="1" a="1"/>
  <c r="S851" i="1" s="1"/>
  <c r="E829" i="15" s="1"/>
  <c r="T851" i="1" a="1"/>
  <c r="T851" i="1" s="1"/>
  <c r="AH851" i="1"/>
  <c r="BA851" i="1" s="1"/>
  <c r="AI851" i="1"/>
  <c r="AJ851" i="1"/>
  <c r="K796" i="10" s="1"/>
  <c r="AK851" i="1"/>
  <c r="AN851" i="1"/>
  <c r="BD851" i="1" s="1" a="1"/>
  <c r="BD851" i="1" s="1"/>
  <c r="AO851" i="1"/>
  <c r="M796" i="10" s="1"/>
  <c r="AP851" i="1"/>
  <c r="BQ851" i="1"/>
  <c r="BR851" i="1"/>
  <c r="BS851" i="1"/>
  <c r="A852" i="1"/>
  <c r="C852" i="1"/>
  <c r="L852" i="1" a="1"/>
  <c r="L852" i="1" s="1"/>
  <c r="K830" i="15" s="1"/>
  <c r="M852" i="1" a="1"/>
  <c r="M852" i="1" s="1"/>
  <c r="L830" i="15" s="1"/>
  <c r="R852" i="1" a="1"/>
  <c r="R852" i="1" s="1"/>
  <c r="D830" i="15" s="1"/>
  <c r="S852" i="1" a="1"/>
  <c r="S852" i="1" s="1"/>
  <c r="E830" i="15" s="1"/>
  <c r="T852" i="1" a="1"/>
  <c r="T852" i="1" s="1"/>
  <c r="AH852" i="1"/>
  <c r="BA852" i="1" s="1"/>
  <c r="AI852" i="1"/>
  <c r="AJ852" i="1"/>
  <c r="K797" i="10" s="1"/>
  <c r="AK852" i="1"/>
  <c r="AN852" i="1"/>
  <c r="BD852" i="1" s="1" a="1"/>
  <c r="BD852" i="1" s="1"/>
  <c r="AO852" i="1"/>
  <c r="M797" i="10" s="1"/>
  <c r="AP852" i="1"/>
  <c r="BQ852" i="1"/>
  <c r="BR852" i="1"/>
  <c r="BS852" i="1"/>
  <c r="A853" i="1"/>
  <c r="C853" i="1"/>
  <c r="L853" i="1" a="1"/>
  <c r="L853" i="1" s="1"/>
  <c r="K831" i="15" s="1"/>
  <c r="M853" i="1" a="1"/>
  <c r="M853" i="1" s="1"/>
  <c r="L831" i="15" s="1"/>
  <c r="R853" i="1" a="1"/>
  <c r="R853" i="1" s="1"/>
  <c r="D831" i="15" s="1"/>
  <c r="S853" i="1" a="1"/>
  <c r="S853" i="1" s="1"/>
  <c r="E831" i="15" s="1"/>
  <c r="T853" i="1" a="1"/>
  <c r="T853" i="1" s="1"/>
  <c r="AH853" i="1"/>
  <c r="BA853" i="1" s="1"/>
  <c r="AI853" i="1"/>
  <c r="AJ853" i="1"/>
  <c r="K798" i="10" s="1"/>
  <c r="AK853" i="1"/>
  <c r="AN853" i="1"/>
  <c r="BD853" i="1" s="1" a="1"/>
  <c r="BD853" i="1" s="1"/>
  <c r="AO853" i="1"/>
  <c r="M798" i="10" s="1"/>
  <c r="AP853" i="1"/>
  <c r="BQ853" i="1"/>
  <c r="BR853" i="1"/>
  <c r="BS853" i="1"/>
  <c r="A854" i="1"/>
  <c r="C854" i="1"/>
  <c r="L854" i="1" a="1"/>
  <c r="L854" i="1" s="1"/>
  <c r="K832" i="15" s="1"/>
  <c r="M854" i="1" a="1"/>
  <c r="M854" i="1" s="1"/>
  <c r="L832" i="15" s="1"/>
  <c r="R854" i="1" a="1"/>
  <c r="R854" i="1" s="1"/>
  <c r="D832" i="15" s="1"/>
  <c r="S854" i="1" a="1"/>
  <c r="S854" i="1" s="1"/>
  <c r="E832" i="15" s="1"/>
  <c r="T854" i="1" a="1"/>
  <c r="T854" i="1" s="1"/>
  <c r="AH854" i="1"/>
  <c r="BA854" i="1" s="1"/>
  <c r="AI854" i="1"/>
  <c r="AJ854" i="1"/>
  <c r="K799" i="10" s="1"/>
  <c r="AK854" i="1"/>
  <c r="AN854" i="1"/>
  <c r="BD854" i="1" s="1" a="1"/>
  <c r="BD854" i="1" s="1"/>
  <c r="AO854" i="1"/>
  <c r="M799" i="10" s="1"/>
  <c r="AP854" i="1"/>
  <c r="BQ854" i="1"/>
  <c r="BR854" i="1"/>
  <c r="BS854" i="1"/>
  <c r="A855" i="1"/>
  <c r="C855" i="1"/>
  <c r="L855" i="1" a="1"/>
  <c r="L855" i="1" s="1"/>
  <c r="K833" i="15" s="1"/>
  <c r="M855" i="1" a="1"/>
  <c r="M855" i="1" s="1"/>
  <c r="L833" i="15" s="1"/>
  <c r="R855" i="1" a="1"/>
  <c r="R855" i="1" s="1"/>
  <c r="D833" i="15" s="1"/>
  <c r="S855" i="1" a="1"/>
  <c r="S855" i="1" s="1"/>
  <c r="E833" i="15" s="1"/>
  <c r="T855" i="1" a="1"/>
  <c r="T855" i="1" s="1"/>
  <c r="AH855" i="1"/>
  <c r="BA855" i="1" s="1"/>
  <c r="AI855" i="1"/>
  <c r="AJ855" i="1"/>
  <c r="K800" i="10" s="1"/>
  <c r="AK855" i="1"/>
  <c r="AN855" i="1"/>
  <c r="BD855" i="1" s="1" a="1"/>
  <c r="BD855" i="1" s="1"/>
  <c r="AO855" i="1"/>
  <c r="M800" i="10" s="1"/>
  <c r="AP855" i="1"/>
  <c r="BQ855" i="1"/>
  <c r="BR855" i="1"/>
  <c r="BS855" i="1"/>
  <c r="A856" i="1"/>
  <c r="C856" i="1"/>
  <c r="L856" i="1" a="1"/>
  <c r="L856" i="1" s="1"/>
  <c r="K834" i="15" s="1"/>
  <c r="M856" i="1" a="1"/>
  <c r="M856" i="1" s="1"/>
  <c r="L834" i="15" s="1"/>
  <c r="R856" i="1" a="1"/>
  <c r="R856" i="1" s="1"/>
  <c r="D834" i="15" s="1"/>
  <c r="S856" i="1" a="1"/>
  <c r="S856" i="1" s="1"/>
  <c r="E834" i="15" s="1"/>
  <c r="T856" i="1" a="1"/>
  <c r="T856" i="1" s="1"/>
  <c r="AH856" i="1"/>
  <c r="BA856" i="1" s="1"/>
  <c r="AI856" i="1"/>
  <c r="AJ856" i="1"/>
  <c r="K801" i="10" s="1"/>
  <c r="AK856" i="1"/>
  <c r="AN856" i="1"/>
  <c r="AO856" i="1"/>
  <c r="M801" i="10" s="1"/>
  <c r="AP856" i="1"/>
  <c r="BQ856" i="1"/>
  <c r="BR856" i="1"/>
  <c r="BS856" i="1"/>
  <c r="A857" i="1"/>
  <c r="C857" i="1"/>
  <c r="L857" i="1" a="1"/>
  <c r="L857" i="1" s="1"/>
  <c r="K835" i="15" s="1"/>
  <c r="M857" i="1" a="1"/>
  <c r="M857" i="1" s="1"/>
  <c r="L835" i="15" s="1"/>
  <c r="R857" i="1" a="1"/>
  <c r="R857" i="1" s="1"/>
  <c r="D835" i="15" s="1"/>
  <c r="S857" i="1" a="1"/>
  <c r="S857" i="1" s="1"/>
  <c r="E835" i="15" s="1"/>
  <c r="T857" i="1" a="1"/>
  <c r="T857" i="1" s="1"/>
  <c r="AH857" i="1"/>
  <c r="BA857" i="1" s="1"/>
  <c r="AI857" i="1"/>
  <c r="AJ857" i="1"/>
  <c r="K802" i="10" s="1"/>
  <c r="AK857" i="1"/>
  <c r="AN857" i="1"/>
  <c r="BD857" i="1" s="1" a="1"/>
  <c r="BD857" i="1" s="1"/>
  <c r="AO857" i="1"/>
  <c r="M802" i="10" s="1"/>
  <c r="AP857" i="1"/>
  <c r="BQ857" i="1"/>
  <c r="BR857" i="1"/>
  <c r="BS857" i="1"/>
  <c r="A858" i="1"/>
  <c r="C858" i="1"/>
  <c r="L858" i="1" a="1"/>
  <c r="L858" i="1" s="1"/>
  <c r="K836" i="15" s="1"/>
  <c r="M858" i="1" a="1"/>
  <c r="M858" i="1" s="1"/>
  <c r="L836" i="15" s="1"/>
  <c r="R858" i="1" a="1"/>
  <c r="R858" i="1" s="1"/>
  <c r="D836" i="15" s="1"/>
  <c r="S858" i="1" a="1"/>
  <c r="S858" i="1" s="1"/>
  <c r="E836" i="15" s="1"/>
  <c r="T858" i="1" a="1"/>
  <c r="T858" i="1" s="1"/>
  <c r="AH858" i="1"/>
  <c r="BA858" i="1" s="1"/>
  <c r="AI858" i="1"/>
  <c r="AJ858" i="1"/>
  <c r="K803" i="10" s="1"/>
  <c r="AK858" i="1"/>
  <c r="AN858" i="1"/>
  <c r="BD858" i="1" s="1" a="1"/>
  <c r="BD858" i="1" s="1"/>
  <c r="AO858" i="1"/>
  <c r="M803" i="10" s="1"/>
  <c r="AP858" i="1"/>
  <c r="BQ858" i="1"/>
  <c r="BR858" i="1"/>
  <c r="BS858" i="1"/>
  <c r="A859" i="1"/>
  <c r="C859" i="1"/>
  <c r="L859" i="1" a="1"/>
  <c r="L859" i="1" s="1"/>
  <c r="K837" i="15" s="1"/>
  <c r="M859" i="1" a="1"/>
  <c r="M859" i="1" s="1"/>
  <c r="L837" i="15" s="1"/>
  <c r="R859" i="1" a="1"/>
  <c r="R859" i="1" s="1"/>
  <c r="D837" i="15" s="1"/>
  <c r="S859" i="1" a="1"/>
  <c r="S859" i="1" s="1"/>
  <c r="E837" i="15" s="1"/>
  <c r="T859" i="1" a="1"/>
  <c r="T859" i="1" s="1"/>
  <c r="AH859" i="1"/>
  <c r="BA859" i="1" s="1"/>
  <c r="AI859" i="1"/>
  <c r="AJ859" i="1"/>
  <c r="K804" i="10" s="1"/>
  <c r="AK859" i="1"/>
  <c r="AN859" i="1"/>
  <c r="AO859" i="1"/>
  <c r="M804" i="10" s="1"/>
  <c r="AP859" i="1"/>
  <c r="BQ859" i="1"/>
  <c r="BR859" i="1"/>
  <c r="BS859" i="1"/>
  <c r="A860" i="1"/>
  <c r="C860" i="1"/>
  <c r="L860" i="1" a="1"/>
  <c r="L860" i="1" s="1"/>
  <c r="K838" i="15" s="1"/>
  <c r="M860" i="1" a="1"/>
  <c r="M860" i="1" s="1"/>
  <c r="L838" i="15" s="1"/>
  <c r="R860" i="1" a="1"/>
  <c r="R860" i="1" s="1"/>
  <c r="D838" i="15" s="1"/>
  <c r="S860" i="1" a="1"/>
  <c r="S860" i="1" s="1"/>
  <c r="E838" i="15" s="1"/>
  <c r="T860" i="1" a="1"/>
  <c r="T860" i="1" s="1"/>
  <c r="AH860" i="1"/>
  <c r="BA860" i="1" s="1"/>
  <c r="AI860" i="1"/>
  <c r="AJ860" i="1"/>
  <c r="K805" i="10" s="1"/>
  <c r="AK860" i="1"/>
  <c r="AN860" i="1"/>
  <c r="AO860" i="1"/>
  <c r="M805" i="10" s="1"/>
  <c r="AP860" i="1"/>
  <c r="BQ860" i="1"/>
  <c r="BR860" i="1"/>
  <c r="BS860" i="1"/>
  <c r="A861" i="1"/>
  <c r="C861" i="1"/>
  <c r="L861" i="1" a="1"/>
  <c r="L861" i="1" s="1"/>
  <c r="K839" i="15" s="1"/>
  <c r="M861" i="1" a="1"/>
  <c r="M861" i="1" s="1"/>
  <c r="L839" i="15" s="1"/>
  <c r="R861" i="1" a="1"/>
  <c r="R861" i="1" s="1"/>
  <c r="D839" i="15" s="1"/>
  <c r="S861" i="1" a="1"/>
  <c r="S861" i="1" s="1"/>
  <c r="E839" i="15" s="1"/>
  <c r="T861" i="1" a="1"/>
  <c r="T861" i="1" s="1"/>
  <c r="AH861" i="1"/>
  <c r="BA861" i="1" s="1"/>
  <c r="AI861" i="1"/>
  <c r="AJ861" i="1"/>
  <c r="K806" i="10" s="1"/>
  <c r="AK861" i="1"/>
  <c r="AN861" i="1"/>
  <c r="BD861" i="1" s="1" a="1"/>
  <c r="BD861" i="1" s="1"/>
  <c r="AO861" i="1"/>
  <c r="M806" i="10" s="1"/>
  <c r="AP861" i="1"/>
  <c r="BQ861" i="1"/>
  <c r="BR861" i="1"/>
  <c r="BS861" i="1"/>
  <c r="A862" i="1"/>
  <c r="C862" i="1"/>
  <c r="L862" i="1" a="1"/>
  <c r="L862" i="1" s="1"/>
  <c r="K840" i="15" s="1"/>
  <c r="M862" i="1" a="1"/>
  <c r="M862" i="1" s="1"/>
  <c r="L840" i="15" s="1"/>
  <c r="R862" i="1" a="1"/>
  <c r="R862" i="1" s="1"/>
  <c r="D840" i="15" s="1"/>
  <c r="S862" i="1" a="1"/>
  <c r="S862" i="1" s="1"/>
  <c r="E840" i="15" s="1"/>
  <c r="T862" i="1" a="1"/>
  <c r="T862" i="1" s="1"/>
  <c r="AH862" i="1"/>
  <c r="BA862" i="1" s="1"/>
  <c r="AI862" i="1"/>
  <c r="AJ862" i="1"/>
  <c r="K807" i="10" s="1"/>
  <c r="AK862" i="1"/>
  <c r="AN862" i="1"/>
  <c r="AO862" i="1"/>
  <c r="M807" i="10" s="1"/>
  <c r="AP862" i="1"/>
  <c r="BQ862" i="1"/>
  <c r="BR862" i="1"/>
  <c r="BS862" i="1"/>
  <c r="A863" i="1"/>
  <c r="C863" i="1"/>
  <c r="L863" i="1" a="1"/>
  <c r="L863" i="1" s="1"/>
  <c r="K841" i="15" s="1"/>
  <c r="M863" i="1" a="1"/>
  <c r="M863" i="1" s="1"/>
  <c r="L841" i="15" s="1"/>
  <c r="R863" i="1" a="1"/>
  <c r="R863" i="1" s="1"/>
  <c r="D841" i="15" s="1"/>
  <c r="S863" i="1" a="1"/>
  <c r="S863" i="1" s="1"/>
  <c r="E841" i="15" s="1"/>
  <c r="T863" i="1" a="1"/>
  <c r="T863" i="1" s="1"/>
  <c r="AH863" i="1"/>
  <c r="BA863" i="1" s="1"/>
  <c r="AI863" i="1"/>
  <c r="AJ863" i="1"/>
  <c r="K808" i="10" s="1"/>
  <c r="AK863" i="1"/>
  <c r="AN863" i="1"/>
  <c r="BD863" i="1" s="1" a="1"/>
  <c r="BD863" i="1" s="1"/>
  <c r="AO863" i="1"/>
  <c r="M808" i="10" s="1"/>
  <c r="AP863" i="1"/>
  <c r="BQ863" i="1"/>
  <c r="BR863" i="1"/>
  <c r="BS863" i="1"/>
  <c r="A864" i="1"/>
  <c r="C864" i="1"/>
  <c r="L864" i="1" a="1"/>
  <c r="L864" i="1" s="1"/>
  <c r="K842" i="15" s="1"/>
  <c r="M864" i="1" a="1"/>
  <c r="M864" i="1" s="1"/>
  <c r="L842" i="15" s="1"/>
  <c r="R864" i="1" a="1"/>
  <c r="R864" i="1" s="1"/>
  <c r="D842" i="15" s="1"/>
  <c r="S864" i="1" a="1"/>
  <c r="S864" i="1" s="1"/>
  <c r="E842" i="15" s="1"/>
  <c r="T864" i="1" a="1"/>
  <c r="T864" i="1" s="1"/>
  <c r="AH864" i="1"/>
  <c r="BA864" i="1" s="1"/>
  <c r="AI864" i="1"/>
  <c r="AJ864" i="1"/>
  <c r="K809" i="10" s="1"/>
  <c r="AK864" i="1"/>
  <c r="AN864" i="1"/>
  <c r="BD864" i="1" s="1" a="1"/>
  <c r="BD864" i="1" s="1"/>
  <c r="AO864" i="1"/>
  <c r="M809" i="10" s="1"/>
  <c r="AP864" i="1"/>
  <c r="BQ864" i="1"/>
  <c r="BR864" i="1"/>
  <c r="BS864" i="1"/>
  <c r="A865" i="1"/>
  <c r="C865" i="1"/>
  <c r="L865" i="1" a="1"/>
  <c r="L865" i="1" s="1"/>
  <c r="K843" i="15" s="1"/>
  <c r="M865" i="1" a="1"/>
  <c r="M865" i="1" s="1"/>
  <c r="L843" i="15" s="1"/>
  <c r="R865" i="1" a="1"/>
  <c r="R865" i="1" s="1"/>
  <c r="D843" i="15" s="1"/>
  <c r="S865" i="1" a="1"/>
  <c r="S865" i="1" s="1"/>
  <c r="E843" i="15" s="1"/>
  <c r="T865" i="1" a="1"/>
  <c r="T865" i="1" s="1"/>
  <c r="AH865" i="1"/>
  <c r="BA865" i="1" s="1"/>
  <c r="AI865" i="1"/>
  <c r="AJ865" i="1"/>
  <c r="K810" i="10" s="1"/>
  <c r="AK865" i="1"/>
  <c r="AN865" i="1"/>
  <c r="AO865" i="1"/>
  <c r="M810" i="10" s="1"/>
  <c r="AP865" i="1"/>
  <c r="BQ865" i="1"/>
  <c r="BR865" i="1"/>
  <c r="BS865" i="1"/>
  <c r="A866" i="1"/>
  <c r="C866" i="1"/>
  <c r="L866" i="1" a="1"/>
  <c r="L866" i="1" s="1"/>
  <c r="K844" i="15" s="1"/>
  <c r="M866" i="1" a="1"/>
  <c r="M866" i="1" s="1"/>
  <c r="L844" i="15" s="1"/>
  <c r="R866" i="1" a="1"/>
  <c r="R866" i="1" s="1"/>
  <c r="D844" i="15" s="1"/>
  <c r="S866" i="1" a="1"/>
  <c r="S866" i="1" s="1"/>
  <c r="E844" i="15" s="1"/>
  <c r="T866" i="1" a="1"/>
  <c r="T866" i="1" s="1"/>
  <c r="AH866" i="1"/>
  <c r="BA866" i="1" s="1"/>
  <c r="AI866" i="1"/>
  <c r="AJ866" i="1"/>
  <c r="K811" i="10" s="1"/>
  <c r="AK866" i="1"/>
  <c r="AN866" i="1"/>
  <c r="BD866" i="1" s="1" a="1"/>
  <c r="BD866" i="1" s="1"/>
  <c r="AO866" i="1"/>
  <c r="M811" i="10" s="1"/>
  <c r="AP866" i="1"/>
  <c r="BQ866" i="1"/>
  <c r="BR866" i="1"/>
  <c r="BS866" i="1"/>
  <c r="A867" i="1"/>
  <c r="C867" i="1"/>
  <c r="L867" i="1" a="1"/>
  <c r="L867" i="1" s="1"/>
  <c r="K845" i="15" s="1"/>
  <c r="M867" i="1" a="1"/>
  <c r="M867" i="1" s="1"/>
  <c r="L845" i="15" s="1"/>
  <c r="R867" i="1" a="1"/>
  <c r="R867" i="1" s="1"/>
  <c r="D845" i="15" s="1"/>
  <c r="S867" i="1" a="1"/>
  <c r="S867" i="1" s="1"/>
  <c r="E845" i="15" s="1"/>
  <c r="T867" i="1" a="1"/>
  <c r="T867" i="1" s="1"/>
  <c r="AH867" i="1"/>
  <c r="BA867" i="1" s="1"/>
  <c r="AI867" i="1"/>
  <c r="AJ867" i="1"/>
  <c r="K812" i="10" s="1"/>
  <c r="AK867" i="1"/>
  <c r="AN867" i="1"/>
  <c r="AO867" i="1"/>
  <c r="M812" i="10" s="1"/>
  <c r="AP867" i="1"/>
  <c r="BQ867" i="1"/>
  <c r="BR867" i="1"/>
  <c r="BS867" i="1"/>
  <c r="A868" i="1"/>
  <c r="C868" i="1"/>
  <c r="L868" i="1" a="1"/>
  <c r="L868" i="1" s="1"/>
  <c r="K846" i="15" s="1"/>
  <c r="M868" i="1" a="1"/>
  <c r="M868" i="1" s="1"/>
  <c r="L846" i="15" s="1"/>
  <c r="R868" i="1" a="1"/>
  <c r="R868" i="1" s="1"/>
  <c r="D846" i="15" s="1"/>
  <c r="S868" i="1" a="1"/>
  <c r="S868" i="1" s="1"/>
  <c r="E846" i="15" s="1"/>
  <c r="T868" i="1" a="1"/>
  <c r="T868" i="1" s="1"/>
  <c r="AH868" i="1"/>
  <c r="BA868" i="1" s="1"/>
  <c r="AI868" i="1"/>
  <c r="AJ868" i="1"/>
  <c r="K813" i="10" s="1"/>
  <c r="AK868" i="1"/>
  <c r="AN868" i="1"/>
  <c r="AO868" i="1"/>
  <c r="M813" i="10" s="1"/>
  <c r="AP868" i="1"/>
  <c r="BQ868" i="1"/>
  <c r="BR868" i="1"/>
  <c r="BS868" i="1"/>
  <c r="A869" i="1"/>
  <c r="C869" i="1"/>
  <c r="L869" i="1" a="1"/>
  <c r="L869" i="1" s="1"/>
  <c r="K847" i="15" s="1"/>
  <c r="M869" i="1" a="1"/>
  <c r="M869" i="1" s="1"/>
  <c r="L847" i="15" s="1"/>
  <c r="R869" i="1" a="1"/>
  <c r="R869" i="1" s="1"/>
  <c r="D847" i="15" s="1"/>
  <c r="S869" i="1" a="1"/>
  <c r="S869" i="1" s="1"/>
  <c r="E847" i="15" s="1"/>
  <c r="T869" i="1" a="1"/>
  <c r="T869" i="1" s="1"/>
  <c r="AH869" i="1"/>
  <c r="BA869" i="1" s="1"/>
  <c r="AI869" i="1"/>
  <c r="AJ869" i="1"/>
  <c r="K814" i="10" s="1"/>
  <c r="AK869" i="1"/>
  <c r="AN869" i="1"/>
  <c r="AO869" i="1"/>
  <c r="M814" i="10" s="1"/>
  <c r="AP869" i="1"/>
  <c r="BQ869" i="1"/>
  <c r="BR869" i="1"/>
  <c r="BS869" i="1"/>
  <c r="A870" i="1"/>
  <c r="C870" i="1"/>
  <c r="L870" i="1" a="1"/>
  <c r="L870" i="1" s="1"/>
  <c r="K848" i="15" s="1"/>
  <c r="M870" i="1" a="1"/>
  <c r="M870" i="1" s="1"/>
  <c r="L848" i="15" s="1"/>
  <c r="R870" i="1" a="1"/>
  <c r="R870" i="1" s="1"/>
  <c r="D848" i="15" s="1"/>
  <c r="S870" i="1" a="1"/>
  <c r="S870" i="1" s="1"/>
  <c r="E848" i="15" s="1"/>
  <c r="T870" i="1" a="1"/>
  <c r="T870" i="1" s="1"/>
  <c r="AH870" i="1"/>
  <c r="BA870" i="1" s="1"/>
  <c r="AI870" i="1"/>
  <c r="AJ870" i="1"/>
  <c r="K815" i="10" s="1"/>
  <c r="AK870" i="1"/>
  <c r="AN870" i="1"/>
  <c r="BD870" i="1" s="1" a="1"/>
  <c r="BD870" i="1" s="1"/>
  <c r="AO870" i="1"/>
  <c r="M815" i="10" s="1"/>
  <c r="AP870" i="1"/>
  <c r="BQ870" i="1"/>
  <c r="BR870" i="1"/>
  <c r="BS870" i="1"/>
  <c r="A871" i="1"/>
  <c r="C871" i="1"/>
  <c r="L871" i="1" a="1"/>
  <c r="L871" i="1" s="1"/>
  <c r="K849" i="15" s="1"/>
  <c r="M871" i="1" a="1"/>
  <c r="M871" i="1" s="1"/>
  <c r="L849" i="15" s="1"/>
  <c r="R871" i="1" a="1"/>
  <c r="R871" i="1" s="1"/>
  <c r="D849" i="15" s="1"/>
  <c r="S871" i="1" a="1"/>
  <c r="S871" i="1" s="1"/>
  <c r="E849" i="15" s="1"/>
  <c r="T871" i="1" a="1"/>
  <c r="T871" i="1" s="1"/>
  <c r="AH871" i="1"/>
  <c r="BA871" i="1" s="1"/>
  <c r="AI871" i="1"/>
  <c r="AJ871" i="1"/>
  <c r="K816" i="10" s="1"/>
  <c r="AK871" i="1"/>
  <c r="AN871" i="1"/>
  <c r="AO871" i="1"/>
  <c r="M816" i="10" s="1"/>
  <c r="AP871" i="1"/>
  <c r="BQ871" i="1"/>
  <c r="BR871" i="1"/>
  <c r="BS871" i="1"/>
  <c r="A872" i="1"/>
  <c r="C872" i="1"/>
  <c r="L872" i="1" a="1"/>
  <c r="L872" i="1" s="1"/>
  <c r="K850" i="15" s="1"/>
  <c r="M872" i="1" a="1"/>
  <c r="M872" i="1" s="1"/>
  <c r="L850" i="15" s="1"/>
  <c r="R872" i="1" a="1"/>
  <c r="R872" i="1" s="1"/>
  <c r="D850" i="15" s="1"/>
  <c r="S872" i="1" a="1"/>
  <c r="S872" i="1" s="1"/>
  <c r="E850" i="15" s="1"/>
  <c r="T872" i="1" a="1"/>
  <c r="T872" i="1" s="1"/>
  <c r="AH872" i="1"/>
  <c r="BA872" i="1" s="1"/>
  <c r="AI872" i="1"/>
  <c r="AJ872" i="1"/>
  <c r="K817" i="10" s="1"/>
  <c r="AK872" i="1"/>
  <c r="AN872" i="1"/>
  <c r="BD872" i="1" s="1" a="1"/>
  <c r="BD872" i="1" s="1"/>
  <c r="AO872" i="1"/>
  <c r="M817" i="10" s="1"/>
  <c r="AP872" i="1"/>
  <c r="BQ872" i="1"/>
  <c r="BR872" i="1"/>
  <c r="BS872" i="1"/>
  <c r="A873" i="1"/>
  <c r="C873" i="1"/>
  <c r="L873" i="1" a="1"/>
  <c r="L873" i="1" s="1"/>
  <c r="K851" i="15" s="1"/>
  <c r="M873" i="1" a="1"/>
  <c r="M873" i="1" s="1"/>
  <c r="L851" i="15" s="1"/>
  <c r="R873" i="1" a="1"/>
  <c r="R873" i="1" s="1"/>
  <c r="D851" i="15" s="1"/>
  <c r="S873" i="1" a="1"/>
  <c r="S873" i="1" s="1"/>
  <c r="E851" i="15" s="1"/>
  <c r="T873" i="1" a="1"/>
  <c r="T873" i="1" s="1"/>
  <c r="AH873" i="1"/>
  <c r="BA873" i="1" s="1"/>
  <c r="AI873" i="1"/>
  <c r="AJ873" i="1"/>
  <c r="K818" i="10" s="1"/>
  <c r="AK873" i="1"/>
  <c r="AN873" i="1"/>
  <c r="BD873" i="1" s="1" a="1"/>
  <c r="BD873" i="1" s="1"/>
  <c r="AO873" i="1"/>
  <c r="M818" i="10" s="1"/>
  <c r="AP873" i="1"/>
  <c r="BQ873" i="1"/>
  <c r="BR873" i="1"/>
  <c r="BS873" i="1"/>
  <c r="A874" i="1"/>
  <c r="C874" i="1"/>
  <c r="L874" i="1" a="1"/>
  <c r="L874" i="1" s="1"/>
  <c r="K852" i="15" s="1"/>
  <c r="M874" i="1" a="1"/>
  <c r="M874" i="1" s="1"/>
  <c r="L852" i="15" s="1"/>
  <c r="R874" i="1" a="1"/>
  <c r="R874" i="1" s="1"/>
  <c r="D852" i="15" s="1"/>
  <c r="S874" i="1" a="1"/>
  <c r="S874" i="1" s="1"/>
  <c r="E852" i="15" s="1"/>
  <c r="T874" i="1" a="1"/>
  <c r="T874" i="1" s="1"/>
  <c r="AH874" i="1"/>
  <c r="BA874" i="1" s="1"/>
  <c r="AI874" i="1"/>
  <c r="AJ874" i="1"/>
  <c r="K819" i="10" s="1"/>
  <c r="AK874" i="1"/>
  <c r="AN874" i="1"/>
  <c r="AO874" i="1"/>
  <c r="M819" i="10" s="1"/>
  <c r="AP874" i="1"/>
  <c r="BQ874" i="1"/>
  <c r="BR874" i="1"/>
  <c r="BS874" i="1"/>
  <c r="A875" i="1"/>
  <c r="C875" i="1"/>
  <c r="L875" i="1" a="1"/>
  <c r="L875" i="1" s="1"/>
  <c r="K853" i="15" s="1"/>
  <c r="M875" i="1" a="1"/>
  <c r="M875" i="1" s="1"/>
  <c r="L853" i="15" s="1"/>
  <c r="R875" i="1" a="1"/>
  <c r="R875" i="1" s="1"/>
  <c r="D853" i="15" s="1"/>
  <c r="S875" i="1" a="1"/>
  <c r="S875" i="1" s="1"/>
  <c r="E853" i="15" s="1"/>
  <c r="T875" i="1" a="1"/>
  <c r="T875" i="1" s="1"/>
  <c r="AH875" i="1"/>
  <c r="BA875" i="1" s="1"/>
  <c r="AI875" i="1"/>
  <c r="AJ875" i="1"/>
  <c r="K820" i="10" s="1"/>
  <c r="AK875" i="1"/>
  <c r="AN875" i="1"/>
  <c r="BD875" i="1" s="1" a="1"/>
  <c r="BD875" i="1" s="1"/>
  <c r="AO875" i="1"/>
  <c r="M820" i="10" s="1"/>
  <c r="AP875" i="1"/>
  <c r="BQ875" i="1"/>
  <c r="BR875" i="1"/>
  <c r="BS875" i="1"/>
  <c r="A876" i="1"/>
  <c r="C876" i="1"/>
  <c r="L876" i="1" a="1"/>
  <c r="L876" i="1" s="1"/>
  <c r="K854" i="15" s="1"/>
  <c r="M876" i="1" a="1"/>
  <c r="M876" i="1" s="1"/>
  <c r="L854" i="15" s="1"/>
  <c r="R876" i="1" a="1"/>
  <c r="R876" i="1" s="1"/>
  <c r="D854" i="15" s="1"/>
  <c r="S876" i="1" a="1"/>
  <c r="S876" i="1" s="1"/>
  <c r="E854" i="15" s="1"/>
  <c r="T876" i="1" a="1"/>
  <c r="T876" i="1" s="1"/>
  <c r="AH876" i="1"/>
  <c r="BA876" i="1" s="1"/>
  <c r="AI876" i="1"/>
  <c r="AJ876" i="1"/>
  <c r="K821" i="10" s="1"/>
  <c r="AK876" i="1"/>
  <c r="AN876" i="1"/>
  <c r="BD876" i="1" s="1" a="1"/>
  <c r="BD876" i="1" s="1"/>
  <c r="AO876" i="1"/>
  <c r="M821" i="10" s="1"/>
  <c r="AP876" i="1"/>
  <c r="BQ876" i="1"/>
  <c r="BR876" i="1"/>
  <c r="BS876" i="1"/>
  <c r="A877" i="1"/>
  <c r="C877" i="1"/>
  <c r="L877" i="1" a="1"/>
  <c r="L877" i="1" s="1"/>
  <c r="K855" i="15" s="1"/>
  <c r="M877" i="1" a="1"/>
  <c r="M877" i="1" s="1"/>
  <c r="L855" i="15" s="1"/>
  <c r="R877" i="1" a="1"/>
  <c r="R877" i="1" s="1"/>
  <c r="D855" i="15" s="1"/>
  <c r="S877" i="1" a="1"/>
  <c r="S877" i="1" s="1"/>
  <c r="E855" i="15" s="1"/>
  <c r="T877" i="1" a="1"/>
  <c r="T877" i="1" s="1"/>
  <c r="AH877" i="1"/>
  <c r="BA877" i="1" s="1"/>
  <c r="AI877" i="1"/>
  <c r="AJ877" i="1"/>
  <c r="K822" i="10" s="1"/>
  <c r="AK877" i="1"/>
  <c r="AN877" i="1"/>
  <c r="BD877" i="1" s="1" a="1"/>
  <c r="BD877" i="1" s="1"/>
  <c r="AO877" i="1"/>
  <c r="M822" i="10" s="1"/>
  <c r="AP877" i="1"/>
  <c r="BQ877" i="1"/>
  <c r="BR877" i="1"/>
  <c r="BS877" i="1"/>
  <c r="A878" i="1"/>
  <c r="C878" i="1"/>
  <c r="L878" i="1" a="1"/>
  <c r="L878" i="1" s="1"/>
  <c r="K856" i="15" s="1"/>
  <c r="M878" i="1" a="1"/>
  <c r="M878" i="1" s="1"/>
  <c r="L856" i="15" s="1"/>
  <c r="R878" i="1" a="1"/>
  <c r="R878" i="1" s="1"/>
  <c r="D856" i="15" s="1"/>
  <c r="S878" i="1" a="1"/>
  <c r="S878" i="1" s="1"/>
  <c r="E856" i="15" s="1"/>
  <c r="T878" i="1" a="1"/>
  <c r="T878" i="1" s="1"/>
  <c r="AH878" i="1"/>
  <c r="BA878" i="1" s="1"/>
  <c r="AI878" i="1"/>
  <c r="AJ878" i="1"/>
  <c r="K823" i="10" s="1"/>
  <c r="AK878" i="1"/>
  <c r="AN878" i="1"/>
  <c r="BD878" i="1" s="1" a="1"/>
  <c r="BD878" i="1" s="1"/>
  <c r="AO878" i="1"/>
  <c r="M823" i="10" s="1"/>
  <c r="AP878" i="1"/>
  <c r="BQ878" i="1"/>
  <c r="BR878" i="1"/>
  <c r="BS878" i="1"/>
  <c r="A879" i="1"/>
  <c r="C879" i="1"/>
  <c r="L879" i="1" a="1"/>
  <c r="L879" i="1" s="1"/>
  <c r="K857" i="15" s="1"/>
  <c r="M879" i="1" a="1"/>
  <c r="M879" i="1" s="1"/>
  <c r="L857" i="15" s="1"/>
  <c r="R879" i="1" a="1"/>
  <c r="R879" i="1" s="1"/>
  <c r="D857" i="15" s="1"/>
  <c r="S879" i="1" a="1"/>
  <c r="S879" i="1" s="1"/>
  <c r="E857" i="15" s="1"/>
  <c r="T879" i="1" a="1"/>
  <c r="T879" i="1" s="1"/>
  <c r="AH879" i="1"/>
  <c r="BA879" i="1" s="1"/>
  <c r="AI879" i="1"/>
  <c r="AJ879" i="1"/>
  <c r="K824" i="10" s="1"/>
  <c r="AK879" i="1"/>
  <c r="AN879" i="1"/>
  <c r="BD879" i="1" s="1" a="1"/>
  <c r="BD879" i="1" s="1"/>
  <c r="AO879" i="1"/>
  <c r="M824" i="10" s="1"/>
  <c r="AP879" i="1"/>
  <c r="BQ879" i="1"/>
  <c r="BR879" i="1"/>
  <c r="BS879" i="1"/>
  <c r="A880" i="1"/>
  <c r="C880" i="1"/>
  <c r="L880" i="1" a="1"/>
  <c r="L880" i="1" s="1"/>
  <c r="K858" i="15" s="1"/>
  <c r="M880" i="1" a="1"/>
  <c r="M880" i="1" s="1"/>
  <c r="L858" i="15" s="1"/>
  <c r="R880" i="1" a="1"/>
  <c r="R880" i="1" s="1"/>
  <c r="D858" i="15" s="1"/>
  <c r="S880" i="1" a="1"/>
  <c r="S880" i="1" s="1"/>
  <c r="E858" i="15" s="1"/>
  <c r="T880" i="1" a="1"/>
  <c r="T880" i="1" s="1"/>
  <c r="AH880" i="1"/>
  <c r="BA880" i="1" s="1"/>
  <c r="AI880" i="1"/>
  <c r="AJ880" i="1"/>
  <c r="K825" i="10" s="1"/>
  <c r="AK880" i="1"/>
  <c r="AN880" i="1"/>
  <c r="BD880" i="1" s="1" a="1"/>
  <c r="BD880" i="1" s="1"/>
  <c r="AO880" i="1"/>
  <c r="M825" i="10" s="1"/>
  <c r="AP880" i="1"/>
  <c r="BQ880" i="1"/>
  <c r="BR880" i="1"/>
  <c r="BS880" i="1"/>
  <c r="A881" i="1"/>
  <c r="C881" i="1"/>
  <c r="L881" i="1" a="1"/>
  <c r="L881" i="1" s="1"/>
  <c r="K859" i="15" s="1"/>
  <c r="M881" i="1" a="1"/>
  <c r="M881" i="1" s="1"/>
  <c r="L859" i="15" s="1"/>
  <c r="R881" i="1" a="1"/>
  <c r="R881" i="1" s="1"/>
  <c r="D859" i="15" s="1"/>
  <c r="S881" i="1" a="1"/>
  <c r="S881" i="1" s="1"/>
  <c r="E859" i="15" s="1"/>
  <c r="T881" i="1" a="1"/>
  <c r="T881" i="1" s="1"/>
  <c r="AH881" i="1"/>
  <c r="BA881" i="1" s="1"/>
  <c r="AI881" i="1"/>
  <c r="AJ881" i="1"/>
  <c r="K826" i="10" s="1"/>
  <c r="AK881" i="1"/>
  <c r="AN881" i="1"/>
  <c r="AO881" i="1"/>
  <c r="M826" i="10" s="1"/>
  <c r="AP881" i="1"/>
  <c r="BQ881" i="1"/>
  <c r="BR881" i="1"/>
  <c r="BS881" i="1"/>
  <c r="A882" i="1"/>
  <c r="C882" i="1"/>
  <c r="L882" i="1" a="1"/>
  <c r="L882" i="1" s="1"/>
  <c r="K860" i="15" s="1"/>
  <c r="M882" i="1" a="1"/>
  <c r="M882" i="1" s="1"/>
  <c r="L860" i="15" s="1"/>
  <c r="R882" i="1" a="1"/>
  <c r="R882" i="1" s="1"/>
  <c r="D860" i="15" s="1"/>
  <c r="S882" i="1" a="1"/>
  <c r="S882" i="1" s="1"/>
  <c r="E860" i="15" s="1"/>
  <c r="T882" i="1" a="1"/>
  <c r="T882" i="1" s="1"/>
  <c r="AH882" i="1"/>
  <c r="BA882" i="1" s="1"/>
  <c r="AI882" i="1"/>
  <c r="AJ882" i="1"/>
  <c r="K827" i="10" s="1"/>
  <c r="AK882" i="1"/>
  <c r="AN882" i="1"/>
  <c r="BD882" i="1" s="1" a="1"/>
  <c r="BD882" i="1" s="1"/>
  <c r="AO882" i="1"/>
  <c r="M827" i="10" s="1"/>
  <c r="AP882" i="1"/>
  <c r="BQ882" i="1"/>
  <c r="BR882" i="1"/>
  <c r="BS882" i="1"/>
  <c r="A883" i="1"/>
  <c r="C883" i="1"/>
  <c r="L883" i="1" a="1"/>
  <c r="L883" i="1" s="1"/>
  <c r="K861" i="15" s="1"/>
  <c r="M883" i="1" a="1"/>
  <c r="M883" i="1" s="1"/>
  <c r="L861" i="15" s="1"/>
  <c r="R883" i="1" a="1"/>
  <c r="R883" i="1" s="1"/>
  <c r="D861" i="15" s="1"/>
  <c r="S883" i="1" a="1"/>
  <c r="S883" i="1" s="1"/>
  <c r="E861" i="15" s="1"/>
  <c r="T883" i="1" a="1"/>
  <c r="T883" i="1" s="1"/>
  <c r="AH883" i="1"/>
  <c r="BA883" i="1" s="1"/>
  <c r="AI883" i="1"/>
  <c r="AJ883" i="1"/>
  <c r="K828" i="10" s="1"/>
  <c r="AK883" i="1"/>
  <c r="AN883" i="1"/>
  <c r="AO883" i="1"/>
  <c r="M828" i="10" s="1"/>
  <c r="AP883" i="1"/>
  <c r="BQ883" i="1"/>
  <c r="BR883" i="1"/>
  <c r="BS883" i="1"/>
  <c r="A884" i="1"/>
  <c r="C884" i="1"/>
  <c r="L884" i="1" a="1"/>
  <c r="L884" i="1" s="1"/>
  <c r="K862" i="15" s="1"/>
  <c r="M884" i="1" a="1"/>
  <c r="M884" i="1" s="1"/>
  <c r="L862" i="15" s="1"/>
  <c r="R884" i="1" a="1"/>
  <c r="R884" i="1" s="1"/>
  <c r="D862" i="15" s="1"/>
  <c r="S884" i="1" a="1"/>
  <c r="S884" i="1" s="1"/>
  <c r="E862" i="15" s="1"/>
  <c r="T884" i="1" a="1"/>
  <c r="T884" i="1" s="1"/>
  <c r="AH884" i="1"/>
  <c r="BA884" i="1" s="1"/>
  <c r="AI884" i="1"/>
  <c r="AJ884" i="1"/>
  <c r="K829" i="10" s="1"/>
  <c r="AK884" i="1"/>
  <c r="AN884" i="1"/>
  <c r="BD884" i="1" s="1" a="1"/>
  <c r="BD884" i="1" s="1"/>
  <c r="AO884" i="1"/>
  <c r="M829" i="10" s="1"/>
  <c r="AP884" i="1"/>
  <c r="BQ884" i="1"/>
  <c r="BR884" i="1"/>
  <c r="BS884" i="1"/>
  <c r="A885" i="1"/>
  <c r="C885" i="1"/>
  <c r="L885" i="1" a="1"/>
  <c r="L885" i="1" s="1"/>
  <c r="K863" i="15" s="1"/>
  <c r="M885" i="1" a="1"/>
  <c r="M885" i="1" s="1"/>
  <c r="L863" i="15" s="1"/>
  <c r="R885" i="1" a="1"/>
  <c r="R885" i="1" s="1"/>
  <c r="D863" i="15" s="1"/>
  <c r="S885" i="1" a="1"/>
  <c r="S885" i="1" s="1"/>
  <c r="E863" i="15" s="1"/>
  <c r="T885" i="1" a="1"/>
  <c r="T885" i="1" s="1"/>
  <c r="AH885" i="1"/>
  <c r="BA885" i="1" s="1"/>
  <c r="AI885" i="1"/>
  <c r="AJ885" i="1"/>
  <c r="K830" i="10" s="1"/>
  <c r="AK885" i="1"/>
  <c r="AN885" i="1"/>
  <c r="AO885" i="1"/>
  <c r="M830" i="10" s="1"/>
  <c r="AP885" i="1"/>
  <c r="BQ885" i="1"/>
  <c r="BR885" i="1"/>
  <c r="BS885" i="1"/>
  <c r="A886" i="1"/>
  <c r="C886" i="1"/>
  <c r="L886" i="1" a="1"/>
  <c r="L886" i="1" s="1"/>
  <c r="K864" i="15" s="1"/>
  <c r="M886" i="1" a="1"/>
  <c r="M886" i="1" s="1"/>
  <c r="L864" i="15" s="1"/>
  <c r="R886" i="1" a="1"/>
  <c r="R886" i="1" s="1"/>
  <c r="D864" i="15" s="1"/>
  <c r="S886" i="1" a="1"/>
  <c r="S886" i="1" s="1"/>
  <c r="E864" i="15" s="1"/>
  <c r="T886" i="1" a="1"/>
  <c r="T886" i="1" s="1"/>
  <c r="AH886" i="1"/>
  <c r="BA886" i="1" s="1"/>
  <c r="AI886" i="1"/>
  <c r="AJ886" i="1"/>
  <c r="K831" i="10" s="1"/>
  <c r="AK886" i="1"/>
  <c r="AN886" i="1"/>
  <c r="BD886" i="1" s="1" a="1"/>
  <c r="BD886" i="1" s="1"/>
  <c r="AO886" i="1"/>
  <c r="M831" i="10" s="1"/>
  <c r="AP886" i="1"/>
  <c r="BQ886" i="1"/>
  <c r="BR886" i="1"/>
  <c r="BS886" i="1"/>
  <c r="A887" i="1"/>
  <c r="C887" i="1"/>
  <c r="L887" i="1" a="1"/>
  <c r="L887" i="1" s="1"/>
  <c r="K865" i="15" s="1"/>
  <c r="M887" i="1" a="1"/>
  <c r="M887" i="1" s="1"/>
  <c r="L865" i="15" s="1"/>
  <c r="R887" i="1" a="1"/>
  <c r="R887" i="1" s="1"/>
  <c r="D865" i="15" s="1"/>
  <c r="S887" i="1" a="1"/>
  <c r="S887" i="1" s="1"/>
  <c r="E865" i="15" s="1"/>
  <c r="T887" i="1" a="1"/>
  <c r="T887" i="1" s="1"/>
  <c r="AH887" i="1"/>
  <c r="BA887" i="1" s="1"/>
  <c r="AI887" i="1"/>
  <c r="AJ887" i="1"/>
  <c r="K832" i="10" s="1"/>
  <c r="AK887" i="1"/>
  <c r="AN887" i="1"/>
  <c r="BD887" i="1" s="1" a="1"/>
  <c r="BD887" i="1" s="1"/>
  <c r="AO887" i="1"/>
  <c r="M832" i="10" s="1"/>
  <c r="AP887" i="1"/>
  <c r="BQ887" i="1"/>
  <c r="BR887" i="1"/>
  <c r="BS887" i="1"/>
  <c r="A888" i="1"/>
  <c r="C888" i="1"/>
  <c r="L888" i="1" a="1"/>
  <c r="L888" i="1" s="1"/>
  <c r="K866" i="15" s="1"/>
  <c r="M888" i="1" a="1"/>
  <c r="M888" i="1" s="1"/>
  <c r="L866" i="15" s="1"/>
  <c r="R888" i="1" a="1"/>
  <c r="R888" i="1" s="1"/>
  <c r="D866" i="15" s="1"/>
  <c r="S888" i="1" a="1"/>
  <c r="S888" i="1" s="1"/>
  <c r="E866" i="15" s="1"/>
  <c r="T888" i="1" a="1"/>
  <c r="T888" i="1" s="1"/>
  <c r="AH888" i="1"/>
  <c r="BA888" i="1" s="1"/>
  <c r="AI888" i="1"/>
  <c r="AJ888" i="1"/>
  <c r="K833" i="10" s="1"/>
  <c r="AK888" i="1"/>
  <c r="AN888" i="1"/>
  <c r="BD888" i="1" s="1" a="1"/>
  <c r="BD888" i="1" s="1"/>
  <c r="AO888" i="1"/>
  <c r="M833" i="10" s="1"/>
  <c r="AP888" i="1"/>
  <c r="BQ888" i="1"/>
  <c r="BR888" i="1"/>
  <c r="BS888" i="1"/>
  <c r="A889" i="1"/>
  <c r="C889" i="1"/>
  <c r="L889" i="1" a="1"/>
  <c r="L889" i="1" s="1"/>
  <c r="K867" i="15" s="1"/>
  <c r="M889" i="1" a="1"/>
  <c r="M889" i="1" s="1"/>
  <c r="L867" i="15" s="1"/>
  <c r="R889" i="1" a="1"/>
  <c r="R889" i="1" s="1"/>
  <c r="D867" i="15" s="1"/>
  <c r="S889" i="1" a="1"/>
  <c r="S889" i="1" s="1"/>
  <c r="E867" i="15" s="1"/>
  <c r="T889" i="1" a="1"/>
  <c r="T889" i="1" s="1"/>
  <c r="AH889" i="1"/>
  <c r="BA889" i="1" s="1"/>
  <c r="AI889" i="1"/>
  <c r="AJ889" i="1"/>
  <c r="K834" i="10" s="1"/>
  <c r="AK889" i="1"/>
  <c r="AN889" i="1"/>
  <c r="BD889" i="1" s="1" a="1"/>
  <c r="BD889" i="1" s="1"/>
  <c r="AO889" i="1"/>
  <c r="M834" i="10" s="1"/>
  <c r="AP889" i="1"/>
  <c r="BQ889" i="1"/>
  <c r="BR889" i="1"/>
  <c r="BS889" i="1"/>
  <c r="A890" i="1"/>
  <c r="C890" i="1"/>
  <c r="L890" i="1" a="1"/>
  <c r="L890" i="1" s="1"/>
  <c r="K868" i="15" s="1"/>
  <c r="M890" i="1" a="1"/>
  <c r="M890" i="1" s="1"/>
  <c r="L868" i="15" s="1"/>
  <c r="R890" i="1" a="1"/>
  <c r="R890" i="1" s="1"/>
  <c r="D868" i="15" s="1"/>
  <c r="S890" i="1" a="1"/>
  <c r="S890" i="1" s="1"/>
  <c r="E868" i="15" s="1"/>
  <c r="T890" i="1" a="1"/>
  <c r="T890" i="1" s="1"/>
  <c r="AH890" i="1"/>
  <c r="BA890" i="1" s="1"/>
  <c r="AI890" i="1"/>
  <c r="AJ890" i="1"/>
  <c r="K835" i="10" s="1"/>
  <c r="AK890" i="1"/>
  <c r="AN890" i="1"/>
  <c r="AO890" i="1"/>
  <c r="M835" i="10" s="1"/>
  <c r="AP890" i="1"/>
  <c r="BQ890" i="1"/>
  <c r="BR890" i="1"/>
  <c r="BS890" i="1"/>
  <c r="A891" i="1"/>
  <c r="C891" i="1"/>
  <c r="L891" i="1" a="1"/>
  <c r="L891" i="1" s="1"/>
  <c r="K869" i="15" s="1"/>
  <c r="M891" i="1" a="1"/>
  <c r="M891" i="1" s="1"/>
  <c r="L869" i="15" s="1"/>
  <c r="R891" i="1" a="1"/>
  <c r="R891" i="1" s="1"/>
  <c r="D869" i="15" s="1"/>
  <c r="S891" i="1" a="1"/>
  <c r="S891" i="1" s="1"/>
  <c r="E869" i="15" s="1"/>
  <c r="T891" i="1" a="1"/>
  <c r="T891" i="1" s="1"/>
  <c r="AH891" i="1"/>
  <c r="BA891" i="1" s="1"/>
  <c r="AI891" i="1"/>
  <c r="AJ891" i="1"/>
  <c r="K836" i="10" s="1"/>
  <c r="AK891" i="1"/>
  <c r="AN891" i="1"/>
  <c r="BD891" i="1" s="1" a="1"/>
  <c r="BD891" i="1" s="1"/>
  <c r="AO891" i="1"/>
  <c r="M836" i="10" s="1"/>
  <c r="AP891" i="1"/>
  <c r="BQ891" i="1"/>
  <c r="BR891" i="1"/>
  <c r="BS891" i="1"/>
  <c r="A892" i="1"/>
  <c r="C892" i="1"/>
  <c r="L892" i="1" a="1"/>
  <c r="L892" i="1" s="1"/>
  <c r="K870" i="15" s="1"/>
  <c r="M892" i="1" a="1"/>
  <c r="M892" i="1" s="1"/>
  <c r="L870" i="15" s="1"/>
  <c r="R892" i="1" a="1"/>
  <c r="R892" i="1" s="1"/>
  <c r="D870" i="15" s="1"/>
  <c r="S892" i="1" a="1"/>
  <c r="S892" i="1" s="1"/>
  <c r="E870" i="15" s="1"/>
  <c r="T892" i="1" a="1"/>
  <c r="T892" i="1" s="1"/>
  <c r="AH892" i="1"/>
  <c r="BA892" i="1" s="1"/>
  <c r="AI892" i="1"/>
  <c r="AJ892" i="1"/>
  <c r="K837" i="10" s="1"/>
  <c r="AK892" i="1"/>
  <c r="AN892" i="1"/>
  <c r="BD892" i="1" s="1" a="1"/>
  <c r="BD892" i="1" s="1"/>
  <c r="AO892" i="1"/>
  <c r="M837" i="10" s="1"/>
  <c r="AP892" i="1"/>
  <c r="BQ892" i="1"/>
  <c r="BR892" i="1"/>
  <c r="BS892" i="1"/>
  <c r="A893" i="1"/>
  <c r="C893" i="1"/>
  <c r="L893" i="1" a="1"/>
  <c r="L893" i="1" s="1"/>
  <c r="K871" i="15" s="1"/>
  <c r="M893" i="1" a="1"/>
  <c r="M893" i="1" s="1"/>
  <c r="L871" i="15" s="1"/>
  <c r="R893" i="1" a="1"/>
  <c r="R893" i="1" s="1"/>
  <c r="D871" i="15" s="1"/>
  <c r="S893" i="1" a="1"/>
  <c r="S893" i="1" s="1"/>
  <c r="E871" i="15" s="1"/>
  <c r="T893" i="1" a="1"/>
  <c r="T893" i="1" s="1"/>
  <c r="AH893" i="1"/>
  <c r="BA893" i="1" s="1"/>
  <c r="AI893" i="1"/>
  <c r="AJ893" i="1"/>
  <c r="K838" i="10" s="1"/>
  <c r="AK893" i="1"/>
  <c r="AN893" i="1"/>
  <c r="AO893" i="1"/>
  <c r="M838" i="10" s="1"/>
  <c r="AP893" i="1"/>
  <c r="BQ893" i="1"/>
  <c r="BR893" i="1"/>
  <c r="BS893" i="1"/>
  <c r="A894" i="1"/>
  <c r="C894" i="1"/>
  <c r="L894" i="1" a="1"/>
  <c r="L894" i="1" s="1"/>
  <c r="K872" i="15" s="1"/>
  <c r="M894" i="1" a="1"/>
  <c r="M894" i="1" s="1"/>
  <c r="L872" i="15" s="1"/>
  <c r="R894" i="1" a="1"/>
  <c r="R894" i="1" s="1"/>
  <c r="D872" i="15" s="1"/>
  <c r="S894" i="1" a="1"/>
  <c r="S894" i="1" s="1"/>
  <c r="E872" i="15" s="1"/>
  <c r="T894" i="1" a="1"/>
  <c r="T894" i="1" s="1"/>
  <c r="AH894" i="1"/>
  <c r="BA894" i="1" s="1"/>
  <c r="AI894" i="1"/>
  <c r="AJ894" i="1"/>
  <c r="K839" i="10" s="1"/>
  <c r="AK894" i="1"/>
  <c r="AN894" i="1"/>
  <c r="AO894" i="1"/>
  <c r="M839" i="10" s="1"/>
  <c r="AP894" i="1"/>
  <c r="BQ894" i="1"/>
  <c r="BR894" i="1"/>
  <c r="BS894" i="1"/>
  <c r="A895" i="1"/>
  <c r="C895" i="1"/>
  <c r="L895" i="1" a="1"/>
  <c r="L895" i="1" s="1"/>
  <c r="K873" i="15" s="1"/>
  <c r="M895" i="1" a="1"/>
  <c r="M895" i="1" s="1"/>
  <c r="L873" i="15" s="1"/>
  <c r="R895" i="1" a="1"/>
  <c r="R895" i="1" s="1"/>
  <c r="D873" i="15" s="1"/>
  <c r="S895" i="1" a="1"/>
  <c r="S895" i="1" s="1"/>
  <c r="E873" i="15" s="1"/>
  <c r="T895" i="1" a="1"/>
  <c r="T895" i="1" s="1"/>
  <c r="AH895" i="1"/>
  <c r="BA895" i="1" s="1"/>
  <c r="AI895" i="1"/>
  <c r="AJ895" i="1"/>
  <c r="K840" i="10" s="1"/>
  <c r="AK895" i="1"/>
  <c r="AN895" i="1"/>
  <c r="BD895" i="1" s="1" a="1"/>
  <c r="BD895" i="1" s="1"/>
  <c r="AO895" i="1"/>
  <c r="M840" i="10" s="1"/>
  <c r="AP895" i="1"/>
  <c r="BQ895" i="1"/>
  <c r="BR895" i="1"/>
  <c r="BS895" i="1"/>
  <c r="A896" i="1"/>
  <c r="C896" i="1"/>
  <c r="L896" i="1" a="1"/>
  <c r="L896" i="1" s="1"/>
  <c r="K874" i="15" s="1"/>
  <c r="M896" i="1" a="1"/>
  <c r="M896" i="1" s="1"/>
  <c r="L874" i="15" s="1"/>
  <c r="R896" i="1" a="1"/>
  <c r="R896" i="1" s="1"/>
  <c r="D874" i="15" s="1"/>
  <c r="S896" i="1" a="1"/>
  <c r="S896" i="1" s="1"/>
  <c r="E874" i="15" s="1"/>
  <c r="T896" i="1" a="1"/>
  <c r="T896" i="1" s="1"/>
  <c r="AH896" i="1"/>
  <c r="BA896" i="1" s="1"/>
  <c r="AI896" i="1"/>
  <c r="AJ896" i="1"/>
  <c r="K841" i="10" s="1"/>
  <c r="AK896" i="1"/>
  <c r="AN896" i="1"/>
  <c r="BD896" i="1" s="1" a="1"/>
  <c r="BD896" i="1" s="1"/>
  <c r="AO896" i="1"/>
  <c r="M841" i="10" s="1"/>
  <c r="AP896" i="1"/>
  <c r="BQ896" i="1"/>
  <c r="BR896" i="1"/>
  <c r="BS896" i="1"/>
  <c r="A897" i="1"/>
  <c r="C897" i="1"/>
  <c r="L897" i="1" a="1"/>
  <c r="L897" i="1" s="1"/>
  <c r="K875" i="15" s="1"/>
  <c r="M897" i="1" a="1"/>
  <c r="M897" i="1" s="1"/>
  <c r="L875" i="15" s="1"/>
  <c r="R897" i="1" a="1"/>
  <c r="R897" i="1" s="1"/>
  <c r="D875" i="15" s="1"/>
  <c r="S897" i="1" a="1"/>
  <c r="S897" i="1" s="1"/>
  <c r="E875" i="15" s="1"/>
  <c r="T897" i="1" a="1"/>
  <c r="T897" i="1" s="1"/>
  <c r="AH897" i="1"/>
  <c r="BA897" i="1" s="1"/>
  <c r="AI897" i="1"/>
  <c r="AJ897" i="1"/>
  <c r="K842" i="10" s="1"/>
  <c r="AK897" i="1"/>
  <c r="AN897" i="1"/>
  <c r="BD897" i="1" s="1" a="1"/>
  <c r="BD897" i="1" s="1"/>
  <c r="AO897" i="1"/>
  <c r="M842" i="10" s="1"/>
  <c r="AP897" i="1"/>
  <c r="BQ897" i="1"/>
  <c r="BR897" i="1"/>
  <c r="BS897" i="1"/>
  <c r="A898" i="1"/>
  <c r="C898" i="1"/>
  <c r="L898" i="1" a="1"/>
  <c r="L898" i="1" s="1"/>
  <c r="K876" i="15" s="1"/>
  <c r="M898" i="1" a="1"/>
  <c r="M898" i="1" s="1"/>
  <c r="L876" i="15" s="1"/>
  <c r="R898" i="1" a="1"/>
  <c r="R898" i="1" s="1"/>
  <c r="D876" i="15" s="1"/>
  <c r="S898" i="1" a="1"/>
  <c r="S898" i="1" s="1"/>
  <c r="E876" i="15" s="1"/>
  <c r="T898" i="1" a="1"/>
  <c r="T898" i="1" s="1"/>
  <c r="AH898" i="1"/>
  <c r="BA898" i="1" s="1"/>
  <c r="AI898" i="1"/>
  <c r="AJ898" i="1"/>
  <c r="K843" i="10" s="1"/>
  <c r="AK898" i="1"/>
  <c r="AN898" i="1"/>
  <c r="BD898" i="1" s="1" a="1"/>
  <c r="BD898" i="1" s="1"/>
  <c r="AO898" i="1"/>
  <c r="M843" i="10" s="1"/>
  <c r="AP898" i="1"/>
  <c r="BQ898" i="1"/>
  <c r="BR898" i="1"/>
  <c r="BS898" i="1"/>
  <c r="A899" i="1"/>
  <c r="C899" i="1"/>
  <c r="L899" i="1" a="1"/>
  <c r="L899" i="1" s="1"/>
  <c r="K877" i="15" s="1"/>
  <c r="M899" i="1" a="1"/>
  <c r="M899" i="1" s="1"/>
  <c r="L877" i="15" s="1"/>
  <c r="R899" i="1" a="1"/>
  <c r="R899" i="1" s="1"/>
  <c r="D877" i="15" s="1"/>
  <c r="S899" i="1" a="1"/>
  <c r="S899" i="1" s="1"/>
  <c r="E877" i="15" s="1"/>
  <c r="T899" i="1" a="1"/>
  <c r="T899" i="1" s="1"/>
  <c r="AH899" i="1"/>
  <c r="BA899" i="1" s="1"/>
  <c r="AI899" i="1"/>
  <c r="AJ899" i="1"/>
  <c r="K844" i="10" s="1"/>
  <c r="AK899" i="1"/>
  <c r="AN899" i="1"/>
  <c r="AO899" i="1"/>
  <c r="M844" i="10" s="1"/>
  <c r="AP899" i="1"/>
  <c r="BQ899" i="1"/>
  <c r="BR899" i="1"/>
  <c r="BS899" i="1"/>
  <c r="A900" i="1"/>
  <c r="C900" i="1"/>
  <c r="L900" i="1" a="1"/>
  <c r="L900" i="1" s="1"/>
  <c r="K878" i="15" s="1"/>
  <c r="M900" i="1" a="1"/>
  <c r="M900" i="1" s="1"/>
  <c r="L878" i="15" s="1"/>
  <c r="R900" i="1" a="1"/>
  <c r="R900" i="1" s="1"/>
  <c r="D878" i="15" s="1"/>
  <c r="S900" i="1" a="1"/>
  <c r="S900" i="1" s="1"/>
  <c r="E878" i="15" s="1"/>
  <c r="T900" i="1" a="1"/>
  <c r="T900" i="1" s="1"/>
  <c r="AH900" i="1"/>
  <c r="BA900" i="1" s="1"/>
  <c r="AI900" i="1"/>
  <c r="AJ900" i="1"/>
  <c r="K845" i="10" s="1"/>
  <c r="AK900" i="1"/>
  <c r="AN900" i="1"/>
  <c r="BD900" i="1" s="1" a="1"/>
  <c r="BD900" i="1" s="1"/>
  <c r="AO900" i="1"/>
  <c r="M845" i="10" s="1"/>
  <c r="AP900" i="1"/>
  <c r="BQ900" i="1"/>
  <c r="BR900" i="1"/>
  <c r="BS900" i="1"/>
  <c r="A901" i="1"/>
  <c r="C901" i="1"/>
  <c r="L901" i="1" a="1"/>
  <c r="L901" i="1" s="1"/>
  <c r="K879" i="15" s="1"/>
  <c r="M901" i="1" a="1"/>
  <c r="M901" i="1" s="1"/>
  <c r="L879" i="15" s="1"/>
  <c r="R901" i="1" a="1"/>
  <c r="R901" i="1" s="1"/>
  <c r="D879" i="15" s="1"/>
  <c r="S901" i="1" a="1"/>
  <c r="S901" i="1" s="1"/>
  <c r="E879" i="15" s="1"/>
  <c r="T901" i="1" a="1"/>
  <c r="T901" i="1" s="1"/>
  <c r="AH901" i="1"/>
  <c r="BA901" i="1" s="1"/>
  <c r="AI901" i="1"/>
  <c r="AJ901" i="1"/>
  <c r="K846" i="10" s="1"/>
  <c r="AK901" i="1"/>
  <c r="AN901" i="1"/>
  <c r="BD901" i="1" s="1" a="1"/>
  <c r="BD901" i="1" s="1"/>
  <c r="AO901" i="1"/>
  <c r="M846" i="10" s="1"/>
  <c r="AP901" i="1"/>
  <c r="BQ901" i="1"/>
  <c r="BR901" i="1"/>
  <c r="BS901" i="1"/>
  <c r="A902" i="1"/>
  <c r="C902" i="1"/>
  <c r="L902" i="1" a="1"/>
  <c r="L902" i="1" s="1"/>
  <c r="K880" i="15" s="1"/>
  <c r="M902" i="1" a="1"/>
  <c r="M902" i="1" s="1"/>
  <c r="L880" i="15" s="1"/>
  <c r="R902" i="1" a="1"/>
  <c r="R902" i="1" s="1"/>
  <c r="D880" i="15" s="1"/>
  <c r="S902" i="1" a="1"/>
  <c r="S902" i="1" s="1"/>
  <c r="E880" i="15" s="1"/>
  <c r="T902" i="1" a="1"/>
  <c r="T902" i="1" s="1"/>
  <c r="AH902" i="1"/>
  <c r="BA902" i="1" s="1"/>
  <c r="AI902" i="1"/>
  <c r="AJ902" i="1"/>
  <c r="K847" i="10" s="1"/>
  <c r="AK902" i="1"/>
  <c r="AN902" i="1"/>
  <c r="AO902" i="1"/>
  <c r="M847" i="10" s="1"/>
  <c r="AP902" i="1"/>
  <c r="BQ902" i="1"/>
  <c r="BR902" i="1"/>
  <c r="BS902" i="1"/>
  <c r="A903" i="1"/>
  <c r="C903" i="1"/>
  <c r="L903" i="1" a="1"/>
  <c r="L903" i="1" s="1"/>
  <c r="K881" i="15" s="1"/>
  <c r="M903" i="1" a="1"/>
  <c r="M903" i="1" s="1"/>
  <c r="L881" i="15" s="1"/>
  <c r="R903" i="1" a="1"/>
  <c r="R903" i="1" s="1"/>
  <c r="D881" i="15" s="1"/>
  <c r="S903" i="1" a="1"/>
  <c r="S903" i="1" s="1"/>
  <c r="E881" i="15" s="1"/>
  <c r="T903" i="1" a="1"/>
  <c r="T903" i="1" s="1"/>
  <c r="AH903" i="1"/>
  <c r="BA903" i="1" s="1"/>
  <c r="AI903" i="1"/>
  <c r="AJ903" i="1"/>
  <c r="K848" i="10" s="1"/>
  <c r="AK903" i="1"/>
  <c r="AN903" i="1"/>
  <c r="AO903" i="1"/>
  <c r="M848" i="10" s="1"/>
  <c r="AP903" i="1"/>
  <c r="BQ903" i="1"/>
  <c r="BR903" i="1"/>
  <c r="BS903" i="1"/>
  <c r="A904" i="1"/>
  <c r="C904" i="1"/>
  <c r="L904" i="1" a="1"/>
  <c r="L904" i="1" s="1"/>
  <c r="K882" i="15" s="1"/>
  <c r="M904" i="1" a="1"/>
  <c r="M904" i="1" s="1"/>
  <c r="L882" i="15" s="1"/>
  <c r="R904" i="1" a="1"/>
  <c r="R904" i="1" s="1"/>
  <c r="D882" i="15" s="1"/>
  <c r="S904" i="1" a="1"/>
  <c r="S904" i="1" s="1"/>
  <c r="E882" i="15" s="1"/>
  <c r="T904" i="1" a="1"/>
  <c r="T904" i="1" s="1"/>
  <c r="AH904" i="1"/>
  <c r="BA904" i="1" s="1"/>
  <c r="AI904" i="1"/>
  <c r="AJ904" i="1"/>
  <c r="K849" i="10" s="1"/>
  <c r="AK904" i="1"/>
  <c r="AN904" i="1"/>
  <c r="AO904" i="1"/>
  <c r="M849" i="10" s="1"/>
  <c r="AP904" i="1"/>
  <c r="BQ904" i="1"/>
  <c r="BR904" i="1"/>
  <c r="BS904" i="1"/>
  <c r="A905" i="1"/>
  <c r="C905" i="1"/>
  <c r="L905" i="1" a="1"/>
  <c r="L905" i="1" s="1"/>
  <c r="K883" i="15" s="1"/>
  <c r="M905" i="1" a="1"/>
  <c r="M905" i="1" s="1"/>
  <c r="L883" i="15" s="1"/>
  <c r="R905" i="1" a="1"/>
  <c r="R905" i="1" s="1"/>
  <c r="D883" i="15" s="1"/>
  <c r="S905" i="1" a="1"/>
  <c r="S905" i="1" s="1"/>
  <c r="E883" i="15" s="1"/>
  <c r="T905" i="1" a="1"/>
  <c r="T905" i="1" s="1"/>
  <c r="AH905" i="1"/>
  <c r="BA905" i="1" s="1"/>
  <c r="AI905" i="1"/>
  <c r="AJ905" i="1"/>
  <c r="K850" i="10" s="1"/>
  <c r="AK905" i="1"/>
  <c r="AN905" i="1"/>
  <c r="AO905" i="1"/>
  <c r="M850" i="10" s="1"/>
  <c r="AP905" i="1"/>
  <c r="BQ905" i="1"/>
  <c r="BR905" i="1"/>
  <c r="BS905" i="1"/>
  <c r="A906" i="1"/>
  <c r="C906" i="1"/>
  <c r="L906" i="1" a="1"/>
  <c r="L906" i="1" s="1"/>
  <c r="K884" i="15" s="1"/>
  <c r="M906" i="1" a="1"/>
  <c r="M906" i="1" s="1"/>
  <c r="L884" i="15" s="1"/>
  <c r="R906" i="1" a="1"/>
  <c r="R906" i="1" s="1"/>
  <c r="D884" i="15" s="1"/>
  <c r="S906" i="1" a="1"/>
  <c r="S906" i="1" s="1"/>
  <c r="E884" i="15" s="1"/>
  <c r="T906" i="1" a="1"/>
  <c r="T906" i="1" s="1"/>
  <c r="AH906" i="1"/>
  <c r="BA906" i="1" s="1"/>
  <c r="AI906" i="1"/>
  <c r="AJ906" i="1"/>
  <c r="K851" i="10" s="1"/>
  <c r="AK906" i="1"/>
  <c r="AN906" i="1"/>
  <c r="AO906" i="1"/>
  <c r="M851" i="10" s="1"/>
  <c r="AP906" i="1"/>
  <c r="BQ906" i="1"/>
  <c r="BR906" i="1"/>
  <c r="BS906" i="1"/>
  <c r="A907" i="1"/>
  <c r="C907" i="1"/>
  <c r="L907" i="1" a="1"/>
  <c r="L907" i="1" s="1"/>
  <c r="K885" i="15" s="1"/>
  <c r="M907" i="1" a="1"/>
  <c r="M907" i="1" s="1"/>
  <c r="L885" i="15" s="1"/>
  <c r="R907" i="1" a="1"/>
  <c r="R907" i="1" s="1"/>
  <c r="D885" i="15" s="1"/>
  <c r="S907" i="1" a="1"/>
  <c r="S907" i="1" s="1"/>
  <c r="E885" i="15" s="1"/>
  <c r="T907" i="1" a="1"/>
  <c r="T907" i="1" s="1"/>
  <c r="AH907" i="1"/>
  <c r="BA907" i="1" s="1"/>
  <c r="AI907" i="1"/>
  <c r="AJ907" i="1"/>
  <c r="K852" i="10" s="1"/>
  <c r="AK907" i="1"/>
  <c r="AN907" i="1"/>
  <c r="AO907" i="1"/>
  <c r="M852" i="10" s="1"/>
  <c r="AP907" i="1"/>
  <c r="BQ907" i="1"/>
  <c r="BR907" i="1"/>
  <c r="BS907" i="1"/>
  <c r="A908" i="1"/>
  <c r="C908" i="1"/>
  <c r="L908" i="1" a="1"/>
  <c r="L908" i="1" s="1"/>
  <c r="K886" i="15" s="1"/>
  <c r="M908" i="1" a="1"/>
  <c r="M908" i="1" s="1"/>
  <c r="L886" i="15" s="1"/>
  <c r="R908" i="1" a="1"/>
  <c r="R908" i="1" s="1"/>
  <c r="D886" i="15" s="1"/>
  <c r="S908" i="1" a="1"/>
  <c r="S908" i="1" s="1"/>
  <c r="E886" i="15" s="1"/>
  <c r="T908" i="1" a="1"/>
  <c r="T908" i="1" s="1"/>
  <c r="AH908" i="1"/>
  <c r="BA908" i="1" s="1"/>
  <c r="AI908" i="1"/>
  <c r="AJ908" i="1"/>
  <c r="K853" i="10" s="1"/>
  <c r="AK908" i="1"/>
  <c r="AN908" i="1"/>
  <c r="AO908" i="1"/>
  <c r="M853" i="10" s="1"/>
  <c r="AP908" i="1"/>
  <c r="BQ908" i="1"/>
  <c r="BR908" i="1"/>
  <c r="BS908" i="1"/>
  <c r="A909" i="1"/>
  <c r="C909" i="1"/>
  <c r="L909" i="1" a="1"/>
  <c r="L909" i="1" s="1"/>
  <c r="K887" i="15" s="1"/>
  <c r="M909" i="1" a="1"/>
  <c r="M909" i="1" s="1"/>
  <c r="L887" i="15" s="1"/>
  <c r="R909" i="1" a="1"/>
  <c r="R909" i="1" s="1"/>
  <c r="D887" i="15" s="1"/>
  <c r="S909" i="1" a="1"/>
  <c r="S909" i="1" s="1"/>
  <c r="E887" i="15" s="1"/>
  <c r="T909" i="1" a="1"/>
  <c r="T909" i="1" s="1"/>
  <c r="AH909" i="1"/>
  <c r="BA909" i="1" s="1"/>
  <c r="AI909" i="1"/>
  <c r="AJ909" i="1"/>
  <c r="K854" i="10" s="1"/>
  <c r="AK909" i="1"/>
  <c r="AN909" i="1"/>
  <c r="BD909" i="1" s="1" a="1"/>
  <c r="BD909" i="1" s="1"/>
  <c r="AO909" i="1"/>
  <c r="M854" i="10" s="1"/>
  <c r="AP909" i="1"/>
  <c r="BQ909" i="1"/>
  <c r="BR909" i="1"/>
  <c r="BS909" i="1"/>
  <c r="A910" i="1"/>
  <c r="C910" i="1"/>
  <c r="L910" i="1" a="1"/>
  <c r="L910" i="1" s="1"/>
  <c r="K888" i="15" s="1"/>
  <c r="M910" i="1" a="1"/>
  <c r="M910" i="1" s="1"/>
  <c r="L888" i="15" s="1"/>
  <c r="R910" i="1" a="1"/>
  <c r="R910" i="1" s="1"/>
  <c r="D888" i="15" s="1"/>
  <c r="S910" i="1" a="1"/>
  <c r="S910" i="1" s="1"/>
  <c r="E888" i="15" s="1"/>
  <c r="T910" i="1" a="1"/>
  <c r="T910" i="1" s="1"/>
  <c r="AH910" i="1"/>
  <c r="BA910" i="1" s="1"/>
  <c r="AI910" i="1"/>
  <c r="AJ910" i="1"/>
  <c r="K855" i="10" s="1"/>
  <c r="AK910" i="1"/>
  <c r="AN910" i="1"/>
  <c r="BD910" i="1" s="1" a="1"/>
  <c r="BD910" i="1" s="1"/>
  <c r="AO910" i="1"/>
  <c r="M855" i="10" s="1"/>
  <c r="AP910" i="1"/>
  <c r="BQ910" i="1"/>
  <c r="BR910" i="1"/>
  <c r="BS910" i="1"/>
  <c r="A911" i="1"/>
  <c r="C911" i="1"/>
  <c r="L911" i="1" a="1"/>
  <c r="L911" i="1" s="1"/>
  <c r="K889" i="15" s="1"/>
  <c r="M911" i="1" a="1"/>
  <c r="M911" i="1" s="1"/>
  <c r="L889" i="15" s="1"/>
  <c r="R911" i="1" a="1"/>
  <c r="R911" i="1" s="1"/>
  <c r="D889" i="15" s="1"/>
  <c r="S911" i="1" a="1"/>
  <c r="S911" i="1" s="1"/>
  <c r="E889" i="15" s="1"/>
  <c r="T911" i="1" a="1"/>
  <c r="T911" i="1" s="1"/>
  <c r="AH911" i="1"/>
  <c r="BA911" i="1" s="1"/>
  <c r="AI911" i="1"/>
  <c r="AJ911" i="1"/>
  <c r="K856" i="10" s="1"/>
  <c r="AK911" i="1"/>
  <c r="AN911" i="1"/>
  <c r="BD911" i="1" s="1" a="1"/>
  <c r="BD911" i="1" s="1"/>
  <c r="AO911" i="1"/>
  <c r="M856" i="10" s="1"/>
  <c r="AP911" i="1"/>
  <c r="BQ911" i="1"/>
  <c r="BR911" i="1"/>
  <c r="BS911" i="1"/>
  <c r="A912" i="1"/>
  <c r="C912" i="1"/>
  <c r="L912" i="1" a="1"/>
  <c r="L912" i="1" s="1"/>
  <c r="K890" i="15" s="1"/>
  <c r="M912" i="1" a="1"/>
  <c r="M912" i="1" s="1"/>
  <c r="L890" i="15" s="1"/>
  <c r="R912" i="1" a="1"/>
  <c r="R912" i="1" s="1"/>
  <c r="D890" i="15" s="1"/>
  <c r="S912" i="1" a="1"/>
  <c r="S912" i="1" s="1"/>
  <c r="E890" i="15" s="1"/>
  <c r="T912" i="1" a="1"/>
  <c r="T912" i="1" s="1"/>
  <c r="AH912" i="1"/>
  <c r="BA912" i="1" s="1"/>
  <c r="AI912" i="1"/>
  <c r="AJ912" i="1"/>
  <c r="K857" i="10" s="1"/>
  <c r="AK912" i="1"/>
  <c r="AN912" i="1"/>
  <c r="AO912" i="1"/>
  <c r="M857" i="10" s="1"/>
  <c r="AP912" i="1"/>
  <c r="BQ912" i="1"/>
  <c r="BR912" i="1"/>
  <c r="BS912" i="1"/>
  <c r="A913" i="1"/>
  <c r="C913" i="1"/>
  <c r="L913" i="1" a="1"/>
  <c r="L913" i="1" s="1"/>
  <c r="K891" i="15" s="1"/>
  <c r="M913" i="1" a="1"/>
  <c r="M913" i="1" s="1"/>
  <c r="L891" i="15" s="1"/>
  <c r="R913" i="1" a="1"/>
  <c r="R913" i="1" s="1"/>
  <c r="D891" i="15" s="1"/>
  <c r="S913" i="1" a="1"/>
  <c r="S913" i="1" s="1"/>
  <c r="E891" i="15" s="1"/>
  <c r="T913" i="1" a="1"/>
  <c r="T913" i="1" s="1"/>
  <c r="AH913" i="1"/>
  <c r="BA913" i="1" s="1"/>
  <c r="AI913" i="1"/>
  <c r="AJ913" i="1"/>
  <c r="K858" i="10" s="1"/>
  <c r="AK913" i="1"/>
  <c r="AN913" i="1"/>
  <c r="AO913" i="1"/>
  <c r="M858" i="10" s="1"/>
  <c r="AP913" i="1"/>
  <c r="BQ913" i="1"/>
  <c r="BR913" i="1"/>
  <c r="BS913" i="1"/>
  <c r="A914" i="1"/>
  <c r="C914" i="1"/>
  <c r="L914" i="1" a="1"/>
  <c r="L914" i="1" s="1"/>
  <c r="K892" i="15" s="1"/>
  <c r="M914" i="1" a="1"/>
  <c r="M914" i="1" s="1"/>
  <c r="L892" i="15" s="1"/>
  <c r="R914" i="1" a="1"/>
  <c r="R914" i="1" s="1"/>
  <c r="D892" i="15" s="1"/>
  <c r="S914" i="1" a="1"/>
  <c r="S914" i="1" s="1"/>
  <c r="E892" i="15" s="1"/>
  <c r="T914" i="1" a="1"/>
  <c r="T914" i="1" s="1"/>
  <c r="AH914" i="1"/>
  <c r="BA914" i="1" s="1"/>
  <c r="AI914" i="1"/>
  <c r="AJ914" i="1"/>
  <c r="K859" i="10" s="1"/>
  <c r="AK914" i="1"/>
  <c r="AN914" i="1"/>
  <c r="AO914" i="1"/>
  <c r="M859" i="10" s="1"/>
  <c r="AP914" i="1"/>
  <c r="BQ914" i="1"/>
  <c r="BR914" i="1"/>
  <c r="BS914" i="1"/>
  <c r="A915" i="1"/>
  <c r="C915" i="1"/>
  <c r="L915" i="1" a="1"/>
  <c r="L915" i="1" s="1"/>
  <c r="K893" i="15" s="1"/>
  <c r="M915" i="1" a="1"/>
  <c r="M915" i="1" s="1"/>
  <c r="L893" i="15" s="1"/>
  <c r="R915" i="1" a="1"/>
  <c r="R915" i="1" s="1"/>
  <c r="D893" i="15" s="1"/>
  <c r="S915" i="1" a="1"/>
  <c r="S915" i="1" s="1"/>
  <c r="E893" i="15" s="1"/>
  <c r="T915" i="1" a="1"/>
  <c r="T915" i="1" s="1"/>
  <c r="AH915" i="1"/>
  <c r="BA915" i="1" s="1"/>
  <c r="AI915" i="1"/>
  <c r="AJ915" i="1"/>
  <c r="K860" i="10" s="1"/>
  <c r="AK915" i="1"/>
  <c r="AN915" i="1"/>
  <c r="AO915" i="1"/>
  <c r="M860" i="10" s="1"/>
  <c r="AP915" i="1"/>
  <c r="BQ915" i="1"/>
  <c r="BR915" i="1"/>
  <c r="BS915" i="1"/>
  <c r="A916" i="1"/>
  <c r="C916" i="1"/>
  <c r="L916" i="1" a="1"/>
  <c r="L916" i="1" s="1"/>
  <c r="K894" i="15" s="1"/>
  <c r="M916" i="1" a="1"/>
  <c r="M916" i="1" s="1"/>
  <c r="L894" i="15" s="1"/>
  <c r="R916" i="1" a="1"/>
  <c r="R916" i="1" s="1"/>
  <c r="D894" i="15" s="1"/>
  <c r="S916" i="1" a="1"/>
  <c r="S916" i="1" s="1"/>
  <c r="E894" i="15" s="1"/>
  <c r="T916" i="1" a="1"/>
  <c r="T916" i="1" s="1"/>
  <c r="AH916" i="1"/>
  <c r="BA916" i="1" s="1"/>
  <c r="AI916" i="1"/>
  <c r="AJ916" i="1"/>
  <c r="K861" i="10" s="1"/>
  <c r="AK916" i="1"/>
  <c r="AN916" i="1"/>
  <c r="BD916" i="1" s="1" a="1"/>
  <c r="BD916" i="1" s="1"/>
  <c r="AO916" i="1"/>
  <c r="M861" i="10" s="1"/>
  <c r="AP916" i="1"/>
  <c r="BQ916" i="1"/>
  <c r="BR916" i="1"/>
  <c r="BS916" i="1"/>
  <c r="A917" i="1"/>
  <c r="C917" i="1"/>
  <c r="L917" i="1" a="1"/>
  <c r="L917" i="1" s="1"/>
  <c r="K895" i="15" s="1"/>
  <c r="M917" i="1" a="1"/>
  <c r="M917" i="1" s="1"/>
  <c r="L895" i="15" s="1"/>
  <c r="R917" i="1" a="1"/>
  <c r="R917" i="1" s="1"/>
  <c r="D895" i="15" s="1"/>
  <c r="S917" i="1" a="1"/>
  <c r="S917" i="1" s="1"/>
  <c r="E895" i="15" s="1"/>
  <c r="T917" i="1" a="1"/>
  <c r="T917" i="1" s="1"/>
  <c r="AH917" i="1"/>
  <c r="BA917" i="1" s="1"/>
  <c r="AI917" i="1"/>
  <c r="AJ917" i="1"/>
  <c r="K862" i="10" s="1"/>
  <c r="AK917" i="1"/>
  <c r="AN917" i="1"/>
  <c r="AO917" i="1"/>
  <c r="M862" i="10" s="1"/>
  <c r="AP917" i="1"/>
  <c r="BQ917" i="1"/>
  <c r="BR917" i="1"/>
  <c r="BS917" i="1"/>
  <c r="A918" i="1"/>
  <c r="C918" i="1"/>
  <c r="L918" i="1" a="1"/>
  <c r="L918" i="1" s="1"/>
  <c r="K896" i="15" s="1"/>
  <c r="M918" i="1" a="1"/>
  <c r="M918" i="1" s="1"/>
  <c r="L896" i="15" s="1"/>
  <c r="R918" i="1" a="1"/>
  <c r="R918" i="1" s="1"/>
  <c r="D896" i="15" s="1"/>
  <c r="S918" i="1" a="1"/>
  <c r="S918" i="1" s="1"/>
  <c r="E896" i="15" s="1"/>
  <c r="T918" i="1" a="1"/>
  <c r="T918" i="1" s="1"/>
  <c r="AH918" i="1"/>
  <c r="BA918" i="1" s="1"/>
  <c r="AI918" i="1"/>
  <c r="AJ918" i="1"/>
  <c r="K863" i="10" s="1"/>
  <c r="AK918" i="1"/>
  <c r="AN918" i="1"/>
  <c r="AO918" i="1"/>
  <c r="M863" i="10" s="1"/>
  <c r="AP918" i="1"/>
  <c r="BQ918" i="1"/>
  <c r="BR918" i="1"/>
  <c r="BS918" i="1"/>
  <c r="A919" i="1"/>
  <c r="C919" i="1"/>
  <c r="L919" i="1" a="1"/>
  <c r="L919" i="1" s="1"/>
  <c r="K897" i="15" s="1"/>
  <c r="M919" i="1" a="1"/>
  <c r="M919" i="1" s="1"/>
  <c r="L897" i="15" s="1"/>
  <c r="R919" i="1" a="1"/>
  <c r="R919" i="1" s="1"/>
  <c r="D897" i="15" s="1"/>
  <c r="S919" i="1" a="1"/>
  <c r="S919" i="1" s="1"/>
  <c r="E897" i="15" s="1"/>
  <c r="T919" i="1" a="1"/>
  <c r="T919" i="1" s="1"/>
  <c r="AH919" i="1"/>
  <c r="BA919" i="1" s="1"/>
  <c r="AI919" i="1"/>
  <c r="AJ919" i="1"/>
  <c r="K864" i="10" s="1"/>
  <c r="AK919" i="1"/>
  <c r="AN919" i="1"/>
  <c r="BD919" i="1" s="1" a="1"/>
  <c r="BD919" i="1" s="1"/>
  <c r="AO919" i="1"/>
  <c r="M864" i="10" s="1"/>
  <c r="AP919" i="1"/>
  <c r="BQ919" i="1"/>
  <c r="BR919" i="1"/>
  <c r="BS919" i="1"/>
  <c r="A920" i="1"/>
  <c r="C920" i="1"/>
  <c r="L920" i="1" a="1"/>
  <c r="L920" i="1" s="1"/>
  <c r="K898" i="15" s="1"/>
  <c r="M920" i="1" a="1"/>
  <c r="M920" i="1" s="1"/>
  <c r="L898" i="15" s="1"/>
  <c r="R920" i="1" a="1"/>
  <c r="R920" i="1" s="1"/>
  <c r="D898" i="15" s="1"/>
  <c r="S920" i="1" a="1"/>
  <c r="S920" i="1" s="1"/>
  <c r="E898" i="15" s="1"/>
  <c r="T920" i="1" a="1"/>
  <c r="T920" i="1" s="1"/>
  <c r="AH920" i="1"/>
  <c r="BA920" i="1" s="1"/>
  <c r="AI920" i="1"/>
  <c r="AJ920" i="1"/>
  <c r="K865" i="10" s="1"/>
  <c r="AK920" i="1"/>
  <c r="AN920" i="1"/>
  <c r="BD920" i="1" s="1" a="1"/>
  <c r="BD920" i="1" s="1"/>
  <c r="AO920" i="1"/>
  <c r="M865" i="10" s="1"/>
  <c r="AP920" i="1"/>
  <c r="BQ920" i="1"/>
  <c r="BR920" i="1"/>
  <c r="BS920" i="1"/>
  <c r="A921" i="1"/>
  <c r="C921" i="1"/>
  <c r="L921" i="1" a="1"/>
  <c r="L921" i="1" s="1"/>
  <c r="K899" i="15" s="1"/>
  <c r="M921" i="1" a="1"/>
  <c r="M921" i="1" s="1"/>
  <c r="L899" i="15" s="1"/>
  <c r="R921" i="1" a="1"/>
  <c r="R921" i="1" s="1"/>
  <c r="D899" i="15" s="1"/>
  <c r="S921" i="1" a="1"/>
  <c r="S921" i="1" s="1"/>
  <c r="E899" i="15" s="1"/>
  <c r="T921" i="1" a="1"/>
  <c r="T921" i="1" s="1"/>
  <c r="AH921" i="1"/>
  <c r="BA921" i="1" s="1"/>
  <c r="AI921" i="1"/>
  <c r="AJ921" i="1"/>
  <c r="K866" i="10" s="1"/>
  <c r="AK921" i="1"/>
  <c r="AN921" i="1"/>
  <c r="AO921" i="1"/>
  <c r="M866" i="10" s="1"/>
  <c r="AP921" i="1"/>
  <c r="BQ921" i="1"/>
  <c r="BR921" i="1"/>
  <c r="BS921" i="1"/>
  <c r="A922" i="1"/>
  <c r="C922" i="1"/>
  <c r="L922" i="1" a="1"/>
  <c r="L922" i="1" s="1"/>
  <c r="K900" i="15" s="1"/>
  <c r="M922" i="1" a="1"/>
  <c r="M922" i="1" s="1"/>
  <c r="L900" i="15" s="1"/>
  <c r="R922" i="1" a="1"/>
  <c r="R922" i="1" s="1"/>
  <c r="D900" i="15" s="1"/>
  <c r="S922" i="1" a="1"/>
  <c r="S922" i="1" s="1"/>
  <c r="E900" i="15" s="1"/>
  <c r="T922" i="1" a="1"/>
  <c r="T922" i="1" s="1"/>
  <c r="AH922" i="1"/>
  <c r="BA922" i="1" s="1"/>
  <c r="AI922" i="1"/>
  <c r="AJ922" i="1"/>
  <c r="K867" i="10" s="1"/>
  <c r="AK922" i="1"/>
  <c r="AN922" i="1"/>
  <c r="AO922" i="1"/>
  <c r="M867" i="10" s="1"/>
  <c r="AP922" i="1"/>
  <c r="BQ922" i="1"/>
  <c r="BR922" i="1"/>
  <c r="BS922" i="1"/>
  <c r="A923" i="1"/>
  <c r="C923" i="1"/>
  <c r="L923" i="1" a="1"/>
  <c r="L923" i="1" s="1"/>
  <c r="K901" i="15" s="1"/>
  <c r="M923" i="1" a="1"/>
  <c r="M923" i="1" s="1"/>
  <c r="L901" i="15" s="1"/>
  <c r="R923" i="1" a="1"/>
  <c r="R923" i="1" s="1"/>
  <c r="D901" i="15" s="1"/>
  <c r="S923" i="1" a="1"/>
  <c r="S923" i="1" s="1"/>
  <c r="E901" i="15" s="1"/>
  <c r="T923" i="1" a="1"/>
  <c r="T923" i="1" s="1"/>
  <c r="AH923" i="1"/>
  <c r="BA923" i="1" s="1"/>
  <c r="AI923" i="1"/>
  <c r="AJ923" i="1"/>
  <c r="K868" i="10" s="1"/>
  <c r="AK923" i="1"/>
  <c r="AN923" i="1"/>
  <c r="AO923" i="1"/>
  <c r="M868" i="10" s="1"/>
  <c r="AP923" i="1"/>
  <c r="BQ923" i="1"/>
  <c r="BR923" i="1"/>
  <c r="BS923" i="1"/>
  <c r="A924" i="1"/>
  <c r="C924" i="1"/>
  <c r="L924" i="1" a="1"/>
  <c r="L924" i="1" s="1"/>
  <c r="K902" i="15" s="1"/>
  <c r="M924" i="1" a="1"/>
  <c r="M924" i="1" s="1"/>
  <c r="L902" i="15" s="1"/>
  <c r="R924" i="1" a="1"/>
  <c r="R924" i="1" s="1"/>
  <c r="D902" i="15" s="1"/>
  <c r="S924" i="1" a="1"/>
  <c r="S924" i="1" s="1"/>
  <c r="E902" i="15" s="1"/>
  <c r="T924" i="1" a="1"/>
  <c r="T924" i="1" s="1"/>
  <c r="AH924" i="1"/>
  <c r="BA924" i="1" s="1"/>
  <c r="AI924" i="1"/>
  <c r="AJ924" i="1"/>
  <c r="K869" i="10" s="1"/>
  <c r="AK924" i="1"/>
  <c r="AN924" i="1"/>
  <c r="AO924" i="1"/>
  <c r="M869" i="10" s="1"/>
  <c r="AP924" i="1"/>
  <c r="BQ924" i="1"/>
  <c r="BR924" i="1"/>
  <c r="BS924" i="1"/>
  <c r="A925" i="1"/>
  <c r="C925" i="1"/>
  <c r="L925" i="1" a="1"/>
  <c r="L925" i="1" s="1"/>
  <c r="K903" i="15" s="1"/>
  <c r="M925" i="1" a="1"/>
  <c r="M925" i="1" s="1"/>
  <c r="L903" i="15" s="1"/>
  <c r="R925" i="1" a="1"/>
  <c r="R925" i="1" s="1"/>
  <c r="D903" i="15" s="1"/>
  <c r="S925" i="1" a="1"/>
  <c r="S925" i="1" s="1"/>
  <c r="E903" i="15" s="1"/>
  <c r="T925" i="1" a="1"/>
  <c r="T925" i="1" s="1"/>
  <c r="AH925" i="1"/>
  <c r="BA925" i="1" s="1"/>
  <c r="AI925" i="1"/>
  <c r="AJ925" i="1"/>
  <c r="K870" i="10" s="1"/>
  <c r="AK925" i="1"/>
  <c r="AN925" i="1"/>
  <c r="AO925" i="1"/>
  <c r="M870" i="10" s="1"/>
  <c r="AP925" i="1"/>
  <c r="BQ925" i="1"/>
  <c r="BR925" i="1"/>
  <c r="BS925" i="1"/>
  <c r="A926" i="1"/>
  <c r="C926" i="1"/>
  <c r="L926" i="1" a="1"/>
  <c r="L926" i="1" s="1"/>
  <c r="K904" i="15" s="1"/>
  <c r="M926" i="1" a="1"/>
  <c r="M926" i="1" s="1"/>
  <c r="L904" i="15" s="1"/>
  <c r="R926" i="1" a="1"/>
  <c r="R926" i="1" s="1"/>
  <c r="D904" i="15" s="1"/>
  <c r="S926" i="1" a="1"/>
  <c r="S926" i="1" s="1"/>
  <c r="E904" i="15" s="1"/>
  <c r="T926" i="1" a="1"/>
  <c r="T926" i="1" s="1"/>
  <c r="AH926" i="1"/>
  <c r="BA926" i="1" s="1"/>
  <c r="AI926" i="1"/>
  <c r="AJ926" i="1"/>
  <c r="K871" i="10" s="1"/>
  <c r="AK926" i="1"/>
  <c r="AN926" i="1"/>
  <c r="BD926" i="1" s="1" a="1"/>
  <c r="BD926" i="1" s="1"/>
  <c r="AO926" i="1"/>
  <c r="M871" i="10" s="1"/>
  <c r="AP926" i="1"/>
  <c r="BQ926" i="1"/>
  <c r="BR926" i="1"/>
  <c r="BS926" i="1"/>
  <c r="A927" i="1"/>
  <c r="C927" i="1"/>
  <c r="L927" i="1" a="1"/>
  <c r="L927" i="1" s="1"/>
  <c r="K905" i="15" s="1"/>
  <c r="M927" i="1" a="1"/>
  <c r="M927" i="1" s="1"/>
  <c r="L905" i="15" s="1"/>
  <c r="R927" i="1" a="1"/>
  <c r="R927" i="1" s="1"/>
  <c r="D905" i="15" s="1"/>
  <c r="S927" i="1" a="1"/>
  <c r="S927" i="1" s="1"/>
  <c r="E905" i="15" s="1"/>
  <c r="T927" i="1" a="1"/>
  <c r="T927" i="1" s="1"/>
  <c r="AH927" i="1"/>
  <c r="BA927" i="1" s="1"/>
  <c r="AI927" i="1"/>
  <c r="AJ927" i="1"/>
  <c r="K872" i="10" s="1"/>
  <c r="AK927" i="1"/>
  <c r="AN927" i="1"/>
  <c r="BD927" i="1" s="1" a="1"/>
  <c r="BD927" i="1" s="1"/>
  <c r="AO927" i="1"/>
  <c r="M872" i="10" s="1"/>
  <c r="AP927" i="1"/>
  <c r="BQ927" i="1"/>
  <c r="BR927" i="1"/>
  <c r="BS927" i="1"/>
  <c r="A928" i="1"/>
  <c r="C928" i="1"/>
  <c r="L928" i="1" a="1"/>
  <c r="L928" i="1" s="1"/>
  <c r="K906" i="15" s="1"/>
  <c r="M928" i="1" a="1"/>
  <c r="M928" i="1" s="1"/>
  <c r="L906" i="15" s="1"/>
  <c r="R928" i="1" a="1"/>
  <c r="R928" i="1" s="1"/>
  <c r="D906" i="15" s="1"/>
  <c r="S928" i="1" a="1"/>
  <c r="S928" i="1" s="1"/>
  <c r="E906" i="15" s="1"/>
  <c r="T928" i="1" a="1"/>
  <c r="T928" i="1" s="1"/>
  <c r="AH928" i="1"/>
  <c r="BA928" i="1" s="1"/>
  <c r="AI928" i="1"/>
  <c r="AJ928" i="1"/>
  <c r="K873" i="10" s="1"/>
  <c r="AK928" i="1"/>
  <c r="AN928" i="1"/>
  <c r="BD928" i="1" s="1" a="1"/>
  <c r="BD928" i="1" s="1"/>
  <c r="AO928" i="1"/>
  <c r="M873" i="10" s="1"/>
  <c r="AP928" i="1"/>
  <c r="BQ928" i="1"/>
  <c r="BR928" i="1"/>
  <c r="BS928" i="1"/>
  <c r="A929" i="1"/>
  <c r="C929" i="1"/>
  <c r="L929" i="1" a="1"/>
  <c r="L929" i="1" s="1"/>
  <c r="K907" i="15" s="1"/>
  <c r="M929" i="1" a="1"/>
  <c r="M929" i="1" s="1"/>
  <c r="L907" i="15" s="1"/>
  <c r="R929" i="1" a="1"/>
  <c r="R929" i="1" s="1"/>
  <c r="D907" i="15" s="1"/>
  <c r="S929" i="1" a="1"/>
  <c r="S929" i="1" s="1"/>
  <c r="E907" i="15" s="1"/>
  <c r="T929" i="1" a="1"/>
  <c r="T929" i="1" s="1"/>
  <c r="AH929" i="1"/>
  <c r="BA929" i="1" s="1"/>
  <c r="AI929" i="1"/>
  <c r="AJ929" i="1"/>
  <c r="K874" i="10" s="1"/>
  <c r="AK929" i="1"/>
  <c r="AN929" i="1"/>
  <c r="AO929" i="1"/>
  <c r="M874" i="10" s="1"/>
  <c r="AP929" i="1"/>
  <c r="BQ929" i="1"/>
  <c r="BR929" i="1"/>
  <c r="BS929" i="1"/>
  <c r="A930" i="1"/>
  <c r="C930" i="1"/>
  <c r="L930" i="1" a="1"/>
  <c r="L930" i="1" s="1"/>
  <c r="K908" i="15" s="1"/>
  <c r="M930" i="1" a="1"/>
  <c r="M930" i="1" s="1"/>
  <c r="L908" i="15" s="1"/>
  <c r="R930" i="1" a="1"/>
  <c r="R930" i="1" s="1"/>
  <c r="D908" i="15" s="1"/>
  <c r="S930" i="1" a="1"/>
  <c r="S930" i="1" s="1"/>
  <c r="E908" i="15" s="1"/>
  <c r="T930" i="1" a="1"/>
  <c r="T930" i="1" s="1"/>
  <c r="AH930" i="1"/>
  <c r="BA930" i="1" s="1"/>
  <c r="AI930" i="1"/>
  <c r="AJ930" i="1"/>
  <c r="K875" i="10" s="1"/>
  <c r="AK930" i="1"/>
  <c r="AN930" i="1"/>
  <c r="AO930" i="1"/>
  <c r="M875" i="10" s="1"/>
  <c r="AP930" i="1"/>
  <c r="BQ930" i="1"/>
  <c r="BR930" i="1"/>
  <c r="BS930" i="1"/>
  <c r="A931" i="1"/>
  <c r="C931" i="1"/>
  <c r="L931" i="1" a="1"/>
  <c r="L931" i="1" s="1"/>
  <c r="K909" i="15" s="1"/>
  <c r="M931" i="1" a="1"/>
  <c r="M931" i="1" s="1"/>
  <c r="L909" i="15" s="1"/>
  <c r="R931" i="1" a="1"/>
  <c r="R931" i="1" s="1"/>
  <c r="D909" i="15" s="1"/>
  <c r="S931" i="1" a="1"/>
  <c r="S931" i="1" s="1"/>
  <c r="E909" i="15" s="1"/>
  <c r="T931" i="1" a="1"/>
  <c r="T931" i="1" s="1"/>
  <c r="AH931" i="1"/>
  <c r="BA931" i="1" s="1"/>
  <c r="AI931" i="1"/>
  <c r="AJ931" i="1"/>
  <c r="K876" i="10" s="1"/>
  <c r="AK931" i="1"/>
  <c r="AN931" i="1"/>
  <c r="BD931" i="1" s="1" a="1"/>
  <c r="BD931" i="1" s="1"/>
  <c r="AO931" i="1"/>
  <c r="M876" i="10" s="1"/>
  <c r="AP931" i="1"/>
  <c r="BQ931" i="1"/>
  <c r="BR931" i="1"/>
  <c r="BS931" i="1"/>
  <c r="A932" i="1"/>
  <c r="C932" i="1"/>
  <c r="L932" i="1" a="1"/>
  <c r="L932" i="1" s="1"/>
  <c r="K910" i="15" s="1"/>
  <c r="M932" i="1" a="1"/>
  <c r="M932" i="1" s="1"/>
  <c r="L910" i="15" s="1"/>
  <c r="R932" i="1" a="1"/>
  <c r="R932" i="1" s="1"/>
  <c r="D910" i="15" s="1"/>
  <c r="S932" i="1" a="1"/>
  <c r="S932" i="1" s="1"/>
  <c r="E910" i="15" s="1"/>
  <c r="T932" i="1" a="1"/>
  <c r="T932" i="1" s="1"/>
  <c r="AH932" i="1"/>
  <c r="BA932" i="1" s="1"/>
  <c r="AI932" i="1"/>
  <c r="AJ932" i="1"/>
  <c r="K877" i="10" s="1"/>
  <c r="AK932" i="1"/>
  <c r="AN932" i="1"/>
  <c r="BD932" i="1" s="1" a="1"/>
  <c r="BD932" i="1" s="1"/>
  <c r="AO932" i="1"/>
  <c r="M877" i="10" s="1"/>
  <c r="AP932" i="1"/>
  <c r="BQ932" i="1"/>
  <c r="BR932" i="1"/>
  <c r="BS932" i="1"/>
  <c r="A933" i="1"/>
  <c r="C933" i="1"/>
  <c r="L933" i="1" a="1"/>
  <c r="L933" i="1" s="1"/>
  <c r="K911" i="15" s="1"/>
  <c r="M933" i="1" a="1"/>
  <c r="M933" i="1" s="1"/>
  <c r="L911" i="15" s="1"/>
  <c r="R933" i="1" a="1"/>
  <c r="R933" i="1" s="1"/>
  <c r="D911" i="15" s="1"/>
  <c r="S933" i="1" a="1"/>
  <c r="S933" i="1" s="1"/>
  <c r="E911" i="15" s="1"/>
  <c r="T933" i="1" a="1"/>
  <c r="T933" i="1" s="1"/>
  <c r="AH933" i="1"/>
  <c r="BA933" i="1" s="1"/>
  <c r="AI933" i="1"/>
  <c r="AJ933" i="1"/>
  <c r="K878" i="10" s="1"/>
  <c r="AK933" i="1"/>
  <c r="AN933" i="1"/>
  <c r="BD933" i="1" s="1" a="1"/>
  <c r="BD933" i="1" s="1"/>
  <c r="AO933" i="1"/>
  <c r="M878" i="10" s="1"/>
  <c r="AP933" i="1"/>
  <c r="BQ933" i="1"/>
  <c r="BR933" i="1"/>
  <c r="BS933" i="1"/>
  <c r="A934" i="1"/>
  <c r="C934" i="1"/>
  <c r="L934" i="1" a="1"/>
  <c r="L934" i="1" s="1"/>
  <c r="K912" i="15" s="1"/>
  <c r="M934" i="1" a="1"/>
  <c r="M934" i="1" s="1"/>
  <c r="L912" i="15" s="1"/>
  <c r="R934" i="1" a="1"/>
  <c r="R934" i="1" s="1"/>
  <c r="D912" i="15" s="1"/>
  <c r="S934" i="1" a="1"/>
  <c r="S934" i="1" s="1"/>
  <c r="E912" i="15" s="1"/>
  <c r="T934" i="1" a="1"/>
  <c r="T934" i="1" s="1"/>
  <c r="AH934" i="1"/>
  <c r="BA934" i="1" s="1"/>
  <c r="AI934" i="1"/>
  <c r="AJ934" i="1"/>
  <c r="K879" i="10" s="1"/>
  <c r="AK934" i="1"/>
  <c r="AN934" i="1"/>
  <c r="BD934" i="1" s="1" a="1"/>
  <c r="BD934" i="1" s="1"/>
  <c r="AO934" i="1"/>
  <c r="M879" i="10" s="1"/>
  <c r="AP934" i="1"/>
  <c r="BQ934" i="1"/>
  <c r="BR934" i="1"/>
  <c r="BS934" i="1"/>
  <c r="A935" i="1"/>
  <c r="C935" i="1"/>
  <c r="L935" i="1" a="1"/>
  <c r="L935" i="1" s="1"/>
  <c r="K913" i="15" s="1"/>
  <c r="M935" i="1" a="1"/>
  <c r="M935" i="1" s="1"/>
  <c r="L913" i="15" s="1"/>
  <c r="R935" i="1" a="1"/>
  <c r="R935" i="1" s="1"/>
  <c r="D913" i="15" s="1"/>
  <c r="S935" i="1" a="1"/>
  <c r="S935" i="1" s="1"/>
  <c r="E913" i="15" s="1"/>
  <c r="T935" i="1" a="1"/>
  <c r="T935" i="1" s="1"/>
  <c r="AH935" i="1"/>
  <c r="BA935" i="1" s="1"/>
  <c r="AI935" i="1"/>
  <c r="AJ935" i="1"/>
  <c r="K880" i="10" s="1"/>
  <c r="AK935" i="1"/>
  <c r="AN935" i="1"/>
  <c r="BD935" i="1" s="1" a="1"/>
  <c r="BD935" i="1" s="1"/>
  <c r="AO935" i="1"/>
  <c r="M880" i="10" s="1"/>
  <c r="AP935" i="1"/>
  <c r="BQ935" i="1"/>
  <c r="BR935" i="1"/>
  <c r="BS935" i="1"/>
  <c r="A936" i="1"/>
  <c r="C936" i="1"/>
  <c r="L936" i="1" a="1"/>
  <c r="L936" i="1" s="1"/>
  <c r="K914" i="15" s="1"/>
  <c r="M936" i="1" a="1"/>
  <c r="M936" i="1" s="1"/>
  <c r="L914" i="15" s="1"/>
  <c r="R936" i="1" a="1"/>
  <c r="R936" i="1" s="1"/>
  <c r="D914" i="15" s="1"/>
  <c r="S936" i="1" a="1"/>
  <c r="S936" i="1" s="1"/>
  <c r="E914" i="15" s="1"/>
  <c r="T936" i="1" a="1"/>
  <c r="T936" i="1" s="1"/>
  <c r="AH936" i="1"/>
  <c r="BA936" i="1" s="1"/>
  <c r="AI936" i="1"/>
  <c r="AJ936" i="1"/>
  <c r="K881" i="10" s="1"/>
  <c r="AK936" i="1"/>
  <c r="AN936" i="1"/>
  <c r="AO936" i="1"/>
  <c r="M881" i="10" s="1"/>
  <c r="AP936" i="1"/>
  <c r="BQ936" i="1"/>
  <c r="BR936" i="1"/>
  <c r="BS936" i="1"/>
  <c r="A937" i="1"/>
  <c r="C937" i="1"/>
  <c r="L937" i="1" a="1"/>
  <c r="L937" i="1" s="1"/>
  <c r="K915" i="15" s="1"/>
  <c r="M937" i="1" a="1"/>
  <c r="M937" i="1" s="1"/>
  <c r="L915" i="15" s="1"/>
  <c r="R937" i="1" a="1"/>
  <c r="R937" i="1" s="1"/>
  <c r="D915" i="15" s="1"/>
  <c r="S937" i="1" a="1"/>
  <c r="S937" i="1" s="1"/>
  <c r="E915" i="15" s="1"/>
  <c r="T937" i="1" a="1"/>
  <c r="T937" i="1" s="1"/>
  <c r="AH937" i="1"/>
  <c r="BA937" i="1" s="1"/>
  <c r="AI937" i="1"/>
  <c r="AJ937" i="1"/>
  <c r="K882" i="10" s="1"/>
  <c r="AK937" i="1"/>
  <c r="AN937" i="1"/>
  <c r="AO937" i="1"/>
  <c r="M882" i="10" s="1"/>
  <c r="AP937" i="1"/>
  <c r="BQ937" i="1"/>
  <c r="BR937" i="1"/>
  <c r="BS937" i="1"/>
  <c r="A938" i="1"/>
  <c r="C938" i="1"/>
  <c r="L938" i="1" a="1"/>
  <c r="L938" i="1" s="1"/>
  <c r="K916" i="15" s="1"/>
  <c r="M938" i="1" a="1"/>
  <c r="M938" i="1" s="1"/>
  <c r="L916" i="15" s="1"/>
  <c r="R938" i="1" a="1"/>
  <c r="R938" i="1" s="1"/>
  <c r="D916" i="15" s="1"/>
  <c r="S938" i="1" a="1"/>
  <c r="S938" i="1" s="1"/>
  <c r="E916" i="15" s="1"/>
  <c r="T938" i="1" a="1"/>
  <c r="T938" i="1" s="1"/>
  <c r="AH938" i="1"/>
  <c r="BA938" i="1" s="1"/>
  <c r="AI938" i="1"/>
  <c r="AJ938" i="1"/>
  <c r="K883" i="10" s="1"/>
  <c r="AK938" i="1"/>
  <c r="AN938" i="1"/>
  <c r="BD938" i="1" s="1" a="1"/>
  <c r="BD938" i="1" s="1"/>
  <c r="AO938" i="1"/>
  <c r="M883" i="10" s="1"/>
  <c r="AP938" i="1"/>
  <c r="BQ938" i="1"/>
  <c r="BR938" i="1"/>
  <c r="BS938" i="1"/>
  <c r="A939" i="1"/>
  <c r="C939" i="1"/>
  <c r="L939" i="1" a="1"/>
  <c r="L939" i="1" s="1"/>
  <c r="K917" i="15" s="1"/>
  <c r="M939" i="1" a="1"/>
  <c r="M939" i="1" s="1"/>
  <c r="L917" i="15" s="1"/>
  <c r="R939" i="1" a="1"/>
  <c r="R939" i="1" s="1"/>
  <c r="D917" i="15" s="1"/>
  <c r="S939" i="1" a="1"/>
  <c r="S939" i="1" s="1"/>
  <c r="E917" i="15" s="1"/>
  <c r="T939" i="1" a="1"/>
  <c r="T939" i="1" s="1"/>
  <c r="AH939" i="1"/>
  <c r="BA939" i="1" s="1"/>
  <c r="AI939" i="1"/>
  <c r="AJ939" i="1"/>
  <c r="K884" i="10" s="1"/>
  <c r="AK939" i="1"/>
  <c r="AN939" i="1"/>
  <c r="AO939" i="1"/>
  <c r="M884" i="10" s="1"/>
  <c r="AP939" i="1"/>
  <c r="BQ939" i="1"/>
  <c r="BR939" i="1"/>
  <c r="BS939" i="1"/>
  <c r="A940" i="1"/>
  <c r="C940" i="1"/>
  <c r="L940" i="1" a="1"/>
  <c r="L940" i="1" s="1"/>
  <c r="K918" i="15" s="1"/>
  <c r="M940" i="1" a="1"/>
  <c r="M940" i="1" s="1"/>
  <c r="L918" i="15" s="1"/>
  <c r="R940" i="1" a="1"/>
  <c r="R940" i="1" s="1"/>
  <c r="D918" i="15" s="1"/>
  <c r="S940" i="1" a="1"/>
  <c r="S940" i="1" s="1"/>
  <c r="E918" i="15" s="1"/>
  <c r="T940" i="1" a="1"/>
  <c r="T940" i="1" s="1"/>
  <c r="AH940" i="1"/>
  <c r="BA940" i="1" s="1"/>
  <c r="AI940" i="1"/>
  <c r="AJ940" i="1"/>
  <c r="K885" i="10" s="1"/>
  <c r="AK940" i="1"/>
  <c r="AN940" i="1"/>
  <c r="BD940" i="1" s="1" a="1"/>
  <c r="BD940" i="1" s="1"/>
  <c r="AO940" i="1"/>
  <c r="M885" i="10" s="1"/>
  <c r="AP940" i="1"/>
  <c r="BQ940" i="1"/>
  <c r="BR940" i="1"/>
  <c r="BS940" i="1"/>
  <c r="A941" i="1"/>
  <c r="C941" i="1"/>
  <c r="L941" i="1" a="1"/>
  <c r="L941" i="1" s="1"/>
  <c r="K919" i="15" s="1"/>
  <c r="M941" i="1" a="1"/>
  <c r="M941" i="1" s="1"/>
  <c r="L919" i="15" s="1"/>
  <c r="R941" i="1" a="1"/>
  <c r="R941" i="1" s="1"/>
  <c r="D919" i="15" s="1"/>
  <c r="S941" i="1" a="1"/>
  <c r="S941" i="1" s="1"/>
  <c r="E919" i="15" s="1"/>
  <c r="T941" i="1" a="1"/>
  <c r="T941" i="1" s="1"/>
  <c r="AH941" i="1"/>
  <c r="BA941" i="1" s="1"/>
  <c r="AI941" i="1"/>
  <c r="AJ941" i="1"/>
  <c r="K886" i="10" s="1"/>
  <c r="AK941" i="1"/>
  <c r="AN941" i="1"/>
  <c r="BD941" i="1" s="1" a="1"/>
  <c r="BD941" i="1" s="1"/>
  <c r="AO941" i="1"/>
  <c r="M886" i="10" s="1"/>
  <c r="AP941" i="1"/>
  <c r="BQ941" i="1"/>
  <c r="BR941" i="1"/>
  <c r="BS941" i="1"/>
  <c r="A942" i="1"/>
  <c r="C942" i="1"/>
  <c r="L942" i="1" a="1"/>
  <c r="L942" i="1" s="1"/>
  <c r="K920" i="15" s="1"/>
  <c r="M942" i="1" a="1"/>
  <c r="M942" i="1" s="1"/>
  <c r="L920" i="15" s="1"/>
  <c r="R942" i="1" a="1"/>
  <c r="R942" i="1" s="1"/>
  <c r="D920" i="15" s="1"/>
  <c r="S942" i="1" a="1"/>
  <c r="S942" i="1" s="1"/>
  <c r="E920" i="15" s="1"/>
  <c r="T942" i="1" a="1"/>
  <c r="T942" i="1" s="1"/>
  <c r="AH942" i="1"/>
  <c r="BA942" i="1" s="1"/>
  <c r="AI942" i="1"/>
  <c r="AJ942" i="1"/>
  <c r="K887" i="10" s="1"/>
  <c r="AK942" i="1"/>
  <c r="AN942" i="1"/>
  <c r="AO942" i="1"/>
  <c r="M887" i="10" s="1"/>
  <c r="AP942" i="1"/>
  <c r="BQ942" i="1"/>
  <c r="BR942" i="1"/>
  <c r="BS942" i="1"/>
  <c r="A943" i="1"/>
  <c r="C943" i="1"/>
  <c r="L943" i="1" a="1"/>
  <c r="L943" i="1" s="1"/>
  <c r="K921" i="15" s="1"/>
  <c r="M943" i="1" a="1"/>
  <c r="M943" i="1" s="1"/>
  <c r="L921" i="15" s="1"/>
  <c r="R943" i="1" a="1"/>
  <c r="R943" i="1" s="1"/>
  <c r="D921" i="15" s="1"/>
  <c r="S943" i="1" a="1"/>
  <c r="S943" i="1" s="1"/>
  <c r="E921" i="15" s="1"/>
  <c r="T943" i="1" a="1"/>
  <c r="T943" i="1" s="1"/>
  <c r="AH943" i="1"/>
  <c r="BA943" i="1" s="1"/>
  <c r="AI943" i="1"/>
  <c r="AJ943" i="1"/>
  <c r="K888" i="10" s="1"/>
  <c r="AK943" i="1"/>
  <c r="AN943" i="1"/>
  <c r="BD943" i="1" s="1" a="1"/>
  <c r="BD943" i="1" s="1"/>
  <c r="AO943" i="1"/>
  <c r="M888" i="10" s="1"/>
  <c r="AP943" i="1"/>
  <c r="BQ943" i="1"/>
  <c r="BR943" i="1"/>
  <c r="BS943" i="1"/>
  <c r="A944" i="1"/>
  <c r="C944" i="1"/>
  <c r="L944" i="1" a="1"/>
  <c r="L944" i="1" s="1"/>
  <c r="K922" i="15" s="1"/>
  <c r="M944" i="1" a="1"/>
  <c r="M944" i="1" s="1"/>
  <c r="L922" i="15" s="1"/>
  <c r="R944" i="1" a="1"/>
  <c r="R944" i="1" s="1"/>
  <c r="D922" i="15" s="1"/>
  <c r="S944" i="1" a="1"/>
  <c r="S944" i="1" s="1"/>
  <c r="E922" i="15" s="1"/>
  <c r="T944" i="1" a="1"/>
  <c r="T944" i="1" s="1"/>
  <c r="AH944" i="1"/>
  <c r="BA944" i="1" s="1"/>
  <c r="AI944" i="1"/>
  <c r="AJ944" i="1"/>
  <c r="K889" i="10" s="1"/>
  <c r="AK944" i="1"/>
  <c r="AN944" i="1"/>
  <c r="AO944" i="1"/>
  <c r="M889" i="10" s="1"/>
  <c r="AP944" i="1"/>
  <c r="BQ944" i="1"/>
  <c r="BR944" i="1"/>
  <c r="BS944" i="1"/>
  <c r="A945" i="1"/>
  <c r="C945" i="1"/>
  <c r="L945" i="1" a="1"/>
  <c r="L945" i="1" s="1"/>
  <c r="K923" i="15" s="1"/>
  <c r="M945" i="1" a="1"/>
  <c r="M945" i="1" s="1"/>
  <c r="L923" i="15" s="1"/>
  <c r="R945" i="1" a="1"/>
  <c r="R945" i="1" s="1"/>
  <c r="D923" i="15" s="1"/>
  <c r="S945" i="1" a="1"/>
  <c r="S945" i="1" s="1"/>
  <c r="E923" i="15" s="1"/>
  <c r="T945" i="1" a="1"/>
  <c r="T945" i="1" s="1"/>
  <c r="AH945" i="1"/>
  <c r="BA945" i="1" s="1"/>
  <c r="AI945" i="1"/>
  <c r="AJ945" i="1"/>
  <c r="K890" i="10" s="1"/>
  <c r="AK945" i="1"/>
  <c r="AN945" i="1"/>
  <c r="AO945" i="1"/>
  <c r="M890" i="10" s="1"/>
  <c r="AP945" i="1"/>
  <c r="BQ945" i="1"/>
  <c r="BR945" i="1"/>
  <c r="BS945" i="1"/>
  <c r="A946" i="1"/>
  <c r="C946" i="1"/>
  <c r="L946" i="1" a="1"/>
  <c r="L946" i="1" s="1"/>
  <c r="K924" i="15" s="1"/>
  <c r="M946" i="1" a="1"/>
  <c r="M946" i="1" s="1"/>
  <c r="L924" i="15" s="1"/>
  <c r="R946" i="1" a="1"/>
  <c r="R946" i="1" s="1"/>
  <c r="D924" i="15" s="1"/>
  <c r="S946" i="1" a="1"/>
  <c r="S946" i="1" s="1"/>
  <c r="E924" i="15" s="1"/>
  <c r="T946" i="1" a="1"/>
  <c r="T946" i="1" s="1"/>
  <c r="AH946" i="1"/>
  <c r="BA946" i="1" s="1"/>
  <c r="AI946" i="1"/>
  <c r="AJ946" i="1"/>
  <c r="K891" i="10" s="1"/>
  <c r="AK946" i="1"/>
  <c r="AN946" i="1"/>
  <c r="AO946" i="1"/>
  <c r="M891" i="10" s="1"/>
  <c r="AP946" i="1"/>
  <c r="BQ946" i="1"/>
  <c r="BR946" i="1"/>
  <c r="BS946" i="1"/>
  <c r="A947" i="1"/>
  <c r="C947" i="1"/>
  <c r="L947" i="1" a="1"/>
  <c r="L947" i="1" s="1"/>
  <c r="K925" i="15" s="1"/>
  <c r="M947" i="1" a="1"/>
  <c r="M947" i="1" s="1"/>
  <c r="L925" i="15" s="1"/>
  <c r="R947" i="1" a="1"/>
  <c r="R947" i="1" s="1"/>
  <c r="D925" i="15" s="1"/>
  <c r="S947" i="1" a="1"/>
  <c r="S947" i="1" s="1"/>
  <c r="E925" i="15" s="1"/>
  <c r="T947" i="1" a="1"/>
  <c r="T947" i="1" s="1"/>
  <c r="AH947" i="1"/>
  <c r="BA947" i="1" s="1"/>
  <c r="AI947" i="1"/>
  <c r="AJ947" i="1"/>
  <c r="K892" i="10" s="1"/>
  <c r="AK947" i="1"/>
  <c r="AN947" i="1"/>
  <c r="AO947" i="1"/>
  <c r="M892" i="10" s="1"/>
  <c r="AP947" i="1"/>
  <c r="BQ947" i="1"/>
  <c r="BR947" i="1"/>
  <c r="BS947" i="1"/>
  <c r="A948" i="1"/>
  <c r="C948" i="1"/>
  <c r="L948" i="1" a="1"/>
  <c r="L948" i="1" s="1"/>
  <c r="K926" i="15" s="1"/>
  <c r="M948" i="1" a="1"/>
  <c r="M948" i="1" s="1"/>
  <c r="L926" i="15" s="1"/>
  <c r="R948" i="1" a="1"/>
  <c r="R948" i="1" s="1"/>
  <c r="D926" i="15" s="1"/>
  <c r="S948" i="1" a="1"/>
  <c r="S948" i="1" s="1"/>
  <c r="E926" i="15" s="1"/>
  <c r="T948" i="1" a="1"/>
  <c r="T948" i="1" s="1"/>
  <c r="AH948" i="1"/>
  <c r="BA948" i="1" s="1"/>
  <c r="AI948" i="1"/>
  <c r="AJ948" i="1"/>
  <c r="K893" i="10" s="1"/>
  <c r="AK948" i="1"/>
  <c r="AN948" i="1"/>
  <c r="AO948" i="1"/>
  <c r="M893" i="10" s="1"/>
  <c r="AP948" i="1"/>
  <c r="BQ948" i="1"/>
  <c r="BR948" i="1"/>
  <c r="BS948" i="1"/>
  <c r="A949" i="1"/>
  <c r="C949" i="1"/>
  <c r="L949" i="1" a="1"/>
  <c r="L949" i="1" s="1"/>
  <c r="K927" i="15" s="1"/>
  <c r="M949" i="1" a="1"/>
  <c r="M949" i="1" s="1"/>
  <c r="L927" i="15" s="1"/>
  <c r="R949" i="1" a="1"/>
  <c r="R949" i="1" s="1"/>
  <c r="D927" i="15" s="1"/>
  <c r="S949" i="1" a="1"/>
  <c r="S949" i="1" s="1"/>
  <c r="E927" i="15" s="1"/>
  <c r="T949" i="1" a="1"/>
  <c r="T949" i="1" s="1"/>
  <c r="AH949" i="1"/>
  <c r="BA949" i="1" s="1"/>
  <c r="AI949" i="1"/>
  <c r="AJ949" i="1"/>
  <c r="K894" i="10" s="1"/>
  <c r="AK949" i="1"/>
  <c r="AN949" i="1"/>
  <c r="BD949" i="1" s="1" a="1"/>
  <c r="BD949" i="1" s="1"/>
  <c r="AO949" i="1"/>
  <c r="M894" i="10" s="1"/>
  <c r="AP949" i="1"/>
  <c r="BQ949" i="1"/>
  <c r="BR949" i="1"/>
  <c r="BS949" i="1"/>
  <c r="A950" i="1"/>
  <c r="C950" i="1"/>
  <c r="L950" i="1" a="1"/>
  <c r="L950" i="1" s="1"/>
  <c r="K928" i="15" s="1"/>
  <c r="M950" i="1" a="1"/>
  <c r="M950" i="1" s="1"/>
  <c r="L928" i="15" s="1"/>
  <c r="R950" i="1" a="1"/>
  <c r="R950" i="1" s="1"/>
  <c r="D928" i="15" s="1"/>
  <c r="S950" i="1" a="1"/>
  <c r="S950" i="1" s="1"/>
  <c r="E928" i="15" s="1"/>
  <c r="T950" i="1" a="1"/>
  <c r="T950" i="1" s="1"/>
  <c r="AH950" i="1"/>
  <c r="BA950" i="1" s="1"/>
  <c r="AI950" i="1"/>
  <c r="AJ950" i="1"/>
  <c r="K895" i="10" s="1"/>
  <c r="AK950" i="1"/>
  <c r="AN950" i="1"/>
  <c r="BD950" i="1" s="1" a="1"/>
  <c r="BD950" i="1" s="1"/>
  <c r="AO950" i="1"/>
  <c r="M895" i="10" s="1"/>
  <c r="AP950" i="1"/>
  <c r="BQ950" i="1"/>
  <c r="BR950" i="1"/>
  <c r="BS950" i="1"/>
  <c r="A951" i="1"/>
  <c r="C951" i="1"/>
  <c r="L951" i="1" a="1"/>
  <c r="L951" i="1" s="1"/>
  <c r="K929" i="15" s="1"/>
  <c r="M951" i="1" a="1"/>
  <c r="M951" i="1" s="1"/>
  <c r="L929" i="15" s="1"/>
  <c r="R951" i="1" a="1"/>
  <c r="R951" i="1" s="1"/>
  <c r="D929" i="15" s="1"/>
  <c r="S951" i="1" a="1"/>
  <c r="S951" i="1" s="1"/>
  <c r="E929" i="15" s="1"/>
  <c r="T951" i="1" a="1"/>
  <c r="T951" i="1" s="1"/>
  <c r="AH951" i="1"/>
  <c r="BA951" i="1" s="1"/>
  <c r="AI951" i="1"/>
  <c r="AJ951" i="1"/>
  <c r="K896" i="10" s="1"/>
  <c r="AK951" i="1"/>
  <c r="AN951" i="1"/>
  <c r="AO951" i="1"/>
  <c r="M896" i="10" s="1"/>
  <c r="AP951" i="1"/>
  <c r="BQ951" i="1"/>
  <c r="BR951" i="1"/>
  <c r="BS951" i="1"/>
  <c r="A952" i="1"/>
  <c r="C952" i="1"/>
  <c r="L952" i="1" a="1"/>
  <c r="L952" i="1" s="1"/>
  <c r="K930" i="15" s="1"/>
  <c r="M952" i="1" a="1"/>
  <c r="M952" i="1" s="1"/>
  <c r="L930" i="15" s="1"/>
  <c r="R952" i="1" a="1"/>
  <c r="R952" i="1" s="1"/>
  <c r="D930" i="15" s="1"/>
  <c r="S952" i="1" a="1"/>
  <c r="S952" i="1" s="1"/>
  <c r="E930" i="15" s="1"/>
  <c r="T952" i="1" a="1"/>
  <c r="T952" i="1" s="1"/>
  <c r="AH952" i="1"/>
  <c r="BA952" i="1" s="1"/>
  <c r="AI952" i="1"/>
  <c r="AJ952" i="1"/>
  <c r="K897" i="10" s="1"/>
  <c r="AK952" i="1"/>
  <c r="AN952" i="1"/>
  <c r="BD952" i="1" s="1" a="1"/>
  <c r="BD952" i="1" s="1"/>
  <c r="AO952" i="1"/>
  <c r="M897" i="10" s="1"/>
  <c r="AP952" i="1"/>
  <c r="BQ952" i="1"/>
  <c r="BR952" i="1"/>
  <c r="BS952" i="1"/>
  <c r="A953" i="1"/>
  <c r="C953" i="1"/>
  <c r="L953" i="1" a="1"/>
  <c r="L953" i="1" s="1"/>
  <c r="K931" i="15" s="1"/>
  <c r="M953" i="1" a="1"/>
  <c r="M953" i="1" s="1"/>
  <c r="L931" i="15" s="1"/>
  <c r="R953" i="1" a="1"/>
  <c r="R953" i="1" s="1"/>
  <c r="D931" i="15" s="1"/>
  <c r="S953" i="1" a="1"/>
  <c r="S953" i="1" s="1"/>
  <c r="E931" i="15" s="1"/>
  <c r="T953" i="1" a="1"/>
  <c r="T953" i="1" s="1"/>
  <c r="AH953" i="1"/>
  <c r="BA953" i="1" s="1"/>
  <c r="AI953" i="1"/>
  <c r="AJ953" i="1"/>
  <c r="K898" i="10" s="1"/>
  <c r="AK953" i="1"/>
  <c r="AN953" i="1"/>
  <c r="AO953" i="1"/>
  <c r="M898" i="10" s="1"/>
  <c r="AP953" i="1"/>
  <c r="BQ953" i="1"/>
  <c r="BR953" i="1"/>
  <c r="BS953" i="1"/>
  <c r="A954" i="1"/>
  <c r="C954" i="1"/>
  <c r="L954" i="1" a="1"/>
  <c r="L954" i="1" s="1"/>
  <c r="K932" i="15" s="1"/>
  <c r="M954" i="1" a="1"/>
  <c r="M954" i="1" s="1"/>
  <c r="L932" i="15" s="1"/>
  <c r="R954" i="1" a="1"/>
  <c r="R954" i="1" s="1"/>
  <c r="D932" i="15" s="1"/>
  <c r="S954" i="1" a="1"/>
  <c r="S954" i="1" s="1"/>
  <c r="E932" i="15" s="1"/>
  <c r="T954" i="1" a="1"/>
  <c r="T954" i="1" s="1"/>
  <c r="AH954" i="1"/>
  <c r="BA954" i="1" s="1"/>
  <c r="AI954" i="1"/>
  <c r="AJ954" i="1"/>
  <c r="K899" i="10" s="1"/>
  <c r="AK954" i="1"/>
  <c r="AN954" i="1"/>
  <c r="AO954" i="1"/>
  <c r="M899" i="10" s="1"/>
  <c r="AP954" i="1"/>
  <c r="BQ954" i="1"/>
  <c r="BR954" i="1"/>
  <c r="BS954" i="1"/>
  <c r="A955" i="1"/>
  <c r="C955" i="1"/>
  <c r="L955" i="1" a="1"/>
  <c r="L955" i="1" s="1"/>
  <c r="K933" i="15" s="1"/>
  <c r="M955" i="1" a="1"/>
  <c r="M955" i="1" s="1"/>
  <c r="L933" i="15" s="1"/>
  <c r="R955" i="1" a="1"/>
  <c r="R955" i="1" s="1"/>
  <c r="D933" i="15" s="1"/>
  <c r="S955" i="1" a="1"/>
  <c r="S955" i="1" s="1"/>
  <c r="E933" i="15" s="1"/>
  <c r="T955" i="1" a="1"/>
  <c r="T955" i="1" s="1"/>
  <c r="AH955" i="1"/>
  <c r="BA955" i="1" s="1"/>
  <c r="AI955" i="1"/>
  <c r="AJ955" i="1"/>
  <c r="K900" i="10" s="1"/>
  <c r="AK955" i="1"/>
  <c r="AN955" i="1"/>
  <c r="AO955" i="1"/>
  <c r="M900" i="10" s="1"/>
  <c r="AP955" i="1"/>
  <c r="BQ955" i="1"/>
  <c r="BR955" i="1"/>
  <c r="BS955" i="1"/>
  <c r="A956" i="1"/>
  <c r="C956" i="1"/>
  <c r="L956" i="1" a="1"/>
  <c r="L956" i="1" s="1"/>
  <c r="K934" i="15" s="1"/>
  <c r="M956" i="1" a="1"/>
  <c r="M956" i="1" s="1"/>
  <c r="L934" i="15" s="1"/>
  <c r="R956" i="1" a="1"/>
  <c r="R956" i="1" s="1"/>
  <c r="D934" i="15" s="1"/>
  <c r="S956" i="1" a="1"/>
  <c r="S956" i="1" s="1"/>
  <c r="E934" i="15" s="1"/>
  <c r="T956" i="1" a="1"/>
  <c r="T956" i="1" s="1"/>
  <c r="AH956" i="1"/>
  <c r="BA956" i="1" s="1"/>
  <c r="AI956" i="1"/>
  <c r="AJ956" i="1"/>
  <c r="K901" i="10" s="1"/>
  <c r="AK956" i="1"/>
  <c r="AN956" i="1"/>
  <c r="AO956" i="1"/>
  <c r="M901" i="10" s="1"/>
  <c r="AP956" i="1"/>
  <c r="BQ956" i="1"/>
  <c r="BR956" i="1"/>
  <c r="BS956" i="1"/>
  <c r="A957" i="1"/>
  <c r="C957" i="1"/>
  <c r="L957" i="1" a="1"/>
  <c r="L957" i="1" s="1"/>
  <c r="K935" i="15" s="1"/>
  <c r="M957" i="1" a="1"/>
  <c r="M957" i="1" s="1"/>
  <c r="L935" i="15" s="1"/>
  <c r="R957" i="1" a="1"/>
  <c r="R957" i="1" s="1"/>
  <c r="D935" i="15" s="1"/>
  <c r="S957" i="1" a="1"/>
  <c r="S957" i="1" s="1"/>
  <c r="E935" i="15" s="1"/>
  <c r="T957" i="1" a="1"/>
  <c r="T957" i="1" s="1"/>
  <c r="AH957" i="1"/>
  <c r="BA957" i="1" s="1"/>
  <c r="AI957" i="1"/>
  <c r="AJ957" i="1"/>
  <c r="K902" i="10" s="1"/>
  <c r="AK957" i="1"/>
  <c r="AN957" i="1"/>
  <c r="AO957" i="1"/>
  <c r="M902" i="10" s="1"/>
  <c r="AP957" i="1"/>
  <c r="BQ957" i="1"/>
  <c r="BR957" i="1"/>
  <c r="BS957" i="1"/>
  <c r="A958" i="1"/>
  <c r="C958" i="1"/>
  <c r="L958" i="1" a="1"/>
  <c r="L958" i="1" s="1"/>
  <c r="K936" i="15" s="1"/>
  <c r="M958" i="1" a="1"/>
  <c r="M958" i="1" s="1"/>
  <c r="L936" i="15" s="1"/>
  <c r="R958" i="1" a="1"/>
  <c r="R958" i="1" s="1"/>
  <c r="D936" i="15" s="1"/>
  <c r="S958" i="1" a="1"/>
  <c r="S958" i="1" s="1"/>
  <c r="E936" i="15" s="1"/>
  <c r="T958" i="1" a="1"/>
  <c r="T958" i="1" s="1"/>
  <c r="AH958" i="1"/>
  <c r="BA958" i="1" s="1"/>
  <c r="AI958" i="1"/>
  <c r="AJ958" i="1"/>
  <c r="K903" i="10" s="1"/>
  <c r="AK958" i="1"/>
  <c r="AN958" i="1"/>
  <c r="BD958" i="1" s="1" a="1"/>
  <c r="BD958" i="1" s="1"/>
  <c r="AO958" i="1"/>
  <c r="M903" i="10" s="1"/>
  <c r="AP958" i="1"/>
  <c r="BQ958" i="1"/>
  <c r="BR958" i="1"/>
  <c r="BS958" i="1"/>
  <c r="A959" i="1"/>
  <c r="C959" i="1"/>
  <c r="L959" i="1" a="1"/>
  <c r="L959" i="1" s="1"/>
  <c r="K937" i="15" s="1"/>
  <c r="M959" i="1" a="1"/>
  <c r="M959" i="1" s="1"/>
  <c r="L937" i="15" s="1"/>
  <c r="R959" i="1" a="1"/>
  <c r="R959" i="1" s="1"/>
  <c r="D937" i="15" s="1"/>
  <c r="S959" i="1" a="1"/>
  <c r="S959" i="1" s="1"/>
  <c r="E937" i="15" s="1"/>
  <c r="T959" i="1" a="1"/>
  <c r="T959" i="1" s="1"/>
  <c r="AH959" i="1"/>
  <c r="BA959" i="1" s="1"/>
  <c r="AI959" i="1"/>
  <c r="AJ959" i="1"/>
  <c r="K904" i="10" s="1"/>
  <c r="AK959" i="1"/>
  <c r="AN959" i="1"/>
  <c r="BD959" i="1" s="1" a="1"/>
  <c r="BD959" i="1" s="1"/>
  <c r="AO959" i="1"/>
  <c r="M904" i="10" s="1"/>
  <c r="AP959" i="1"/>
  <c r="BQ959" i="1"/>
  <c r="BR959" i="1"/>
  <c r="BS959" i="1"/>
  <c r="A960" i="1"/>
  <c r="C960" i="1"/>
  <c r="L960" i="1" a="1"/>
  <c r="L960" i="1" s="1"/>
  <c r="K938" i="15" s="1"/>
  <c r="M960" i="1" a="1"/>
  <c r="M960" i="1" s="1"/>
  <c r="L938" i="15" s="1"/>
  <c r="R960" i="1" a="1"/>
  <c r="R960" i="1" s="1"/>
  <c r="D938" i="15" s="1"/>
  <c r="S960" i="1" a="1"/>
  <c r="S960" i="1" s="1"/>
  <c r="E938" i="15" s="1"/>
  <c r="T960" i="1" a="1"/>
  <c r="T960" i="1" s="1"/>
  <c r="AH960" i="1"/>
  <c r="BA960" i="1" s="1"/>
  <c r="AI960" i="1"/>
  <c r="AJ960" i="1"/>
  <c r="K905" i="10" s="1"/>
  <c r="AK960" i="1"/>
  <c r="AN960" i="1"/>
  <c r="AO960" i="1"/>
  <c r="M905" i="10" s="1"/>
  <c r="AP960" i="1"/>
  <c r="BQ960" i="1"/>
  <c r="BR960" i="1"/>
  <c r="BS960" i="1"/>
  <c r="A961" i="1"/>
  <c r="C961" i="1"/>
  <c r="L961" i="1" a="1"/>
  <c r="L961" i="1" s="1"/>
  <c r="K939" i="15" s="1"/>
  <c r="M961" i="1" a="1"/>
  <c r="M961" i="1" s="1"/>
  <c r="L939" i="15" s="1"/>
  <c r="R961" i="1" a="1"/>
  <c r="R961" i="1" s="1"/>
  <c r="D939" i="15" s="1"/>
  <c r="S961" i="1" a="1"/>
  <c r="S961" i="1" s="1"/>
  <c r="E939" i="15" s="1"/>
  <c r="T961" i="1" a="1"/>
  <c r="T961" i="1" s="1"/>
  <c r="AH961" i="1"/>
  <c r="BA961" i="1" s="1"/>
  <c r="AI961" i="1"/>
  <c r="AJ961" i="1"/>
  <c r="K906" i="10" s="1"/>
  <c r="AK961" i="1"/>
  <c r="AN961" i="1"/>
  <c r="BD961" i="1" s="1" a="1"/>
  <c r="BD961" i="1" s="1"/>
  <c r="AO961" i="1"/>
  <c r="M906" i="10" s="1"/>
  <c r="AP961" i="1"/>
  <c r="BQ961" i="1"/>
  <c r="BR961" i="1"/>
  <c r="BS961" i="1"/>
  <c r="A962" i="1"/>
  <c r="C962" i="1"/>
  <c r="L962" i="1" a="1"/>
  <c r="L962" i="1" s="1"/>
  <c r="K940" i="15" s="1"/>
  <c r="M962" i="1" a="1"/>
  <c r="M962" i="1" s="1"/>
  <c r="L940" i="15" s="1"/>
  <c r="R962" i="1" a="1"/>
  <c r="R962" i="1" s="1"/>
  <c r="D940" i="15" s="1"/>
  <c r="S962" i="1" a="1"/>
  <c r="S962" i="1" s="1"/>
  <c r="E940" i="15" s="1"/>
  <c r="T962" i="1" a="1"/>
  <c r="T962" i="1" s="1"/>
  <c r="AH962" i="1"/>
  <c r="BA962" i="1" s="1"/>
  <c r="AI962" i="1"/>
  <c r="AJ962" i="1"/>
  <c r="K907" i="10" s="1"/>
  <c r="AK962" i="1"/>
  <c r="AN962" i="1"/>
  <c r="AO962" i="1"/>
  <c r="M907" i="10" s="1"/>
  <c r="AP962" i="1"/>
  <c r="BQ962" i="1"/>
  <c r="BR962" i="1"/>
  <c r="BS962" i="1"/>
  <c r="A963" i="1"/>
  <c r="C963" i="1"/>
  <c r="L963" i="1" a="1"/>
  <c r="L963" i="1" s="1"/>
  <c r="K941" i="15" s="1"/>
  <c r="M963" i="1" a="1"/>
  <c r="M963" i="1" s="1"/>
  <c r="L941" i="15" s="1"/>
  <c r="R963" i="1" a="1"/>
  <c r="R963" i="1" s="1"/>
  <c r="D941" i="15" s="1"/>
  <c r="S963" i="1" a="1"/>
  <c r="S963" i="1" s="1"/>
  <c r="E941" i="15" s="1"/>
  <c r="T963" i="1" a="1"/>
  <c r="T963" i="1" s="1"/>
  <c r="AH963" i="1"/>
  <c r="BA963" i="1" s="1"/>
  <c r="AI963" i="1"/>
  <c r="AJ963" i="1"/>
  <c r="K908" i="10" s="1"/>
  <c r="AK963" i="1"/>
  <c r="AN963" i="1"/>
  <c r="AO963" i="1"/>
  <c r="M908" i="10" s="1"/>
  <c r="AP963" i="1"/>
  <c r="BQ963" i="1"/>
  <c r="BR963" i="1"/>
  <c r="BS963" i="1"/>
  <c r="A964" i="1"/>
  <c r="C964" i="1"/>
  <c r="L964" i="1" a="1"/>
  <c r="L964" i="1" s="1"/>
  <c r="K942" i="15" s="1"/>
  <c r="M964" i="1" a="1"/>
  <c r="M964" i="1" s="1"/>
  <c r="L942" i="15" s="1"/>
  <c r="R964" i="1" a="1"/>
  <c r="R964" i="1" s="1"/>
  <c r="D942" i="15" s="1"/>
  <c r="S964" i="1" a="1"/>
  <c r="S964" i="1" s="1"/>
  <c r="E942" i="15" s="1"/>
  <c r="T964" i="1" a="1"/>
  <c r="T964" i="1" s="1"/>
  <c r="AH964" i="1"/>
  <c r="BA964" i="1" s="1"/>
  <c r="AI964" i="1"/>
  <c r="AJ964" i="1"/>
  <c r="K909" i="10" s="1"/>
  <c r="AK964" i="1"/>
  <c r="AN964" i="1"/>
  <c r="AO964" i="1"/>
  <c r="M909" i="10" s="1"/>
  <c r="AP964" i="1"/>
  <c r="BQ964" i="1"/>
  <c r="BR964" i="1"/>
  <c r="BS964" i="1"/>
  <c r="A965" i="1"/>
  <c r="C965" i="1"/>
  <c r="L965" i="1" a="1"/>
  <c r="L965" i="1" s="1"/>
  <c r="K943" i="15" s="1"/>
  <c r="M965" i="1" a="1"/>
  <c r="M965" i="1" s="1"/>
  <c r="L943" i="15" s="1"/>
  <c r="R965" i="1" a="1"/>
  <c r="R965" i="1" s="1"/>
  <c r="D943" i="15" s="1"/>
  <c r="S965" i="1" a="1"/>
  <c r="S965" i="1" s="1"/>
  <c r="E943" i="15" s="1"/>
  <c r="T965" i="1" a="1"/>
  <c r="T965" i="1" s="1"/>
  <c r="AH965" i="1"/>
  <c r="BA965" i="1" s="1"/>
  <c r="AI965" i="1"/>
  <c r="AJ965" i="1"/>
  <c r="K910" i="10" s="1"/>
  <c r="AK965" i="1"/>
  <c r="AN965" i="1"/>
  <c r="BD965" i="1" s="1" a="1"/>
  <c r="BD965" i="1" s="1"/>
  <c r="AO965" i="1"/>
  <c r="M910" i="10" s="1"/>
  <c r="AP965" i="1"/>
  <c r="BQ965" i="1"/>
  <c r="BR965" i="1"/>
  <c r="BS965" i="1"/>
  <c r="A966" i="1"/>
  <c r="C966" i="1"/>
  <c r="L966" i="1" a="1"/>
  <c r="L966" i="1" s="1"/>
  <c r="K944" i="15" s="1"/>
  <c r="M966" i="1" a="1"/>
  <c r="M966" i="1" s="1"/>
  <c r="L944" i="15" s="1"/>
  <c r="R966" i="1" a="1"/>
  <c r="R966" i="1" s="1"/>
  <c r="D944" i="15" s="1"/>
  <c r="S966" i="1" a="1"/>
  <c r="S966" i="1" s="1"/>
  <c r="E944" i="15" s="1"/>
  <c r="T966" i="1" a="1"/>
  <c r="T966" i="1" s="1"/>
  <c r="AH966" i="1"/>
  <c r="BA966" i="1" s="1"/>
  <c r="AI966" i="1"/>
  <c r="AJ966" i="1"/>
  <c r="K911" i="10" s="1"/>
  <c r="AK966" i="1"/>
  <c r="AN966" i="1"/>
  <c r="AO966" i="1"/>
  <c r="M911" i="10" s="1"/>
  <c r="AP966" i="1"/>
  <c r="BQ966" i="1"/>
  <c r="BR966" i="1"/>
  <c r="BS966" i="1"/>
  <c r="A967" i="1"/>
  <c r="C967" i="1"/>
  <c r="L967" i="1" a="1"/>
  <c r="L967" i="1" s="1"/>
  <c r="K945" i="15" s="1"/>
  <c r="M967" i="1" a="1"/>
  <c r="M967" i="1" s="1"/>
  <c r="L945" i="15" s="1"/>
  <c r="R967" i="1" a="1"/>
  <c r="R967" i="1" s="1"/>
  <c r="D945" i="15" s="1"/>
  <c r="S967" i="1" a="1"/>
  <c r="S967" i="1" s="1"/>
  <c r="E945" i="15" s="1"/>
  <c r="T967" i="1" a="1"/>
  <c r="T967" i="1" s="1"/>
  <c r="AH967" i="1"/>
  <c r="BA967" i="1" s="1"/>
  <c r="AI967" i="1"/>
  <c r="AJ967" i="1"/>
  <c r="K912" i="10" s="1"/>
  <c r="AK967" i="1"/>
  <c r="AN967" i="1"/>
  <c r="BD967" i="1" s="1" a="1"/>
  <c r="BD967" i="1" s="1"/>
  <c r="AO967" i="1"/>
  <c r="M912" i="10" s="1"/>
  <c r="AP967" i="1"/>
  <c r="BQ967" i="1"/>
  <c r="BR967" i="1"/>
  <c r="BS967" i="1"/>
  <c r="A968" i="1"/>
  <c r="C968" i="1"/>
  <c r="L968" i="1" a="1"/>
  <c r="L968" i="1" s="1"/>
  <c r="K946" i="15" s="1"/>
  <c r="M968" i="1" a="1"/>
  <c r="M968" i="1" s="1"/>
  <c r="L946" i="15" s="1"/>
  <c r="R968" i="1" a="1"/>
  <c r="R968" i="1" s="1"/>
  <c r="D946" i="15" s="1"/>
  <c r="S968" i="1" a="1"/>
  <c r="S968" i="1" s="1"/>
  <c r="E946" i="15" s="1"/>
  <c r="T968" i="1" a="1"/>
  <c r="T968" i="1" s="1"/>
  <c r="AH968" i="1"/>
  <c r="BA968" i="1" s="1"/>
  <c r="AI968" i="1"/>
  <c r="AJ968" i="1"/>
  <c r="K913" i="10" s="1"/>
  <c r="AK968" i="1"/>
  <c r="AN968" i="1"/>
  <c r="BD968" i="1" s="1" a="1"/>
  <c r="BD968" i="1" s="1"/>
  <c r="AO968" i="1"/>
  <c r="M913" i="10" s="1"/>
  <c r="AP968" i="1"/>
  <c r="BQ968" i="1"/>
  <c r="BR968" i="1"/>
  <c r="BS968" i="1"/>
  <c r="A969" i="1"/>
  <c r="C969" i="1"/>
  <c r="L969" i="1" a="1"/>
  <c r="L969" i="1" s="1"/>
  <c r="K947" i="15" s="1"/>
  <c r="M969" i="1" a="1"/>
  <c r="M969" i="1" s="1"/>
  <c r="L947" i="15" s="1"/>
  <c r="R969" i="1" a="1"/>
  <c r="R969" i="1" s="1"/>
  <c r="D947" i="15" s="1"/>
  <c r="S969" i="1" a="1"/>
  <c r="S969" i="1" s="1"/>
  <c r="E947" i="15" s="1"/>
  <c r="T969" i="1" a="1"/>
  <c r="T969" i="1" s="1"/>
  <c r="AH969" i="1"/>
  <c r="BA969" i="1" s="1"/>
  <c r="AI969" i="1"/>
  <c r="AJ969" i="1"/>
  <c r="K914" i="10" s="1"/>
  <c r="AK969" i="1"/>
  <c r="AN969" i="1"/>
  <c r="BD969" i="1" s="1" a="1"/>
  <c r="BD969" i="1" s="1"/>
  <c r="AO969" i="1"/>
  <c r="M914" i="10" s="1"/>
  <c r="AP969" i="1"/>
  <c r="BQ969" i="1"/>
  <c r="BR969" i="1"/>
  <c r="BS969" i="1"/>
  <c r="A970" i="1"/>
  <c r="C970" i="1"/>
  <c r="L970" i="1" a="1"/>
  <c r="L970" i="1" s="1"/>
  <c r="K948" i="15" s="1"/>
  <c r="M970" i="1" a="1"/>
  <c r="M970" i="1" s="1"/>
  <c r="L948" i="15" s="1"/>
  <c r="R970" i="1" a="1"/>
  <c r="R970" i="1" s="1"/>
  <c r="D948" i="15" s="1"/>
  <c r="S970" i="1" a="1"/>
  <c r="S970" i="1" s="1"/>
  <c r="E948" i="15" s="1"/>
  <c r="T970" i="1" a="1"/>
  <c r="T970" i="1" s="1"/>
  <c r="AH970" i="1"/>
  <c r="BA970" i="1" s="1"/>
  <c r="AI970" i="1"/>
  <c r="AJ970" i="1"/>
  <c r="K915" i="10" s="1"/>
  <c r="AK970" i="1"/>
  <c r="AN970" i="1"/>
  <c r="BD970" i="1" s="1" a="1"/>
  <c r="BD970" i="1" s="1"/>
  <c r="AO970" i="1"/>
  <c r="M915" i="10" s="1"/>
  <c r="AP970" i="1"/>
  <c r="BQ970" i="1"/>
  <c r="BR970" i="1"/>
  <c r="BS970" i="1"/>
  <c r="A971" i="1"/>
  <c r="C971" i="1"/>
  <c r="L971" i="1" a="1"/>
  <c r="L971" i="1" s="1"/>
  <c r="K949" i="15" s="1"/>
  <c r="M971" i="1" a="1"/>
  <c r="M971" i="1" s="1"/>
  <c r="L949" i="15" s="1"/>
  <c r="R971" i="1" a="1"/>
  <c r="R971" i="1" s="1"/>
  <c r="D949" i="15" s="1"/>
  <c r="S971" i="1" a="1"/>
  <c r="S971" i="1" s="1"/>
  <c r="E949" i="15" s="1"/>
  <c r="T971" i="1" a="1"/>
  <c r="T971" i="1" s="1"/>
  <c r="AH971" i="1"/>
  <c r="BA971" i="1" s="1"/>
  <c r="AI971" i="1"/>
  <c r="AJ971" i="1"/>
  <c r="K916" i="10" s="1"/>
  <c r="AK971" i="1"/>
  <c r="AN971" i="1"/>
  <c r="BD971" i="1" s="1" a="1"/>
  <c r="BD971" i="1" s="1"/>
  <c r="AO971" i="1"/>
  <c r="M916" i="10" s="1"/>
  <c r="AP971" i="1"/>
  <c r="BQ971" i="1"/>
  <c r="BR971" i="1"/>
  <c r="BS971" i="1"/>
  <c r="A972" i="1"/>
  <c r="C972" i="1"/>
  <c r="L972" i="1" a="1"/>
  <c r="L972" i="1" s="1"/>
  <c r="K950" i="15" s="1"/>
  <c r="M972" i="1" a="1"/>
  <c r="M972" i="1" s="1"/>
  <c r="L950" i="15" s="1"/>
  <c r="R972" i="1" a="1"/>
  <c r="R972" i="1" s="1"/>
  <c r="D950" i="15" s="1"/>
  <c r="S972" i="1" a="1"/>
  <c r="S972" i="1" s="1"/>
  <c r="E950" i="15" s="1"/>
  <c r="T972" i="1" a="1"/>
  <c r="T972" i="1" s="1"/>
  <c r="AH972" i="1"/>
  <c r="BA972" i="1" s="1"/>
  <c r="AI972" i="1"/>
  <c r="AJ972" i="1"/>
  <c r="K917" i="10" s="1"/>
  <c r="AK972" i="1"/>
  <c r="AN972" i="1"/>
  <c r="AO972" i="1"/>
  <c r="M917" i="10" s="1"/>
  <c r="AP972" i="1"/>
  <c r="BQ972" i="1"/>
  <c r="BR972" i="1"/>
  <c r="BS972" i="1"/>
  <c r="A973" i="1"/>
  <c r="C973" i="1"/>
  <c r="L973" i="1" a="1"/>
  <c r="L973" i="1" s="1"/>
  <c r="K951" i="15" s="1"/>
  <c r="M973" i="1" a="1"/>
  <c r="M973" i="1" s="1"/>
  <c r="L951" i="15" s="1"/>
  <c r="R973" i="1" a="1"/>
  <c r="R973" i="1" s="1"/>
  <c r="D951" i="15" s="1"/>
  <c r="S973" i="1" a="1"/>
  <c r="S973" i="1" s="1"/>
  <c r="E951" i="15" s="1"/>
  <c r="T973" i="1" a="1"/>
  <c r="T973" i="1" s="1"/>
  <c r="AH973" i="1"/>
  <c r="BA973" i="1" s="1"/>
  <c r="AI973" i="1"/>
  <c r="AJ973" i="1"/>
  <c r="K918" i="10" s="1"/>
  <c r="AK973" i="1"/>
  <c r="AN973" i="1"/>
  <c r="AO973" i="1"/>
  <c r="M918" i="10" s="1"/>
  <c r="AP973" i="1"/>
  <c r="BQ973" i="1"/>
  <c r="BR973" i="1"/>
  <c r="BS973" i="1"/>
  <c r="A974" i="1"/>
  <c r="C974" i="1"/>
  <c r="L974" i="1" a="1"/>
  <c r="L974" i="1" s="1"/>
  <c r="K952" i="15" s="1"/>
  <c r="M974" i="1" a="1"/>
  <c r="M974" i="1" s="1"/>
  <c r="L952" i="15" s="1"/>
  <c r="R974" i="1" a="1"/>
  <c r="R974" i="1" s="1"/>
  <c r="D952" i="15" s="1"/>
  <c r="S974" i="1" a="1"/>
  <c r="S974" i="1" s="1"/>
  <c r="E952" i="15" s="1"/>
  <c r="T974" i="1" a="1"/>
  <c r="T974" i="1" s="1"/>
  <c r="AH974" i="1"/>
  <c r="BA974" i="1" s="1"/>
  <c r="AI974" i="1"/>
  <c r="AJ974" i="1"/>
  <c r="K919" i="10" s="1"/>
  <c r="AK974" i="1"/>
  <c r="AN974" i="1"/>
  <c r="AO974" i="1"/>
  <c r="M919" i="10" s="1"/>
  <c r="AP974" i="1"/>
  <c r="BQ974" i="1"/>
  <c r="BR974" i="1"/>
  <c r="BS974" i="1"/>
  <c r="A975" i="1"/>
  <c r="C975" i="1"/>
  <c r="L975" i="1" a="1"/>
  <c r="L975" i="1" s="1"/>
  <c r="K953" i="15" s="1"/>
  <c r="M975" i="1" a="1"/>
  <c r="M975" i="1" s="1"/>
  <c r="L953" i="15" s="1"/>
  <c r="R975" i="1" a="1"/>
  <c r="R975" i="1" s="1"/>
  <c r="D953" i="15" s="1"/>
  <c r="S975" i="1" a="1"/>
  <c r="S975" i="1" s="1"/>
  <c r="E953" i="15" s="1"/>
  <c r="T975" i="1" a="1"/>
  <c r="T975" i="1" s="1"/>
  <c r="AH975" i="1"/>
  <c r="BA975" i="1" s="1"/>
  <c r="AI975" i="1"/>
  <c r="AJ975" i="1"/>
  <c r="K920" i="10" s="1"/>
  <c r="AK975" i="1"/>
  <c r="AN975" i="1"/>
  <c r="AO975" i="1"/>
  <c r="M920" i="10" s="1"/>
  <c r="AP975" i="1"/>
  <c r="BQ975" i="1"/>
  <c r="BR975" i="1"/>
  <c r="BS975" i="1"/>
  <c r="A976" i="1"/>
  <c r="C976" i="1"/>
  <c r="L976" i="1" a="1"/>
  <c r="L976" i="1" s="1"/>
  <c r="K954" i="15" s="1"/>
  <c r="M976" i="1" a="1"/>
  <c r="M976" i="1" s="1"/>
  <c r="L954" i="15" s="1"/>
  <c r="R976" i="1" a="1"/>
  <c r="R976" i="1" s="1"/>
  <c r="D954" i="15" s="1"/>
  <c r="S976" i="1" a="1"/>
  <c r="S976" i="1" s="1"/>
  <c r="E954" i="15" s="1"/>
  <c r="T976" i="1" a="1"/>
  <c r="T976" i="1" s="1"/>
  <c r="AH976" i="1"/>
  <c r="BA976" i="1" s="1"/>
  <c r="AI976" i="1"/>
  <c r="AJ976" i="1"/>
  <c r="K921" i="10" s="1"/>
  <c r="AK976" i="1"/>
  <c r="AN976" i="1"/>
  <c r="BD976" i="1" s="1" a="1"/>
  <c r="BD976" i="1" s="1"/>
  <c r="AO976" i="1"/>
  <c r="M921" i="10" s="1"/>
  <c r="AP976" i="1"/>
  <c r="BQ976" i="1"/>
  <c r="BR976" i="1"/>
  <c r="BS976" i="1"/>
  <c r="A977" i="1"/>
  <c r="C977" i="1"/>
  <c r="L977" i="1" a="1"/>
  <c r="L977" i="1" s="1"/>
  <c r="K955" i="15" s="1"/>
  <c r="M977" i="1" a="1"/>
  <c r="M977" i="1" s="1"/>
  <c r="L955" i="15" s="1"/>
  <c r="R977" i="1" a="1"/>
  <c r="R977" i="1" s="1"/>
  <c r="D955" i="15" s="1"/>
  <c r="S977" i="1" a="1"/>
  <c r="S977" i="1" s="1"/>
  <c r="E955" i="15" s="1"/>
  <c r="T977" i="1" a="1"/>
  <c r="T977" i="1" s="1"/>
  <c r="AH977" i="1"/>
  <c r="BA977" i="1" s="1"/>
  <c r="AI977" i="1"/>
  <c r="AJ977" i="1"/>
  <c r="K922" i="10" s="1"/>
  <c r="AK977" i="1"/>
  <c r="AN977" i="1"/>
  <c r="BD977" i="1" s="1" a="1"/>
  <c r="BD977" i="1" s="1"/>
  <c r="AO977" i="1"/>
  <c r="M922" i="10" s="1"/>
  <c r="AP977" i="1"/>
  <c r="BQ977" i="1"/>
  <c r="BR977" i="1"/>
  <c r="BS977" i="1"/>
  <c r="A978" i="1"/>
  <c r="C978" i="1"/>
  <c r="L978" i="1" a="1"/>
  <c r="L978" i="1" s="1"/>
  <c r="K956" i="15" s="1"/>
  <c r="M978" i="1" a="1"/>
  <c r="M978" i="1" s="1"/>
  <c r="L956" i="15" s="1"/>
  <c r="R978" i="1" a="1"/>
  <c r="R978" i="1" s="1"/>
  <c r="D956" i="15" s="1"/>
  <c r="S978" i="1" a="1"/>
  <c r="S978" i="1" s="1"/>
  <c r="E956" i="15" s="1"/>
  <c r="T978" i="1" a="1"/>
  <c r="T978" i="1" s="1"/>
  <c r="AH978" i="1"/>
  <c r="BA978" i="1" s="1"/>
  <c r="AI978" i="1"/>
  <c r="AJ978" i="1"/>
  <c r="K923" i="10" s="1"/>
  <c r="AK978" i="1"/>
  <c r="AN978" i="1"/>
  <c r="BD978" i="1" s="1" a="1"/>
  <c r="BD978" i="1" s="1"/>
  <c r="AO978" i="1"/>
  <c r="M923" i="10" s="1"/>
  <c r="AP978" i="1"/>
  <c r="BQ978" i="1"/>
  <c r="BR978" i="1"/>
  <c r="BS978" i="1"/>
  <c r="A979" i="1"/>
  <c r="C979" i="1"/>
  <c r="L979" i="1" a="1"/>
  <c r="L979" i="1" s="1"/>
  <c r="K957" i="15" s="1"/>
  <c r="M979" i="1" a="1"/>
  <c r="M979" i="1" s="1"/>
  <c r="L957" i="15" s="1"/>
  <c r="R979" i="1" a="1"/>
  <c r="R979" i="1" s="1"/>
  <c r="D957" i="15" s="1"/>
  <c r="S979" i="1" a="1"/>
  <c r="S979" i="1" s="1"/>
  <c r="E957" i="15" s="1"/>
  <c r="T979" i="1" a="1"/>
  <c r="T979" i="1" s="1"/>
  <c r="AH979" i="1"/>
  <c r="BA979" i="1" s="1"/>
  <c r="AI979" i="1"/>
  <c r="AJ979" i="1"/>
  <c r="K924" i="10" s="1"/>
  <c r="AK979" i="1"/>
  <c r="AN979" i="1"/>
  <c r="BD979" i="1" s="1" a="1"/>
  <c r="BD979" i="1" s="1"/>
  <c r="AO979" i="1"/>
  <c r="M924" i="10" s="1"/>
  <c r="AP979" i="1"/>
  <c r="BQ979" i="1"/>
  <c r="BR979" i="1"/>
  <c r="BS979" i="1"/>
  <c r="A980" i="1"/>
  <c r="C980" i="1"/>
  <c r="L980" i="1" a="1"/>
  <c r="L980" i="1" s="1"/>
  <c r="K958" i="15" s="1"/>
  <c r="M980" i="1" a="1"/>
  <c r="M980" i="1" s="1"/>
  <c r="L958" i="15" s="1"/>
  <c r="R980" i="1" a="1"/>
  <c r="R980" i="1" s="1"/>
  <c r="D958" i="15" s="1"/>
  <c r="S980" i="1" a="1"/>
  <c r="S980" i="1" s="1"/>
  <c r="E958" i="15" s="1"/>
  <c r="T980" i="1" a="1"/>
  <c r="T980" i="1" s="1"/>
  <c r="AH980" i="1"/>
  <c r="BA980" i="1" s="1"/>
  <c r="AI980" i="1"/>
  <c r="AJ980" i="1"/>
  <c r="K925" i="10" s="1"/>
  <c r="AK980" i="1"/>
  <c r="AN980" i="1"/>
  <c r="BD980" i="1" s="1" a="1"/>
  <c r="BD980" i="1" s="1"/>
  <c r="AO980" i="1"/>
  <c r="M925" i="10" s="1"/>
  <c r="AP980" i="1"/>
  <c r="BQ980" i="1"/>
  <c r="BR980" i="1"/>
  <c r="BS980" i="1"/>
  <c r="A981" i="1"/>
  <c r="C981" i="1"/>
  <c r="L981" i="1" a="1"/>
  <c r="L981" i="1" s="1"/>
  <c r="K959" i="15" s="1"/>
  <c r="M981" i="1" a="1"/>
  <c r="M981" i="1" s="1"/>
  <c r="L959" i="15" s="1"/>
  <c r="R981" i="1" a="1"/>
  <c r="R981" i="1" s="1"/>
  <c r="D959" i="15" s="1"/>
  <c r="S981" i="1" a="1"/>
  <c r="S981" i="1" s="1"/>
  <c r="E959" i="15" s="1"/>
  <c r="T981" i="1" a="1"/>
  <c r="T981" i="1" s="1"/>
  <c r="AH981" i="1"/>
  <c r="BA981" i="1" s="1"/>
  <c r="AI981" i="1"/>
  <c r="AJ981" i="1"/>
  <c r="K926" i="10" s="1"/>
  <c r="AK981" i="1"/>
  <c r="AN981" i="1"/>
  <c r="AO981" i="1"/>
  <c r="M926" i="10" s="1"/>
  <c r="AP981" i="1"/>
  <c r="BQ981" i="1"/>
  <c r="BR981" i="1"/>
  <c r="BS981" i="1"/>
  <c r="A982" i="1"/>
  <c r="C982" i="1"/>
  <c r="L982" i="1" a="1"/>
  <c r="L982" i="1" s="1"/>
  <c r="K960" i="15" s="1"/>
  <c r="M982" i="1" a="1"/>
  <c r="M982" i="1" s="1"/>
  <c r="L960" i="15" s="1"/>
  <c r="R982" i="1" a="1"/>
  <c r="R982" i="1" s="1"/>
  <c r="D960" i="15" s="1"/>
  <c r="S982" i="1" a="1"/>
  <c r="S982" i="1" s="1"/>
  <c r="E960" i="15" s="1"/>
  <c r="T982" i="1" a="1"/>
  <c r="T982" i="1" s="1"/>
  <c r="AH982" i="1"/>
  <c r="BA982" i="1" s="1"/>
  <c r="AI982" i="1"/>
  <c r="AJ982" i="1"/>
  <c r="K927" i="10" s="1"/>
  <c r="AK982" i="1"/>
  <c r="AN982" i="1"/>
  <c r="AO982" i="1"/>
  <c r="M927" i="10" s="1"/>
  <c r="AP982" i="1"/>
  <c r="BQ982" i="1"/>
  <c r="BR982" i="1"/>
  <c r="BS982" i="1"/>
  <c r="A983" i="1"/>
  <c r="C983" i="1"/>
  <c r="L983" i="1" a="1"/>
  <c r="L983" i="1" s="1"/>
  <c r="K961" i="15" s="1"/>
  <c r="M983" i="1" a="1"/>
  <c r="M983" i="1" s="1"/>
  <c r="L961" i="15" s="1"/>
  <c r="R983" i="1" a="1"/>
  <c r="R983" i="1" s="1"/>
  <c r="D961" i="15" s="1"/>
  <c r="S983" i="1" a="1"/>
  <c r="S983" i="1" s="1"/>
  <c r="E961" i="15" s="1"/>
  <c r="T983" i="1" a="1"/>
  <c r="T983" i="1" s="1"/>
  <c r="AH983" i="1"/>
  <c r="BA983" i="1" s="1"/>
  <c r="AI983" i="1"/>
  <c r="AJ983" i="1"/>
  <c r="K928" i="10" s="1"/>
  <c r="AK983" i="1"/>
  <c r="AN983" i="1"/>
  <c r="BD983" i="1" s="1" a="1"/>
  <c r="BD983" i="1" s="1"/>
  <c r="AO983" i="1"/>
  <c r="M928" i="10" s="1"/>
  <c r="AP983" i="1"/>
  <c r="BQ983" i="1"/>
  <c r="BR983" i="1"/>
  <c r="BS983" i="1"/>
  <c r="A984" i="1"/>
  <c r="C984" i="1"/>
  <c r="L984" i="1" a="1"/>
  <c r="L984" i="1" s="1"/>
  <c r="K962" i="15" s="1"/>
  <c r="M984" i="1" a="1"/>
  <c r="M984" i="1" s="1"/>
  <c r="L962" i="15" s="1"/>
  <c r="R984" i="1" a="1"/>
  <c r="R984" i="1" s="1"/>
  <c r="D962" i="15" s="1"/>
  <c r="S984" i="1" a="1"/>
  <c r="S984" i="1" s="1"/>
  <c r="E962" i="15" s="1"/>
  <c r="T984" i="1" a="1"/>
  <c r="T984" i="1" s="1"/>
  <c r="AH984" i="1"/>
  <c r="BA984" i="1" s="1"/>
  <c r="AI984" i="1"/>
  <c r="AJ984" i="1"/>
  <c r="K929" i="10" s="1"/>
  <c r="AK984" i="1"/>
  <c r="AN984" i="1"/>
  <c r="AO984" i="1"/>
  <c r="M929" i="10" s="1"/>
  <c r="AP984" i="1"/>
  <c r="BQ984" i="1"/>
  <c r="BR984" i="1"/>
  <c r="BS984" i="1"/>
  <c r="A985" i="1"/>
  <c r="C985" i="1"/>
  <c r="L985" i="1" a="1"/>
  <c r="L985" i="1" s="1"/>
  <c r="K963" i="15" s="1"/>
  <c r="M985" i="1" a="1"/>
  <c r="M985" i="1" s="1"/>
  <c r="L963" i="15" s="1"/>
  <c r="R985" i="1" a="1"/>
  <c r="R985" i="1" s="1"/>
  <c r="D963" i="15" s="1"/>
  <c r="S985" i="1" a="1"/>
  <c r="S985" i="1" s="1"/>
  <c r="E963" i="15" s="1"/>
  <c r="T985" i="1" a="1"/>
  <c r="T985" i="1" s="1"/>
  <c r="AH985" i="1"/>
  <c r="BA985" i="1" s="1"/>
  <c r="AI985" i="1"/>
  <c r="AJ985" i="1"/>
  <c r="K930" i="10" s="1"/>
  <c r="AK985" i="1"/>
  <c r="AN985" i="1"/>
  <c r="AO985" i="1"/>
  <c r="M930" i="10" s="1"/>
  <c r="AP985" i="1"/>
  <c r="BQ985" i="1"/>
  <c r="BR985" i="1"/>
  <c r="BS985" i="1"/>
  <c r="A986" i="1"/>
  <c r="C986" i="1"/>
  <c r="L986" i="1" a="1"/>
  <c r="L986" i="1" s="1"/>
  <c r="K964" i="15" s="1"/>
  <c r="M986" i="1" a="1"/>
  <c r="M986" i="1" s="1"/>
  <c r="L964" i="15" s="1"/>
  <c r="R986" i="1" a="1"/>
  <c r="R986" i="1" s="1"/>
  <c r="D964" i="15" s="1"/>
  <c r="S986" i="1" a="1"/>
  <c r="S986" i="1" s="1"/>
  <c r="E964" i="15" s="1"/>
  <c r="T986" i="1" a="1"/>
  <c r="T986" i="1" s="1"/>
  <c r="AH986" i="1"/>
  <c r="BA986" i="1" s="1"/>
  <c r="AI986" i="1"/>
  <c r="AJ986" i="1"/>
  <c r="K931" i="10" s="1"/>
  <c r="AK986" i="1"/>
  <c r="AN986" i="1"/>
  <c r="BD986" i="1" s="1" a="1"/>
  <c r="BD986" i="1" s="1"/>
  <c r="AO986" i="1"/>
  <c r="M931" i="10" s="1"/>
  <c r="AP986" i="1"/>
  <c r="BQ986" i="1"/>
  <c r="BR986" i="1"/>
  <c r="BS986" i="1"/>
  <c r="A987" i="1"/>
  <c r="C987" i="1"/>
  <c r="L987" i="1" a="1"/>
  <c r="L987" i="1" s="1"/>
  <c r="K965" i="15" s="1"/>
  <c r="M987" i="1" a="1"/>
  <c r="M987" i="1" s="1"/>
  <c r="L965" i="15" s="1"/>
  <c r="R987" i="1" a="1"/>
  <c r="R987" i="1" s="1"/>
  <c r="D965" i="15" s="1"/>
  <c r="S987" i="1" a="1"/>
  <c r="S987" i="1" s="1"/>
  <c r="E965" i="15" s="1"/>
  <c r="T987" i="1" a="1"/>
  <c r="T987" i="1" s="1"/>
  <c r="AH987" i="1"/>
  <c r="BA987" i="1" s="1"/>
  <c r="AI987" i="1"/>
  <c r="AJ987" i="1"/>
  <c r="K932" i="10" s="1"/>
  <c r="AK987" i="1"/>
  <c r="AN987" i="1"/>
  <c r="AO987" i="1"/>
  <c r="M932" i="10" s="1"/>
  <c r="AP987" i="1"/>
  <c r="BQ987" i="1"/>
  <c r="BR987" i="1"/>
  <c r="BS987" i="1"/>
  <c r="A988" i="1"/>
  <c r="C988" i="1"/>
  <c r="L988" i="1" a="1"/>
  <c r="L988" i="1" s="1"/>
  <c r="K966" i="15" s="1"/>
  <c r="M988" i="1" a="1"/>
  <c r="M988" i="1" s="1"/>
  <c r="L966" i="15" s="1"/>
  <c r="R988" i="1" a="1"/>
  <c r="R988" i="1" s="1"/>
  <c r="D966" i="15" s="1"/>
  <c r="S988" i="1" a="1"/>
  <c r="S988" i="1" s="1"/>
  <c r="E966" i="15" s="1"/>
  <c r="T988" i="1" a="1"/>
  <c r="T988" i="1" s="1"/>
  <c r="AH988" i="1"/>
  <c r="BA988" i="1" s="1"/>
  <c r="AI988" i="1"/>
  <c r="AJ988" i="1"/>
  <c r="K933" i="10" s="1"/>
  <c r="AK988" i="1"/>
  <c r="AN988" i="1"/>
  <c r="BD988" i="1" s="1" a="1"/>
  <c r="BD988" i="1" s="1"/>
  <c r="AO988" i="1"/>
  <c r="M933" i="10" s="1"/>
  <c r="AP988" i="1"/>
  <c r="BQ988" i="1"/>
  <c r="BR988" i="1"/>
  <c r="BS988" i="1"/>
  <c r="A989" i="1"/>
  <c r="C989" i="1"/>
  <c r="L989" i="1" a="1"/>
  <c r="L989" i="1" s="1"/>
  <c r="K967" i="15" s="1"/>
  <c r="M989" i="1" a="1"/>
  <c r="M989" i="1" s="1"/>
  <c r="L967" i="15" s="1"/>
  <c r="R989" i="1" a="1"/>
  <c r="R989" i="1" s="1"/>
  <c r="D967" i="15" s="1"/>
  <c r="S989" i="1" a="1"/>
  <c r="S989" i="1" s="1"/>
  <c r="E967" i="15" s="1"/>
  <c r="T989" i="1" a="1"/>
  <c r="T989" i="1" s="1"/>
  <c r="AH989" i="1"/>
  <c r="BA989" i="1" s="1"/>
  <c r="AI989" i="1"/>
  <c r="AJ989" i="1"/>
  <c r="K934" i="10" s="1"/>
  <c r="AK989" i="1"/>
  <c r="AN989" i="1"/>
  <c r="AO989" i="1"/>
  <c r="M934" i="10" s="1"/>
  <c r="AP989" i="1"/>
  <c r="BQ989" i="1"/>
  <c r="BR989" i="1"/>
  <c r="BS989" i="1"/>
  <c r="A990" i="1"/>
  <c r="C990" i="1"/>
  <c r="L990" i="1" a="1"/>
  <c r="L990" i="1" s="1"/>
  <c r="K968" i="15" s="1"/>
  <c r="M990" i="1" a="1"/>
  <c r="M990" i="1" s="1"/>
  <c r="L968" i="15" s="1"/>
  <c r="R990" i="1" a="1"/>
  <c r="R990" i="1" s="1"/>
  <c r="D968" i="15" s="1"/>
  <c r="S990" i="1" a="1"/>
  <c r="S990" i="1" s="1"/>
  <c r="E968" i="15" s="1"/>
  <c r="T990" i="1" a="1"/>
  <c r="T990" i="1" s="1"/>
  <c r="AH990" i="1"/>
  <c r="BA990" i="1" s="1"/>
  <c r="AI990" i="1"/>
  <c r="AJ990" i="1"/>
  <c r="K935" i="10" s="1"/>
  <c r="AK990" i="1"/>
  <c r="AN990" i="1"/>
  <c r="AO990" i="1"/>
  <c r="M935" i="10" s="1"/>
  <c r="AP990" i="1"/>
  <c r="BQ990" i="1"/>
  <c r="BR990" i="1"/>
  <c r="BS990" i="1"/>
  <c r="A991" i="1"/>
  <c r="C991" i="1"/>
  <c r="L991" i="1" a="1"/>
  <c r="L991" i="1" s="1"/>
  <c r="K969" i="15" s="1"/>
  <c r="M991" i="1" a="1"/>
  <c r="M991" i="1" s="1"/>
  <c r="L969" i="15" s="1"/>
  <c r="R991" i="1" a="1"/>
  <c r="R991" i="1" s="1"/>
  <c r="D969" i="15" s="1"/>
  <c r="S991" i="1" a="1"/>
  <c r="S991" i="1" s="1"/>
  <c r="E969" i="15" s="1"/>
  <c r="T991" i="1" a="1"/>
  <c r="T991" i="1" s="1"/>
  <c r="AH991" i="1"/>
  <c r="BA991" i="1" s="1"/>
  <c r="AI991" i="1"/>
  <c r="AJ991" i="1"/>
  <c r="K936" i="10" s="1"/>
  <c r="AK991" i="1"/>
  <c r="AN991" i="1"/>
  <c r="BD991" i="1" s="1" a="1"/>
  <c r="BD991" i="1" s="1"/>
  <c r="AO991" i="1"/>
  <c r="M936" i="10" s="1"/>
  <c r="AP991" i="1"/>
  <c r="BQ991" i="1"/>
  <c r="BR991" i="1"/>
  <c r="BS991" i="1"/>
  <c r="A992" i="1"/>
  <c r="C992" i="1"/>
  <c r="L992" i="1" a="1"/>
  <c r="L992" i="1" s="1"/>
  <c r="K970" i="15" s="1"/>
  <c r="M992" i="1" a="1"/>
  <c r="M992" i="1" s="1"/>
  <c r="L970" i="15" s="1"/>
  <c r="R992" i="1" a="1"/>
  <c r="R992" i="1" s="1"/>
  <c r="D970" i="15" s="1"/>
  <c r="S992" i="1" a="1"/>
  <c r="S992" i="1" s="1"/>
  <c r="E970" i="15" s="1"/>
  <c r="T992" i="1" a="1"/>
  <c r="T992" i="1" s="1"/>
  <c r="AH992" i="1"/>
  <c r="BA992" i="1" s="1"/>
  <c r="AI992" i="1"/>
  <c r="AJ992" i="1"/>
  <c r="K937" i="10" s="1"/>
  <c r="AK992" i="1"/>
  <c r="AN992" i="1"/>
  <c r="AO992" i="1"/>
  <c r="M937" i="10" s="1"/>
  <c r="AP992" i="1"/>
  <c r="BQ992" i="1"/>
  <c r="BR992" i="1"/>
  <c r="BS992" i="1"/>
  <c r="A993" i="1"/>
  <c r="C993" i="1"/>
  <c r="L993" i="1" a="1"/>
  <c r="L993" i="1" s="1"/>
  <c r="K971" i="15" s="1"/>
  <c r="M993" i="1" a="1"/>
  <c r="M993" i="1" s="1"/>
  <c r="L971" i="15" s="1"/>
  <c r="R993" i="1" a="1"/>
  <c r="R993" i="1" s="1"/>
  <c r="D971" i="15" s="1"/>
  <c r="S993" i="1" a="1"/>
  <c r="S993" i="1" s="1"/>
  <c r="E971" i="15" s="1"/>
  <c r="T993" i="1" a="1"/>
  <c r="T993" i="1" s="1"/>
  <c r="AH993" i="1"/>
  <c r="BA993" i="1" s="1"/>
  <c r="AI993" i="1"/>
  <c r="AJ993" i="1"/>
  <c r="K938" i="10" s="1"/>
  <c r="AK993" i="1"/>
  <c r="AN993" i="1"/>
  <c r="AO993" i="1"/>
  <c r="M938" i="10" s="1"/>
  <c r="AP993" i="1"/>
  <c r="BQ993" i="1"/>
  <c r="BR993" i="1"/>
  <c r="BS993" i="1"/>
  <c r="A994" i="1"/>
  <c r="C994" i="1"/>
  <c r="L994" i="1" a="1"/>
  <c r="L994" i="1" s="1"/>
  <c r="K972" i="15" s="1"/>
  <c r="M994" i="1" a="1"/>
  <c r="M994" i="1" s="1"/>
  <c r="L972" i="15" s="1"/>
  <c r="R994" i="1" a="1"/>
  <c r="R994" i="1" s="1"/>
  <c r="D972" i="15" s="1"/>
  <c r="S994" i="1" a="1"/>
  <c r="S994" i="1" s="1"/>
  <c r="E972" i="15" s="1"/>
  <c r="T994" i="1" a="1"/>
  <c r="T994" i="1" s="1"/>
  <c r="AH994" i="1"/>
  <c r="BA994" i="1" s="1"/>
  <c r="AI994" i="1"/>
  <c r="AJ994" i="1"/>
  <c r="K939" i="10" s="1"/>
  <c r="AK994" i="1"/>
  <c r="AN994" i="1"/>
  <c r="AO994" i="1"/>
  <c r="M939" i="10" s="1"/>
  <c r="AP994" i="1"/>
  <c r="BQ994" i="1"/>
  <c r="BR994" i="1"/>
  <c r="BS994" i="1"/>
  <c r="A995" i="1"/>
  <c r="C995" i="1"/>
  <c r="L995" i="1" a="1"/>
  <c r="L995" i="1" s="1"/>
  <c r="K973" i="15" s="1"/>
  <c r="M995" i="1" a="1"/>
  <c r="M995" i="1" s="1"/>
  <c r="L973" i="15" s="1"/>
  <c r="R995" i="1" a="1"/>
  <c r="R995" i="1" s="1"/>
  <c r="D973" i="15" s="1"/>
  <c r="S995" i="1" a="1"/>
  <c r="S995" i="1" s="1"/>
  <c r="E973" i="15" s="1"/>
  <c r="T995" i="1" a="1"/>
  <c r="T995" i="1" s="1"/>
  <c r="AH995" i="1"/>
  <c r="BA995" i="1" s="1"/>
  <c r="AI995" i="1"/>
  <c r="AJ995" i="1"/>
  <c r="K940" i="10" s="1"/>
  <c r="AK995" i="1"/>
  <c r="AN995" i="1"/>
  <c r="BD995" i="1" s="1" a="1"/>
  <c r="BD995" i="1" s="1"/>
  <c r="AO995" i="1"/>
  <c r="M940" i="10" s="1"/>
  <c r="AP995" i="1"/>
  <c r="BQ995" i="1"/>
  <c r="BR995" i="1"/>
  <c r="BS995" i="1"/>
  <c r="A996" i="1"/>
  <c r="C996" i="1"/>
  <c r="L996" i="1" a="1"/>
  <c r="L996" i="1" s="1"/>
  <c r="K974" i="15" s="1"/>
  <c r="M996" i="1" a="1"/>
  <c r="M996" i="1" s="1"/>
  <c r="L974" i="15" s="1"/>
  <c r="R996" i="1" a="1"/>
  <c r="R996" i="1" s="1"/>
  <c r="D974" i="15" s="1"/>
  <c r="S996" i="1" a="1"/>
  <c r="S996" i="1" s="1"/>
  <c r="E974" i="15" s="1"/>
  <c r="T996" i="1" a="1"/>
  <c r="T996" i="1" s="1"/>
  <c r="AH996" i="1"/>
  <c r="BA996" i="1" s="1"/>
  <c r="AI996" i="1"/>
  <c r="AJ996" i="1"/>
  <c r="K941" i="10" s="1"/>
  <c r="AK996" i="1"/>
  <c r="AN996" i="1"/>
  <c r="AO996" i="1"/>
  <c r="M941" i="10" s="1"/>
  <c r="AP996" i="1"/>
  <c r="BQ996" i="1"/>
  <c r="BR996" i="1"/>
  <c r="BS996" i="1"/>
  <c r="A997" i="1"/>
  <c r="C997" i="1"/>
  <c r="L997" i="1" a="1"/>
  <c r="L997" i="1" s="1"/>
  <c r="K975" i="15" s="1"/>
  <c r="M997" i="1" a="1"/>
  <c r="M997" i="1" s="1"/>
  <c r="L975" i="15" s="1"/>
  <c r="R997" i="1" a="1"/>
  <c r="R997" i="1" s="1"/>
  <c r="D975" i="15" s="1"/>
  <c r="S997" i="1" a="1"/>
  <c r="S997" i="1" s="1"/>
  <c r="E975" i="15" s="1"/>
  <c r="T997" i="1" a="1"/>
  <c r="T997" i="1" s="1"/>
  <c r="AH997" i="1"/>
  <c r="BA997" i="1" s="1"/>
  <c r="AI997" i="1"/>
  <c r="AJ997" i="1"/>
  <c r="K942" i="10" s="1"/>
  <c r="AK997" i="1"/>
  <c r="AN997" i="1"/>
  <c r="BD997" i="1" s="1" a="1"/>
  <c r="BD997" i="1" s="1"/>
  <c r="AO997" i="1"/>
  <c r="M942" i="10" s="1"/>
  <c r="AP997" i="1"/>
  <c r="BQ997" i="1"/>
  <c r="BR997" i="1"/>
  <c r="BS997" i="1"/>
  <c r="A998" i="1"/>
  <c r="C998" i="1"/>
  <c r="L998" i="1" a="1"/>
  <c r="L998" i="1" s="1"/>
  <c r="K976" i="15" s="1"/>
  <c r="M998" i="1" a="1"/>
  <c r="M998" i="1" s="1"/>
  <c r="L976" i="15" s="1"/>
  <c r="R998" i="1" a="1"/>
  <c r="R998" i="1" s="1"/>
  <c r="D976" i="15" s="1"/>
  <c r="S998" i="1" a="1"/>
  <c r="S998" i="1" s="1"/>
  <c r="E976" i="15" s="1"/>
  <c r="T998" i="1" a="1"/>
  <c r="T998" i="1" s="1"/>
  <c r="AH998" i="1"/>
  <c r="BA998" i="1" s="1"/>
  <c r="AI998" i="1"/>
  <c r="AJ998" i="1"/>
  <c r="K943" i="10" s="1"/>
  <c r="AK998" i="1"/>
  <c r="AN998" i="1"/>
  <c r="AO998" i="1"/>
  <c r="M943" i="10" s="1"/>
  <c r="AP998" i="1"/>
  <c r="BQ998" i="1"/>
  <c r="BR998" i="1"/>
  <c r="BS998" i="1"/>
  <c r="A999" i="1"/>
  <c r="C999" i="1"/>
  <c r="L999" i="1" a="1"/>
  <c r="L999" i="1" s="1"/>
  <c r="K977" i="15" s="1"/>
  <c r="M999" i="1" a="1"/>
  <c r="M999" i="1" s="1"/>
  <c r="L977" i="15" s="1"/>
  <c r="R999" i="1" a="1"/>
  <c r="R999" i="1" s="1"/>
  <c r="D977" i="15" s="1"/>
  <c r="S999" i="1" a="1"/>
  <c r="S999" i="1" s="1"/>
  <c r="E977" i="15" s="1"/>
  <c r="T999" i="1" a="1"/>
  <c r="T999" i="1" s="1"/>
  <c r="AH999" i="1"/>
  <c r="BA999" i="1" s="1"/>
  <c r="AI999" i="1"/>
  <c r="AJ999" i="1"/>
  <c r="K944" i="10" s="1"/>
  <c r="AK999" i="1"/>
  <c r="AN999" i="1"/>
  <c r="AO999" i="1"/>
  <c r="M944" i="10" s="1"/>
  <c r="AP999" i="1"/>
  <c r="BQ999" i="1"/>
  <c r="BR999" i="1"/>
  <c r="BS999" i="1"/>
  <c r="A1000" i="1"/>
  <c r="C1000" i="1"/>
  <c r="L1000" i="1" a="1"/>
  <c r="L1000" i="1" s="1"/>
  <c r="K978" i="15" s="1"/>
  <c r="M1000" i="1" a="1"/>
  <c r="M1000" i="1" s="1"/>
  <c r="L978" i="15" s="1"/>
  <c r="R1000" i="1" a="1"/>
  <c r="R1000" i="1" s="1"/>
  <c r="D978" i="15" s="1"/>
  <c r="S1000" i="1" a="1"/>
  <c r="S1000" i="1" s="1"/>
  <c r="E978" i="15" s="1"/>
  <c r="T1000" i="1" a="1"/>
  <c r="T1000" i="1" s="1"/>
  <c r="AH1000" i="1"/>
  <c r="BA1000" i="1" s="1"/>
  <c r="AI1000" i="1"/>
  <c r="AJ1000" i="1"/>
  <c r="K945" i="10" s="1"/>
  <c r="AK1000" i="1"/>
  <c r="AN1000" i="1"/>
  <c r="BD1000" i="1" s="1" a="1"/>
  <c r="BD1000" i="1" s="1"/>
  <c r="AO1000" i="1"/>
  <c r="M945" i="10" s="1"/>
  <c r="AP1000" i="1"/>
  <c r="BQ1000" i="1"/>
  <c r="BR1000" i="1"/>
  <c r="BS1000" i="1"/>
  <c r="A1001" i="1"/>
  <c r="C1001" i="1"/>
  <c r="L1001" i="1" a="1"/>
  <c r="L1001" i="1" s="1"/>
  <c r="K979" i="15" s="1"/>
  <c r="M1001" i="1" a="1"/>
  <c r="M1001" i="1" s="1"/>
  <c r="L979" i="15" s="1"/>
  <c r="R1001" i="1" a="1"/>
  <c r="R1001" i="1" s="1"/>
  <c r="D979" i="15" s="1"/>
  <c r="S1001" i="1" a="1"/>
  <c r="S1001" i="1" s="1"/>
  <c r="E979" i="15" s="1"/>
  <c r="T1001" i="1" a="1"/>
  <c r="T1001" i="1" s="1"/>
  <c r="AH1001" i="1"/>
  <c r="BA1001" i="1" s="1"/>
  <c r="AI1001" i="1"/>
  <c r="AJ1001" i="1"/>
  <c r="K946" i="10" s="1"/>
  <c r="AK1001" i="1"/>
  <c r="AN1001" i="1"/>
  <c r="BD1001" i="1" s="1" a="1"/>
  <c r="BD1001" i="1" s="1"/>
  <c r="AO1001" i="1"/>
  <c r="M946" i="10" s="1"/>
  <c r="AP1001" i="1"/>
  <c r="BQ1001" i="1"/>
  <c r="BR1001" i="1"/>
  <c r="BS1001" i="1"/>
  <c r="A1002" i="1"/>
  <c r="C1002" i="1"/>
  <c r="L1002" i="1" a="1"/>
  <c r="L1002" i="1" s="1"/>
  <c r="K980" i="15" s="1"/>
  <c r="M1002" i="1" a="1"/>
  <c r="M1002" i="1" s="1"/>
  <c r="L980" i="15" s="1"/>
  <c r="R1002" i="1" a="1"/>
  <c r="R1002" i="1" s="1"/>
  <c r="D980" i="15" s="1"/>
  <c r="S1002" i="1" a="1"/>
  <c r="S1002" i="1" s="1"/>
  <c r="E980" i="15" s="1"/>
  <c r="T1002" i="1" a="1"/>
  <c r="T1002" i="1" s="1"/>
  <c r="AH1002" i="1"/>
  <c r="BA1002" i="1" s="1"/>
  <c r="AI1002" i="1"/>
  <c r="AJ1002" i="1"/>
  <c r="K947" i="10" s="1"/>
  <c r="AK1002" i="1"/>
  <c r="AN1002" i="1"/>
  <c r="AO1002" i="1"/>
  <c r="M947" i="10" s="1"/>
  <c r="AP1002" i="1"/>
  <c r="BQ1002" i="1"/>
  <c r="BR1002" i="1"/>
  <c r="BS1002" i="1"/>
  <c r="A1003" i="1"/>
  <c r="C1003" i="1"/>
  <c r="L1003" i="1" a="1"/>
  <c r="L1003" i="1" s="1"/>
  <c r="K981" i="15" s="1"/>
  <c r="M1003" i="1" a="1"/>
  <c r="M1003" i="1" s="1"/>
  <c r="L981" i="15" s="1"/>
  <c r="R1003" i="1" a="1"/>
  <c r="R1003" i="1" s="1"/>
  <c r="D981" i="15" s="1"/>
  <c r="S1003" i="1" a="1"/>
  <c r="S1003" i="1" s="1"/>
  <c r="E981" i="15" s="1"/>
  <c r="T1003" i="1" a="1"/>
  <c r="T1003" i="1" s="1"/>
  <c r="AH1003" i="1"/>
  <c r="BA1003" i="1" s="1"/>
  <c r="AI1003" i="1"/>
  <c r="AJ1003" i="1"/>
  <c r="K948" i="10" s="1"/>
  <c r="AK1003" i="1"/>
  <c r="AN1003" i="1"/>
  <c r="AO1003" i="1"/>
  <c r="M948" i="10" s="1"/>
  <c r="AP1003" i="1"/>
  <c r="BQ1003" i="1"/>
  <c r="BR1003" i="1"/>
  <c r="BS1003" i="1"/>
  <c r="A1004" i="1"/>
  <c r="C1004" i="1"/>
  <c r="L1004" i="1" a="1"/>
  <c r="L1004" i="1" s="1"/>
  <c r="K982" i="15" s="1"/>
  <c r="M1004" i="1" a="1"/>
  <c r="M1004" i="1" s="1"/>
  <c r="L982" i="15" s="1"/>
  <c r="R1004" i="1" a="1"/>
  <c r="R1004" i="1" s="1"/>
  <c r="D982" i="15" s="1"/>
  <c r="S1004" i="1" a="1"/>
  <c r="S1004" i="1" s="1"/>
  <c r="E982" i="15" s="1"/>
  <c r="T1004" i="1" a="1"/>
  <c r="T1004" i="1" s="1"/>
  <c r="AH1004" i="1"/>
  <c r="BA1004" i="1" s="1"/>
  <c r="AI1004" i="1"/>
  <c r="AJ1004" i="1"/>
  <c r="K949" i="10" s="1"/>
  <c r="AK1004" i="1"/>
  <c r="AN1004" i="1"/>
  <c r="BD1004" i="1" s="1" a="1"/>
  <c r="BD1004" i="1" s="1"/>
  <c r="AO1004" i="1"/>
  <c r="M949" i="10" s="1"/>
  <c r="AP1004" i="1"/>
  <c r="BQ1004" i="1"/>
  <c r="BR1004" i="1"/>
  <c r="BS1004" i="1"/>
  <c r="A1005" i="1"/>
  <c r="C1005" i="1"/>
  <c r="L1005" i="1" a="1"/>
  <c r="L1005" i="1" s="1"/>
  <c r="K983" i="15" s="1"/>
  <c r="M1005" i="1" a="1"/>
  <c r="M1005" i="1" s="1"/>
  <c r="L983" i="15" s="1"/>
  <c r="R1005" i="1" a="1"/>
  <c r="R1005" i="1" s="1"/>
  <c r="D983" i="15" s="1"/>
  <c r="S1005" i="1" a="1"/>
  <c r="S1005" i="1" s="1"/>
  <c r="E983" i="15" s="1"/>
  <c r="T1005" i="1" a="1"/>
  <c r="T1005" i="1" s="1"/>
  <c r="AH1005" i="1"/>
  <c r="BA1005" i="1" s="1"/>
  <c r="AI1005" i="1"/>
  <c r="AJ1005" i="1"/>
  <c r="K950" i="10" s="1"/>
  <c r="AK1005" i="1"/>
  <c r="AN1005" i="1"/>
  <c r="AO1005" i="1"/>
  <c r="M950" i="10" s="1"/>
  <c r="AP1005" i="1"/>
  <c r="BQ1005" i="1"/>
  <c r="BR1005" i="1"/>
  <c r="BS1005" i="1"/>
  <c r="A1006" i="1"/>
  <c r="C1006" i="1"/>
  <c r="L1006" i="1" a="1"/>
  <c r="L1006" i="1" s="1"/>
  <c r="K984" i="15" s="1"/>
  <c r="M1006" i="1" a="1"/>
  <c r="M1006" i="1" s="1"/>
  <c r="L984" i="15" s="1"/>
  <c r="R1006" i="1" a="1"/>
  <c r="R1006" i="1" s="1"/>
  <c r="D984" i="15" s="1"/>
  <c r="S1006" i="1" a="1"/>
  <c r="S1006" i="1" s="1"/>
  <c r="E984" i="15" s="1"/>
  <c r="T1006" i="1" a="1"/>
  <c r="T1006" i="1" s="1"/>
  <c r="AH1006" i="1"/>
  <c r="BA1006" i="1" s="1"/>
  <c r="AI1006" i="1"/>
  <c r="AJ1006" i="1"/>
  <c r="K951" i="10" s="1"/>
  <c r="AK1006" i="1"/>
  <c r="AN1006" i="1"/>
  <c r="BD1006" i="1" s="1" a="1"/>
  <c r="BD1006" i="1" s="1"/>
  <c r="AO1006" i="1"/>
  <c r="M951" i="10" s="1"/>
  <c r="AP1006" i="1"/>
  <c r="BQ1006" i="1"/>
  <c r="BR1006" i="1"/>
  <c r="BS1006" i="1"/>
  <c r="A1007" i="1"/>
  <c r="C1007" i="1"/>
  <c r="L1007" i="1" a="1"/>
  <c r="L1007" i="1" s="1"/>
  <c r="K985" i="15" s="1"/>
  <c r="M1007" i="1" a="1"/>
  <c r="M1007" i="1" s="1"/>
  <c r="L985" i="15" s="1"/>
  <c r="R1007" i="1" a="1"/>
  <c r="R1007" i="1" s="1"/>
  <c r="D985" i="15" s="1"/>
  <c r="S1007" i="1" a="1"/>
  <c r="S1007" i="1" s="1"/>
  <c r="E985" i="15" s="1"/>
  <c r="T1007" i="1" a="1"/>
  <c r="T1007" i="1" s="1"/>
  <c r="AH1007" i="1"/>
  <c r="BA1007" i="1" s="1"/>
  <c r="AI1007" i="1"/>
  <c r="AJ1007" i="1"/>
  <c r="K952" i="10" s="1"/>
  <c r="AK1007" i="1"/>
  <c r="AN1007" i="1"/>
  <c r="AO1007" i="1"/>
  <c r="M952" i="10" s="1"/>
  <c r="AP1007" i="1"/>
  <c r="BQ1007" i="1"/>
  <c r="BR1007" i="1"/>
  <c r="BS1007" i="1"/>
  <c r="A1008" i="1"/>
  <c r="C1008" i="1"/>
  <c r="L1008" i="1" a="1"/>
  <c r="L1008" i="1" s="1"/>
  <c r="K986" i="15" s="1"/>
  <c r="M1008" i="1" a="1"/>
  <c r="M1008" i="1" s="1"/>
  <c r="L986" i="15" s="1"/>
  <c r="R1008" i="1" a="1"/>
  <c r="R1008" i="1" s="1"/>
  <c r="D986" i="15" s="1"/>
  <c r="S1008" i="1" a="1"/>
  <c r="S1008" i="1" s="1"/>
  <c r="E986" i="15" s="1"/>
  <c r="T1008" i="1" a="1"/>
  <c r="T1008" i="1" s="1"/>
  <c r="AH1008" i="1"/>
  <c r="BA1008" i="1" s="1"/>
  <c r="AI1008" i="1"/>
  <c r="AJ1008" i="1"/>
  <c r="K953" i="10" s="1"/>
  <c r="AK1008" i="1"/>
  <c r="AN1008" i="1"/>
  <c r="BD1008" i="1" s="1" a="1"/>
  <c r="BD1008" i="1" s="1"/>
  <c r="AO1008" i="1"/>
  <c r="M953" i="10" s="1"/>
  <c r="AP1008" i="1"/>
  <c r="BQ1008" i="1"/>
  <c r="BR1008" i="1"/>
  <c r="BS1008" i="1"/>
  <c r="A1009" i="1"/>
  <c r="C1009" i="1"/>
  <c r="L1009" i="1" a="1"/>
  <c r="L1009" i="1" s="1"/>
  <c r="K987" i="15" s="1"/>
  <c r="M1009" i="1" a="1"/>
  <c r="M1009" i="1" s="1"/>
  <c r="L987" i="15" s="1"/>
  <c r="R1009" i="1" a="1"/>
  <c r="R1009" i="1" s="1"/>
  <c r="D987" i="15" s="1"/>
  <c r="S1009" i="1" a="1"/>
  <c r="S1009" i="1" s="1"/>
  <c r="E987" i="15" s="1"/>
  <c r="T1009" i="1" a="1"/>
  <c r="T1009" i="1" s="1"/>
  <c r="AH1009" i="1"/>
  <c r="BA1009" i="1" s="1"/>
  <c r="AI1009" i="1"/>
  <c r="AJ1009" i="1"/>
  <c r="K954" i="10" s="1"/>
  <c r="AK1009" i="1"/>
  <c r="AN1009" i="1"/>
  <c r="AO1009" i="1"/>
  <c r="M954" i="10" s="1"/>
  <c r="AP1009" i="1"/>
  <c r="BQ1009" i="1"/>
  <c r="BR1009" i="1"/>
  <c r="BS1009" i="1"/>
  <c r="A1010" i="1"/>
  <c r="C1010" i="1"/>
  <c r="L1010" i="1" a="1"/>
  <c r="L1010" i="1" s="1"/>
  <c r="K988" i="15" s="1"/>
  <c r="M1010" i="1" a="1"/>
  <c r="M1010" i="1" s="1"/>
  <c r="L988" i="15" s="1"/>
  <c r="R1010" i="1" a="1"/>
  <c r="R1010" i="1" s="1"/>
  <c r="D988" i="15" s="1"/>
  <c r="S1010" i="1" a="1"/>
  <c r="S1010" i="1" s="1"/>
  <c r="E988" i="15" s="1"/>
  <c r="T1010" i="1" a="1"/>
  <c r="T1010" i="1" s="1"/>
  <c r="AH1010" i="1"/>
  <c r="BA1010" i="1" s="1"/>
  <c r="AI1010" i="1"/>
  <c r="AJ1010" i="1"/>
  <c r="K955" i="10" s="1"/>
  <c r="AK1010" i="1"/>
  <c r="AN1010" i="1"/>
  <c r="BD1010" i="1" s="1" a="1"/>
  <c r="BD1010" i="1" s="1"/>
  <c r="AO1010" i="1"/>
  <c r="M955" i="10" s="1"/>
  <c r="AP1010" i="1"/>
  <c r="BQ1010" i="1"/>
  <c r="BR1010" i="1"/>
  <c r="BS1010" i="1"/>
  <c r="A1011" i="1"/>
  <c r="C1011" i="1"/>
  <c r="L1011" i="1" a="1"/>
  <c r="L1011" i="1" s="1"/>
  <c r="K989" i="15" s="1"/>
  <c r="M1011" i="1" a="1"/>
  <c r="M1011" i="1" s="1"/>
  <c r="L989" i="15" s="1"/>
  <c r="R1011" i="1" a="1"/>
  <c r="R1011" i="1" s="1"/>
  <c r="D989" i="15" s="1"/>
  <c r="S1011" i="1" a="1"/>
  <c r="S1011" i="1" s="1"/>
  <c r="E989" i="15" s="1"/>
  <c r="T1011" i="1" a="1"/>
  <c r="T1011" i="1" s="1"/>
  <c r="AH1011" i="1"/>
  <c r="BA1011" i="1" s="1"/>
  <c r="AI1011" i="1"/>
  <c r="AJ1011" i="1"/>
  <c r="K956" i="10" s="1"/>
  <c r="AK1011" i="1"/>
  <c r="AN1011" i="1"/>
  <c r="BD1011" i="1" s="1" a="1"/>
  <c r="BD1011" i="1" s="1"/>
  <c r="AO1011" i="1"/>
  <c r="M956" i="10" s="1"/>
  <c r="AP1011" i="1"/>
  <c r="BQ1011" i="1"/>
  <c r="BR1011" i="1"/>
  <c r="BS1011" i="1"/>
  <c r="A1012" i="1"/>
  <c r="C1012" i="1"/>
  <c r="L1012" i="1" a="1"/>
  <c r="L1012" i="1" s="1"/>
  <c r="K990" i="15" s="1"/>
  <c r="M1012" i="1" a="1"/>
  <c r="M1012" i="1" s="1"/>
  <c r="L990" i="15" s="1"/>
  <c r="R1012" i="1" a="1"/>
  <c r="R1012" i="1" s="1"/>
  <c r="D990" i="15" s="1"/>
  <c r="S1012" i="1" a="1"/>
  <c r="S1012" i="1" s="1"/>
  <c r="E990" i="15" s="1"/>
  <c r="T1012" i="1" a="1"/>
  <c r="T1012" i="1" s="1"/>
  <c r="AH1012" i="1"/>
  <c r="BA1012" i="1" s="1"/>
  <c r="AI1012" i="1"/>
  <c r="AJ1012" i="1"/>
  <c r="K957" i="10" s="1"/>
  <c r="AK1012" i="1"/>
  <c r="AN1012" i="1"/>
  <c r="AO1012" i="1"/>
  <c r="M957" i="10" s="1"/>
  <c r="AP1012" i="1"/>
  <c r="BQ1012" i="1"/>
  <c r="BR1012" i="1"/>
  <c r="BS1012" i="1"/>
  <c r="A1013" i="1"/>
  <c r="C1013" i="1"/>
  <c r="L1013" i="1" a="1"/>
  <c r="L1013" i="1" s="1"/>
  <c r="K991" i="15" s="1"/>
  <c r="M1013" i="1" a="1"/>
  <c r="M1013" i="1" s="1"/>
  <c r="L991" i="15" s="1"/>
  <c r="R1013" i="1" a="1"/>
  <c r="R1013" i="1" s="1"/>
  <c r="D991" i="15" s="1"/>
  <c r="S1013" i="1" a="1"/>
  <c r="S1013" i="1" s="1"/>
  <c r="E991" i="15" s="1"/>
  <c r="T1013" i="1" a="1"/>
  <c r="T1013" i="1" s="1"/>
  <c r="AH1013" i="1"/>
  <c r="BA1013" i="1" s="1"/>
  <c r="AI1013" i="1"/>
  <c r="AJ1013" i="1"/>
  <c r="K958" i="10" s="1"/>
  <c r="AK1013" i="1"/>
  <c r="AN1013" i="1"/>
  <c r="AO1013" i="1"/>
  <c r="M958" i="10" s="1"/>
  <c r="AP1013" i="1"/>
  <c r="BQ1013" i="1"/>
  <c r="BR1013" i="1"/>
  <c r="BS1013" i="1"/>
  <c r="A1014" i="1"/>
  <c r="C1014" i="1"/>
  <c r="L1014" i="1" a="1"/>
  <c r="L1014" i="1" s="1"/>
  <c r="K992" i="15" s="1"/>
  <c r="M1014" i="1" a="1"/>
  <c r="M1014" i="1" s="1"/>
  <c r="L992" i="15" s="1"/>
  <c r="R1014" i="1" a="1"/>
  <c r="R1014" i="1" s="1"/>
  <c r="D992" i="15" s="1"/>
  <c r="S1014" i="1" a="1"/>
  <c r="S1014" i="1" s="1"/>
  <c r="E992" i="15" s="1"/>
  <c r="T1014" i="1" a="1"/>
  <c r="T1014" i="1" s="1"/>
  <c r="AH1014" i="1"/>
  <c r="BA1014" i="1" s="1"/>
  <c r="AI1014" i="1"/>
  <c r="AJ1014" i="1"/>
  <c r="K959" i="10" s="1"/>
  <c r="AK1014" i="1"/>
  <c r="AN1014" i="1"/>
  <c r="BD1014" i="1" s="1" a="1"/>
  <c r="BD1014" i="1" s="1"/>
  <c r="AO1014" i="1"/>
  <c r="M959" i="10" s="1"/>
  <c r="AP1014" i="1"/>
  <c r="BQ1014" i="1"/>
  <c r="BR1014" i="1"/>
  <c r="BS1014" i="1"/>
  <c r="A1015" i="1"/>
  <c r="C1015" i="1"/>
  <c r="L1015" i="1" a="1"/>
  <c r="L1015" i="1" s="1"/>
  <c r="K993" i="15" s="1"/>
  <c r="M1015" i="1" a="1"/>
  <c r="M1015" i="1" s="1"/>
  <c r="L993" i="15" s="1"/>
  <c r="R1015" i="1" a="1"/>
  <c r="R1015" i="1" s="1"/>
  <c r="D993" i="15" s="1"/>
  <c r="S1015" i="1" a="1"/>
  <c r="S1015" i="1" s="1"/>
  <c r="E993" i="15" s="1"/>
  <c r="T1015" i="1" a="1"/>
  <c r="T1015" i="1" s="1"/>
  <c r="AH1015" i="1"/>
  <c r="BA1015" i="1" s="1"/>
  <c r="AI1015" i="1"/>
  <c r="AJ1015" i="1"/>
  <c r="K960" i="10" s="1"/>
  <c r="AK1015" i="1"/>
  <c r="AN1015" i="1"/>
  <c r="BD1015" i="1" s="1" a="1"/>
  <c r="BD1015" i="1" s="1"/>
  <c r="AO1015" i="1"/>
  <c r="M960" i="10" s="1"/>
  <c r="AP1015" i="1"/>
  <c r="BQ1015" i="1"/>
  <c r="BR1015" i="1"/>
  <c r="BS1015" i="1"/>
  <c r="A1016" i="1"/>
  <c r="C1016" i="1"/>
  <c r="L1016" i="1" a="1"/>
  <c r="L1016" i="1" s="1"/>
  <c r="K994" i="15" s="1"/>
  <c r="M1016" i="1" a="1"/>
  <c r="M1016" i="1" s="1"/>
  <c r="L994" i="15" s="1"/>
  <c r="R1016" i="1" a="1"/>
  <c r="R1016" i="1" s="1"/>
  <c r="D994" i="15" s="1"/>
  <c r="S1016" i="1" a="1"/>
  <c r="S1016" i="1" s="1"/>
  <c r="E994" i="15" s="1"/>
  <c r="T1016" i="1" a="1"/>
  <c r="T1016" i="1" s="1"/>
  <c r="AH1016" i="1"/>
  <c r="BA1016" i="1" s="1"/>
  <c r="AI1016" i="1"/>
  <c r="AJ1016" i="1"/>
  <c r="K961" i="10" s="1"/>
  <c r="AK1016" i="1"/>
  <c r="AN1016" i="1"/>
  <c r="AO1016" i="1"/>
  <c r="M961" i="10" s="1"/>
  <c r="AP1016" i="1"/>
  <c r="BQ1016" i="1"/>
  <c r="BR1016" i="1"/>
  <c r="BS1016" i="1"/>
  <c r="A1017" i="1"/>
  <c r="C1017" i="1"/>
  <c r="L1017" i="1" a="1"/>
  <c r="L1017" i="1" s="1"/>
  <c r="K995" i="15" s="1"/>
  <c r="M1017" i="1" a="1"/>
  <c r="M1017" i="1" s="1"/>
  <c r="L995" i="15" s="1"/>
  <c r="R1017" i="1" a="1"/>
  <c r="R1017" i="1" s="1"/>
  <c r="D995" i="15" s="1"/>
  <c r="S1017" i="1" a="1"/>
  <c r="S1017" i="1" s="1"/>
  <c r="E995" i="15" s="1"/>
  <c r="T1017" i="1" a="1"/>
  <c r="T1017" i="1" s="1"/>
  <c r="AH1017" i="1"/>
  <c r="BA1017" i="1" s="1"/>
  <c r="AI1017" i="1"/>
  <c r="AJ1017" i="1"/>
  <c r="K962" i="10" s="1"/>
  <c r="AK1017" i="1"/>
  <c r="AN1017" i="1"/>
  <c r="BD1017" i="1" s="1" a="1"/>
  <c r="BD1017" i="1" s="1"/>
  <c r="AO1017" i="1"/>
  <c r="M962" i="10" s="1"/>
  <c r="AP1017" i="1"/>
  <c r="BQ1017" i="1"/>
  <c r="BR1017" i="1"/>
  <c r="BS1017" i="1"/>
  <c r="A1018" i="1"/>
  <c r="C1018" i="1"/>
  <c r="L1018" i="1" a="1"/>
  <c r="L1018" i="1" s="1"/>
  <c r="K996" i="15" s="1"/>
  <c r="M1018" i="1" a="1"/>
  <c r="M1018" i="1" s="1"/>
  <c r="L996" i="15" s="1"/>
  <c r="R1018" i="1" a="1"/>
  <c r="R1018" i="1" s="1"/>
  <c r="D996" i="15" s="1"/>
  <c r="S1018" i="1" a="1"/>
  <c r="S1018" i="1" s="1"/>
  <c r="E996" i="15" s="1"/>
  <c r="T1018" i="1" a="1"/>
  <c r="T1018" i="1" s="1"/>
  <c r="AH1018" i="1"/>
  <c r="BA1018" i="1" s="1"/>
  <c r="AI1018" i="1"/>
  <c r="AJ1018" i="1"/>
  <c r="K963" i="10" s="1"/>
  <c r="AK1018" i="1"/>
  <c r="AN1018" i="1"/>
  <c r="AO1018" i="1"/>
  <c r="M963" i="10" s="1"/>
  <c r="AP1018" i="1"/>
  <c r="BQ1018" i="1"/>
  <c r="BR1018" i="1"/>
  <c r="BS1018" i="1"/>
  <c r="A1019" i="1"/>
  <c r="C1019" i="1"/>
  <c r="L1019" i="1" a="1"/>
  <c r="L1019" i="1" s="1"/>
  <c r="K997" i="15" s="1"/>
  <c r="M1019" i="1" a="1"/>
  <c r="M1019" i="1" s="1"/>
  <c r="L997" i="15" s="1"/>
  <c r="R1019" i="1" a="1"/>
  <c r="R1019" i="1" s="1"/>
  <c r="D997" i="15" s="1"/>
  <c r="S1019" i="1" a="1"/>
  <c r="S1019" i="1" s="1"/>
  <c r="E997" i="15" s="1"/>
  <c r="T1019" i="1" a="1"/>
  <c r="T1019" i="1" s="1"/>
  <c r="AH1019" i="1"/>
  <c r="BA1019" i="1" s="1"/>
  <c r="AI1019" i="1"/>
  <c r="AJ1019" i="1"/>
  <c r="K964" i="10" s="1"/>
  <c r="AK1019" i="1"/>
  <c r="AN1019" i="1"/>
  <c r="BD1019" i="1" s="1" a="1"/>
  <c r="BD1019" i="1" s="1"/>
  <c r="AO1019" i="1"/>
  <c r="M964" i="10" s="1"/>
  <c r="AP1019" i="1"/>
  <c r="BQ1019" i="1"/>
  <c r="BR1019" i="1"/>
  <c r="BS1019" i="1"/>
  <c r="A1020" i="1"/>
  <c r="C1020" i="1"/>
  <c r="L1020" i="1" a="1"/>
  <c r="L1020" i="1" s="1"/>
  <c r="K998" i="15" s="1"/>
  <c r="M1020" i="1" a="1"/>
  <c r="M1020" i="1" s="1"/>
  <c r="L998" i="15" s="1"/>
  <c r="R1020" i="1" a="1"/>
  <c r="R1020" i="1" s="1"/>
  <c r="D998" i="15" s="1"/>
  <c r="S1020" i="1" a="1"/>
  <c r="S1020" i="1" s="1"/>
  <c r="E998" i="15" s="1"/>
  <c r="T1020" i="1" a="1"/>
  <c r="T1020" i="1" s="1"/>
  <c r="AH1020" i="1"/>
  <c r="BA1020" i="1" s="1"/>
  <c r="AI1020" i="1"/>
  <c r="AJ1020" i="1"/>
  <c r="K965" i="10" s="1"/>
  <c r="AK1020" i="1"/>
  <c r="AN1020" i="1"/>
  <c r="AO1020" i="1"/>
  <c r="M965" i="10" s="1"/>
  <c r="AP1020" i="1"/>
  <c r="BQ1020" i="1"/>
  <c r="BR1020" i="1"/>
  <c r="BS1020" i="1"/>
  <c r="A1021" i="1"/>
  <c r="C1021" i="1"/>
  <c r="L1021" i="1" a="1"/>
  <c r="L1021" i="1" s="1"/>
  <c r="K999" i="15" s="1"/>
  <c r="M1021" i="1" a="1"/>
  <c r="M1021" i="1" s="1"/>
  <c r="L999" i="15" s="1"/>
  <c r="R1021" i="1" a="1"/>
  <c r="R1021" i="1" s="1"/>
  <c r="D999" i="15" s="1"/>
  <c r="S1021" i="1" a="1"/>
  <c r="S1021" i="1" s="1"/>
  <c r="E999" i="15" s="1"/>
  <c r="T1021" i="1" a="1"/>
  <c r="T1021" i="1" s="1"/>
  <c r="AH1021" i="1"/>
  <c r="BA1021" i="1" s="1"/>
  <c r="AI1021" i="1"/>
  <c r="AJ1021" i="1"/>
  <c r="K966" i="10" s="1"/>
  <c r="AK1021" i="1"/>
  <c r="AN1021" i="1"/>
  <c r="AO1021" i="1"/>
  <c r="M966" i="10" s="1"/>
  <c r="AP1021" i="1"/>
  <c r="BQ1021" i="1"/>
  <c r="BR1021" i="1"/>
  <c r="BS1021" i="1"/>
  <c r="A1022" i="1"/>
  <c r="C1022" i="1"/>
  <c r="L1022" i="1" a="1"/>
  <c r="L1022" i="1" s="1"/>
  <c r="K1000" i="15" s="1"/>
  <c r="M1022" i="1" a="1"/>
  <c r="M1022" i="1" s="1"/>
  <c r="L1000" i="15" s="1"/>
  <c r="R1022" i="1" a="1"/>
  <c r="R1022" i="1" s="1"/>
  <c r="D1000" i="15" s="1"/>
  <c r="S1022" i="1" a="1"/>
  <c r="S1022" i="1" s="1"/>
  <c r="E1000" i="15" s="1"/>
  <c r="T1022" i="1" a="1"/>
  <c r="T1022" i="1" s="1"/>
  <c r="AH1022" i="1"/>
  <c r="BA1022" i="1" s="1"/>
  <c r="AI1022" i="1"/>
  <c r="AJ1022" i="1"/>
  <c r="K967" i="10" s="1"/>
  <c r="AK1022" i="1"/>
  <c r="AN1022" i="1"/>
  <c r="AO1022" i="1"/>
  <c r="M967" i="10" s="1"/>
  <c r="AP1022" i="1"/>
  <c r="BQ1022" i="1"/>
  <c r="BR1022" i="1"/>
  <c r="BS1022" i="1"/>
  <c r="A1023" i="1"/>
  <c r="C1023" i="1"/>
  <c r="L1023" i="1" a="1"/>
  <c r="L1023" i="1" s="1"/>
  <c r="K1001" i="15" s="1"/>
  <c r="M1023" i="1" a="1"/>
  <c r="M1023" i="1" s="1"/>
  <c r="L1001" i="15" s="1"/>
  <c r="R1023" i="1" a="1"/>
  <c r="R1023" i="1" s="1"/>
  <c r="D1001" i="15" s="1"/>
  <c r="S1023" i="1" a="1"/>
  <c r="S1023" i="1" s="1"/>
  <c r="E1001" i="15" s="1"/>
  <c r="T1023" i="1" a="1"/>
  <c r="T1023" i="1" s="1"/>
  <c r="AH1023" i="1"/>
  <c r="BA1023" i="1" s="1"/>
  <c r="AI1023" i="1"/>
  <c r="AJ1023" i="1"/>
  <c r="K968" i="10" s="1"/>
  <c r="AK1023" i="1"/>
  <c r="AN1023" i="1"/>
  <c r="AO1023" i="1"/>
  <c r="M968" i="10" s="1"/>
  <c r="AP1023" i="1"/>
  <c r="BQ1023" i="1"/>
  <c r="BR1023" i="1"/>
  <c r="BS1023" i="1"/>
  <c r="A1024" i="1"/>
  <c r="C1024" i="1"/>
  <c r="L1024" i="1" a="1"/>
  <c r="L1024" i="1" s="1"/>
  <c r="K1002" i="15" s="1"/>
  <c r="M1024" i="1" a="1"/>
  <c r="M1024" i="1" s="1"/>
  <c r="L1002" i="15" s="1"/>
  <c r="R1024" i="1" a="1"/>
  <c r="R1024" i="1" s="1"/>
  <c r="D1002" i="15" s="1"/>
  <c r="S1024" i="1" a="1"/>
  <c r="S1024" i="1" s="1"/>
  <c r="E1002" i="15" s="1"/>
  <c r="T1024" i="1" a="1"/>
  <c r="T1024" i="1" s="1"/>
  <c r="AH1024" i="1"/>
  <c r="BA1024" i="1" s="1"/>
  <c r="AI1024" i="1"/>
  <c r="AJ1024" i="1"/>
  <c r="K969" i="10" s="1"/>
  <c r="AK1024" i="1"/>
  <c r="AN1024" i="1"/>
  <c r="AO1024" i="1"/>
  <c r="M969" i="10" s="1"/>
  <c r="AP1024" i="1"/>
  <c r="BQ1024" i="1"/>
  <c r="BR1024" i="1"/>
  <c r="BS1024" i="1"/>
  <c r="A1025" i="1"/>
  <c r="C1025" i="1"/>
  <c r="L1025" i="1" a="1"/>
  <c r="L1025" i="1" s="1"/>
  <c r="K1003" i="15" s="1"/>
  <c r="M1025" i="1" a="1"/>
  <c r="M1025" i="1" s="1"/>
  <c r="L1003" i="15" s="1"/>
  <c r="R1025" i="1" a="1"/>
  <c r="R1025" i="1" s="1"/>
  <c r="D1003" i="15" s="1"/>
  <c r="S1025" i="1" a="1"/>
  <c r="S1025" i="1" s="1"/>
  <c r="E1003" i="15" s="1"/>
  <c r="T1025" i="1" a="1"/>
  <c r="T1025" i="1" s="1"/>
  <c r="AH1025" i="1"/>
  <c r="BA1025" i="1" s="1"/>
  <c r="AI1025" i="1"/>
  <c r="AJ1025" i="1"/>
  <c r="K970" i="10" s="1"/>
  <c r="AK1025" i="1"/>
  <c r="AN1025" i="1"/>
  <c r="AO1025" i="1"/>
  <c r="M970" i="10" s="1"/>
  <c r="AP1025" i="1"/>
  <c r="BQ1025" i="1"/>
  <c r="BR1025" i="1"/>
  <c r="BS1025" i="1"/>
  <c r="A1026" i="1"/>
  <c r="C1026" i="1"/>
  <c r="L1026" i="1" a="1"/>
  <c r="L1026" i="1" s="1"/>
  <c r="K1004" i="15" s="1"/>
  <c r="M1026" i="1" a="1"/>
  <c r="M1026" i="1" s="1"/>
  <c r="L1004" i="15" s="1"/>
  <c r="R1026" i="1" a="1"/>
  <c r="R1026" i="1" s="1"/>
  <c r="D1004" i="15" s="1"/>
  <c r="S1026" i="1" a="1"/>
  <c r="S1026" i="1" s="1"/>
  <c r="E1004" i="15" s="1"/>
  <c r="T1026" i="1" a="1"/>
  <c r="T1026" i="1" s="1"/>
  <c r="AH1026" i="1"/>
  <c r="BA1026" i="1" s="1"/>
  <c r="AI1026" i="1"/>
  <c r="AJ1026" i="1"/>
  <c r="K971" i="10" s="1"/>
  <c r="AK1026" i="1"/>
  <c r="AN1026" i="1"/>
  <c r="BD1026" i="1" s="1" a="1"/>
  <c r="BD1026" i="1" s="1"/>
  <c r="AO1026" i="1"/>
  <c r="M971" i="10" s="1"/>
  <c r="AP1026" i="1"/>
  <c r="BQ1026" i="1"/>
  <c r="BR1026" i="1"/>
  <c r="BS1026" i="1"/>
  <c r="A1027" i="1"/>
  <c r="C1027" i="1"/>
  <c r="L1027" i="1" a="1"/>
  <c r="L1027" i="1" s="1"/>
  <c r="K1005" i="15" s="1"/>
  <c r="M1027" i="1" a="1"/>
  <c r="M1027" i="1" s="1"/>
  <c r="L1005" i="15" s="1"/>
  <c r="R1027" i="1" a="1"/>
  <c r="R1027" i="1" s="1"/>
  <c r="D1005" i="15" s="1"/>
  <c r="S1027" i="1" a="1"/>
  <c r="S1027" i="1" s="1"/>
  <c r="E1005" i="15" s="1"/>
  <c r="T1027" i="1" a="1"/>
  <c r="T1027" i="1" s="1"/>
  <c r="AH1027" i="1"/>
  <c r="BA1027" i="1" s="1"/>
  <c r="AI1027" i="1"/>
  <c r="AJ1027" i="1"/>
  <c r="K972" i="10" s="1"/>
  <c r="AK1027" i="1"/>
  <c r="AN1027" i="1"/>
  <c r="AO1027" i="1"/>
  <c r="M972" i="10" s="1"/>
  <c r="AP1027" i="1"/>
  <c r="BQ1027" i="1"/>
  <c r="BR1027" i="1"/>
  <c r="BS1027" i="1"/>
  <c r="A1028" i="1"/>
  <c r="C1028" i="1"/>
  <c r="L1028" i="1" a="1"/>
  <c r="L1028" i="1" s="1"/>
  <c r="K1006" i="15" s="1"/>
  <c r="M1028" i="1" a="1"/>
  <c r="M1028" i="1" s="1"/>
  <c r="L1006" i="15" s="1"/>
  <c r="R1028" i="1" a="1"/>
  <c r="R1028" i="1" s="1"/>
  <c r="D1006" i="15" s="1"/>
  <c r="S1028" i="1" a="1"/>
  <c r="S1028" i="1" s="1"/>
  <c r="E1006" i="15" s="1"/>
  <c r="T1028" i="1" a="1"/>
  <c r="T1028" i="1" s="1"/>
  <c r="AH1028" i="1"/>
  <c r="BA1028" i="1" s="1"/>
  <c r="AI1028" i="1"/>
  <c r="AJ1028" i="1"/>
  <c r="K973" i="10" s="1"/>
  <c r="AK1028" i="1"/>
  <c r="AN1028" i="1"/>
  <c r="BD1028" i="1" s="1" a="1"/>
  <c r="BD1028" i="1" s="1"/>
  <c r="AO1028" i="1"/>
  <c r="M973" i="10" s="1"/>
  <c r="AP1028" i="1"/>
  <c r="BQ1028" i="1"/>
  <c r="BR1028" i="1"/>
  <c r="BS1028" i="1"/>
  <c r="A1029" i="1"/>
  <c r="C1029" i="1"/>
  <c r="L1029" i="1" a="1"/>
  <c r="L1029" i="1" s="1"/>
  <c r="K1007" i="15" s="1"/>
  <c r="M1029" i="1" a="1"/>
  <c r="M1029" i="1" s="1"/>
  <c r="L1007" i="15" s="1"/>
  <c r="R1029" i="1" a="1"/>
  <c r="R1029" i="1" s="1"/>
  <c r="D1007" i="15" s="1"/>
  <c r="S1029" i="1" a="1"/>
  <c r="S1029" i="1" s="1"/>
  <c r="E1007" i="15" s="1"/>
  <c r="T1029" i="1" a="1"/>
  <c r="T1029" i="1" s="1"/>
  <c r="AH1029" i="1"/>
  <c r="BA1029" i="1" s="1"/>
  <c r="AI1029" i="1"/>
  <c r="AJ1029" i="1"/>
  <c r="K974" i="10" s="1"/>
  <c r="AK1029" i="1"/>
  <c r="AN1029" i="1"/>
  <c r="BD1029" i="1" s="1" a="1"/>
  <c r="BD1029" i="1" s="1"/>
  <c r="AO1029" i="1"/>
  <c r="M974" i="10" s="1"/>
  <c r="AP1029" i="1"/>
  <c r="BQ1029" i="1"/>
  <c r="BR1029" i="1"/>
  <c r="BS1029" i="1"/>
  <c r="A1030" i="1"/>
  <c r="C1030" i="1"/>
  <c r="L1030" i="1" a="1"/>
  <c r="L1030" i="1" s="1"/>
  <c r="K1008" i="15" s="1"/>
  <c r="M1030" i="1" a="1"/>
  <c r="M1030" i="1" s="1"/>
  <c r="L1008" i="15" s="1"/>
  <c r="R1030" i="1" a="1"/>
  <c r="R1030" i="1" s="1"/>
  <c r="D1008" i="15" s="1"/>
  <c r="S1030" i="1" a="1"/>
  <c r="S1030" i="1" s="1"/>
  <c r="E1008" i="15" s="1"/>
  <c r="T1030" i="1" a="1"/>
  <c r="T1030" i="1" s="1"/>
  <c r="AH1030" i="1"/>
  <c r="BA1030" i="1" s="1"/>
  <c r="AI1030" i="1"/>
  <c r="AJ1030" i="1"/>
  <c r="K975" i="10" s="1"/>
  <c r="AK1030" i="1"/>
  <c r="AN1030" i="1"/>
  <c r="AO1030" i="1"/>
  <c r="M975" i="10" s="1"/>
  <c r="AP1030" i="1"/>
  <c r="BQ1030" i="1"/>
  <c r="BR1030" i="1"/>
  <c r="BS1030" i="1"/>
  <c r="A1031" i="1"/>
  <c r="C1031" i="1"/>
  <c r="L1031" i="1" a="1"/>
  <c r="L1031" i="1" s="1"/>
  <c r="K1009" i="15" s="1"/>
  <c r="M1031" i="1" a="1"/>
  <c r="M1031" i="1" s="1"/>
  <c r="L1009" i="15" s="1"/>
  <c r="R1031" i="1" a="1"/>
  <c r="R1031" i="1" s="1"/>
  <c r="D1009" i="15" s="1"/>
  <c r="S1031" i="1" a="1"/>
  <c r="S1031" i="1" s="1"/>
  <c r="E1009" i="15" s="1"/>
  <c r="T1031" i="1" a="1"/>
  <c r="T1031" i="1" s="1"/>
  <c r="AH1031" i="1"/>
  <c r="BA1031" i="1" s="1"/>
  <c r="AI1031" i="1"/>
  <c r="AJ1031" i="1"/>
  <c r="K976" i="10" s="1"/>
  <c r="AK1031" i="1"/>
  <c r="AN1031" i="1"/>
  <c r="AO1031" i="1"/>
  <c r="M976" i="10" s="1"/>
  <c r="AP1031" i="1"/>
  <c r="BQ1031" i="1"/>
  <c r="BR1031" i="1"/>
  <c r="BS1031" i="1"/>
  <c r="A1032" i="1"/>
  <c r="C1032" i="1"/>
  <c r="L1032" i="1" a="1"/>
  <c r="L1032" i="1" s="1"/>
  <c r="K1010" i="15" s="1"/>
  <c r="M1032" i="1" a="1"/>
  <c r="M1032" i="1" s="1"/>
  <c r="L1010" i="15" s="1"/>
  <c r="R1032" i="1" a="1"/>
  <c r="R1032" i="1" s="1"/>
  <c r="D1010" i="15" s="1"/>
  <c r="S1032" i="1" a="1"/>
  <c r="S1032" i="1" s="1"/>
  <c r="E1010" i="15" s="1"/>
  <c r="T1032" i="1" a="1"/>
  <c r="T1032" i="1" s="1"/>
  <c r="AH1032" i="1"/>
  <c r="BA1032" i="1" s="1"/>
  <c r="AI1032" i="1"/>
  <c r="AJ1032" i="1"/>
  <c r="K977" i="10" s="1"/>
  <c r="AK1032" i="1"/>
  <c r="AN1032" i="1"/>
  <c r="BD1032" i="1" s="1" a="1"/>
  <c r="BD1032" i="1" s="1"/>
  <c r="AO1032" i="1"/>
  <c r="M977" i="10" s="1"/>
  <c r="AP1032" i="1"/>
  <c r="BQ1032" i="1"/>
  <c r="BR1032" i="1"/>
  <c r="BS1032" i="1"/>
  <c r="A1033" i="1"/>
  <c r="C1033" i="1"/>
  <c r="L1033" i="1" a="1"/>
  <c r="L1033" i="1" s="1"/>
  <c r="K1011" i="15" s="1"/>
  <c r="M1033" i="1" a="1"/>
  <c r="M1033" i="1" s="1"/>
  <c r="L1011" i="15" s="1"/>
  <c r="R1033" i="1" a="1"/>
  <c r="R1033" i="1" s="1"/>
  <c r="D1011" i="15" s="1"/>
  <c r="S1033" i="1" a="1"/>
  <c r="S1033" i="1" s="1"/>
  <c r="E1011" i="15" s="1"/>
  <c r="T1033" i="1" a="1"/>
  <c r="T1033" i="1" s="1"/>
  <c r="AH1033" i="1"/>
  <c r="BA1033" i="1" s="1"/>
  <c r="AI1033" i="1"/>
  <c r="AJ1033" i="1"/>
  <c r="K978" i="10" s="1"/>
  <c r="AK1033" i="1"/>
  <c r="AN1033" i="1"/>
  <c r="AO1033" i="1"/>
  <c r="M978" i="10" s="1"/>
  <c r="AP1033" i="1"/>
  <c r="BQ1033" i="1"/>
  <c r="BR1033" i="1"/>
  <c r="BS1033" i="1"/>
  <c r="A1034" i="1"/>
  <c r="C1034" i="1"/>
  <c r="L1034" i="1" a="1"/>
  <c r="L1034" i="1" s="1"/>
  <c r="K1012" i="15" s="1"/>
  <c r="M1034" i="1" a="1"/>
  <c r="M1034" i="1" s="1"/>
  <c r="L1012" i="15" s="1"/>
  <c r="R1034" i="1" a="1"/>
  <c r="R1034" i="1" s="1"/>
  <c r="D1012" i="15" s="1"/>
  <c r="S1034" i="1" a="1"/>
  <c r="S1034" i="1" s="1"/>
  <c r="E1012" i="15" s="1"/>
  <c r="T1034" i="1" a="1"/>
  <c r="T1034" i="1" s="1"/>
  <c r="AH1034" i="1"/>
  <c r="BA1034" i="1" s="1"/>
  <c r="AI1034" i="1"/>
  <c r="AJ1034" i="1"/>
  <c r="K979" i="10" s="1"/>
  <c r="AK1034" i="1"/>
  <c r="AN1034" i="1"/>
  <c r="AO1034" i="1"/>
  <c r="M979" i="10" s="1"/>
  <c r="AP1034" i="1"/>
  <c r="BQ1034" i="1"/>
  <c r="BR1034" i="1"/>
  <c r="BS1034" i="1"/>
  <c r="A1035" i="1"/>
  <c r="C1035" i="1"/>
  <c r="L1035" i="1" a="1"/>
  <c r="L1035" i="1" s="1"/>
  <c r="K1013" i="15" s="1"/>
  <c r="M1035" i="1" a="1"/>
  <c r="M1035" i="1" s="1"/>
  <c r="L1013" i="15" s="1"/>
  <c r="R1035" i="1" a="1"/>
  <c r="R1035" i="1" s="1"/>
  <c r="D1013" i="15" s="1"/>
  <c r="S1035" i="1" a="1"/>
  <c r="S1035" i="1" s="1"/>
  <c r="E1013" i="15" s="1"/>
  <c r="T1035" i="1" a="1"/>
  <c r="T1035" i="1" s="1"/>
  <c r="AH1035" i="1"/>
  <c r="BA1035" i="1" s="1"/>
  <c r="AI1035" i="1"/>
  <c r="AJ1035" i="1"/>
  <c r="K980" i="10" s="1"/>
  <c r="AK1035" i="1"/>
  <c r="AN1035" i="1"/>
  <c r="AO1035" i="1"/>
  <c r="M980" i="10" s="1"/>
  <c r="AP1035" i="1"/>
  <c r="BQ1035" i="1"/>
  <c r="BR1035" i="1"/>
  <c r="BS1035" i="1"/>
  <c r="A1036" i="1"/>
  <c r="C1036" i="1"/>
  <c r="L1036" i="1" a="1"/>
  <c r="L1036" i="1" s="1"/>
  <c r="K1014" i="15" s="1"/>
  <c r="M1036" i="1" a="1"/>
  <c r="M1036" i="1" s="1"/>
  <c r="L1014" i="15" s="1"/>
  <c r="R1036" i="1" a="1"/>
  <c r="R1036" i="1" s="1"/>
  <c r="D1014" i="15" s="1"/>
  <c r="S1036" i="1" a="1"/>
  <c r="S1036" i="1" s="1"/>
  <c r="E1014" i="15" s="1"/>
  <c r="T1036" i="1" a="1"/>
  <c r="T1036" i="1" s="1"/>
  <c r="AH1036" i="1"/>
  <c r="BA1036" i="1" s="1"/>
  <c r="AI1036" i="1"/>
  <c r="AJ1036" i="1"/>
  <c r="K981" i="10" s="1"/>
  <c r="AK1036" i="1"/>
  <c r="AN1036" i="1"/>
  <c r="AO1036" i="1"/>
  <c r="M981" i="10" s="1"/>
  <c r="AP1036" i="1"/>
  <c r="BQ1036" i="1"/>
  <c r="BR1036" i="1"/>
  <c r="BS1036" i="1"/>
  <c r="A1037" i="1"/>
  <c r="C1037" i="1"/>
  <c r="L1037" i="1" a="1"/>
  <c r="L1037" i="1" s="1"/>
  <c r="K1015" i="15" s="1"/>
  <c r="M1037" i="1" a="1"/>
  <c r="M1037" i="1" s="1"/>
  <c r="L1015" i="15" s="1"/>
  <c r="R1037" i="1" a="1"/>
  <c r="R1037" i="1" s="1"/>
  <c r="D1015" i="15" s="1"/>
  <c r="S1037" i="1" a="1"/>
  <c r="S1037" i="1" s="1"/>
  <c r="E1015" i="15" s="1"/>
  <c r="T1037" i="1" a="1"/>
  <c r="T1037" i="1" s="1"/>
  <c r="AH1037" i="1"/>
  <c r="BA1037" i="1" s="1"/>
  <c r="AI1037" i="1"/>
  <c r="AJ1037" i="1"/>
  <c r="K982" i="10" s="1"/>
  <c r="AK1037" i="1"/>
  <c r="AN1037" i="1"/>
  <c r="BD1037" i="1" s="1" a="1"/>
  <c r="BD1037" i="1" s="1"/>
  <c r="AO1037" i="1"/>
  <c r="M982" i="10" s="1"/>
  <c r="AP1037" i="1"/>
  <c r="BQ1037" i="1"/>
  <c r="BR1037" i="1"/>
  <c r="BS1037" i="1"/>
  <c r="A1038" i="1"/>
  <c r="C1038" i="1"/>
  <c r="L1038" i="1" a="1"/>
  <c r="L1038" i="1" s="1"/>
  <c r="K1016" i="15" s="1"/>
  <c r="M1038" i="1" a="1"/>
  <c r="M1038" i="1" s="1"/>
  <c r="L1016" i="15" s="1"/>
  <c r="R1038" i="1" a="1"/>
  <c r="R1038" i="1" s="1"/>
  <c r="D1016" i="15" s="1"/>
  <c r="S1038" i="1" a="1"/>
  <c r="S1038" i="1" s="1"/>
  <c r="E1016" i="15" s="1"/>
  <c r="T1038" i="1" a="1"/>
  <c r="T1038" i="1" s="1"/>
  <c r="AH1038" i="1"/>
  <c r="BA1038" i="1" s="1"/>
  <c r="AI1038" i="1"/>
  <c r="AJ1038" i="1"/>
  <c r="K983" i="10" s="1"/>
  <c r="AK1038" i="1"/>
  <c r="AN1038" i="1"/>
  <c r="BD1038" i="1" s="1" a="1"/>
  <c r="BD1038" i="1" s="1"/>
  <c r="AO1038" i="1"/>
  <c r="M983" i="10" s="1"/>
  <c r="AP1038" i="1"/>
  <c r="BQ1038" i="1"/>
  <c r="BR1038" i="1"/>
  <c r="BS1038" i="1"/>
  <c r="A1039" i="1"/>
  <c r="C1039" i="1"/>
  <c r="L1039" i="1" a="1"/>
  <c r="L1039" i="1" s="1"/>
  <c r="K1017" i="15" s="1"/>
  <c r="M1039" i="1" a="1"/>
  <c r="M1039" i="1" s="1"/>
  <c r="L1017" i="15" s="1"/>
  <c r="R1039" i="1" a="1"/>
  <c r="R1039" i="1" s="1"/>
  <c r="D1017" i="15" s="1"/>
  <c r="S1039" i="1" a="1"/>
  <c r="S1039" i="1" s="1"/>
  <c r="E1017" i="15" s="1"/>
  <c r="T1039" i="1" a="1"/>
  <c r="T1039" i="1" s="1"/>
  <c r="AH1039" i="1"/>
  <c r="BA1039" i="1" s="1"/>
  <c r="AI1039" i="1"/>
  <c r="AJ1039" i="1"/>
  <c r="K984" i="10" s="1"/>
  <c r="AK1039" i="1"/>
  <c r="AN1039" i="1"/>
  <c r="AO1039" i="1"/>
  <c r="M984" i="10" s="1"/>
  <c r="AP1039" i="1"/>
  <c r="BQ1039" i="1"/>
  <c r="BR1039" i="1"/>
  <c r="BS1039" i="1"/>
  <c r="A1040" i="1"/>
  <c r="C1040" i="1"/>
  <c r="L1040" i="1" a="1"/>
  <c r="L1040" i="1" s="1"/>
  <c r="K1018" i="15" s="1"/>
  <c r="M1040" i="1" a="1"/>
  <c r="M1040" i="1" s="1"/>
  <c r="L1018" i="15" s="1"/>
  <c r="R1040" i="1" a="1"/>
  <c r="R1040" i="1" s="1"/>
  <c r="D1018" i="15" s="1"/>
  <c r="S1040" i="1" a="1"/>
  <c r="S1040" i="1" s="1"/>
  <c r="E1018" i="15" s="1"/>
  <c r="T1040" i="1" a="1"/>
  <c r="T1040" i="1" s="1"/>
  <c r="AH1040" i="1"/>
  <c r="BA1040" i="1" s="1"/>
  <c r="AI1040" i="1"/>
  <c r="AJ1040" i="1"/>
  <c r="K985" i="10" s="1"/>
  <c r="AK1040" i="1"/>
  <c r="AN1040" i="1"/>
  <c r="BD1040" i="1" s="1" a="1"/>
  <c r="BD1040" i="1" s="1"/>
  <c r="AO1040" i="1"/>
  <c r="M985" i="10" s="1"/>
  <c r="AP1040" i="1"/>
  <c r="BQ1040" i="1"/>
  <c r="BR1040" i="1"/>
  <c r="BS1040" i="1"/>
  <c r="A1041" i="1"/>
  <c r="C1041" i="1"/>
  <c r="L1041" i="1" a="1"/>
  <c r="L1041" i="1" s="1"/>
  <c r="K1019" i="15" s="1"/>
  <c r="M1041" i="1" a="1"/>
  <c r="M1041" i="1" s="1"/>
  <c r="L1019" i="15" s="1"/>
  <c r="R1041" i="1" a="1"/>
  <c r="R1041" i="1" s="1"/>
  <c r="D1019" i="15" s="1"/>
  <c r="S1041" i="1" a="1"/>
  <c r="S1041" i="1" s="1"/>
  <c r="E1019" i="15" s="1"/>
  <c r="T1041" i="1" a="1"/>
  <c r="T1041" i="1" s="1"/>
  <c r="AH1041" i="1"/>
  <c r="BA1041" i="1" s="1"/>
  <c r="AI1041" i="1"/>
  <c r="AJ1041" i="1"/>
  <c r="K986" i="10" s="1"/>
  <c r="AK1041" i="1"/>
  <c r="AN1041" i="1"/>
  <c r="AO1041" i="1"/>
  <c r="M986" i="10" s="1"/>
  <c r="AP1041" i="1"/>
  <c r="BQ1041" i="1"/>
  <c r="BR1041" i="1"/>
  <c r="BS1041" i="1"/>
  <c r="A1042" i="1"/>
  <c r="C1042" i="1"/>
  <c r="L1042" i="1" a="1"/>
  <c r="L1042" i="1" s="1"/>
  <c r="K1020" i="15" s="1"/>
  <c r="M1042" i="1" a="1"/>
  <c r="M1042" i="1" s="1"/>
  <c r="L1020" i="15" s="1"/>
  <c r="R1042" i="1" a="1"/>
  <c r="R1042" i="1" s="1"/>
  <c r="D1020" i="15" s="1"/>
  <c r="S1042" i="1" a="1"/>
  <c r="S1042" i="1" s="1"/>
  <c r="E1020" i="15" s="1"/>
  <c r="T1042" i="1" a="1"/>
  <c r="T1042" i="1" s="1"/>
  <c r="AH1042" i="1"/>
  <c r="BA1042" i="1" s="1"/>
  <c r="AI1042" i="1"/>
  <c r="AJ1042" i="1"/>
  <c r="K987" i="10" s="1"/>
  <c r="AK1042" i="1"/>
  <c r="AN1042" i="1"/>
  <c r="AO1042" i="1"/>
  <c r="M987" i="10" s="1"/>
  <c r="AP1042" i="1"/>
  <c r="BQ1042" i="1"/>
  <c r="BR1042" i="1"/>
  <c r="BS1042" i="1"/>
  <c r="A1043" i="1"/>
  <c r="C1043" i="1"/>
  <c r="L1043" i="1" a="1"/>
  <c r="L1043" i="1" s="1"/>
  <c r="K1021" i="15" s="1"/>
  <c r="M1043" i="1" a="1"/>
  <c r="M1043" i="1" s="1"/>
  <c r="L1021" i="15" s="1"/>
  <c r="R1043" i="1" a="1"/>
  <c r="R1043" i="1" s="1"/>
  <c r="D1021" i="15" s="1"/>
  <c r="S1043" i="1" a="1"/>
  <c r="S1043" i="1" s="1"/>
  <c r="E1021" i="15" s="1"/>
  <c r="T1043" i="1" a="1"/>
  <c r="T1043" i="1" s="1"/>
  <c r="AH1043" i="1"/>
  <c r="BA1043" i="1" s="1"/>
  <c r="AI1043" i="1"/>
  <c r="AJ1043" i="1"/>
  <c r="K988" i="10" s="1"/>
  <c r="AK1043" i="1"/>
  <c r="AN1043" i="1"/>
  <c r="AO1043" i="1"/>
  <c r="M988" i="10" s="1"/>
  <c r="AP1043" i="1"/>
  <c r="BQ1043" i="1"/>
  <c r="BR1043" i="1"/>
  <c r="BS1043" i="1"/>
  <c r="A1044" i="1"/>
  <c r="C1044" i="1"/>
  <c r="L1044" i="1" a="1"/>
  <c r="L1044" i="1" s="1"/>
  <c r="K1022" i="15" s="1"/>
  <c r="M1044" i="1" a="1"/>
  <c r="M1044" i="1" s="1"/>
  <c r="L1022" i="15" s="1"/>
  <c r="R1044" i="1" a="1"/>
  <c r="R1044" i="1" s="1"/>
  <c r="D1022" i="15" s="1"/>
  <c r="S1044" i="1" a="1"/>
  <c r="S1044" i="1" s="1"/>
  <c r="E1022" i="15" s="1"/>
  <c r="T1044" i="1" a="1"/>
  <c r="T1044" i="1" s="1"/>
  <c r="AH1044" i="1"/>
  <c r="BA1044" i="1" s="1"/>
  <c r="AI1044" i="1"/>
  <c r="AJ1044" i="1"/>
  <c r="K989" i="10" s="1"/>
  <c r="AK1044" i="1"/>
  <c r="AN1044" i="1"/>
  <c r="BD1044" i="1" s="1" a="1"/>
  <c r="BD1044" i="1" s="1"/>
  <c r="AO1044" i="1"/>
  <c r="M989" i="10" s="1"/>
  <c r="AP1044" i="1"/>
  <c r="BQ1044" i="1"/>
  <c r="BR1044" i="1"/>
  <c r="BS1044" i="1"/>
  <c r="A1045" i="1"/>
  <c r="C1045" i="1"/>
  <c r="L1045" i="1" a="1"/>
  <c r="L1045" i="1" s="1"/>
  <c r="K1023" i="15" s="1"/>
  <c r="M1045" i="1" a="1"/>
  <c r="M1045" i="1" s="1"/>
  <c r="L1023" i="15" s="1"/>
  <c r="R1045" i="1" a="1"/>
  <c r="R1045" i="1" s="1"/>
  <c r="D1023" i="15" s="1"/>
  <c r="S1045" i="1" a="1"/>
  <c r="S1045" i="1" s="1"/>
  <c r="E1023" i="15" s="1"/>
  <c r="T1045" i="1" a="1"/>
  <c r="T1045" i="1" s="1"/>
  <c r="AH1045" i="1"/>
  <c r="BA1045" i="1" s="1"/>
  <c r="AI1045" i="1"/>
  <c r="AJ1045" i="1"/>
  <c r="K990" i="10" s="1"/>
  <c r="AK1045" i="1"/>
  <c r="AN1045" i="1"/>
  <c r="BD1045" i="1" s="1" a="1"/>
  <c r="BD1045" i="1" s="1"/>
  <c r="AO1045" i="1"/>
  <c r="M990" i="10" s="1"/>
  <c r="AP1045" i="1"/>
  <c r="BQ1045" i="1"/>
  <c r="BR1045" i="1"/>
  <c r="BS1045" i="1"/>
  <c r="A1046" i="1"/>
  <c r="C1046" i="1"/>
  <c r="L1046" i="1" a="1"/>
  <c r="L1046" i="1" s="1"/>
  <c r="K1024" i="15" s="1"/>
  <c r="M1046" i="1" a="1"/>
  <c r="M1046" i="1" s="1"/>
  <c r="L1024" i="15" s="1"/>
  <c r="R1046" i="1" a="1"/>
  <c r="R1046" i="1" s="1"/>
  <c r="D1024" i="15" s="1"/>
  <c r="S1046" i="1" a="1"/>
  <c r="S1046" i="1" s="1"/>
  <c r="E1024" i="15" s="1"/>
  <c r="T1046" i="1" a="1"/>
  <c r="T1046" i="1" s="1"/>
  <c r="AH1046" i="1"/>
  <c r="BA1046" i="1" s="1"/>
  <c r="AI1046" i="1"/>
  <c r="AJ1046" i="1"/>
  <c r="K991" i="10" s="1"/>
  <c r="AK1046" i="1"/>
  <c r="AN1046" i="1"/>
  <c r="BD1046" i="1" s="1" a="1"/>
  <c r="BD1046" i="1" s="1"/>
  <c r="AO1046" i="1"/>
  <c r="M991" i="10" s="1"/>
  <c r="AP1046" i="1"/>
  <c r="BQ1046" i="1"/>
  <c r="BR1046" i="1"/>
  <c r="BS1046" i="1"/>
  <c r="A1047" i="1"/>
  <c r="C1047" i="1"/>
  <c r="L1047" i="1" a="1"/>
  <c r="L1047" i="1" s="1"/>
  <c r="K1025" i="15" s="1"/>
  <c r="M1047" i="1" a="1"/>
  <c r="M1047" i="1" s="1"/>
  <c r="L1025" i="15" s="1"/>
  <c r="R1047" i="1" a="1"/>
  <c r="R1047" i="1" s="1"/>
  <c r="D1025" i="15" s="1"/>
  <c r="S1047" i="1" a="1"/>
  <c r="S1047" i="1" s="1"/>
  <c r="E1025" i="15" s="1"/>
  <c r="T1047" i="1" a="1"/>
  <c r="T1047" i="1" s="1"/>
  <c r="AH1047" i="1"/>
  <c r="BA1047" i="1" s="1"/>
  <c r="AI1047" i="1"/>
  <c r="AJ1047" i="1"/>
  <c r="K992" i="10" s="1"/>
  <c r="AK1047" i="1"/>
  <c r="AN1047" i="1"/>
  <c r="AO1047" i="1"/>
  <c r="M992" i="10" s="1"/>
  <c r="AP1047" i="1"/>
  <c r="BQ1047" i="1"/>
  <c r="BR1047" i="1"/>
  <c r="BS1047" i="1"/>
  <c r="A1048" i="1"/>
  <c r="C1048" i="1"/>
  <c r="L1048" i="1" a="1"/>
  <c r="L1048" i="1" s="1"/>
  <c r="K1026" i="15" s="1"/>
  <c r="M1048" i="1" a="1"/>
  <c r="M1048" i="1" s="1"/>
  <c r="L1026" i="15" s="1"/>
  <c r="R1048" i="1" a="1"/>
  <c r="R1048" i="1" s="1"/>
  <c r="D1026" i="15" s="1"/>
  <c r="S1048" i="1" a="1"/>
  <c r="S1048" i="1" s="1"/>
  <c r="E1026" i="15" s="1"/>
  <c r="T1048" i="1" a="1"/>
  <c r="T1048" i="1" s="1"/>
  <c r="AH1048" i="1"/>
  <c r="BA1048" i="1" s="1"/>
  <c r="AI1048" i="1"/>
  <c r="AJ1048" i="1"/>
  <c r="K993" i="10" s="1"/>
  <c r="AK1048" i="1"/>
  <c r="AN1048" i="1"/>
  <c r="AO1048" i="1"/>
  <c r="M993" i="10" s="1"/>
  <c r="AP1048" i="1"/>
  <c r="BQ1048" i="1"/>
  <c r="BR1048" i="1"/>
  <c r="BS1048" i="1"/>
  <c r="A1049" i="1"/>
  <c r="C1049" i="1"/>
  <c r="L1049" i="1" a="1"/>
  <c r="L1049" i="1" s="1"/>
  <c r="K1027" i="15" s="1"/>
  <c r="M1049" i="1" a="1"/>
  <c r="M1049" i="1" s="1"/>
  <c r="L1027" i="15" s="1"/>
  <c r="R1049" i="1" a="1"/>
  <c r="R1049" i="1" s="1"/>
  <c r="D1027" i="15" s="1"/>
  <c r="S1049" i="1" a="1"/>
  <c r="S1049" i="1" s="1"/>
  <c r="E1027" i="15" s="1"/>
  <c r="T1049" i="1" a="1"/>
  <c r="T1049" i="1" s="1"/>
  <c r="AH1049" i="1"/>
  <c r="BA1049" i="1" s="1"/>
  <c r="AI1049" i="1"/>
  <c r="AJ1049" i="1"/>
  <c r="K994" i="10" s="1"/>
  <c r="AK1049" i="1"/>
  <c r="AN1049" i="1"/>
  <c r="BD1049" i="1" s="1" a="1"/>
  <c r="BD1049" i="1" s="1"/>
  <c r="AO1049" i="1"/>
  <c r="M994" i="10" s="1"/>
  <c r="AP1049" i="1"/>
  <c r="BQ1049" i="1"/>
  <c r="BR1049" i="1"/>
  <c r="BS1049" i="1"/>
  <c r="A1050" i="1"/>
  <c r="C1050" i="1"/>
  <c r="L1050" i="1" a="1"/>
  <c r="L1050" i="1" s="1"/>
  <c r="K1028" i="15" s="1"/>
  <c r="M1050" i="1" a="1"/>
  <c r="M1050" i="1" s="1"/>
  <c r="L1028" i="15" s="1"/>
  <c r="R1050" i="1" a="1"/>
  <c r="R1050" i="1" s="1"/>
  <c r="D1028" i="15" s="1"/>
  <c r="S1050" i="1" a="1"/>
  <c r="S1050" i="1" s="1"/>
  <c r="E1028" i="15" s="1"/>
  <c r="T1050" i="1" a="1"/>
  <c r="T1050" i="1" s="1"/>
  <c r="AH1050" i="1"/>
  <c r="BA1050" i="1" s="1"/>
  <c r="AI1050" i="1"/>
  <c r="AJ1050" i="1"/>
  <c r="K995" i="10" s="1"/>
  <c r="AK1050" i="1"/>
  <c r="AN1050" i="1"/>
  <c r="BD1050" i="1" s="1" a="1"/>
  <c r="BD1050" i="1" s="1"/>
  <c r="AO1050" i="1"/>
  <c r="M995" i="10" s="1"/>
  <c r="AP1050" i="1"/>
  <c r="BQ1050" i="1"/>
  <c r="BR1050" i="1"/>
  <c r="BS1050" i="1"/>
  <c r="A1051" i="1"/>
  <c r="C1051" i="1"/>
  <c r="L1051" i="1" a="1"/>
  <c r="L1051" i="1" s="1"/>
  <c r="K1029" i="15" s="1"/>
  <c r="M1051" i="1" a="1"/>
  <c r="M1051" i="1" s="1"/>
  <c r="L1029" i="15" s="1"/>
  <c r="R1051" i="1" a="1"/>
  <c r="R1051" i="1" s="1"/>
  <c r="D1029" i="15" s="1"/>
  <c r="S1051" i="1" a="1"/>
  <c r="S1051" i="1" s="1"/>
  <c r="E1029" i="15" s="1"/>
  <c r="T1051" i="1" a="1"/>
  <c r="T1051" i="1" s="1"/>
  <c r="AH1051" i="1"/>
  <c r="BA1051" i="1" s="1"/>
  <c r="AI1051" i="1"/>
  <c r="AJ1051" i="1"/>
  <c r="K996" i="10" s="1"/>
  <c r="AK1051" i="1"/>
  <c r="AN1051" i="1"/>
  <c r="AO1051" i="1"/>
  <c r="M996" i="10" s="1"/>
  <c r="AP1051" i="1"/>
  <c r="BQ1051" i="1"/>
  <c r="BR1051" i="1"/>
  <c r="BS1051" i="1"/>
  <c r="A1052" i="1"/>
  <c r="C1052" i="1"/>
  <c r="L1052" i="1" a="1"/>
  <c r="L1052" i="1" s="1"/>
  <c r="K1030" i="15" s="1"/>
  <c r="M1052" i="1" a="1"/>
  <c r="M1052" i="1" s="1"/>
  <c r="L1030" i="15" s="1"/>
  <c r="R1052" i="1" a="1"/>
  <c r="R1052" i="1" s="1"/>
  <c r="D1030" i="15" s="1"/>
  <c r="S1052" i="1" a="1"/>
  <c r="S1052" i="1" s="1"/>
  <c r="E1030" i="15" s="1"/>
  <c r="T1052" i="1" a="1"/>
  <c r="T1052" i="1" s="1"/>
  <c r="AH1052" i="1"/>
  <c r="BA1052" i="1" s="1"/>
  <c r="AI1052" i="1"/>
  <c r="AJ1052" i="1"/>
  <c r="K997" i="10" s="1"/>
  <c r="AK1052" i="1"/>
  <c r="AN1052" i="1"/>
  <c r="AO1052" i="1"/>
  <c r="M997" i="10" s="1"/>
  <c r="AP1052" i="1"/>
  <c r="BQ1052" i="1"/>
  <c r="BR1052" i="1"/>
  <c r="BS1052" i="1"/>
  <c r="A1053" i="1"/>
  <c r="C1053" i="1"/>
  <c r="L1053" i="1" a="1"/>
  <c r="L1053" i="1" s="1"/>
  <c r="K1031" i="15" s="1"/>
  <c r="M1053" i="1" a="1"/>
  <c r="M1053" i="1" s="1"/>
  <c r="L1031" i="15" s="1"/>
  <c r="R1053" i="1" a="1"/>
  <c r="R1053" i="1" s="1"/>
  <c r="D1031" i="15" s="1"/>
  <c r="S1053" i="1" a="1"/>
  <c r="S1053" i="1" s="1"/>
  <c r="E1031" i="15" s="1"/>
  <c r="T1053" i="1" a="1"/>
  <c r="T1053" i="1" s="1"/>
  <c r="AH1053" i="1"/>
  <c r="BA1053" i="1" s="1"/>
  <c r="AI1053" i="1"/>
  <c r="AJ1053" i="1"/>
  <c r="K998" i="10" s="1"/>
  <c r="AK1053" i="1"/>
  <c r="AN1053" i="1"/>
  <c r="BD1053" i="1" s="1" a="1"/>
  <c r="BD1053" i="1" s="1"/>
  <c r="AO1053" i="1"/>
  <c r="M998" i="10" s="1"/>
  <c r="AP1053" i="1"/>
  <c r="BQ1053" i="1"/>
  <c r="BR1053" i="1"/>
  <c r="BS1053" i="1"/>
  <c r="A1054" i="1"/>
  <c r="C1054" i="1"/>
  <c r="L1054" i="1" a="1"/>
  <c r="L1054" i="1" s="1"/>
  <c r="K1032" i="15" s="1"/>
  <c r="M1054" i="1" a="1"/>
  <c r="M1054" i="1" s="1"/>
  <c r="L1032" i="15" s="1"/>
  <c r="R1054" i="1" a="1"/>
  <c r="R1054" i="1" s="1"/>
  <c r="D1032" i="15" s="1"/>
  <c r="S1054" i="1" a="1"/>
  <c r="S1054" i="1" s="1"/>
  <c r="E1032" i="15" s="1"/>
  <c r="T1054" i="1" a="1"/>
  <c r="T1054" i="1" s="1"/>
  <c r="AH1054" i="1"/>
  <c r="BA1054" i="1" s="1"/>
  <c r="AI1054" i="1"/>
  <c r="AJ1054" i="1"/>
  <c r="K999" i="10" s="1"/>
  <c r="AK1054" i="1"/>
  <c r="AN1054" i="1"/>
  <c r="AO1054" i="1"/>
  <c r="M999" i="10" s="1"/>
  <c r="AP1054" i="1"/>
  <c r="BQ1054" i="1"/>
  <c r="BR1054" i="1"/>
  <c r="BS1054" i="1"/>
  <c r="A1055" i="1"/>
  <c r="C1055" i="1"/>
  <c r="L1055" i="1" a="1"/>
  <c r="L1055" i="1" s="1"/>
  <c r="K1033" i="15" s="1"/>
  <c r="M1055" i="1" a="1"/>
  <c r="M1055" i="1" s="1"/>
  <c r="L1033" i="15" s="1"/>
  <c r="R1055" i="1" a="1"/>
  <c r="R1055" i="1" s="1"/>
  <c r="D1033" i="15" s="1"/>
  <c r="S1055" i="1" a="1"/>
  <c r="S1055" i="1" s="1"/>
  <c r="E1033" i="15" s="1"/>
  <c r="T1055" i="1" a="1"/>
  <c r="T1055" i="1" s="1"/>
  <c r="AH1055" i="1"/>
  <c r="BA1055" i="1" s="1"/>
  <c r="AI1055" i="1"/>
  <c r="AJ1055" i="1"/>
  <c r="K1000" i="10" s="1"/>
  <c r="AK1055" i="1"/>
  <c r="AN1055" i="1"/>
  <c r="BD1055" i="1" s="1" a="1"/>
  <c r="BD1055" i="1" s="1"/>
  <c r="AO1055" i="1"/>
  <c r="M1000" i="10" s="1"/>
  <c r="AP1055" i="1"/>
  <c r="BQ1055" i="1"/>
  <c r="BR1055" i="1"/>
  <c r="BS1055" i="1"/>
  <c r="A1056" i="1"/>
  <c r="C1056" i="1"/>
  <c r="L1056" i="1" a="1"/>
  <c r="L1056" i="1" s="1"/>
  <c r="K1034" i="15" s="1"/>
  <c r="M1056" i="1" a="1"/>
  <c r="M1056" i="1" s="1"/>
  <c r="L1034" i="15" s="1"/>
  <c r="R1056" i="1" a="1"/>
  <c r="R1056" i="1" s="1"/>
  <c r="D1034" i="15" s="1"/>
  <c r="S1056" i="1" a="1"/>
  <c r="S1056" i="1" s="1"/>
  <c r="E1034" i="15" s="1"/>
  <c r="T1056" i="1" a="1"/>
  <c r="T1056" i="1" s="1"/>
  <c r="AH1056" i="1"/>
  <c r="BA1056" i="1" s="1"/>
  <c r="AI1056" i="1"/>
  <c r="AJ1056" i="1"/>
  <c r="K1001" i="10" s="1"/>
  <c r="AK1056" i="1"/>
  <c r="AN1056" i="1"/>
  <c r="AO1056" i="1"/>
  <c r="M1001" i="10" s="1"/>
  <c r="AP1056" i="1"/>
  <c r="BQ1056" i="1"/>
  <c r="BR1056" i="1"/>
  <c r="BS1056" i="1"/>
  <c r="AH6" i="1"/>
  <c r="BA6" i="1" s="1"/>
  <c r="A6" i="1"/>
  <c r="BS6" i="1"/>
  <c r="AN6" i="1"/>
  <c r="T6" i="1" a="1"/>
  <c r="T6" i="1" s="1"/>
  <c r="S6" i="1" a="1"/>
  <c r="S6" i="1" s="1"/>
  <c r="E3" i="15" s="1"/>
  <c r="R6" i="1" a="1"/>
  <c r="R6" i="1" s="1"/>
  <c r="D3" i="15" s="1"/>
  <c r="AI6" i="1"/>
  <c r="AP6" i="1"/>
  <c r="BQ6" i="1"/>
  <c r="C6" i="1"/>
  <c r="L6" i="1" a="1"/>
  <c r="L6" i="1" s="1"/>
  <c r="M6" i="1" a="1"/>
  <c r="M6" i="1" s="1"/>
  <c r="L3" i="15" s="1"/>
  <c r="AJ6" i="1"/>
  <c r="AK6" i="1"/>
  <c r="AO6" i="1"/>
  <c r="BR6" i="1"/>
  <c r="A7" i="10"/>
  <c r="B7" i="10"/>
  <c r="O7" i="10"/>
  <c r="J7" i="10"/>
  <c r="I7" i="10"/>
  <c r="H7" i="10"/>
  <c r="E7" i="10"/>
  <c r="U216" i="15" l="1"/>
  <c r="BP218" i="1"/>
  <c r="U212" i="15"/>
  <c r="BP220" i="1"/>
  <c r="BP215" i="1"/>
  <c r="BP192" i="1"/>
  <c r="BP176" i="1"/>
  <c r="BB54" i="1" a="1"/>
  <c r="BB54" i="1" s="1"/>
  <c r="BC50" i="1" a="1"/>
  <c r="BC50" i="1" s="1"/>
  <c r="BB79" i="1" a="1"/>
  <c r="BB79" i="1" s="1"/>
  <c r="AL79" i="1"/>
  <c r="BD79" i="1" a="1"/>
  <c r="BD79" i="1" s="1"/>
  <c r="BC54" i="1" a="1"/>
  <c r="BC54" i="1" s="1"/>
  <c r="BB56" i="1" a="1"/>
  <c r="BB56" i="1" s="1"/>
  <c r="BC56" i="1" a="1"/>
  <c r="BC56" i="1" s="1"/>
  <c r="BB53" i="1" a="1"/>
  <c r="BB53" i="1" s="1"/>
  <c r="BC53" i="1" a="1"/>
  <c r="BC53" i="1" s="1"/>
  <c r="BP222" i="1"/>
  <c r="AM21" i="1"/>
  <c r="AM17" i="1"/>
  <c r="AM14" i="1"/>
  <c r="BP223" i="1"/>
  <c r="BP221" i="1"/>
  <c r="BP193" i="1"/>
  <c r="BP195" i="1"/>
  <c r="BB57" i="1" a="1"/>
  <c r="BB57" i="1" s="1"/>
  <c r="BC57" i="1" a="1"/>
  <c r="BC57" i="1" s="1"/>
  <c r="BB39" i="1" a="1"/>
  <c r="BB39" i="1" s="1"/>
  <c r="BB48" i="1" a="1"/>
  <c r="BB48" i="1" s="1"/>
  <c r="BC48" i="1" a="1"/>
  <c r="BC48" i="1" s="1"/>
  <c r="BP217" i="1"/>
  <c r="BB32" i="1" a="1"/>
  <c r="BB32" i="1" s="1"/>
  <c r="BC29" i="1" a="1"/>
  <c r="BC29" i="1" s="1"/>
  <c r="K6" i="15"/>
  <c r="AL9" i="1"/>
  <c r="AL21" i="1"/>
  <c r="BD32" i="1" a="1"/>
  <c r="BD32" i="1" s="1"/>
  <c r="BB35" i="1" a="1"/>
  <c r="BB35" i="1" s="1"/>
  <c r="BC32" i="1" a="1"/>
  <c r="BC32" i="1" s="1"/>
  <c r="BC39" i="1" a="1"/>
  <c r="BC39" i="1" s="1"/>
  <c r="BP207" i="1"/>
  <c r="BP200" i="1"/>
  <c r="BP198" i="1"/>
  <c r="BB34" i="1" a="1"/>
  <c r="BB34" i="1" s="1"/>
  <c r="BB37" i="1" a="1"/>
  <c r="BB37" i="1" s="1"/>
  <c r="BB36" i="1" a="1"/>
  <c r="BB36" i="1" s="1"/>
  <c r="BB50" i="1" a="1"/>
  <c r="BB50" i="1" s="1"/>
  <c r="AL18" i="1"/>
  <c r="AM36" i="1"/>
  <c r="BD34" i="1" a="1"/>
  <c r="BD34" i="1" s="1"/>
  <c r="AL48" i="1"/>
  <c r="BD50" i="1" a="1"/>
  <c r="BD50" i="1" s="1"/>
  <c r="BC34" i="1" a="1"/>
  <c r="BC34" i="1" s="1"/>
  <c r="BB40" i="1" a="1"/>
  <c r="BB40" i="1" s="1"/>
  <c r="BC40" i="1" a="1"/>
  <c r="BC40" i="1" s="1"/>
  <c r="BC37" i="1" a="1"/>
  <c r="BC37" i="1" s="1"/>
  <c r="BB41" i="1" a="1"/>
  <c r="BB41" i="1" s="1"/>
  <c r="BC41" i="1" a="1"/>
  <c r="BC41" i="1" s="1"/>
  <c r="BC36" i="1" a="1"/>
  <c r="BC36" i="1" s="1"/>
  <c r="AM39" i="1"/>
  <c r="BP196" i="1"/>
  <c r="BP201" i="1"/>
  <c r="BP194" i="1"/>
  <c r="BP197" i="1"/>
  <c r="BP199" i="1"/>
  <c r="BP188" i="1"/>
  <c r="BB29" i="1" a="1"/>
  <c r="BB29" i="1" s="1"/>
  <c r="AL24" i="1"/>
  <c r="AL36" i="1"/>
  <c r="AL15" i="1"/>
  <c r="AL37" i="1"/>
  <c r="BD29" i="1" a="1"/>
  <c r="BD29" i="1" s="1"/>
  <c r="AL39" i="1"/>
  <c r="AM9" i="1"/>
  <c r="AL12" i="1"/>
  <c r="BC11" i="1" a="1"/>
  <c r="BC11" i="1" s="1"/>
  <c r="BP177" i="1"/>
  <c r="BP180" i="1"/>
  <c r="BP185" i="1"/>
  <c r="BC9" i="1" a="1"/>
  <c r="BC9" i="1" s="1"/>
  <c r="BP183" i="1"/>
  <c r="BP178" i="1"/>
  <c r="BC16" i="1" a="1"/>
  <c r="BC16" i="1" s="1"/>
  <c r="AL14" i="1"/>
  <c r="AL16" i="1"/>
  <c r="AL23" i="1"/>
  <c r="L8" i="15"/>
  <c r="AM11" i="1"/>
  <c r="K5" i="15"/>
  <c r="AL8" i="1"/>
  <c r="K7" i="15"/>
  <c r="AL10" i="1"/>
  <c r="AL17" i="1"/>
  <c r="AL19" i="1"/>
  <c r="K8" i="15"/>
  <c r="AL11" i="1"/>
  <c r="AL13" i="1"/>
  <c r="AL20" i="1"/>
  <c r="AL22" i="1"/>
  <c r="BC35" i="1" a="1"/>
  <c r="BC35" i="1" s="1"/>
  <c r="BB20" i="1" a="1"/>
  <c r="BB20" i="1" s="1"/>
  <c r="BC15" i="1" a="1"/>
  <c r="BC15" i="1" s="1"/>
  <c r="BC14" i="1" a="1"/>
  <c r="BC14" i="1" s="1"/>
  <c r="BC13" i="1" a="1"/>
  <c r="BC13" i="1" s="1"/>
  <c r="BC7" i="1" a="1"/>
  <c r="BC7" i="1" s="1"/>
  <c r="L4" i="15"/>
  <c r="AM7" i="1"/>
  <c r="AM12" i="1"/>
  <c r="BC19" i="1" a="1"/>
  <c r="BC19" i="1" s="1"/>
  <c r="BB18" i="1" a="1"/>
  <c r="BB18" i="1" s="1"/>
  <c r="BB8" i="1" a="1"/>
  <c r="BB8" i="1" s="1"/>
  <c r="BB7" i="1" a="1"/>
  <c r="BB7" i="1" s="1"/>
  <c r="BB12" i="1" a="1"/>
  <c r="BB12" i="1" s="1"/>
  <c r="BC12" i="1" a="1"/>
  <c r="BC12" i="1" s="1"/>
  <c r="BB11" i="1" a="1"/>
  <c r="BB11" i="1" s="1"/>
  <c r="BB21" i="1" a="1"/>
  <c r="BB21" i="1" s="1"/>
  <c r="BP162" i="1"/>
  <c r="BP168" i="1"/>
  <c r="BB17" i="1" a="1"/>
  <c r="BB17" i="1" s="1"/>
  <c r="BB16" i="1" a="1"/>
  <c r="BB16" i="1" s="1"/>
  <c r="BB15" i="1" a="1"/>
  <c r="BB15" i="1" s="1"/>
  <c r="BB14" i="1" a="1"/>
  <c r="BB14" i="1" s="1"/>
  <c r="BB13" i="1" a="1"/>
  <c r="BB13" i="1" s="1"/>
  <c r="BB9" i="1" a="1"/>
  <c r="BB9" i="1" s="1"/>
  <c r="K4" i="15"/>
  <c r="AL7" i="1"/>
  <c r="BC22" i="1" a="1"/>
  <c r="BC22" i="1" s="1"/>
  <c r="BC17" i="1" a="1"/>
  <c r="BC17" i="1" s="1"/>
  <c r="BD16" i="1" a="1"/>
  <c r="BD16" i="1" s="1"/>
  <c r="BD15" i="1" a="1"/>
  <c r="BD15" i="1" s="1"/>
  <c r="BD14" i="1" a="1"/>
  <c r="BD14" i="1" s="1"/>
  <c r="BD13" i="1" a="1"/>
  <c r="BD13" i="1" s="1"/>
  <c r="BD9" i="1" a="1"/>
  <c r="BD9" i="1" s="1"/>
  <c r="BC8" i="1" a="1"/>
  <c r="BC8" i="1" s="1"/>
  <c r="BD17" i="1" a="1"/>
  <c r="BD17" i="1" s="1"/>
  <c r="F42" i="12"/>
  <c r="F41" i="12"/>
  <c r="F30" i="12"/>
  <c r="F24" i="12"/>
  <c r="F23" i="12"/>
  <c r="F22" i="12"/>
  <c r="F112" i="12"/>
  <c r="BP151" i="1"/>
  <c r="F129" i="12"/>
  <c r="F133" i="12"/>
  <c r="F135" i="12"/>
  <c r="F139" i="12"/>
  <c r="BP146" i="1"/>
  <c r="BC21" i="1" a="1"/>
  <c r="BC21" i="1" s="1"/>
  <c r="BC27" i="1" a="1"/>
  <c r="BC27" i="1" s="1"/>
  <c r="BB22" i="1" a="1"/>
  <c r="BB22" i="1" s="1"/>
  <c r="BB19" i="1" a="1"/>
  <c r="BB19" i="1" s="1"/>
  <c r="BC18" i="1" a="1"/>
  <c r="BC18" i="1" s="1"/>
  <c r="BC20" i="1" a="1"/>
  <c r="BC20" i="1" s="1"/>
  <c r="BC30" i="1" a="1"/>
  <c r="BC30" i="1" s="1"/>
  <c r="BC24" i="1" a="1"/>
  <c r="BC24" i="1" s="1"/>
  <c r="BD24" i="1" a="1"/>
  <c r="BD24" i="1" s="1"/>
  <c r="BB47" i="1" a="1"/>
  <c r="BB47" i="1" s="1"/>
  <c r="F1008" i="12"/>
  <c r="F1005" i="12"/>
  <c r="F1002" i="12"/>
  <c r="F999" i="12"/>
  <c r="F993" i="12"/>
  <c r="F990" i="12"/>
  <c r="F987" i="12"/>
  <c r="F984" i="12"/>
  <c r="F981" i="12"/>
  <c r="F978" i="12"/>
  <c r="F975" i="12"/>
  <c r="F972" i="12"/>
  <c r="F969" i="12"/>
  <c r="F966" i="12"/>
  <c r="F963" i="12"/>
  <c r="F960" i="12"/>
  <c r="F957" i="12"/>
  <c r="F954" i="12"/>
  <c r="F951" i="12"/>
  <c r="F948" i="12"/>
  <c r="F945" i="12"/>
  <c r="F942" i="12"/>
  <c r="F939" i="12"/>
  <c r="F936" i="12"/>
  <c r="F933" i="12"/>
  <c r="F930" i="12"/>
  <c r="F927" i="12"/>
  <c r="F924" i="12"/>
  <c r="F921" i="12"/>
  <c r="F918" i="12"/>
  <c r="F915" i="12"/>
  <c r="F912" i="12"/>
  <c r="F909" i="12"/>
  <c r="F906" i="12"/>
  <c r="F903" i="12"/>
  <c r="F900" i="12"/>
  <c r="F897" i="12"/>
  <c r="F894" i="12"/>
  <c r="F891" i="12"/>
  <c r="F888" i="12"/>
  <c r="F885" i="12"/>
  <c r="F882" i="12"/>
  <c r="F879" i="12"/>
  <c r="F876" i="12"/>
  <c r="F873" i="12"/>
  <c r="F870" i="12"/>
  <c r="F867" i="12"/>
  <c r="F864" i="12"/>
  <c r="F861" i="12"/>
  <c r="F858" i="12"/>
  <c r="F855" i="12"/>
  <c r="F852" i="12"/>
  <c r="F849" i="12"/>
  <c r="F846" i="12"/>
  <c r="F843" i="12"/>
  <c r="F840" i="12"/>
  <c r="F837" i="12"/>
  <c r="F834" i="12"/>
  <c r="F831" i="12"/>
  <c r="F828" i="12"/>
  <c r="F825" i="12"/>
  <c r="F822" i="12"/>
  <c r="F819" i="12"/>
  <c r="F816" i="12"/>
  <c r="F813" i="12"/>
  <c r="F810" i="12"/>
  <c r="F807" i="12"/>
  <c r="F804" i="12"/>
  <c r="F1029" i="12"/>
  <c r="F1026" i="12"/>
  <c r="F1020" i="12"/>
  <c r="F1017" i="12"/>
  <c r="F1014" i="12"/>
  <c r="F996" i="12"/>
  <c r="F1027" i="12"/>
  <c r="F1021" i="12"/>
  <c r="F1015" i="12"/>
  <c r="F1009" i="12"/>
  <c r="F1006" i="12"/>
  <c r="F1000" i="12"/>
  <c r="F991" i="12"/>
  <c r="F985" i="12"/>
  <c r="F982" i="12"/>
  <c r="F979" i="12"/>
  <c r="F976" i="12"/>
  <c r="F973" i="12"/>
  <c r="F970" i="12"/>
  <c r="F958" i="12"/>
  <c r="F955" i="12"/>
  <c r="F952" i="12"/>
  <c r="F949" i="12"/>
  <c r="F946" i="12"/>
  <c r="F943" i="12"/>
  <c r="F940" i="12"/>
  <c r="F937" i="12"/>
  <c r="F934" i="12"/>
  <c r="F931" i="12"/>
  <c r="F928" i="12"/>
  <c r="F925" i="12"/>
  <c r="F922" i="12"/>
  <c r="F919" i="12"/>
  <c r="F916" i="12"/>
  <c r="F913" i="12"/>
  <c r="F910" i="12"/>
  <c r="F907" i="12"/>
  <c r="F904" i="12"/>
  <c r="F901" i="12"/>
  <c r="F898" i="12"/>
  <c r="F895" i="12"/>
  <c r="F892" i="12"/>
  <c r="F889" i="12"/>
  <c r="F886" i="12"/>
  <c r="F883" i="12"/>
  <c r="F880" i="12"/>
  <c r="F877" i="12"/>
  <c r="F874" i="12"/>
  <c r="F871" i="12"/>
  <c r="F868" i="12"/>
  <c r="F865" i="12"/>
  <c r="F862" i="12"/>
  <c r="F859" i="12"/>
  <c r="F856" i="12"/>
  <c r="F853" i="12"/>
  <c r="F850" i="12"/>
  <c r="F847" i="12"/>
  <c r="F844" i="12"/>
  <c r="F841" i="12"/>
  <c r="F838" i="12"/>
  <c r="F835" i="12"/>
  <c r="F832" i="12"/>
  <c r="F829" i="12"/>
  <c r="F826" i="12"/>
  <c r="F823" i="12"/>
  <c r="F820" i="12"/>
  <c r="F817" i="12"/>
  <c r="F814" i="12"/>
  <c r="F811" i="12"/>
  <c r="F808" i="12"/>
  <c r="F805" i="12"/>
  <c r="F802" i="12"/>
  <c r="F1023" i="12"/>
  <c r="F1011" i="12"/>
  <c r="F1024" i="12"/>
  <c r="F1018" i="12"/>
  <c r="F1012" i="12"/>
  <c r="F1003" i="12"/>
  <c r="F997" i="12"/>
  <c r="F994" i="12"/>
  <c r="F988" i="12"/>
  <c r="F967" i="12"/>
  <c r="F964" i="12"/>
  <c r="F961" i="12"/>
  <c r="F1028" i="12"/>
  <c r="F1025" i="12"/>
  <c r="F1022" i="12"/>
  <c r="F1019" i="12"/>
  <c r="F1016" i="12"/>
  <c r="F1013" i="12"/>
  <c r="F1010" i="12"/>
  <c r="F1007" i="12"/>
  <c r="F1004" i="12"/>
  <c r="F1001" i="12"/>
  <c r="F998" i="12"/>
  <c r="F995" i="12"/>
  <c r="F992" i="12"/>
  <c r="F989" i="12"/>
  <c r="F986" i="12"/>
  <c r="F983" i="12"/>
  <c r="F980" i="12"/>
  <c r="F977" i="12"/>
  <c r="F974" i="12"/>
  <c r="F971" i="12"/>
  <c r="F968" i="12"/>
  <c r="F965" i="12"/>
  <c r="F962" i="12"/>
  <c r="F959" i="12"/>
  <c r="F956" i="12"/>
  <c r="F953" i="12"/>
  <c r="F950" i="12"/>
  <c r="F947" i="12"/>
  <c r="F944" i="12"/>
  <c r="F941" i="12"/>
  <c r="F938" i="12"/>
  <c r="F935" i="12"/>
  <c r="F932" i="12"/>
  <c r="F929" i="12"/>
  <c r="F926" i="12"/>
  <c r="F923" i="12"/>
  <c r="F920" i="12"/>
  <c r="F917" i="12"/>
  <c r="F914" i="12"/>
  <c r="F911" i="12"/>
  <c r="F908" i="12"/>
  <c r="F905" i="12"/>
  <c r="F902" i="12"/>
  <c r="F899" i="12"/>
  <c r="F896" i="12"/>
  <c r="F893" i="12"/>
  <c r="F890" i="12"/>
  <c r="F887" i="12"/>
  <c r="F884" i="12"/>
  <c r="F801" i="12"/>
  <c r="F798" i="12"/>
  <c r="F795" i="12"/>
  <c r="F792" i="12"/>
  <c r="F789" i="12"/>
  <c r="F786" i="12"/>
  <c r="F783" i="12"/>
  <c r="F780" i="12"/>
  <c r="F777" i="12"/>
  <c r="F774" i="12"/>
  <c r="F771" i="12"/>
  <c r="F768" i="12"/>
  <c r="F765" i="12"/>
  <c r="F762" i="12"/>
  <c r="F759" i="12"/>
  <c r="F756" i="12"/>
  <c r="F753" i="12"/>
  <c r="F750" i="12"/>
  <c r="F747" i="12"/>
  <c r="F744" i="12"/>
  <c r="F741" i="12"/>
  <c r="F738" i="12"/>
  <c r="F735" i="12"/>
  <c r="F732" i="12"/>
  <c r="F729" i="12"/>
  <c r="F726" i="12"/>
  <c r="F723" i="12"/>
  <c r="F720" i="12"/>
  <c r="F717" i="12"/>
  <c r="F714" i="12"/>
  <c r="F711" i="12"/>
  <c r="F708" i="12"/>
  <c r="F705" i="12"/>
  <c r="F702" i="12"/>
  <c r="F699" i="12"/>
  <c r="F696" i="12"/>
  <c r="F693" i="12"/>
  <c r="F690" i="12"/>
  <c r="F687" i="12"/>
  <c r="F684" i="12"/>
  <c r="F681" i="12"/>
  <c r="F678" i="12"/>
  <c r="F675" i="12"/>
  <c r="F672" i="12"/>
  <c r="F669" i="12"/>
  <c r="F666" i="12"/>
  <c r="F663" i="12"/>
  <c r="F660" i="12"/>
  <c r="F657" i="12"/>
  <c r="F654" i="12"/>
  <c r="F651" i="12"/>
  <c r="F648" i="12"/>
  <c r="F645" i="12"/>
  <c r="F642" i="12"/>
  <c r="F639" i="12"/>
  <c r="F636" i="12"/>
  <c r="F633" i="12"/>
  <c r="F630" i="12"/>
  <c r="F627" i="12"/>
  <c r="F624" i="12"/>
  <c r="F621" i="12"/>
  <c r="F618" i="12"/>
  <c r="F615" i="12"/>
  <c r="F612" i="12"/>
  <c r="F609" i="12"/>
  <c r="F606" i="12"/>
  <c r="F603" i="12"/>
  <c r="F600" i="12"/>
  <c r="F597" i="12"/>
  <c r="F594" i="12"/>
  <c r="F591" i="12"/>
  <c r="F588" i="12"/>
  <c r="F585" i="12"/>
  <c r="F582" i="12"/>
  <c r="F579" i="12"/>
  <c r="F576" i="12"/>
  <c r="F573" i="12"/>
  <c r="F570" i="12"/>
  <c r="F567" i="12"/>
  <c r="F564" i="12"/>
  <c r="F561" i="12"/>
  <c r="F558" i="12"/>
  <c r="F555" i="12"/>
  <c r="F552" i="12"/>
  <c r="F549" i="12"/>
  <c r="F546" i="12"/>
  <c r="F543" i="12"/>
  <c r="F540" i="12"/>
  <c r="F537" i="12"/>
  <c r="F534" i="12"/>
  <c r="F531" i="12"/>
  <c r="F528" i="12"/>
  <c r="F525" i="12"/>
  <c r="F522" i="12"/>
  <c r="F519" i="12"/>
  <c r="F516" i="12"/>
  <c r="F513" i="12"/>
  <c r="F510" i="12"/>
  <c r="F507" i="12"/>
  <c r="F504" i="12"/>
  <c r="F501" i="12"/>
  <c r="F498" i="12"/>
  <c r="F495" i="12"/>
  <c r="F492" i="12"/>
  <c r="F489" i="12"/>
  <c r="F486" i="12"/>
  <c r="F483" i="12"/>
  <c r="F480" i="12"/>
  <c r="F477" i="12"/>
  <c r="F474" i="12"/>
  <c r="F471" i="12"/>
  <c r="F468" i="12"/>
  <c r="F465" i="12"/>
  <c r="F462" i="12"/>
  <c r="F459" i="12"/>
  <c r="F456" i="12"/>
  <c r="F453" i="12"/>
  <c r="F450" i="12"/>
  <c r="F447" i="12"/>
  <c r="F444" i="12"/>
  <c r="F441" i="12"/>
  <c r="F438" i="12"/>
  <c r="F435" i="12"/>
  <c r="F432" i="12"/>
  <c r="F429" i="12"/>
  <c r="F426" i="12"/>
  <c r="F423" i="12"/>
  <c r="F420" i="12"/>
  <c r="F417" i="12"/>
  <c r="F414" i="12"/>
  <c r="F411" i="12"/>
  <c r="F408" i="12"/>
  <c r="F405" i="12"/>
  <c r="F402" i="12"/>
  <c r="F399" i="12"/>
  <c r="F396" i="12"/>
  <c r="F393" i="12"/>
  <c r="F390" i="12"/>
  <c r="F387" i="12"/>
  <c r="F384" i="12"/>
  <c r="F381" i="12"/>
  <c r="F378" i="12"/>
  <c r="F375" i="12"/>
  <c r="F372" i="12"/>
  <c r="F369" i="12"/>
  <c r="F366" i="12"/>
  <c r="F363" i="12"/>
  <c r="F360" i="12"/>
  <c r="F357" i="12"/>
  <c r="F354" i="12"/>
  <c r="F351" i="12"/>
  <c r="F348" i="12"/>
  <c r="F345" i="12"/>
  <c r="F342" i="12"/>
  <c r="F339" i="12"/>
  <c r="F336" i="12"/>
  <c r="F333" i="12"/>
  <c r="F330" i="12"/>
  <c r="F327" i="12"/>
  <c r="F324" i="12"/>
  <c r="F321" i="12"/>
  <c r="F318" i="12"/>
  <c r="F315" i="12"/>
  <c r="F312" i="12"/>
  <c r="F309" i="12"/>
  <c r="F306" i="12"/>
  <c r="F303" i="12"/>
  <c r="F300" i="12"/>
  <c r="F297" i="12"/>
  <c r="F294" i="12"/>
  <c r="F291" i="12"/>
  <c r="F288" i="12"/>
  <c r="F285" i="12"/>
  <c r="F282" i="12"/>
  <c r="F279" i="12"/>
  <c r="F276" i="12"/>
  <c r="F273" i="12"/>
  <c r="F270" i="12"/>
  <c r="F267" i="12"/>
  <c r="F264" i="12"/>
  <c r="F261" i="12"/>
  <c r="F258" i="12"/>
  <c r="F255" i="12"/>
  <c r="F252" i="12"/>
  <c r="F249" i="12"/>
  <c r="F246" i="12"/>
  <c r="F243" i="12"/>
  <c r="F240" i="12"/>
  <c r="F237" i="12"/>
  <c r="F234" i="12"/>
  <c r="F231" i="12"/>
  <c r="F228" i="12"/>
  <c r="F225" i="12"/>
  <c r="F222" i="12"/>
  <c r="F219" i="12"/>
  <c r="F216" i="12"/>
  <c r="F213" i="12"/>
  <c r="F210" i="12"/>
  <c r="F207" i="12"/>
  <c r="F204" i="12"/>
  <c r="F201" i="12"/>
  <c r="F198" i="12"/>
  <c r="F195" i="12"/>
  <c r="F192" i="12"/>
  <c r="F189" i="12"/>
  <c r="F186" i="12"/>
  <c r="F183" i="12"/>
  <c r="F180" i="12"/>
  <c r="F177" i="12"/>
  <c r="F174" i="12"/>
  <c r="F171" i="12"/>
  <c r="F168" i="12"/>
  <c r="F165" i="12"/>
  <c r="F162" i="12"/>
  <c r="F159" i="12"/>
  <c r="F156" i="12"/>
  <c r="F153" i="12"/>
  <c r="F150" i="12"/>
  <c r="F147" i="12"/>
  <c r="F144" i="12"/>
  <c r="F142" i="12"/>
  <c r="F136" i="12"/>
  <c r="F130" i="12"/>
  <c r="F127" i="12"/>
  <c r="F124" i="12"/>
  <c r="F109" i="12"/>
  <c r="F799" i="12"/>
  <c r="F796" i="12"/>
  <c r="F793" i="12"/>
  <c r="F790" i="12"/>
  <c r="F787" i="12"/>
  <c r="F784" i="12"/>
  <c r="F781" i="12"/>
  <c r="F778" i="12"/>
  <c r="F775" i="12"/>
  <c r="F772" i="12"/>
  <c r="F769" i="12"/>
  <c r="F766" i="12"/>
  <c r="F763" i="12"/>
  <c r="F760" i="12"/>
  <c r="F757" i="12"/>
  <c r="F754" i="12"/>
  <c r="F751" i="12"/>
  <c r="F748" i="12"/>
  <c r="F745" i="12"/>
  <c r="F742" i="12"/>
  <c r="F739" i="12"/>
  <c r="F736" i="12"/>
  <c r="F733" i="12"/>
  <c r="F730" i="12"/>
  <c r="F727" i="12"/>
  <c r="F724" i="12"/>
  <c r="F721" i="12"/>
  <c r="F718" i="12"/>
  <c r="F715" i="12"/>
  <c r="F712" i="12"/>
  <c r="F709" i="12"/>
  <c r="F706" i="12"/>
  <c r="F703" i="12"/>
  <c r="F700" i="12"/>
  <c r="F697" i="12"/>
  <c r="F694" i="12"/>
  <c r="F691" i="12"/>
  <c r="F688" i="12"/>
  <c r="F685" i="12"/>
  <c r="F682" i="12"/>
  <c r="F679" i="12"/>
  <c r="F676" i="12"/>
  <c r="F673" i="12"/>
  <c r="F670" i="12"/>
  <c r="F667" i="12"/>
  <c r="F664" i="12"/>
  <c r="F661" i="12"/>
  <c r="F658" i="12"/>
  <c r="F655" i="12"/>
  <c r="F652" i="12"/>
  <c r="F649" i="12"/>
  <c r="F646" i="12"/>
  <c r="F643" i="12"/>
  <c r="F640" i="12"/>
  <c r="F637" i="12"/>
  <c r="F634" i="12"/>
  <c r="F631" i="12"/>
  <c r="F628" i="12"/>
  <c r="F625" i="12"/>
  <c r="F622" i="12"/>
  <c r="F619" i="12"/>
  <c r="F616" i="12"/>
  <c r="F613" i="12"/>
  <c r="F610" i="12"/>
  <c r="F607" i="12"/>
  <c r="F604" i="12"/>
  <c r="F601" i="12"/>
  <c r="F598" i="12"/>
  <c r="F595" i="12"/>
  <c r="F592" i="12"/>
  <c r="F589" i="12"/>
  <c r="F586" i="12"/>
  <c r="F583" i="12"/>
  <c r="F580" i="12"/>
  <c r="F577" i="12"/>
  <c r="F574" i="12"/>
  <c r="F571" i="12"/>
  <c r="F568" i="12"/>
  <c r="F565" i="12"/>
  <c r="F562" i="12"/>
  <c r="F559" i="12"/>
  <c r="F556" i="12"/>
  <c r="F553" i="12"/>
  <c r="F550" i="12"/>
  <c r="F547" i="12"/>
  <c r="F544" i="12"/>
  <c r="F541" i="12"/>
  <c r="F538" i="12"/>
  <c r="F535" i="12"/>
  <c r="F532" i="12"/>
  <c r="F529" i="12"/>
  <c r="F526" i="12"/>
  <c r="F523" i="12"/>
  <c r="F520" i="12"/>
  <c r="F517" i="12"/>
  <c r="F514" i="12"/>
  <c r="F511" i="12"/>
  <c r="F508" i="12"/>
  <c r="F505" i="12"/>
  <c r="F502" i="12"/>
  <c r="F499" i="12"/>
  <c r="F496" i="12"/>
  <c r="F493" i="12"/>
  <c r="F490" i="12"/>
  <c r="F487" i="12"/>
  <c r="F484" i="12"/>
  <c r="F481" i="12"/>
  <c r="F478" i="12"/>
  <c r="F475" i="12"/>
  <c r="F472" i="12"/>
  <c r="F469" i="12"/>
  <c r="F466" i="12"/>
  <c r="F463" i="12"/>
  <c r="F460" i="12"/>
  <c r="F457" i="12"/>
  <c r="F454" i="12"/>
  <c r="F451" i="12"/>
  <c r="F448" i="12"/>
  <c r="F445" i="12"/>
  <c r="F442" i="12"/>
  <c r="F439" i="12"/>
  <c r="F436" i="12"/>
  <c r="F433" i="12"/>
  <c r="F430" i="12"/>
  <c r="F427" i="12"/>
  <c r="F424" i="12"/>
  <c r="F421" i="12"/>
  <c r="F418" i="12"/>
  <c r="F415" i="12"/>
  <c r="F412" i="12"/>
  <c r="F409" i="12"/>
  <c r="F406" i="12"/>
  <c r="F403" i="12"/>
  <c r="F400" i="12"/>
  <c r="F397" i="12"/>
  <c r="F394" i="12"/>
  <c r="F391" i="12"/>
  <c r="F388" i="12"/>
  <c r="F385" i="12"/>
  <c r="F382" i="12"/>
  <c r="F379" i="12"/>
  <c r="F376" i="12"/>
  <c r="F373" i="12"/>
  <c r="F370" i="12"/>
  <c r="F367" i="12"/>
  <c r="F364" i="12"/>
  <c r="F361" i="12"/>
  <c r="F358" i="12"/>
  <c r="F355" i="12"/>
  <c r="F352" i="12"/>
  <c r="F349" i="12"/>
  <c r="F346" i="12"/>
  <c r="F343" i="12"/>
  <c r="F340" i="12"/>
  <c r="F337" i="12"/>
  <c r="F334" i="12"/>
  <c r="F331" i="12"/>
  <c r="F328" i="12"/>
  <c r="F325" i="12"/>
  <c r="F322" i="12"/>
  <c r="F319" i="12"/>
  <c r="F316" i="12"/>
  <c r="F313" i="12"/>
  <c r="F310" i="12"/>
  <c r="F307" i="12"/>
  <c r="F304" i="12"/>
  <c r="F301" i="12"/>
  <c r="F298" i="12"/>
  <c r="F295" i="12"/>
  <c r="F292" i="12"/>
  <c r="F289" i="12"/>
  <c r="F286" i="12"/>
  <c r="F283" i="12"/>
  <c r="F280" i="12"/>
  <c r="F277" i="12"/>
  <c r="F274" i="12"/>
  <c r="F271" i="12"/>
  <c r="F268" i="12"/>
  <c r="F265" i="12"/>
  <c r="F262" i="12"/>
  <c r="F259" i="12"/>
  <c r="F256" i="12"/>
  <c r="F253" i="12"/>
  <c r="F250" i="12"/>
  <c r="F247" i="12"/>
  <c r="F244" i="12"/>
  <c r="F241" i="12"/>
  <c r="F238" i="12"/>
  <c r="F235" i="12"/>
  <c r="F232" i="12"/>
  <c r="F229" i="12"/>
  <c r="F226" i="12"/>
  <c r="F223" i="12"/>
  <c r="F220" i="12"/>
  <c r="F217" i="12"/>
  <c r="F214" i="12"/>
  <c r="F211" i="12"/>
  <c r="F208" i="12"/>
  <c r="F205" i="12"/>
  <c r="F202" i="12"/>
  <c r="F199" i="12"/>
  <c r="F196" i="12"/>
  <c r="F193" i="12"/>
  <c r="F190" i="12"/>
  <c r="F187" i="12"/>
  <c r="F184" i="12"/>
  <c r="F181" i="12"/>
  <c r="F178" i="12"/>
  <c r="F175" i="12"/>
  <c r="F172" i="12"/>
  <c r="F169" i="12"/>
  <c r="F166" i="12"/>
  <c r="F163" i="12"/>
  <c r="F160" i="12"/>
  <c r="F157" i="12"/>
  <c r="F154" i="12"/>
  <c r="F151" i="12"/>
  <c r="F148" i="12"/>
  <c r="F145" i="12"/>
  <c r="F141" i="12"/>
  <c r="F138" i="12"/>
  <c r="F132" i="12"/>
  <c r="F126" i="12"/>
  <c r="F123" i="12"/>
  <c r="F881" i="12"/>
  <c r="F878" i="12"/>
  <c r="F875" i="12"/>
  <c r="F872" i="12"/>
  <c r="F869" i="12"/>
  <c r="F866" i="12"/>
  <c r="F863" i="12"/>
  <c r="F860" i="12"/>
  <c r="F857" i="12"/>
  <c r="F854" i="12"/>
  <c r="F851" i="12"/>
  <c r="F848" i="12"/>
  <c r="F845" i="12"/>
  <c r="F842" i="12"/>
  <c r="F839" i="12"/>
  <c r="F836" i="12"/>
  <c r="F833" i="12"/>
  <c r="F830" i="12"/>
  <c r="F827" i="12"/>
  <c r="F824" i="12"/>
  <c r="F821" i="12"/>
  <c r="F818" i="12"/>
  <c r="F815" i="12"/>
  <c r="F812" i="12"/>
  <c r="F809" i="12"/>
  <c r="F806" i="12"/>
  <c r="F803" i="12"/>
  <c r="F800" i="12"/>
  <c r="F797" i="12"/>
  <c r="F794" i="12"/>
  <c r="F791" i="12"/>
  <c r="F788" i="12"/>
  <c r="F785" i="12"/>
  <c r="F782" i="12"/>
  <c r="F779" i="12"/>
  <c r="F776" i="12"/>
  <c r="F773" i="12"/>
  <c r="F770" i="12"/>
  <c r="F767" i="12"/>
  <c r="F764" i="12"/>
  <c r="F761" i="12"/>
  <c r="F758" i="12"/>
  <c r="F755" i="12"/>
  <c r="F752" i="12"/>
  <c r="F749" i="12"/>
  <c r="F746" i="12"/>
  <c r="F743" i="12"/>
  <c r="F740" i="12"/>
  <c r="F737" i="12"/>
  <c r="F734" i="12"/>
  <c r="F731" i="12"/>
  <c r="F728" i="12"/>
  <c r="F725" i="12"/>
  <c r="F722" i="12"/>
  <c r="F719" i="12"/>
  <c r="F716" i="12"/>
  <c r="F713" i="12"/>
  <c r="F710" i="12"/>
  <c r="F707" i="12"/>
  <c r="F704" i="12"/>
  <c r="F701" i="12"/>
  <c r="F698" i="12"/>
  <c r="F695" i="12"/>
  <c r="F692" i="12"/>
  <c r="F689" i="12"/>
  <c r="F686" i="12"/>
  <c r="F683" i="12"/>
  <c r="F680" i="12"/>
  <c r="F677" i="12"/>
  <c r="F674" i="12"/>
  <c r="F671" i="12"/>
  <c r="F668" i="12"/>
  <c r="F665" i="12"/>
  <c r="F662" i="12"/>
  <c r="F659" i="12"/>
  <c r="F656" i="12"/>
  <c r="F653" i="12"/>
  <c r="F650" i="12"/>
  <c r="F647" i="12"/>
  <c r="F644" i="12"/>
  <c r="F641" i="12"/>
  <c r="F638" i="12"/>
  <c r="F635" i="12"/>
  <c r="F632" i="12"/>
  <c r="F629" i="12"/>
  <c r="F626" i="12"/>
  <c r="F623" i="12"/>
  <c r="F620" i="12"/>
  <c r="F617" i="12"/>
  <c r="F614" i="12"/>
  <c r="F611" i="12"/>
  <c r="F608" i="12"/>
  <c r="F605" i="12"/>
  <c r="F602" i="12"/>
  <c r="F599" i="12"/>
  <c r="F596" i="12"/>
  <c r="F593" i="12"/>
  <c r="F590" i="12"/>
  <c r="F587" i="12"/>
  <c r="F584" i="12"/>
  <c r="F581" i="12"/>
  <c r="F578" i="12"/>
  <c r="F575" i="12"/>
  <c r="F572" i="12"/>
  <c r="F569" i="12"/>
  <c r="F566" i="12"/>
  <c r="F563" i="12"/>
  <c r="F560" i="12"/>
  <c r="F557" i="12"/>
  <c r="F554" i="12"/>
  <c r="F551" i="12"/>
  <c r="F548" i="12"/>
  <c r="F545" i="12"/>
  <c r="F542" i="12"/>
  <c r="F539" i="12"/>
  <c r="F536" i="12"/>
  <c r="F533" i="12"/>
  <c r="F530" i="12"/>
  <c r="F527" i="12"/>
  <c r="F524" i="12"/>
  <c r="F521" i="12"/>
  <c r="F518" i="12"/>
  <c r="F515" i="12"/>
  <c r="F512" i="12"/>
  <c r="F509" i="12"/>
  <c r="F506" i="12"/>
  <c r="F503" i="12"/>
  <c r="F500" i="12"/>
  <c r="F497" i="12"/>
  <c r="F494" i="12"/>
  <c r="F491" i="12"/>
  <c r="F488" i="12"/>
  <c r="F485" i="12"/>
  <c r="F482" i="12"/>
  <c r="F479" i="12"/>
  <c r="F476" i="12"/>
  <c r="F473" i="12"/>
  <c r="F470" i="12"/>
  <c r="F467" i="12"/>
  <c r="F464" i="12"/>
  <c r="F461" i="12"/>
  <c r="F458" i="12"/>
  <c r="F455" i="12"/>
  <c r="F452" i="12"/>
  <c r="F449" i="12"/>
  <c r="F446" i="12"/>
  <c r="F443" i="12"/>
  <c r="F440" i="12"/>
  <c r="F437" i="12"/>
  <c r="F434" i="12"/>
  <c r="F431" i="12"/>
  <c r="F428" i="12"/>
  <c r="F425" i="12"/>
  <c r="F422" i="12"/>
  <c r="F419" i="12"/>
  <c r="F416" i="12"/>
  <c r="F413" i="12"/>
  <c r="F410" i="12"/>
  <c r="F407" i="12"/>
  <c r="F404" i="12"/>
  <c r="F401" i="12"/>
  <c r="F398" i="12"/>
  <c r="F395" i="12"/>
  <c r="F392" i="12"/>
  <c r="F389" i="12"/>
  <c r="F386" i="12"/>
  <c r="F383" i="12"/>
  <c r="F380" i="12"/>
  <c r="F377" i="12"/>
  <c r="F374" i="12"/>
  <c r="F371" i="12"/>
  <c r="F368" i="12"/>
  <c r="F365" i="12"/>
  <c r="F362" i="12"/>
  <c r="F359" i="12"/>
  <c r="F356" i="12"/>
  <c r="F353" i="12"/>
  <c r="F350" i="12"/>
  <c r="F347" i="12"/>
  <c r="F344" i="12"/>
  <c r="F341" i="12"/>
  <c r="F338" i="12"/>
  <c r="F335" i="12"/>
  <c r="F332" i="12"/>
  <c r="F329" i="12"/>
  <c r="F326" i="12"/>
  <c r="F323" i="12"/>
  <c r="F320" i="12"/>
  <c r="F317" i="12"/>
  <c r="F314" i="12"/>
  <c r="F311" i="12"/>
  <c r="F308" i="12"/>
  <c r="F305" i="12"/>
  <c r="F302" i="12"/>
  <c r="F299" i="12"/>
  <c r="F296" i="12"/>
  <c r="F293" i="12"/>
  <c r="F290" i="12"/>
  <c r="F287" i="12"/>
  <c r="F284" i="12"/>
  <c r="F281" i="12"/>
  <c r="F278" i="12"/>
  <c r="F275" i="12"/>
  <c r="F272" i="12"/>
  <c r="F269" i="12"/>
  <c r="F266" i="12"/>
  <c r="F263" i="12"/>
  <c r="F260" i="12"/>
  <c r="F257" i="12"/>
  <c r="F254" i="12"/>
  <c r="F251" i="12"/>
  <c r="F248" i="12"/>
  <c r="F245" i="12"/>
  <c r="F242" i="12"/>
  <c r="F239" i="12"/>
  <c r="F236" i="12"/>
  <c r="F233" i="12"/>
  <c r="F230" i="12"/>
  <c r="F227" i="12"/>
  <c r="F224" i="12"/>
  <c r="F221" i="12"/>
  <c r="F218" i="12"/>
  <c r="F215" i="12"/>
  <c r="F212" i="12"/>
  <c r="F209" i="12"/>
  <c r="F206" i="12"/>
  <c r="F203" i="12"/>
  <c r="F200" i="12"/>
  <c r="F197" i="12"/>
  <c r="F194" i="12"/>
  <c r="F191" i="12"/>
  <c r="F188" i="12"/>
  <c r="F185" i="12"/>
  <c r="F182" i="12"/>
  <c r="F179" i="12"/>
  <c r="F176" i="12"/>
  <c r="F173" i="12"/>
  <c r="F170" i="12"/>
  <c r="F167" i="12"/>
  <c r="F164" i="12"/>
  <c r="F161" i="12"/>
  <c r="F158" i="12"/>
  <c r="F155" i="12"/>
  <c r="F152" i="12"/>
  <c r="F149" i="12"/>
  <c r="F146" i="12"/>
  <c r="F143" i="12"/>
  <c r="F140" i="12"/>
  <c r="F137" i="12"/>
  <c r="F134" i="12"/>
  <c r="F131" i="12"/>
  <c r="F125" i="12"/>
  <c r="F122" i="12"/>
  <c r="F110" i="12"/>
  <c r="F102" i="12"/>
  <c r="F91" i="12"/>
  <c r="F61" i="12"/>
  <c r="F60" i="12"/>
  <c r="F59" i="12"/>
  <c r="F55" i="12"/>
  <c r="F16" i="12"/>
  <c r="F17" i="12"/>
  <c r="F18" i="12"/>
  <c r="F19" i="12"/>
  <c r="F20" i="12"/>
  <c r="F21" i="12"/>
  <c r="F25" i="12"/>
  <c r="F34" i="12"/>
  <c r="F33" i="12"/>
  <c r="F40" i="12"/>
  <c r="F37" i="12"/>
  <c r="F36" i="12"/>
  <c r="F28" i="12"/>
  <c r="F27" i="12"/>
  <c r="F31" i="12"/>
  <c r="F43" i="12"/>
  <c r="F46" i="12"/>
  <c r="F49" i="12"/>
  <c r="F52" i="12"/>
  <c r="F45" i="12"/>
  <c r="F58" i="12"/>
  <c r="F54" i="12"/>
  <c r="F53" i="12"/>
  <c r="F62" i="12"/>
  <c r="F76" i="12"/>
  <c r="F75" i="12"/>
  <c r="F64" i="12"/>
  <c r="F68" i="12"/>
  <c r="F69" i="12"/>
  <c r="F70" i="12"/>
  <c r="F71" i="12"/>
  <c r="F74" i="12"/>
  <c r="F89" i="12"/>
  <c r="F84" i="12"/>
  <c r="F77" i="12"/>
  <c r="F86" i="12"/>
  <c r="F82" i="12"/>
  <c r="F79" i="12"/>
  <c r="F80" i="12"/>
  <c r="F85" i="12"/>
  <c r="F87" i="12"/>
  <c r="F63" i="12"/>
  <c r="F88" i="12"/>
  <c r="F78" i="12"/>
  <c r="F100" i="12"/>
  <c r="F92" i="12"/>
  <c r="F93" i="12"/>
  <c r="F101" i="12"/>
  <c r="F98" i="12"/>
  <c r="F90" i="12"/>
  <c r="F96" i="12"/>
  <c r="F104" i="12"/>
  <c r="F106" i="12"/>
  <c r="F115" i="12"/>
  <c r="F108" i="12"/>
  <c r="F120" i="12"/>
  <c r="F97" i="12"/>
  <c r="F83" i="12"/>
  <c r="F99" i="12"/>
  <c r="F107" i="12"/>
  <c r="F118" i="12"/>
  <c r="F95" i="12"/>
  <c r="F113" i="12"/>
  <c r="F114" i="12"/>
  <c r="F116" i="12"/>
  <c r="F117" i="12"/>
  <c r="BC26" i="1" a="1"/>
  <c r="BC26" i="1" s="1"/>
  <c r="BC23" i="1" a="1"/>
  <c r="BC23" i="1" s="1"/>
  <c r="AL27" i="1"/>
  <c r="AM26" i="1"/>
  <c r="BC31" i="1" a="1"/>
  <c r="BC31" i="1" s="1"/>
  <c r="BC28" i="1" a="1"/>
  <c r="BC28" i="1" s="1"/>
  <c r="BD26" i="1" a="1"/>
  <c r="BD26" i="1" s="1"/>
  <c r="BB26" i="1" a="1"/>
  <c r="BB26" i="1" s="1"/>
  <c r="BD23" i="1" a="1"/>
  <c r="BD23" i="1" s="1"/>
  <c r="AM25" i="1"/>
  <c r="AM33" i="1"/>
  <c r="AM44" i="1"/>
  <c r="BC47" i="1" a="1"/>
  <c r="BC47" i="1" s="1"/>
  <c r="BC46" i="1" a="1"/>
  <c r="BC46" i="1" s="1"/>
  <c r="AL45" i="1"/>
  <c r="AL44" i="1"/>
  <c r="L37" i="10" s="1"/>
  <c r="AL33" i="1"/>
  <c r="AL26" i="1"/>
  <c r="AL25" i="1"/>
  <c r="L26" i="10" s="1"/>
  <c r="BB46" i="1" a="1"/>
  <c r="BB46" i="1" s="1"/>
  <c r="BC42" i="1" a="1"/>
  <c r="BC42" i="1" s="1"/>
  <c r="BB45" i="1" a="1"/>
  <c r="BB45" i="1" s="1"/>
  <c r="AM45" i="1"/>
  <c r="BC43" i="1" a="1"/>
  <c r="BC43" i="1" s="1"/>
  <c r="BD46" i="1" a="1"/>
  <c r="BD46" i="1" s="1"/>
  <c r="BC45" i="1" a="1"/>
  <c r="BC45" i="1" s="1"/>
  <c r="BP97" i="1"/>
  <c r="BP108" i="1"/>
  <c r="BP119" i="1"/>
  <c r="BP120" i="1"/>
  <c r="BB75" i="1" a="1"/>
  <c r="BB75" i="1" s="1"/>
  <c r="BP116" i="1"/>
  <c r="BP117" i="1"/>
  <c r="BP98" i="1"/>
  <c r="BP121" i="1"/>
  <c r="BP110" i="1"/>
  <c r="BP122" i="1"/>
  <c r="BP102" i="1"/>
  <c r="BP86" i="1"/>
  <c r="BP99" i="1"/>
  <c r="BP100" i="1"/>
  <c r="BP93" i="1"/>
  <c r="BC59" i="1" a="1"/>
  <c r="BC59" i="1" s="1"/>
  <c r="BB44" i="1" a="1"/>
  <c r="BB44" i="1" s="1"/>
  <c r="BB43" i="1" a="1"/>
  <c r="BB43" i="1" s="1"/>
  <c r="BB42" i="1" a="1"/>
  <c r="BB42" i="1" s="1"/>
  <c r="BB38" i="1" a="1"/>
  <c r="BB38" i="1" s="1"/>
  <c r="BB33" i="1" a="1"/>
  <c r="BB33" i="1" s="1"/>
  <c r="BB31" i="1" a="1"/>
  <c r="BB31" i="1" s="1"/>
  <c r="BB28" i="1" a="1"/>
  <c r="BB28" i="1" s="1"/>
  <c r="BB27" i="1" a="1"/>
  <c r="BB27" i="1" s="1"/>
  <c r="BB25" i="1" a="1"/>
  <c r="BB25" i="1" s="1"/>
  <c r="BB24" i="1" a="1"/>
  <c r="BB24" i="1" s="1"/>
  <c r="AM27" i="1"/>
  <c r="BC44" i="1" a="1"/>
  <c r="BC44" i="1" s="1"/>
  <c r="BC38" i="1" a="1"/>
  <c r="BC38" i="1" s="1"/>
  <c r="BC33" i="1" a="1"/>
  <c r="BC33" i="1" s="1"/>
  <c r="BB30" i="1" a="1"/>
  <c r="BB30" i="1" s="1"/>
  <c r="BC25" i="1" a="1"/>
  <c r="BC25" i="1" s="1"/>
  <c r="BB23" i="1" a="1"/>
  <c r="BB23" i="1" s="1"/>
  <c r="BP81" i="1"/>
  <c r="BP91" i="1"/>
  <c r="F14" i="12"/>
  <c r="F15" i="12"/>
  <c r="BP90" i="1"/>
  <c r="BC92" i="1" a="1"/>
  <c r="BC92" i="1" s="1"/>
  <c r="BD92" i="1" a="1"/>
  <c r="BD92" i="1" s="1"/>
  <c r="BB73" i="1" a="1"/>
  <c r="BB73" i="1" s="1"/>
  <c r="AL63" i="1"/>
  <c r="BP88" i="1"/>
  <c r="BP68" i="1"/>
  <c r="BP78" i="1"/>
  <c r="BP79" i="1"/>
  <c r="BP66" i="1"/>
  <c r="BP67" i="1"/>
  <c r="BC104" i="1" a="1"/>
  <c r="BC104" i="1" s="1"/>
  <c r="BB76" i="1" a="1"/>
  <c r="BB76" i="1" s="1"/>
  <c r="BB74" i="1" a="1"/>
  <c r="BB74" i="1" s="1"/>
  <c r="BC72" i="1" a="1"/>
  <c r="BC72" i="1" s="1"/>
  <c r="BC71" i="1" a="1"/>
  <c r="BC71" i="1" s="1"/>
  <c r="BC69" i="1" a="1"/>
  <c r="BC69" i="1" s="1"/>
  <c r="BC65" i="1" a="1"/>
  <c r="BC65" i="1" s="1"/>
  <c r="BC63" i="1" a="1"/>
  <c r="BC63" i="1" s="1"/>
  <c r="BC62" i="1" a="1"/>
  <c r="BC62" i="1" s="1"/>
  <c r="BC60" i="1" a="1"/>
  <c r="BC60" i="1" s="1"/>
  <c r="BD104" i="1" a="1"/>
  <c r="BD104" i="1" s="1"/>
  <c r="BC95" i="1" a="1"/>
  <c r="BC95" i="1" s="1"/>
  <c r="BD76" i="1" a="1"/>
  <c r="BD76" i="1" s="1"/>
  <c r="BD74" i="1" a="1"/>
  <c r="BD74" i="1" s="1"/>
  <c r="BB123" i="1" a="1"/>
  <c r="BB123" i="1" s="1"/>
  <c r="AM75" i="1"/>
  <c r="F10" i="12"/>
  <c r="F11" i="12"/>
  <c r="F12" i="12"/>
  <c r="F13" i="12"/>
  <c r="BP50" i="1"/>
  <c r="BP53" i="1"/>
  <c r="BP54" i="1"/>
  <c r="BP56" i="1"/>
  <c r="AM354" i="1"/>
  <c r="AM319" i="1"/>
  <c r="AM271" i="1"/>
  <c r="AM208" i="1"/>
  <c r="BP57" i="1"/>
  <c r="AM642" i="1"/>
  <c r="AM274" i="1"/>
  <c r="AM618" i="1"/>
  <c r="AM493" i="1"/>
  <c r="AM663" i="1"/>
  <c r="AM766" i="1"/>
  <c r="AM742" i="1"/>
  <c r="AM739" i="1"/>
  <c r="AM466" i="1"/>
  <c r="AM445" i="1"/>
  <c r="AM475" i="1"/>
  <c r="AM262" i="1"/>
  <c r="AM793" i="1"/>
  <c r="AM751" i="1"/>
  <c r="AM648" i="1"/>
  <c r="AM615" i="1"/>
  <c r="AM423" i="1"/>
  <c r="AM396" i="1"/>
  <c r="AM279" i="1"/>
  <c r="AM273" i="1"/>
  <c r="AM253" i="1"/>
  <c r="AM372" i="1"/>
  <c r="AM337" i="1"/>
  <c r="AM802" i="1"/>
  <c r="AM748" i="1"/>
  <c r="AM656" i="1"/>
  <c r="AM639" i="1"/>
  <c r="AM484" i="1"/>
  <c r="AM457" i="1"/>
  <c r="AM414" i="1"/>
  <c r="AM363" i="1"/>
  <c r="AM331" i="1"/>
  <c r="BP48" i="1"/>
  <c r="AM811" i="1"/>
  <c r="AL638" i="1"/>
  <c r="AL1025" i="1"/>
  <c r="N970" i="10" s="1"/>
  <c r="AL641" i="1"/>
  <c r="AL311" i="1"/>
  <c r="AL308" i="1"/>
  <c r="N253" i="10" s="1"/>
  <c r="AL275" i="1"/>
  <c r="AL229" i="1"/>
  <c r="AL226" i="1"/>
  <c r="L171" i="10" s="1"/>
  <c r="AL179" i="1"/>
  <c r="AL175" i="1"/>
  <c r="AL174" i="1"/>
  <c r="L140" i="10" s="1"/>
  <c r="AL173" i="1"/>
  <c r="AL172" i="1"/>
  <c r="AL171" i="1"/>
  <c r="L137" i="10" s="1"/>
  <c r="AL170" i="1"/>
  <c r="AL169" i="1"/>
  <c r="AL167" i="1"/>
  <c r="L134" i="10" s="1"/>
  <c r="AL166" i="1"/>
  <c r="AL165" i="1"/>
  <c r="AL164" i="1"/>
  <c r="L131" i="10" s="1"/>
  <c r="AL163" i="1"/>
  <c r="AL161" i="1"/>
  <c r="AL160" i="1"/>
  <c r="L128" i="10" s="1"/>
  <c r="AL159" i="1"/>
  <c r="AL158" i="1"/>
  <c r="AL157" i="1"/>
  <c r="L125" i="10" s="1"/>
  <c r="AL156" i="1"/>
  <c r="AL155" i="1"/>
  <c r="L122" i="10" s="1"/>
  <c r="AL154" i="1"/>
  <c r="AL153" i="1"/>
  <c r="AL152" i="1"/>
  <c r="L119" i="10" s="1"/>
  <c r="AL150" i="1"/>
  <c r="AL149" i="1"/>
  <c r="AL148" i="1"/>
  <c r="L116" i="10" s="1"/>
  <c r="AL147" i="1"/>
  <c r="AL145" i="1"/>
  <c r="AL144" i="1"/>
  <c r="L113" i="10" s="1"/>
  <c r="AL143" i="1"/>
  <c r="AL142" i="1"/>
  <c r="AL141" i="1"/>
  <c r="L110" i="10" s="1"/>
  <c r="AL140" i="1"/>
  <c r="AL139" i="1"/>
  <c r="AL138" i="1"/>
  <c r="L107" i="10" s="1"/>
  <c r="AL137" i="1"/>
  <c r="AL136" i="1"/>
  <c r="AL135" i="1"/>
  <c r="L104" i="10" s="1"/>
  <c r="AL134" i="1"/>
  <c r="AL133" i="1"/>
  <c r="AL132" i="1"/>
  <c r="L101" i="10" s="1"/>
  <c r="AL131" i="1"/>
  <c r="AL130" i="1"/>
  <c r="AL129" i="1"/>
  <c r="L98" i="10" s="1"/>
  <c r="AL128" i="1"/>
  <c r="AL127" i="1"/>
  <c r="AL126" i="1"/>
  <c r="L95" i="10" s="1"/>
  <c r="AL125" i="1"/>
  <c r="AL124" i="1"/>
  <c r="AL123" i="1"/>
  <c r="L92" i="10" s="1"/>
  <c r="AL118" i="1"/>
  <c r="AL115" i="1"/>
  <c r="AL114" i="1"/>
  <c r="L89" i="10" s="1"/>
  <c r="AL113" i="1"/>
  <c r="AL112" i="1"/>
  <c r="AL111" i="1"/>
  <c r="L86" i="10" s="1"/>
  <c r="AL109" i="1"/>
  <c r="AL107" i="1"/>
  <c r="AL106" i="1"/>
  <c r="L83" i="10" s="1"/>
  <c r="AL105" i="1"/>
  <c r="AL104" i="1"/>
  <c r="AL103" i="1"/>
  <c r="L80" i="10" s="1"/>
  <c r="AL101" i="1"/>
  <c r="AL96" i="1"/>
  <c r="AL95" i="1"/>
  <c r="L76" i="10" s="1"/>
  <c r="AL94" i="1"/>
  <c r="AL92" i="1"/>
  <c r="AL89" i="1"/>
  <c r="L70" i="10" s="1"/>
  <c r="AL87" i="1"/>
  <c r="AL85" i="1"/>
  <c r="AL84" i="1"/>
  <c r="N66" i="10" s="1"/>
  <c r="AL83" i="1"/>
  <c r="AL82" i="1"/>
  <c r="AL80" i="1"/>
  <c r="N63" i="10" s="1"/>
  <c r="AL77" i="1"/>
  <c r="AL76" i="1"/>
  <c r="AL75" i="1"/>
  <c r="N60" i="10" s="1"/>
  <c r="AL74" i="1"/>
  <c r="AL73" i="1"/>
  <c r="AL71" i="1"/>
  <c r="L56" i="10" s="1"/>
  <c r="AL70" i="1"/>
  <c r="AL65" i="1"/>
  <c r="AL64" i="1"/>
  <c r="L52" i="10" s="1"/>
  <c r="AM10" i="1"/>
  <c r="AL62" i="1"/>
  <c r="AL61" i="1"/>
  <c r="L49" i="10" s="1"/>
  <c r="BP39" i="1"/>
  <c r="AL59" i="1"/>
  <c r="AL58" i="1"/>
  <c r="L46" i="10" s="1"/>
  <c r="AL55" i="1"/>
  <c r="AL52" i="1"/>
  <c r="AL51" i="1"/>
  <c r="L43" i="10" s="1"/>
  <c r="BP36" i="1"/>
  <c r="BC140" i="1" a="1"/>
  <c r="BC140" i="1" s="1"/>
  <c r="BC113" i="1" a="1"/>
  <c r="BC113" i="1" s="1"/>
  <c r="BC112" i="1" a="1"/>
  <c r="BC112" i="1" s="1"/>
  <c r="BC107" i="1" a="1"/>
  <c r="BC107" i="1" s="1"/>
  <c r="BC89" i="1" a="1"/>
  <c r="BC89" i="1" s="1"/>
  <c r="BC85" i="1" a="1"/>
  <c r="BC85" i="1" s="1"/>
  <c r="BC84" i="1" a="1"/>
  <c r="BC84" i="1" s="1"/>
  <c r="BC83" i="1" a="1"/>
  <c r="BC83" i="1" s="1"/>
  <c r="BC82" i="1" a="1"/>
  <c r="BC82" i="1" s="1"/>
  <c r="BC80" i="1" a="1"/>
  <c r="BC80" i="1" s="1"/>
  <c r="BC77" i="1" a="1"/>
  <c r="BC77" i="1" s="1"/>
  <c r="BC76" i="1" a="1"/>
  <c r="BC76" i="1" s="1"/>
  <c r="BC75" i="1" a="1"/>
  <c r="BC75" i="1" s="1"/>
  <c r="BC74" i="1" a="1"/>
  <c r="BC74" i="1" s="1"/>
  <c r="BC73" i="1" a="1"/>
  <c r="BC73" i="1" s="1"/>
  <c r="BB72" i="1" a="1"/>
  <c r="BB72" i="1" s="1"/>
  <c r="BB71" i="1" a="1"/>
  <c r="BB71" i="1" s="1"/>
  <c r="BB69" i="1" a="1"/>
  <c r="BB69" i="1" s="1"/>
  <c r="BB65" i="1" a="1"/>
  <c r="BB65" i="1" s="1"/>
  <c r="BB63" i="1" a="1"/>
  <c r="BB63" i="1" s="1"/>
  <c r="BB62" i="1" a="1"/>
  <c r="BB62" i="1" s="1"/>
  <c r="BB60" i="1" a="1"/>
  <c r="BB60" i="1" s="1"/>
  <c r="BB59" i="1" a="1"/>
  <c r="BB59" i="1" s="1"/>
  <c r="BB52" i="1" a="1"/>
  <c r="BB52" i="1" s="1"/>
  <c r="BB51" i="1" a="1"/>
  <c r="BB51" i="1" s="1"/>
  <c r="BB49" i="1" a="1"/>
  <c r="BB49" i="1" s="1"/>
  <c r="AM89" i="1"/>
  <c r="AM87" i="1"/>
  <c r="AM85" i="1"/>
  <c r="AM72" i="1"/>
  <c r="AM61" i="1"/>
  <c r="AM60" i="1"/>
  <c r="BC153" i="1" a="1"/>
  <c r="BC153" i="1" s="1"/>
  <c r="BD107" i="1" a="1"/>
  <c r="BD107" i="1" s="1"/>
  <c r="BC87" i="1" a="1"/>
  <c r="BC87" i="1" s="1"/>
  <c r="BB85" i="1" a="1"/>
  <c r="BB85" i="1" s="1"/>
  <c r="AM84" i="1"/>
  <c r="AM83" i="1"/>
  <c r="AM82" i="1"/>
  <c r="AM80" i="1"/>
  <c r="AM77" i="1"/>
  <c r="AM76" i="1"/>
  <c r="AM73" i="1"/>
  <c r="AM70" i="1"/>
  <c r="AM69" i="1"/>
  <c r="BC94" i="1" a="1"/>
  <c r="BC94" i="1" s="1"/>
  <c r="BB87" i="1" a="1"/>
  <c r="BB87" i="1" s="1"/>
  <c r="BD84" i="1" a="1"/>
  <c r="BD84" i="1" s="1"/>
  <c r="BB84" i="1" a="1"/>
  <c r="BB84" i="1" s="1"/>
  <c r="BD83" i="1" a="1"/>
  <c r="BD83" i="1" s="1"/>
  <c r="BB83" i="1" a="1"/>
  <c r="BB83" i="1" s="1"/>
  <c r="BD82" i="1" a="1"/>
  <c r="BD82" i="1" s="1"/>
  <c r="BB82" i="1" a="1"/>
  <c r="BB82" i="1" s="1"/>
  <c r="BD80" i="1" a="1"/>
  <c r="BD80" i="1" s="1"/>
  <c r="BB80" i="1" a="1"/>
  <c r="BB80" i="1" s="1"/>
  <c r="BD77" i="1" a="1"/>
  <c r="BD77" i="1" s="1"/>
  <c r="BB77" i="1" a="1"/>
  <c r="BB77" i="1" s="1"/>
  <c r="AM64" i="1"/>
  <c r="AM63" i="1"/>
  <c r="BD72" i="1" a="1"/>
  <c r="BD72" i="1" s="1"/>
  <c r="BC70" i="1" a="1"/>
  <c r="BC70" i="1" s="1"/>
  <c r="BB70" i="1" a="1"/>
  <c r="BB70" i="1" s="1"/>
  <c r="BD69" i="1" a="1"/>
  <c r="BD69" i="1" s="1"/>
  <c r="BC64" i="1" a="1"/>
  <c r="BC64" i="1" s="1"/>
  <c r="BB64" i="1" a="1"/>
  <c r="BB64" i="1" s="1"/>
  <c r="BD63" i="1" a="1"/>
  <c r="BD63" i="1" s="1"/>
  <c r="BC61" i="1" a="1"/>
  <c r="BC61" i="1" s="1"/>
  <c r="BB61" i="1" a="1"/>
  <c r="BB61" i="1" s="1"/>
  <c r="BD60" i="1" a="1"/>
  <c r="BD60" i="1" s="1"/>
  <c r="AM55" i="1"/>
  <c r="AM52" i="1"/>
  <c r="AM51" i="1"/>
  <c r="BD71" i="1" a="1"/>
  <c r="BD71" i="1" s="1"/>
  <c r="BD65" i="1" a="1"/>
  <c r="BD65" i="1" s="1"/>
  <c r="BD62" i="1" a="1"/>
  <c r="BD62" i="1" s="1"/>
  <c r="BD59" i="1" a="1"/>
  <c r="BD59" i="1" s="1"/>
  <c r="AM59" i="1"/>
  <c r="BB58" i="1" a="1"/>
  <c r="BB58" i="1" s="1"/>
  <c r="BC58" i="1" a="1"/>
  <c r="BC58" i="1" s="1"/>
  <c r="AM49" i="1"/>
  <c r="AM71" i="1"/>
  <c r="AM65" i="1"/>
  <c r="AM62" i="1"/>
  <c r="AM58" i="1"/>
  <c r="BB55" i="1" a="1"/>
  <c r="BB55" i="1" s="1"/>
  <c r="BC55" i="1" a="1"/>
  <c r="BC55" i="1" s="1"/>
  <c r="BC52" i="1" a="1"/>
  <c r="BC52" i="1" s="1"/>
  <c r="BC51" i="1" a="1"/>
  <c r="BC51" i="1" s="1"/>
  <c r="BC49" i="1" a="1"/>
  <c r="BC49" i="1" s="1"/>
  <c r="BP41" i="1"/>
  <c r="BP29" i="1"/>
  <c r="BP969" i="1"/>
  <c r="BP32" i="1"/>
  <c r="BP880" i="1"/>
  <c r="BC111" i="1" a="1"/>
  <c r="BC111" i="1" s="1"/>
  <c r="BC109" i="1" a="1"/>
  <c r="BC109" i="1" s="1"/>
  <c r="BC106" i="1" a="1"/>
  <c r="BC106" i="1" s="1"/>
  <c r="BC105" i="1" a="1"/>
  <c r="BC105" i="1" s="1"/>
  <c r="BC103" i="1" a="1"/>
  <c r="BC103" i="1" s="1"/>
  <c r="BC101" i="1" a="1"/>
  <c r="BC101" i="1" s="1"/>
  <c r="BC96" i="1" a="1"/>
  <c r="BC96" i="1" s="1"/>
  <c r="BB94" i="1" a="1"/>
  <c r="BB94" i="1" s="1"/>
  <c r="BB92" i="1" a="1"/>
  <c r="BB92" i="1" s="1"/>
  <c r="AM113" i="1"/>
  <c r="BB95" i="1" a="1"/>
  <c r="BB95" i="1" s="1"/>
  <c r="AM95" i="1"/>
  <c r="BC124" i="1" a="1"/>
  <c r="BC124" i="1" s="1"/>
  <c r="AM94" i="1"/>
  <c r="AM92" i="1"/>
  <c r="BB89" i="1" a="1"/>
  <c r="BB89" i="1" s="1"/>
  <c r="AM853" i="1"/>
  <c r="BC115" i="1" a="1"/>
  <c r="BC115" i="1" s="1"/>
  <c r="BC114" i="1" a="1"/>
  <c r="BC114" i="1" s="1"/>
  <c r="BB112" i="1" a="1"/>
  <c r="BB112" i="1" s="1"/>
  <c r="BB111" i="1" a="1"/>
  <c r="BB111" i="1" s="1"/>
  <c r="BB109" i="1" a="1"/>
  <c r="BB109" i="1" s="1"/>
  <c r="BB107" i="1" a="1"/>
  <c r="BB107" i="1" s="1"/>
  <c r="BB106" i="1" a="1"/>
  <c r="BB106" i="1" s="1"/>
  <c r="BB105" i="1" a="1"/>
  <c r="BB105" i="1" s="1"/>
  <c r="BB104" i="1" a="1"/>
  <c r="BB104" i="1" s="1"/>
  <c r="BB103" i="1" a="1"/>
  <c r="BB103" i="1" s="1"/>
  <c r="BB101" i="1" a="1"/>
  <c r="BB101" i="1" s="1"/>
  <c r="AM112" i="1"/>
  <c r="AM111" i="1"/>
  <c r="AM109" i="1"/>
  <c r="AM107" i="1"/>
  <c r="AM106" i="1"/>
  <c r="AM105" i="1"/>
  <c r="AM104" i="1"/>
  <c r="AM103" i="1"/>
  <c r="AM101" i="1"/>
  <c r="BB96" i="1" a="1"/>
  <c r="BB96" i="1" s="1"/>
  <c r="AM96" i="1"/>
  <c r="AM838" i="1"/>
  <c r="BP983" i="1"/>
  <c r="BP974" i="1"/>
  <c r="BP966" i="1"/>
  <c r="BP963" i="1"/>
  <c r="BP960" i="1"/>
  <c r="BP951" i="1"/>
  <c r="BP939" i="1"/>
  <c r="BP936" i="1"/>
  <c r="BP933" i="1"/>
  <c r="BP885" i="1"/>
  <c r="BP877" i="1"/>
  <c r="BP871" i="1"/>
  <c r="BP862" i="1"/>
  <c r="BP853" i="1"/>
  <c r="BP710" i="1"/>
  <c r="BP643" i="1"/>
  <c r="BP633" i="1"/>
  <c r="BP627" i="1"/>
  <c r="BP37" i="1"/>
  <c r="BP525" i="1"/>
  <c r="BP432" i="1"/>
  <c r="BP387" i="1"/>
  <c r="BP40" i="1"/>
  <c r="BP569" i="1"/>
  <c r="BP563" i="1"/>
  <c r="BP542" i="1"/>
  <c r="BP533" i="1"/>
  <c r="BP527" i="1"/>
  <c r="BP334" i="1"/>
  <c r="BP308" i="1"/>
  <c r="BP305" i="1"/>
  <c r="BP302" i="1"/>
  <c r="BP738" i="1"/>
  <c r="BP735" i="1"/>
  <c r="BP729" i="1"/>
  <c r="BP717" i="1"/>
  <c r="BP711" i="1"/>
  <c r="BP580" i="1"/>
  <c r="BP535" i="1"/>
  <c r="BP526" i="1"/>
  <c r="BP496" i="1"/>
  <c r="BP493" i="1"/>
  <c r="BP492" i="1"/>
  <c r="BP476" i="1"/>
  <c r="BP469" i="1"/>
  <c r="BP466" i="1"/>
  <c r="BP465" i="1"/>
  <c r="BP449" i="1"/>
  <c r="BP436" i="1"/>
  <c r="BP35" i="1"/>
  <c r="BP603" i="1"/>
  <c r="BP597" i="1"/>
  <c r="BP594" i="1"/>
  <c r="BP588" i="1"/>
  <c r="BP694" i="1"/>
  <c r="BP685" i="1"/>
  <c r="BP1056" i="1"/>
  <c r="BP1035" i="1"/>
  <c r="BP1029" i="1"/>
  <c r="BP1020" i="1"/>
  <c r="BP1011" i="1"/>
  <c r="BP996" i="1"/>
  <c r="BP987" i="1"/>
  <c r="BP772" i="1"/>
  <c r="BP534" i="1"/>
  <c r="BP34" i="1"/>
  <c r="BC159" i="1" a="1"/>
  <c r="BC159" i="1" s="1"/>
  <c r="BC156" i="1" a="1"/>
  <c r="BC156" i="1" s="1"/>
  <c r="BB175" i="1" a="1"/>
  <c r="BB175" i="1" s="1"/>
  <c r="BB172" i="1" a="1"/>
  <c r="BB172" i="1" s="1"/>
  <c r="BB169" i="1" a="1"/>
  <c r="BB169" i="1" s="1"/>
  <c r="BB165" i="1" a="1"/>
  <c r="BB165" i="1" s="1"/>
  <c r="BB161" i="1" a="1"/>
  <c r="BB161" i="1" s="1"/>
  <c r="BB152" i="1" a="1"/>
  <c r="BB152" i="1" s="1"/>
  <c r="BC149" i="1" a="1"/>
  <c r="BC149" i="1" s="1"/>
  <c r="BB148" i="1" a="1"/>
  <c r="BB148" i="1" s="1"/>
  <c r="BC145" i="1" a="1"/>
  <c r="BC145" i="1" s="1"/>
  <c r="BB144" i="1" a="1"/>
  <c r="BB144" i="1" s="1"/>
  <c r="BC142" i="1" a="1"/>
  <c r="BC142" i="1" s="1"/>
  <c r="BB141" i="1" a="1"/>
  <c r="BB141" i="1" s="1"/>
  <c r="BB138" i="1" a="1"/>
  <c r="BB138" i="1" s="1"/>
  <c r="BC136" i="1" a="1"/>
  <c r="BC136" i="1" s="1"/>
  <c r="BB135" i="1" a="1"/>
  <c r="BB135" i="1" s="1"/>
  <c r="BB132" i="1" a="1"/>
  <c r="BB132" i="1" s="1"/>
  <c r="BB129" i="1" a="1"/>
  <c r="BB129" i="1" s="1"/>
  <c r="BB126" i="1" a="1"/>
  <c r="BB126" i="1" s="1"/>
  <c r="BB115" i="1" a="1"/>
  <c r="BB115" i="1" s="1"/>
  <c r="BB114" i="1" a="1"/>
  <c r="BB114" i="1" s="1"/>
  <c r="AM139" i="1"/>
  <c r="BD175" i="1" a="1"/>
  <c r="BD175" i="1" s="1"/>
  <c r="BD172" i="1" a="1"/>
  <c r="BD172" i="1" s="1"/>
  <c r="BD169" i="1" a="1"/>
  <c r="BD169" i="1" s="1"/>
  <c r="BD165" i="1" a="1"/>
  <c r="BD165" i="1" s="1"/>
  <c r="BD161" i="1" a="1"/>
  <c r="BD161" i="1" s="1"/>
  <c r="AM155" i="1"/>
  <c r="BC139" i="1" a="1"/>
  <c r="BC139" i="1" s="1"/>
  <c r="BD135" i="1" a="1"/>
  <c r="BD135" i="1" s="1"/>
  <c r="BD132" i="1" a="1"/>
  <c r="BD132" i="1" s="1"/>
  <c r="BD129" i="1" a="1"/>
  <c r="BD129" i="1" s="1"/>
  <c r="BD126" i="1" a="1"/>
  <c r="BD126" i="1" s="1"/>
  <c r="BD115" i="1" a="1"/>
  <c r="BD115" i="1" s="1"/>
  <c r="AM114" i="1"/>
  <c r="BB113" i="1" a="1"/>
  <c r="BB113" i="1" s="1"/>
  <c r="BC182" i="1" a="1"/>
  <c r="BC182" i="1" s="1"/>
  <c r="BC173" i="1" a="1"/>
  <c r="BC173" i="1" s="1"/>
  <c r="BC170" i="1" a="1"/>
  <c r="BC170" i="1" s="1"/>
  <c r="BC166" i="1" a="1"/>
  <c r="BC166" i="1" s="1"/>
  <c r="BC163" i="1" a="1"/>
  <c r="BC163" i="1" s="1"/>
  <c r="BC158" i="1" a="1"/>
  <c r="BC158" i="1" s="1"/>
  <c r="AM158" i="1"/>
  <c r="BB139" i="1" a="1"/>
  <c r="BB139" i="1" s="1"/>
  <c r="BC133" i="1" a="1"/>
  <c r="BC133" i="1" s="1"/>
  <c r="BC130" i="1" a="1"/>
  <c r="BC130" i="1" s="1"/>
  <c r="BC127" i="1" a="1"/>
  <c r="BC127" i="1" s="1"/>
  <c r="BC187" i="1" a="1"/>
  <c r="BC187" i="1" s="1"/>
  <c r="AM829" i="1"/>
  <c r="BC266" i="1" a="1"/>
  <c r="BC266" i="1" s="1"/>
  <c r="BP1045" i="1"/>
  <c r="BP1033" i="1"/>
  <c r="BP1030" i="1"/>
  <c r="BP1024" i="1"/>
  <c r="BP1021" i="1"/>
  <c r="BP1015" i="1"/>
  <c r="BP1012" i="1"/>
  <c r="BP1006" i="1"/>
  <c r="BP997" i="1"/>
  <c r="BP988" i="1"/>
  <c r="BP929" i="1"/>
  <c r="BP920" i="1"/>
  <c r="BP902" i="1"/>
  <c r="BP893" i="1"/>
  <c r="BP884" i="1"/>
  <c r="BP835" i="1"/>
  <c r="BP832" i="1"/>
  <c r="BP829" i="1"/>
  <c r="BP822" i="1"/>
  <c r="BP799" i="1"/>
  <c r="BP796" i="1"/>
  <c r="BP793" i="1"/>
  <c r="BP786" i="1"/>
  <c r="BP769" i="1"/>
  <c r="BP766" i="1"/>
  <c r="BP756" i="1"/>
  <c r="BP736" i="1"/>
  <c r="BP709" i="1"/>
  <c r="BP664" i="1"/>
  <c r="BP650" i="1"/>
  <c r="BP624" i="1"/>
  <c r="BP621" i="1"/>
  <c r="BP567" i="1"/>
  <c r="BP561" i="1"/>
  <c r="BP1054" i="1"/>
  <c r="BP1048" i="1"/>
  <c r="BP984" i="1"/>
  <c r="BP981" i="1"/>
  <c r="BP978" i="1"/>
  <c r="BP943" i="1"/>
  <c r="BP934" i="1"/>
  <c r="BP916" i="1"/>
  <c r="BP915" i="1"/>
  <c r="BP907" i="1"/>
  <c r="BP906" i="1"/>
  <c r="BP850" i="1"/>
  <c r="BP781" i="1"/>
  <c r="BP747" i="1"/>
  <c r="BP669" i="1"/>
  <c r="BP662" i="1"/>
  <c r="BP656" i="1"/>
  <c r="BP649" i="1"/>
  <c r="BP648" i="1"/>
  <c r="BP514" i="1"/>
  <c r="BP500" i="1"/>
  <c r="BP499" i="1"/>
  <c r="BP484" i="1"/>
  <c r="BP480" i="1"/>
  <c r="BP473" i="1"/>
  <c r="BP430" i="1"/>
  <c r="BP405" i="1"/>
  <c r="BP396" i="1"/>
  <c r="BP384" i="1"/>
  <c r="BP378" i="1"/>
  <c r="BP371" i="1"/>
  <c r="BP351" i="1"/>
  <c r="BP314" i="1"/>
  <c r="BP475" i="1"/>
  <c r="BP448" i="1"/>
  <c r="BP11" i="1"/>
  <c r="BP472" i="1"/>
  <c r="BP457" i="1"/>
  <c r="BP453" i="1"/>
  <c r="BP443" i="1"/>
  <c r="BP442" i="1"/>
  <c r="BP440" i="1"/>
  <c r="BP420" i="1"/>
  <c r="BP413" i="1"/>
  <c r="BP391" i="1"/>
  <c r="BP388" i="1"/>
  <c r="BP383" i="1"/>
  <c r="BP374" i="1"/>
  <c r="BP360" i="1"/>
  <c r="BP357" i="1"/>
  <c r="BP354" i="1"/>
  <c r="BP347" i="1"/>
  <c r="BP338" i="1"/>
  <c r="BP331" i="1"/>
  <c r="BP324" i="1"/>
  <c r="BP993" i="1"/>
  <c r="BP990" i="1"/>
  <c r="BP970" i="1"/>
  <c r="BP956" i="1"/>
  <c r="BP947" i="1"/>
  <c r="BP930" i="1"/>
  <c r="BP927" i="1"/>
  <c r="BP924" i="1"/>
  <c r="BP912" i="1"/>
  <c r="BP909" i="1"/>
  <c r="BP889" i="1"/>
  <c r="BP881" i="1"/>
  <c r="BP867" i="1"/>
  <c r="BP847" i="1"/>
  <c r="BP844" i="1"/>
  <c r="BP841" i="1"/>
  <c r="BP808" i="1"/>
  <c r="BP805" i="1"/>
  <c r="BP798" i="1"/>
  <c r="BP782" i="1"/>
  <c r="BP773" i="1"/>
  <c r="BP768" i="1"/>
  <c r="BP745" i="1"/>
  <c r="BP742" i="1"/>
  <c r="BP733" i="1"/>
  <c r="BP730" i="1"/>
  <c r="BP727" i="1"/>
  <c r="BP718" i="1"/>
  <c r="BP686" i="1"/>
  <c r="BP677" i="1"/>
  <c r="BP661" i="1"/>
  <c r="BP660" i="1"/>
  <c r="BP639" i="1"/>
  <c r="BP637" i="1"/>
  <c r="BP636" i="1"/>
  <c r="BP631" i="1"/>
  <c r="BP610" i="1"/>
  <c r="BP609" i="1"/>
  <c r="BP606" i="1"/>
  <c r="BP601" i="1"/>
  <c r="BP598" i="1"/>
  <c r="BP558" i="1"/>
  <c r="BP555" i="1"/>
  <c r="BP552" i="1"/>
  <c r="BP543" i="1"/>
  <c r="BP531" i="1"/>
  <c r="BP528" i="1"/>
  <c r="BP511" i="1"/>
  <c r="BP508" i="1"/>
  <c r="BP423" i="1"/>
  <c r="BP419" i="1"/>
  <c r="BP416" i="1"/>
  <c r="BP393" i="1"/>
  <c r="BP366" i="1"/>
  <c r="BP359" i="1"/>
  <c r="BP322" i="1"/>
  <c r="BP319" i="1"/>
  <c r="BP309" i="1"/>
  <c r="BP1037" i="1"/>
  <c r="BP1036" i="1"/>
  <c r="BP1001" i="1"/>
  <c r="BP942" i="1"/>
  <c r="BP854" i="1"/>
  <c r="BP851" i="1"/>
  <c r="BP826" i="1"/>
  <c r="BP817" i="1"/>
  <c r="BP810" i="1"/>
  <c r="BP790" i="1"/>
  <c r="BP778" i="1"/>
  <c r="BP775" i="1"/>
  <c r="BP762" i="1"/>
  <c r="BP754" i="1"/>
  <c r="BP753" i="1"/>
  <c r="BP751" i="1"/>
  <c r="BP737" i="1"/>
  <c r="BP708" i="1"/>
  <c r="BP706" i="1"/>
  <c r="BP703" i="1"/>
  <c r="BP702" i="1"/>
  <c r="BP700" i="1"/>
  <c r="BP691" i="1"/>
  <c r="BP684" i="1"/>
  <c r="BP681" i="1"/>
  <c r="BP672" i="1"/>
  <c r="BP663" i="1"/>
  <c r="BP642" i="1"/>
  <c r="BP629" i="1"/>
  <c r="BP618" i="1"/>
  <c r="BP599" i="1"/>
  <c r="BP579" i="1"/>
  <c r="BP571" i="1"/>
  <c r="BP570" i="1"/>
  <c r="BP562" i="1"/>
  <c r="BP522" i="1"/>
  <c r="BP488" i="1"/>
  <c r="BP487" i="1"/>
  <c r="BP461" i="1"/>
  <c r="BP460" i="1"/>
  <c r="BP445" i="1"/>
  <c r="BP433" i="1"/>
  <c r="BP428" i="1"/>
  <c r="BP415" i="1"/>
  <c r="BP414" i="1"/>
  <c r="BP12" i="1"/>
  <c r="BB262" i="1" a="1"/>
  <c r="BB262" i="1" s="1"/>
  <c r="BC277" i="1" a="1"/>
  <c r="BC277" i="1" s="1"/>
  <c r="BP1051" i="1"/>
  <c r="BP1053" i="1"/>
  <c r="BP1047" i="1"/>
  <c r="BP1046" i="1"/>
  <c r="BP1042" i="1"/>
  <c r="BP1039" i="1"/>
  <c r="BP1026" i="1"/>
  <c r="BP1017" i="1"/>
  <c r="BP1008" i="1"/>
  <c r="BP1002" i="1"/>
  <c r="BP999" i="1"/>
  <c r="BP992" i="1"/>
  <c r="BP979" i="1"/>
  <c r="BP975" i="1"/>
  <c r="BP972" i="1"/>
  <c r="BP965" i="1"/>
  <c r="BP952" i="1"/>
  <c r="BP948" i="1"/>
  <c r="BP945" i="1"/>
  <c r="BP938" i="1"/>
  <c r="BP925" i="1"/>
  <c r="BP1044" i="1"/>
  <c r="BP1038" i="1"/>
  <c r="BP1055" i="1"/>
  <c r="BP961" i="1"/>
  <c r="BP957" i="1"/>
  <c r="BP954" i="1"/>
  <c r="BP903" i="1"/>
  <c r="BP890" i="1"/>
  <c r="BP886" i="1"/>
  <c r="BP875" i="1"/>
  <c r="BP872" i="1"/>
  <c r="BP868" i="1"/>
  <c r="BP858" i="1"/>
  <c r="BP842" i="1"/>
  <c r="BP838" i="1"/>
  <c r="BP830" i="1"/>
  <c r="BP827" i="1"/>
  <c r="BP823" i="1"/>
  <c r="BP820" i="1"/>
  <c r="BP813" i="1"/>
  <c r="BP536" i="1"/>
  <c r="BP518" i="1"/>
  <c r="BP515" i="1"/>
  <c r="BP509" i="1"/>
  <c r="BP505" i="1"/>
  <c r="BP502" i="1"/>
  <c r="BP495" i="1"/>
  <c r="BP490" i="1"/>
  <c r="BP481" i="1"/>
  <c r="BP478" i="1"/>
  <c r="BP468" i="1"/>
  <c r="BP463" i="1"/>
  <c r="BP454" i="1"/>
  <c r="BP451" i="1"/>
  <c r="BP439" i="1"/>
  <c r="BP435" i="1"/>
  <c r="BP427" i="1"/>
  <c r="BP424" i="1"/>
  <c r="BP421" i="1"/>
  <c r="BP417" i="1"/>
  <c r="BP412" i="1"/>
  <c r="BP409" i="1"/>
  <c r="BP403" i="1"/>
  <c r="BP400" i="1"/>
  <c r="BP392" i="1"/>
  <c r="BP390" i="1"/>
  <c r="BP379" i="1"/>
  <c r="BP375" i="1"/>
  <c r="BP372" i="1"/>
  <c r="BP367" i="1"/>
  <c r="BP363" i="1"/>
  <c r="BP355" i="1"/>
  <c r="BP352" i="1"/>
  <c r="BP325" i="1"/>
  <c r="BP921" i="1"/>
  <c r="BP918" i="1"/>
  <c r="BP911" i="1"/>
  <c r="BP898" i="1"/>
  <c r="BP895" i="1"/>
  <c r="BP876" i="1"/>
  <c r="BP874" i="1"/>
  <c r="BP863" i="1"/>
  <c r="BP859" i="1"/>
  <c r="BP856" i="1"/>
  <c r="BP846" i="1"/>
  <c r="BP834" i="1"/>
  <c r="BP818" i="1"/>
  <c r="BP814" i="1"/>
  <c r="BP811" i="1"/>
  <c r="BP806" i="1"/>
  <c r="BP802" i="1"/>
  <c r="BP794" i="1"/>
  <c r="BP791" i="1"/>
  <c r="BP787" i="1"/>
  <c r="BP784" i="1"/>
  <c r="BP777" i="1"/>
  <c r="BP765" i="1"/>
  <c r="BP759" i="1"/>
  <c r="BP752" i="1"/>
  <c r="BP739" i="1"/>
  <c r="BP728" i="1"/>
  <c r="BP724" i="1"/>
  <c r="BP721" i="1"/>
  <c r="BP701" i="1"/>
  <c r="BP697" i="1"/>
  <c r="BP675" i="1"/>
  <c r="BP668" i="1"/>
  <c r="BP657" i="1"/>
  <c r="BP654" i="1"/>
  <c r="BP645" i="1"/>
  <c r="BP630" i="1"/>
  <c r="BP622" i="1"/>
  <c r="BP616" i="1"/>
  <c r="BP612" i="1"/>
  <c r="BP600" i="1"/>
  <c r="BP592" i="1"/>
  <c r="BP590" i="1"/>
  <c r="BP585" i="1"/>
  <c r="BP576" i="1"/>
  <c r="BP560" i="1"/>
  <c r="BP554" i="1"/>
  <c r="BP553" i="1"/>
  <c r="BP549" i="1"/>
  <c r="BP546" i="1"/>
  <c r="BP429" i="1"/>
  <c r="BP426" i="1"/>
  <c r="BP411" i="1"/>
  <c r="BP402" i="1"/>
  <c r="BP381" i="1"/>
  <c r="BP369" i="1"/>
  <c r="BP349" i="1"/>
  <c r="BP343" i="1"/>
  <c r="BP340" i="1"/>
  <c r="BP335" i="1"/>
  <c r="BP332" i="1"/>
  <c r="BP329" i="1"/>
  <c r="BP323" i="1"/>
  <c r="BP320" i="1"/>
  <c r="BP763" i="1"/>
  <c r="BP757" i="1"/>
  <c r="BP748" i="1"/>
  <c r="BP741" i="1"/>
  <c r="BP726" i="1"/>
  <c r="BP720" i="1"/>
  <c r="BP719" i="1"/>
  <c r="BP715" i="1"/>
  <c r="BP712" i="1"/>
  <c r="BP695" i="1"/>
  <c r="BP693" i="1"/>
  <c r="BP692" i="1"/>
  <c r="BP688" i="1"/>
  <c r="BP682" i="1"/>
  <c r="BP679" i="1"/>
  <c r="BP673" i="1"/>
  <c r="BP670" i="1"/>
  <c r="BP666" i="1"/>
  <c r="BP644" i="1"/>
  <c r="BP638" i="1"/>
  <c r="BP620" i="1"/>
  <c r="BP615" i="1"/>
  <c r="BP608" i="1"/>
  <c r="BP591" i="1"/>
  <c r="BP578" i="1"/>
  <c r="BP572" i="1"/>
  <c r="BP551" i="1"/>
  <c r="BP545" i="1"/>
  <c r="BP544" i="1"/>
  <c r="BP540" i="1"/>
  <c r="BP537" i="1"/>
  <c r="BP524" i="1"/>
  <c r="BP441" i="1"/>
  <c r="BP437" i="1"/>
  <c r="BP317" i="1"/>
  <c r="BP315" i="1"/>
  <c r="BP312" i="1"/>
  <c r="BP307" i="1"/>
  <c r="BP1043" i="1"/>
  <c r="BP1034" i="1"/>
  <c r="BP1025" i="1"/>
  <c r="BP1016" i="1"/>
  <c r="BP1007" i="1"/>
  <c r="BP1003" i="1"/>
  <c r="BP994" i="1"/>
  <c r="BP985" i="1"/>
  <c r="BP980" i="1"/>
  <c r="BP976" i="1"/>
  <c r="BP971" i="1"/>
  <c r="BP967" i="1"/>
  <c r="BP962" i="1"/>
  <c r="BP958" i="1"/>
  <c r="BP953" i="1"/>
  <c r="BP949" i="1"/>
  <c r="BP944" i="1"/>
  <c r="BP940" i="1"/>
  <c r="BP935" i="1"/>
  <c r="BP931" i="1"/>
  <c r="BP926" i="1"/>
  <c r="BP922" i="1"/>
  <c r="BP917" i="1"/>
  <c r="BP913" i="1"/>
  <c r="BP908" i="1"/>
  <c r="BP904" i="1"/>
  <c r="BP899" i="1"/>
  <c r="BP894" i="1"/>
  <c r="BP1052" i="1"/>
  <c r="BP1050" i="1"/>
  <c r="BP1049" i="1"/>
  <c r="BP1041" i="1"/>
  <c r="BP1040" i="1"/>
  <c r="BP1032" i="1"/>
  <c r="BP1031" i="1"/>
  <c r="BP1027" i="1"/>
  <c r="BP1023" i="1"/>
  <c r="BP1022" i="1"/>
  <c r="BP1018" i="1"/>
  <c r="BP1014" i="1"/>
  <c r="BP1013" i="1"/>
  <c r="BP1009" i="1"/>
  <c r="BP1005" i="1"/>
  <c r="BP1004" i="1"/>
  <c r="BP1000" i="1"/>
  <c r="BP995" i="1"/>
  <c r="BP991" i="1"/>
  <c r="BP986" i="1"/>
  <c r="BP982" i="1"/>
  <c r="BP977" i="1"/>
  <c r="BP973" i="1"/>
  <c r="BP968" i="1"/>
  <c r="BP964" i="1"/>
  <c r="BP959" i="1"/>
  <c r="BP955" i="1"/>
  <c r="BP950" i="1"/>
  <c r="BP946" i="1"/>
  <c r="BP941" i="1"/>
  <c r="BP937" i="1"/>
  <c r="BP932" i="1"/>
  <c r="BP928" i="1"/>
  <c r="BP923" i="1"/>
  <c r="BP919" i="1"/>
  <c r="BP914" i="1"/>
  <c r="BP910" i="1"/>
  <c r="BP905" i="1"/>
  <c r="BP901" i="1"/>
  <c r="BP896" i="1"/>
  <c r="BP892" i="1"/>
  <c r="BP887" i="1"/>
  <c r="BP883" i="1"/>
  <c r="BP878" i="1"/>
  <c r="BP869" i="1"/>
  <c r="BP865" i="1"/>
  <c r="BP655" i="1"/>
  <c r="BP651" i="1"/>
  <c r="BP628" i="1"/>
  <c r="BP619" i="1"/>
  <c r="BP607" i="1"/>
  <c r="BP589" i="1"/>
  <c r="BP564" i="1"/>
  <c r="BP860" i="1"/>
  <c r="BP855" i="1"/>
  <c r="BP852" i="1"/>
  <c r="BP848" i="1"/>
  <c r="BP843" i="1"/>
  <c r="BP839" i="1"/>
  <c r="BP836" i="1"/>
  <c r="BP831" i="1"/>
  <c r="BP828" i="1"/>
  <c r="BP824" i="1"/>
  <c r="BP819" i="1"/>
  <c r="BP815" i="1"/>
  <c r="BP807" i="1"/>
  <c r="BP803" i="1"/>
  <c r="BP800" i="1"/>
  <c r="BP795" i="1"/>
  <c r="BP792" i="1"/>
  <c r="BP788" i="1"/>
  <c r="BP783" i="1"/>
  <c r="BP779" i="1"/>
  <c r="BP774" i="1"/>
  <c r="BP770" i="1"/>
  <c r="BP746" i="1"/>
  <c r="BP740" i="1"/>
  <c r="BP734" i="1"/>
  <c r="BP725" i="1"/>
  <c r="BP716" i="1"/>
  <c r="BP707" i="1"/>
  <c r="BP699" i="1"/>
  <c r="BP698" i="1"/>
  <c r="BP690" i="1"/>
  <c r="BP689" i="1"/>
  <c r="BP680" i="1"/>
  <c r="BP676" i="1"/>
  <c r="BP671" i="1"/>
  <c r="BP667" i="1"/>
  <c r="BP659" i="1"/>
  <c r="BP653" i="1"/>
  <c r="BP647" i="1"/>
  <c r="BP646" i="1"/>
  <c r="BP641" i="1"/>
  <c r="BP640" i="1"/>
  <c r="BP635" i="1"/>
  <c r="BP634" i="1"/>
  <c r="BP626" i="1"/>
  <c r="BP625" i="1"/>
  <c r="BP614" i="1"/>
  <c r="BP613" i="1"/>
  <c r="BP605" i="1"/>
  <c r="BP604" i="1"/>
  <c r="BP596" i="1"/>
  <c r="BP595" i="1"/>
  <c r="BP587" i="1"/>
  <c r="BP586" i="1"/>
  <c r="BP582" i="1"/>
  <c r="BP866" i="1"/>
  <c r="BP857" i="1"/>
  <c r="BP849" i="1"/>
  <c r="BP845" i="1"/>
  <c r="BP840" i="1"/>
  <c r="BP837" i="1"/>
  <c r="BP833" i="1"/>
  <c r="BP825" i="1"/>
  <c r="BP821" i="1"/>
  <c r="BP816" i="1"/>
  <c r="BP812" i="1"/>
  <c r="BP809" i="1"/>
  <c r="BP804" i="1"/>
  <c r="BP801" i="1"/>
  <c r="BP797" i="1"/>
  <c r="BP789" i="1"/>
  <c r="BP785" i="1"/>
  <c r="BP780" i="1"/>
  <c r="BP776" i="1"/>
  <c r="BP771" i="1"/>
  <c r="BP767" i="1"/>
  <c r="BP764" i="1"/>
  <c r="BP760" i="1"/>
  <c r="BP755" i="1"/>
  <c r="BP750" i="1"/>
  <c r="BP749" i="1"/>
  <c r="BP744" i="1"/>
  <c r="BP743" i="1"/>
  <c r="BP732" i="1"/>
  <c r="BP731" i="1"/>
  <c r="BP723" i="1"/>
  <c r="BP722" i="1"/>
  <c r="BP714" i="1"/>
  <c r="BP713" i="1"/>
  <c r="BP705" i="1"/>
  <c r="BP704" i="1"/>
  <c r="BP696" i="1"/>
  <c r="BP687" i="1"/>
  <c r="BP678" i="1"/>
  <c r="BP632" i="1"/>
  <c r="BP623" i="1"/>
  <c r="BP617" i="1"/>
  <c r="BP611" i="1"/>
  <c r="BP602" i="1"/>
  <c r="BP593" i="1"/>
  <c r="BP581" i="1"/>
  <c r="BP573" i="1"/>
  <c r="BP328" i="1"/>
  <c r="BP311" i="1"/>
  <c r="BP310" i="1"/>
  <c r="BP577" i="1"/>
  <c r="BP568" i="1"/>
  <c r="BP559" i="1"/>
  <c r="BP550" i="1"/>
  <c r="BP541" i="1"/>
  <c r="BP532" i="1"/>
  <c r="BP523" i="1"/>
  <c r="BP519" i="1"/>
  <c r="BP506" i="1"/>
  <c r="BP501" i="1"/>
  <c r="BP497" i="1"/>
  <c r="BP489" i="1"/>
  <c r="BP485" i="1"/>
  <c r="BP482" i="1"/>
  <c r="BP477" i="1"/>
  <c r="BP474" i="1"/>
  <c r="BP470" i="1"/>
  <c r="BP462" i="1"/>
  <c r="BP458" i="1"/>
  <c r="BP455" i="1"/>
  <c r="BP446" i="1"/>
  <c r="BP438" i="1"/>
  <c r="BP422" i="1"/>
  <c r="BP418" i="1"/>
  <c r="BP410" i="1"/>
  <c r="BP406" i="1"/>
  <c r="BP401" i="1"/>
  <c r="BP397" i="1"/>
  <c r="BP394" i="1"/>
  <c r="BP385" i="1"/>
  <c r="BP380" i="1"/>
  <c r="BP376" i="1"/>
  <c r="BP368" i="1"/>
  <c r="BP364" i="1"/>
  <c r="BP361" i="1"/>
  <c r="BP356" i="1"/>
  <c r="BP353" i="1"/>
  <c r="BP348" i="1"/>
  <c r="BP344" i="1"/>
  <c r="BP339" i="1"/>
  <c r="BP584" i="1"/>
  <c r="BP583" i="1"/>
  <c r="BP575" i="1"/>
  <c r="BP574" i="1"/>
  <c r="BP566" i="1"/>
  <c r="BP565" i="1"/>
  <c r="BP557" i="1"/>
  <c r="BP556" i="1"/>
  <c r="BP548" i="1"/>
  <c r="BP547" i="1"/>
  <c r="BP539" i="1"/>
  <c r="BP538" i="1"/>
  <c r="BP530" i="1"/>
  <c r="BP529" i="1"/>
  <c r="BP521" i="1"/>
  <c r="BP520" i="1"/>
  <c r="BP517" i="1"/>
  <c r="BP516" i="1"/>
  <c r="BP512" i="1"/>
  <c r="BP507" i="1"/>
  <c r="BP503" i="1"/>
  <c r="BP494" i="1"/>
  <c r="BP491" i="1"/>
  <c r="BP486" i="1"/>
  <c r="BP483" i="1"/>
  <c r="BP479" i="1"/>
  <c r="BP471" i="1"/>
  <c r="BP467" i="1"/>
  <c r="BP464" i="1"/>
  <c r="BP459" i="1"/>
  <c r="BP456" i="1"/>
  <c r="BP452" i="1"/>
  <c r="BP444" i="1"/>
  <c r="BP431" i="1"/>
  <c r="BP408" i="1"/>
  <c r="BP399" i="1"/>
  <c r="BP382" i="1"/>
  <c r="BP377" i="1"/>
  <c r="BP373" i="1"/>
  <c r="BP370" i="1"/>
  <c r="BP365" i="1"/>
  <c r="BP362" i="1"/>
  <c r="BP358" i="1"/>
  <c r="BP350" i="1"/>
  <c r="BP346" i="1"/>
  <c r="BP341" i="1"/>
  <c r="BP337" i="1"/>
  <c r="BP330" i="1"/>
  <c r="BP326" i="1"/>
  <c r="BP321" i="1"/>
  <c r="BP318" i="1"/>
  <c r="BP313" i="1"/>
  <c r="BP306" i="1"/>
  <c r="BP304" i="1"/>
  <c r="BP303" i="1"/>
  <c r="BP300" i="1"/>
  <c r="BP299" i="1"/>
  <c r="BP298" i="1"/>
  <c r="BP297" i="1"/>
  <c r="BP296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C191" i="1" a="1"/>
  <c r="BC191" i="1" s="1"/>
  <c r="BB187" i="1" a="1"/>
  <c r="BB187" i="1" s="1"/>
  <c r="BB182" i="1" a="1"/>
  <c r="BB182" i="1" s="1"/>
  <c r="BC179" i="1" a="1"/>
  <c r="BC179" i="1" s="1"/>
  <c r="BC175" i="1" a="1"/>
  <c r="BC175" i="1" s="1"/>
  <c r="BB174" i="1" a="1"/>
  <c r="BB174" i="1" s="1"/>
  <c r="BC172" i="1" a="1"/>
  <c r="BC172" i="1" s="1"/>
  <c r="BB171" i="1" a="1"/>
  <c r="BB171" i="1" s="1"/>
  <c r="BC169" i="1" a="1"/>
  <c r="BC169" i="1" s="1"/>
  <c r="BB167" i="1" a="1"/>
  <c r="BB167" i="1" s="1"/>
  <c r="BC165" i="1" a="1"/>
  <c r="BC165" i="1" s="1"/>
  <c r="BB164" i="1" a="1"/>
  <c r="BB164" i="1" s="1"/>
  <c r="BC161" i="1" a="1"/>
  <c r="BC161" i="1" s="1"/>
  <c r="BB160" i="1" a="1"/>
  <c r="BB160" i="1" s="1"/>
  <c r="BB159" i="1" a="1"/>
  <c r="BB159" i="1" s="1"/>
  <c r="BC157" i="1" a="1"/>
  <c r="BC157" i="1" s="1"/>
  <c r="BB156" i="1" a="1"/>
  <c r="BB156" i="1" s="1"/>
  <c r="BC155" i="1" a="1"/>
  <c r="BC155" i="1" s="1"/>
  <c r="BC152" i="1" a="1"/>
  <c r="BC152" i="1" s="1"/>
  <c r="BC148" i="1" a="1"/>
  <c r="BC148" i="1" s="1"/>
  <c r="BB147" i="1" a="1"/>
  <c r="BB147" i="1" s="1"/>
  <c r="BC144" i="1" a="1"/>
  <c r="BC144" i="1" s="1"/>
  <c r="BB143" i="1" a="1"/>
  <c r="BB143" i="1" s="1"/>
  <c r="BC141" i="1" a="1"/>
  <c r="BC141" i="1" s="1"/>
  <c r="BB140" i="1" a="1"/>
  <c r="BB140" i="1" s="1"/>
  <c r="BC138" i="1" a="1"/>
  <c r="BC138" i="1" s="1"/>
  <c r="BC135" i="1" a="1"/>
  <c r="BC135" i="1" s="1"/>
  <c r="BC132" i="1" a="1"/>
  <c r="BC132" i="1" s="1"/>
  <c r="BC131" i="1" a="1"/>
  <c r="BC131" i="1" s="1"/>
  <c r="BC129" i="1" a="1"/>
  <c r="BC129" i="1" s="1"/>
  <c r="BC128" i="1" a="1"/>
  <c r="BC128" i="1" s="1"/>
  <c r="BC126" i="1" a="1"/>
  <c r="BC126" i="1" s="1"/>
  <c r="BC125" i="1" a="1"/>
  <c r="BC125" i="1" s="1"/>
  <c r="BC123" i="1" a="1"/>
  <c r="BC123" i="1" s="1"/>
  <c r="BC118" i="1" a="1"/>
  <c r="BC118" i="1" s="1"/>
  <c r="AM156" i="1"/>
  <c r="AM174" i="1"/>
  <c r="AM171" i="1"/>
  <c r="AM167" i="1"/>
  <c r="AM164" i="1"/>
  <c r="AM160" i="1"/>
  <c r="AM187" i="1"/>
  <c r="AM175" i="1"/>
  <c r="AM172" i="1"/>
  <c r="AM169" i="1"/>
  <c r="AM165" i="1"/>
  <c r="AM161" i="1"/>
  <c r="BD187" i="1" a="1"/>
  <c r="BD187" i="1" s="1"/>
  <c r="BC184" i="1" a="1"/>
  <c r="BC184" i="1" s="1"/>
  <c r="BD179" i="1" a="1"/>
  <c r="BD179" i="1" s="1"/>
  <c r="BB179" i="1" a="1"/>
  <c r="BB179" i="1" s="1"/>
  <c r="BC174" i="1" a="1"/>
  <c r="BC174" i="1" s="1"/>
  <c r="BB173" i="1" a="1"/>
  <c r="BB173" i="1" s="1"/>
  <c r="AM173" i="1"/>
  <c r="BC171" i="1" a="1"/>
  <c r="BC171" i="1" s="1"/>
  <c r="BB170" i="1" a="1"/>
  <c r="BB170" i="1" s="1"/>
  <c r="AM170" i="1"/>
  <c r="BC167" i="1" a="1"/>
  <c r="BC167" i="1" s="1"/>
  <c r="BB166" i="1" a="1"/>
  <c r="BB166" i="1" s="1"/>
  <c r="AM166" i="1"/>
  <c r="BC164" i="1" a="1"/>
  <c r="BC164" i="1" s="1"/>
  <c r="BB163" i="1" a="1"/>
  <c r="BB163" i="1" s="1"/>
  <c r="AM163" i="1"/>
  <c r="BC160" i="1" a="1"/>
  <c r="BC160" i="1" s="1"/>
  <c r="BD157" i="1" a="1"/>
  <c r="BD157" i="1" s="1"/>
  <c r="BB157" i="1" a="1"/>
  <c r="BB157" i="1" s="1"/>
  <c r="AM154" i="1"/>
  <c r="AM152" i="1"/>
  <c r="BB150" i="1" a="1"/>
  <c r="BB150" i="1" s="1"/>
  <c r="BC150" i="1" a="1"/>
  <c r="BC150" i="1" s="1"/>
  <c r="AM159" i="1"/>
  <c r="AM150" i="1"/>
  <c r="AM147" i="1"/>
  <c r="AM143" i="1"/>
  <c r="BC211" i="1" a="1"/>
  <c r="BC211" i="1" s="1"/>
  <c r="BC205" i="1" a="1"/>
  <c r="BC205" i="1" s="1"/>
  <c r="BD182" i="1" a="1"/>
  <c r="BD182" i="1" s="1"/>
  <c r="AM182" i="1"/>
  <c r="BD159" i="1" a="1"/>
  <c r="BD159" i="1" s="1"/>
  <c r="BB158" i="1" a="1"/>
  <c r="BB158" i="1" s="1"/>
  <c r="AM157" i="1"/>
  <c r="BD156" i="1" a="1"/>
  <c r="BD156" i="1" s="1"/>
  <c r="BD155" i="1" a="1"/>
  <c r="BD155" i="1" s="1"/>
  <c r="BB155" i="1" a="1"/>
  <c r="BB155" i="1" s="1"/>
  <c r="BB154" i="1" a="1"/>
  <c r="BB154" i="1" s="1"/>
  <c r="BC154" i="1" a="1"/>
  <c r="BC154" i="1" s="1"/>
  <c r="M120" i="10"/>
  <c r="BB153" i="1" a="1"/>
  <c r="BB153" i="1" s="1"/>
  <c r="AM153" i="1"/>
  <c r="AM148" i="1"/>
  <c r="AM144" i="1"/>
  <c r="AM141" i="1"/>
  <c r="AM140" i="1"/>
  <c r="BB149" i="1" a="1"/>
  <c r="BB149" i="1" s="1"/>
  <c r="AM149" i="1"/>
  <c r="BC147" i="1" a="1"/>
  <c r="BC147" i="1" s="1"/>
  <c r="BB145" i="1" a="1"/>
  <c r="BB145" i="1" s="1"/>
  <c r="AM145" i="1"/>
  <c r="BC143" i="1" a="1"/>
  <c r="BC143" i="1" s="1"/>
  <c r="BB142" i="1" a="1"/>
  <c r="BB142" i="1" s="1"/>
  <c r="AM142" i="1"/>
  <c r="AM137" i="1"/>
  <c r="AM135" i="1"/>
  <c r="BC134" i="1" a="1"/>
  <c r="BC134" i="1" s="1"/>
  <c r="BB134" i="1" a="1"/>
  <c r="BB134" i="1" s="1"/>
  <c r="AM134" i="1"/>
  <c r="AM131" i="1"/>
  <c r="AM128" i="1"/>
  <c r="AM125" i="1"/>
  <c r="AM118" i="1"/>
  <c r="AM115" i="1"/>
  <c r="AM138" i="1"/>
  <c r="BC137" i="1" a="1"/>
  <c r="BC137" i="1" s="1"/>
  <c r="BB137" i="1" a="1"/>
  <c r="BB137" i="1" s="1"/>
  <c r="M105" i="10"/>
  <c r="BB136" i="1" a="1"/>
  <c r="BB136" i="1" s="1"/>
  <c r="AM136" i="1"/>
  <c r="AM132" i="1"/>
  <c r="AM129" i="1"/>
  <c r="AM126" i="1"/>
  <c r="AM123" i="1"/>
  <c r="BB131" i="1" a="1"/>
  <c r="BB131" i="1" s="1"/>
  <c r="BB128" i="1" a="1"/>
  <c r="BB128" i="1" s="1"/>
  <c r="BB125" i="1" a="1"/>
  <c r="BB125" i="1" s="1"/>
  <c r="BB118" i="1" a="1"/>
  <c r="BB118" i="1" s="1"/>
  <c r="BB133" i="1" a="1"/>
  <c r="BB133" i="1" s="1"/>
  <c r="AM133" i="1"/>
  <c r="BB130" i="1" a="1"/>
  <c r="BB130" i="1" s="1"/>
  <c r="AM130" i="1"/>
  <c r="BB127" i="1" a="1"/>
  <c r="BB127" i="1" s="1"/>
  <c r="AM127" i="1"/>
  <c r="BB124" i="1" a="1"/>
  <c r="BB124" i="1" s="1"/>
  <c r="AM124" i="1"/>
  <c r="AM893" i="1"/>
  <c r="BC241" i="1" a="1"/>
  <c r="BC241" i="1" s="1"/>
  <c r="BB202" i="1" a="1"/>
  <c r="BB202" i="1" s="1"/>
  <c r="BB191" i="1" a="1"/>
  <c r="BB191" i="1" s="1"/>
  <c r="AM205" i="1"/>
  <c r="BB228" i="1" a="1"/>
  <c r="BB228" i="1" s="1"/>
  <c r="AM209" i="1"/>
  <c r="BB205" i="1" a="1"/>
  <c r="BB205" i="1" s="1"/>
  <c r="BC202" i="1" a="1"/>
  <c r="BC202" i="1" s="1"/>
  <c r="BD191" i="1" a="1"/>
  <c r="BD191" i="1" s="1"/>
  <c r="AM191" i="1"/>
  <c r="BC214" i="1" a="1"/>
  <c r="BC214" i="1" s="1"/>
  <c r="BD202" i="1" a="1"/>
  <c r="BD202" i="1" s="1"/>
  <c r="AM202" i="1"/>
  <c r="BB253" i="1" a="1"/>
  <c r="BB253" i="1" s="1"/>
  <c r="AM238" i="1"/>
  <c r="BC257" i="1" a="1"/>
  <c r="BC257" i="1" s="1"/>
  <c r="BC248" i="1" a="1"/>
  <c r="BC248" i="1" s="1"/>
  <c r="BB244" i="1" a="1"/>
  <c r="BB244" i="1" s="1"/>
  <c r="BC239" i="1" a="1"/>
  <c r="BC239" i="1" s="1"/>
  <c r="BC244" i="1" a="1"/>
  <c r="BC244" i="1" s="1"/>
  <c r="AM918" i="1"/>
  <c r="AM847" i="1"/>
  <c r="AM912" i="1"/>
  <c r="AM871" i="1"/>
  <c r="AM1021" i="1"/>
  <c r="BC250" i="1" a="1"/>
  <c r="BC250" i="1" s="1"/>
  <c r="BB235" i="1" a="1"/>
  <c r="BB235" i="1" s="1"/>
  <c r="BC232" i="1" a="1"/>
  <c r="BC232" i="1" s="1"/>
  <c r="BB219" i="1" a="1"/>
  <c r="BB219" i="1" s="1"/>
  <c r="BB213" i="1" a="1"/>
  <c r="BB213" i="1" s="1"/>
  <c r="BB225" i="1" a="1"/>
  <c r="BB225" i="1" s="1"/>
  <c r="BD213" i="1" a="1"/>
  <c r="BD213" i="1" s="1"/>
  <c r="BC253" i="1" a="1"/>
  <c r="BC253" i="1" s="1"/>
  <c r="BC275" i="1" a="1"/>
  <c r="BC275" i="1" s="1"/>
  <c r="AM868" i="1"/>
  <c r="AM927" i="1"/>
  <c r="BC254" i="1" a="1"/>
  <c r="BC254" i="1" s="1"/>
  <c r="BB250" i="1" a="1"/>
  <c r="BB250" i="1" s="1"/>
  <c r="BC245" i="1" a="1"/>
  <c r="BC245" i="1" s="1"/>
  <c r="BB241" i="1" a="1"/>
  <c r="BB241" i="1" s="1"/>
  <c r="BC236" i="1" a="1"/>
  <c r="BC236" i="1" s="1"/>
  <c r="BC233" i="1" a="1"/>
  <c r="BC233" i="1" s="1"/>
  <c r="BB232" i="1" a="1"/>
  <c r="BB232" i="1" s="1"/>
  <c r="BB231" i="1" a="1"/>
  <c r="BB231" i="1" s="1"/>
  <c r="BC229" i="1" a="1"/>
  <c r="BC229" i="1" s="1"/>
  <c r="BB208" i="1" a="1"/>
  <c r="BB208" i="1" s="1"/>
  <c r="AM259" i="1"/>
  <c r="M201" i="10"/>
  <c r="BB256" i="1" a="1"/>
  <c r="BB256" i="1" s="1"/>
  <c r="BC256" i="1" a="1"/>
  <c r="BC256" i="1" s="1"/>
  <c r="BB259" i="1" a="1"/>
  <c r="BB259" i="1" s="1"/>
  <c r="BD259" i="1" a="1"/>
  <c r="BD259" i="1" s="1"/>
  <c r="AM256" i="1"/>
  <c r="AM247" i="1"/>
  <c r="AM244" i="1"/>
  <c r="AM235" i="1"/>
  <c r="BB332" i="1" a="1"/>
  <c r="BB332" i="1" s="1"/>
  <c r="BC259" i="1" a="1"/>
  <c r="BC259" i="1" s="1"/>
  <c r="BD250" i="1" a="1"/>
  <c r="BD250" i="1" s="1"/>
  <c r="AM250" i="1"/>
  <c r="BC247" i="1" a="1"/>
  <c r="BC247" i="1" s="1"/>
  <c r="BD241" i="1" a="1"/>
  <c r="BD241" i="1" s="1"/>
  <c r="AM241" i="1"/>
  <c r="BC238" i="1" a="1"/>
  <c r="BC238" i="1" s="1"/>
  <c r="BD232" i="1" a="1"/>
  <c r="BD232" i="1" s="1"/>
  <c r="AM232" i="1"/>
  <c r="AM231" i="1"/>
  <c r="BB274" i="1" a="1"/>
  <c r="BB274" i="1" s="1"/>
  <c r="BC251" i="1" a="1"/>
  <c r="BC251" i="1" s="1"/>
  <c r="BB247" i="1" a="1"/>
  <c r="BB247" i="1" s="1"/>
  <c r="BC242" i="1" a="1"/>
  <c r="BC242" i="1" s="1"/>
  <c r="BB238" i="1" a="1"/>
  <c r="BB238" i="1" s="1"/>
  <c r="BC235" i="1" a="1"/>
  <c r="BC235" i="1" s="1"/>
  <c r="AM228" i="1"/>
  <c r="AM225" i="1"/>
  <c r="BC206" i="1" a="1"/>
  <c r="BC206" i="1" s="1"/>
  <c r="AM277" i="1"/>
  <c r="BB700" i="1" a="1"/>
  <c r="BB700" i="1" s="1"/>
  <c r="BB270" i="1" a="1"/>
  <c r="BB270" i="1" s="1"/>
  <c r="BB306" i="1" a="1"/>
  <c r="BB306" i="1" s="1"/>
  <c r="BB283" i="1" a="1"/>
  <c r="BB283" i="1" s="1"/>
  <c r="BC796" i="1" a="1"/>
  <c r="BC796" i="1" s="1"/>
  <c r="AM1012" i="1"/>
  <c r="AM901" i="1"/>
  <c r="AM820" i="1"/>
  <c r="BC605" i="1" a="1"/>
  <c r="BC605" i="1" s="1"/>
  <c r="BC587" i="1" a="1"/>
  <c r="BC587" i="1" s="1"/>
  <c r="BC578" i="1" a="1"/>
  <c r="BC578" i="1" s="1"/>
  <c r="BC560" i="1" a="1"/>
  <c r="BC560" i="1" s="1"/>
  <c r="AM1014" i="1"/>
  <c r="BB960" i="1" a="1"/>
  <c r="BB960" i="1" s="1"/>
  <c r="BB956" i="1" a="1"/>
  <c r="BB956" i="1" s="1"/>
  <c r="BB951" i="1" a="1"/>
  <c r="BB951" i="1" s="1"/>
  <c r="BC935" i="1" a="1"/>
  <c r="BC935" i="1" s="1"/>
  <c r="BB871" i="1" a="1"/>
  <c r="BB871" i="1" s="1"/>
  <c r="BB868" i="1" a="1"/>
  <c r="BB868" i="1" s="1"/>
  <c r="BC867" i="1" a="1"/>
  <c r="BC867" i="1" s="1"/>
  <c r="BC830" i="1" a="1"/>
  <c r="BC830" i="1" s="1"/>
  <c r="BC437" i="1" a="1"/>
  <c r="BC437" i="1" s="1"/>
  <c r="BC502" i="1" a="1"/>
  <c r="BC502" i="1" s="1"/>
  <c r="BC401" i="1" a="1"/>
  <c r="BC401" i="1" s="1"/>
  <c r="F3" i="12"/>
  <c r="K3" i="15"/>
  <c r="D1001" i="10"/>
  <c r="C1001" i="10"/>
  <c r="G1001" i="10"/>
  <c r="D1000" i="10"/>
  <c r="C1000" i="10"/>
  <c r="G1000" i="10"/>
  <c r="D999" i="10"/>
  <c r="C999" i="10"/>
  <c r="G999" i="10"/>
  <c r="D998" i="10"/>
  <c r="C998" i="10"/>
  <c r="AM1053" i="1"/>
  <c r="G998" i="10"/>
  <c r="D997" i="10"/>
  <c r="C997" i="10"/>
  <c r="G997" i="10"/>
  <c r="D996" i="10"/>
  <c r="C996" i="10"/>
  <c r="G996" i="10"/>
  <c r="D995" i="10"/>
  <c r="C995" i="10"/>
  <c r="G995" i="10"/>
  <c r="D994" i="10"/>
  <c r="C994" i="10"/>
  <c r="G994" i="10"/>
  <c r="D993" i="10"/>
  <c r="C993" i="10"/>
  <c r="G993" i="10"/>
  <c r="D992" i="10"/>
  <c r="C992" i="10"/>
  <c r="G992" i="10"/>
  <c r="D991" i="10"/>
  <c r="C991" i="10"/>
  <c r="G991" i="10"/>
  <c r="D990" i="10"/>
  <c r="C990" i="10"/>
  <c r="G990" i="10"/>
  <c r="D989" i="10"/>
  <c r="C989" i="10"/>
  <c r="AM1044" i="1"/>
  <c r="G989" i="10"/>
  <c r="D988" i="10"/>
  <c r="C988" i="10"/>
  <c r="G988" i="10"/>
  <c r="D987" i="10"/>
  <c r="C987" i="10"/>
  <c r="G987" i="10"/>
  <c r="D986" i="10"/>
  <c r="C986" i="10"/>
  <c r="G986" i="10"/>
  <c r="D985" i="10"/>
  <c r="C985" i="10"/>
  <c r="G985" i="10"/>
  <c r="D984" i="10"/>
  <c r="C984" i="10"/>
  <c r="G984" i="10"/>
  <c r="D983" i="10"/>
  <c r="C983" i="10"/>
  <c r="G983" i="10"/>
  <c r="D982" i="10"/>
  <c r="C982" i="10"/>
  <c r="G982" i="10"/>
  <c r="D981" i="10"/>
  <c r="C981" i="10"/>
  <c r="G981" i="10"/>
  <c r="D980" i="10"/>
  <c r="C980" i="10"/>
  <c r="AM1035" i="1"/>
  <c r="G980" i="10"/>
  <c r="D979" i="10"/>
  <c r="C979" i="10"/>
  <c r="G979" i="10"/>
  <c r="D978" i="10"/>
  <c r="C978" i="10"/>
  <c r="G978" i="10"/>
  <c r="D977" i="10"/>
  <c r="C977" i="10"/>
  <c r="G977" i="10"/>
  <c r="D976" i="10"/>
  <c r="C976" i="10"/>
  <c r="AM1031" i="1"/>
  <c r="G976" i="10"/>
  <c r="D975" i="10"/>
  <c r="C975" i="10"/>
  <c r="AM1030" i="1"/>
  <c r="AL1030" i="1"/>
  <c r="G975" i="10"/>
  <c r="D974" i="10"/>
  <c r="C974" i="10"/>
  <c r="G974" i="10"/>
  <c r="D973" i="10"/>
  <c r="C973" i="10"/>
  <c r="G973" i="10"/>
  <c r="D972" i="10"/>
  <c r="C972" i="10"/>
  <c r="AM1027" i="1"/>
  <c r="G972" i="10"/>
  <c r="D971" i="10"/>
  <c r="C971" i="10"/>
  <c r="AM1026" i="1"/>
  <c r="G971" i="10"/>
  <c r="L970" i="10"/>
  <c r="D970" i="10"/>
  <c r="C970" i="10"/>
  <c r="G970" i="10"/>
  <c r="D969" i="10"/>
  <c r="C969" i="10"/>
  <c r="AM1024" i="1"/>
  <c r="G969" i="10"/>
  <c r="D968" i="10"/>
  <c r="C968" i="10"/>
  <c r="G968" i="10"/>
  <c r="D967" i="10"/>
  <c r="C967" i="10"/>
  <c r="G967" i="10"/>
  <c r="D966" i="10"/>
  <c r="C966" i="10"/>
  <c r="G966" i="10"/>
  <c r="D965" i="10"/>
  <c r="C965" i="10"/>
  <c r="G965" i="10"/>
  <c r="D964" i="10"/>
  <c r="C964" i="10"/>
  <c r="G964" i="10"/>
  <c r="D963" i="10"/>
  <c r="C963" i="10"/>
  <c r="AM1018" i="1"/>
  <c r="G963" i="10"/>
  <c r="D962" i="10"/>
  <c r="C962" i="10"/>
  <c r="G962" i="10"/>
  <c r="D961" i="10"/>
  <c r="C961" i="10"/>
  <c r="AL1016" i="1"/>
  <c r="G961" i="10"/>
  <c r="D960" i="10"/>
  <c r="C960" i="10"/>
  <c r="AM1015" i="1"/>
  <c r="G960" i="10"/>
  <c r="D959" i="10"/>
  <c r="C959" i="10"/>
  <c r="G959" i="10"/>
  <c r="D958" i="10"/>
  <c r="C958" i="10"/>
  <c r="AL1013" i="1"/>
  <c r="G958" i="10"/>
  <c r="D957" i="10"/>
  <c r="C957" i="10"/>
  <c r="G957" i="10"/>
  <c r="D956" i="10"/>
  <c r="C956" i="10"/>
  <c r="G956" i="10"/>
  <c r="D955" i="10"/>
  <c r="C955" i="10"/>
  <c r="G955" i="10"/>
  <c r="D954" i="10"/>
  <c r="C954" i="10"/>
  <c r="AM1009" i="1"/>
  <c r="G954" i="10"/>
  <c r="D953" i="10"/>
  <c r="C953" i="10"/>
  <c r="G953" i="10"/>
  <c r="D952" i="10"/>
  <c r="C952" i="10"/>
  <c r="AL1007" i="1"/>
  <c r="G952" i="10"/>
  <c r="D951" i="10"/>
  <c r="C951" i="10"/>
  <c r="AM1006" i="1"/>
  <c r="G951" i="10"/>
  <c r="D950" i="10"/>
  <c r="C950" i="10"/>
  <c r="AM1005" i="1"/>
  <c r="G950" i="10"/>
  <c r="D949" i="10"/>
  <c r="C949" i="10"/>
  <c r="AM1004" i="1"/>
  <c r="G949" i="10"/>
  <c r="D948" i="10"/>
  <c r="C948" i="10"/>
  <c r="AM1003" i="1"/>
  <c r="G948" i="10"/>
  <c r="D947" i="10"/>
  <c r="C947" i="10"/>
  <c r="AM1002" i="1"/>
  <c r="G947" i="10"/>
  <c r="D946" i="10"/>
  <c r="C946" i="10"/>
  <c r="AM1001" i="1"/>
  <c r="G946" i="10"/>
  <c r="D945" i="10"/>
  <c r="C945" i="10"/>
  <c r="AM1000" i="1"/>
  <c r="G945" i="10"/>
  <c r="D944" i="10"/>
  <c r="C944" i="10"/>
  <c r="AM999" i="1"/>
  <c r="G944" i="10"/>
  <c r="D943" i="10"/>
  <c r="C943" i="10"/>
  <c r="AM998" i="1"/>
  <c r="AL998" i="1"/>
  <c r="G943" i="10"/>
  <c r="D942" i="10"/>
  <c r="C942" i="10"/>
  <c r="G942" i="10"/>
  <c r="D941" i="10"/>
  <c r="C941" i="10"/>
  <c r="G941" i="10"/>
  <c r="D940" i="10"/>
  <c r="C940" i="10"/>
  <c r="AM995" i="1"/>
  <c r="G940" i="10"/>
  <c r="D939" i="10"/>
  <c r="C939" i="10"/>
  <c r="AM994" i="1"/>
  <c r="G939" i="10"/>
  <c r="D938" i="10"/>
  <c r="C938" i="10"/>
  <c r="AL993" i="1"/>
  <c r="G938" i="10"/>
  <c r="D937" i="10"/>
  <c r="C937" i="10"/>
  <c r="AM992" i="1"/>
  <c r="G937" i="10"/>
  <c r="D936" i="10"/>
  <c r="C936" i="10"/>
  <c r="AM991" i="1"/>
  <c r="G936" i="10"/>
  <c r="D935" i="10"/>
  <c r="C935" i="10"/>
  <c r="AL990" i="1"/>
  <c r="G935" i="10"/>
  <c r="D934" i="10"/>
  <c r="C934" i="10"/>
  <c r="AL989" i="1"/>
  <c r="G934" i="10"/>
  <c r="D933" i="10"/>
  <c r="C933" i="10"/>
  <c r="AM988" i="1"/>
  <c r="G933" i="10"/>
  <c r="D932" i="10"/>
  <c r="C932" i="10"/>
  <c r="AL987" i="1"/>
  <c r="G932" i="10"/>
  <c r="D931" i="10"/>
  <c r="C931" i="10"/>
  <c r="G931" i="10"/>
  <c r="D930" i="10"/>
  <c r="C930" i="10"/>
  <c r="AL985" i="1"/>
  <c r="G930" i="10"/>
  <c r="D929" i="10"/>
  <c r="C929" i="10"/>
  <c r="AM984" i="1"/>
  <c r="G929" i="10"/>
  <c r="D928" i="10"/>
  <c r="C928" i="10"/>
  <c r="AM983" i="1"/>
  <c r="G928" i="10"/>
  <c r="D927" i="10"/>
  <c r="C927" i="10"/>
  <c r="AM982" i="1"/>
  <c r="G927" i="10"/>
  <c r="D926" i="10"/>
  <c r="C926" i="10"/>
  <c r="AL981" i="1"/>
  <c r="G926" i="10"/>
  <c r="D925" i="10"/>
  <c r="C925" i="10"/>
  <c r="AL980" i="1"/>
  <c r="G925" i="10"/>
  <c r="D924" i="10"/>
  <c r="C924" i="10"/>
  <c r="AM979" i="1"/>
  <c r="G924" i="10"/>
  <c r="D923" i="10"/>
  <c r="C923" i="10"/>
  <c r="G923" i="10"/>
  <c r="D922" i="10"/>
  <c r="C922" i="10"/>
  <c r="AM977" i="1"/>
  <c r="G922" i="10"/>
  <c r="D921" i="10"/>
  <c r="C921" i="10"/>
  <c r="AM976" i="1"/>
  <c r="AL976" i="1"/>
  <c r="G921" i="10"/>
  <c r="D920" i="10"/>
  <c r="C920" i="10"/>
  <c r="AL975" i="1"/>
  <c r="G920" i="10"/>
  <c r="D919" i="10"/>
  <c r="C919" i="10"/>
  <c r="G919" i="10"/>
  <c r="D918" i="10"/>
  <c r="C918" i="10"/>
  <c r="AM973" i="1"/>
  <c r="G918" i="10"/>
  <c r="D917" i="10"/>
  <c r="C917" i="10"/>
  <c r="AM972" i="1"/>
  <c r="G917" i="10"/>
  <c r="D916" i="10"/>
  <c r="C916" i="10"/>
  <c r="AM971" i="1"/>
  <c r="AL971" i="1"/>
  <c r="G916" i="10"/>
  <c r="D915" i="10"/>
  <c r="C915" i="10"/>
  <c r="AM970" i="1"/>
  <c r="G915" i="10"/>
  <c r="D914" i="10"/>
  <c r="C914" i="10"/>
  <c r="G914" i="10"/>
  <c r="D913" i="10"/>
  <c r="C913" i="10"/>
  <c r="AL968" i="1"/>
  <c r="G913" i="10"/>
  <c r="D912" i="10"/>
  <c r="C912" i="10"/>
  <c r="AM967" i="1"/>
  <c r="G912" i="10"/>
  <c r="D911" i="10"/>
  <c r="C911" i="10"/>
  <c r="G911" i="10"/>
  <c r="D910" i="10"/>
  <c r="C910" i="10"/>
  <c r="AL965" i="1"/>
  <c r="G910" i="10"/>
  <c r="D909" i="10"/>
  <c r="C909" i="10"/>
  <c r="AM964" i="1"/>
  <c r="G909" i="10"/>
  <c r="D908" i="10"/>
  <c r="C908" i="10"/>
  <c r="AM963" i="1"/>
  <c r="G908" i="10"/>
  <c r="D907" i="10"/>
  <c r="C907" i="10"/>
  <c r="AL962" i="1"/>
  <c r="G907" i="10"/>
  <c r="D906" i="10"/>
  <c r="C906" i="10"/>
  <c r="AM961" i="1"/>
  <c r="G906" i="10"/>
  <c r="D905" i="10"/>
  <c r="C905" i="10"/>
  <c r="AL960" i="1"/>
  <c r="G905" i="10"/>
  <c r="D904" i="10"/>
  <c r="C904" i="10"/>
  <c r="AM959" i="1"/>
  <c r="G904" i="10"/>
  <c r="D903" i="10"/>
  <c r="C903" i="10"/>
  <c r="AM958" i="1"/>
  <c r="AL958" i="1"/>
  <c r="G903" i="10"/>
  <c r="D902" i="10"/>
  <c r="C902" i="10"/>
  <c r="AM957" i="1"/>
  <c r="G902" i="10"/>
  <c r="D901" i="10"/>
  <c r="C901" i="10"/>
  <c r="AM956" i="1"/>
  <c r="AL956" i="1"/>
  <c r="G901" i="10"/>
  <c r="D900" i="10"/>
  <c r="C900" i="10"/>
  <c r="AM955" i="1"/>
  <c r="G900" i="10"/>
  <c r="D899" i="10"/>
  <c r="C899" i="10"/>
  <c r="G899" i="10"/>
  <c r="D898" i="10"/>
  <c r="C898" i="10"/>
  <c r="AM953" i="1"/>
  <c r="AL953" i="1"/>
  <c r="G898" i="10"/>
  <c r="D897" i="10"/>
  <c r="C897" i="10"/>
  <c r="AM952" i="1"/>
  <c r="G897" i="10"/>
  <c r="D896" i="10"/>
  <c r="C896" i="10"/>
  <c r="G896" i="10"/>
  <c r="D895" i="10"/>
  <c r="C895" i="10"/>
  <c r="G895" i="10"/>
  <c r="D894" i="10"/>
  <c r="C894" i="10"/>
  <c r="AM949" i="1"/>
  <c r="AL949" i="1"/>
  <c r="G894" i="10"/>
  <c r="D893" i="10"/>
  <c r="C893" i="10"/>
  <c r="AM948" i="1"/>
  <c r="AL948" i="1"/>
  <c r="G893" i="10"/>
  <c r="D892" i="10"/>
  <c r="C892" i="10"/>
  <c r="AM947" i="1"/>
  <c r="AL947" i="1"/>
  <c r="G892" i="10"/>
  <c r="D891" i="10"/>
  <c r="C891" i="10"/>
  <c r="AM946" i="1"/>
  <c r="AL946" i="1"/>
  <c r="G891" i="10"/>
  <c r="D890" i="10"/>
  <c r="C890" i="10"/>
  <c r="G890" i="10"/>
  <c r="D889" i="10"/>
  <c r="C889" i="10"/>
  <c r="AM944" i="1"/>
  <c r="G889" i="10"/>
  <c r="D888" i="10"/>
  <c r="C888" i="10"/>
  <c r="AM943" i="1"/>
  <c r="G888" i="10"/>
  <c r="D887" i="10"/>
  <c r="C887" i="10"/>
  <c r="AL942" i="1"/>
  <c r="G887" i="10"/>
  <c r="D886" i="10"/>
  <c r="C886" i="10"/>
  <c r="AL941" i="1"/>
  <c r="G886" i="10"/>
  <c r="D885" i="10"/>
  <c r="C885" i="10"/>
  <c r="AM940" i="1"/>
  <c r="G885" i="10"/>
  <c r="D884" i="10"/>
  <c r="C884" i="10"/>
  <c r="AM939" i="1"/>
  <c r="AL939" i="1"/>
  <c r="G884" i="10"/>
  <c r="D883" i="10"/>
  <c r="C883" i="10"/>
  <c r="AM938" i="1"/>
  <c r="G883" i="10"/>
  <c r="D882" i="10"/>
  <c r="C882" i="10"/>
  <c r="AM937" i="1"/>
  <c r="G882" i="10"/>
  <c r="D881" i="10"/>
  <c r="C881" i="10"/>
  <c r="AM936" i="1"/>
  <c r="AL936" i="1"/>
  <c r="G881" i="10"/>
  <c r="D880" i="10"/>
  <c r="C880" i="10"/>
  <c r="AM935" i="1"/>
  <c r="AL935" i="1"/>
  <c r="G880" i="10"/>
  <c r="D879" i="10"/>
  <c r="C879" i="10"/>
  <c r="AM934" i="1"/>
  <c r="G879" i="10"/>
  <c r="D878" i="10"/>
  <c r="C878" i="10"/>
  <c r="G878" i="10"/>
  <c r="D877" i="10"/>
  <c r="C877" i="10"/>
  <c r="AM932" i="1"/>
  <c r="AL932" i="1"/>
  <c r="G877" i="10"/>
  <c r="D876" i="10"/>
  <c r="C876" i="10"/>
  <c r="AM931" i="1"/>
  <c r="G876" i="10"/>
  <c r="D875" i="10"/>
  <c r="C875" i="10"/>
  <c r="AM930" i="1"/>
  <c r="G875" i="10"/>
  <c r="D874" i="10"/>
  <c r="C874" i="10"/>
  <c r="AM929" i="1"/>
  <c r="G874" i="10"/>
  <c r="D873" i="10"/>
  <c r="C873" i="10"/>
  <c r="AM928" i="1"/>
  <c r="AL928" i="1"/>
  <c r="G873" i="10"/>
  <c r="D872" i="10"/>
  <c r="C872" i="10"/>
  <c r="G872" i="10"/>
  <c r="D871" i="10"/>
  <c r="C871" i="10"/>
  <c r="AM926" i="1"/>
  <c r="AL926" i="1"/>
  <c r="G871" i="10"/>
  <c r="D870" i="10"/>
  <c r="C870" i="10"/>
  <c r="AM925" i="1"/>
  <c r="G870" i="10"/>
  <c r="D869" i="10"/>
  <c r="C869" i="10"/>
  <c r="AM924" i="1"/>
  <c r="G869" i="10"/>
  <c r="D868" i="10"/>
  <c r="C868" i="10"/>
  <c r="AM923" i="1"/>
  <c r="AL923" i="1"/>
  <c r="G868" i="10"/>
  <c r="D867" i="10"/>
  <c r="C867" i="10"/>
  <c r="AM922" i="1"/>
  <c r="G867" i="10"/>
  <c r="D866" i="10"/>
  <c r="C866" i="10"/>
  <c r="AM921" i="1"/>
  <c r="AL921" i="1"/>
  <c r="G866" i="10"/>
  <c r="D865" i="10"/>
  <c r="C865" i="10"/>
  <c r="G865" i="10"/>
  <c r="D864" i="10"/>
  <c r="C864" i="10"/>
  <c r="AM919" i="1"/>
  <c r="G864" i="10"/>
  <c r="D863" i="10"/>
  <c r="C863" i="10"/>
  <c r="AL918" i="1"/>
  <c r="G863" i="10"/>
  <c r="D862" i="10"/>
  <c r="C862" i="10"/>
  <c r="AM917" i="1"/>
  <c r="AL917" i="1"/>
  <c r="G862" i="10"/>
  <c r="D861" i="10"/>
  <c r="C861" i="10"/>
  <c r="AM916" i="1"/>
  <c r="G861" i="10"/>
  <c r="D860" i="10"/>
  <c r="C860" i="10"/>
  <c r="AM915" i="1"/>
  <c r="G860" i="10"/>
  <c r="D859" i="10"/>
  <c r="C859" i="10"/>
  <c r="AM914" i="1"/>
  <c r="AL914" i="1"/>
  <c r="G859" i="10"/>
  <c r="D858" i="10"/>
  <c r="C858" i="10"/>
  <c r="AM913" i="1"/>
  <c r="G858" i="10"/>
  <c r="D857" i="10"/>
  <c r="C857" i="10"/>
  <c r="AL912" i="1"/>
  <c r="G857" i="10"/>
  <c r="D856" i="10"/>
  <c r="C856" i="10"/>
  <c r="AM911" i="1"/>
  <c r="AL911" i="1"/>
  <c r="G856" i="10"/>
  <c r="D855" i="10"/>
  <c r="C855" i="10"/>
  <c r="AM910" i="1"/>
  <c r="G855" i="10"/>
  <c r="D854" i="10"/>
  <c r="C854" i="10"/>
  <c r="AL909" i="1"/>
  <c r="G854" i="10"/>
  <c r="D853" i="10"/>
  <c r="C853" i="10"/>
  <c r="AM908" i="1"/>
  <c r="AL908" i="1"/>
  <c r="G853" i="10"/>
  <c r="D852" i="10"/>
  <c r="C852" i="10"/>
  <c r="AM907" i="1"/>
  <c r="G852" i="10"/>
  <c r="D851" i="10"/>
  <c r="C851" i="10"/>
  <c r="AL906" i="1"/>
  <c r="G851" i="10"/>
  <c r="D850" i="10"/>
  <c r="C850" i="10"/>
  <c r="AM905" i="1"/>
  <c r="G850" i="10"/>
  <c r="D849" i="10"/>
  <c r="C849" i="10"/>
  <c r="AM904" i="1"/>
  <c r="G849" i="10"/>
  <c r="D848" i="10"/>
  <c r="C848" i="10"/>
  <c r="AM903" i="1"/>
  <c r="G848" i="10"/>
  <c r="D847" i="10"/>
  <c r="C847" i="10"/>
  <c r="AM902" i="1"/>
  <c r="G847" i="10"/>
  <c r="D846" i="10"/>
  <c r="C846" i="10"/>
  <c r="G846" i="10"/>
  <c r="D845" i="10"/>
  <c r="C845" i="10"/>
  <c r="AM900" i="1"/>
  <c r="G845" i="10"/>
  <c r="D844" i="10"/>
  <c r="C844" i="10"/>
  <c r="AM899" i="1"/>
  <c r="AL899" i="1"/>
  <c r="G844" i="10"/>
  <c r="D843" i="10"/>
  <c r="C843" i="10"/>
  <c r="AM898" i="1"/>
  <c r="AL898" i="1"/>
  <c r="G843" i="10"/>
  <c r="D842" i="10"/>
  <c r="C842" i="10"/>
  <c r="AM897" i="1"/>
  <c r="G842" i="10"/>
  <c r="D841" i="10"/>
  <c r="C841" i="10"/>
  <c r="AM896" i="1"/>
  <c r="AL896" i="1"/>
  <c r="G841" i="10"/>
  <c r="D840" i="10"/>
  <c r="C840" i="10"/>
  <c r="AM895" i="1"/>
  <c r="AL895" i="1"/>
  <c r="G840" i="10"/>
  <c r="D839" i="10"/>
  <c r="C839" i="10"/>
  <c r="AM894" i="1"/>
  <c r="AL894" i="1"/>
  <c r="G839" i="10"/>
  <c r="D838" i="10"/>
  <c r="C838" i="10"/>
  <c r="AL893" i="1"/>
  <c r="G838" i="10"/>
  <c r="D837" i="10"/>
  <c r="C837" i="10"/>
  <c r="AM892" i="1"/>
  <c r="AL892" i="1"/>
  <c r="G837" i="10"/>
  <c r="D836" i="10"/>
  <c r="C836" i="10"/>
  <c r="AM891" i="1"/>
  <c r="G836" i="10"/>
  <c r="D835" i="10"/>
  <c r="C835" i="10"/>
  <c r="AM890" i="1"/>
  <c r="G835" i="10"/>
  <c r="D834" i="10"/>
  <c r="C834" i="10"/>
  <c r="AM889" i="1"/>
  <c r="AL889" i="1"/>
  <c r="G834" i="10"/>
  <c r="D833" i="10"/>
  <c r="C833" i="10"/>
  <c r="AM888" i="1"/>
  <c r="AL888" i="1"/>
  <c r="G833" i="10"/>
  <c r="D832" i="10"/>
  <c r="C832" i="10"/>
  <c r="AM887" i="1"/>
  <c r="AL887" i="1"/>
  <c r="G832" i="10"/>
  <c r="D831" i="10"/>
  <c r="C831" i="10"/>
  <c r="AM886" i="1"/>
  <c r="AL886" i="1"/>
  <c r="G831" i="10"/>
  <c r="D830" i="10"/>
  <c r="C830" i="10"/>
  <c r="AM885" i="1"/>
  <c r="G830" i="10"/>
  <c r="D829" i="10"/>
  <c r="C829" i="10"/>
  <c r="AM884" i="1"/>
  <c r="AL884" i="1"/>
  <c r="G829" i="10"/>
  <c r="D828" i="10"/>
  <c r="C828" i="10"/>
  <c r="AL883" i="1"/>
  <c r="G828" i="10"/>
  <c r="D827" i="10"/>
  <c r="C827" i="10"/>
  <c r="AM882" i="1"/>
  <c r="G827" i="10"/>
  <c r="D826" i="10"/>
  <c r="C826" i="10"/>
  <c r="AM881" i="1"/>
  <c r="AL881" i="1"/>
  <c r="G826" i="10"/>
  <c r="D825" i="10"/>
  <c r="C825" i="10"/>
  <c r="AM880" i="1"/>
  <c r="AL880" i="1"/>
  <c r="G825" i="10"/>
  <c r="D824" i="10"/>
  <c r="C824" i="10"/>
  <c r="AM879" i="1"/>
  <c r="AL879" i="1"/>
  <c r="G824" i="10"/>
  <c r="D823" i="10"/>
  <c r="C823" i="10"/>
  <c r="AM878" i="1"/>
  <c r="AL878" i="1"/>
  <c r="G823" i="10"/>
  <c r="D822" i="10"/>
  <c r="C822" i="10"/>
  <c r="AL877" i="1"/>
  <c r="G822" i="10"/>
  <c r="D821" i="10"/>
  <c r="C821" i="10"/>
  <c r="AM876" i="1"/>
  <c r="G821" i="10"/>
  <c r="D820" i="10"/>
  <c r="C820" i="10"/>
  <c r="AM875" i="1"/>
  <c r="AL875" i="1"/>
  <c r="G820" i="10"/>
  <c r="D819" i="10"/>
  <c r="C819" i="10"/>
  <c r="AM874" i="1"/>
  <c r="AL874" i="1"/>
  <c r="G819" i="10"/>
  <c r="D818" i="10"/>
  <c r="C818" i="10"/>
  <c r="AM873" i="1"/>
  <c r="G818" i="10"/>
  <c r="D817" i="10"/>
  <c r="C817" i="10"/>
  <c r="AM872" i="1"/>
  <c r="AL872" i="1"/>
  <c r="G817" i="10"/>
  <c r="D816" i="10"/>
  <c r="C816" i="10"/>
  <c r="AL871" i="1"/>
  <c r="G816" i="10"/>
  <c r="D815" i="10"/>
  <c r="C815" i="10"/>
  <c r="AM870" i="1"/>
  <c r="G815" i="10"/>
  <c r="D814" i="10"/>
  <c r="C814" i="10"/>
  <c r="AM869" i="1"/>
  <c r="AL869" i="1"/>
  <c r="G814" i="10"/>
  <c r="D813" i="10"/>
  <c r="C813" i="10"/>
  <c r="AL868" i="1"/>
  <c r="G813" i="10"/>
  <c r="D812" i="10"/>
  <c r="C812" i="10"/>
  <c r="AM867" i="1"/>
  <c r="G812" i="10"/>
  <c r="D811" i="10"/>
  <c r="C811" i="10"/>
  <c r="AM866" i="1"/>
  <c r="AL866" i="1"/>
  <c r="G811" i="10"/>
  <c r="D810" i="10"/>
  <c r="C810" i="10"/>
  <c r="AM865" i="1"/>
  <c r="AL865" i="1"/>
  <c r="G810" i="10"/>
  <c r="D809" i="10"/>
  <c r="C809" i="10"/>
  <c r="AM864" i="1"/>
  <c r="G809" i="10"/>
  <c r="D808" i="10"/>
  <c r="C808" i="10"/>
  <c r="AM863" i="1"/>
  <c r="AL863" i="1"/>
  <c r="G808" i="10"/>
  <c r="D807" i="10"/>
  <c r="C807" i="10"/>
  <c r="AM862" i="1"/>
  <c r="G807" i="10"/>
  <c r="D806" i="10"/>
  <c r="C806" i="10"/>
  <c r="AM861" i="1"/>
  <c r="AL861" i="1"/>
  <c r="G806" i="10"/>
  <c r="D805" i="10"/>
  <c r="C805" i="10"/>
  <c r="AM860" i="1"/>
  <c r="G805" i="10"/>
  <c r="D804" i="10"/>
  <c r="C804" i="10"/>
  <c r="AL859" i="1"/>
  <c r="G804" i="10"/>
  <c r="D803" i="10"/>
  <c r="C803" i="10"/>
  <c r="AM858" i="1"/>
  <c r="AL858" i="1"/>
  <c r="G803" i="10"/>
  <c r="D802" i="10"/>
  <c r="C802" i="10"/>
  <c r="AM857" i="1"/>
  <c r="AL857" i="1"/>
  <c r="G802" i="10"/>
  <c r="D801" i="10"/>
  <c r="C801" i="10"/>
  <c r="AM856" i="1"/>
  <c r="AL856" i="1"/>
  <c r="G801" i="10"/>
  <c r="D800" i="10"/>
  <c r="C800" i="10"/>
  <c r="AM855" i="1"/>
  <c r="AL855" i="1"/>
  <c r="G800" i="10"/>
  <c r="D799" i="10"/>
  <c r="C799" i="10"/>
  <c r="AM854" i="1"/>
  <c r="G799" i="10"/>
  <c r="D798" i="10"/>
  <c r="C798" i="10"/>
  <c r="G798" i="10"/>
  <c r="D797" i="10"/>
  <c r="C797" i="10"/>
  <c r="AM852" i="1"/>
  <c r="AL852" i="1"/>
  <c r="G797" i="10"/>
  <c r="D796" i="10"/>
  <c r="C796" i="10"/>
  <c r="AM851" i="1"/>
  <c r="AL851" i="1"/>
  <c r="G796" i="10"/>
  <c r="D795" i="10"/>
  <c r="C795" i="10"/>
  <c r="AM850" i="1"/>
  <c r="AL850" i="1"/>
  <c r="G795" i="10"/>
  <c r="D794" i="10"/>
  <c r="C794" i="10"/>
  <c r="AM849" i="1"/>
  <c r="AL849" i="1"/>
  <c r="G794" i="10"/>
  <c r="D793" i="10"/>
  <c r="C793" i="10"/>
  <c r="AM848" i="1"/>
  <c r="AL848" i="1"/>
  <c r="G793" i="10"/>
  <c r="D792" i="10"/>
  <c r="C792" i="10"/>
  <c r="AL847" i="1"/>
  <c r="G792" i="10"/>
  <c r="D791" i="10"/>
  <c r="C791" i="10"/>
  <c r="AM846" i="1"/>
  <c r="AL846" i="1"/>
  <c r="G791" i="10"/>
  <c r="D790" i="10"/>
  <c r="C790" i="10"/>
  <c r="AM845" i="1"/>
  <c r="AL845" i="1"/>
  <c r="G790" i="10"/>
  <c r="D789" i="10"/>
  <c r="C789" i="10"/>
  <c r="AM844" i="1"/>
  <c r="G789" i="10"/>
  <c r="D788" i="10"/>
  <c r="C788" i="10"/>
  <c r="AM843" i="1"/>
  <c r="AL843" i="1"/>
  <c r="G788" i="10"/>
  <c r="D787" i="10"/>
  <c r="C787" i="10"/>
  <c r="AM842" i="1"/>
  <c r="AL842" i="1"/>
  <c r="G787" i="10"/>
  <c r="D786" i="10"/>
  <c r="C786" i="10"/>
  <c r="AM841" i="1"/>
  <c r="AL841" i="1"/>
  <c r="G786" i="10"/>
  <c r="D785" i="10"/>
  <c r="C785" i="10"/>
  <c r="AM840" i="1"/>
  <c r="G785" i="10"/>
  <c r="D784" i="10"/>
  <c r="C784" i="10"/>
  <c r="AM839" i="1"/>
  <c r="AL839" i="1"/>
  <c r="G784" i="10"/>
  <c r="BC838" i="1" a="1"/>
  <c r="BC838" i="1" s="1"/>
  <c r="M783" i="10"/>
  <c r="D783" i="10"/>
  <c r="C783" i="10"/>
  <c r="AL838" i="1"/>
  <c r="G783" i="10"/>
  <c r="D782" i="10"/>
  <c r="C782" i="10"/>
  <c r="AM837" i="1"/>
  <c r="G782" i="10"/>
  <c r="D781" i="10"/>
  <c r="C781" i="10"/>
  <c r="AM836" i="1"/>
  <c r="AL836" i="1"/>
  <c r="G781" i="10"/>
  <c r="D780" i="10"/>
  <c r="C780" i="10"/>
  <c r="AM835" i="1"/>
  <c r="AL835" i="1"/>
  <c r="G780" i="10"/>
  <c r="D779" i="10"/>
  <c r="C779" i="10"/>
  <c r="AM834" i="1"/>
  <c r="G779" i="10"/>
  <c r="D778" i="10"/>
  <c r="C778" i="10"/>
  <c r="AM833" i="1"/>
  <c r="G778" i="10"/>
  <c r="D777" i="10"/>
  <c r="C777" i="10"/>
  <c r="AM832" i="1"/>
  <c r="AL832" i="1"/>
  <c r="G777" i="10"/>
  <c r="D776" i="10"/>
  <c r="C776" i="10"/>
  <c r="AM831" i="1"/>
  <c r="AL831" i="1"/>
  <c r="G776" i="10"/>
  <c r="D775" i="10"/>
  <c r="C775" i="10"/>
  <c r="AM830" i="1"/>
  <c r="AL830" i="1"/>
  <c r="G775" i="10"/>
  <c r="D774" i="10"/>
  <c r="C774" i="10"/>
  <c r="AL829" i="1"/>
  <c r="G774" i="10"/>
  <c r="D773" i="10"/>
  <c r="C773" i="10"/>
  <c r="AM828" i="1"/>
  <c r="G773" i="10"/>
  <c r="D772" i="10"/>
  <c r="C772" i="10"/>
  <c r="AM827" i="1"/>
  <c r="AL827" i="1"/>
  <c r="G772" i="10"/>
  <c r="D771" i="10"/>
  <c r="C771" i="10"/>
  <c r="AM826" i="1"/>
  <c r="AL826" i="1"/>
  <c r="G771" i="10"/>
  <c r="D770" i="10"/>
  <c r="C770" i="10"/>
  <c r="AM825" i="1"/>
  <c r="G770" i="10"/>
  <c r="D769" i="10"/>
  <c r="C769" i="10"/>
  <c r="AM824" i="1"/>
  <c r="AL824" i="1"/>
  <c r="G769" i="10"/>
  <c r="D768" i="10"/>
  <c r="C768" i="10"/>
  <c r="AM823" i="1"/>
  <c r="AL823" i="1"/>
  <c r="G768" i="10"/>
  <c r="D767" i="10"/>
  <c r="C767" i="10"/>
  <c r="AM822" i="1"/>
  <c r="AL822" i="1"/>
  <c r="G767" i="10"/>
  <c r="D766" i="10"/>
  <c r="C766" i="10"/>
  <c r="AM821" i="1"/>
  <c r="AL821" i="1"/>
  <c r="G766" i="10"/>
  <c r="D765" i="10"/>
  <c r="C765" i="10"/>
  <c r="AL820" i="1"/>
  <c r="G765" i="10"/>
  <c r="D764" i="10"/>
  <c r="C764" i="10"/>
  <c r="AM819" i="1"/>
  <c r="AL819" i="1"/>
  <c r="G764" i="10"/>
  <c r="D763" i="10"/>
  <c r="C763" i="10"/>
  <c r="AM818" i="1"/>
  <c r="AL818" i="1"/>
  <c r="G763" i="10"/>
  <c r="D762" i="10"/>
  <c r="C762" i="10"/>
  <c r="AM817" i="1"/>
  <c r="G762" i="10"/>
  <c r="D761" i="10"/>
  <c r="C761" i="10"/>
  <c r="AM816" i="1"/>
  <c r="AL816" i="1"/>
  <c r="G761" i="10"/>
  <c r="D760" i="10"/>
  <c r="C760" i="10"/>
  <c r="AM815" i="1"/>
  <c r="AL815" i="1"/>
  <c r="G760" i="10"/>
  <c r="D759" i="10"/>
  <c r="C759" i="10"/>
  <c r="AM814" i="1"/>
  <c r="AL814" i="1"/>
  <c r="G759" i="10"/>
  <c r="D758" i="10"/>
  <c r="C758" i="10"/>
  <c r="AM813" i="1"/>
  <c r="AL813" i="1"/>
  <c r="G758" i="10"/>
  <c r="D757" i="10"/>
  <c r="C757" i="10"/>
  <c r="AM812" i="1"/>
  <c r="G757" i="10"/>
  <c r="D756" i="10"/>
  <c r="C756" i="10"/>
  <c r="AL811" i="1"/>
  <c r="G756" i="10"/>
  <c r="D755" i="10"/>
  <c r="C755" i="10"/>
  <c r="AM810" i="1"/>
  <c r="AL810" i="1"/>
  <c r="G755" i="10"/>
  <c r="D754" i="10"/>
  <c r="C754" i="10"/>
  <c r="AM809" i="1"/>
  <c r="G754" i="10"/>
  <c r="D753" i="10"/>
  <c r="C753" i="10"/>
  <c r="AM808" i="1"/>
  <c r="AL808" i="1"/>
  <c r="G753" i="10"/>
  <c r="D752" i="10"/>
  <c r="C752" i="10"/>
  <c r="AM807" i="1"/>
  <c r="AL807" i="1"/>
  <c r="G752" i="10"/>
  <c r="D751" i="10"/>
  <c r="C751" i="10"/>
  <c r="AM806" i="1"/>
  <c r="G751" i="10"/>
  <c r="D750" i="10"/>
  <c r="C750" i="10"/>
  <c r="AL805" i="1"/>
  <c r="G750" i="10"/>
  <c r="D749" i="10"/>
  <c r="C749" i="10"/>
  <c r="AM804" i="1"/>
  <c r="AL804" i="1"/>
  <c r="G749" i="10"/>
  <c r="D748" i="10"/>
  <c r="C748" i="10"/>
  <c r="AM803" i="1"/>
  <c r="AL803" i="1"/>
  <c r="G748" i="10"/>
  <c r="D747" i="10"/>
  <c r="C747" i="10"/>
  <c r="AL802" i="1"/>
  <c r="G747" i="10"/>
  <c r="D746" i="10"/>
  <c r="C746" i="10"/>
  <c r="AM801" i="1"/>
  <c r="AL801" i="1"/>
  <c r="G746" i="10"/>
  <c r="D745" i="10"/>
  <c r="C745" i="10"/>
  <c r="AM800" i="1"/>
  <c r="G745" i="10"/>
  <c r="D744" i="10"/>
  <c r="C744" i="10"/>
  <c r="AM799" i="1"/>
  <c r="AL799" i="1"/>
  <c r="G744" i="10"/>
  <c r="D743" i="10"/>
  <c r="C743" i="10"/>
  <c r="AM798" i="1"/>
  <c r="AL798" i="1"/>
  <c r="G743" i="10"/>
  <c r="D742" i="10"/>
  <c r="C742" i="10"/>
  <c r="AM797" i="1"/>
  <c r="G742" i="10"/>
  <c r="D741" i="10"/>
  <c r="C741" i="10"/>
  <c r="AM796" i="1"/>
  <c r="AL796" i="1"/>
  <c r="G741" i="10"/>
  <c r="D740" i="10"/>
  <c r="C740" i="10"/>
  <c r="AM795" i="1"/>
  <c r="AL795" i="1"/>
  <c r="G740" i="10"/>
  <c r="D739" i="10"/>
  <c r="C739" i="10"/>
  <c r="AM794" i="1"/>
  <c r="AL794" i="1"/>
  <c r="G739" i="10"/>
  <c r="D738" i="10"/>
  <c r="C738" i="10"/>
  <c r="AL793" i="1"/>
  <c r="G738" i="10"/>
  <c r="D737" i="10"/>
  <c r="C737" i="10"/>
  <c r="AM792" i="1"/>
  <c r="AL792" i="1"/>
  <c r="G737" i="10"/>
  <c r="D736" i="10"/>
  <c r="C736" i="10"/>
  <c r="AM791" i="1"/>
  <c r="AL791" i="1"/>
  <c r="G736" i="10"/>
  <c r="D735" i="10"/>
  <c r="C735" i="10"/>
  <c r="AL790" i="1"/>
  <c r="G735" i="10"/>
  <c r="D734" i="10"/>
  <c r="C734" i="10"/>
  <c r="AM789" i="1"/>
  <c r="AL789" i="1"/>
  <c r="G734" i="10"/>
  <c r="D733" i="10"/>
  <c r="C733" i="10"/>
  <c r="AM788" i="1"/>
  <c r="G733" i="10"/>
  <c r="D732" i="10"/>
  <c r="C732" i="10"/>
  <c r="AM787" i="1"/>
  <c r="AL787" i="1"/>
  <c r="G732" i="10"/>
  <c r="D731" i="10"/>
  <c r="C731" i="10"/>
  <c r="AM786" i="1"/>
  <c r="AL786" i="1"/>
  <c r="G731" i="10"/>
  <c r="D730" i="10"/>
  <c r="C730" i="10"/>
  <c r="AM785" i="1"/>
  <c r="AL785" i="1"/>
  <c r="G730" i="10"/>
  <c r="D729" i="10"/>
  <c r="C729" i="10"/>
  <c r="AM784" i="1"/>
  <c r="AL784" i="1"/>
  <c r="G729" i="10"/>
  <c r="BC783" i="1" a="1"/>
  <c r="BC783" i="1" s="1"/>
  <c r="M728" i="10"/>
  <c r="D728" i="10"/>
  <c r="C728" i="10"/>
  <c r="AM783" i="1"/>
  <c r="AL783" i="1"/>
  <c r="G728" i="10"/>
  <c r="D727" i="10"/>
  <c r="C727" i="10"/>
  <c r="AM782" i="1"/>
  <c r="AL782" i="1"/>
  <c r="G727" i="10"/>
  <c r="D726" i="10"/>
  <c r="C726" i="10"/>
  <c r="AM781" i="1"/>
  <c r="AL781" i="1"/>
  <c r="G726" i="10"/>
  <c r="D725" i="10"/>
  <c r="C725" i="10"/>
  <c r="AM780" i="1"/>
  <c r="AL780" i="1"/>
  <c r="G725" i="10"/>
  <c r="D724" i="10"/>
  <c r="C724" i="10"/>
  <c r="AM779" i="1"/>
  <c r="AL779" i="1"/>
  <c r="G724" i="10"/>
  <c r="D723" i="10"/>
  <c r="C723" i="10"/>
  <c r="AM778" i="1"/>
  <c r="AL778" i="1"/>
  <c r="G723" i="10"/>
  <c r="D722" i="10"/>
  <c r="C722" i="10"/>
  <c r="AM777" i="1"/>
  <c r="AL777" i="1"/>
  <c r="G722" i="10"/>
  <c r="D721" i="10"/>
  <c r="C721" i="10"/>
  <c r="AM776" i="1"/>
  <c r="AL776" i="1"/>
  <c r="G721" i="10"/>
  <c r="D720" i="10"/>
  <c r="C720" i="10"/>
  <c r="AM775" i="1"/>
  <c r="AL775" i="1"/>
  <c r="G720" i="10"/>
  <c r="D719" i="10"/>
  <c r="C719" i="10"/>
  <c r="AM774" i="1"/>
  <c r="AL774" i="1"/>
  <c r="G719" i="10"/>
  <c r="D718" i="10"/>
  <c r="C718" i="10"/>
  <c r="AM773" i="1"/>
  <c r="AL773" i="1"/>
  <c r="G718" i="10"/>
  <c r="D717" i="10"/>
  <c r="C717" i="10"/>
  <c r="AM772" i="1"/>
  <c r="AL772" i="1"/>
  <c r="G717" i="10"/>
  <c r="D716" i="10"/>
  <c r="C716" i="10"/>
  <c r="AM771" i="1"/>
  <c r="AL771" i="1"/>
  <c r="G716" i="10"/>
  <c r="D715" i="10"/>
  <c r="C715" i="10"/>
  <c r="AM770" i="1"/>
  <c r="AL770" i="1"/>
  <c r="G715" i="10"/>
  <c r="D714" i="10"/>
  <c r="C714" i="10"/>
  <c r="AL769" i="1"/>
  <c r="G714" i="10"/>
  <c r="D713" i="10"/>
  <c r="C713" i="10"/>
  <c r="AM768" i="1"/>
  <c r="AL768" i="1"/>
  <c r="G713" i="10"/>
  <c r="D712" i="10"/>
  <c r="C712" i="10"/>
  <c r="AM767" i="1"/>
  <c r="AL767" i="1"/>
  <c r="G712" i="10"/>
  <c r="D711" i="10"/>
  <c r="C711" i="10"/>
  <c r="AL766" i="1"/>
  <c r="G711" i="10"/>
  <c r="D710" i="10"/>
  <c r="C710" i="10"/>
  <c r="AM765" i="1"/>
  <c r="AL765" i="1"/>
  <c r="G710" i="10"/>
  <c r="D709" i="10"/>
  <c r="C709" i="10"/>
  <c r="AM764" i="1"/>
  <c r="AL764" i="1"/>
  <c r="G709" i="10"/>
  <c r="D708" i="10"/>
  <c r="C708" i="10"/>
  <c r="AM763" i="1"/>
  <c r="AL763" i="1"/>
  <c r="G708" i="10"/>
  <c r="D707" i="10"/>
  <c r="C707" i="10"/>
  <c r="AM762" i="1"/>
  <c r="AL762" i="1"/>
  <c r="G707" i="10"/>
  <c r="D706" i="10"/>
  <c r="C706" i="10"/>
  <c r="AM761" i="1"/>
  <c r="AL761" i="1"/>
  <c r="G706" i="10"/>
  <c r="D705" i="10"/>
  <c r="C705" i="10"/>
  <c r="AM760" i="1"/>
  <c r="AL760" i="1"/>
  <c r="G705" i="10"/>
  <c r="D704" i="10"/>
  <c r="C704" i="10"/>
  <c r="AM759" i="1"/>
  <c r="AL759" i="1"/>
  <c r="G704" i="10"/>
  <c r="D703" i="10"/>
  <c r="C703" i="10"/>
  <c r="AM758" i="1"/>
  <c r="AL758" i="1"/>
  <c r="G703" i="10"/>
  <c r="D702" i="10"/>
  <c r="C702" i="10"/>
  <c r="AM757" i="1"/>
  <c r="G702" i="10"/>
  <c r="D701" i="10"/>
  <c r="C701" i="10"/>
  <c r="AM756" i="1"/>
  <c r="AL756" i="1"/>
  <c r="G701" i="10"/>
  <c r="D700" i="10"/>
  <c r="C700" i="10"/>
  <c r="AM755" i="1"/>
  <c r="AL755" i="1"/>
  <c r="G700" i="10"/>
  <c r="D699" i="10"/>
  <c r="C699" i="10"/>
  <c r="AM754" i="1"/>
  <c r="AL754" i="1"/>
  <c r="G699" i="10"/>
  <c r="D698" i="10"/>
  <c r="C698" i="10"/>
  <c r="AM753" i="1"/>
  <c r="AL753" i="1"/>
  <c r="G698" i="10"/>
  <c r="D697" i="10"/>
  <c r="C697" i="10"/>
  <c r="AM752" i="1"/>
  <c r="AL752" i="1"/>
  <c r="G697" i="10"/>
  <c r="D696" i="10"/>
  <c r="C696" i="10"/>
  <c r="AL751" i="1"/>
  <c r="G696" i="10"/>
  <c r="D695" i="10"/>
  <c r="C695" i="10"/>
  <c r="AM750" i="1"/>
  <c r="AL750" i="1"/>
  <c r="G695" i="10"/>
  <c r="D694" i="10"/>
  <c r="C694" i="10"/>
  <c r="AM749" i="1"/>
  <c r="AL749" i="1"/>
  <c r="G694" i="10"/>
  <c r="D693" i="10"/>
  <c r="C693" i="10"/>
  <c r="AL748" i="1"/>
  <c r="G693" i="10"/>
  <c r="D692" i="10"/>
  <c r="C692" i="10"/>
  <c r="AM747" i="1"/>
  <c r="AL747" i="1"/>
  <c r="G692" i="10"/>
  <c r="D691" i="10"/>
  <c r="C691" i="10"/>
  <c r="AM746" i="1"/>
  <c r="AL746" i="1"/>
  <c r="G691" i="10"/>
  <c r="D690" i="10"/>
  <c r="C690" i="10"/>
  <c r="AM745" i="1"/>
  <c r="AL745" i="1"/>
  <c r="G690" i="10"/>
  <c r="D689" i="10"/>
  <c r="C689" i="10"/>
  <c r="AM744" i="1"/>
  <c r="AL744" i="1"/>
  <c r="G689" i="10"/>
  <c r="D688" i="10"/>
  <c r="C688" i="10"/>
  <c r="AM743" i="1"/>
  <c r="AL743" i="1"/>
  <c r="G688" i="10"/>
  <c r="D687" i="10"/>
  <c r="C687" i="10"/>
  <c r="AL742" i="1"/>
  <c r="G687" i="10"/>
  <c r="D686" i="10"/>
  <c r="C686" i="10"/>
  <c r="AM741" i="1"/>
  <c r="AL741" i="1"/>
  <c r="G686" i="10"/>
  <c r="D685" i="10"/>
  <c r="C685" i="10"/>
  <c r="AM740" i="1"/>
  <c r="AL740" i="1"/>
  <c r="G685" i="10"/>
  <c r="D684" i="10"/>
  <c r="C684" i="10"/>
  <c r="AL739" i="1"/>
  <c r="G684" i="10"/>
  <c r="D683" i="10"/>
  <c r="C683" i="10"/>
  <c r="AM738" i="1"/>
  <c r="AL738" i="1"/>
  <c r="G683" i="10"/>
  <c r="D682" i="10"/>
  <c r="C682" i="10"/>
  <c r="AM737" i="1"/>
  <c r="AL737" i="1"/>
  <c r="G682" i="10"/>
  <c r="D681" i="10"/>
  <c r="C681" i="10"/>
  <c r="AM736" i="1"/>
  <c r="G681" i="10"/>
  <c r="D680" i="10"/>
  <c r="C680" i="10"/>
  <c r="AM735" i="1"/>
  <c r="AL735" i="1"/>
  <c r="G680" i="10"/>
  <c r="D679" i="10"/>
  <c r="C679" i="10"/>
  <c r="AM734" i="1"/>
  <c r="AL734" i="1"/>
  <c r="G679" i="10"/>
  <c r="D678" i="10"/>
  <c r="C678" i="10"/>
  <c r="AM733" i="1"/>
  <c r="AL733" i="1"/>
  <c r="G678" i="10"/>
  <c r="D677" i="10"/>
  <c r="C677" i="10"/>
  <c r="AM732" i="1"/>
  <c r="AL732" i="1"/>
  <c r="G677" i="10"/>
  <c r="D676" i="10"/>
  <c r="C676" i="10"/>
  <c r="AM731" i="1"/>
  <c r="AL731" i="1"/>
  <c r="G676" i="10"/>
  <c r="D675" i="10"/>
  <c r="C675" i="10"/>
  <c r="AM730" i="1"/>
  <c r="AL730" i="1"/>
  <c r="G675" i="10"/>
  <c r="D674" i="10"/>
  <c r="C674" i="10"/>
  <c r="AM729" i="1"/>
  <c r="AL729" i="1"/>
  <c r="G674" i="10"/>
  <c r="D673" i="10"/>
  <c r="C673" i="10"/>
  <c r="AM728" i="1"/>
  <c r="AL728" i="1"/>
  <c r="G673" i="10"/>
  <c r="D672" i="10"/>
  <c r="C672" i="10"/>
  <c r="AM727" i="1"/>
  <c r="AL727" i="1"/>
  <c r="G672" i="10"/>
  <c r="D671" i="10"/>
  <c r="C671" i="10"/>
  <c r="AM726" i="1"/>
  <c r="AL726" i="1"/>
  <c r="G671" i="10"/>
  <c r="D670" i="10"/>
  <c r="C670" i="10"/>
  <c r="AM725" i="1"/>
  <c r="AL725" i="1"/>
  <c r="G670" i="10"/>
  <c r="D669" i="10"/>
  <c r="C669" i="10"/>
  <c r="AM724" i="1"/>
  <c r="AL724" i="1"/>
  <c r="G669" i="10"/>
  <c r="D668" i="10"/>
  <c r="C668" i="10"/>
  <c r="AM723" i="1"/>
  <c r="AL723" i="1"/>
  <c r="G668" i="10"/>
  <c r="D667" i="10"/>
  <c r="C667" i="10"/>
  <c r="AM722" i="1"/>
  <c r="AL722" i="1"/>
  <c r="G667" i="10"/>
  <c r="D666" i="10"/>
  <c r="C666" i="10"/>
  <c r="AM721" i="1"/>
  <c r="G666" i="10"/>
  <c r="D665" i="10"/>
  <c r="C665" i="10"/>
  <c r="AM720" i="1"/>
  <c r="AL720" i="1"/>
  <c r="G665" i="10"/>
  <c r="D664" i="10"/>
  <c r="C664" i="10"/>
  <c r="AM719" i="1"/>
  <c r="AL719" i="1"/>
  <c r="G664" i="10"/>
  <c r="D663" i="10"/>
  <c r="C663" i="10"/>
  <c r="AM718" i="1"/>
  <c r="AL718" i="1"/>
  <c r="G663" i="10"/>
  <c r="D662" i="10"/>
  <c r="C662" i="10"/>
  <c r="AM717" i="1"/>
  <c r="AL717" i="1"/>
  <c r="G662" i="10"/>
  <c r="D661" i="10"/>
  <c r="C661" i="10"/>
  <c r="AM716" i="1"/>
  <c r="AL716" i="1"/>
  <c r="G661" i="10"/>
  <c r="D660" i="10"/>
  <c r="C660" i="10"/>
  <c r="AM715" i="1"/>
  <c r="AL715" i="1"/>
  <c r="G660" i="10"/>
  <c r="D659" i="10"/>
  <c r="C659" i="10"/>
  <c r="AM714" i="1"/>
  <c r="AL714" i="1"/>
  <c r="G659" i="10"/>
  <c r="D658" i="10"/>
  <c r="C658" i="10"/>
  <c r="AM713" i="1"/>
  <c r="AL713" i="1"/>
  <c r="G658" i="10"/>
  <c r="D657" i="10"/>
  <c r="C657" i="10"/>
  <c r="AM712" i="1"/>
  <c r="AL712" i="1"/>
  <c r="G657" i="10"/>
  <c r="D656" i="10"/>
  <c r="C656" i="10"/>
  <c r="AM711" i="1"/>
  <c r="AL711" i="1"/>
  <c r="G656" i="10"/>
  <c r="D655" i="10"/>
  <c r="C655" i="10"/>
  <c r="AM710" i="1"/>
  <c r="AL710" i="1"/>
  <c r="G655" i="10"/>
  <c r="D654" i="10"/>
  <c r="C654" i="10"/>
  <c r="AM709" i="1"/>
  <c r="AL709" i="1"/>
  <c r="G654" i="10"/>
  <c r="D653" i="10"/>
  <c r="C653" i="10"/>
  <c r="AM708" i="1"/>
  <c r="AL708" i="1"/>
  <c r="G653" i="10"/>
  <c r="D652" i="10"/>
  <c r="C652" i="10"/>
  <c r="AM707" i="1"/>
  <c r="AL707" i="1"/>
  <c r="G652" i="10"/>
  <c r="D651" i="10"/>
  <c r="C651" i="10"/>
  <c r="AM706" i="1"/>
  <c r="AL706" i="1"/>
  <c r="G651" i="10"/>
  <c r="D650" i="10"/>
  <c r="C650" i="10"/>
  <c r="AM705" i="1"/>
  <c r="AL705" i="1"/>
  <c r="G650" i="10"/>
  <c r="D649" i="10"/>
  <c r="C649" i="10"/>
  <c r="AM704" i="1"/>
  <c r="AL704" i="1"/>
  <c r="G649" i="10"/>
  <c r="D648" i="10"/>
  <c r="C648" i="10"/>
  <c r="AM703" i="1"/>
  <c r="AL703" i="1"/>
  <c r="G648" i="10"/>
  <c r="D647" i="10"/>
  <c r="C647" i="10"/>
  <c r="AM702" i="1"/>
  <c r="AL702" i="1"/>
  <c r="G647" i="10"/>
  <c r="D646" i="10"/>
  <c r="C646" i="10"/>
  <c r="AM701" i="1"/>
  <c r="AL701" i="1"/>
  <c r="G646" i="10"/>
  <c r="D645" i="10"/>
  <c r="C645" i="10"/>
  <c r="AM700" i="1"/>
  <c r="AL700" i="1"/>
  <c r="G645" i="10"/>
  <c r="D644" i="10"/>
  <c r="C644" i="10"/>
  <c r="AM699" i="1"/>
  <c r="AL699" i="1"/>
  <c r="G644" i="10"/>
  <c r="D643" i="10"/>
  <c r="C643" i="10"/>
  <c r="AM698" i="1"/>
  <c r="AL698" i="1"/>
  <c r="G643" i="10"/>
  <c r="D642" i="10"/>
  <c r="C642" i="10"/>
  <c r="AM697" i="1"/>
  <c r="AL697" i="1"/>
  <c r="G642" i="10"/>
  <c r="D641" i="10"/>
  <c r="C641" i="10"/>
  <c r="AM696" i="1"/>
  <c r="AL696" i="1"/>
  <c r="G641" i="10"/>
  <c r="D640" i="10"/>
  <c r="C640" i="10"/>
  <c r="AM695" i="1"/>
  <c r="AL695" i="1"/>
  <c r="G640" i="10"/>
  <c r="D639" i="10"/>
  <c r="C639" i="10"/>
  <c r="AM694" i="1"/>
  <c r="AL694" i="1"/>
  <c r="G639" i="10"/>
  <c r="D638" i="10"/>
  <c r="C638" i="10"/>
  <c r="AM693" i="1"/>
  <c r="AL693" i="1"/>
  <c r="G638" i="10"/>
  <c r="D637" i="10"/>
  <c r="C637" i="10"/>
  <c r="AM692" i="1"/>
  <c r="AL692" i="1"/>
  <c r="G637" i="10"/>
  <c r="D636" i="10"/>
  <c r="C636" i="10"/>
  <c r="AM691" i="1"/>
  <c r="AL691" i="1"/>
  <c r="G636" i="10"/>
  <c r="D635" i="10"/>
  <c r="C635" i="10"/>
  <c r="AM690" i="1"/>
  <c r="AL690" i="1"/>
  <c r="G635" i="10"/>
  <c r="D634" i="10"/>
  <c r="C634" i="10"/>
  <c r="AM689" i="1"/>
  <c r="AL689" i="1"/>
  <c r="G634" i="10"/>
  <c r="D633" i="10"/>
  <c r="C633" i="10"/>
  <c r="AM688" i="1"/>
  <c r="AL688" i="1"/>
  <c r="G633" i="10"/>
  <c r="D632" i="10"/>
  <c r="C632" i="10"/>
  <c r="AM687" i="1"/>
  <c r="AL687" i="1"/>
  <c r="G632" i="10"/>
  <c r="D631" i="10"/>
  <c r="C631" i="10"/>
  <c r="AM686" i="1"/>
  <c r="AL686" i="1"/>
  <c r="G631" i="10"/>
  <c r="D630" i="10"/>
  <c r="C630" i="10"/>
  <c r="AM685" i="1"/>
  <c r="AL685" i="1"/>
  <c r="G630" i="10"/>
  <c r="D629" i="10"/>
  <c r="C629" i="10"/>
  <c r="AM684" i="1"/>
  <c r="AL684" i="1"/>
  <c r="G629" i="10"/>
  <c r="D628" i="10"/>
  <c r="C628" i="10"/>
  <c r="AM683" i="1"/>
  <c r="AL683" i="1"/>
  <c r="G628" i="10"/>
  <c r="D627" i="10"/>
  <c r="C627" i="10"/>
  <c r="AM682" i="1"/>
  <c r="AL682" i="1"/>
  <c r="G627" i="10"/>
  <c r="D626" i="10"/>
  <c r="C626" i="10"/>
  <c r="AM681" i="1"/>
  <c r="AL681" i="1"/>
  <c r="G626" i="10"/>
  <c r="D625" i="10"/>
  <c r="C625" i="10"/>
  <c r="AM680" i="1"/>
  <c r="AL680" i="1"/>
  <c r="G625" i="10"/>
  <c r="D624" i="10"/>
  <c r="C624" i="10"/>
  <c r="AM679" i="1"/>
  <c r="AL679" i="1"/>
  <c r="G624" i="10"/>
  <c r="D623" i="10"/>
  <c r="C623" i="10"/>
  <c r="AM678" i="1"/>
  <c r="AL678" i="1"/>
  <c r="G623" i="10"/>
  <c r="D622" i="10"/>
  <c r="C622" i="10"/>
  <c r="AM677" i="1"/>
  <c r="AL677" i="1"/>
  <c r="G622" i="10"/>
  <c r="D621" i="10"/>
  <c r="C621" i="10"/>
  <c r="AM676" i="1"/>
  <c r="AL676" i="1"/>
  <c r="G621" i="10"/>
  <c r="D620" i="10"/>
  <c r="C620" i="10"/>
  <c r="AM675" i="1"/>
  <c r="AL675" i="1"/>
  <c r="G620" i="10"/>
  <c r="D619" i="10"/>
  <c r="C619" i="10"/>
  <c r="AM674" i="1"/>
  <c r="AL674" i="1"/>
  <c r="G619" i="10"/>
  <c r="D618" i="10"/>
  <c r="C618" i="10"/>
  <c r="AM673" i="1"/>
  <c r="AL673" i="1"/>
  <c r="G618" i="10"/>
  <c r="D617" i="10"/>
  <c r="C617" i="10"/>
  <c r="AM672" i="1"/>
  <c r="AL672" i="1"/>
  <c r="G617" i="10"/>
  <c r="D616" i="10"/>
  <c r="C616" i="10"/>
  <c r="AM671" i="1"/>
  <c r="AL671" i="1"/>
  <c r="G616" i="10"/>
  <c r="D615" i="10"/>
  <c r="C615" i="10"/>
  <c r="AM670" i="1"/>
  <c r="AL670" i="1"/>
  <c r="G615" i="10"/>
  <c r="D614" i="10"/>
  <c r="C614" i="10"/>
  <c r="AM669" i="1"/>
  <c r="AL669" i="1"/>
  <c r="G614" i="10"/>
  <c r="D613" i="10"/>
  <c r="C613" i="10"/>
  <c r="AM668" i="1"/>
  <c r="AL668" i="1"/>
  <c r="G613" i="10"/>
  <c r="D612" i="10"/>
  <c r="C612" i="10"/>
  <c r="AM667" i="1"/>
  <c r="AL667" i="1"/>
  <c r="G612" i="10"/>
  <c r="D611" i="10"/>
  <c r="C611" i="10"/>
  <c r="AM666" i="1"/>
  <c r="AL666" i="1"/>
  <c r="G611" i="10"/>
  <c r="D610" i="10"/>
  <c r="C610" i="10"/>
  <c r="AM665" i="1"/>
  <c r="AL665" i="1"/>
  <c r="G610" i="10"/>
  <c r="D609" i="10"/>
  <c r="C609" i="10"/>
  <c r="AM664" i="1"/>
  <c r="AL664" i="1"/>
  <c r="G609" i="10"/>
  <c r="D608" i="10"/>
  <c r="C608" i="10"/>
  <c r="AL663" i="1"/>
  <c r="G608" i="10"/>
  <c r="D607" i="10"/>
  <c r="C607" i="10"/>
  <c r="AM662" i="1"/>
  <c r="AL662" i="1"/>
  <c r="G607" i="10"/>
  <c r="D606" i="10"/>
  <c r="C606" i="10"/>
  <c r="AM661" i="1"/>
  <c r="AL661" i="1"/>
  <c r="G606" i="10"/>
  <c r="D605" i="10"/>
  <c r="C605" i="10"/>
  <c r="AM660" i="1"/>
  <c r="AL660" i="1"/>
  <c r="G605" i="10"/>
  <c r="D604" i="10"/>
  <c r="C604" i="10"/>
  <c r="AM659" i="1"/>
  <c r="AL659" i="1"/>
  <c r="G604" i="10"/>
  <c r="D603" i="10"/>
  <c r="C603" i="10"/>
  <c r="AM658" i="1"/>
  <c r="AL658" i="1"/>
  <c r="G603" i="10"/>
  <c r="D602" i="10"/>
  <c r="C602" i="10"/>
  <c r="AM657" i="1"/>
  <c r="AL657" i="1"/>
  <c r="G602" i="10"/>
  <c r="D601" i="10"/>
  <c r="C601" i="10"/>
  <c r="AL656" i="1"/>
  <c r="G601" i="10"/>
  <c r="D600" i="10"/>
  <c r="C600" i="10"/>
  <c r="AM655" i="1"/>
  <c r="AL655" i="1"/>
  <c r="G600" i="10"/>
  <c r="D599" i="10"/>
  <c r="C599" i="10"/>
  <c r="AM654" i="1"/>
  <c r="AL654" i="1"/>
  <c r="G599" i="10"/>
  <c r="D598" i="10"/>
  <c r="C598" i="10"/>
  <c r="AM653" i="1"/>
  <c r="AL653" i="1"/>
  <c r="G598" i="10"/>
  <c r="D597" i="10"/>
  <c r="C597" i="10"/>
  <c r="AM652" i="1"/>
  <c r="AL652" i="1"/>
  <c r="G597" i="10"/>
  <c r="D596" i="10"/>
  <c r="C596" i="10"/>
  <c r="AM651" i="1"/>
  <c r="AL651" i="1"/>
  <c r="G596" i="10"/>
  <c r="D595" i="10"/>
  <c r="C595" i="10"/>
  <c r="AM650" i="1"/>
  <c r="AL650" i="1"/>
  <c r="G595" i="10"/>
  <c r="D594" i="10"/>
  <c r="C594" i="10"/>
  <c r="AM649" i="1"/>
  <c r="AL649" i="1"/>
  <c r="G594" i="10"/>
  <c r="D593" i="10"/>
  <c r="C593" i="10"/>
  <c r="AL648" i="1"/>
  <c r="G593" i="10"/>
  <c r="D592" i="10"/>
  <c r="C592" i="10"/>
  <c r="AM647" i="1"/>
  <c r="AL647" i="1"/>
  <c r="G592" i="10"/>
  <c r="D591" i="10"/>
  <c r="C591" i="10"/>
  <c r="AM646" i="1"/>
  <c r="AL646" i="1"/>
  <c r="G591" i="10"/>
  <c r="D590" i="10"/>
  <c r="C590" i="10"/>
  <c r="AM645" i="1"/>
  <c r="AL645" i="1"/>
  <c r="G590" i="10"/>
  <c r="D589" i="10"/>
  <c r="C589" i="10"/>
  <c r="AM644" i="1"/>
  <c r="AL644" i="1"/>
  <c r="G589" i="10"/>
  <c r="D588" i="10"/>
  <c r="C588" i="10"/>
  <c r="AM643" i="1"/>
  <c r="AL643" i="1"/>
  <c r="G588" i="10"/>
  <c r="D587" i="10"/>
  <c r="C587" i="10"/>
  <c r="AL642" i="1"/>
  <c r="G587" i="10"/>
  <c r="L586" i="10"/>
  <c r="N586" i="10"/>
  <c r="D586" i="10"/>
  <c r="C586" i="10"/>
  <c r="AM641" i="1"/>
  <c r="G586" i="10"/>
  <c r="D585" i="10"/>
  <c r="C585" i="10"/>
  <c r="AM640" i="1"/>
  <c r="AL640" i="1"/>
  <c r="G585" i="10"/>
  <c r="D584" i="10"/>
  <c r="C584" i="10"/>
  <c r="AL639" i="1"/>
  <c r="G584" i="10"/>
  <c r="BB638" i="1" a="1"/>
  <c r="BB638" i="1" s="1"/>
  <c r="M583" i="10"/>
  <c r="L583" i="10"/>
  <c r="N583" i="10"/>
  <c r="D583" i="10"/>
  <c r="C583" i="10"/>
  <c r="AM638" i="1"/>
  <c r="G583" i="10"/>
  <c r="D582" i="10"/>
  <c r="C582" i="10"/>
  <c r="AM637" i="1"/>
  <c r="AL637" i="1"/>
  <c r="G582" i="10"/>
  <c r="D581" i="10"/>
  <c r="C581" i="10"/>
  <c r="AM636" i="1"/>
  <c r="AL636" i="1"/>
  <c r="G581" i="10"/>
  <c r="D580" i="10"/>
  <c r="C580" i="10"/>
  <c r="AM635" i="1"/>
  <c r="AL635" i="1"/>
  <c r="G580" i="10"/>
  <c r="D579" i="10"/>
  <c r="C579" i="10"/>
  <c r="AM634" i="1"/>
  <c r="AL634" i="1"/>
  <c r="G579" i="10"/>
  <c r="D578" i="10"/>
  <c r="C578" i="10"/>
  <c r="AM633" i="1"/>
  <c r="AL633" i="1"/>
  <c r="G578" i="10"/>
  <c r="D577" i="10"/>
  <c r="C577" i="10"/>
  <c r="AM632" i="1"/>
  <c r="AL632" i="1"/>
  <c r="G577" i="10"/>
  <c r="D576" i="10"/>
  <c r="C576" i="10"/>
  <c r="AM631" i="1"/>
  <c r="AL631" i="1"/>
  <c r="G576" i="10"/>
  <c r="D575" i="10"/>
  <c r="C575" i="10"/>
  <c r="AM630" i="1"/>
  <c r="AL630" i="1"/>
  <c r="G575" i="10"/>
  <c r="D574" i="10"/>
  <c r="C574" i="10"/>
  <c r="AM629" i="1"/>
  <c r="AL629" i="1"/>
  <c r="G574" i="10"/>
  <c r="D573" i="10"/>
  <c r="C573" i="10"/>
  <c r="AM628" i="1"/>
  <c r="AL628" i="1"/>
  <c r="G573" i="10"/>
  <c r="D572" i="10"/>
  <c r="C572" i="10"/>
  <c r="AM627" i="1"/>
  <c r="AL627" i="1"/>
  <c r="G572" i="10"/>
  <c r="D571" i="10"/>
  <c r="C571" i="10"/>
  <c r="AM626" i="1"/>
  <c r="AL626" i="1"/>
  <c r="G571" i="10"/>
  <c r="D570" i="10"/>
  <c r="C570" i="10"/>
  <c r="AM625" i="1"/>
  <c r="AL625" i="1"/>
  <c r="G570" i="10"/>
  <c r="D569" i="10"/>
  <c r="C569" i="10"/>
  <c r="AM624" i="1"/>
  <c r="AL624" i="1"/>
  <c r="G569" i="10"/>
  <c r="D568" i="10"/>
  <c r="C568" i="10"/>
  <c r="AM623" i="1"/>
  <c r="AL623" i="1"/>
  <c r="G568" i="10"/>
  <c r="D567" i="10"/>
  <c r="C567" i="10"/>
  <c r="AM622" i="1"/>
  <c r="AL622" i="1"/>
  <c r="G567" i="10"/>
  <c r="D566" i="10"/>
  <c r="C566" i="10"/>
  <c r="AM621" i="1"/>
  <c r="AL621" i="1"/>
  <c r="G566" i="10"/>
  <c r="D565" i="10"/>
  <c r="C565" i="10"/>
  <c r="AM620" i="1"/>
  <c r="AL620" i="1"/>
  <c r="G565" i="10"/>
  <c r="D564" i="10"/>
  <c r="C564" i="10"/>
  <c r="AM619" i="1"/>
  <c r="AL619" i="1"/>
  <c r="G564" i="10"/>
  <c r="D563" i="10"/>
  <c r="C563" i="10"/>
  <c r="AL618" i="1"/>
  <c r="G563" i="10"/>
  <c r="D562" i="10"/>
  <c r="C562" i="10"/>
  <c r="AM617" i="1"/>
  <c r="AL617" i="1"/>
  <c r="G562" i="10"/>
  <c r="D561" i="10"/>
  <c r="C561" i="10"/>
  <c r="AM616" i="1"/>
  <c r="AL616" i="1"/>
  <c r="G561" i="10"/>
  <c r="D560" i="10"/>
  <c r="C560" i="10"/>
  <c r="AL615" i="1"/>
  <c r="G560" i="10"/>
  <c r="D559" i="10"/>
  <c r="C559" i="10"/>
  <c r="AM614" i="1"/>
  <c r="AL614" i="1"/>
  <c r="G559" i="10"/>
  <c r="D558" i="10"/>
  <c r="C558" i="10"/>
  <c r="AM613" i="1"/>
  <c r="AL613" i="1"/>
  <c r="G558" i="10"/>
  <c r="D557" i="10"/>
  <c r="C557" i="10"/>
  <c r="AM612" i="1"/>
  <c r="AL612" i="1"/>
  <c r="G557" i="10"/>
  <c r="D556" i="10"/>
  <c r="C556" i="10"/>
  <c r="AM611" i="1"/>
  <c r="AL611" i="1"/>
  <c r="G556" i="10"/>
  <c r="D555" i="10"/>
  <c r="C555" i="10"/>
  <c r="AM610" i="1"/>
  <c r="AL610" i="1"/>
  <c r="G555" i="10"/>
  <c r="D554" i="10"/>
  <c r="C554" i="10"/>
  <c r="AM609" i="1"/>
  <c r="AL609" i="1"/>
  <c r="G554" i="10"/>
  <c r="D553" i="10"/>
  <c r="C553" i="10"/>
  <c r="AM608" i="1"/>
  <c r="AL608" i="1"/>
  <c r="G553" i="10"/>
  <c r="D552" i="10"/>
  <c r="C552" i="10"/>
  <c r="AM607" i="1"/>
  <c r="AL607" i="1"/>
  <c r="G552" i="10"/>
  <c r="D551" i="10"/>
  <c r="C551" i="10"/>
  <c r="AM606" i="1"/>
  <c r="AL606" i="1"/>
  <c r="G551" i="10"/>
  <c r="D550" i="10"/>
  <c r="C550" i="10"/>
  <c r="AM605" i="1"/>
  <c r="AL605" i="1"/>
  <c r="G550" i="10"/>
  <c r="D549" i="10"/>
  <c r="C549" i="10"/>
  <c r="AM604" i="1"/>
  <c r="AL604" i="1"/>
  <c r="G549" i="10"/>
  <c r="D548" i="10"/>
  <c r="C548" i="10"/>
  <c r="AM603" i="1"/>
  <c r="AL603" i="1"/>
  <c r="G548" i="10"/>
  <c r="D547" i="10"/>
  <c r="C547" i="10"/>
  <c r="AM602" i="1"/>
  <c r="AL602" i="1"/>
  <c r="G547" i="10"/>
  <c r="D546" i="10"/>
  <c r="C546" i="10"/>
  <c r="AM601" i="1"/>
  <c r="AL601" i="1"/>
  <c r="G546" i="10"/>
  <c r="D545" i="10"/>
  <c r="C545" i="10"/>
  <c r="AM600" i="1"/>
  <c r="AL600" i="1"/>
  <c r="G545" i="10"/>
  <c r="D544" i="10"/>
  <c r="C544" i="10"/>
  <c r="AM599" i="1"/>
  <c r="AL599" i="1"/>
  <c r="G544" i="10"/>
  <c r="D543" i="10"/>
  <c r="C543" i="10"/>
  <c r="AM598" i="1"/>
  <c r="AL598" i="1"/>
  <c r="G543" i="10"/>
  <c r="D542" i="10"/>
  <c r="C542" i="10"/>
  <c r="AM597" i="1"/>
  <c r="AL597" i="1"/>
  <c r="G542" i="10"/>
  <c r="D541" i="10"/>
  <c r="C541" i="10"/>
  <c r="AM596" i="1"/>
  <c r="AL596" i="1"/>
  <c r="G541" i="10"/>
  <c r="D540" i="10"/>
  <c r="C540" i="10"/>
  <c r="AM595" i="1"/>
  <c r="AL595" i="1"/>
  <c r="G540" i="10"/>
  <c r="D539" i="10"/>
  <c r="C539" i="10"/>
  <c r="AM594" i="1"/>
  <c r="G539" i="10"/>
  <c r="D538" i="10"/>
  <c r="C538" i="10"/>
  <c r="AM593" i="1"/>
  <c r="AL593" i="1"/>
  <c r="G538" i="10"/>
  <c r="D537" i="10"/>
  <c r="C537" i="10"/>
  <c r="AM592" i="1"/>
  <c r="AL592" i="1"/>
  <c r="G537" i="10"/>
  <c r="D536" i="10"/>
  <c r="C536" i="10"/>
  <c r="AM591" i="1"/>
  <c r="AL591" i="1"/>
  <c r="G536" i="10"/>
  <c r="D535" i="10"/>
  <c r="C535" i="10"/>
  <c r="AM590" i="1"/>
  <c r="AL590" i="1"/>
  <c r="G535" i="10"/>
  <c r="D534" i="10"/>
  <c r="C534" i="10"/>
  <c r="AM589" i="1"/>
  <c r="AL589" i="1"/>
  <c r="G534" i="10"/>
  <c r="D533" i="10"/>
  <c r="C533" i="10"/>
  <c r="AM588" i="1"/>
  <c r="AL588" i="1"/>
  <c r="G533" i="10"/>
  <c r="D532" i="10"/>
  <c r="C532" i="10"/>
  <c r="AM587" i="1"/>
  <c r="AL587" i="1"/>
  <c r="G532" i="10"/>
  <c r="D531" i="10"/>
  <c r="C531" i="10"/>
  <c r="AM586" i="1"/>
  <c r="AL586" i="1"/>
  <c r="G531" i="10"/>
  <c r="D530" i="10"/>
  <c r="C530" i="10"/>
  <c r="AM585" i="1"/>
  <c r="AL585" i="1"/>
  <c r="G530" i="10"/>
  <c r="D529" i="10"/>
  <c r="C529" i="10"/>
  <c r="AM584" i="1"/>
  <c r="AL584" i="1"/>
  <c r="G529" i="10"/>
  <c r="D528" i="10"/>
  <c r="C528" i="10"/>
  <c r="AM583" i="1"/>
  <c r="AL583" i="1"/>
  <c r="G528" i="10"/>
  <c r="D527" i="10"/>
  <c r="C527" i="10"/>
  <c r="AM582" i="1"/>
  <c r="AL582" i="1"/>
  <c r="G527" i="10"/>
  <c r="D526" i="10"/>
  <c r="C526" i="10"/>
  <c r="AM581" i="1"/>
  <c r="AL581" i="1"/>
  <c r="G526" i="10"/>
  <c r="D525" i="10"/>
  <c r="C525" i="10"/>
  <c r="AM580" i="1"/>
  <c r="AL580" i="1"/>
  <c r="G525" i="10"/>
  <c r="D524" i="10"/>
  <c r="C524" i="10"/>
  <c r="AM579" i="1"/>
  <c r="AL579" i="1"/>
  <c r="G524" i="10"/>
  <c r="D523" i="10"/>
  <c r="C523" i="10"/>
  <c r="AM578" i="1"/>
  <c r="AL578" i="1"/>
  <c r="G523" i="10"/>
  <c r="D522" i="10"/>
  <c r="C522" i="10"/>
  <c r="AM577" i="1"/>
  <c r="AL577" i="1"/>
  <c r="G522" i="10"/>
  <c r="D521" i="10"/>
  <c r="C521" i="10"/>
  <c r="AM576" i="1"/>
  <c r="AL576" i="1"/>
  <c r="G521" i="10"/>
  <c r="D520" i="10"/>
  <c r="C520" i="10"/>
  <c r="AM575" i="1"/>
  <c r="AL575" i="1"/>
  <c r="G520" i="10"/>
  <c r="D519" i="10"/>
  <c r="C519" i="10"/>
  <c r="AM574" i="1"/>
  <c r="AL574" i="1"/>
  <c r="G519" i="10"/>
  <c r="D518" i="10"/>
  <c r="C518" i="10"/>
  <c r="AM573" i="1"/>
  <c r="AL573" i="1"/>
  <c r="G518" i="10"/>
  <c r="D517" i="10"/>
  <c r="C517" i="10"/>
  <c r="AM572" i="1"/>
  <c r="AL572" i="1"/>
  <c r="G517" i="10"/>
  <c r="D516" i="10"/>
  <c r="C516" i="10"/>
  <c r="AM571" i="1"/>
  <c r="AL571" i="1"/>
  <c r="G516" i="10"/>
  <c r="D515" i="10"/>
  <c r="C515" i="10"/>
  <c r="AM570" i="1"/>
  <c r="AL570" i="1"/>
  <c r="G515" i="10"/>
  <c r="D514" i="10"/>
  <c r="C514" i="10"/>
  <c r="AM569" i="1"/>
  <c r="AL569" i="1"/>
  <c r="G514" i="10"/>
  <c r="D513" i="10"/>
  <c r="C513" i="10"/>
  <c r="AM568" i="1"/>
  <c r="AL568" i="1"/>
  <c r="G513" i="10"/>
  <c r="D512" i="10"/>
  <c r="C512" i="10"/>
  <c r="AM567" i="1"/>
  <c r="AL567" i="1"/>
  <c r="G512" i="10"/>
  <c r="D511" i="10"/>
  <c r="C511" i="10"/>
  <c r="AM566" i="1"/>
  <c r="AL566" i="1"/>
  <c r="G511" i="10"/>
  <c r="D510" i="10"/>
  <c r="C510" i="10"/>
  <c r="AM565" i="1"/>
  <c r="AL565" i="1"/>
  <c r="G510" i="10"/>
  <c r="D509" i="10"/>
  <c r="C509" i="10"/>
  <c r="AM564" i="1"/>
  <c r="AL564" i="1"/>
  <c r="G509" i="10"/>
  <c r="D508" i="10"/>
  <c r="C508" i="10"/>
  <c r="AM563" i="1"/>
  <c r="AL563" i="1"/>
  <c r="G508" i="10"/>
  <c r="D507" i="10"/>
  <c r="C507" i="10"/>
  <c r="AM562" i="1"/>
  <c r="AL562" i="1"/>
  <c r="G507" i="10"/>
  <c r="D506" i="10"/>
  <c r="C506" i="10"/>
  <c r="AM561" i="1"/>
  <c r="AL561" i="1"/>
  <c r="G506" i="10"/>
  <c r="D505" i="10"/>
  <c r="C505" i="10"/>
  <c r="AM560" i="1"/>
  <c r="AL560" i="1"/>
  <c r="G505" i="10"/>
  <c r="D504" i="10"/>
  <c r="C504" i="10"/>
  <c r="AM559" i="1"/>
  <c r="AL559" i="1"/>
  <c r="G504" i="10"/>
  <c r="D503" i="10"/>
  <c r="C503" i="10"/>
  <c r="AM558" i="1"/>
  <c r="AL558" i="1"/>
  <c r="G503" i="10"/>
  <c r="D502" i="10"/>
  <c r="C502" i="10"/>
  <c r="AM557" i="1"/>
  <c r="AL557" i="1"/>
  <c r="G502" i="10"/>
  <c r="D501" i="10"/>
  <c r="C501" i="10"/>
  <c r="AM556" i="1"/>
  <c r="AL556" i="1"/>
  <c r="G501" i="10"/>
  <c r="D500" i="10"/>
  <c r="C500" i="10"/>
  <c r="AM555" i="1"/>
  <c r="AL555" i="1"/>
  <c r="G500" i="10"/>
  <c r="D499" i="10"/>
  <c r="C499" i="10"/>
  <c r="AM554" i="1"/>
  <c r="AL554" i="1"/>
  <c r="G499" i="10"/>
  <c r="D498" i="10"/>
  <c r="C498" i="10"/>
  <c r="AM553" i="1"/>
  <c r="AL553" i="1"/>
  <c r="G498" i="10"/>
  <c r="D497" i="10"/>
  <c r="C497" i="10"/>
  <c r="AM552" i="1"/>
  <c r="AL552" i="1"/>
  <c r="G497" i="10"/>
  <c r="D496" i="10"/>
  <c r="C496" i="10"/>
  <c r="AM551" i="1"/>
  <c r="AL551" i="1"/>
  <c r="G496" i="10"/>
  <c r="D495" i="10"/>
  <c r="C495" i="10"/>
  <c r="AM550" i="1"/>
  <c r="AL550" i="1"/>
  <c r="G495" i="10"/>
  <c r="D494" i="10"/>
  <c r="C494" i="10"/>
  <c r="AM549" i="1"/>
  <c r="AL549" i="1"/>
  <c r="G494" i="10"/>
  <c r="D493" i="10"/>
  <c r="C493" i="10"/>
  <c r="AM548" i="1"/>
  <c r="AL548" i="1"/>
  <c r="G493" i="10"/>
  <c r="D492" i="10"/>
  <c r="C492" i="10"/>
  <c r="AM547" i="1"/>
  <c r="AL547" i="1"/>
  <c r="G492" i="10"/>
  <c r="D491" i="10"/>
  <c r="C491" i="10"/>
  <c r="AM546" i="1"/>
  <c r="AL546" i="1"/>
  <c r="G491" i="10"/>
  <c r="D490" i="10"/>
  <c r="C490" i="10"/>
  <c r="AM545" i="1"/>
  <c r="AL545" i="1"/>
  <c r="G490" i="10"/>
  <c r="D489" i="10"/>
  <c r="C489" i="10"/>
  <c r="AM544" i="1"/>
  <c r="AL544" i="1"/>
  <c r="G489" i="10"/>
  <c r="D488" i="10"/>
  <c r="C488" i="10"/>
  <c r="AM543" i="1"/>
  <c r="AL543" i="1"/>
  <c r="G488" i="10"/>
  <c r="D487" i="10"/>
  <c r="C487" i="10"/>
  <c r="AM542" i="1"/>
  <c r="AL542" i="1"/>
  <c r="G487" i="10"/>
  <c r="D486" i="10"/>
  <c r="C486" i="10"/>
  <c r="AM541" i="1"/>
  <c r="AL541" i="1"/>
  <c r="G486" i="10"/>
  <c r="D485" i="10"/>
  <c r="C485" i="10"/>
  <c r="AM540" i="1"/>
  <c r="AL540" i="1"/>
  <c r="G485" i="10"/>
  <c r="D484" i="10"/>
  <c r="C484" i="10"/>
  <c r="AM539" i="1"/>
  <c r="AL539" i="1"/>
  <c r="G484" i="10"/>
  <c r="D483" i="10"/>
  <c r="C483" i="10"/>
  <c r="AM538" i="1"/>
  <c r="AL538" i="1"/>
  <c r="G483" i="10"/>
  <c r="D482" i="10"/>
  <c r="C482" i="10"/>
  <c r="AM537" i="1"/>
  <c r="AL537" i="1"/>
  <c r="G482" i="10"/>
  <c r="D481" i="10"/>
  <c r="C481" i="10"/>
  <c r="AM536" i="1"/>
  <c r="AL536" i="1"/>
  <c r="G481" i="10"/>
  <c r="D480" i="10"/>
  <c r="C480" i="10"/>
  <c r="AM535" i="1"/>
  <c r="AL535" i="1"/>
  <c r="G480" i="10"/>
  <c r="D479" i="10"/>
  <c r="C479" i="10"/>
  <c r="AM534" i="1"/>
  <c r="AL534" i="1"/>
  <c r="G479" i="10"/>
  <c r="D478" i="10"/>
  <c r="C478" i="10"/>
  <c r="AM533" i="1"/>
  <c r="AL533" i="1"/>
  <c r="G478" i="10"/>
  <c r="D477" i="10"/>
  <c r="C477" i="10"/>
  <c r="AM532" i="1"/>
  <c r="AL532" i="1"/>
  <c r="G477" i="10"/>
  <c r="D476" i="10"/>
  <c r="C476" i="10"/>
  <c r="AM531" i="1"/>
  <c r="AL531" i="1"/>
  <c r="G476" i="10"/>
  <c r="D475" i="10"/>
  <c r="C475" i="10"/>
  <c r="AM530" i="1"/>
  <c r="AL530" i="1"/>
  <c r="G475" i="10"/>
  <c r="D474" i="10"/>
  <c r="C474" i="10"/>
  <c r="AM529" i="1"/>
  <c r="AL529" i="1"/>
  <c r="G474" i="10"/>
  <c r="D473" i="10"/>
  <c r="C473" i="10"/>
  <c r="AM528" i="1"/>
  <c r="AL528" i="1"/>
  <c r="G473" i="10"/>
  <c r="D472" i="10"/>
  <c r="C472" i="10"/>
  <c r="AM527" i="1"/>
  <c r="AL527" i="1"/>
  <c r="G472" i="10"/>
  <c r="D471" i="10"/>
  <c r="C471" i="10"/>
  <c r="AM526" i="1"/>
  <c r="AL526" i="1"/>
  <c r="G471" i="10"/>
  <c r="D470" i="10"/>
  <c r="C470" i="10"/>
  <c r="AM525" i="1"/>
  <c r="AL525" i="1"/>
  <c r="G470" i="10"/>
  <c r="D469" i="10"/>
  <c r="C469" i="10"/>
  <c r="AM524" i="1"/>
  <c r="AL524" i="1"/>
  <c r="G469" i="10"/>
  <c r="D468" i="10"/>
  <c r="C468" i="10"/>
  <c r="AM523" i="1"/>
  <c r="AL523" i="1"/>
  <c r="G468" i="10"/>
  <c r="D467" i="10"/>
  <c r="C467" i="10"/>
  <c r="AM522" i="1"/>
  <c r="AL522" i="1"/>
  <c r="G467" i="10"/>
  <c r="D466" i="10"/>
  <c r="C466" i="10"/>
  <c r="AM521" i="1"/>
  <c r="AL521" i="1"/>
  <c r="G466" i="10"/>
  <c r="D465" i="10"/>
  <c r="C465" i="10"/>
  <c r="AM520" i="1"/>
  <c r="AL520" i="1"/>
  <c r="G465" i="10"/>
  <c r="D464" i="10"/>
  <c r="C464" i="10"/>
  <c r="AM519" i="1"/>
  <c r="AL519" i="1"/>
  <c r="G464" i="10"/>
  <c r="D463" i="10"/>
  <c r="C463" i="10"/>
  <c r="AM518" i="1"/>
  <c r="AL518" i="1"/>
  <c r="G463" i="10"/>
  <c r="D462" i="10"/>
  <c r="C462" i="10"/>
  <c r="AM517" i="1"/>
  <c r="AL517" i="1"/>
  <c r="G462" i="10"/>
  <c r="D461" i="10"/>
  <c r="C461" i="10"/>
  <c r="AM516" i="1"/>
  <c r="AL516" i="1"/>
  <c r="G461" i="10"/>
  <c r="D460" i="10"/>
  <c r="C460" i="10"/>
  <c r="AM515" i="1"/>
  <c r="AL515" i="1"/>
  <c r="G460" i="10"/>
  <c r="D459" i="10"/>
  <c r="C459" i="10"/>
  <c r="AM514" i="1"/>
  <c r="AL514" i="1"/>
  <c r="G459" i="10"/>
  <c r="D458" i="10"/>
  <c r="C458" i="10"/>
  <c r="AM513" i="1"/>
  <c r="AL513" i="1"/>
  <c r="G458" i="10"/>
  <c r="D457" i="10"/>
  <c r="C457" i="10"/>
  <c r="AM512" i="1"/>
  <c r="AL512" i="1"/>
  <c r="G457" i="10"/>
  <c r="D456" i="10"/>
  <c r="C456" i="10"/>
  <c r="AM511" i="1"/>
  <c r="AL511" i="1"/>
  <c r="G456" i="10"/>
  <c r="D455" i="10"/>
  <c r="C455" i="10"/>
  <c r="AM510" i="1"/>
  <c r="AL510" i="1"/>
  <c r="G455" i="10"/>
  <c r="D454" i="10"/>
  <c r="C454" i="10"/>
  <c r="AM509" i="1"/>
  <c r="AL509" i="1"/>
  <c r="G454" i="10"/>
  <c r="D453" i="10"/>
  <c r="C453" i="10"/>
  <c r="AM508" i="1"/>
  <c r="AL508" i="1"/>
  <c r="G453" i="10"/>
  <c r="D452" i="10"/>
  <c r="C452" i="10"/>
  <c r="AM507" i="1"/>
  <c r="AL507" i="1"/>
  <c r="G452" i="10"/>
  <c r="D451" i="10"/>
  <c r="C451" i="10"/>
  <c r="AM506" i="1"/>
  <c r="AL506" i="1"/>
  <c r="G451" i="10"/>
  <c r="D450" i="10"/>
  <c r="C450" i="10"/>
  <c r="AM505" i="1"/>
  <c r="AL505" i="1"/>
  <c r="G450" i="10"/>
  <c r="D449" i="10"/>
  <c r="C449" i="10"/>
  <c r="AM504" i="1"/>
  <c r="AL504" i="1"/>
  <c r="G449" i="10"/>
  <c r="D448" i="10"/>
  <c r="C448" i="10"/>
  <c r="AM503" i="1"/>
  <c r="AL503" i="1"/>
  <c r="G448" i="10"/>
  <c r="D447" i="10"/>
  <c r="C447" i="10"/>
  <c r="AM502" i="1"/>
  <c r="AL502" i="1"/>
  <c r="G447" i="10"/>
  <c r="D446" i="10"/>
  <c r="C446" i="10"/>
  <c r="AM501" i="1"/>
  <c r="AL501" i="1"/>
  <c r="G446" i="10"/>
  <c r="D445" i="10"/>
  <c r="C445" i="10"/>
  <c r="AM500" i="1"/>
  <c r="AL500" i="1"/>
  <c r="G445" i="10"/>
  <c r="D444" i="10"/>
  <c r="C444" i="10"/>
  <c r="AM499" i="1"/>
  <c r="AL499" i="1"/>
  <c r="G444" i="10"/>
  <c r="D443" i="10"/>
  <c r="C443" i="10"/>
  <c r="AM498" i="1"/>
  <c r="AL498" i="1"/>
  <c r="G443" i="10"/>
  <c r="D442" i="10"/>
  <c r="C442" i="10"/>
  <c r="AM497" i="1"/>
  <c r="AL497" i="1"/>
  <c r="G442" i="10"/>
  <c r="D441" i="10"/>
  <c r="C441" i="10"/>
  <c r="AM496" i="1"/>
  <c r="AL496" i="1"/>
  <c r="G441" i="10"/>
  <c r="D440" i="10"/>
  <c r="C440" i="10"/>
  <c r="AM495" i="1"/>
  <c r="AL495" i="1"/>
  <c r="G440" i="10"/>
  <c r="D439" i="10"/>
  <c r="C439" i="10"/>
  <c r="AM494" i="1"/>
  <c r="AL494" i="1"/>
  <c r="G439" i="10"/>
  <c r="D438" i="10"/>
  <c r="C438" i="10"/>
  <c r="AL493" i="1"/>
  <c r="G438" i="10"/>
  <c r="D437" i="10"/>
  <c r="C437" i="10"/>
  <c r="AM492" i="1"/>
  <c r="AL492" i="1"/>
  <c r="G437" i="10"/>
  <c r="D436" i="10"/>
  <c r="C436" i="10"/>
  <c r="AM491" i="1"/>
  <c r="AL491" i="1"/>
  <c r="G436" i="10"/>
  <c r="D435" i="10"/>
  <c r="C435" i="10"/>
  <c r="AM490" i="1"/>
  <c r="AL490" i="1"/>
  <c r="G435" i="10"/>
  <c r="D434" i="10"/>
  <c r="C434" i="10"/>
  <c r="AM489" i="1"/>
  <c r="AL489" i="1"/>
  <c r="G434" i="10"/>
  <c r="D433" i="10"/>
  <c r="C433" i="10"/>
  <c r="AM488" i="1"/>
  <c r="AL488" i="1"/>
  <c r="G433" i="10"/>
  <c r="D432" i="10"/>
  <c r="C432" i="10"/>
  <c r="AM487" i="1"/>
  <c r="AL487" i="1"/>
  <c r="G432" i="10"/>
  <c r="D431" i="10"/>
  <c r="C431" i="10"/>
  <c r="AM486" i="1"/>
  <c r="AL486" i="1"/>
  <c r="G431" i="10"/>
  <c r="D430" i="10"/>
  <c r="C430" i="10"/>
  <c r="AM485" i="1"/>
  <c r="AL485" i="1"/>
  <c r="G430" i="10"/>
  <c r="D429" i="10"/>
  <c r="C429" i="10"/>
  <c r="AL484" i="1"/>
  <c r="G429" i="10"/>
  <c r="D428" i="10"/>
  <c r="C428" i="10"/>
  <c r="AM483" i="1"/>
  <c r="AL483" i="1"/>
  <c r="G428" i="10"/>
  <c r="D427" i="10"/>
  <c r="C427" i="10"/>
  <c r="AM482" i="1"/>
  <c r="AL482" i="1"/>
  <c r="G427" i="10"/>
  <c r="D426" i="10"/>
  <c r="C426" i="10"/>
  <c r="AM481" i="1"/>
  <c r="AL481" i="1"/>
  <c r="G426" i="10"/>
  <c r="D425" i="10"/>
  <c r="C425" i="10"/>
  <c r="AM480" i="1"/>
  <c r="AL480" i="1"/>
  <c r="G425" i="10"/>
  <c r="D424" i="10"/>
  <c r="C424" i="10"/>
  <c r="AM479" i="1"/>
  <c r="AL479" i="1"/>
  <c r="G424" i="10"/>
  <c r="D423" i="10"/>
  <c r="C423" i="10"/>
  <c r="AM478" i="1"/>
  <c r="AL478" i="1"/>
  <c r="G423" i="10"/>
  <c r="D422" i="10"/>
  <c r="C422" i="10"/>
  <c r="AM477" i="1"/>
  <c r="AL477" i="1"/>
  <c r="G422" i="10"/>
  <c r="D421" i="10"/>
  <c r="C421" i="10"/>
  <c r="AM476" i="1"/>
  <c r="AL476" i="1"/>
  <c r="G421" i="10"/>
  <c r="D420" i="10"/>
  <c r="C420" i="10"/>
  <c r="AL475" i="1"/>
  <c r="G420" i="10"/>
  <c r="D419" i="10"/>
  <c r="C419" i="10"/>
  <c r="AM474" i="1"/>
  <c r="AL474" i="1"/>
  <c r="G419" i="10"/>
  <c r="D418" i="10"/>
  <c r="C418" i="10"/>
  <c r="AM473" i="1"/>
  <c r="G418" i="10"/>
  <c r="D417" i="10"/>
  <c r="C417" i="10"/>
  <c r="AM472" i="1"/>
  <c r="AL472" i="1"/>
  <c r="G417" i="10"/>
  <c r="D416" i="10"/>
  <c r="C416" i="10"/>
  <c r="AM471" i="1"/>
  <c r="AL471" i="1"/>
  <c r="G416" i="10"/>
  <c r="D415" i="10"/>
  <c r="C415" i="10"/>
  <c r="AM470" i="1"/>
  <c r="AL470" i="1"/>
  <c r="G415" i="10"/>
  <c r="D414" i="10"/>
  <c r="C414" i="10"/>
  <c r="AM469" i="1"/>
  <c r="AL469" i="1"/>
  <c r="G414" i="10"/>
  <c r="D413" i="10"/>
  <c r="C413" i="10"/>
  <c r="AM468" i="1"/>
  <c r="AL468" i="1"/>
  <c r="G413" i="10"/>
  <c r="D412" i="10"/>
  <c r="C412" i="10"/>
  <c r="AM467" i="1"/>
  <c r="AL467" i="1"/>
  <c r="G412" i="10"/>
  <c r="D411" i="10"/>
  <c r="C411" i="10"/>
  <c r="AL466" i="1"/>
  <c r="G411" i="10"/>
  <c r="D410" i="10"/>
  <c r="C410" i="10"/>
  <c r="AM465" i="1"/>
  <c r="AL465" i="1"/>
  <c r="G410" i="10"/>
  <c r="D409" i="10"/>
  <c r="C409" i="10"/>
  <c r="AM464" i="1"/>
  <c r="AL464" i="1"/>
  <c r="G409" i="10"/>
  <c r="D408" i="10"/>
  <c r="C408" i="10"/>
  <c r="AM463" i="1"/>
  <c r="AL463" i="1"/>
  <c r="G408" i="10"/>
  <c r="D407" i="10"/>
  <c r="C407" i="10"/>
  <c r="AM462" i="1"/>
  <c r="AL462" i="1"/>
  <c r="G407" i="10"/>
  <c r="D406" i="10"/>
  <c r="C406" i="10"/>
  <c r="AM461" i="1"/>
  <c r="AL461" i="1"/>
  <c r="G406" i="10"/>
  <c r="D405" i="10"/>
  <c r="C405" i="10"/>
  <c r="AM460" i="1"/>
  <c r="AL460" i="1"/>
  <c r="G405" i="10"/>
  <c r="D404" i="10"/>
  <c r="C404" i="10"/>
  <c r="AM459" i="1"/>
  <c r="AL459" i="1"/>
  <c r="G404" i="10"/>
  <c r="D403" i="10"/>
  <c r="C403" i="10"/>
  <c r="AM458" i="1"/>
  <c r="AL458" i="1"/>
  <c r="G403" i="10"/>
  <c r="D402" i="10"/>
  <c r="C402" i="10"/>
  <c r="AL457" i="1"/>
  <c r="G402" i="10"/>
  <c r="D401" i="10"/>
  <c r="C401" i="10"/>
  <c r="AM456" i="1"/>
  <c r="AL456" i="1"/>
  <c r="G401" i="10"/>
  <c r="D400" i="10"/>
  <c r="C400" i="10"/>
  <c r="AM455" i="1"/>
  <c r="AL455" i="1"/>
  <c r="G400" i="10"/>
  <c r="D399" i="10"/>
  <c r="C399" i="10"/>
  <c r="AM454" i="1"/>
  <c r="AL454" i="1"/>
  <c r="G399" i="10"/>
  <c r="D398" i="10"/>
  <c r="C398" i="10"/>
  <c r="AM453" i="1"/>
  <c r="AL453" i="1"/>
  <c r="G398" i="10"/>
  <c r="D397" i="10"/>
  <c r="C397" i="10"/>
  <c r="AM452" i="1"/>
  <c r="AL452" i="1"/>
  <c r="G397" i="10"/>
  <c r="D396" i="10"/>
  <c r="C396" i="10"/>
  <c r="AM451" i="1"/>
  <c r="AL451" i="1"/>
  <c r="G396" i="10"/>
  <c r="D395" i="10"/>
  <c r="C395" i="10"/>
  <c r="AM450" i="1"/>
  <c r="AL450" i="1"/>
  <c r="G395" i="10"/>
  <c r="D394" i="10"/>
  <c r="C394" i="10"/>
  <c r="AM449" i="1"/>
  <c r="AL449" i="1"/>
  <c r="G394" i="10"/>
  <c r="D393" i="10"/>
  <c r="C393" i="10"/>
  <c r="AM448" i="1"/>
  <c r="AL448" i="1"/>
  <c r="G393" i="10"/>
  <c r="D392" i="10"/>
  <c r="C392" i="10"/>
  <c r="AM447" i="1"/>
  <c r="AL447" i="1"/>
  <c r="G392" i="10"/>
  <c r="D391" i="10"/>
  <c r="C391" i="10"/>
  <c r="AM446" i="1"/>
  <c r="AL446" i="1"/>
  <c r="G391" i="10"/>
  <c r="D390" i="10"/>
  <c r="C390" i="10"/>
  <c r="AL445" i="1"/>
  <c r="G390" i="10"/>
  <c r="D389" i="10"/>
  <c r="C389" i="10"/>
  <c r="AM444" i="1"/>
  <c r="AL444" i="1"/>
  <c r="G389" i="10"/>
  <c r="D388" i="10"/>
  <c r="C388" i="10"/>
  <c r="AM443" i="1"/>
  <c r="AL443" i="1"/>
  <c r="G388" i="10"/>
  <c r="D387" i="10"/>
  <c r="C387" i="10"/>
  <c r="AM442" i="1"/>
  <c r="AL442" i="1"/>
  <c r="G387" i="10"/>
  <c r="D386" i="10"/>
  <c r="C386" i="10"/>
  <c r="AM441" i="1"/>
  <c r="AL441" i="1"/>
  <c r="G386" i="10"/>
  <c r="D385" i="10"/>
  <c r="C385" i="10"/>
  <c r="AM440" i="1"/>
  <c r="AL440" i="1"/>
  <c r="G385" i="10"/>
  <c r="D384" i="10"/>
  <c r="C384" i="10"/>
  <c r="AM439" i="1"/>
  <c r="AL439" i="1"/>
  <c r="G384" i="10"/>
  <c r="D383" i="10"/>
  <c r="C383" i="10"/>
  <c r="AM438" i="1"/>
  <c r="AL438" i="1"/>
  <c r="G383" i="10"/>
  <c r="D382" i="10"/>
  <c r="C382" i="10"/>
  <c r="AM437" i="1"/>
  <c r="AL437" i="1"/>
  <c r="G382" i="10"/>
  <c r="D381" i="10"/>
  <c r="C381" i="10"/>
  <c r="AM436" i="1"/>
  <c r="AL436" i="1"/>
  <c r="G381" i="10"/>
  <c r="D380" i="10"/>
  <c r="C380" i="10"/>
  <c r="AM435" i="1"/>
  <c r="AL435" i="1"/>
  <c r="G380" i="10"/>
  <c r="D379" i="10"/>
  <c r="C379" i="10"/>
  <c r="AM434" i="1"/>
  <c r="AL434" i="1"/>
  <c r="G379" i="10"/>
  <c r="D378" i="10"/>
  <c r="C378" i="10"/>
  <c r="AM433" i="1"/>
  <c r="AL433" i="1"/>
  <c r="G378" i="10"/>
  <c r="D377" i="10"/>
  <c r="C377" i="10"/>
  <c r="AM432" i="1"/>
  <c r="AL432" i="1"/>
  <c r="G377" i="10"/>
  <c r="D376" i="10"/>
  <c r="C376" i="10"/>
  <c r="AM431" i="1"/>
  <c r="AL431" i="1"/>
  <c r="G376" i="10"/>
  <c r="D375" i="10"/>
  <c r="C375" i="10"/>
  <c r="AM430" i="1"/>
  <c r="AL430" i="1"/>
  <c r="G375" i="10"/>
  <c r="D374" i="10"/>
  <c r="C374" i="10"/>
  <c r="AM429" i="1"/>
  <c r="AL429" i="1"/>
  <c r="G374" i="10"/>
  <c r="D373" i="10"/>
  <c r="C373" i="10"/>
  <c r="AM428" i="1"/>
  <c r="AL428" i="1"/>
  <c r="G373" i="10"/>
  <c r="D372" i="10"/>
  <c r="C372" i="10"/>
  <c r="AM427" i="1"/>
  <c r="AL427" i="1"/>
  <c r="G372" i="10"/>
  <c r="D371" i="10"/>
  <c r="C371" i="10"/>
  <c r="AM426" i="1"/>
  <c r="AL426" i="1"/>
  <c r="G371" i="10"/>
  <c r="D370" i="10"/>
  <c r="C370" i="10"/>
  <c r="AM425" i="1"/>
  <c r="AL425" i="1"/>
  <c r="G370" i="10"/>
  <c r="D369" i="10"/>
  <c r="C369" i="10"/>
  <c r="AM424" i="1"/>
  <c r="AL424" i="1"/>
  <c r="G369" i="10"/>
  <c r="D368" i="10"/>
  <c r="C368" i="10"/>
  <c r="AL423" i="1"/>
  <c r="G368" i="10"/>
  <c r="D367" i="10"/>
  <c r="C367" i="10"/>
  <c r="AM422" i="1"/>
  <c r="AL422" i="1"/>
  <c r="G367" i="10"/>
  <c r="D366" i="10"/>
  <c r="C366" i="10"/>
  <c r="AM421" i="1"/>
  <c r="AL421" i="1"/>
  <c r="G366" i="10"/>
  <c r="D365" i="10"/>
  <c r="C365" i="10"/>
  <c r="AM420" i="1"/>
  <c r="AL420" i="1"/>
  <c r="G365" i="10"/>
  <c r="D364" i="10"/>
  <c r="C364" i="10"/>
  <c r="AM419" i="1"/>
  <c r="AL419" i="1"/>
  <c r="G364" i="10"/>
  <c r="D363" i="10"/>
  <c r="C363" i="10"/>
  <c r="AM418" i="1"/>
  <c r="AL418" i="1"/>
  <c r="G363" i="10"/>
  <c r="D362" i="10"/>
  <c r="C362" i="10"/>
  <c r="AM417" i="1"/>
  <c r="AL417" i="1"/>
  <c r="G362" i="10"/>
  <c r="D361" i="10"/>
  <c r="C361" i="10"/>
  <c r="AM416" i="1"/>
  <c r="AL416" i="1"/>
  <c r="G361" i="10"/>
  <c r="D360" i="10"/>
  <c r="C360" i="10"/>
  <c r="AM415" i="1"/>
  <c r="AL415" i="1"/>
  <c r="G360" i="10"/>
  <c r="D359" i="10"/>
  <c r="C359" i="10"/>
  <c r="AL414" i="1"/>
  <c r="G359" i="10"/>
  <c r="D358" i="10"/>
  <c r="C358" i="10"/>
  <c r="AM413" i="1"/>
  <c r="AL413" i="1"/>
  <c r="G358" i="10"/>
  <c r="D357" i="10"/>
  <c r="C357" i="10"/>
  <c r="AM412" i="1"/>
  <c r="AL412" i="1"/>
  <c r="G357" i="10"/>
  <c r="D356" i="10"/>
  <c r="C356" i="10"/>
  <c r="AM411" i="1"/>
  <c r="AL411" i="1"/>
  <c r="G356" i="10"/>
  <c r="D355" i="10"/>
  <c r="C355" i="10"/>
  <c r="AM410" i="1"/>
  <c r="AL410" i="1"/>
  <c r="G355" i="10"/>
  <c r="D354" i="10"/>
  <c r="C354" i="10"/>
  <c r="AM409" i="1"/>
  <c r="AL409" i="1"/>
  <c r="G354" i="10"/>
  <c r="D353" i="10"/>
  <c r="C353" i="10"/>
  <c r="AM408" i="1"/>
  <c r="AL408" i="1"/>
  <c r="G353" i="10"/>
  <c r="D352" i="10"/>
  <c r="C352" i="10"/>
  <c r="AM407" i="1"/>
  <c r="AL407" i="1"/>
  <c r="G352" i="10"/>
  <c r="D351" i="10"/>
  <c r="C351" i="10"/>
  <c r="AM406" i="1"/>
  <c r="AL406" i="1"/>
  <c r="G351" i="10"/>
  <c r="D350" i="10"/>
  <c r="C350" i="10"/>
  <c r="AM405" i="1"/>
  <c r="AL405" i="1"/>
  <c r="G350" i="10"/>
  <c r="D349" i="10"/>
  <c r="C349" i="10"/>
  <c r="AM404" i="1"/>
  <c r="AL404" i="1"/>
  <c r="G349" i="10"/>
  <c r="D348" i="10"/>
  <c r="C348" i="10"/>
  <c r="AM403" i="1"/>
  <c r="AL403" i="1"/>
  <c r="G348" i="10"/>
  <c r="D347" i="10"/>
  <c r="C347" i="10"/>
  <c r="AM402" i="1"/>
  <c r="AL402" i="1"/>
  <c r="G347" i="10"/>
  <c r="D346" i="10"/>
  <c r="C346" i="10"/>
  <c r="AM401" i="1"/>
  <c r="AL401" i="1"/>
  <c r="G346" i="10"/>
  <c r="D345" i="10"/>
  <c r="C345" i="10"/>
  <c r="AM400" i="1"/>
  <c r="AL400" i="1"/>
  <c r="G345" i="10"/>
  <c r="D344" i="10"/>
  <c r="C344" i="10"/>
  <c r="AM399" i="1"/>
  <c r="AL399" i="1"/>
  <c r="G344" i="10"/>
  <c r="D343" i="10"/>
  <c r="C343" i="10"/>
  <c r="AM398" i="1"/>
  <c r="AL398" i="1"/>
  <c r="G343" i="10"/>
  <c r="D342" i="10"/>
  <c r="C342" i="10"/>
  <c r="AM397" i="1"/>
  <c r="AL397" i="1"/>
  <c r="G342" i="10"/>
  <c r="D341" i="10"/>
  <c r="C341" i="10"/>
  <c r="AL396" i="1"/>
  <c r="G341" i="10"/>
  <c r="D340" i="10"/>
  <c r="C340" i="10"/>
  <c r="AM395" i="1"/>
  <c r="AL395" i="1"/>
  <c r="G340" i="10"/>
  <c r="D339" i="10"/>
  <c r="C339" i="10"/>
  <c r="AM394" i="1"/>
  <c r="AL394" i="1"/>
  <c r="G339" i="10"/>
  <c r="D338" i="10"/>
  <c r="C338" i="10"/>
  <c r="AM393" i="1"/>
  <c r="AL393" i="1"/>
  <c r="G338" i="10"/>
  <c r="D337" i="10"/>
  <c r="C337" i="10"/>
  <c r="AM392" i="1"/>
  <c r="AL392" i="1"/>
  <c r="G337" i="10"/>
  <c r="D336" i="10"/>
  <c r="C336" i="10"/>
  <c r="AM391" i="1"/>
  <c r="AL391" i="1"/>
  <c r="G336" i="10"/>
  <c r="D335" i="10"/>
  <c r="C335" i="10"/>
  <c r="AM390" i="1"/>
  <c r="AL390" i="1"/>
  <c r="G335" i="10"/>
  <c r="D334" i="10"/>
  <c r="C334" i="10"/>
  <c r="AM389" i="1"/>
  <c r="AL389" i="1"/>
  <c r="G334" i="10"/>
  <c r="D333" i="10"/>
  <c r="C333" i="10"/>
  <c r="AM388" i="1"/>
  <c r="AL388" i="1"/>
  <c r="G333" i="10"/>
  <c r="D332" i="10"/>
  <c r="C332" i="10"/>
  <c r="AM387" i="1"/>
  <c r="AL387" i="1"/>
  <c r="G332" i="10"/>
  <c r="D331" i="10"/>
  <c r="C331" i="10"/>
  <c r="AM386" i="1"/>
  <c r="AL386" i="1"/>
  <c r="G331" i="10"/>
  <c r="D330" i="10"/>
  <c r="C330" i="10"/>
  <c r="AM385" i="1"/>
  <c r="AL385" i="1"/>
  <c r="G330" i="10"/>
  <c r="D329" i="10"/>
  <c r="C329" i="10"/>
  <c r="AM384" i="1"/>
  <c r="AL384" i="1"/>
  <c r="G329" i="10"/>
  <c r="D328" i="10"/>
  <c r="C328" i="10"/>
  <c r="AM383" i="1"/>
  <c r="AL383" i="1"/>
  <c r="G328" i="10"/>
  <c r="D327" i="10"/>
  <c r="C327" i="10"/>
  <c r="AM382" i="1"/>
  <c r="AL382" i="1"/>
  <c r="G327" i="10"/>
  <c r="D326" i="10"/>
  <c r="C326" i="10"/>
  <c r="AM381" i="1"/>
  <c r="AL381" i="1"/>
  <c r="G326" i="10"/>
  <c r="D325" i="10"/>
  <c r="C325" i="10"/>
  <c r="AM380" i="1"/>
  <c r="AL380" i="1"/>
  <c r="G325" i="10"/>
  <c r="D324" i="10"/>
  <c r="C324" i="10"/>
  <c r="AM379" i="1"/>
  <c r="AL379" i="1"/>
  <c r="G324" i="10"/>
  <c r="D323" i="10"/>
  <c r="C323" i="10"/>
  <c r="AM378" i="1"/>
  <c r="AL378" i="1"/>
  <c r="G323" i="10"/>
  <c r="D322" i="10"/>
  <c r="C322" i="10"/>
  <c r="AM377" i="1"/>
  <c r="AL377" i="1"/>
  <c r="G322" i="10"/>
  <c r="D321" i="10"/>
  <c r="C321" i="10"/>
  <c r="AM376" i="1"/>
  <c r="AL376" i="1"/>
  <c r="G321" i="10"/>
  <c r="D320" i="10"/>
  <c r="C320" i="10"/>
  <c r="AM375" i="1"/>
  <c r="AL375" i="1"/>
  <c r="G320" i="10"/>
  <c r="D319" i="10"/>
  <c r="C319" i="10"/>
  <c r="AM374" i="1"/>
  <c r="AL374" i="1"/>
  <c r="G319" i="10"/>
  <c r="D318" i="10"/>
  <c r="C318" i="10"/>
  <c r="AM373" i="1"/>
  <c r="AL373" i="1"/>
  <c r="G318" i="10"/>
  <c r="D317" i="10"/>
  <c r="C317" i="10"/>
  <c r="AL372" i="1"/>
  <c r="G317" i="10"/>
  <c r="D316" i="10"/>
  <c r="C316" i="10"/>
  <c r="AM371" i="1"/>
  <c r="AL371" i="1"/>
  <c r="G316" i="10"/>
  <c r="D315" i="10"/>
  <c r="C315" i="10"/>
  <c r="AM370" i="1"/>
  <c r="AL370" i="1"/>
  <c r="G315" i="10"/>
  <c r="D314" i="10"/>
  <c r="C314" i="10"/>
  <c r="AM369" i="1"/>
  <c r="AL369" i="1"/>
  <c r="G314" i="10"/>
  <c r="D313" i="10"/>
  <c r="C313" i="10"/>
  <c r="AM368" i="1"/>
  <c r="AL368" i="1"/>
  <c r="G313" i="10"/>
  <c r="D312" i="10"/>
  <c r="C312" i="10"/>
  <c r="AM367" i="1"/>
  <c r="AL367" i="1"/>
  <c r="G312" i="10"/>
  <c r="D311" i="10"/>
  <c r="C311" i="10"/>
  <c r="AM366" i="1"/>
  <c r="AL366" i="1"/>
  <c r="G311" i="10"/>
  <c r="D310" i="10"/>
  <c r="C310" i="10"/>
  <c r="AM365" i="1"/>
  <c r="AL365" i="1"/>
  <c r="G310" i="10"/>
  <c r="D309" i="10"/>
  <c r="C309" i="10"/>
  <c r="AM364" i="1"/>
  <c r="AL364" i="1"/>
  <c r="G309" i="10"/>
  <c r="D308" i="10"/>
  <c r="C308" i="10"/>
  <c r="AL363" i="1"/>
  <c r="G308" i="10"/>
  <c r="D307" i="10"/>
  <c r="C307" i="10"/>
  <c r="AM362" i="1"/>
  <c r="AL362" i="1"/>
  <c r="G307" i="10"/>
  <c r="D306" i="10"/>
  <c r="C306" i="10"/>
  <c r="AM361" i="1"/>
  <c r="AL361" i="1"/>
  <c r="G306" i="10"/>
  <c r="D305" i="10"/>
  <c r="C305" i="10"/>
  <c r="AM360" i="1"/>
  <c r="AL360" i="1"/>
  <c r="G305" i="10"/>
  <c r="D304" i="10"/>
  <c r="C304" i="10"/>
  <c r="AM359" i="1"/>
  <c r="AL359" i="1"/>
  <c r="G304" i="10"/>
  <c r="D303" i="10"/>
  <c r="C303" i="10"/>
  <c r="AM358" i="1"/>
  <c r="AL358" i="1"/>
  <c r="G303" i="10"/>
  <c r="D302" i="10"/>
  <c r="C302" i="10"/>
  <c r="AM357" i="1"/>
  <c r="AL357" i="1"/>
  <c r="G302" i="10"/>
  <c r="D301" i="10"/>
  <c r="C301" i="10"/>
  <c r="AM356" i="1"/>
  <c r="AL356" i="1"/>
  <c r="G301" i="10"/>
  <c r="D300" i="10"/>
  <c r="C300" i="10"/>
  <c r="AM355" i="1"/>
  <c r="AL355" i="1"/>
  <c r="G300" i="10"/>
  <c r="D299" i="10"/>
  <c r="C299" i="10"/>
  <c r="AL354" i="1"/>
  <c r="G299" i="10"/>
  <c r="D298" i="10"/>
  <c r="C298" i="10"/>
  <c r="AM353" i="1"/>
  <c r="AL353" i="1"/>
  <c r="G298" i="10"/>
  <c r="D297" i="10"/>
  <c r="C297" i="10"/>
  <c r="AM352" i="1"/>
  <c r="AL352" i="1"/>
  <c r="G297" i="10"/>
  <c r="D296" i="10"/>
  <c r="C296" i="10"/>
  <c r="AM351" i="1"/>
  <c r="AL351" i="1"/>
  <c r="G296" i="10"/>
  <c r="D295" i="10"/>
  <c r="C295" i="10"/>
  <c r="AM350" i="1"/>
  <c r="AL350" i="1"/>
  <c r="G295" i="10"/>
  <c r="D294" i="10"/>
  <c r="C294" i="10"/>
  <c r="AM349" i="1"/>
  <c r="AL349" i="1"/>
  <c r="G294" i="10"/>
  <c r="D293" i="10"/>
  <c r="C293" i="10"/>
  <c r="AM348" i="1"/>
  <c r="AL348" i="1"/>
  <c r="G293" i="10"/>
  <c r="D292" i="10"/>
  <c r="C292" i="10"/>
  <c r="AM347" i="1"/>
  <c r="AL347" i="1"/>
  <c r="G292" i="10"/>
  <c r="D291" i="10"/>
  <c r="C291" i="10"/>
  <c r="AL346" i="1"/>
  <c r="G291" i="10"/>
  <c r="D290" i="10"/>
  <c r="C290" i="10"/>
  <c r="AM345" i="1"/>
  <c r="AL345" i="1"/>
  <c r="G290" i="10"/>
  <c r="D289" i="10"/>
  <c r="C289" i="10"/>
  <c r="AM344" i="1"/>
  <c r="AL344" i="1"/>
  <c r="G289" i="10"/>
  <c r="D288" i="10"/>
  <c r="C288" i="10"/>
  <c r="AM343" i="1"/>
  <c r="AL343" i="1"/>
  <c r="G288" i="10"/>
  <c r="D287" i="10"/>
  <c r="C287" i="10"/>
  <c r="AM342" i="1"/>
  <c r="AL342" i="1"/>
  <c r="G287" i="10"/>
  <c r="D286" i="10"/>
  <c r="C286" i="10"/>
  <c r="AM341" i="1"/>
  <c r="AL341" i="1"/>
  <c r="G286" i="10"/>
  <c r="D285" i="10"/>
  <c r="C285" i="10"/>
  <c r="AM340" i="1"/>
  <c r="AL340" i="1"/>
  <c r="G285" i="10"/>
  <c r="D284" i="10"/>
  <c r="C284" i="10"/>
  <c r="AM339" i="1"/>
  <c r="AL339" i="1"/>
  <c r="G284" i="10"/>
  <c r="D283" i="10"/>
  <c r="C283" i="10"/>
  <c r="AM338" i="1"/>
  <c r="AL338" i="1"/>
  <c r="G283" i="10"/>
  <c r="D282" i="10"/>
  <c r="C282" i="10"/>
  <c r="AL337" i="1"/>
  <c r="G282" i="10"/>
  <c r="D281" i="10"/>
  <c r="C281" i="10"/>
  <c r="AM336" i="1"/>
  <c r="AL336" i="1"/>
  <c r="G281" i="10"/>
  <c r="D280" i="10"/>
  <c r="C280" i="10"/>
  <c r="AM335" i="1"/>
  <c r="G280" i="10"/>
  <c r="D279" i="10"/>
  <c r="C279" i="10"/>
  <c r="AM334" i="1"/>
  <c r="AL334" i="1"/>
  <c r="G279" i="10"/>
  <c r="BC333" i="1" a="1"/>
  <c r="BC333" i="1" s="1"/>
  <c r="M278" i="10"/>
  <c r="D278" i="10"/>
  <c r="C278" i="10"/>
  <c r="AM333" i="1"/>
  <c r="AL333" i="1"/>
  <c r="G278" i="10"/>
  <c r="D277" i="10"/>
  <c r="C277" i="10"/>
  <c r="AM332" i="1"/>
  <c r="AL332" i="1"/>
  <c r="G277" i="10"/>
  <c r="D276" i="10"/>
  <c r="C276" i="10"/>
  <c r="AL331" i="1"/>
  <c r="G276" i="10"/>
  <c r="D275" i="10"/>
  <c r="C275" i="10"/>
  <c r="AM330" i="1"/>
  <c r="AL330" i="1"/>
  <c r="G275" i="10"/>
  <c r="D274" i="10"/>
  <c r="C274" i="10"/>
  <c r="AM329" i="1"/>
  <c r="AL329" i="1"/>
  <c r="G274" i="10"/>
  <c r="D273" i="10"/>
  <c r="C273" i="10"/>
  <c r="AM328" i="1"/>
  <c r="AL328" i="1"/>
  <c r="G273" i="10"/>
  <c r="D272" i="10"/>
  <c r="C272" i="10"/>
  <c r="AM327" i="1"/>
  <c r="AL327" i="1"/>
  <c r="G272" i="10"/>
  <c r="D271" i="10"/>
  <c r="C271" i="10"/>
  <c r="AM326" i="1"/>
  <c r="G271" i="10"/>
  <c r="D270" i="10"/>
  <c r="C270" i="10"/>
  <c r="AL325" i="1"/>
  <c r="G270" i="10"/>
  <c r="D269" i="10"/>
  <c r="C269" i="10"/>
  <c r="AM324" i="1"/>
  <c r="AL324" i="1"/>
  <c r="G269" i="10"/>
  <c r="D268" i="10"/>
  <c r="C268" i="10"/>
  <c r="AM323" i="1"/>
  <c r="AL323" i="1"/>
  <c r="G268" i="10"/>
  <c r="D267" i="10"/>
  <c r="C267" i="10"/>
  <c r="AM322" i="1"/>
  <c r="AL322" i="1"/>
  <c r="G267" i="10"/>
  <c r="D266" i="10"/>
  <c r="C266" i="10"/>
  <c r="AM321" i="1"/>
  <c r="AL321" i="1"/>
  <c r="G266" i="10"/>
  <c r="D265" i="10"/>
  <c r="C265" i="10"/>
  <c r="AM320" i="1"/>
  <c r="AL320" i="1"/>
  <c r="G265" i="10"/>
  <c r="D264" i="10"/>
  <c r="C264" i="10"/>
  <c r="AL319" i="1"/>
  <c r="G264" i="10"/>
  <c r="D263" i="10"/>
  <c r="C263" i="10"/>
  <c r="AM318" i="1"/>
  <c r="AL318" i="1"/>
  <c r="G263" i="10"/>
  <c r="D262" i="10"/>
  <c r="C262" i="10"/>
  <c r="AM317" i="1"/>
  <c r="AL317" i="1"/>
  <c r="G262" i="10"/>
  <c r="D261" i="10"/>
  <c r="C261" i="10"/>
  <c r="AM316" i="1"/>
  <c r="AL316" i="1"/>
  <c r="G261" i="10"/>
  <c r="D260" i="10"/>
  <c r="C260" i="10"/>
  <c r="AM315" i="1"/>
  <c r="AL315" i="1"/>
  <c r="G260" i="10"/>
  <c r="D259" i="10"/>
  <c r="C259" i="10"/>
  <c r="AM314" i="1"/>
  <c r="AL314" i="1"/>
  <c r="G259" i="10"/>
  <c r="D258" i="10"/>
  <c r="C258" i="10"/>
  <c r="AM313" i="1"/>
  <c r="AL313" i="1"/>
  <c r="G258" i="10"/>
  <c r="D257" i="10"/>
  <c r="C257" i="10"/>
  <c r="AM312" i="1"/>
  <c r="G257" i="10"/>
  <c r="L256" i="10"/>
  <c r="N256" i="10"/>
  <c r="D256" i="10"/>
  <c r="C256" i="10"/>
  <c r="AM311" i="1"/>
  <c r="G256" i="10"/>
  <c r="D255" i="10"/>
  <c r="C255" i="10"/>
  <c r="AM310" i="1"/>
  <c r="AL310" i="1"/>
  <c r="G255" i="10"/>
  <c r="D254" i="10"/>
  <c r="C254" i="10"/>
  <c r="AM309" i="1"/>
  <c r="G254" i="10"/>
  <c r="L253" i="10"/>
  <c r="D253" i="10"/>
  <c r="C253" i="10"/>
  <c r="AM308" i="1"/>
  <c r="G253" i="10"/>
  <c r="D252" i="10"/>
  <c r="C252" i="10"/>
  <c r="AM307" i="1"/>
  <c r="AL307" i="1"/>
  <c r="G252" i="10"/>
  <c r="D251" i="10"/>
  <c r="C251" i="10"/>
  <c r="AM306" i="1"/>
  <c r="G251" i="10"/>
  <c r="D250" i="10"/>
  <c r="C250" i="10"/>
  <c r="AM305" i="1"/>
  <c r="AL305" i="1"/>
  <c r="G250" i="10"/>
  <c r="D249" i="10"/>
  <c r="C249" i="10"/>
  <c r="AM304" i="1"/>
  <c r="AL304" i="1"/>
  <c r="G249" i="10"/>
  <c r="D248" i="10"/>
  <c r="C248" i="10"/>
  <c r="AM303" i="1"/>
  <c r="AL303" i="1"/>
  <c r="G248" i="10"/>
  <c r="BB302" i="1" a="1"/>
  <c r="BB302" i="1" s="1"/>
  <c r="M247" i="10"/>
  <c r="D247" i="10"/>
  <c r="C247" i="10"/>
  <c r="AM302" i="1"/>
  <c r="AL302" i="1"/>
  <c r="G247" i="10"/>
  <c r="D246" i="10"/>
  <c r="C246" i="10"/>
  <c r="AM301" i="1"/>
  <c r="AL301" i="1"/>
  <c r="G246" i="10"/>
  <c r="D245" i="10"/>
  <c r="C245" i="10"/>
  <c r="AM300" i="1"/>
  <c r="AL300" i="1"/>
  <c r="G245" i="10"/>
  <c r="D244" i="10"/>
  <c r="C244" i="10"/>
  <c r="AM299" i="1"/>
  <c r="G244" i="10"/>
  <c r="D243" i="10"/>
  <c r="C243" i="10"/>
  <c r="AM298" i="1"/>
  <c r="AL298" i="1"/>
  <c r="G243" i="10"/>
  <c r="D242" i="10"/>
  <c r="C242" i="10"/>
  <c r="AM297" i="1"/>
  <c r="AL297" i="1"/>
  <c r="G242" i="10"/>
  <c r="D241" i="10"/>
  <c r="C241" i="10"/>
  <c r="AM296" i="1"/>
  <c r="AL296" i="1"/>
  <c r="G241" i="10"/>
  <c r="D240" i="10"/>
  <c r="C240" i="10"/>
  <c r="AM295" i="1"/>
  <c r="AL295" i="1"/>
  <c r="G240" i="10"/>
  <c r="D239" i="10"/>
  <c r="C239" i="10"/>
  <c r="AM294" i="1"/>
  <c r="AL294" i="1"/>
  <c r="G239" i="10"/>
  <c r="BB293" i="1" a="1"/>
  <c r="BB293" i="1" s="1"/>
  <c r="M238" i="10"/>
  <c r="D238" i="10"/>
  <c r="C238" i="10"/>
  <c r="AM293" i="1"/>
  <c r="AL293" i="1"/>
  <c r="G238" i="10"/>
  <c r="D237" i="10"/>
  <c r="C237" i="10"/>
  <c r="AM292" i="1"/>
  <c r="AL292" i="1"/>
  <c r="G237" i="10"/>
  <c r="D236" i="10"/>
  <c r="C236" i="10"/>
  <c r="AM291" i="1"/>
  <c r="AL291" i="1"/>
  <c r="G236" i="10"/>
  <c r="BB290" i="1" a="1"/>
  <c r="BB290" i="1" s="1"/>
  <c r="M235" i="10"/>
  <c r="D235" i="10"/>
  <c r="C235" i="10"/>
  <c r="AM290" i="1"/>
  <c r="AL290" i="1"/>
  <c r="G235" i="10"/>
  <c r="D234" i="10"/>
  <c r="C234" i="10"/>
  <c r="AM289" i="1"/>
  <c r="AL289" i="1"/>
  <c r="G234" i="10"/>
  <c r="D233" i="10"/>
  <c r="C233" i="10"/>
  <c r="AM288" i="1"/>
  <c r="AL288" i="1"/>
  <c r="G233" i="10"/>
  <c r="D232" i="10"/>
  <c r="C232" i="10"/>
  <c r="AM287" i="1"/>
  <c r="AL287" i="1"/>
  <c r="G232" i="10"/>
  <c r="D231" i="10"/>
  <c r="C231" i="10"/>
  <c r="AM286" i="1"/>
  <c r="AL286" i="1"/>
  <c r="G231" i="10"/>
  <c r="D230" i="10"/>
  <c r="C230" i="10"/>
  <c r="AM285" i="1"/>
  <c r="AL285" i="1"/>
  <c r="G230" i="10"/>
  <c r="D229" i="10"/>
  <c r="C229" i="10"/>
  <c r="AM284" i="1"/>
  <c r="AL284" i="1"/>
  <c r="G229" i="10"/>
  <c r="D228" i="10"/>
  <c r="C228" i="10"/>
  <c r="AM283" i="1"/>
  <c r="AL283" i="1"/>
  <c r="G228" i="10"/>
  <c r="D227" i="10"/>
  <c r="C227" i="10"/>
  <c r="AM282" i="1"/>
  <c r="AL282" i="1"/>
  <c r="G227" i="10"/>
  <c r="BB281" i="1" a="1"/>
  <c r="BB281" i="1" s="1"/>
  <c r="M226" i="10"/>
  <c r="D226" i="10"/>
  <c r="C226" i="10"/>
  <c r="AM281" i="1"/>
  <c r="AL281" i="1"/>
  <c r="G226" i="10"/>
  <c r="D225" i="10"/>
  <c r="C225" i="10"/>
  <c r="AM280" i="1"/>
  <c r="AL280" i="1"/>
  <c r="G225" i="10"/>
  <c r="D224" i="10"/>
  <c r="C224" i="10"/>
  <c r="AL279" i="1"/>
  <c r="G224" i="10"/>
  <c r="BC278" i="1" a="1"/>
  <c r="BC278" i="1" s="1"/>
  <c r="M223" i="10"/>
  <c r="D223" i="10"/>
  <c r="C223" i="10"/>
  <c r="AM278" i="1"/>
  <c r="AL278" i="1"/>
  <c r="G223" i="10"/>
  <c r="BB277" i="1" a="1"/>
  <c r="BB277" i="1" s="1"/>
  <c r="M222" i="10"/>
  <c r="D222" i="10"/>
  <c r="C222" i="10"/>
  <c r="AL277" i="1"/>
  <c r="G222" i="10"/>
  <c r="D221" i="10"/>
  <c r="C221" i="10"/>
  <c r="AM276" i="1"/>
  <c r="AL276" i="1"/>
  <c r="G221" i="10"/>
  <c r="L220" i="10"/>
  <c r="N220" i="10"/>
  <c r="D220" i="10"/>
  <c r="C220" i="10"/>
  <c r="AM275" i="1"/>
  <c r="G220" i="10"/>
  <c r="BC274" i="1" a="1"/>
  <c r="BC274" i="1" s="1"/>
  <c r="M219" i="10"/>
  <c r="D219" i="10"/>
  <c r="C219" i="10"/>
  <c r="AL274" i="1"/>
  <c r="G219" i="10"/>
  <c r="D218" i="10"/>
  <c r="C218" i="10"/>
  <c r="AL273" i="1"/>
  <c r="G218" i="10"/>
  <c r="D217" i="10"/>
  <c r="C217" i="10"/>
  <c r="AM272" i="1"/>
  <c r="AL272" i="1"/>
  <c r="G217" i="10"/>
  <c r="D216" i="10"/>
  <c r="C216" i="10"/>
  <c r="AL271" i="1"/>
  <c r="G216" i="10"/>
  <c r="D215" i="10"/>
  <c r="C215" i="10"/>
  <c r="AM270" i="1"/>
  <c r="AL270" i="1"/>
  <c r="G215" i="10"/>
  <c r="D214" i="10"/>
  <c r="C214" i="10"/>
  <c r="AM269" i="1"/>
  <c r="AL269" i="1"/>
  <c r="G214" i="10"/>
  <c r="D213" i="10"/>
  <c r="C213" i="10"/>
  <c r="AM268" i="1"/>
  <c r="AL268" i="1"/>
  <c r="G213" i="10"/>
  <c r="D212" i="10"/>
  <c r="C212" i="10"/>
  <c r="AM267" i="1"/>
  <c r="AL267" i="1"/>
  <c r="G212" i="10"/>
  <c r="D211" i="10"/>
  <c r="C211" i="10"/>
  <c r="AM266" i="1"/>
  <c r="AL266" i="1"/>
  <c r="G211" i="10"/>
  <c r="BC265" i="1" a="1"/>
  <c r="BC265" i="1" s="1"/>
  <c r="M210" i="10"/>
  <c r="D210" i="10"/>
  <c r="C210" i="10"/>
  <c r="AM265" i="1"/>
  <c r="AL265" i="1"/>
  <c r="G210" i="10"/>
  <c r="D209" i="10"/>
  <c r="C209" i="10"/>
  <c r="AM264" i="1"/>
  <c r="AL264" i="1"/>
  <c r="G209" i="10"/>
  <c r="D208" i="10"/>
  <c r="C208" i="10"/>
  <c r="AM263" i="1"/>
  <c r="AL263" i="1"/>
  <c r="G208" i="10"/>
  <c r="BC262" i="1" a="1"/>
  <c r="BC262" i="1" s="1"/>
  <c r="M207" i="10"/>
  <c r="D207" i="10"/>
  <c r="C207" i="10"/>
  <c r="AL262" i="1"/>
  <c r="G207" i="10"/>
  <c r="D206" i="10"/>
  <c r="C206" i="10"/>
  <c r="AM261" i="1"/>
  <c r="AL261" i="1"/>
  <c r="G206" i="10"/>
  <c r="D205" i="10"/>
  <c r="C205" i="10"/>
  <c r="AM260" i="1"/>
  <c r="AL260" i="1"/>
  <c r="G205" i="10"/>
  <c r="D204" i="10"/>
  <c r="C204" i="10"/>
  <c r="AL259" i="1"/>
  <c r="G204" i="10"/>
  <c r="D203" i="10"/>
  <c r="C203" i="10"/>
  <c r="AM258" i="1"/>
  <c r="AL258" i="1"/>
  <c r="G203" i="10"/>
  <c r="D202" i="10"/>
  <c r="C202" i="10"/>
  <c r="AM257" i="1"/>
  <c r="AL257" i="1"/>
  <c r="G202" i="10"/>
  <c r="D201" i="10"/>
  <c r="C201" i="10"/>
  <c r="AL256" i="1"/>
  <c r="G201" i="10"/>
  <c r="D200" i="10"/>
  <c r="C200" i="10"/>
  <c r="AM255" i="1"/>
  <c r="AL255" i="1"/>
  <c r="G200" i="10"/>
  <c r="D199" i="10"/>
  <c r="C199" i="10"/>
  <c r="AM254" i="1"/>
  <c r="AL254" i="1"/>
  <c r="G199" i="10"/>
  <c r="D198" i="10"/>
  <c r="C198" i="10"/>
  <c r="AL253" i="1"/>
  <c r="G198" i="10"/>
  <c r="D197" i="10"/>
  <c r="C197" i="10"/>
  <c r="AM252" i="1"/>
  <c r="AL252" i="1"/>
  <c r="G197" i="10"/>
  <c r="D196" i="10"/>
  <c r="C196" i="10"/>
  <c r="AM251" i="1"/>
  <c r="AL251" i="1"/>
  <c r="G196" i="10"/>
  <c r="D195" i="10"/>
  <c r="C195" i="10"/>
  <c r="AL250" i="1"/>
  <c r="G195" i="10"/>
  <c r="D194" i="10"/>
  <c r="C194" i="10"/>
  <c r="AM249" i="1"/>
  <c r="AL249" i="1"/>
  <c r="G194" i="10"/>
  <c r="D193" i="10"/>
  <c r="C193" i="10"/>
  <c r="AM248" i="1"/>
  <c r="AL248" i="1"/>
  <c r="G193" i="10"/>
  <c r="D192" i="10"/>
  <c r="C192" i="10"/>
  <c r="AL247" i="1"/>
  <c r="G192" i="10"/>
  <c r="D191" i="10"/>
  <c r="C191" i="10"/>
  <c r="AM246" i="1"/>
  <c r="AL246" i="1"/>
  <c r="G191" i="10"/>
  <c r="D190" i="10"/>
  <c r="C190" i="10"/>
  <c r="AM245" i="1"/>
  <c r="AL245" i="1"/>
  <c r="G190" i="10"/>
  <c r="D189" i="10"/>
  <c r="C189" i="10"/>
  <c r="AL244" i="1"/>
  <c r="G189" i="10"/>
  <c r="D188" i="10"/>
  <c r="C188" i="10"/>
  <c r="AM243" i="1"/>
  <c r="AL243" i="1"/>
  <c r="G188" i="10"/>
  <c r="D187" i="10"/>
  <c r="C187" i="10"/>
  <c r="AM242" i="1"/>
  <c r="AL242" i="1"/>
  <c r="G187" i="10"/>
  <c r="D186" i="10"/>
  <c r="C186" i="10"/>
  <c r="AL241" i="1"/>
  <c r="G186" i="10"/>
  <c r="D185" i="10"/>
  <c r="C185" i="10"/>
  <c r="AM240" i="1"/>
  <c r="AL240" i="1"/>
  <c r="G185" i="10"/>
  <c r="D184" i="10"/>
  <c r="C184" i="10"/>
  <c r="AM239" i="1"/>
  <c r="AL239" i="1"/>
  <c r="G184" i="10"/>
  <c r="D183" i="10"/>
  <c r="C183" i="10"/>
  <c r="AL238" i="1"/>
  <c r="G183" i="10"/>
  <c r="D182" i="10"/>
  <c r="C182" i="10"/>
  <c r="AM237" i="1"/>
  <c r="AL237" i="1"/>
  <c r="G182" i="10"/>
  <c r="D181" i="10"/>
  <c r="C181" i="10"/>
  <c r="AM236" i="1"/>
  <c r="AL236" i="1"/>
  <c r="G181" i="10"/>
  <c r="D180" i="10"/>
  <c r="C180" i="10"/>
  <c r="AL235" i="1"/>
  <c r="G180" i="10"/>
  <c r="D179" i="10"/>
  <c r="C179" i="10"/>
  <c r="AM234" i="1"/>
  <c r="AL234" i="1"/>
  <c r="G179" i="10"/>
  <c r="D178" i="10"/>
  <c r="C178" i="10"/>
  <c r="AM233" i="1"/>
  <c r="AL233" i="1"/>
  <c r="G178" i="10"/>
  <c r="D177" i="10"/>
  <c r="C177" i="10"/>
  <c r="AL232" i="1"/>
  <c r="G177" i="10"/>
  <c r="D176" i="10"/>
  <c r="C176" i="10"/>
  <c r="AL231" i="1"/>
  <c r="G176" i="10"/>
  <c r="BC230" i="1" a="1"/>
  <c r="BC230" i="1" s="1"/>
  <c r="M175" i="10"/>
  <c r="D175" i="10"/>
  <c r="C175" i="10"/>
  <c r="AM230" i="1"/>
  <c r="AL230" i="1"/>
  <c r="G175" i="10"/>
  <c r="BB229" i="1" a="1"/>
  <c r="BB229" i="1" s="1"/>
  <c r="M174" i="10"/>
  <c r="L174" i="10"/>
  <c r="N174" i="10"/>
  <c r="D174" i="10"/>
  <c r="C174" i="10"/>
  <c r="AM229" i="1"/>
  <c r="G174" i="10"/>
  <c r="D173" i="10"/>
  <c r="C173" i="10"/>
  <c r="AL228" i="1"/>
  <c r="G173" i="10"/>
  <c r="D172" i="10"/>
  <c r="C172" i="10"/>
  <c r="AM227" i="1"/>
  <c r="AL227" i="1"/>
  <c r="G172" i="10"/>
  <c r="BB226" i="1" a="1"/>
  <c r="BB226" i="1" s="1"/>
  <c r="M171" i="10"/>
  <c r="D171" i="10"/>
  <c r="C171" i="10"/>
  <c r="AM226" i="1"/>
  <c r="G171" i="10"/>
  <c r="D170" i="10"/>
  <c r="C170" i="10"/>
  <c r="AL225" i="1"/>
  <c r="G170" i="10"/>
  <c r="D169" i="10"/>
  <c r="C169" i="10"/>
  <c r="AM224" i="1"/>
  <c r="AL224" i="1"/>
  <c r="G169" i="10"/>
  <c r="M168" i="10"/>
  <c r="D168" i="10"/>
  <c r="C168" i="10"/>
  <c r="G168" i="10"/>
  <c r="D167" i="10"/>
  <c r="C167" i="10"/>
  <c r="AM219" i="1"/>
  <c r="AL219" i="1"/>
  <c r="G167" i="10"/>
  <c r="D166" i="10"/>
  <c r="C166" i="10"/>
  <c r="AM216" i="1"/>
  <c r="AL216" i="1"/>
  <c r="G166" i="10"/>
  <c r="BB214" i="1" a="1"/>
  <c r="BB214" i="1" s="1"/>
  <c r="M165" i="10"/>
  <c r="D165" i="10"/>
  <c r="C165" i="10"/>
  <c r="AM214" i="1"/>
  <c r="AL214" i="1"/>
  <c r="G165" i="10"/>
  <c r="D164" i="10"/>
  <c r="C164" i="10"/>
  <c r="AM213" i="1"/>
  <c r="AL213" i="1"/>
  <c r="G164" i="10"/>
  <c r="D163" i="10"/>
  <c r="C163" i="10"/>
  <c r="AM212" i="1"/>
  <c r="AL212" i="1"/>
  <c r="G163" i="10"/>
  <c r="BB211" i="1" a="1"/>
  <c r="BB211" i="1" s="1"/>
  <c r="M162" i="10"/>
  <c r="D162" i="10"/>
  <c r="C162" i="10"/>
  <c r="AM211" i="1"/>
  <c r="AL211" i="1"/>
  <c r="G162" i="10"/>
  <c r="BC210" i="1" a="1"/>
  <c r="BC210" i="1" s="1"/>
  <c r="M161" i="10"/>
  <c r="D161" i="10"/>
  <c r="C161" i="10"/>
  <c r="AM210" i="1"/>
  <c r="AL210" i="1"/>
  <c r="G161" i="10"/>
  <c r="BC209" i="1" a="1"/>
  <c r="BC209" i="1" s="1"/>
  <c r="M160" i="10"/>
  <c r="D160" i="10"/>
  <c r="C160" i="10"/>
  <c r="AL209" i="1"/>
  <c r="G160" i="10"/>
  <c r="D159" i="10"/>
  <c r="C159" i="10"/>
  <c r="AL208" i="1"/>
  <c r="G159" i="10"/>
  <c r="D158" i="10"/>
  <c r="C158" i="10"/>
  <c r="AM206" i="1"/>
  <c r="AL206" i="1"/>
  <c r="G158" i="10"/>
  <c r="D157" i="10"/>
  <c r="C157" i="10"/>
  <c r="AL205" i="1"/>
  <c r="G157" i="10"/>
  <c r="D156" i="10"/>
  <c r="C156" i="10"/>
  <c r="AM204" i="1"/>
  <c r="AL204" i="1"/>
  <c r="G156" i="10"/>
  <c r="BC203" i="1" a="1"/>
  <c r="BC203" i="1" s="1"/>
  <c r="M155" i="10"/>
  <c r="D155" i="10"/>
  <c r="C155" i="10"/>
  <c r="AM203" i="1"/>
  <c r="AL203" i="1"/>
  <c r="G155" i="10"/>
  <c r="D154" i="10"/>
  <c r="C154" i="10"/>
  <c r="AL202" i="1"/>
  <c r="G154" i="10"/>
  <c r="D153" i="10"/>
  <c r="C153" i="10"/>
  <c r="G153" i="10"/>
  <c r="M152" i="10"/>
  <c r="D152" i="10"/>
  <c r="C152" i="10"/>
  <c r="G152" i="10"/>
  <c r="D151" i="10"/>
  <c r="C151" i="10"/>
  <c r="AL191" i="1"/>
  <c r="G151" i="10"/>
  <c r="D150" i="10"/>
  <c r="C150" i="10"/>
  <c r="AM190" i="1"/>
  <c r="AL190" i="1"/>
  <c r="G150" i="10"/>
  <c r="BC189" i="1" a="1"/>
  <c r="BC189" i="1" s="1"/>
  <c r="M149" i="10"/>
  <c r="D149" i="10"/>
  <c r="C149" i="10"/>
  <c r="AM189" i="1"/>
  <c r="AL189" i="1"/>
  <c r="G149" i="10"/>
  <c r="D148" i="10"/>
  <c r="C148" i="10"/>
  <c r="AL187" i="1"/>
  <c r="G148" i="10"/>
  <c r="D147" i="10"/>
  <c r="C147" i="10"/>
  <c r="AM186" i="1"/>
  <c r="AL186" i="1"/>
  <c r="G147" i="10"/>
  <c r="D146" i="10"/>
  <c r="C146" i="10"/>
  <c r="AM184" i="1"/>
  <c r="AL184" i="1"/>
  <c r="G146" i="10"/>
  <c r="D145" i="10"/>
  <c r="C145" i="10"/>
  <c r="AL182" i="1"/>
  <c r="G145" i="10"/>
  <c r="D144" i="10"/>
  <c r="C144" i="10"/>
  <c r="AM181" i="1"/>
  <c r="AL181" i="1"/>
  <c r="G144" i="10"/>
  <c r="D143" i="10"/>
  <c r="C143" i="10"/>
  <c r="G143" i="10"/>
  <c r="L142" i="10"/>
  <c r="N142" i="10"/>
  <c r="D142" i="10"/>
  <c r="C142" i="10"/>
  <c r="AM179" i="1"/>
  <c r="G142" i="10"/>
  <c r="L141" i="10"/>
  <c r="N141" i="10"/>
  <c r="D141" i="10"/>
  <c r="C141" i="10"/>
  <c r="G141" i="10"/>
  <c r="N140" i="10"/>
  <c r="D140" i="10"/>
  <c r="C140" i="10"/>
  <c r="G140" i="10"/>
  <c r="L139" i="10"/>
  <c r="N139" i="10"/>
  <c r="D139" i="10"/>
  <c r="C139" i="10"/>
  <c r="G139" i="10"/>
  <c r="L138" i="10"/>
  <c r="N138" i="10"/>
  <c r="D138" i="10"/>
  <c r="C138" i="10"/>
  <c r="G138" i="10"/>
  <c r="N137" i="10"/>
  <c r="D137" i="10"/>
  <c r="C137" i="10"/>
  <c r="G137" i="10"/>
  <c r="L136" i="10"/>
  <c r="N136" i="10"/>
  <c r="D136" i="10"/>
  <c r="C136" i="10"/>
  <c r="G136" i="10"/>
  <c r="L135" i="10"/>
  <c r="N135" i="10"/>
  <c r="D135" i="10"/>
  <c r="C135" i="10"/>
  <c r="G135" i="10"/>
  <c r="N134" i="10"/>
  <c r="D134" i="10"/>
  <c r="C134" i="10"/>
  <c r="G134" i="10"/>
  <c r="L133" i="10"/>
  <c r="N133" i="10"/>
  <c r="D133" i="10"/>
  <c r="C133" i="10"/>
  <c r="G133" i="10"/>
  <c r="L132" i="10"/>
  <c r="N132" i="10"/>
  <c r="D132" i="10"/>
  <c r="C132" i="10"/>
  <c r="G132" i="10"/>
  <c r="N131" i="10"/>
  <c r="D131" i="10"/>
  <c r="C131" i="10"/>
  <c r="G131" i="10"/>
  <c r="L130" i="10"/>
  <c r="N130" i="10"/>
  <c r="D130" i="10"/>
  <c r="C130" i="10"/>
  <c r="G130" i="10"/>
  <c r="L129" i="10"/>
  <c r="N129" i="10"/>
  <c r="D129" i="10"/>
  <c r="C129" i="10"/>
  <c r="G129" i="10"/>
  <c r="N128" i="10"/>
  <c r="D128" i="10"/>
  <c r="C128" i="10"/>
  <c r="G128" i="10"/>
  <c r="L127" i="10"/>
  <c r="N127" i="10"/>
  <c r="D127" i="10"/>
  <c r="C127" i="10"/>
  <c r="G127" i="10"/>
  <c r="L126" i="10"/>
  <c r="N126" i="10"/>
  <c r="D126" i="10"/>
  <c r="C126" i="10"/>
  <c r="G126" i="10"/>
  <c r="N125" i="10"/>
  <c r="D125" i="10"/>
  <c r="C125" i="10"/>
  <c r="G125" i="10"/>
  <c r="L124" i="10"/>
  <c r="N124" i="10"/>
  <c r="D124" i="10"/>
  <c r="C124" i="10"/>
  <c r="G124" i="10"/>
  <c r="L123" i="10"/>
  <c r="N123" i="10"/>
  <c r="D123" i="10"/>
  <c r="C123" i="10"/>
  <c r="G123" i="10"/>
  <c r="N122" i="10"/>
  <c r="D122" i="10"/>
  <c r="C122" i="10"/>
  <c r="G122" i="10"/>
  <c r="L121" i="10"/>
  <c r="N121" i="10"/>
  <c r="D121" i="10"/>
  <c r="C121" i="10"/>
  <c r="G121" i="10"/>
  <c r="L120" i="10"/>
  <c r="N120" i="10"/>
  <c r="D120" i="10"/>
  <c r="C120" i="10"/>
  <c r="G120" i="10"/>
  <c r="N119" i="10"/>
  <c r="D119" i="10"/>
  <c r="C119" i="10"/>
  <c r="G119" i="10"/>
  <c r="L118" i="10"/>
  <c r="N118" i="10"/>
  <c r="D118" i="10"/>
  <c r="C118" i="10"/>
  <c r="G118" i="10"/>
  <c r="L117" i="10"/>
  <c r="N117" i="10"/>
  <c r="D117" i="10"/>
  <c r="C117" i="10"/>
  <c r="G117" i="10"/>
  <c r="N116" i="10"/>
  <c r="D116" i="10"/>
  <c r="C116" i="10"/>
  <c r="G116" i="10"/>
  <c r="L115" i="10"/>
  <c r="N115" i="10"/>
  <c r="D115" i="10"/>
  <c r="C115" i="10"/>
  <c r="G115" i="10"/>
  <c r="L114" i="10"/>
  <c r="N114" i="10"/>
  <c r="D114" i="10"/>
  <c r="C114" i="10"/>
  <c r="G114" i="10"/>
  <c r="N113" i="10"/>
  <c r="D113" i="10"/>
  <c r="C113" i="10"/>
  <c r="G113" i="10"/>
  <c r="L112" i="10"/>
  <c r="N112" i="10"/>
  <c r="D112" i="10"/>
  <c r="C112" i="10"/>
  <c r="G112" i="10"/>
  <c r="L111" i="10"/>
  <c r="N111" i="10"/>
  <c r="D111" i="10"/>
  <c r="C111" i="10"/>
  <c r="G111" i="10"/>
  <c r="N110" i="10"/>
  <c r="D110" i="10"/>
  <c r="C110" i="10"/>
  <c r="G110" i="10"/>
  <c r="L109" i="10"/>
  <c r="N109" i="10"/>
  <c r="D109" i="10"/>
  <c r="C109" i="10"/>
  <c r="G109" i="10"/>
  <c r="L108" i="10"/>
  <c r="N108" i="10"/>
  <c r="D108" i="10"/>
  <c r="C108" i="10"/>
  <c r="G108" i="10"/>
  <c r="N107" i="10"/>
  <c r="D107" i="10"/>
  <c r="C107" i="10"/>
  <c r="G107" i="10"/>
  <c r="L106" i="10"/>
  <c r="N106" i="10"/>
  <c r="D106" i="10"/>
  <c r="C106" i="10"/>
  <c r="G106" i="10"/>
  <c r="L105" i="10"/>
  <c r="N105" i="10"/>
  <c r="D105" i="10"/>
  <c r="C105" i="10"/>
  <c r="G105" i="10"/>
  <c r="N104" i="10"/>
  <c r="D104" i="10"/>
  <c r="C104" i="10"/>
  <c r="G104" i="10"/>
  <c r="L103" i="10"/>
  <c r="N103" i="10"/>
  <c r="D103" i="10"/>
  <c r="C103" i="10"/>
  <c r="G103" i="10"/>
  <c r="L102" i="10"/>
  <c r="N102" i="10"/>
  <c r="D102" i="10"/>
  <c r="C102" i="10"/>
  <c r="G102" i="10"/>
  <c r="N101" i="10"/>
  <c r="D101" i="10"/>
  <c r="C101" i="10"/>
  <c r="G101" i="10"/>
  <c r="L100" i="10"/>
  <c r="N100" i="10"/>
  <c r="D100" i="10"/>
  <c r="C100" i="10"/>
  <c r="G100" i="10"/>
  <c r="L99" i="10"/>
  <c r="N99" i="10"/>
  <c r="D99" i="10"/>
  <c r="C99" i="10"/>
  <c r="G99" i="10"/>
  <c r="N98" i="10"/>
  <c r="D98" i="10"/>
  <c r="C98" i="10"/>
  <c r="G98" i="10"/>
  <c r="L97" i="10"/>
  <c r="N97" i="10"/>
  <c r="D97" i="10"/>
  <c r="C97" i="10"/>
  <c r="G97" i="10"/>
  <c r="L96" i="10"/>
  <c r="N96" i="10"/>
  <c r="D96" i="10"/>
  <c r="C96" i="10"/>
  <c r="G96" i="10"/>
  <c r="N95" i="10"/>
  <c r="D95" i="10"/>
  <c r="C95" i="10"/>
  <c r="G95" i="10"/>
  <c r="L94" i="10"/>
  <c r="N94" i="10"/>
  <c r="D94" i="10"/>
  <c r="C94" i="10"/>
  <c r="G94" i="10"/>
  <c r="L93" i="10"/>
  <c r="N93" i="10"/>
  <c r="D93" i="10"/>
  <c r="C93" i="10"/>
  <c r="G93" i="10"/>
  <c r="N92" i="10"/>
  <c r="D92" i="10"/>
  <c r="C92" i="10"/>
  <c r="G92" i="10"/>
  <c r="L91" i="10"/>
  <c r="N91" i="10"/>
  <c r="D91" i="10"/>
  <c r="C91" i="10"/>
  <c r="G91" i="10"/>
  <c r="L90" i="10"/>
  <c r="N90" i="10"/>
  <c r="D90" i="10"/>
  <c r="C90" i="10"/>
  <c r="G90" i="10"/>
  <c r="N89" i="10"/>
  <c r="D89" i="10"/>
  <c r="C89" i="10"/>
  <c r="G89" i="10"/>
  <c r="L88" i="10"/>
  <c r="N88" i="10"/>
  <c r="D88" i="10"/>
  <c r="C88" i="10"/>
  <c r="G88" i="10"/>
  <c r="L87" i="10"/>
  <c r="N87" i="10"/>
  <c r="D87" i="10"/>
  <c r="C87" i="10"/>
  <c r="G87" i="10"/>
  <c r="N86" i="10"/>
  <c r="D86" i="10"/>
  <c r="C86" i="10"/>
  <c r="G86" i="10"/>
  <c r="L85" i="10"/>
  <c r="N85" i="10"/>
  <c r="D85" i="10"/>
  <c r="C85" i="10"/>
  <c r="G85" i="10"/>
  <c r="L84" i="10"/>
  <c r="N84" i="10"/>
  <c r="D84" i="10"/>
  <c r="C84" i="10"/>
  <c r="G84" i="10"/>
  <c r="N83" i="10"/>
  <c r="D83" i="10"/>
  <c r="C83" i="10"/>
  <c r="G83" i="10"/>
  <c r="L82" i="10"/>
  <c r="N82" i="10"/>
  <c r="D82" i="10"/>
  <c r="C82" i="10"/>
  <c r="G82" i="10"/>
  <c r="L81" i="10"/>
  <c r="N81" i="10"/>
  <c r="D81" i="10"/>
  <c r="C81" i="10"/>
  <c r="G81" i="10"/>
  <c r="N80" i="10"/>
  <c r="D80" i="10"/>
  <c r="C80" i="10"/>
  <c r="G80" i="10"/>
  <c r="L79" i="10"/>
  <c r="N79" i="10"/>
  <c r="D79" i="10"/>
  <c r="C79" i="10"/>
  <c r="G79" i="10"/>
  <c r="L78" i="10"/>
  <c r="N78" i="10"/>
  <c r="D78" i="10"/>
  <c r="C78" i="10"/>
  <c r="G78" i="10"/>
  <c r="L77" i="10"/>
  <c r="N77" i="10"/>
  <c r="D77" i="10"/>
  <c r="C77" i="10"/>
  <c r="G77" i="10"/>
  <c r="D76" i="10"/>
  <c r="C76" i="10"/>
  <c r="G76" i="10"/>
  <c r="L75" i="10"/>
  <c r="N75" i="10"/>
  <c r="D75" i="10"/>
  <c r="C75" i="10"/>
  <c r="G75" i="10"/>
  <c r="L74" i="10"/>
  <c r="N74" i="10"/>
  <c r="D74" i="10"/>
  <c r="C74" i="10"/>
  <c r="G74" i="10"/>
  <c r="L73" i="10"/>
  <c r="N73" i="10"/>
  <c r="D73" i="10"/>
  <c r="C73" i="10"/>
  <c r="G73" i="10"/>
  <c r="L72" i="10"/>
  <c r="N72" i="10"/>
  <c r="D72" i="10"/>
  <c r="C72" i="10"/>
  <c r="G72" i="10"/>
  <c r="L71" i="10"/>
  <c r="N71" i="10"/>
  <c r="D71" i="10"/>
  <c r="C71" i="10"/>
  <c r="G71" i="10"/>
  <c r="D70" i="10"/>
  <c r="C70" i="10"/>
  <c r="G70" i="10"/>
  <c r="L69" i="10"/>
  <c r="N69" i="10"/>
  <c r="D69" i="10"/>
  <c r="C69" i="10"/>
  <c r="G69" i="10"/>
  <c r="L68" i="10"/>
  <c r="N68" i="10"/>
  <c r="D68" i="10"/>
  <c r="C68" i="10"/>
  <c r="G68" i="10"/>
  <c r="L67" i="10"/>
  <c r="N67" i="10"/>
  <c r="D67" i="10"/>
  <c r="C67" i="10"/>
  <c r="G67" i="10"/>
  <c r="L66" i="10"/>
  <c r="D66" i="10"/>
  <c r="C66" i="10"/>
  <c r="G66" i="10"/>
  <c r="L65" i="10"/>
  <c r="N65" i="10"/>
  <c r="D65" i="10"/>
  <c r="C65" i="10"/>
  <c r="G65" i="10"/>
  <c r="L64" i="10"/>
  <c r="N64" i="10"/>
  <c r="D64" i="10"/>
  <c r="C64" i="10"/>
  <c r="G64" i="10"/>
  <c r="L63" i="10"/>
  <c r="D63" i="10"/>
  <c r="C63" i="10"/>
  <c r="G63" i="10"/>
  <c r="L62" i="10"/>
  <c r="N62" i="10"/>
  <c r="D62" i="10"/>
  <c r="C62" i="10"/>
  <c r="G62" i="10"/>
  <c r="L61" i="10"/>
  <c r="N61" i="10"/>
  <c r="D61" i="10"/>
  <c r="C61" i="10"/>
  <c r="G61" i="10"/>
  <c r="L60" i="10"/>
  <c r="D60" i="10"/>
  <c r="C60" i="10"/>
  <c r="G60" i="10"/>
  <c r="L59" i="10"/>
  <c r="N59" i="10"/>
  <c r="D59" i="10"/>
  <c r="C59" i="10"/>
  <c r="G59" i="10"/>
  <c r="L58" i="10"/>
  <c r="N58" i="10"/>
  <c r="D58" i="10"/>
  <c r="C58" i="10"/>
  <c r="G58" i="10"/>
  <c r="L57" i="10"/>
  <c r="N57" i="10"/>
  <c r="D57" i="10"/>
  <c r="C57" i="10"/>
  <c r="G57" i="10"/>
  <c r="N56" i="10"/>
  <c r="D56" i="10"/>
  <c r="C56" i="10"/>
  <c r="G56" i="10"/>
  <c r="L55" i="10"/>
  <c r="N55" i="10"/>
  <c r="D55" i="10"/>
  <c r="C55" i="10"/>
  <c r="G55" i="10"/>
  <c r="L54" i="10"/>
  <c r="N54" i="10"/>
  <c r="D54" i="10"/>
  <c r="C54" i="10"/>
  <c r="G54" i="10"/>
  <c r="L53" i="10"/>
  <c r="N53" i="10"/>
  <c r="D53" i="10"/>
  <c r="C53" i="10"/>
  <c r="G53" i="10"/>
  <c r="D52" i="10"/>
  <c r="C52" i="10"/>
  <c r="G52" i="10"/>
  <c r="L51" i="10"/>
  <c r="N51" i="10"/>
  <c r="D51" i="10"/>
  <c r="C51" i="10"/>
  <c r="G51" i="10"/>
  <c r="L50" i="10"/>
  <c r="N50" i="10"/>
  <c r="D50" i="10"/>
  <c r="C50" i="10"/>
  <c r="G50" i="10"/>
  <c r="D49" i="10"/>
  <c r="C49" i="10"/>
  <c r="G49" i="10"/>
  <c r="L48" i="10"/>
  <c r="N48" i="10"/>
  <c r="D48" i="10"/>
  <c r="C48" i="10"/>
  <c r="G48" i="10"/>
  <c r="L47" i="10"/>
  <c r="N47" i="10"/>
  <c r="D47" i="10"/>
  <c r="C47" i="10"/>
  <c r="G47" i="10"/>
  <c r="D46" i="10"/>
  <c r="C46" i="10"/>
  <c r="G46" i="10"/>
  <c r="L45" i="10"/>
  <c r="N45" i="10"/>
  <c r="D45" i="10"/>
  <c r="C45" i="10"/>
  <c r="G45" i="10"/>
  <c r="L44" i="10"/>
  <c r="N44" i="10"/>
  <c r="D44" i="10"/>
  <c r="C44" i="10"/>
  <c r="G44" i="10"/>
  <c r="D43" i="10"/>
  <c r="C43" i="10"/>
  <c r="G43" i="10"/>
  <c r="L42" i="10"/>
  <c r="N42" i="10"/>
  <c r="D42" i="10"/>
  <c r="C42" i="10"/>
  <c r="G42" i="10"/>
  <c r="L41" i="10"/>
  <c r="N41" i="10"/>
  <c r="D41" i="10"/>
  <c r="C41" i="10"/>
  <c r="G41" i="10"/>
  <c r="L40" i="10"/>
  <c r="N40" i="10"/>
  <c r="D40" i="10"/>
  <c r="C40" i="10"/>
  <c r="G40" i="10"/>
  <c r="L39" i="10"/>
  <c r="N39" i="10"/>
  <c r="D39" i="10"/>
  <c r="C39" i="10"/>
  <c r="G39" i="10"/>
  <c r="L38" i="10"/>
  <c r="N38" i="10"/>
  <c r="D38" i="10"/>
  <c r="C38" i="10"/>
  <c r="G38" i="10"/>
  <c r="D37" i="10"/>
  <c r="C37" i="10"/>
  <c r="G37" i="10"/>
  <c r="L36" i="10"/>
  <c r="N36" i="10"/>
  <c r="D36" i="10"/>
  <c r="C36" i="10"/>
  <c r="G36" i="10"/>
  <c r="L35" i="10"/>
  <c r="N35" i="10"/>
  <c r="D35" i="10"/>
  <c r="C35" i="10"/>
  <c r="G35" i="10"/>
  <c r="L34" i="10"/>
  <c r="N34" i="10"/>
  <c r="D34" i="10"/>
  <c r="C34" i="10"/>
  <c r="G34" i="10"/>
  <c r="L33" i="10"/>
  <c r="N33" i="10"/>
  <c r="D33" i="10"/>
  <c r="C33" i="10"/>
  <c r="G33" i="10"/>
  <c r="L32" i="10"/>
  <c r="N32" i="10"/>
  <c r="D32" i="10"/>
  <c r="C32" i="10"/>
  <c r="G32" i="10"/>
  <c r="L31" i="10"/>
  <c r="N31" i="10"/>
  <c r="D31" i="10"/>
  <c r="C31" i="10"/>
  <c r="G31" i="10"/>
  <c r="L30" i="10"/>
  <c r="N30" i="10"/>
  <c r="D30" i="10"/>
  <c r="C30" i="10"/>
  <c r="G30" i="10"/>
  <c r="L29" i="10"/>
  <c r="N29" i="10"/>
  <c r="D29" i="10"/>
  <c r="C29" i="10"/>
  <c r="G29" i="10"/>
  <c r="L28" i="10"/>
  <c r="N28" i="10"/>
  <c r="D28" i="10"/>
  <c r="C28" i="10"/>
  <c r="G28" i="10"/>
  <c r="L27" i="10"/>
  <c r="N27" i="10"/>
  <c r="D27" i="10"/>
  <c r="C27" i="10"/>
  <c r="G27" i="10"/>
  <c r="N26" i="10"/>
  <c r="D26" i="10"/>
  <c r="C26" i="10"/>
  <c r="G26" i="10"/>
  <c r="L25" i="10"/>
  <c r="N25" i="10"/>
  <c r="D25" i="10"/>
  <c r="C25" i="10"/>
  <c r="G25" i="10"/>
  <c r="L24" i="10"/>
  <c r="N24" i="10"/>
  <c r="D24" i="10"/>
  <c r="C24" i="10"/>
  <c r="G24" i="10"/>
  <c r="L23" i="10"/>
  <c r="N23" i="10"/>
  <c r="D23" i="10"/>
  <c r="C23" i="10"/>
  <c r="G23" i="10"/>
  <c r="L22" i="10"/>
  <c r="N22" i="10"/>
  <c r="D22" i="10"/>
  <c r="C22" i="10"/>
  <c r="G22" i="10"/>
  <c r="L21" i="10"/>
  <c r="N21" i="10"/>
  <c r="D21" i="10"/>
  <c r="C21" i="10"/>
  <c r="G21" i="10"/>
  <c r="L20" i="10"/>
  <c r="N20" i="10"/>
  <c r="D20" i="10"/>
  <c r="C20" i="10"/>
  <c r="G20" i="10"/>
  <c r="L19" i="10"/>
  <c r="N19" i="10"/>
  <c r="D19" i="10"/>
  <c r="C19" i="10"/>
  <c r="G19" i="10"/>
  <c r="L18" i="10"/>
  <c r="N18" i="10"/>
  <c r="D18" i="10"/>
  <c r="C18" i="10"/>
  <c r="G18" i="10"/>
  <c r="L17" i="10"/>
  <c r="N17" i="10"/>
  <c r="D17" i="10"/>
  <c r="C17" i="10"/>
  <c r="G17" i="10"/>
  <c r="L16" i="10"/>
  <c r="N16" i="10"/>
  <c r="D16" i="10"/>
  <c r="C16" i="10"/>
  <c r="G16" i="10"/>
  <c r="L15" i="10"/>
  <c r="N15" i="10"/>
  <c r="D15" i="10"/>
  <c r="C15" i="10"/>
  <c r="G15" i="10"/>
  <c r="L14" i="10"/>
  <c r="N14" i="10"/>
  <c r="D14" i="10"/>
  <c r="C14" i="10"/>
  <c r="G14" i="10"/>
  <c r="L13" i="10"/>
  <c r="N13" i="10"/>
  <c r="D13" i="10"/>
  <c r="C13" i="10"/>
  <c r="F9" i="12"/>
  <c r="G13" i="10"/>
  <c r="L12" i="10"/>
  <c r="N12" i="10"/>
  <c r="D12" i="10"/>
  <c r="C12" i="10"/>
  <c r="F8" i="12"/>
  <c r="G12" i="10"/>
  <c r="L11" i="10"/>
  <c r="N11" i="10"/>
  <c r="D11" i="10"/>
  <c r="C11" i="10"/>
  <c r="F7" i="12"/>
  <c r="G11" i="10"/>
  <c r="L10" i="10"/>
  <c r="N10" i="10"/>
  <c r="D10" i="10"/>
  <c r="C10" i="10"/>
  <c r="F6" i="12"/>
  <c r="G10" i="10"/>
  <c r="L9" i="10"/>
  <c r="N9" i="10"/>
  <c r="D9" i="10"/>
  <c r="C9" i="10"/>
  <c r="F5" i="12"/>
  <c r="G9" i="10"/>
  <c r="L8" i="10"/>
  <c r="N8" i="10"/>
  <c r="D8" i="10"/>
  <c r="C8" i="10"/>
  <c r="F4" i="12"/>
  <c r="G8" i="10"/>
  <c r="V2" i="15"/>
  <c r="V216" i="15" s="1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3" i="15"/>
  <c r="U214" i="15"/>
  <c r="U215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7" i="15"/>
  <c r="U248" i="15"/>
  <c r="U249" i="15"/>
  <c r="U250" i="15"/>
  <c r="U251" i="15"/>
  <c r="U252" i="15"/>
  <c r="U253" i="15"/>
  <c r="U254" i="15"/>
  <c r="U255" i="15"/>
  <c r="U256" i="15"/>
  <c r="U257" i="15"/>
  <c r="U258" i="15"/>
  <c r="U259" i="15"/>
  <c r="U260" i="15"/>
  <c r="U261" i="15"/>
  <c r="U262" i="15"/>
  <c r="U263" i="15"/>
  <c r="U264" i="15"/>
  <c r="U265" i="15"/>
  <c r="U266" i="15"/>
  <c r="U267" i="15"/>
  <c r="U268" i="15"/>
  <c r="U269" i="15"/>
  <c r="U270" i="15"/>
  <c r="U271" i="15"/>
  <c r="U272" i="15"/>
  <c r="U273" i="15"/>
  <c r="U274" i="15"/>
  <c r="U275" i="15"/>
  <c r="U276" i="15"/>
  <c r="U277" i="15"/>
  <c r="U278" i="15"/>
  <c r="U279" i="15"/>
  <c r="U280" i="15"/>
  <c r="U281" i="15"/>
  <c r="U282" i="15"/>
  <c r="U283" i="15"/>
  <c r="U284" i="15"/>
  <c r="U285" i="15"/>
  <c r="U286" i="15"/>
  <c r="U287" i="15"/>
  <c r="U288" i="15"/>
  <c r="U289" i="15"/>
  <c r="U290" i="15"/>
  <c r="U291" i="15"/>
  <c r="U292" i="15"/>
  <c r="U293" i="15"/>
  <c r="U294" i="15"/>
  <c r="U295" i="15"/>
  <c r="U296" i="15"/>
  <c r="U297" i="15"/>
  <c r="U298" i="15"/>
  <c r="U299" i="15"/>
  <c r="U300" i="15"/>
  <c r="U301" i="15"/>
  <c r="U302" i="15"/>
  <c r="U303" i="15"/>
  <c r="U304" i="15"/>
  <c r="U305" i="15"/>
  <c r="U306" i="15"/>
  <c r="U307" i="15"/>
  <c r="U308" i="15"/>
  <c r="U309" i="15"/>
  <c r="U310" i="15"/>
  <c r="U311" i="15"/>
  <c r="U312" i="15"/>
  <c r="U313" i="15"/>
  <c r="U314" i="15"/>
  <c r="U315" i="15"/>
  <c r="U316" i="15"/>
  <c r="U317" i="15"/>
  <c r="U318" i="15"/>
  <c r="U319" i="15"/>
  <c r="U320" i="15"/>
  <c r="U321" i="15"/>
  <c r="U322" i="15"/>
  <c r="U323" i="15"/>
  <c r="U324" i="15"/>
  <c r="U325" i="15"/>
  <c r="U326" i="15"/>
  <c r="U327" i="15"/>
  <c r="U328" i="15"/>
  <c r="U329" i="15"/>
  <c r="U330" i="15"/>
  <c r="U331" i="15"/>
  <c r="U332" i="15"/>
  <c r="U333" i="15"/>
  <c r="U334" i="15"/>
  <c r="U335" i="15"/>
  <c r="U336" i="15"/>
  <c r="U337" i="15"/>
  <c r="U338" i="15"/>
  <c r="U339" i="15"/>
  <c r="U340" i="15"/>
  <c r="U341" i="15"/>
  <c r="U342" i="15"/>
  <c r="U343" i="15"/>
  <c r="U344" i="15"/>
  <c r="U345" i="15"/>
  <c r="U346" i="15"/>
  <c r="U347" i="15"/>
  <c r="U348" i="15"/>
  <c r="U349" i="15"/>
  <c r="U350" i="15"/>
  <c r="U351" i="15"/>
  <c r="U352" i="15"/>
  <c r="U353" i="15"/>
  <c r="U354" i="15"/>
  <c r="U355" i="15"/>
  <c r="U356" i="15"/>
  <c r="U357" i="15"/>
  <c r="U358" i="15"/>
  <c r="U359" i="15"/>
  <c r="U360" i="15"/>
  <c r="U361" i="15"/>
  <c r="U362" i="15"/>
  <c r="U363" i="15"/>
  <c r="U364" i="15"/>
  <c r="U365" i="15"/>
  <c r="U366" i="15"/>
  <c r="U367" i="15"/>
  <c r="U368" i="15"/>
  <c r="U369" i="15"/>
  <c r="U370" i="15"/>
  <c r="U371" i="15"/>
  <c r="U372" i="15"/>
  <c r="U373" i="15"/>
  <c r="U374" i="15"/>
  <c r="U375" i="15"/>
  <c r="U376" i="15"/>
  <c r="U377" i="15"/>
  <c r="U378" i="15"/>
  <c r="U379" i="15"/>
  <c r="U380" i="15"/>
  <c r="U381" i="15"/>
  <c r="U382" i="15"/>
  <c r="U383" i="15"/>
  <c r="U384" i="15"/>
  <c r="U385" i="15"/>
  <c r="U386" i="15"/>
  <c r="U387" i="15"/>
  <c r="U388" i="15"/>
  <c r="U389" i="15"/>
  <c r="U390" i="15"/>
  <c r="U391" i="15"/>
  <c r="U392" i="15"/>
  <c r="U393" i="15"/>
  <c r="U394" i="15"/>
  <c r="U395" i="15"/>
  <c r="U396" i="15"/>
  <c r="U397" i="15"/>
  <c r="U398" i="15"/>
  <c r="U399" i="15"/>
  <c r="U400" i="15"/>
  <c r="U401" i="15"/>
  <c r="U402" i="15"/>
  <c r="U403" i="15"/>
  <c r="U404" i="15"/>
  <c r="U405" i="15"/>
  <c r="U406" i="15"/>
  <c r="U407" i="15"/>
  <c r="U408" i="15"/>
  <c r="U409" i="15"/>
  <c r="U410" i="15"/>
  <c r="U411" i="15"/>
  <c r="U412" i="15"/>
  <c r="U413" i="15"/>
  <c r="U414" i="15"/>
  <c r="U415" i="15"/>
  <c r="U416" i="15"/>
  <c r="U417" i="15"/>
  <c r="U418" i="15"/>
  <c r="U419" i="15"/>
  <c r="U420" i="15"/>
  <c r="U421" i="15"/>
  <c r="U422" i="15"/>
  <c r="U423" i="15"/>
  <c r="U424" i="15"/>
  <c r="U425" i="15"/>
  <c r="U426" i="15"/>
  <c r="U427" i="15"/>
  <c r="U428" i="15"/>
  <c r="U429" i="15"/>
  <c r="U430" i="15"/>
  <c r="U431" i="15"/>
  <c r="U432" i="15"/>
  <c r="U433" i="15"/>
  <c r="U434" i="15"/>
  <c r="U435" i="15"/>
  <c r="U436" i="15"/>
  <c r="U437" i="15"/>
  <c r="U438" i="15"/>
  <c r="U439" i="15"/>
  <c r="U440" i="15"/>
  <c r="U441" i="15"/>
  <c r="U442" i="15"/>
  <c r="U443" i="15"/>
  <c r="U444" i="15"/>
  <c r="U445" i="15"/>
  <c r="U446" i="15"/>
  <c r="U447" i="15"/>
  <c r="U448" i="15"/>
  <c r="U449" i="15"/>
  <c r="U450" i="15"/>
  <c r="U451" i="15"/>
  <c r="U452" i="15"/>
  <c r="U453" i="15"/>
  <c r="U454" i="15"/>
  <c r="U455" i="15"/>
  <c r="U456" i="15"/>
  <c r="U457" i="15"/>
  <c r="U458" i="15"/>
  <c r="U459" i="15"/>
  <c r="U460" i="15"/>
  <c r="U461" i="15"/>
  <c r="U462" i="15"/>
  <c r="U463" i="15"/>
  <c r="U464" i="15"/>
  <c r="U465" i="15"/>
  <c r="U466" i="15"/>
  <c r="U467" i="15"/>
  <c r="U468" i="15"/>
  <c r="U469" i="15"/>
  <c r="U470" i="15"/>
  <c r="U471" i="15"/>
  <c r="U472" i="15"/>
  <c r="U473" i="15"/>
  <c r="U474" i="15"/>
  <c r="U475" i="15"/>
  <c r="U476" i="15"/>
  <c r="U477" i="15"/>
  <c r="U478" i="15"/>
  <c r="U479" i="15"/>
  <c r="U480" i="15"/>
  <c r="U481" i="15"/>
  <c r="U482" i="15"/>
  <c r="U483" i="15"/>
  <c r="U484" i="15"/>
  <c r="U485" i="15"/>
  <c r="U486" i="15"/>
  <c r="U487" i="15"/>
  <c r="U488" i="15"/>
  <c r="U489" i="15"/>
  <c r="U490" i="15"/>
  <c r="U491" i="15"/>
  <c r="U492" i="15"/>
  <c r="U493" i="15"/>
  <c r="U494" i="15"/>
  <c r="U495" i="15"/>
  <c r="U496" i="15"/>
  <c r="U497" i="15"/>
  <c r="U498" i="15"/>
  <c r="U499" i="15"/>
  <c r="U500" i="15"/>
  <c r="U501" i="15"/>
  <c r="U502" i="15"/>
  <c r="U503" i="15"/>
  <c r="U504" i="15"/>
  <c r="U505" i="15"/>
  <c r="U506" i="15"/>
  <c r="U507" i="15"/>
  <c r="U508" i="15"/>
  <c r="U509" i="15"/>
  <c r="U510" i="15"/>
  <c r="U511" i="15"/>
  <c r="U512" i="15"/>
  <c r="U513" i="15"/>
  <c r="U514" i="15"/>
  <c r="U515" i="15"/>
  <c r="U516" i="15"/>
  <c r="U517" i="15"/>
  <c r="U518" i="15"/>
  <c r="U519" i="15"/>
  <c r="U520" i="15"/>
  <c r="U521" i="15"/>
  <c r="U522" i="15"/>
  <c r="U523" i="15"/>
  <c r="U524" i="15"/>
  <c r="U525" i="15"/>
  <c r="U526" i="15"/>
  <c r="U527" i="15"/>
  <c r="U528" i="15"/>
  <c r="U529" i="15"/>
  <c r="U530" i="15"/>
  <c r="U531" i="15"/>
  <c r="U532" i="15"/>
  <c r="U533" i="15"/>
  <c r="U534" i="15"/>
  <c r="U535" i="15"/>
  <c r="U536" i="15"/>
  <c r="U537" i="15"/>
  <c r="U538" i="15"/>
  <c r="U539" i="15"/>
  <c r="U540" i="15"/>
  <c r="U541" i="15"/>
  <c r="U542" i="15"/>
  <c r="U543" i="15"/>
  <c r="U544" i="15"/>
  <c r="U545" i="15"/>
  <c r="U546" i="15"/>
  <c r="U547" i="15"/>
  <c r="U548" i="15"/>
  <c r="U549" i="15"/>
  <c r="U550" i="15"/>
  <c r="U551" i="15"/>
  <c r="U552" i="15"/>
  <c r="U553" i="15"/>
  <c r="U554" i="15"/>
  <c r="U555" i="15"/>
  <c r="U556" i="15"/>
  <c r="U557" i="15"/>
  <c r="U558" i="15"/>
  <c r="U559" i="15"/>
  <c r="U560" i="15"/>
  <c r="U561" i="15"/>
  <c r="U562" i="15"/>
  <c r="U563" i="15"/>
  <c r="U564" i="15"/>
  <c r="U565" i="15"/>
  <c r="U566" i="15"/>
  <c r="U567" i="15"/>
  <c r="U568" i="15"/>
  <c r="U569" i="15"/>
  <c r="U570" i="15"/>
  <c r="U571" i="15"/>
  <c r="U572" i="15"/>
  <c r="U573" i="15"/>
  <c r="U574" i="15"/>
  <c r="U575" i="15"/>
  <c r="U576" i="15"/>
  <c r="U577" i="15"/>
  <c r="U578" i="15"/>
  <c r="U579" i="15"/>
  <c r="U580" i="15"/>
  <c r="U581" i="15"/>
  <c r="U582" i="15"/>
  <c r="U583" i="15"/>
  <c r="U584" i="15"/>
  <c r="U585" i="15"/>
  <c r="U586" i="15"/>
  <c r="U587" i="15"/>
  <c r="U588" i="15"/>
  <c r="U589" i="15"/>
  <c r="U590" i="15"/>
  <c r="U591" i="15"/>
  <c r="U592" i="15"/>
  <c r="U593" i="15"/>
  <c r="U594" i="15"/>
  <c r="U595" i="15"/>
  <c r="U596" i="15"/>
  <c r="U597" i="15"/>
  <c r="U598" i="15"/>
  <c r="U599" i="15"/>
  <c r="U600" i="15"/>
  <c r="U601" i="15"/>
  <c r="U602" i="15"/>
  <c r="U603" i="15"/>
  <c r="U604" i="15"/>
  <c r="U605" i="15"/>
  <c r="U606" i="15"/>
  <c r="U607" i="15"/>
  <c r="U608" i="15"/>
  <c r="U609" i="15"/>
  <c r="U610" i="15"/>
  <c r="U611" i="15"/>
  <c r="U612" i="15"/>
  <c r="U613" i="15"/>
  <c r="U614" i="15"/>
  <c r="U615" i="15"/>
  <c r="U616" i="15"/>
  <c r="U617" i="15"/>
  <c r="U618" i="15"/>
  <c r="U619" i="15"/>
  <c r="U620" i="15"/>
  <c r="U621" i="15"/>
  <c r="U622" i="15"/>
  <c r="U623" i="15"/>
  <c r="U624" i="15"/>
  <c r="U625" i="15"/>
  <c r="U626" i="15"/>
  <c r="U627" i="15"/>
  <c r="U628" i="15"/>
  <c r="U629" i="15"/>
  <c r="U630" i="15"/>
  <c r="U631" i="15"/>
  <c r="U632" i="15"/>
  <c r="U633" i="15"/>
  <c r="U634" i="15"/>
  <c r="U635" i="15"/>
  <c r="U636" i="15"/>
  <c r="U637" i="15"/>
  <c r="U638" i="15"/>
  <c r="U639" i="15"/>
  <c r="U640" i="15"/>
  <c r="U641" i="15"/>
  <c r="U642" i="15"/>
  <c r="U643" i="15"/>
  <c r="U644" i="15"/>
  <c r="U645" i="15"/>
  <c r="U646" i="15"/>
  <c r="U647" i="15"/>
  <c r="U648" i="15"/>
  <c r="U649" i="15"/>
  <c r="U650" i="15"/>
  <c r="U651" i="15"/>
  <c r="U652" i="15"/>
  <c r="U653" i="15"/>
  <c r="U654" i="15"/>
  <c r="U655" i="15"/>
  <c r="U656" i="15"/>
  <c r="U657" i="15"/>
  <c r="U658" i="15"/>
  <c r="U659" i="15"/>
  <c r="U660" i="15"/>
  <c r="U661" i="15"/>
  <c r="U662" i="15"/>
  <c r="U663" i="15"/>
  <c r="U664" i="15"/>
  <c r="U665" i="15"/>
  <c r="U666" i="15"/>
  <c r="U667" i="15"/>
  <c r="U668" i="15"/>
  <c r="U669" i="15"/>
  <c r="U670" i="15"/>
  <c r="U671" i="15"/>
  <c r="U672" i="15"/>
  <c r="U673" i="15"/>
  <c r="U674" i="15"/>
  <c r="U675" i="15"/>
  <c r="U676" i="15"/>
  <c r="U677" i="15"/>
  <c r="U678" i="15"/>
  <c r="U679" i="15"/>
  <c r="U680" i="15"/>
  <c r="U681" i="15"/>
  <c r="U682" i="15"/>
  <c r="U683" i="15"/>
  <c r="U684" i="15"/>
  <c r="U685" i="15"/>
  <c r="U686" i="15"/>
  <c r="U687" i="15"/>
  <c r="U688" i="15"/>
  <c r="U689" i="15"/>
  <c r="U690" i="15"/>
  <c r="U691" i="15"/>
  <c r="U692" i="15"/>
  <c r="U693" i="15"/>
  <c r="U694" i="15"/>
  <c r="U695" i="15"/>
  <c r="U696" i="15"/>
  <c r="U697" i="15"/>
  <c r="U698" i="15"/>
  <c r="U699" i="15"/>
  <c r="U700" i="15"/>
  <c r="U701" i="15"/>
  <c r="U702" i="15"/>
  <c r="U703" i="15"/>
  <c r="U704" i="15"/>
  <c r="U705" i="15"/>
  <c r="U706" i="15"/>
  <c r="U707" i="15"/>
  <c r="U708" i="15"/>
  <c r="U709" i="15"/>
  <c r="U710" i="15"/>
  <c r="U711" i="15"/>
  <c r="U712" i="15"/>
  <c r="U713" i="15"/>
  <c r="U714" i="15"/>
  <c r="U715" i="15"/>
  <c r="U716" i="15"/>
  <c r="U717" i="15"/>
  <c r="U718" i="15"/>
  <c r="U719" i="15"/>
  <c r="U720" i="15"/>
  <c r="U721" i="15"/>
  <c r="U722" i="15"/>
  <c r="U723" i="15"/>
  <c r="U724" i="15"/>
  <c r="U725" i="15"/>
  <c r="U726" i="15"/>
  <c r="U727" i="15"/>
  <c r="U728" i="15"/>
  <c r="U729" i="15"/>
  <c r="U730" i="15"/>
  <c r="U731" i="15"/>
  <c r="U732" i="15"/>
  <c r="U733" i="15"/>
  <c r="U734" i="15"/>
  <c r="U735" i="15"/>
  <c r="U736" i="15"/>
  <c r="U737" i="15"/>
  <c r="U738" i="15"/>
  <c r="U739" i="15"/>
  <c r="U740" i="15"/>
  <c r="U741" i="15"/>
  <c r="U742" i="15"/>
  <c r="U743" i="15"/>
  <c r="U744" i="15"/>
  <c r="U745" i="15"/>
  <c r="U746" i="15"/>
  <c r="U747" i="15"/>
  <c r="U748" i="15"/>
  <c r="U749" i="15"/>
  <c r="U750" i="15"/>
  <c r="U751" i="15"/>
  <c r="U752" i="15"/>
  <c r="U753" i="15"/>
  <c r="U754" i="15"/>
  <c r="U755" i="15"/>
  <c r="U756" i="15"/>
  <c r="U757" i="15"/>
  <c r="U758" i="15"/>
  <c r="U759" i="15"/>
  <c r="U760" i="15"/>
  <c r="U761" i="15"/>
  <c r="U762" i="15"/>
  <c r="U763" i="15"/>
  <c r="U764" i="15"/>
  <c r="U765" i="15"/>
  <c r="U766" i="15"/>
  <c r="U767" i="15"/>
  <c r="U768" i="15"/>
  <c r="U769" i="15"/>
  <c r="U770" i="15"/>
  <c r="U771" i="15"/>
  <c r="U772" i="15"/>
  <c r="U773" i="15"/>
  <c r="U774" i="15"/>
  <c r="U775" i="15"/>
  <c r="U776" i="15"/>
  <c r="U777" i="15"/>
  <c r="U778" i="15"/>
  <c r="U779" i="15"/>
  <c r="U780" i="15"/>
  <c r="U781" i="15"/>
  <c r="U782" i="15"/>
  <c r="U783" i="15"/>
  <c r="U784" i="15"/>
  <c r="U785" i="15"/>
  <c r="U786" i="15"/>
  <c r="U787" i="15"/>
  <c r="U788" i="15"/>
  <c r="U789" i="15"/>
  <c r="U790" i="15"/>
  <c r="U791" i="15"/>
  <c r="U792" i="15"/>
  <c r="U793" i="15"/>
  <c r="U794" i="15"/>
  <c r="U795" i="15"/>
  <c r="U796" i="15"/>
  <c r="U797" i="15"/>
  <c r="U798" i="15"/>
  <c r="U799" i="15"/>
  <c r="U800" i="15"/>
  <c r="U801" i="15"/>
  <c r="U802" i="15"/>
  <c r="U803" i="15"/>
  <c r="U804" i="15"/>
  <c r="U805" i="15"/>
  <c r="U806" i="15"/>
  <c r="U807" i="15"/>
  <c r="U808" i="15"/>
  <c r="U809" i="15"/>
  <c r="U810" i="15"/>
  <c r="U811" i="15"/>
  <c r="U812" i="15"/>
  <c r="U813" i="15"/>
  <c r="U814" i="15"/>
  <c r="U815" i="15"/>
  <c r="U816" i="15"/>
  <c r="U817" i="15"/>
  <c r="U818" i="15"/>
  <c r="U819" i="15"/>
  <c r="U820" i="15"/>
  <c r="U821" i="15"/>
  <c r="U822" i="15"/>
  <c r="U823" i="15"/>
  <c r="U824" i="15"/>
  <c r="U825" i="15"/>
  <c r="U826" i="15"/>
  <c r="U827" i="15"/>
  <c r="U828" i="15"/>
  <c r="U829" i="15"/>
  <c r="U830" i="15"/>
  <c r="U831" i="15"/>
  <c r="U832" i="15"/>
  <c r="U833" i="15"/>
  <c r="U834" i="15"/>
  <c r="U835" i="15"/>
  <c r="U836" i="15"/>
  <c r="U837" i="15"/>
  <c r="U838" i="15"/>
  <c r="U839" i="15"/>
  <c r="U840" i="15"/>
  <c r="U841" i="15"/>
  <c r="U842" i="15"/>
  <c r="U843" i="15"/>
  <c r="U844" i="15"/>
  <c r="U845" i="15"/>
  <c r="U846" i="15"/>
  <c r="U847" i="15"/>
  <c r="U848" i="15"/>
  <c r="U849" i="15"/>
  <c r="U850" i="15"/>
  <c r="U851" i="15"/>
  <c r="U852" i="15"/>
  <c r="U853" i="15"/>
  <c r="U854" i="15"/>
  <c r="U855" i="15"/>
  <c r="U856" i="15"/>
  <c r="U857" i="15"/>
  <c r="U858" i="15"/>
  <c r="U859" i="15"/>
  <c r="U860" i="15"/>
  <c r="U861" i="15"/>
  <c r="U862" i="15"/>
  <c r="U863" i="15"/>
  <c r="U864" i="15"/>
  <c r="U865" i="15"/>
  <c r="U866" i="15"/>
  <c r="U867" i="15"/>
  <c r="U868" i="15"/>
  <c r="U869" i="15"/>
  <c r="U870" i="15"/>
  <c r="U871" i="15"/>
  <c r="U872" i="15"/>
  <c r="U873" i="15"/>
  <c r="U874" i="15"/>
  <c r="U875" i="15"/>
  <c r="U876" i="15"/>
  <c r="U877" i="15"/>
  <c r="U878" i="15"/>
  <c r="U879" i="15"/>
  <c r="U880" i="15"/>
  <c r="U881" i="15"/>
  <c r="U882" i="15"/>
  <c r="U883" i="15"/>
  <c r="U884" i="15"/>
  <c r="U885" i="15"/>
  <c r="U886" i="15"/>
  <c r="U887" i="15"/>
  <c r="U888" i="15"/>
  <c r="U889" i="15"/>
  <c r="U890" i="15"/>
  <c r="U891" i="15"/>
  <c r="U892" i="15"/>
  <c r="U893" i="15"/>
  <c r="U894" i="15"/>
  <c r="U895" i="15"/>
  <c r="U896" i="15"/>
  <c r="U897" i="15"/>
  <c r="U898" i="15"/>
  <c r="U899" i="15"/>
  <c r="U900" i="15"/>
  <c r="U901" i="15"/>
  <c r="U902" i="15"/>
  <c r="U903" i="15"/>
  <c r="U904" i="15"/>
  <c r="U905" i="15"/>
  <c r="U906" i="15"/>
  <c r="U907" i="15"/>
  <c r="U908" i="15"/>
  <c r="U909" i="15"/>
  <c r="U910" i="15"/>
  <c r="U911" i="15"/>
  <c r="U912" i="15"/>
  <c r="U913" i="15"/>
  <c r="U914" i="15"/>
  <c r="U915" i="15"/>
  <c r="U916" i="15"/>
  <c r="U917" i="15"/>
  <c r="U918" i="15"/>
  <c r="U919" i="15"/>
  <c r="U920" i="15"/>
  <c r="U921" i="15"/>
  <c r="U922" i="15"/>
  <c r="U923" i="15"/>
  <c r="U924" i="15"/>
  <c r="U925" i="15"/>
  <c r="U926" i="15"/>
  <c r="U927" i="15"/>
  <c r="U928" i="15"/>
  <c r="U929" i="15"/>
  <c r="U930" i="15"/>
  <c r="U931" i="15"/>
  <c r="U932" i="15"/>
  <c r="U933" i="15"/>
  <c r="U934" i="15"/>
  <c r="U935" i="15"/>
  <c r="U936" i="15"/>
  <c r="U937" i="15"/>
  <c r="U938" i="15"/>
  <c r="U939" i="15"/>
  <c r="U940" i="15"/>
  <c r="U941" i="15"/>
  <c r="U942" i="15"/>
  <c r="U943" i="15"/>
  <c r="U944" i="15"/>
  <c r="U945" i="15"/>
  <c r="U946" i="15"/>
  <c r="U947" i="15"/>
  <c r="U948" i="15"/>
  <c r="U949" i="15"/>
  <c r="U950" i="15"/>
  <c r="U951" i="15"/>
  <c r="U952" i="15"/>
  <c r="U953" i="15"/>
  <c r="U954" i="15"/>
  <c r="U955" i="15"/>
  <c r="U956" i="15"/>
  <c r="U957" i="15"/>
  <c r="U958" i="15"/>
  <c r="U959" i="15"/>
  <c r="U960" i="15"/>
  <c r="U961" i="15"/>
  <c r="U962" i="15"/>
  <c r="U963" i="15"/>
  <c r="U964" i="15"/>
  <c r="U965" i="15"/>
  <c r="U966" i="15"/>
  <c r="U967" i="15"/>
  <c r="U968" i="15"/>
  <c r="U969" i="15"/>
  <c r="U970" i="15"/>
  <c r="U971" i="15"/>
  <c r="U972" i="15"/>
  <c r="U973" i="15"/>
  <c r="U974" i="15"/>
  <c r="U975" i="15"/>
  <c r="U976" i="15"/>
  <c r="U977" i="15"/>
  <c r="U978" i="15"/>
  <c r="U979" i="15"/>
  <c r="U980" i="15"/>
  <c r="U981" i="15"/>
  <c r="U982" i="15"/>
  <c r="U983" i="15"/>
  <c r="U984" i="15"/>
  <c r="U985" i="15"/>
  <c r="U986" i="15"/>
  <c r="U987" i="15"/>
  <c r="U988" i="15"/>
  <c r="U989" i="15"/>
  <c r="U990" i="15"/>
  <c r="U991" i="15"/>
  <c r="U992" i="15"/>
  <c r="U993" i="15"/>
  <c r="U994" i="15"/>
  <c r="U995" i="15"/>
  <c r="U996" i="15"/>
  <c r="U997" i="15"/>
  <c r="U998" i="15"/>
  <c r="U999" i="15"/>
  <c r="U1000" i="15"/>
  <c r="U1001" i="15"/>
  <c r="U1002" i="15"/>
  <c r="U1003" i="15"/>
  <c r="U1004" i="15"/>
  <c r="U1005" i="15"/>
  <c r="U1006" i="15"/>
  <c r="U1007" i="15"/>
  <c r="U1008" i="15"/>
  <c r="U1009" i="15"/>
  <c r="U1010" i="15"/>
  <c r="U1011" i="15"/>
  <c r="U1012" i="15"/>
  <c r="U1013" i="15"/>
  <c r="U1014" i="15"/>
  <c r="U1015" i="15"/>
  <c r="U1016" i="15"/>
  <c r="U1017" i="15"/>
  <c r="U1018" i="15"/>
  <c r="U1019" i="15"/>
  <c r="U1020" i="15"/>
  <c r="U1021" i="15"/>
  <c r="U1022" i="15"/>
  <c r="U1023" i="15"/>
  <c r="U1024" i="15"/>
  <c r="U1025" i="15"/>
  <c r="U1026" i="15"/>
  <c r="U1027" i="15"/>
  <c r="U1028" i="15"/>
  <c r="U1029" i="15"/>
  <c r="U1030" i="15"/>
  <c r="U1031" i="15"/>
  <c r="U1032" i="15"/>
  <c r="U1033" i="15"/>
  <c r="U1034" i="15"/>
  <c r="U1035" i="15"/>
  <c r="U1036" i="15"/>
  <c r="U1037" i="15"/>
  <c r="U1038" i="15"/>
  <c r="U1039" i="15"/>
  <c r="U1040" i="15"/>
  <c r="U1041" i="15"/>
  <c r="U1042" i="15"/>
  <c r="U1043" i="15"/>
  <c r="U1044" i="15"/>
  <c r="U1045" i="15"/>
  <c r="U1046" i="15"/>
  <c r="U1047" i="15"/>
  <c r="U1048" i="15"/>
  <c r="U1049" i="15"/>
  <c r="U1050" i="15"/>
  <c r="U1051" i="15"/>
  <c r="U1052" i="15"/>
  <c r="U3" i="15"/>
  <c r="AM997" i="1"/>
  <c r="AL992" i="1"/>
  <c r="AL983" i="1"/>
  <c r="AM980" i="1"/>
  <c r="AL974" i="1"/>
  <c r="AL969" i="1"/>
  <c r="AL925" i="1"/>
  <c r="AL924" i="1"/>
  <c r="AL920" i="1"/>
  <c r="AL913" i="1"/>
  <c r="AL910" i="1"/>
  <c r="AM906" i="1"/>
  <c r="AL905" i="1"/>
  <c r="AL901" i="1"/>
  <c r="AL1012" i="1"/>
  <c r="AL995" i="1"/>
  <c r="AL1028" i="1"/>
  <c r="AL1024" i="1"/>
  <c r="AL1005" i="1"/>
  <c r="AL1001" i="1"/>
  <c r="AL996" i="1"/>
  <c r="AM985" i="1"/>
  <c r="AL1004" i="1"/>
  <c r="AL999" i="1"/>
  <c r="AL991" i="1"/>
  <c r="AL986" i="1"/>
  <c r="AL977" i="1"/>
  <c r="AM974" i="1"/>
  <c r="AL973" i="1"/>
  <c r="AL972" i="1"/>
  <c r="AM965" i="1"/>
  <c r="AL963" i="1"/>
  <c r="AL959" i="1"/>
  <c r="AL954" i="1"/>
  <c r="AL950" i="1"/>
  <c r="AL945" i="1"/>
  <c r="AL938" i="1"/>
  <c r="AL931" i="1"/>
  <c r="AL919" i="1"/>
  <c r="AL916" i="1"/>
  <c r="AL915" i="1"/>
  <c r="AM909" i="1"/>
  <c r="AL904" i="1"/>
  <c r="AL903" i="1"/>
  <c r="AL902" i="1"/>
  <c r="AL900" i="1"/>
  <c r="AL897" i="1"/>
  <c r="AL891" i="1"/>
  <c r="AL882" i="1"/>
  <c r="AL873" i="1"/>
  <c r="AL870" i="1"/>
  <c r="AL867" i="1"/>
  <c r="AL854" i="1"/>
  <c r="AL834" i="1"/>
  <c r="AL825" i="1"/>
  <c r="AL966" i="1"/>
  <c r="AL944" i="1"/>
  <c r="AL937" i="1"/>
  <c r="AL933" i="1"/>
  <c r="AL929" i="1"/>
  <c r="AL922" i="1"/>
  <c r="AL800" i="1"/>
  <c r="AL788" i="1"/>
  <c r="AL885" i="1"/>
  <c r="AL876" i="1"/>
  <c r="AL864" i="1"/>
  <c r="AL840" i="1"/>
  <c r="AL837" i="1"/>
  <c r="AL828" i="1"/>
  <c r="AL812" i="1"/>
  <c r="AL809" i="1"/>
  <c r="AM790" i="1"/>
  <c r="BC607" i="1" a="1"/>
  <c r="BC607" i="1" s="1"/>
  <c r="BC969" i="1" a="1"/>
  <c r="BC969" i="1" s="1"/>
  <c r="BB802" i="1" a="1"/>
  <c r="BB802" i="1" s="1"/>
  <c r="BB795" i="1" a="1"/>
  <c r="BB795" i="1" s="1"/>
  <c r="BC674" i="1" a="1"/>
  <c r="BC674" i="1" s="1"/>
  <c r="BC659" i="1" a="1"/>
  <c r="BC659" i="1" s="1"/>
  <c r="BB656" i="1" a="1"/>
  <c r="BB656" i="1" s="1"/>
  <c r="BB645" i="1" a="1"/>
  <c r="BB645" i="1" s="1"/>
  <c r="BB549" i="1" a="1"/>
  <c r="BB549" i="1" s="1"/>
  <c r="BC525" i="1" a="1"/>
  <c r="BC525" i="1" s="1"/>
  <c r="BC420" i="1" a="1"/>
  <c r="BC420" i="1" s="1"/>
  <c r="AM1033" i="1"/>
  <c r="AM1020" i="1"/>
  <c r="AL1019" i="1"/>
  <c r="AM346" i="1"/>
  <c r="AL312" i="1"/>
  <c r="AL309" i="1"/>
  <c r="AL306" i="1"/>
  <c r="AL299" i="1"/>
  <c r="AL1022" i="1"/>
  <c r="AL335" i="1"/>
  <c r="AM325" i="1"/>
  <c r="AM1032" i="1"/>
  <c r="AL1031" i="1"/>
  <c r="AL473" i="1"/>
  <c r="AL326" i="1"/>
  <c r="BC906" i="1" a="1"/>
  <c r="BC906" i="1" s="1"/>
  <c r="BC847" i="1" a="1"/>
  <c r="BC847" i="1" s="1"/>
  <c r="BC832" i="1" a="1"/>
  <c r="BC832" i="1" s="1"/>
  <c r="BB822" i="1" a="1"/>
  <c r="BB822" i="1" s="1"/>
  <c r="BB742" i="1" a="1"/>
  <c r="BB742" i="1" s="1"/>
  <c r="BC705" i="1" a="1"/>
  <c r="BC705" i="1" s="1"/>
  <c r="BB705" i="1" a="1"/>
  <c r="BB705" i="1" s="1"/>
  <c r="BC702" i="1" a="1"/>
  <c r="BC702" i="1" s="1"/>
  <c r="BC614" i="1" a="1"/>
  <c r="BC614" i="1" s="1"/>
  <c r="BC580" i="1" a="1"/>
  <c r="BC580" i="1" s="1"/>
  <c r="BC512" i="1" a="1"/>
  <c r="BC512" i="1" s="1"/>
  <c r="BB430" i="1" a="1"/>
  <c r="BB430" i="1" s="1"/>
  <c r="BB384" i="1" a="1"/>
  <c r="BB384" i="1" s="1"/>
  <c r="BC378" i="1" a="1"/>
  <c r="BC378" i="1" s="1"/>
  <c r="BC366" i="1" a="1"/>
  <c r="BC366" i="1" s="1"/>
  <c r="BC365" i="1" a="1"/>
  <c r="BC365" i="1" s="1"/>
  <c r="BB357" i="1" a="1"/>
  <c r="BB357" i="1" s="1"/>
  <c r="BC346" i="1" a="1"/>
  <c r="BC346" i="1" s="1"/>
  <c r="BC337" i="1" a="1"/>
  <c r="BC337" i="1" s="1"/>
  <c r="BB329" i="1" a="1"/>
  <c r="BB329" i="1" s="1"/>
  <c r="BC319" i="1" a="1"/>
  <c r="BC319" i="1" s="1"/>
  <c r="BB296" i="1" a="1"/>
  <c r="BB296" i="1" s="1"/>
  <c r="BC981" i="1" a="1"/>
  <c r="BC981" i="1" s="1"/>
  <c r="BB966" i="1" a="1"/>
  <c r="BB966" i="1" s="1"/>
  <c r="BC962" i="1" a="1"/>
  <c r="BC962" i="1" s="1"/>
  <c r="BB957" i="1" a="1"/>
  <c r="BB957" i="1" s="1"/>
  <c r="BB925" i="1" a="1"/>
  <c r="BB925" i="1" s="1"/>
  <c r="BB615" i="1" a="1"/>
  <c r="BB615" i="1" s="1"/>
  <c r="BB493" i="1" a="1"/>
  <c r="BB493" i="1" s="1"/>
  <c r="BB312" i="1" a="1"/>
  <c r="BB312" i="1" s="1"/>
  <c r="BB1054" i="1" a="1"/>
  <c r="BB1054" i="1" s="1"/>
  <c r="BC1041" i="1" a="1"/>
  <c r="BC1041" i="1" s="1"/>
  <c r="BB1036" i="1" a="1"/>
  <c r="BB1036" i="1" s="1"/>
  <c r="BC1022" i="1" a="1"/>
  <c r="BC1022" i="1" s="1"/>
  <c r="BC1021" i="1" a="1"/>
  <c r="BC1021" i="1" s="1"/>
  <c r="BC993" i="1" a="1"/>
  <c r="BC993" i="1" s="1"/>
  <c r="BC992" i="1" a="1"/>
  <c r="BC992" i="1" s="1"/>
  <c r="BC978" i="1" a="1"/>
  <c r="BC978" i="1" s="1"/>
  <c r="BC779" i="1" a="1"/>
  <c r="BC779" i="1" s="1"/>
  <c r="BB763" i="1" a="1"/>
  <c r="BB763" i="1" s="1"/>
  <c r="BC741" i="1" a="1"/>
  <c r="BC741" i="1" s="1"/>
  <c r="BB739" i="1" a="1"/>
  <c r="BB739" i="1" s="1"/>
  <c r="BC732" i="1" a="1"/>
  <c r="BC732" i="1" s="1"/>
  <c r="BB727" i="1" a="1"/>
  <c r="BB727" i="1" s="1"/>
  <c r="BC723" i="1" a="1"/>
  <c r="BC723" i="1" s="1"/>
  <c r="BC714" i="1" a="1"/>
  <c r="BC714" i="1" s="1"/>
  <c r="BB691" i="1" a="1"/>
  <c r="BB691" i="1" s="1"/>
  <c r="BC1047" i="1" a="1"/>
  <c r="BC1047" i="1" s="1"/>
  <c r="BB1024" i="1" a="1"/>
  <c r="BB1024" i="1" s="1"/>
  <c r="BC1023" i="1" a="1"/>
  <c r="BC1023" i="1" s="1"/>
  <c r="BC1020" i="1" a="1"/>
  <c r="BC1020" i="1" s="1"/>
  <c r="BB1002" i="1" a="1"/>
  <c r="BB1002" i="1" s="1"/>
  <c r="BD1054" i="1" a="1"/>
  <c r="BD1054" i="1" s="1"/>
  <c r="BB1048" i="1" a="1"/>
  <c r="BB1048" i="1" s="1"/>
  <c r="BB1014" i="1" a="1"/>
  <c r="BB1014" i="1" s="1"/>
  <c r="BB998" i="1" a="1"/>
  <c r="BB998" i="1" s="1"/>
  <c r="BB963" i="1" a="1"/>
  <c r="BB963" i="1" s="1"/>
  <c r="BB955" i="1" a="1"/>
  <c r="BB955" i="1" s="1"/>
  <c r="BC948" i="1" a="1"/>
  <c r="BC948" i="1" s="1"/>
  <c r="BB933" i="1" a="1"/>
  <c r="BB933" i="1" s="1"/>
  <c r="BC912" i="1" a="1"/>
  <c r="BC912" i="1" s="1"/>
  <c r="BC859" i="1" a="1"/>
  <c r="BC859" i="1" s="1"/>
  <c r="BC858" i="1" a="1"/>
  <c r="BC858" i="1" s="1"/>
  <c r="BC840" i="1" a="1"/>
  <c r="BC840" i="1" s="1"/>
  <c r="BC811" i="1" a="1"/>
  <c r="BC811" i="1" s="1"/>
  <c r="BC786" i="1" a="1"/>
  <c r="BC786" i="1" s="1"/>
  <c r="BC699" i="1" a="1"/>
  <c r="BC699" i="1" s="1"/>
  <c r="BB618" i="1" a="1"/>
  <c r="BB618" i="1" s="1"/>
  <c r="BB608" i="1" a="1"/>
  <c r="BB608" i="1" s="1"/>
  <c r="BB600" i="1" a="1"/>
  <c r="BB600" i="1" s="1"/>
  <c r="BB591" i="1" a="1"/>
  <c r="BB591" i="1" s="1"/>
  <c r="BD587" i="1" a="1"/>
  <c r="BD587" i="1" s="1"/>
  <c r="BB581" i="1" a="1"/>
  <c r="BB581" i="1" s="1"/>
  <c r="BB573" i="1" a="1"/>
  <c r="BB573" i="1" s="1"/>
  <c r="BB564" i="1" a="1"/>
  <c r="BB564" i="1" s="1"/>
  <c r="BD560" i="1" a="1"/>
  <c r="BD560" i="1" s="1"/>
  <c r="BC504" i="1" a="1"/>
  <c r="BC504" i="1" s="1"/>
  <c r="BB499" i="1" a="1"/>
  <c r="BB499" i="1" s="1"/>
  <c r="BC484" i="1" a="1"/>
  <c r="BC484" i="1" s="1"/>
  <c r="BB432" i="1" a="1"/>
  <c r="BB432" i="1" s="1"/>
  <c r="BB403" i="1" a="1"/>
  <c r="BB403" i="1" s="1"/>
  <c r="BC375" i="1" a="1"/>
  <c r="BC375" i="1" s="1"/>
  <c r="BB624" i="1" a="1"/>
  <c r="BB624" i="1" s="1"/>
  <c r="BD614" i="1" a="1"/>
  <c r="BD614" i="1" s="1"/>
  <c r="BC542" i="1" a="1"/>
  <c r="BC542" i="1" s="1"/>
  <c r="BC533" i="1" a="1"/>
  <c r="BC533" i="1" s="1"/>
  <c r="BB531" i="1" a="1"/>
  <c r="BB531" i="1" s="1"/>
  <c r="BC469" i="1" a="1"/>
  <c r="BC469" i="1" s="1"/>
  <c r="BB466" i="1" a="1"/>
  <c r="BB466" i="1" s="1"/>
  <c r="BC451" i="1" a="1"/>
  <c r="BC451" i="1" s="1"/>
  <c r="BC417" i="1" a="1"/>
  <c r="BC417" i="1" s="1"/>
  <c r="BC336" i="1" a="1"/>
  <c r="BC336" i="1" s="1"/>
  <c r="BC322" i="1" a="1"/>
  <c r="BC322" i="1" s="1"/>
  <c r="BC321" i="1" a="1"/>
  <c r="BC321" i="1" s="1"/>
  <c r="BC313" i="1" a="1"/>
  <c r="BC313" i="1" s="1"/>
  <c r="BC281" i="1" a="1"/>
  <c r="BC281" i="1" s="1"/>
  <c r="BC269" i="1" a="1"/>
  <c r="BC269" i="1" s="1"/>
  <c r="BC268" i="1" a="1"/>
  <c r="BC268" i="1" s="1"/>
  <c r="BB265" i="1" a="1"/>
  <c r="BB265" i="1" s="1"/>
  <c r="BC263" i="1" a="1"/>
  <c r="BC263" i="1" s="1"/>
  <c r="BC260" i="1" a="1"/>
  <c r="BC260" i="1" s="1"/>
  <c r="BB258" i="1" a="1"/>
  <c r="BB258" i="1" s="1"/>
  <c r="BB257" i="1" a="1"/>
  <c r="BB257" i="1" s="1"/>
  <c r="BB255" i="1" a="1"/>
  <c r="BB255" i="1" s="1"/>
  <c r="BB254" i="1" a="1"/>
  <c r="BB254" i="1" s="1"/>
  <c r="BB252" i="1" a="1"/>
  <c r="BB252" i="1" s="1"/>
  <c r="BB251" i="1" a="1"/>
  <c r="BB251" i="1" s="1"/>
  <c r="BB249" i="1" a="1"/>
  <c r="BB249" i="1" s="1"/>
  <c r="BB248" i="1" a="1"/>
  <c r="BB248" i="1" s="1"/>
  <c r="BB246" i="1" a="1"/>
  <c r="BB246" i="1" s="1"/>
  <c r="BB245" i="1" a="1"/>
  <c r="BB245" i="1" s="1"/>
  <c r="BB243" i="1" a="1"/>
  <c r="BB243" i="1" s="1"/>
  <c r="BB242" i="1" a="1"/>
  <c r="BB242" i="1" s="1"/>
  <c r="BB240" i="1" a="1"/>
  <c r="BB240" i="1" s="1"/>
  <c r="BB239" i="1" a="1"/>
  <c r="BB239" i="1" s="1"/>
  <c r="BB237" i="1" a="1"/>
  <c r="BB237" i="1" s="1"/>
  <c r="BB236" i="1" a="1"/>
  <c r="BB236" i="1" s="1"/>
  <c r="BB234" i="1" a="1"/>
  <c r="BB234" i="1" s="1"/>
  <c r="BB233" i="1" a="1"/>
  <c r="BB233" i="1" s="1"/>
  <c r="BC231" i="1" a="1"/>
  <c r="BC231" i="1" s="1"/>
  <c r="BC228" i="1" a="1"/>
  <c r="BC228" i="1" s="1"/>
  <c r="BC225" i="1" a="1"/>
  <c r="BC225" i="1" s="1"/>
  <c r="BB224" i="1" a="1"/>
  <c r="BB224" i="1" s="1"/>
  <c r="BC219" i="1" a="1"/>
  <c r="BC219" i="1" s="1"/>
  <c r="BB216" i="1" a="1"/>
  <c r="BB216" i="1" s="1"/>
  <c r="BC213" i="1" a="1"/>
  <c r="BC213" i="1" s="1"/>
  <c r="BB212" i="1" a="1"/>
  <c r="BB212" i="1" s="1"/>
  <c r="BC208" i="1" a="1"/>
  <c r="BC208" i="1" s="1"/>
  <c r="BB206" i="1" a="1"/>
  <c r="BB206" i="1" s="1"/>
  <c r="BB203" i="1" a="1"/>
  <c r="BB203" i="1" s="1"/>
  <c r="BB189" i="1" a="1"/>
  <c r="BB189" i="1" s="1"/>
  <c r="BB186" i="1" a="1"/>
  <c r="BB186" i="1" s="1"/>
  <c r="BB184" i="1" a="1"/>
  <c r="BB184" i="1" s="1"/>
  <c r="BB181" i="1" a="1"/>
  <c r="BB181" i="1" s="1"/>
  <c r="AL984" i="1"/>
  <c r="AL964" i="1"/>
  <c r="AM954" i="1"/>
  <c r="AL927" i="1"/>
  <c r="AM877" i="1"/>
  <c r="AL860" i="1"/>
  <c r="AL817" i="1"/>
  <c r="AL721" i="1"/>
  <c r="AL1054" i="1"/>
  <c r="AL907" i="1"/>
  <c r="AL890" i="1"/>
  <c r="AM883" i="1"/>
  <c r="AL833" i="1"/>
  <c r="AM805" i="1"/>
  <c r="AL757" i="1"/>
  <c r="AL736" i="1"/>
  <c r="AL1002" i="1"/>
  <c r="AL957" i="1"/>
  <c r="AL951" i="1"/>
  <c r="AM941" i="1"/>
  <c r="AL940" i="1"/>
  <c r="AL930" i="1"/>
  <c r="AM920" i="1"/>
  <c r="AL862" i="1"/>
  <c r="AM859" i="1"/>
  <c r="AL853" i="1"/>
  <c r="AL844" i="1"/>
  <c r="AL806" i="1"/>
  <c r="AL797" i="1"/>
  <c r="AM769" i="1"/>
  <c r="AL594" i="1"/>
  <c r="BC1056" i="1" a="1"/>
  <c r="BC1056" i="1" s="1"/>
  <c r="BD1041" i="1" a="1"/>
  <c r="BD1041" i="1" s="1"/>
  <c r="BB1039" i="1" a="1"/>
  <c r="BB1039" i="1" s="1"/>
  <c r="BC1035" i="1" a="1"/>
  <c r="BC1035" i="1" s="1"/>
  <c r="BC1018" i="1" a="1"/>
  <c r="BC1018" i="1" s="1"/>
  <c r="BB1011" i="1" a="1"/>
  <c r="BB1011" i="1" s="1"/>
  <c r="BB1006" i="1" a="1"/>
  <c r="BB1006" i="1" s="1"/>
  <c r="BB1005" i="1" a="1"/>
  <c r="BB1005" i="1" s="1"/>
  <c r="BD992" i="1" a="1"/>
  <c r="BD992" i="1" s="1"/>
  <c r="BC986" i="1" a="1"/>
  <c r="BC986" i="1" s="1"/>
  <c r="BD962" i="1" a="1"/>
  <c r="BD962" i="1" s="1"/>
  <c r="BD951" i="1" a="1"/>
  <c r="BD951" i="1" s="1"/>
  <c r="BC939" i="1" a="1"/>
  <c r="BC939" i="1" s="1"/>
  <c r="BB884" i="1" a="1"/>
  <c r="BB884" i="1" s="1"/>
  <c r="BC883" i="1" a="1"/>
  <c r="BC883" i="1" s="1"/>
  <c r="BB874" i="1" a="1"/>
  <c r="BB874" i="1" s="1"/>
  <c r="BC861" i="1" a="1"/>
  <c r="BC861" i="1" s="1"/>
  <c r="BC853" i="1" a="1"/>
  <c r="BC853" i="1" s="1"/>
  <c r="BB849" i="1" a="1"/>
  <c r="BB849" i="1" s="1"/>
  <c r="BC829" i="1" a="1"/>
  <c r="BC829" i="1" s="1"/>
  <c r="BC820" i="1" a="1"/>
  <c r="BC820" i="1" s="1"/>
  <c r="BC813" i="1" a="1"/>
  <c r="BC813" i="1" s="1"/>
  <c r="BD786" i="1" a="1"/>
  <c r="BD786" i="1" s="1"/>
  <c r="BC769" i="1" a="1"/>
  <c r="BC769" i="1" s="1"/>
  <c r="BB759" i="1" a="1"/>
  <c r="BB759" i="1" s="1"/>
  <c r="BC757" i="1" a="1"/>
  <c r="BC757" i="1" s="1"/>
  <c r="BD742" i="1" a="1"/>
  <c r="BD742" i="1" s="1"/>
  <c r="BD723" i="1" a="1"/>
  <c r="BD723" i="1" s="1"/>
  <c r="BC720" i="1" a="1"/>
  <c r="BC720" i="1" s="1"/>
  <c r="BC1032" i="1" a="1"/>
  <c r="BC1032" i="1" s="1"/>
  <c r="BD1002" i="1" a="1"/>
  <c r="BD1002" i="1" s="1"/>
  <c r="BC954" i="1" a="1"/>
  <c r="BC954" i="1" s="1"/>
  <c r="BD840" i="1" a="1"/>
  <c r="BD840" i="1" s="1"/>
  <c r="BC738" i="1" a="1"/>
  <c r="BC738" i="1" s="1"/>
  <c r="BB736" i="1" a="1"/>
  <c r="BB736" i="1" s="1"/>
  <c r="BD732" i="1" a="1"/>
  <c r="BD732" i="1" s="1"/>
  <c r="BB723" i="1" a="1"/>
  <c r="BB723" i="1" s="1"/>
  <c r="BB721" i="1" a="1"/>
  <c r="BB721" i="1" s="1"/>
  <c r="BB679" i="1" a="1"/>
  <c r="BB679" i="1" s="1"/>
  <c r="BC677" i="1" a="1"/>
  <c r="BC677" i="1" s="1"/>
  <c r="BB644" i="1" a="1"/>
  <c r="BB644" i="1" s="1"/>
  <c r="BB594" i="1" a="1"/>
  <c r="BB594" i="1" s="1"/>
  <c r="BD567" i="1" a="1"/>
  <c r="BD567" i="1" s="1"/>
  <c r="BB567" i="1" a="1"/>
  <c r="BB567" i="1" s="1"/>
  <c r="BC617" i="1" a="1"/>
  <c r="BC617" i="1" s="1"/>
  <c r="BD617" i="1" a="1"/>
  <c r="BD617" i="1" s="1"/>
  <c r="BC554" i="1" a="1"/>
  <c r="BC554" i="1" s="1"/>
  <c r="BB554" i="1" a="1"/>
  <c r="BB554" i="1" s="1"/>
  <c r="BC551" i="1" a="1"/>
  <c r="BC551" i="1" s="1"/>
  <c r="BB545" i="1" a="1"/>
  <c r="BB545" i="1" s="1"/>
  <c r="BB287" i="1" a="1"/>
  <c r="BB287" i="1" s="1"/>
  <c r="BC490" i="1" a="1"/>
  <c r="BC490" i="1" s="1"/>
  <c r="BC465" i="1" a="1"/>
  <c r="BC465" i="1" s="1"/>
  <c r="BB445" i="1" a="1"/>
  <c r="BB445" i="1" s="1"/>
  <c r="BC426" i="1" a="1"/>
  <c r="BC426" i="1" s="1"/>
  <c r="BB414" i="1" a="1"/>
  <c r="BB414" i="1" s="1"/>
  <c r="BB409" i="1" a="1"/>
  <c r="BB409" i="1" s="1"/>
  <c r="BC397" i="1" a="1"/>
  <c r="BC397" i="1" s="1"/>
  <c r="BB380" i="1" a="1"/>
  <c r="BB380" i="1" s="1"/>
  <c r="BB377" i="1" a="1"/>
  <c r="BB377" i="1" s="1"/>
  <c r="BD321" i="1" a="1"/>
  <c r="BD321" i="1" s="1"/>
  <c r="BB709" i="1" a="1"/>
  <c r="BB709" i="1" s="1"/>
  <c r="BB666" i="1" a="1"/>
  <c r="BB666" i="1" s="1"/>
  <c r="BB641" i="1" a="1"/>
  <c r="BB641" i="1" s="1"/>
  <c r="BC632" i="1" a="1"/>
  <c r="BC632" i="1" s="1"/>
  <c r="BB629" i="1" a="1"/>
  <c r="BB629" i="1" s="1"/>
  <c r="BB614" i="1" a="1"/>
  <c r="BB614" i="1" s="1"/>
  <c r="BB587" i="1" a="1"/>
  <c r="BB587" i="1" s="1"/>
  <c r="BB560" i="1" a="1"/>
  <c r="BB560" i="1" s="1"/>
  <c r="BB522" i="1" a="1"/>
  <c r="BB522" i="1" s="1"/>
  <c r="BC519" i="1" a="1"/>
  <c r="BC519" i="1" s="1"/>
  <c r="BB505" i="1" a="1"/>
  <c r="BB505" i="1" s="1"/>
  <c r="BC487" i="1" a="1"/>
  <c r="BC487" i="1" s="1"/>
  <c r="BC472" i="1" a="1"/>
  <c r="BC472" i="1" s="1"/>
  <c r="BC468" i="1" a="1"/>
  <c r="BC468" i="1" s="1"/>
  <c r="BB457" i="1" a="1"/>
  <c r="BB457" i="1" s="1"/>
  <c r="BD445" i="1" a="1"/>
  <c r="BD445" i="1" s="1"/>
  <c r="BC438" i="1" a="1"/>
  <c r="BC438" i="1" s="1"/>
  <c r="BC416" i="1" a="1"/>
  <c r="BC416" i="1" s="1"/>
  <c r="BD414" i="1" a="1"/>
  <c r="BD414" i="1" s="1"/>
  <c r="BB396" i="1" a="1"/>
  <c r="BB396" i="1" s="1"/>
  <c r="BC384" i="1" a="1"/>
  <c r="BC384" i="1" s="1"/>
  <c r="BC363" i="1" a="1"/>
  <c r="BC363" i="1" s="1"/>
  <c r="BC357" i="1" a="1"/>
  <c r="BC357" i="1" s="1"/>
  <c r="BC331" i="1" a="1"/>
  <c r="BC331" i="1" s="1"/>
  <c r="BC316" i="1" a="1"/>
  <c r="BC316" i="1" s="1"/>
  <c r="BB315" i="1" a="1"/>
  <c r="BB315" i="1" s="1"/>
  <c r="BC314" i="1" a="1"/>
  <c r="BC314" i="1" s="1"/>
  <c r="BC301" i="1" a="1"/>
  <c r="BC301" i="1" s="1"/>
  <c r="BB299" i="1" a="1"/>
  <c r="BB299" i="1" s="1"/>
  <c r="BB284" i="1" a="1"/>
  <c r="BB284" i="1" s="1"/>
  <c r="BB280" i="1" a="1"/>
  <c r="BB280" i="1" s="1"/>
  <c r="BD268" i="1" a="1"/>
  <c r="BD268" i="1" s="1"/>
  <c r="BC272" i="1" a="1"/>
  <c r="BC272" i="1" s="1"/>
  <c r="BB271" i="1" a="1"/>
  <c r="BB271" i="1" s="1"/>
  <c r="BB268" i="1" a="1"/>
  <c r="BB268" i="1" s="1"/>
  <c r="BD265" i="1" a="1"/>
  <c r="BD265" i="1" s="1"/>
  <c r="BC258" i="1" a="1"/>
  <c r="BC258" i="1" s="1"/>
  <c r="BC255" i="1" a="1"/>
  <c r="BC255" i="1" s="1"/>
  <c r="BC252" i="1" a="1"/>
  <c r="BC252" i="1" s="1"/>
  <c r="BC249" i="1" a="1"/>
  <c r="BC249" i="1" s="1"/>
  <c r="BC246" i="1" a="1"/>
  <c r="BC246" i="1" s="1"/>
  <c r="BC243" i="1" a="1"/>
  <c r="BC243" i="1" s="1"/>
  <c r="BC240" i="1" a="1"/>
  <c r="BC240" i="1" s="1"/>
  <c r="BC237" i="1" a="1"/>
  <c r="BC237" i="1" s="1"/>
  <c r="BC234" i="1" a="1"/>
  <c r="BC234" i="1" s="1"/>
  <c r="BC226" i="1" a="1"/>
  <c r="BC226" i="1" s="1"/>
  <c r="BB227" i="1" a="1"/>
  <c r="BB227" i="1" s="1"/>
  <c r="BC227" i="1" a="1"/>
  <c r="BC227" i="1" s="1"/>
  <c r="BB230" i="1" a="1"/>
  <c r="BB230" i="1" s="1"/>
  <c r="BD227" i="1" a="1"/>
  <c r="BD227" i="1" s="1"/>
  <c r="BC224" i="1" a="1"/>
  <c r="BC224" i="1" s="1"/>
  <c r="BC216" i="1" a="1"/>
  <c r="BC216" i="1" s="1"/>
  <c r="BC212" i="1" a="1"/>
  <c r="BC212" i="1" s="1"/>
  <c r="BB209" i="1" a="1"/>
  <c r="BB209" i="1" s="1"/>
  <c r="BD206" i="1" a="1"/>
  <c r="BD206" i="1" s="1"/>
  <c r="BB204" i="1" a="1"/>
  <c r="BB204" i="1" s="1"/>
  <c r="BC204" i="1" a="1"/>
  <c r="BC204" i="1" s="1"/>
  <c r="BB190" i="1" a="1"/>
  <c r="BB190" i="1" s="1"/>
  <c r="BC190" i="1" a="1"/>
  <c r="BC190" i="1" s="1"/>
  <c r="BB210" i="1" a="1"/>
  <c r="BB210" i="1" s="1"/>
  <c r="BD204" i="1" a="1"/>
  <c r="BD204" i="1" s="1"/>
  <c r="BD190" i="1" a="1"/>
  <c r="BD190" i="1" s="1"/>
  <c r="BC186" i="1" a="1"/>
  <c r="BC186" i="1" s="1"/>
  <c r="BC181" i="1" a="1"/>
  <c r="BC181" i="1" s="1"/>
  <c r="BC356" i="1" a="1"/>
  <c r="BC356" i="1" s="1"/>
  <c r="BB350" i="1" a="1"/>
  <c r="BB350" i="1" s="1"/>
  <c r="BB328" i="1" a="1"/>
  <c r="BB328" i="1" s="1"/>
  <c r="BC327" i="1" a="1"/>
  <c r="BC327" i="1" s="1"/>
  <c r="BC324" i="1" a="1"/>
  <c r="BC324" i="1" s="1"/>
  <c r="BB322" i="1" a="1"/>
  <c r="BB322" i="1" s="1"/>
  <c r="BC318" i="1" a="1"/>
  <c r="BC318" i="1" s="1"/>
  <c r="BC311" i="1" a="1"/>
  <c r="BC311" i="1" s="1"/>
  <c r="BB309" i="1" a="1"/>
  <c r="BB309" i="1" s="1"/>
  <c r="BC308" i="1" a="1"/>
  <c r="BC308" i="1" s="1"/>
  <c r="BC305" i="1" a="1"/>
  <c r="BC305" i="1" s="1"/>
  <c r="BB303" i="1" a="1"/>
  <c r="BB303" i="1" s="1"/>
  <c r="BC298" i="1" a="1"/>
  <c r="BC298" i="1" s="1"/>
  <c r="BC292" i="1" a="1"/>
  <c r="BC292" i="1" s="1"/>
  <c r="BC289" i="1" a="1"/>
  <c r="BC289" i="1" s="1"/>
  <c r="BC286" i="1" a="1"/>
  <c r="BC286" i="1" s="1"/>
  <c r="BC283" i="1" a="1"/>
  <c r="BC283" i="1" s="1"/>
  <c r="BC282" i="1" a="1"/>
  <c r="BC282" i="1" s="1"/>
  <c r="BC280" i="1" a="1"/>
  <c r="BC280" i="1" s="1"/>
  <c r="BC279" i="1" a="1"/>
  <c r="BC279" i="1" s="1"/>
  <c r="BB278" i="1" a="1"/>
  <c r="BB278" i="1" s="1"/>
  <c r="BC276" i="1" a="1"/>
  <c r="BC276" i="1" s="1"/>
  <c r="BB275" i="1" a="1"/>
  <c r="BB275" i="1" s="1"/>
  <c r="BC273" i="1" a="1"/>
  <c r="BC273" i="1" s="1"/>
  <c r="BC270" i="1" a="1"/>
  <c r="BC270" i="1" s="1"/>
  <c r="BB269" i="1" a="1"/>
  <c r="BB269" i="1" s="1"/>
  <c r="BB266" i="1" a="1"/>
  <c r="BB266" i="1" s="1"/>
  <c r="BC264" i="1" a="1"/>
  <c r="BC264" i="1" s="1"/>
  <c r="BB263" i="1" a="1"/>
  <c r="BB263" i="1" s="1"/>
  <c r="BC261" i="1" a="1"/>
  <c r="BC261" i="1" s="1"/>
  <c r="BB260" i="1" a="1"/>
  <c r="BB260" i="1" s="1"/>
  <c r="AM996" i="1"/>
  <c r="AL1045" i="1"/>
  <c r="AM1011" i="1"/>
  <c r="AM993" i="1"/>
  <c r="AM986" i="1"/>
  <c r="AM981" i="1"/>
  <c r="AM975" i="1"/>
  <c r="AM950" i="1"/>
  <c r="AM1008" i="1"/>
  <c r="AL994" i="1"/>
  <c r="AL982" i="1"/>
  <c r="BC1050" i="1" a="1"/>
  <c r="BC1050" i="1" s="1"/>
  <c r="BB1050" i="1" a="1"/>
  <c r="BB1050" i="1" s="1"/>
  <c r="BB1045" i="1" a="1"/>
  <c r="BB1045" i="1" s="1"/>
  <c r="BB1029" i="1" a="1"/>
  <c r="BB1029" i="1" s="1"/>
  <c r="BC1019" i="1" a="1"/>
  <c r="BC1019" i="1" s="1"/>
  <c r="BB984" i="1" a="1"/>
  <c r="BB984" i="1" s="1"/>
  <c r="BC980" i="1" a="1"/>
  <c r="BC980" i="1" s="1"/>
  <c r="BC975" i="1" a="1"/>
  <c r="BC975" i="1" s="1"/>
  <c r="BB973" i="1" a="1"/>
  <c r="BB973" i="1" s="1"/>
  <c r="BC971" i="1" a="1"/>
  <c r="BC971" i="1" s="1"/>
  <c r="BB936" i="1" a="1"/>
  <c r="BB936" i="1" s="1"/>
  <c r="BC936" i="1" a="1"/>
  <c r="BC936" i="1" s="1"/>
  <c r="BD953" i="1" a="1"/>
  <c r="BD953" i="1" s="1"/>
  <c r="BC953" i="1" a="1"/>
  <c r="BC953" i="1" s="1"/>
  <c r="BB1041" i="1" a="1"/>
  <c r="BB1041" i="1" s="1"/>
  <c r="BD1036" i="1" a="1"/>
  <c r="BD1036" i="1" s="1"/>
  <c r="BD1005" i="1" a="1"/>
  <c r="BD1005" i="1" s="1"/>
  <c r="BB999" i="1" a="1"/>
  <c r="BB999" i="1" s="1"/>
  <c r="BC996" i="1" a="1"/>
  <c r="BC996" i="1" s="1"/>
  <c r="BC995" i="1" a="1"/>
  <c r="BC995" i="1" s="1"/>
  <c r="BB987" i="1" a="1"/>
  <c r="BB987" i="1" s="1"/>
  <c r="BB856" i="1" a="1"/>
  <c r="BB856" i="1" s="1"/>
  <c r="BC856" i="1" a="1"/>
  <c r="BC856" i="1" s="1"/>
  <c r="BD784" i="1" a="1"/>
  <c r="BD784" i="1" s="1"/>
  <c r="BC784" i="1" a="1"/>
  <c r="BC784" i="1" s="1"/>
  <c r="BB778" i="1" a="1"/>
  <c r="BB778" i="1" s="1"/>
  <c r="BC778" i="1" a="1"/>
  <c r="BC778" i="1" s="1"/>
  <c r="BB633" i="1" a="1"/>
  <c r="BB633" i="1" s="1"/>
  <c r="BD633" i="1" a="1"/>
  <c r="BD633" i="1" s="1"/>
  <c r="BB946" i="1" a="1"/>
  <c r="BB946" i="1" s="1"/>
  <c r="BB942" i="1" a="1"/>
  <c r="BB942" i="1" s="1"/>
  <c r="BC887" i="1" a="1"/>
  <c r="BC887" i="1" s="1"/>
  <c r="BC874" i="1" a="1"/>
  <c r="BC874" i="1" s="1"/>
  <c r="BB864" i="1" a="1"/>
  <c r="BB864" i="1" s="1"/>
  <c r="BB831" i="1" a="1"/>
  <c r="BB831" i="1" s="1"/>
  <c r="BC802" i="1" a="1"/>
  <c r="BC802" i="1" s="1"/>
  <c r="BC787" i="1" a="1"/>
  <c r="BC787" i="1" s="1"/>
  <c r="BC785" i="1" a="1"/>
  <c r="BC785" i="1" s="1"/>
  <c r="BC776" i="1" a="1"/>
  <c r="BC776" i="1" s="1"/>
  <c r="BC764" i="1" a="1"/>
  <c r="BC764" i="1" s="1"/>
  <c r="BD763" i="1" a="1"/>
  <c r="BD763" i="1" s="1"/>
  <c r="BB751" i="1" a="1"/>
  <c r="BB751" i="1" s="1"/>
  <c r="BD727" i="1" a="1"/>
  <c r="BD727" i="1" s="1"/>
  <c r="BC717" i="1" a="1"/>
  <c r="BC717" i="1" s="1"/>
  <c r="BD717" i="1" a="1"/>
  <c r="BD717" i="1" s="1"/>
  <c r="BC696" i="1" a="1"/>
  <c r="BC696" i="1" s="1"/>
  <c r="BB696" i="1" a="1"/>
  <c r="BB696" i="1" s="1"/>
  <c r="BD691" i="1" a="1"/>
  <c r="BD691" i="1" s="1"/>
  <c r="BC951" i="1" a="1"/>
  <c r="BC951" i="1" s="1"/>
  <c r="BC944" i="1" a="1"/>
  <c r="BC944" i="1" s="1"/>
  <c r="BB930" i="1" a="1"/>
  <c r="BB930" i="1" s="1"/>
  <c r="BB904" i="1" a="1"/>
  <c r="BB904" i="1" s="1"/>
  <c r="BC903" i="1" a="1"/>
  <c r="BC903" i="1" s="1"/>
  <c r="BC893" i="1" a="1"/>
  <c r="BC893" i="1" s="1"/>
  <c r="BB886" i="1" a="1"/>
  <c r="BB886" i="1" s="1"/>
  <c r="BB885" i="1" a="1"/>
  <c r="BB885" i="1" s="1"/>
  <c r="BC876" i="1" a="1"/>
  <c r="BC876" i="1" s="1"/>
  <c r="BC864" i="1" a="1"/>
  <c r="BC864" i="1" s="1"/>
  <c r="BC862" i="1" a="1"/>
  <c r="BC862" i="1" s="1"/>
  <c r="BC855" i="1" a="1"/>
  <c r="BC855" i="1" s="1"/>
  <c r="BC850" i="1" a="1"/>
  <c r="BC850" i="1" s="1"/>
  <c r="BD849" i="1" a="1"/>
  <c r="BD849" i="1" s="1"/>
  <c r="BB838" i="1" a="1"/>
  <c r="BB838" i="1" s="1"/>
  <c r="BC828" i="1" a="1"/>
  <c r="BC828" i="1" s="1"/>
  <c r="BC823" i="1" a="1"/>
  <c r="BC823" i="1" s="1"/>
  <c r="BD822" i="1" a="1"/>
  <c r="BD822" i="1" s="1"/>
  <c r="BB811" i="1" a="1"/>
  <c r="BB811" i="1" s="1"/>
  <c r="BC793" i="1" a="1"/>
  <c r="BC793" i="1" s="1"/>
  <c r="BB784" i="1" a="1"/>
  <c r="BB784" i="1" s="1"/>
  <c r="BC756" i="1" a="1"/>
  <c r="BC756" i="1" s="1"/>
  <c r="BB718" i="1" a="1"/>
  <c r="BB718" i="1" s="1"/>
  <c r="BD714" i="1" a="1"/>
  <c r="BD714" i="1" s="1"/>
  <c r="BD699" i="1" a="1"/>
  <c r="BD699" i="1" s="1"/>
  <c r="BD679" i="1" a="1"/>
  <c r="BD679" i="1" s="1"/>
  <c r="BC672" i="1" a="1"/>
  <c r="BC672" i="1" s="1"/>
  <c r="BC660" i="1" a="1"/>
  <c r="BC660" i="1" s="1"/>
  <c r="BC654" i="1" a="1"/>
  <c r="BC654" i="1" s="1"/>
  <c r="BC647" i="1" a="1"/>
  <c r="BC647" i="1" s="1"/>
  <c r="BB609" i="1" a="1"/>
  <c r="BB609" i="1" s="1"/>
  <c r="BC602" i="1" a="1"/>
  <c r="BC602" i="1" s="1"/>
  <c r="BC588" i="1" a="1"/>
  <c r="BC588" i="1" s="1"/>
  <c r="BB582" i="1" a="1"/>
  <c r="BB582" i="1" s="1"/>
  <c r="BC575" i="1" a="1"/>
  <c r="BC575" i="1" s="1"/>
  <c r="BC561" i="1" a="1"/>
  <c r="BC561" i="1" s="1"/>
  <c r="BB552" i="1" a="1"/>
  <c r="BB552" i="1" s="1"/>
  <c r="BD542" i="1" a="1"/>
  <c r="BD542" i="1" s="1"/>
  <c r="BC538" i="1" a="1"/>
  <c r="BC538" i="1" s="1"/>
  <c r="BD531" i="1" a="1"/>
  <c r="BD531" i="1" s="1"/>
  <c r="BC529" i="1" a="1"/>
  <c r="BC529" i="1" s="1"/>
  <c r="BD522" i="1" a="1"/>
  <c r="BD522" i="1" s="1"/>
  <c r="BB519" i="1" a="1"/>
  <c r="BB519" i="1" s="1"/>
  <c r="BB507" i="1" a="1"/>
  <c r="BB507" i="1" s="1"/>
  <c r="BB475" i="1" a="1"/>
  <c r="BB475" i="1" s="1"/>
  <c r="BD468" i="1" a="1"/>
  <c r="BD468" i="1" s="1"/>
  <c r="BB463" i="1" a="1"/>
  <c r="BB463" i="1" s="1"/>
  <c r="BC459" i="1" a="1"/>
  <c r="BC459" i="1" s="1"/>
  <c r="BB446" i="1" a="1"/>
  <c r="BB446" i="1" s="1"/>
  <c r="BC442" i="1" a="1"/>
  <c r="BC442" i="1" s="1"/>
  <c r="BB440" i="1" a="1"/>
  <c r="BB440" i="1" s="1"/>
  <c r="BC436" i="1" a="1"/>
  <c r="BC436" i="1" s="1"/>
  <c r="BB423" i="1" a="1"/>
  <c r="BB423" i="1" s="1"/>
  <c r="BD403" i="1" a="1"/>
  <c r="BD403" i="1" s="1"/>
  <c r="BB378" i="1" a="1"/>
  <c r="BB378" i="1" s="1"/>
  <c r="BD365" i="1" a="1"/>
  <c r="BD365" i="1" s="1"/>
  <c r="BD356" i="1" a="1"/>
  <c r="BD356" i="1" s="1"/>
  <c r="BD350" i="1" a="1"/>
  <c r="BD350" i="1" s="1"/>
  <c r="BD347" i="1" a="1"/>
  <c r="BD347" i="1" s="1"/>
  <c r="BB347" i="1" a="1"/>
  <c r="BB347" i="1" s="1"/>
  <c r="BC328" i="1" a="1"/>
  <c r="BC328" i="1" s="1"/>
  <c r="BB325" i="1" a="1"/>
  <c r="BB325" i="1" s="1"/>
  <c r="BD325" i="1" a="1"/>
  <c r="BD325" i="1" s="1"/>
  <c r="BD324" i="1" a="1"/>
  <c r="BD324" i="1" s="1"/>
  <c r="BB314" i="1" a="1"/>
  <c r="BB314" i="1" s="1"/>
  <c r="BD311" i="1" a="1"/>
  <c r="BD311" i="1" s="1"/>
  <c r="BD305" i="1" a="1"/>
  <c r="BD305" i="1" s="1"/>
  <c r="BB847" i="1" a="1"/>
  <c r="BB847" i="1" s="1"/>
  <c r="BC839" i="1" a="1"/>
  <c r="BC839" i="1" s="1"/>
  <c r="BB820" i="1" a="1"/>
  <c r="BB820" i="1" s="1"/>
  <c r="BC812" i="1" a="1"/>
  <c r="BC812" i="1" s="1"/>
  <c r="BB804" i="1" a="1"/>
  <c r="BB804" i="1" s="1"/>
  <c r="BC794" i="1" a="1"/>
  <c r="BC794" i="1" s="1"/>
  <c r="BC792" i="1" a="1"/>
  <c r="BC792" i="1" s="1"/>
  <c r="BB780" i="1" a="1"/>
  <c r="BB780" i="1" s="1"/>
  <c r="BB777" i="1" a="1"/>
  <c r="BB777" i="1" s="1"/>
  <c r="BC775" i="1" a="1"/>
  <c r="BC775" i="1" s="1"/>
  <c r="BB768" i="1" a="1"/>
  <c r="BB768" i="1" s="1"/>
  <c r="BC760" i="1" a="1"/>
  <c r="BC760" i="1" s="1"/>
  <c r="BB750" i="1" a="1"/>
  <c r="BB750" i="1" s="1"/>
  <c r="BB747" i="1" a="1"/>
  <c r="BB747" i="1" s="1"/>
  <c r="BB732" i="1" a="1"/>
  <c r="BB732" i="1" s="1"/>
  <c r="BC729" i="1" a="1"/>
  <c r="BC729" i="1" s="1"/>
  <c r="BC726" i="1" a="1"/>
  <c r="BC726" i="1" s="1"/>
  <c r="BB714" i="1" a="1"/>
  <c r="BB714" i="1" s="1"/>
  <c r="BC711" i="1" a="1"/>
  <c r="BC711" i="1" s="1"/>
  <c r="BC687" i="1" a="1"/>
  <c r="BC687" i="1" s="1"/>
  <c r="BB657" i="1" a="1"/>
  <c r="BB657" i="1" s="1"/>
  <c r="BC655" i="1" a="1"/>
  <c r="BC655" i="1" s="1"/>
  <c r="BC653" i="1" a="1"/>
  <c r="BC653" i="1" s="1"/>
  <c r="BB648" i="1" a="1"/>
  <c r="BB648" i="1" s="1"/>
  <c r="BD647" i="1" a="1"/>
  <c r="BD647" i="1" s="1"/>
  <c r="BC635" i="1" a="1"/>
  <c r="BC635" i="1" s="1"/>
  <c r="BB626" i="1" a="1"/>
  <c r="BB626" i="1" s="1"/>
  <c r="BB623" i="1" a="1"/>
  <c r="BB623" i="1" s="1"/>
  <c r="BB620" i="1" a="1"/>
  <c r="BB620" i="1" s="1"/>
  <c r="BB617" i="1" a="1"/>
  <c r="BB617" i="1" s="1"/>
  <c r="BB603" i="1" a="1"/>
  <c r="BB603" i="1" s="1"/>
  <c r="BB599" i="1" a="1"/>
  <c r="BB599" i="1" s="1"/>
  <c r="BC596" i="1" a="1"/>
  <c r="BC596" i="1" s="1"/>
  <c r="BB596" i="1" a="1"/>
  <c r="BB596" i="1" s="1"/>
  <c r="BC590" i="1" a="1"/>
  <c r="BC590" i="1" s="1"/>
  <c r="BB576" i="1" a="1"/>
  <c r="BB576" i="1" s="1"/>
  <c r="BB572" i="1" a="1"/>
  <c r="BB572" i="1" s="1"/>
  <c r="BC569" i="1" a="1"/>
  <c r="BC569" i="1" s="1"/>
  <c r="BB569" i="1" a="1"/>
  <c r="BB569" i="1" s="1"/>
  <c r="BC563" i="1" a="1"/>
  <c r="BC563" i="1" s="1"/>
  <c r="BB540" i="1" a="1"/>
  <c r="BB540" i="1" s="1"/>
  <c r="BC520" i="1" a="1"/>
  <c r="BC520" i="1" s="1"/>
  <c r="BC515" i="1" a="1"/>
  <c r="BC515" i="1" s="1"/>
  <c r="BC507" i="1" a="1"/>
  <c r="BC507" i="1" s="1"/>
  <c r="BB502" i="1" a="1"/>
  <c r="BB502" i="1" s="1"/>
  <c r="BC501" i="1" a="1"/>
  <c r="BC501" i="1" s="1"/>
  <c r="BB496" i="1" a="1"/>
  <c r="BB496" i="1" s="1"/>
  <c r="BB489" i="1" a="1"/>
  <c r="BB489" i="1" s="1"/>
  <c r="BC486" i="1" a="1"/>
  <c r="BC486" i="1" s="1"/>
  <c r="BB481" i="1" a="1"/>
  <c r="BB481" i="1" s="1"/>
  <c r="BC478" i="1" a="1"/>
  <c r="BC478" i="1" s="1"/>
  <c r="BC477" i="1" a="1"/>
  <c r="BC477" i="1" s="1"/>
  <c r="BD475" i="1" a="1"/>
  <c r="BD475" i="1" s="1"/>
  <c r="BC454" i="1" a="1"/>
  <c r="BC454" i="1" s="1"/>
  <c r="BC431" i="1" a="1"/>
  <c r="BC431" i="1" s="1"/>
  <c r="BB429" i="1" a="1"/>
  <c r="BB429" i="1" s="1"/>
  <c r="BD423" i="1" a="1"/>
  <c r="BD423" i="1" s="1"/>
  <c r="BD409" i="1" a="1"/>
  <c r="BD409" i="1" s="1"/>
  <c r="BC399" i="1" a="1"/>
  <c r="BC399" i="1" s="1"/>
  <c r="BC395" i="1" a="1"/>
  <c r="BC395" i="1" s="1"/>
  <c r="BC393" i="1" a="1"/>
  <c r="BC393" i="1" s="1"/>
  <c r="BC383" i="1" a="1"/>
  <c r="BC383" i="1" s="1"/>
  <c r="BD380" i="1" a="1"/>
  <c r="BD380" i="1" s="1"/>
  <c r="BC379" i="1" a="1"/>
  <c r="BC379" i="1" s="1"/>
  <c r="BC376" i="1" a="1"/>
  <c r="BC376" i="1" s="1"/>
  <c r="BB366" i="1" a="1"/>
  <c r="BB366" i="1" s="1"/>
  <c r="BC360" i="1" a="1"/>
  <c r="BC360" i="1" s="1"/>
  <c r="BB359" i="1" a="1"/>
  <c r="BB359" i="1" s="1"/>
  <c r="BB351" i="1" a="1"/>
  <c r="BB351" i="1" s="1"/>
  <c r="BB337" i="1" a="1"/>
  <c r="BB337" i="1" s="1"/>
  <c r="BB331" i="1" a="1"/>
  <c r="BB331" i="1" s="1"/>
  <c r="BC330" i="1" a="1"/>
  <c r="BC330" i="1" s="1"/>
  <c r="BC325" i="1" a="1"/>
  <c r="BC325" i="1" s="1"/>
  <c r="BB319" i="1" a="1"/>
  <c r="BB319" i="1" s="1"/>
  <c r="BD314" i="1" a="1"/>
  <c r="BD314" i="1" s="1"/>
  <c r="BB311" i="1" a="1"/>
  <c r="BB311" i="1" s="1"/>
  <c r="BB305" i="1" a="1"/>
  <c r="BB305" i="1" s="1"/>
  <c r="BC302" i="1" a="1"/>
  <c r="BC302" i="1" s="1"/>
  <c r="BD303" i="1" a="1"/>
  <c r="BD303" i="1" s="1"/>
  <c r="BB334" i="1" a="1"/>
  <c r="BB334" i="1" s="1"/>
  <c r="BB317" i="1" a="1"/>
  <c r="BB317" i="1" s="1"/>
  <c r="BB308" i="1" a="1"/>
  <c r="BB308" i="1" s="1"/>
  <c r="BC299" i="1" a="1"/>
  <c r="BC299" i="1" s="1"/>
  <c r="BC296" i="1" a="1"/>
  <c r="BC296" i="1" s="1"/>
  <c r="BC295" i="1" a="1"/>
  <c r="BC295" i="1" s="1"/>
  <c r="BC293" i="1" a="1"/>
  <c r="BC293" i="1" s="1"/>
  <c r="BC290" i="1" a="1"/>
  <c r="BC290" i="1" s="1"/>
  <c r="BC287" i="1" a="1"/>
  <c r="BC287" i="1" s="1"/>
  <c r="BC284" i="1" a="1"/>
  <c r="BC284" i="1" s="1"/>
  <c r="BB282" i="1" a="1"/>
  <c r="BB282" i="1" s="1"/>
  <c r="BB279" i="1" a="1"/>
  <c r="BB279" i="1" s="1"/>
  <c r="BD275" i="1" a="1"/>
  <c r="BD275" i="1" s="1"/>
  <c r="BD273" i="1" a="1"/>
  <c r="BD273" i="1" s="1"/>
  <c r="BB273" i="1" a="1"/>
  <c r="BB273" i="1" s="1"/>
  <c r="BB272" i="1" a="1"/>
  <c r="BB272" i="1" s="1"/>
  <c r="BC271" i="1" a="1"/>
  <c r="BC271" i="1" s="1"/>
  <c r="BC267" i="1" a="1"/>
  <c r="BC267" i="1" s="1"/>
  <c r="BB267" i="1" a="1"/>
  <c r="BB267" i="1" s="1"/>
  <c r="BD278" i="1" a="1"/>
  <c r="BD278" i="1" s="1"/>
  <c r="BD276" i="1" a="1"/>
  <c r="BD276" i="1" s="1"/>
  <c r="BB276" i="1" a="1"/>
  <c r="BB276" i="1" s="1"/>
  <c r="BD269" i="1" a="1"/>
  <c r="BD269" i="1" s="1"/>
  <c r="BB264" i="1" a="1"/>
  <c r="BB264" i="1" s="1"/>
  <c r="BB261" i="1" a="1"/>
  <c r="BB261" i="1" s="1"/>
  <c r="BB349" i="1" a="1"/>
  <c r="BB349" i="1" s="1"/>
  <c r="BC348" i="1" a="1"/>
  <c r="BC348" i="1" s="1"/>
  <c r="BC344" i="1" a="1"/>
  <c r="BC344" i="1" s="1"/>
  <c r="BB340" i="1" a="1"/>
  <c r="BB340" i="1" s="1"/>
  <c r="BC339" i="1" a="1"/>
  <c r="BC339" i="1" s="1"/>
  <c r="AM1047" i="1"/>
  <c r="AM1041" i="1"/>
  <c r="AM1038" i="1"/>
  <c r="AL1027" i="1"/>
  <c r="AM1022" i="1"/>
  <c r="AL1009" i="1"/>
  <c r="AL997" i="1"/>
  <c r="AM945" i="1"/>
  <c r="AM1056" i="1"/>
  <c r="AM1050" i="1"/>
  <c r="AL1039" i="1"/>
  <c r="AL1036" i="1"/>
  <c r="AM1029" i="1"/>
  <c r="AM1023" i="1"/>
  <c r="AL1006" i="1"/>
  <c r="AM990" i="1"/>
  <c r="AL978" i="1"/>
  <c r="AM968" i="1"/>
  <c r="AL967" i="1"/>
  <c r="AM966" i="1"/>
  <c r="AL1048" i="1"/>
  <c r="AL1020" i="1"/>
  <c r="AM1017" i="1"/>
  <c r="AL1015" i="1"/>
  <c r="AM1013" i="1"/>
  <c r="AL1011" i="1"/>
  <c r="AM989" i="1"/>
  <c r="AL988" i="1"/>
  <c r="AM987" i="1"/>
  <c r="AM962" i="1"/>
  <c r="AL955" i="1"/>
  <c r="BB972" i="1" a="1"/>
  <c r="BB972" i="1" s="1"/>
  <c r="BC972" i="1" a="1"/>
  <c r="BC972" i="1" s="1"/>
  <c r="BB947" i="1" a="1"/>
  <c r="BB947" i="1" s="1"/>
  <c r="BD947" i="1" a="1"/>
  <c r="BD947" i="1" s="1"/>
  <c r="BB918" i="1" a="1"/>
  <c r="BB918" i="1" s="1"/>
  <c r="BD918" i="1" a="1"/>
  <c r="BD918" i="1" s="1"/>
  <c r="BB905" i="1" a="1"/>
  <c r="BB905" i="1" s="1"/>
  <c r="BD905" i="1" a="1"/>
  <c r="BD905" i="1" s="1"/>
  <c r="BC905" i="1" a="1"/>
  <c r="BC905" i="1" s="1"/>
  <c r="BC901" i="1" a="1"/>
  <c r="BC901" i="1" s="1"/>
  <c r="BB901" i="1" a="1"/>
  <c r="BB901" i="1" s="1"/>
  <c r="BD1056" i="1" a="1"/>
  <c r="BD1056" i="1" s="1"/>
  <c r="BB1053" i="1" a="1"/>
  <c r="BB1053" i="1" s="1"/>
  <c r="BB1044" i="1" a="1"/>
  <c r="BB1044" i="1" s="1"/>
  <c r="BC1038" i="1" a="1"/>
  <c r="BC1038" i="1" s="1"/>
  <c r="BD1035" i="1" a="1"/>
  <c r="BD1035" i="1" s="1"/>
  <c r="BC1029" i="1" a="1"/>
  <c r="BC1029" i="1" s="1"/>
  <c r="BC1025" i="1" a="1"/>
  <c r="BC1025" i="1" s="1"/>
  <c r="BD1024" i="1" a="1"/>
  <c r="BD1024" i="1" s="1"/>
  <c r="BD1020" i="1" a="1"/>
  <c r="BD1020" i="1" s="1"/>
  <c r="BC1017" i="1" a="1"/>
  <c r="BC1017" i="1" s="1"/>
  <c r="BC1016" i="1" a="1"/>
  <c r="BC1016" i="1" s="1"/>
  <c r="BC1014" i="1" a="1"/>
  <c r="BC1014" i="1" s="1"/>
  <c r="BC1010" i="1" a="1"/>
  <c r="BC1010" i="1" s="1"/>
  <c r="BC1008" i="1" a="1"/>
  <c r="BC1008" i="1" s="1"/>
  <c r="BB1007" i="1" a="1"/>
  <c r="BB1007" i="1" s="1"/>
  <c r="BC1005" i="1" a="1"/>
  <c r="BC1005" i="1" s="1"/>
  <c r="BD999" i="1" a="1"/>
  <c r="BD999" i="1" s="1"/>
  <c r="BC989" i="1" a="1"/>
  <c r="BC989" i="1" s="1"/>
  <c r="BC987" i="1" a="1"/>
  <c r="BC987" i="1" s="1"/>
  <c r="BB983" i="1" a="1"/>
  <c r="BB983" i="1" s="1"/>
  <c r="BB982" i="1" a="1"/>
  <c r="BB982" i="1" s="1"/>
  <c r="BB978" i="1" a="1"/>
  <c r="BB978" i="1" s="1"/>
  <c r="BB974" i="1" a="1"/>
  <c r="BB974" i="1" s="1"/>
  <c r="BD974" i="1" a="1"/>
  <c r="BD974" i="1" s="1"/>
  <c r="BB969" i="1" a="1"/>
  <c r="BB969" i="1" s="1"/>
  <c r="BC966" i="1" a="1"/>
  <c r="BC966" i="1" s="1"/>
  <c r="BD960" i="1" a="1"/>
  <c r="BD960" i="1" s="1"/>
  <c r="BD942" i="1" a="1"/>
  <c r="BD942" i="1" s="1"/>
  <c r="BB939" i="1" a="1"/>
  <c r="BB939" i="1" s="1"/>
  <c r="BB929" i="1" a="1"/>
  <c r="BB929" i="1" s="1"/>
  <c r="BD929" i="1" a="1"/>
  <c r="BD929" i="1" s="1"/>
  <c r="BB923" i="1" a="1"/>
  <c r="BB923" i="1" s="1"/>
  <c r="BD923" i="1" a="1"/>
  <c r="BD923" i="1" s="1"/>
  <c r="BC923" i="1" a="1"/>
  <c r="BC923" i="1" s="1"/>
  <c r="BD921" i="1" a="1"/>
  <c r="BD921" i="1" s="1"/>
  <c r="BC921" i="1" a="1"/>
  <c r="BC921" i="1" s="1"/>
  <c r="BB1035" i="1" a="1"/>
  <c r="BB1035" i="1" s="1"/>
  <c r="BC1011" i="1" a="1"/>
  <c r="BC1011" i="1" s="1"/>
  <c r="BC999" i="1" a="1"/>
  <c r="BC999" i="1" s="1"/>
  <c r="BB990" i="1" a="1"/>
  <c r="BB990" i="1" s="1"/>
  <c r="BC990" i="1" a="1"/>
  <c r="BC990" i="1" s="1"/>
  <c r="BC963" i="1" a="1"/>
  <c r="BC963" i="1" s="1"/>
  <c r="BD956" i="1" a="1"/>
  <c r="BD956" i="1" s="1"/>
  <c r="BB945" i="1" a="1"/>
  <c r="BB945" i="1" s="1"/>
  <c r="BC945" i="1" a="1"/>
  <c r="BC945" i="1" s="1"/>
  <c r="BD944" i="1" a="1"/>
  <c r="BD944" i="1" s="1"/>
  <c r="BC942" i="1" a="1"/>
  <c r="BC942" i="1" s="1"/>
  <c r="BC927" i="1" a="1"/>
  <c r="BC927" i="1" s="1"/>
  <c r="BB927" i="1" a="1"/>
  <c r="BB927" i="1" s="1"/>
  <c r="BB912" i="1" a="1"/>
  <c r="BB912" i="1" s="1"/>
  <c r="BD912" i="1" a="1"/>
  <c r="BD912" i="1" s="1"/>
  <c r="BC918" i="1" a="1"/>
  <c r="BC918" i="1" s="1"/>
  <c r="BC911" i="1" a="1"/>
  <c r="BC911" i="1" s="1"/>
  <c r="BC898" i="1" a="1"/>
  <c r="BC898" i="1" s="1"/>
  <c r="BC891" i="1" a="1"/>
  <c r="BC891" i="1" s="1"/>
  <c r="BC888" i="1" a="1"/>
  <c r="BC888" i="1" s="1"/>
  <c r="BB878" i="1" a="1"/>
  <c r="BB878" i="1" s="1"/>
  <c r="BB877" i="1" a="1"/>
  <c r="BB877" i="1" s="1"/>
  <c r="BD874" i="1" a="1"/>
  <c r="BD874" i="1" s="1"/>
  <c r="BD871" i="1" a="1"/>
  <c r="BD871" i="1" s="1"/>
  <c r="BC871" i="1" a="1"/>
  <c r="BC871" i="1" s="1"/>
  <c r="BD868" i="1" a="1"/>
  <c r="BD868" i="1" s="1"/>
  <c r="BC868" i="1" a="1"/>
  <c r="BC868" i="1" s="1"/>
  <c r="BC865" i="1" a="1"/>
  <c r="BC865" i="1" s="1"/>
  <c r="BD847" i="1" a="1"/>
  <c r="BD847" i="1" s="1"/>
  <c r="BC846" i="1" a="1"/>
  <c r="BC846" i="1" s="1"/>
  <c r="BC831" i="1" a="1"/>
  <c r="BC831" i="1" s="1"/>
  <c r="BB829" i="1" a="1"/>
  <c r="BB829" i="1" s="1"/>
  <c r="BD820" i="1" a="1"/>
  <c r="BD820" i="1" s="1"/>
  <c r="BC819" i="1" a="1"/>
  <c r="BC819" i="1" s="1"/>
  <c r="BD802" i="1" a="1"/>
  <c r="BD802" i="1" s="1"/>
  <c r="BC801" i="1" a="1"/>
  <c r="BC801" i="1" s="1"/>
  <c r="BC795" i="1" a="1"/>
  <c r="BC795" i="1" s="1"/>
  <c r="BB793" i="1" a="1"/>
  <c r="BB793" i="1" s="1"/>
  <c r="BB781" i="1" a="1"/>
  <c r="BB781" i="1" s="1"/>
  <c r="BC777" i="1" a="1"/>
  <c r="BC777" i="1" s="1"/>
  <c r="BB775" i="1" a="1"/>
  <c r="BB775" i="1" s="1"/>
  <c r="BC774" i="1" a="1"/>
  <c r="BC774" i="1" s="1"/>
  <c r="BB756" i="1" a="1"/>
  <c r="BB756" i="1" s="1"/>
  <c r="BB748" i="1" a="1"/>
  <c r="BB748" i="1" s="1"/>
  <c r="BC747" i="1" a="1"/>
  <c r="BC747" i="1" s="1"/>
  <c r="BD720" i="1" a="1"/>
  <c r="BD720" i="1" s="1"/>
  <c r="BC690" i="1" a="1"/>
  <c r="BC690" i="1" s="1"/>
  <c r="BD690" i="1" a="1"/>
  <c r="BD690" i="1" s="1"/>
  <c r="BD659" i="1" a="1"/>
  <c r="BD659" i="1" s="1"/>
  <c r="BC1002" i="1" a="1"/>
  <c r="BC1002" i="1" s="1"/>
  <c r="BB996" i="1" a="1"/>
  <c r="BB996" i="1" s="1"/>
  <c r="BB993" i="1" a="1"/>
  <c r="BB993" i="1" s="1"/>
  <c r="BC984" i="1" a="1"/>
  <c r="BC984" i="1" s="1"/>
  <c r="BB981" i="1" a="1"/>
  <c r="BB981" i="1" s="1"/>
  <c r="BB975" i="1" a="1"/>
  <c r="BB975" i="1" s="1"/>
  <c r="BB965" i="1" a="1"/>
  <c r="BB965" i="1" s="1"/>
  <c r="BB964" i="1" a="1"/>
  <c r="BB964" i="1" s="1"/>
  <c r="BC960" i="1" a="1"/>
  <c r="BC960" i="1" s="1"/>
  <c r="BC957" i="1" a="1"/>
  <c r="BC957" i="1" s="1"/>
  <c r="BB954" i="1" a="1"/>
  <c r="BB954" i="1" s="1"/>
  <c r="BB948" i="1" a="1"/>
  <c r="BB948" i="1" s="1"/>
  <c r="BB938" i="1" a="1"/>
  <c r="BB938" i="1" s="1"/>
  <c r="BB937" i="1" a="1"/>
  <c r="BB937" i="1" s="1"/>
  <c r="BC933" i="1" a="1"/>
  <c r="BC933" i="1" s="1"/>
  <c r="BC930" i="1" a="1"/>
  <c r="BC930" i="1" s="1"/>
  <c r="BC924" i="1" a="1"/>
  <c r="BC924" i="1" s="1"/>
  <c r="BC920" i="1" a="1"/>
  <c r="BC920" i="1" s="1"/>
  <c r="BB914" i="1" a="1"/>
  <c r="BB914" i="1" s="1"/>
  <c r="BC899" i="1" a="1"/>
  <c r="BC899" i="1" s="1"/>
  <c r="BC885" i="1" a="1"/>
  <c r="BC885" i="1" s="1"/>
  <c r="BB883" i="1" a="1"/>
  <c r="BB883" i="1" s="1"/>
  <c r="BC881" i="1" a="1"/>
  <c r="BC881" i="1" s="1"/>
  <c r="BC873" i="1" a="1"/>
  <c r="BC873" i="1" s="1"/>
  <c r="BC849" i="1" a="1"/>
  <c r="BC849" i="1" s="1"/>
  <c r="BC848" i="1" a="1"/>
  <c r="BC848" i="1" s="1"/>
  <c r="BB840" i="1" a="1"/>
  <c r="BB840" i="1" s="1"/>
  <c r="BC837" i="1" a="1"/>
  <c r="BC837" i="1" s="1"/>
  <c r="BD831" i="1" a="1"/>
  <c r="BD831" i="1" s="1"/>
  <c r="BC822" i="1" a="1"/>
  <c r="BC822" i="1" s="1"/>
  <c r="BC821" i="1" a="1"/>
  <c r="BC821" i="1" s="1"/>
  <c r="BB813" i="1" a="1"/>
  <c r="BB813" i="1" s="1"/>
  <c r="BC810" i="1" a="1"/>
  <c r="BC810" i="1" s="1"/>
  <c r="BC804" i="1" a="1"/>
  <c r="BC804" i="1" s="1"/>
  <c r="BC803" i="1" a="1"/>
  <c r="BC803" i="1" s="1"/>
  <c r="BD795" i="1" a="1"/>
  <c r="BD795" i="1" s="1"/>
  <c r="BB786" i="1" a="1"/>
  <c r="BB786" i="1" s="1"/>
  <c r="BD777" i="1" a="1"/>
  <c r="BD777" i="1" s="1"/>
  <c r="BB772" i="1" a="1"/>
  <c r="BB772" i="1" s="1"/>
  <c r="BB771" i="1" a="1"/>
  <c r="BB771" i="1" s="1"/>
  <c r="BC770" i="1" a="1"/>
  <c r="BC770" i="1" s="1"/>
  <c r="BB769" i="1" a="1"/>
  <c r="BB769" i="1" s="1"/>
  <c r="BC768" i="1" a="1"/>
  <c r="BC768" i="1" s="1"/>
  <c r="BC767" i="1" a="1"/>
  <c r="BC767" i="1" s="1"/>
  <c r="BC766" i="1" a="1"/>
  <c r="BC766" i="1" s="1"/>
  <c r="BC762" i="1" a="1"/>
  <c r="BC762" i="1" s="1"/>
  <c r="BD757" i="1" a="1"/>
  <c r="BD757" i="1" s="1"/>
  <c r="BB754" i="1" a="1"/>
  <c r="BB754" i="1" s="1"/>
  <c r="BB753" i="1" a="1"/>
  <c r="BB753" i="1" s="1"/>
  <c r="BB745" i="1" a="1"/>
  <c r="BB745" i="1" s="1"/>
  <c r="BB744" i="1" a="1"/>
  <c r="BB744" i="1" s="1"/>
  <c r="BB741" i="1" a="1"/>
  <c r="BB741" i="1" s="1"/>
  <c r="BB738" i="1" a="1"/>
  <c r="BB738" i="1" s="1"/>
  <c r="BB735" i="1" a="1"/>
  <c r="BB735" i="1" s="1"/>
  <c r="BB730" i="1" a="1"/>
  <c r="BB730" i="1" s="1"/>
  <c r="BB726" i="1" a="1"/>
  <c r="BB726" i="1" s="1"/>
  <c r="BD712" i="1" a="1"/>
  <c r="BD712" i="1" s="1"/>
  <c r="BB712" i="1" a="1"/>
  <c r="BB712" i="1" s="1"/>
  <c r="BD703" i="1" a="1"/>
  <c r="BD703" i="1" s="1"/>
  <c r="BB703" i="1" a="1"/>
  <c r="BB703" i="1" s="1"/>
  <c r="BD694" i="1" a="1"/>
  <c r="BD694" i="1" s="1"/>
  <c r="BB694" i="1" a="1"/>
  <c r="BB694" i="1" s="1"/>
  <c r="BD677" i="1" a="1"/>
  <c r="BD677" i="1" s="1"/>
  <c r="BC663" i="1" a="1"/>
  <c r="BC663" i="1" s="1"/>
  <c r="BB663" i="1" a="1"/>
  <c r="BB663" i="1" s="1"/>
  <c r="BB690" i="1" a="1"/>
  <c r="BB690" i="1" s="1"/>
  <c r="BC680" i="1" a="1"/>
  <c r="BC680" i="1" s="1"/>
  <c r="BC669" i="1" a="1"/>
  <c r="BC669" i="1" s="1"/>
  <c r="BC665" i="1" a="1"/>
  <c r="BC665" i="1" s="1"/>
  <c r="BB653" i="1" a="1"/>
  <c r="BB653" i="1" s="1"/>
  <c r="BC650" i="1" a="1"/>
  <c r="BC650" i="1" s="1"/>
  <c r="BB647" i="1" a="1"/>
  <c r="BB647" i="1" s="1"/>
  <c r="BB642" i="1" a="1"/>
  <c r="BB642" i="1" s="1"/>
  <c r="BC641" i="1" a="1"/>
  <c r="BC641" i="1" s="1"/>
  <c r="BB639" i="1" a="1"/>
  <c r="BB639" i="1" s="1"/>
  <c r="BC638" i="1" a="1"/>
  <c r="BC638" i="1" s="1"/>
  <c r="BB635" i="1" a="1"/>
  <c r="BB635" i="1" s="1"/>
  <c r="BB632" i="1" a="1"/>
  <c r="BB632" i="1" s="1"/>
  <c r="BC524" i="1" a="1"/>
  <c r="BC524" i="1" s="1"/>
  <c r="BD524" i="1" a="1"/>
  <c r="BD524" i="1" s="1"/>
  <c r="BB516" i="1" a="1"/>
  <c r="BB516" i="1" s="1"/>
  <c r="BC516" i="1" a="1"/>
  <c r="BC516" i="1" s="1"/>
  <c r="BC514" i="1" a="1"/>
  <c r="BC514" i="1" s="1"/>
  <c r="BD514" i="1" a="1"/>
  <c r="BD514" i="1" s="1"/>
  <c r="BC630" i="1" a="1"/>
  <c r="BC630" i="1" s="1"/>
  <c r="BC626" i="1" a="1"/>
  <c r="BC626" i="1" s="1"/>
  <c r="BD624" i="1" a="1"/>
  <c r="BD624" i="1" s="1"/>
  <c r="BC623" i="1" a="1"/>
  <c r="BC623" i="1" s="1"/>
  <c r="BC621" i="1" a="1"/>
  <c r="BC621" i="1" s="1"/>
  <c r="BD609" i="1" a="1"/>
  <c r="BD609" i="1" s="1"/>
  <c r="BC608" i="1" a="1"/>
  <c r="BC608" i="1" s="1"/>
  <c r="BC606" i="1" a="1"/>
  <c r="BC606" i="1" s="1"/>
  <c r="BD605" i="1" a="1"/>
  <c r="BD605" i="1" s="1"/>
  <c r="BC598" i="1" a="1"/>
  <c r="BC598" i="1" s="1"/>
  <c r="BC593" i="1" a="1"/>
  <c r="BC593" i="1" s="1"/>
  <c r="BD590" i="1" a="1"/>
  <c r="BD590" i="1" s="1"/>
  <c r="BD582" i="1" a="1"/>
  <c r="BD582" i="1" s="1"/>
  <c r="BC581" i="1" a="1"/>
  <c r="BC581" i="1" s="1"/>
  <c r="BC579" i="1" a="1"/>
  <c r="BC579" i="1" s="1"/>
  <c r="BD578" i="1" a="1"/>
  <c r="BD578" i="1" s="1"/>
  <c r="BC571" i="1" a="1"/>
  <c r="BC571" i="1" s="1"/>
  <c r="BC566" i="1" a="1"/>
  <c r="BC566" i="1" s="1"/>
  <c r="BD563" i="1" a="1"/>
  <c r="BD563" i="1" s="1"/>
  <c r="BD549" i="1" a="1"/>
  <c r="BD549" i="1" s="1"/>
  <c r="BC539" i="1" a="1"/>
  <c r="BC539" i="1" s="1"/>
  <c r="BD539" i="1" a="1"/>
  <c r="BD539" i="1" s="1"/>
  <c r="BC537" i="1" a="1"/>
  <c r="BC537" i="1" s="1"/>
  <c r="BC530" i="1" a="1"/>
  <c r="BC530" i="1" s="1"/>
  <c r="BC528" i="1" a="1"/>
  <c r="BC528" i="1" s="1"/>
  <c r="BB518" i="1" a="1"/>
  <c r="BB518" i="1" s="1"/>
  <c r="BD518" i="1" a="1"/>
  <c r="BD518" i="1" s="1"/>
  <c r="BD517" i="1" a="1"/>
  <c r="BD517" i="1" s="1"/>
  <c r="BC517" i="1" a="1"/>
  <c r="BC517" i="1" s="1"/>
  <c r="BB717" i="1" a="1"/>
  <c r="BB717" i="1" s="1"/>
  <c r="BB708" i="1" a="1"/>
  <c r="BB708" i="1" s="1"/>
  <c r="BB699" i="1" a="1"/>
  <c r="BB699" i="1" s="1"/>
  <c r="BC693" i="1" a="1"/>
  <c r="BC693" i="1" s="1"/>
  <c r="BB684" i="1" a="1"/>
  <c r="BB684" i="1" s="1"/>
  <c r="BC671" i="1" a="1"/>
  <c r="BC671" i="1" s="1"/>
  <c r="BC666" i="1" a="1"/>
  <c r="BC666" i="1" s="1"/>
  <c r="BC656" i="1" a="1"/>
  <c r="BC656" i="1" s="1"/>
  <c r="BC652" i="1" a="1"/>
  <c r="BC652" i="1" s="1"/>
  <c r="BB636" i="1" a="1"/>
  <c r="BB636" i="1" s="1"/>
  <c r="BD635" i="1" a="1"/>
  <c r="BD635" i="1" s="1"/>
  <c r="BD632" i="1" a="1"/>
  <c r="BD632" i="1" s="1"/>
  <c r="BB627" i="1" a="1"/>
  <c r="BB627" i="1" s="1"/>
  <c r="BD626" i="1" a="1"/>
  <c r="BD626" i="1" s="1"/>
  <c r="BD623" i="1" a="1"/>
  <c r="BD623" i="1" s="1"/>
  <c r="BB612" i="1" a="1"/>
  <c r="BB612" i="1" s="1"/>
  <c r="BC611" i="1" a="1"/>
  <c r="BC611" i="1" s="1"/>
  <c r="BD608" i="1" a="1"/>
  <c r="BD608" i="1" s="1"/>
  <c r="BB605" i="1" a="1"/>
  <c r="BB605" i="1" s="1"/>
  <c r="BD602" i="1" a="1"/>
  <c r="BD602" i="1" s="1"/>
  <c r="BC599" i="1" a="1"/>
  <c r="BC599" i="1" s="1"/>
  <c r="BC597" i="1" a="1"/>
  <c r="BC597" i="1" s="1"/>
  <c r="BB590" i="1" a="1"/>
  <c r="BB590" i="1" s="1"/>
  <c r="BC589" i="1" a="1"/>
  <c r="BC589" i="1" s="1"/>
  <c r="BB585" i="1" a="1"/>
  <c r="BB585" i="1" s="1"/>
  <c r="BC584" i="1" a="1"/>
  <c r="BC584" i="1" s="1"/>
  <c r="BD581" i="1" a="1"/>
  <c r="BD581" i="1" s="1"/>
  <c r="BB578" i="1" a="1"/>
  <c r="BB578" i="1" s="1"/>
  <c r="BD575" i="1" a="1"/>
  <c r="BD575" i="1" s="1"/>
  <c r="BC572" i="1" a="1"/>
  <c r="BC572" i="1" s="1"/>
  <c r="BC570" i="1" a="1"/>
  <c r="BC570" i="1" s="1"/>
  <c r="BB563" i="1" a="1"/>
  <c r="BB563" i="1" s="1"/>
  <c r="BC562" i="1" a="1"/>
  <c r="BC562" i="1" s="1"/>
  <c r="BB558" i="1" a="1"/>
  <c r="BB558" i="1" s="1"/>
  <c r="BB557" i="1" a="1"/>
  <c r="BB557" i="1" s="1"/>
  <c r="BC548" i="1" a="1"/>
  <c r="BC548" i="1" s="1"/>
  <c r="BB527" i="1" a="1"/>
  <c r="BB527" i="1" s="1"/>
  <c r="BC526" i="1" a="1"/>
  <c r="BC526" i="1" s="1"/>
  <c r="BC521" i="1" a="1"/>
  <c r="BC521" i="1" s="1"/>
  <c r="BC510" i="1" a="1"/>
  <c r="BC510" i="1" s="1"/>
  <c r="BC509" i="1" a="1"/>
  <c r="BC509" i="1" s="1"/>
  <c r="BB508" i="1" a="1"/>
  <c r="BB508" i="1" s="1"/>
  <c r="BC505" i="1" a="1"/>
  <c r="BC505" i="1" s="1"/>
  <c r="BC499" i="1" a="1"/>
  <c r="BC499" i="1" s="1"/>
  <c r="BC496" i="1" a="1"/>
  <c r="BC496" i="1" s="1"/>
  <c r="BC493" i="1" a="1"/>
  <c r="BC493" i="1" s="1"/>
  <c r="BC491" i="1" a="1"/>
  <c r="BC491" i="1" s="1"/>
  <c r="BC481" i="1" a="1"/>
  <c r="BC481" i="1" s="1"/>
  <c r="BC474" i="1" a="1"/>
  <c r="BC474" i="1" s="1"/>
  <c r="BC466" i="1" a="1"/>
  <c r="BC466" i="1" s="1"/>
  <c r="BD465" i="1" a="1"/>
  <c r="BD465" i="1" s="1"/>
  <c r="BC460" i="1" a="1"/>
  <c r="BC460" i="1" s="1"/>
  <c r="BD459" i="1" a="1"/>
  <c r="BD459" i="1" s="1"/>
  <c r="BC457" i="1" a="1"/>
  <c r="BC457" i="1" s="1"/>
  <c r="BC498" i="1" a="1"/>
  <c r="BC498" i="1" s="1"/>
  <c r="BC495" i="1" a="1"/>
  <c r="BC495" i="1" s="1"/>
  <c r="BD489" i="1" a="1"/>
  <c r="BD489" i="1" s="1"/>
  <c r="BC475" i="1" a="1"/>
  <c r="BC475" i="1" s="1"/>
  <c r="BD457" i="1" a="1"/>
  <c r="BD457" i="1" s="1"/>
  <c r="BC439" i="1" a="1"/>
  <c r="BC439" i="1" s="1"/>
  <c r="BD439" i="1" a="1"/>
  <c r="BD439" i="1" s="1"/>
  <c r="BB387" i="1" a="1"/>
  <c r="BB387" i="1" s="1"/>
  <c r="BD387" i="1" a="1"/>
  <c r="BD387" i="1" s="1"/>
  <c r="BC463" i="1" a="1"/>
  <c r="BC463" i="1" s="1"/>
  <c r="BB454" i="1" a="1"/>
  <c r="BB454" i="1" s="1"/>
  <c r="BC449" i="1" a="1"/>
  <c r="BC449" i="1" s="1"/>
  <c r="BC445" i="1" a="1"/>
  <c r="BC445" i="1" s="1"/>
  <c r="BB438" i="1" a="1"/>
  <c r="BB438" i="1" s="1"/>
  <c r="BC435" i="1" a="1"/>
  <c r="BC435" i="1" s="1"/>
  <c r="BC434" i="1" a="1"/>
  <c r="BC434" i="1" s="1"/>
  <c r="BC433" i="1" a="1"/>
  <c r="BC433" i="1" s="1"/>
  <c r="BD432" i="1" a="1"/>
  <c r="BD432" i="1" s="1"/>
  <c r="BB431" i="1" a="1"/>
  <c r="BB431" i="1" s="1"/>
  <c r="BC429" i="1" a="1"/>
  <c r="BC429" i="1" s="1"/>
  <c r="BB428" i="1" a="1"/>
  <c r="BB428" i="1" s="1"/>
  <c r="BC425" i="1" a="1"/>
  <c r="BC425" i="1" s="1"/>
  <c r="BC422" i="1" a="1"/>
  <c r="BC422" i="1" s="1"/>
  <c r="BC414" i="1" a="1"/>
  <c r="BC414" i="1" s="1"/>
  <c r="BC411" i="1" a="1"/>
  <c r="BC411" i="1" s="1"/>
  <c r="BB400" i="1" a="1"/>
  <c r="BB400" i="1" s="1"/>
  <c r="BB390" i="1" a="1"/>
  <c r="BB390" i="1" s="1"/>
  <c r="BC387" i="1" a="1"/>
  <c r="BC387" i="1" s="1"/>
  <c r="BB448" i="1" a="1"/>
  <c r="BB448" i="1" s="1"/>
  <c r="BB439" i="1" a="1"/>
  <c r="BB439" i="1" s="1"/>
  <c r="BC423" i="1" a="1"/>
  <c r="BC423" i="1" s="1"/>
  <c r="BB408" i="1" a="1"/>
  <c r="BB408" i="1" s="1"/>
  <c r="BD408" i="1" a="1"/>
  <c r="BD408" i="1" s="1"/>
  <c r="BC407" i="1" a="1"/>
  <c r="BC407" i="1" s="1"/>
  <c r="BC404" i="1" a="1"/>
  <c r="BC404" i="1" s="1"/>
  <c r="BC392" i="1" a="1"/>
  <c r="BC392" i="1" s="1"/>
  <c r="BC390" i="1" a="1"/>
  <c r="BC390" i="1" s="1"/>
  <c r="BC381" i="1" a="1"/>
  <c r="BC381" i="1" s="1"/>
  <c r="BC377" i="1" a="1"/>
  <c r="BC377" i="1" s="1"/>
  <c r="BB375" i="1" a="1"/>
  <c r="BB375" i="1" s="1"/>
  <c r="BC374" i="1" a="1"/>
  <c r="BC374" i="1" s="1"/>
  <c r="BC354" i="1" a="1"/>
  <c r="BC354" i="1" s="1"/>
  <c r="BC351" i="1" a="1"/>
  <c r="BC351" i="1" s="1"/>
  <c r="BB341" i="1" a="1"/>
  <c r="BB341" i="1" s="1"/>
  <c r="BC340" i="1" a="1"/>
  <c r="BC340" i="1" s="1"/>
  <c r="BC408" i="1" a="1"/>
  <c r="BC408" i="1" s="1"/>
  <c r="BB402" i="1" a="1"/>
  <c r="BB402" i="1" s="1"/>
  <c r="BB393" i="1" a="1"/>
  <c r="BB393" i="1" s="1"/>
  <c r="BC389" i="1" a="1"/>
  <c r="BC389" i="1" s="1"/>
  <c r="BD377" i="1" a="1"/>
  <c r="BD377" i="1" s="1"/>
  <c r="BC372" i="1" a="1"/>
  <c r="BC372" i="1" s="1"/>
  <c r="BC369" i="1" a="1"/>
  <c r="BC369" i="1" s="1"/>
  <c r="BB368" i="1" a="1"/>
  <c r="BB368" i="1" s="1"/>
  <c r="BB346" i="1" a="1"/>
  <c r="BB346" i="1" s="1"/>
  <c r="BB343" i="1" a="1"/>
  <c r="BB343" i="1" s="1"/>
  <c r="BC338" i="1" a="1"/>
  <c r="BC338" i="1" s="1"/>
  <c r="AL1051" i="1"/>
  <c r="BD1047" i="1" a="1"/>
  <c r="BD1047" i="1" s="1"/>
  <c r="BC1044" i="1" a="1"/>
  <c r="BC1044" i="1" s="1"/>
  <c r="BC1042" i="1" a="1"/>
  <c r="BC1042" i="1" s="1"/>
  <c r="BB1042" i="1" a="1"/>
  <c r="BB1042" i="1" s="1"/>
  <c r="BD1042" i="1" a="1"/>
  <c r="BD1042" i="1" s="1"/>
  <c r="BB1034" i="1" a="1"/>
  <c r="BB1034" i="1" s="1"/>
  <c r="BD1034" i="1" a="1"/>
  <c r="BD1034" i="1" s="1"/>
  <c r="BD1023" i="1" a="1"/>
  <c r="BD1023" i="1" s="1"/>
  <c r="BB1023" i="1" a="1"/>
  <c r="BB1023" i="1" s="1"/>
  <c r="BC1015" i="1" a="1"/>
  <c r="BC1015" i="1" s="1"/>
  <c r="BB1015" i="1" a="1"/>
  <c r="BB1015" i="1" s="1"/>
  <c r="BC1007" i="1" a="1"/>
  <c r="BC1007" i="1" s="1"/>
  <c r="AL979" i="1"/>
  <c r="AM960" i="1"/>
  <c r="AL952" i="1"/>
  <c r="AM933" i="1"/>
  <c r="BB1052" i="1" a="1"/>
  <c r="BB1052" i="1" s="1"/>
  <c r="BD1052" i="1" a="1"/>
  <c r="BD1052" i="1" s="1"/>
  <c r="AL1042" i="1"/>
  <c r="BC1033" i="1" a="1"/>
  <c r="BC1033" i="1" s="1"/>
  <c r="BB1033" i="1" a="1"/>
  <c r="BB1033" i="1" s="1"/>
  <c r="BD1033" i="1" a="1"/>
  <c r="BD1033" i="1" s="1"/>
  <c r="AL1033" i="1"/>
  <c r="BB1031" i="1" a="1"/>
  <c r="BB1031" i="1" s="1"/>
  <c r="BC1031" i="1" a="1"/>
  <c r="BC1031" i="1" s="1"/>
  <c r="AL1029" i="1"/>
  <c r="AL1018" i="1"/>
  <c r="AL1010" i="1"/>
  <c r="AL1003" i="1"/>
  <c r="AM969" i="1"/>
  <c r="AL961" i="1"/>
  <c r="AM942" i="1"/>
  <c r="AL934" i="1"/>
  <c r="BC1053" i="1" a="1"/>
  <c r="BC1053" i="1" s="1"/>
  <c r="BC1051" i="1" a="1"/>
  <c r="BC1051" i="1" s="1"/>
  <c r="BB1051" i="1" a="1"/>
  <c r="BB1051" i="1" s="1"/>
  <c r="BD1051" i="1" a="1"/>
  <c r="BD1051" i="1" s="1"/>
  <c r="BB1043" i="1" a="1"/>
  <c r="BB1043" i="1" s="1"/>
  <c r="BD1043" i="1" a="1"/>
  <c r="BD1043" i="1" s="1"/>
  <c r="BB1032" i="1" a="1"/>
  <c r="BB1032" i="1" s="1"/>
  <c r="AL1021" i="1"/>
  <c r="AL1000" i="1"/>
  <c r="AM978" i="1"/>
  <c r="AL970" i="1"/>
  <c r="AM951" i="1"/>
  <c r="AL943" i="1"/>
  <c r="BB1049" i="1" a="1"/>
  <c r="BB1049" i="1" s="1"/>
  <c r="BC1048" i="1" a="1"/>
  <c r="BC1048" i="1" s="1"/>
  <c r="BB1040" i="1" a="1"/>
  <c r="BB1040" i="1" s="1"/>
  <c r="BC1039" i="1" a="1"/>
  <c r="BC1039" i="1" s="1"/>
  <c r="BC1030" i="1" a="1"/>
  <c r="BC1030" i="1" s="1"/>
  <c r="BC1027" i="1" a="1"/>
  <c r="BC1027" i="1" s="1"/>
  <c r="BC1024" i="1" a="1"/>
  <c r="BC1024" i="1" s="1"/>
  <c r="BB1016" i="1" a="1"/>
  <c r="BB1016" i="1" s="1"/>
  <c r="BB1013" i="1" a="1"/>
  <c r="BB1013" i="1" s="1"/>
  <c r="BB1001" i="1" a="1"/>
  <c r="BB1001" i="1" s="1"/>
  <c r="BD998" i="1" a="1"/>
  <c r="BD998" i="1" s="1"/>
  <c r="BD996" i="1" a="1"/>
  <c r="BD996" i="1" s="1"/>
  <c r="BD993" i="1" a="1"/>
  <c r="BD993" i="1" s="1"/>
  <c r="BD990" i="1" a="1"/>
  <c r="BD990" i="1" s="1"/>
  <c r="BB989" i="1" a="1"/>
  <c r="BB989" i="1" s="1"/>
  <c r="BC983" i="1" a="1"/>
  <c r="BC983" i="1" s="1"/>
  <c r="BD981" i="1" a="1"/>
  <c r="BD981" i="1" s="1"/>
  <c r="BB977" i="1" a="1"/>
  <c r="BB977" i="1" s="1"/>
  <c r="BB976" i="1" a="1"/>
  <c r="BB976" i="1" s="1"/>
  <c r="BC974" i="1" a="1"/>
  <c r="BC974" i="1" s="1"/>
  <c r="BD972" i="1" a="1"/>
  <c r="BD972" i="1" s="1"/>
  <c r="BB968" i="1" a="1"/>
  <c r="BB968" i="1" s="1"/>
  <c r="BB967" i="1" a="1"/>
  <c r="BB967" i="1" s="1"/>
  <c r="BC965" i="1" a="1"/>
  <c r="BC965" i="1" s="1"/>
  <c r="BD963" i="1" a="1"/>
  <c r="BD963" i="1" s="1"/>
  <c r="BB959" i="1" a="1"/>
  <c r="BB959" i="1" s="1"/>
  <c r="BB958" i="1" a="1"/>
  <c r="BB958" i="1" s="1"/>
  <c r="BC956" i="1" a="1"/>
  <c r="BC956" i="1" s="1"/>
  <c r="BD954" i="1" a="1"/>
  <c r="BD954" i="1" s="1"/>
  <c r="BB950" i="1" a="1"/>
  <c r="BB950" i="1" s="1"/>
  <c r="BB949" i="1" a="1"/>
  <c r="BB949" i="1" s="1"/>
  <c r="BC947" i="1" a="1"/>
  <c r="BC947" i="1" s="1"/>
  <c r="BD945" i="1" a="1"/>
  <c r="BD945" i="1" s="1"/>
  <c r="BB941" i="1" a="1"/>
  <c r="BB941" i="1" s="1"/>
  <c r="BB940" i="1" a="1"/>
  <c r="BB940" i="1" s="1"/>
  <c r="BC938" i="1" a="1"/>
  <c r="BC938" i="1" s="1"/>
  <c r="BD936" i="1" a="1"/>
  <c r="BD936" i="1" s="1"/>
  <c r="BB932" i="1" a="1"/>
  <c r="BB932" i="1" s="1"/>
  <c r="BB931" i="1" a="1"/>
  <c r="BB931" i="1" s="1"/>
  <c r="BC929" i="1" a="1"/>
  <c r="BC929" i="1" s="1"/>
  <c r="BB921" i="1" a="1"/>
  <c r="BB921" i="1" s="1"/>
  <c r="BB917" i="1" a="1"/>
  <c r="BB917" i="1" s="1"/>
  <c r="BC917" i="1" a="1"/>
  <c r="BC917" i="1" s="1"/>
  <c r="BB916" i="1" a="1"/>
  <c r="BB916" i="1" s="1"/>
  <c r="BB915" i="1" a="1"/>
  <c r="BB915" i="1" s="1"/>
  <c r="BD915" i="1" a="1"/>
  <c r="BD915" i="1" s="1"/>
  <c r="BD914" i="1" a="1"/>
  <c r="BD914" i="1" s="1"/>
  <c r="BC909" i="1" a="1"/>
  <c r="BC909" i="1" s="1"/>
  <c r="BB909" i="1" a="1"/>
  <c r="BB909" i="1" s="1"/>
  <c r="BB908" i="1" a="1"/>
  <c r="BB908" i="1" s="1"/>
  <c r="BC908" i="1" a="1"/>
  <c r="BC908" i="1" s="1"/>
  <c r="BB907" i="1" a="1"/>
  <c r="BB907" i="1" s="1"/>
  <c r="BD907" i="1" a="1"/>
  <c r="BD907" i="1" s="1"/>
  <c r="BC896" i="1" a="1"/>
  <c r="BC896" i="1" s="1"/>
  <c r="BB896" i="1" a="1"/>
  <c r="BB896" i="1" s="1"/>
  <c r="BC895" i="1" a="1"/>
  <c r="BC895" i="1" s="1"/>
  <c r="BB895" i="1" a="1"/>
  <c r="BB895" i="1" s="1"/>
  <c r="BB1056" i="1" a="1"/>
  <c r="BB1056" i="1" s="1"/>
  <c r="BB1055" i="1" a="1"/>
  <c r="BB1055" i="1" s="1"/>
  <c r="BC1054" i="1" a="1"/>
  <c r="BC1054" i="1" s="1"/>
  <c r="BD1048" i="1" a="1"/>
  <c r="BD1048" i="1" s="1"/>
  <c r="BB1047" i="1" a="1"/>
  <c r="BB1047" i="1" s="1"/>
  <c r="BB1046" i="1" a="1"/>
  <c r="BB1046" i="1" s="1"/>
  <c r="BC1045" i="1" a="1"/>
  <c r="BC1045" i="1" s="1"/>
  <c r="BD1039" i="1" a="1"/>
  <c r="BD1039" i="1" s="1"/>
  <c r="BB1038" i="1" a="1"/>
  <c r="BB1038" i="1" s="1"/>
  <c r="BB1037" i="1" a="1"/>
  <c r="BB1037" i="1" s="1"/>
  <c r="BC1036" i="1" a="1"/>
  <c r="BC1036" i="1" s="1"/>
  <c r="BC1028" i="1" a="1"/>
  <c r="BC1028" i="1" s="1"/>
  <c r="BC1026" i="1" a="1"/>
  <c r="BC1026" i="1" s="1"/>
  <c r="BB1025" i="1" a="1"/>
  <c r="BB1025" i="1" s="1"/>
  <c r="BB1022" i="1" a="1"/>
  <c r="BB1022" i="1" s="1"/>
  <c r="BB1020" i="1" a="1"/>
  <c r="BB1020" i="1" s="1"/>
  <c r="BC1013" i="1" a="1"/>
  <c r="BC1013" i="1" s="1"/>
  <c r="BC1012" i="1" a="1"/>
  <c r="BC1012" i="1" s="1"/>
  <c r="BC1009" i="1" a="1"/>
  <c r="BC1009" i="1" s="1"/>
  <c r="BC1006" i="1" a="1"/>
  <c r="BC1006" i="1" s="1"/>
  <c r="BC1004" i="1" a="1"/>
  <c r="BC1004" i="1" s="1"/>
  <c r="BC1001" i="1" a="1"/>
  <c r="BC1001" i="1" s="1"/>
  <c r="BC998" i="1" a="1"/>
  <c r="BC998" i="1" s="1"/>
  <c r="BB992" i="1" a="1"/>
  <c r="BB992" i="1" s="1"/>
  <c r="BD989" i="1" a="1"/>
  <c r="BD989" i="1" s="1"/>
  <c r="BD987" i="1" a="1"/>
  <c r="BD987" i="1" s="1"/>
  <c r="BD984" i="1" a="1"/>
  <c r="BD984" i="1" s="1"/>
  <c r="BD982" i="1" a="1"/>
  <c r="BD982" i="1" s="1"/>
  <c r="BB980" i="1" a="1"/>
  <c r="BB980" i="1" s="1"/>
  <c r="BB979" i="1" a="1"/>
  <c r="BB979" i="1" s="1"/>
  <c r="BC977" i="1" a="1"/>
  <c r="BC977" i="1" s="1"/>
  <c r="BD975" i="1" a="1"/>
  <c r="BD975" i="1" s="1"/>
  <c r="BD973" i="1" a="1"/>
  <c r="BD973" i="1" s="1"/>
  <c r="BB971" i="1" a="1"/>
  <c r="BB971" i="1" s="1"/>
  <c r="BB970" i="1" a="1"/>
  <c r="BB970" i="1" s="1"/>
  <c r="BC968" i="1" a="1"/>
  <c r="BC968" i="1" s="1"/>
  <c r="BD966" i="1" a="1"/>
  <c r="BD966" i="1" s="1"/>
  <c r="BD964" i="1" a="1"/>
  <c r="BD964" i="1" s="1"/>
  <c r="BB962" i="1" a="1"/>
  <c r="BB962" i="1" s="1"/>
  <c r="BB961" i="1" a="1"/>
  <c r="BB961" i="1" s="1"/>
  <c r="BC959" i="1" a="1"/>
  <c r="BC959" i="1" s="1"/>
  <c r="BD957" i="1" a="1"/>
  <c r="BD957" i="1" s="1"/>
  <c r="BD955" i="1" a="1"/>
  <c r="BD955" i="1" s="1"/>
  <c r="BB953" i="1" a="1"/>
  <c r="BB953" i="1" s="1"/>
  <c r="BB952" i="1" a="1"/>
  <c r="BB952" i="1" s="1"/>
  <c r="BC950" i="1" a="1"/>
  <c r="BC950" i="1" s="1"/>
  <c r="BD948" i="1" a="1"/>
  <c r="BD948" i="1" s="1"/>
  <c r="BD946" i="1" a="1"/>
  <c r="BD946" i="1" s="1"/>
  <c r="BB944" i="1" a="1"/>
  <c r="BB944" i="1" s="1"/>
  <c r="BB943" i="1" a="1"/>
  <c r="BB943" i="1" s="1"/>
  <c r="BC941" i="1" a="1"/>
  <c r="BC941" i="1" s="1"/>
  <c r="BD939" i="1" a="1"/>
  <c r="BD939" i="1" s="1"/>
  <c r="BD937" i="1" a="1"/>
  <c r="BD937" i="1" s="1"/>
  <c r="BB935" i="1" a="1"/>
  <c r="BB935" i="1" s="1"/>
  <c r="BB934" i="1" a="1"/>
  <c r="BB934" i="1" s="1"/>
  <c r="BC932" i="1" a="1"/>
  <c r="BC932" i="1" s="1"/>
  <c r="BD930" i="1" a="1"/>
  <c r="BD930" i="1" s="1"/>
  <c r="BD925" i="1" a="1"/>
  <c r="BD925" i="1" s="1"/>
  <c r="BB922" i="1" a="1"/>
  <c r="BB922" i="1" s="1"/>
  <c r="BD922" i="1" a="1"/>
  <c r="BD922" i="1" s="1"/>
  <c r="BD917" i="1" a="1"/>
  <c r="BD917" i="1" s="1"/>
  <c r="BC915" i="1" a="1"/>
  <c r="BC915" i="1" s="1"/>
  <c r="BC914" i="1" a="1"/>
  <c r="BC914" i="1" s="1"/>
  <c r="BD908" i="1" a="1"/>
  <c r="BD908" i="1" s="1"/>
  <c r="BB906" i="1" a="1"/>
  <c r="BB906" i="1" s="1"/>
  <c r="BD906" i="1" a="1"/>
  <c r="BD906" i="1" s="1"/>
  <c r="BC902" i="1" a="1"/>
  <c r="BC902" i="1" s="1"/>
  <c r="BB902" i="1" a="1"/>
  <c r="BB902" i="1" s="1"/>
  <c r="BD902" i="1" a="1"/>
  <c r="BD902" i="1" s="1"/>
  <c r="BB894" i="1" a="1"/>
  <c r="BB894" i="1" s="1"/>
  <c r="BC894" i="1" a="1"/>
  <c r="BC894" i="1" s="1"/>
  <c r="BC892" i="1" a="1"/>
  <c r="BC892" i="1" s="1"/>
  <c r="BB892" i="1" a="1"/>
  <c r="BB892" i="1" s="1"/>
  <c r="BB926" i="1" a="1"/>
  <c r="BB926" i="1" s="1"/>
  <c r="BC926" i="1" a="1"/>
  <c r="BC926" i="1" s="1"/>
  <c r="BB924" i="1" a="1"/>
  <c r="BB924" i="1" s="1"/>
  <c r="BD924" i="1" a="1"/>
  <c r="BD924" i="1" s="1"/>
  <c r="BB913" i="1" a="1"/>
  <c r="BB913" i="1" s="1"/>
  <c r="BD913" i="1" a="1"/>
  <c r="BD913" i="1" s="1"/>
  <c r="BC889" i="1" a="1"/>
  <c r="BC889" i="1" s="1"/>
  <c r="BC886" i="1" a="1"/>
  <c r="BC886" i="1" s="1"/>
  <c r="BD883" i="1" a="1"/>
  <c r="BD883" i="1" s="1"/>
  <c r="BC882" i="1" a="1"/>
  <c r="BC882" i="1" s="1"/>
  <c r="BC879" i="1" a="1"/>
  <c r="BC879" i="1" s="1"/>
  <c r="BB862" i="1" a="1"/>
  <c r="BB862" i="1" s="1"/>
  <c r="BD862" i="1" a="1"/>
  <c r="BD862" i="1" s="1"/>
  <c r="BB859" i="1" a="1"/>
  <c r="BB859" i="1" s="1"/>
  <c r="BD859" i="1" a="1"/>
  <c r="BD859" i="1" s="1"/>
  <c r="BD856" i="1" a="1"/>
  <c r="BD856" i="1" s="1"/>
  <c r="BB844" i="1" a="1"/>
  <c r="BB844" i="1" s="1"/>
  <c r="BC844" i="1" a="1"/>
  <c r="BC844" i="1" s="1"/>
  <c r="BB843" i="1" a="1"/>
  <c r="BB843" i="1" s="1"/>
  <c r="BC843" i="1" a="1"/>
  <c r="BC843" i="1" s="1"/>
  <c r="BC842" i="1" a="1"/>
  <c r="BC842" i="1" s="1"/>
  <c r="BD842" i="1" a="1"/>
  <c r="BD842" i="1" s="1"/>
  <c r="BB832" i="1" a="1"/>
  <c r="BB832" i="1" s="1"/>
  <c r="BD832" i="1" a="1"/>
  <c r="BD832" i="1" s="1"/>
  <c r="BB817" i="1" a="1"/>
  <c r="BB817" i="1" s="1"/>
  <c r="BC817" i="1" a="1"/>
  <c r="BC817" i="1" s="1"/>
  <c r="BB816" i="1" a="1"/>
  <c r="BB816" i="1" s="1"/>
  <c r="BC816" i="1" a="1"/>
  <c r="BC816" i="1" s="1"/>
  <c r="BC815" i="1" a="1"/>
  <c r="BC815" i="1" s="1"/>
  <c r="BD815" i="1" a="1"/>
  <c r="BD815" i="1" s="1"/>
  <c r="BB805" i="1" a="1"/>
  <c r="BB805" i="1" s="1"/>
  <c r="BD805" i="1" a="1"/>
  <c r="BD805" i="1" s="1"/>
  <c r="BB790" i="1" a="1"/>
  <c r="BB790" i="1" s="1"/>
  <c r="BC790" i="1" a="1"/>
  <c r="BC790" i="1" s="1"/>
  <c r="BB789" i="1" a="1"/>
  <c r="BB789" i="1" s="1"/>
  <c r="BC789" i="1" a="1"/>
  <c r="BC789" i="1" s="1"/>
  <c r="BC788" i="1" a="1"/>
  <c r="BC788" i="1" s="1"/>
  <c r="BD788" i="1" a="1"/>
  <c r="BD788" i="1" s="1"/>
  <c r="BB841" i="1" a="1"/>
  <c r="BB841" i="1" s="1"/>
  <c r="BD841" i="1" a="1"/>
  <c r="BD841" i="1" s="1"/>
  <c r="BB826" i="1" a="1"/>
  <c r="BB826" i="1" s="1"/>
  <c r="BC826" i="1" a="1"/>
  <c r="BC826" i="1" s="1"/>
  <c r="BB825" i="1" a="1"/>
  <c r="BB825" i="1" s="1"/>
  <c r="BC825" i="1" a="1"/>
  <c r="BC825" i="1" s="1"/>
  <c r="BC824" i="1" a="1"/>
  <c r="BC824" i="1" s="1"/>
  <c r="BD824" i="1" a="1"/>
  <c r="BD824" i="1" s="1"/>
  <c r="BB814" i="1" a="1"/>
  <c r="BB814" i="1" s="1"/>
  <c r="BD814" i="1" a="1"/>
  <c r="BD814" i="1" s="1"/>
  <c r="BC805" i="1" a="1"/>
  <c r="BC805" i="1" s="1"/>
  <c r="BB799" i="1" a="1"/>
  <c r="BB799" i="1" s="1"/>
  <c r="BC799" i="1" a="1"/>
  <c r="BC799" i="1" s="1"/>
  <c r="BB798" i="1" a="1"/>
  <c r="BB798" i="1" s="1"/>
  <c r="BC798" i="1" a="1"/>
  <c r="BC798" i="1" s="1"/>
  <c r="BC797" i="1" a="1"/>
  <c r="BC797" i="1" s="1"/>
  <c r="BD797" i="1" a="1"/>
  <c r="BD797" i="1" s="1"/>
  <c r="BD789" i="1" a="1"/>
  <c r="BD789" i="1" s="1"/>
  <c r="BB787" i="1" a="1"/>
  <c r="BB787" i="1" s="1"/>
  <c r="BD787" i="1" a="1"/>
  <c r="BD787" i="1" s="1"/>
  <c r="BB928" i="1" a="1"/>
  <c r="BB928" i="1" s="1"/>
  <c r="BB920" i="1" a="1"/>
  <c r="BB920" i="1" s="1"/>
  <c r="BB919" i="1" a="1"/>
  <c r="BB919" i="1" s="1"/>
  <c r="BB911" i="1" a="1"/>
  <c r="BB911" i="1" s="1"/>
  <c r="BB910" i="1" a="1"/>
  <c r="BB910" i="1" s="1"/>
  <c r="BD904" i="1" a="1"/>
  <c r="BD904" i="1" s="1"/>
  <c r="BB903" i="1" a="1"/>
  <c r="BB903" i="1" s="1"/>
  <c r="BC900" i="1" a="1"/>
  <c r="BC900" i="1" s="1"/>
  <c r="BC897" i="1" a="1"/>
  <c r="BC897" i="1" s="1"/>
  <c r="BD893" i="1" a="1"/>
  <c r="BD893" i="1" s="1"/>
  <c r="BB893" i="1" a="1"/>
  <c r="BB893" i="1" s="1"/>
  <c r="BC890" i="1" a="1"/>
  <c r="BC890" i="1" s="1"/>
  <c r="BB887" i="1" a="1"/>
  <c r="BB887" i="1" s="1"/>
  <c r="BC884" i="1" a="1"/>
  <c r="BC884" i="1" s="1"/>
  <c r="BC880" i="1" a="1"/>
  <c r="BC880" i="1" s="1"/>
  <c r="BC878" i="1" a="1"/>
  <c r="BC878" i="1" s="1"/>
  <c r="BC877" i="1" a="1"/>
  <c r="BC877" i="1" s="1"/>
  <c r="BB873" i="1" a="1"/>
  <c r="BB873" i="1" s="1"/>
  <c r="BD867" i="1" a="1"/>
  <c r="BD867" i="1" s="1"/>
  <c r="BB865" i="1" a="1"/>
  <c r="BB865" i="1" s="1"/>
  <c r="BD865" i="1" a="1"/>
  <c r="BD865" i="1" s="1"/>
  <c r="BB853" i="1" a="1"/>
  <c r="BB853" i="1" s="1"/>
  <c r="BB852" i="1" a="1"/>
  <c r="BB852" i="1" s="1"/>
  <c r="BC852" i="1" a="1"/>
  <c r="BC852" i="1" s="1"/>
  <c r="BC851" i="1" a="1"/>
  <c r="BC851" i="1" s="1"/>
  <c r="BB850" i="1" a="1"/>
  <c r="BB850" i="1" s="1"/>
  <c r="BD850" i="1" a="1"/>
  <c r="BD850" i="1" s="1"/>
  <c r="BC841" i="1" a="1"/>
  <c r="BC841" i="1" s="1"/>
  <c r="BB835" i="1" a="1"/>
  <c r="BB835" i="1" s="1"/>
  <c r="BC835" i="1" a="1"/>
  <c r="BC835" i="1" s="1"/>
  <c r="BB834" i="1" a="1"/>
  <c r="BB834" i="1" s="1"/>
  <c r="BC834" i="1" a="1"/>
  <c r="BC834" i="1" s="1"/>
  <c r="BC833" i="1" a="1"/>
  <c r="BC833" i="1" s="1"/>
  <c r="BD833" i="1" a="1"/>
  <c r="BD833" i="1" s="1"/>
  <c r="BD825" i="1" a="1"/>
  <c r="BD825" i="1" s="1"/>
  <c r="BB823" i="1" a="1"/>
  <c r="BB823" i="1" s="1"/>
  <c r="BD823" i="1" a="1"/>
  <c r="BD823" i="1" s="1"/>
  <c r="BC814" i="1" a="1"/>
  <c r="BC814" i="1" s="1"/>
  <c r="BB808" i="1" a="1"/>
  <c r="BB808" i="1" s="1"/>
  <c r="BC808" i="1" a="1"/>
  <c r="BC808" i="1" s="1"/>
  <c r="BB807" i="1" a="1"/>
  <c r="BB807" i="1" s="1"/>
  <c r="BC807" i="1" a="1"/>
  <c r="BC807" i="1" s="1"/>
  <c r="BC806" i="1" a="1"/>
  <c r="BC806" i="1" s="1"/>
  <c r="BD806" i="1" a="1"/>
  <c r="BD806" i="1" s="1"/>
  <c r="BD798" i="1" a="1"/>
  <c r="BD798" i="1" s="1"/>
  <c r="BB796" i="1" a="1"/>
  <c r="BB796" i="1" s="1"/>
  <c r="BD796" i="1" a="1"/>
  <c r="BD796" i="1" s="1"/>
  <c r="BC870" i="1" a="1"/>
  <c r="BC870" i="1" s="1"/>
  <c r="BB855" i="1" a="1"/>
  <c r="BB855" i="1" s="1"/>
  <c r="BC854" i="1" a="1"/>
  <c r="BC854" i="1" s="1"/>
  <c r="BD848" i="1" a="1"/>
  <c r="BD848" i="1" s="1"/>
  <c r="BB846" i="1" a="1"/>
  <c r="BB846" i="1" s="1"/>
  <c r="BC845" i="1" a="1"/>
  <c r="BC845" i="1" s="1"/>
  <c r="BD839" i="1" a="1"/>
  <c r="BD839" i="1" s="1"/>
  <c r="BB837" i="1" a="1"/>
  <c r="BB837" i="1" s="1"/>
  <c r="BC836" i="1" a="1"/>
  <c r="BC836" i="1" s="1"/>
  <c r="BD830" i="1" a="1"/>
  <c r="BD830" i="1" s="1"/>
  <c r="BB828" i="1" a="1"/>
  <c r="BB828" i="1" s="1"/>
  <c r="BC827" i="1" a="1"/>
  <c r="BC827" i="1" s="1"/>
  <c r="BD821" i="1" a="1"/>
  <c r="BD821" i="1" s="1"/>
  <c r="BB819" i="1" a="1"/>
  <c r="BB819" i="1" s="1"/>
  <c r="BC818" i="1" a="1"/>
  <c r="BC818" i="1" s="1"/>
  <c r="BD812" i="1" a="1"/>
  <c r="BD812" i="1" s="1"/>
  <c r="BB810" i="1" a="1"/>
  <c r="BB810" i="1" s="1"/>
  <c r="BC809" i="1" a="1"/>
  <c r="BC809" i="1" s="1"/>
  <c r="BD803" i="1" a="1"/>
  <c r="BD803" i="1" s="1"/>
  <c r="BB801" i="1" a="1"/>
  <c r="BB801" i="1" s="1"/>
  <c r="BC800" i="1" a="1"/>
  <c r="BC800" i="1" s="1"/>
  <c r="BD794" i="1" a="1"/>
  <c r="BD794" i="1" s="1"/>
  <c r="BB792" i="1" a="1"/>
  <c r="BB792" i="1" s="1"/>
  <c r="BC791" i="1" a="1"/>
  <c r="BC791" i="1" s="1"/>
  <c r="BD785" i="1" a="1"/>
  <c r="BD785" i="1" s="1"/>
  <c r="BB783" i="1" a="1"/>
  <c r="BB783" i="1" s="1"/>
  <c r="BC782" i="1" a="1"/>
  <c r="BC782" i="1" s="1"/>
  <c r="BC781" i="1" a="1"/>
  <c r="BC781" i="1" s="1"/>
  <c r="BC780" i="1" a="1"/>
  <c r="BC780" i="1" s="1"/>
  <c r="BD778" i="1" a="1"/>
  <c r="BD778" i="1" s="1"/>
  <c r="BD776" i="1" a="1"/>
  <c r="BD776" i="1" s="1"/>
  <c r="BB774" i="1" a="1"/>
  <c r="BB774" i="1" s="1"/>
  <c r="BC773" i="1" a="1"/>
  <c r="BC773" i="1" s="1"/>
  <c r="BC772" i="1" a="1"/>
  <c r="BC772" i="1" s="1"/>
  <c r="BC771" i="1" a="1"/>
  <c r="BC771" i="1" s="1"/>
  <c r="BD769" i="1" a="1"/>
  <c r="BD769" i="1" s="1"/>
  <c r="BD767" i="1" a="1"/>
  <c r="BD767" i="1" s="1"/>
  <c r="BB766" i="1" a="1"/>
  <c r="BB766" i="1" s="1"/>
  <c r="BB765" i="1" a="1"/>
  <c r="BB765" i="1" s="1"/>
  <c r="BC765" i="1" a="1"/>
  <c r="BC765" i="1" s="1"/>
  <c r="BC763" i="1" a="1"/>
  <c r="BC763" i="1" s="1"/>
  <c r="BB762" i="1" a="1"/>
  <c r="BB762" i="1" s="1"/>
  <c r="BB757" i="1" a="1"/>
  <c r="BB757" i="1" s="1"/>
  <c r="BC750" i="1" a="1"/>
  <c r="BC750" i="1" s="1"/>
  <c r="BC735" i="1" a="1"/>
  <c r="BC735" i="1" s="1"/>
  <c r="BC733" i="1" a="1"/>
  <c r="BC733" i="1" s="1"/>
  <c r="BD733" i="1" a="1"/>
  <c r="BD733" i="1" s="1"/>
  <c r="BB733" i="1" a="1"/>
  <c r="BB733" i="1" s="1"/>
  <c r="BB725" i="1" a="1"/>
  <c r="BB725" i="1" s="1"/>
  <c r="BD725" i="1" a="1"/>
  <c r="BD725" i="1" s="1"/>
  <c r="BD711" i="1" a="1"/>
  <c r="BD711" i="1" s="1"/>
  <c r="BC708" i="1" a="1"/>
  <c r="BC708" i="1" s="1"/>
  <c r="BC706" i="1" a="1"/>
  <c r="BC706" i="1" s="1"/>
  <c r="BD706" i="1" a="1"/>
  <c r="BD706" i="1" s="1"/>
  <c r="BB706" i="1" a="1"/>
  <c r="BB706" i="1" s="1"/>
  <c r="BB698" i="1" a="1"/>
  <c r="BB698" i="1" s="1"/>
  <c r="BD698" i="1" a="1"/>
  <c r="BD698" i="1" s="1"/>
  <c r="BB687" i="1" a="1"/>
  <c r="BB687" i="1" s="1"/>
  <c r="BB660" i="1" a="1"/>
  <c r="BB660" i="1" s="1"/>
  <c r="BD660" i="1" a="1"/>
  <c r="BD660" i="1" s="1"/>
  <c r="BD779" i="1" a="1"/>
  <c r="BD779" i="1" s="1"/>
  <c r="BD770" i="1" a="1"/>
  <c r="BD770" i="1" s="1"/>
  <c r="BD729" i="1" a="1"/>
  <c r="BD729" i="1" s="1"/>
  <c r="BC724" i="1" a="1"/>
  <c r="BC724" i="1" s="1"/>
  <c r="BD724" i="1" a="1"/>
  <c r="BD724" i="1" s="1"/>
  <c r="BB724" i="1" a="1"/>
  <c r="BB724" i="1" s="1"/>
  <c r="BB716" i="1" a="1"/>
  <c r="BB716" i="1" s="1"/>
  <c r="BD716" i="1" a="1"/>
  <c r="BD716" i="1" s="1"/>
  <c r="BD702" i="1" a="1"/>
  <c r="BD702" i="1" s="1"/>
  <c r="BC697" i="1" a="1"/>
  <c r="BC697" i="1" s="1"/>
  <c r="BD697" i="1" a="1"/>
  <c r="BD697" i="1" s="1"/>
  <c r="BB697" i="1" a="1"/>
  <c r="BB697" i="1" s="1"/>
  <c r="BB689" i="1" a="1"/>
  <c r="BB689" i="1" s="1"/>
  <c r="BD689" i="1" a="1"/>
  <c r="BD689" i="1" s="1"/>
  <c r="BB678" i="1" a="1"/>
  <c r="BB678" i="1" s="1"/>
  <c r="BD678" i="1" a="1"/>
  <c r="BD678" i="1" s="1"/>
  <c r="BB675" i="1" a="1"/>
  <c r="BB675" i="1" s="1"/>
  <c r="BD675" i="1" a="1"/>
  <c r="BD675" i="1" s="1"/>
  <c r="BB668" i="1" a="1"/>
  <c r="BB668" i="1" s="1"/>
  <c r="BC668" i="1" a="1"/>
  <c r="BC668" i="1" s="1"/>
  <c r="BB661" i="1" a="1"/>
  <c r="BB661" i="1" s="1"/>
  <c r="BD661" i="1" a="1"/>
  <c r="BD661" i="1" s="1"/>
  <c r="BC754" i="1" a="1"/>
  <c r="BC754" i="1" s="1"/>
  <c r="BD754" i="1" a="1"/>
  <c r="BD754" i="1" s="1"/>
  <c r="BB734" i="1" a="1"/>
  <c r="BB734" i="1" s="1"/>
  <c r="BD734" i="1" a="1"/>
  <c r="BD734" i="1" s="1"/>
  <c r="BC715" i="1" a="1"/>
  <c r="BC715" i="1" s="1"/>
  <c r="BD715" i="1" a="1"/>
  <c r="BD715" i="1" s="1"/>
  <c r="BB715" i="1" a="1"/>
  <c r="BB715" i="1" s="1"/>
  <c r="BB707" i="1" a="1"/>
  <c r="BB707" i="1" s="1"/>
  <c r="BD707" i="1" a="1"/>
  <c r="BD707" i="1" s="1"/>
  <c r="BC688" i="1" a="1"/>
  <c r="BC688" i="1" s="1"/>
  <c r="BD688" i="1" a="1"/>
  <c r="BD688" i="1" s="1"/>
  <c r="BB688" i="1" a="1"/>
  <c r="BB688" i="1" s="1"/>
  <c r="BB686" i="1" a="1"/>
  <c r="BB686" i="1" s="1"/>
  <c r="BC686" i="1" a="1"/>
  <c r="BC686" i="1" s="1"/>
  <c r="BC684" i="1" a="1"/>
  <c r="BC684" i="1" s="1"/>
  <c r="BC678" i="1" a="1"/>
  <c r="BC678" i="1" s="1"/>
  <c r="BC675" i="1" a="1"/>
  <c r="BC675" i="1" s="1"/>
  <c r="BB672" i="1" a="1"/>
  <c r="BB672" i="1" s="1"/>
  <c r="BB669" i="1" a="1"/>
  <c r="BB669" i="1" s="1"/>
  <c r="BD668" i="1" a="1"/>
  <c r="BD668" i="1" s="1"/>
  <c r="BB764" i="1" a="1"/>
  <c r="BB764" i="1" s="1"/>
  <c r="BC761" i="1" a="1"/>
  <c r="BC761" i="1" s="1"/>
  <c r="BC758" i="1" a="1"/>
  <c r="BC758" i="1" s="1"/>
  <c r="BC751" i="1" a="1"/>
  <c r="BC751" i="1" s="1"/>
  <c r="BC748" i="1" a="1"/>
  <c r="BC748" i="1" s="1"/>
  <c r="BC742" i="1" a="1"/>
  <c r="BC742" i="1" s="1"/>
  <c r="BC739" i="1" a="1"/>
  <c r="BC739" i="1" s="1"/>
  <c r="BC736" i="1" a="1"/>
  <c r="BC736" i="1" s="1"/>
  <c r="BB729" i="1" a="1"/>
  <c r="BB729" i="1" s="1"/>
  <c r="BB728" i="1" a="1"/>
  <c r="BB728" i="1" s="1"/>
  <c r="BC727" i="1" a="1"/>
  <c r="BC727" i="1" s="1"/>
  <c r="BB720" i="1" a="1"/>
  <c r="BB720" i="1" s="1"/>
  <c r="BB719" i="1" a="1"/>
  <c r="BB719" i="1" s="1"/>
  <c r="BC718" i="1" a="1"/>
  <c r="BC718" i="1" s="1"/>
  <c r="BB711" i="1" a="1"/>
  <c r="BB711" i="1" s="1"/>
  <c r="BB710" i="1" a="1"/>
  <c r="BB710" i="1" s="1"/>
  <c r="BC709" i="1" a="1"/>
  <c r="BC709" i="1" s="1"/>
  <c r="BB702" i="1" a="1"/>
  <c r="BB702" i="1" s="1"/>
  <c r="BB701" i="1" a="1"/>
  <c r="BB701" i="1" s="1"/>
  <c r="BC700" i="1" a="1"/>
  <c r="BC700" i="1" s="1"/>
  <c r="BB693" i="1" a="1"/>
  <c r="BB693" i="1" s="1"/>
  <c r="BB692" i="1" a="1"/>
  <c r="BB692" i="1" s="1"/>
  <c r="BC691" i="1" a="1"/>
  <c r="BC691" i="1" s="1"/>
  <c r="BC683" i="1" a="1"/>
  <c r="BC683" i="1" s="1"/>
  <c r="BC681" i="1" a="1"/>
  <c r="BC681" i="1" s="1"/>
  <c r="BB680" i="1" a="1"/>
  <c r="BB680" i="1" s="1"/>
  <c r="BB677" i="1" a="1"/>
  <c r="BB677" i="1" s="1"/>
  <c r="BD672" i="1" a="1"/>
  <c r="BD672" i="1" s="1"/>
  <c r="BD669" i="1" a="1"/>
  <c r="BD669" i="1" s="1"/>
  <c r="BD666" i="1" a="1"/>
  <c r="BD666" i="1" s="1"/>
  <c r="BB665" i="1" a="1"/>
  <c r="BB665" i="1" s="1"/>
  <c r="BC662" i="1" a="1"/>
  <c r="BC662" i="1" s="1"/>
  <c r="BB659" i="1" a="1"/>
  <c r="BB659" i="1" s="1"/>
  <c r="BC658" i="1" a="1"/>
  <c r="BC658" i="1" s="1"/>
  <c r="BD654" i="1" a="1"/>
  <c r="BD654" i="1" s="1"/>
  <c r="BB654" i="1" a="1"/>
  <c r="BB654" i="1" s="1"/>
  <c r="BC651" i="1" a="1"/>
  <c r="BC651" i="1" s="1"/>
  <c r="BC648" i="1" a="1"/>
  <c r="BC648" i="1" s="1"/>
  <c r="BC642" i="1" a="1"/>
  <c r="BC642" i="1" s="1"/>
  <c r="BC639" i="1" a="1"/>
  <c r="BC639" i="1" s="1"/>
  <c r="BB630" i="1" a="1"/>
  <c r="BB630" i="1" s="1"/>
  <c r="BB621" i="1" a="1"/>
  <c r="BB621" i="1" s="1"/>
  <c r="BC618" i="1" a="1"/>
  <c r="BC618" i="1" s="1"/>
  <c r="BC615" i="1" a="1"/>
  <c r="BC615" i="1" s="1"/>
  <c r="BB611" i="1" a="1"/>
  <c r="BB611" i="1" s="1"/>
  <c r="BC610" i="1" a="1"/>
  <c r="BC610" i="1" s="1"/>
  <c r="BC609" i="1" a="1"/>
  <c r="BC609" i="1" s="1"/>
  <c r="BD607" i="1" a="1"/>
  <c r="BD607" i="1" s="1"/>
  <c r="BB606" i="1" a="1"/>
  <c r="BB606" i="1" s="1"/>
  <c r="BB602" i="1" a="1"/>
  <c r="BB602" i="1" s="1"/>
  <c r="BC601" i="1" a="1"/>
  <c r="BC601" i="1" s="1"/>
  <c r="BC600" i="1" a="1"/>
  <c r="BC600" i="1" s="1"/>
  <c r="BD598" i="1" a="1"/>
  <c r="BD598" i="1" s="1"/>
  <c r="BB597" i="1" a="1"/>
  <c r="BB597" i="1" s="1"/>
  <c r="BB593" i="1" a="1"/>
  <c r="BB593" i="1" s="1"/>
  <c r="BC592" i="1" a="1"/>
  <c r="BC592" i="1" s="1"/>
  <c r="BC591" i="1" a="1"/>
  <c r="BC591" i="1" s="1"/>
  <c r="BD589" i="1" a="1"/>
  <c r="BD589" i="1" s="1"/>
  <c r="BB588" i="1" a="1"/>
  <c r="BB588" i="1" s="1"/>
  <c r="BB584" i="1" a="1"/>
  <c r="BB584" i="1" s="1"/>
  <c r="BC583" i="1" a="1"/>
  <c r="BC583" i="1" s="1"/>
  <c r="BC582" i="1" a="1"/>
  <c r="BC582" i="1" s="1"/>
  <c r="BD580" i="1" a="1"/>
  <c r="BD580" i="1" s="1"/>
  <c r="BB579" i="1" a="1"/>
  <c r="BB579" i="1" s="1"/>
  <c r="BB575" i="1" a="1"/>
  <c r="BB575" i="1" s="1"/>
  <c r="BC574" i="1" a="1"/>
  <c r="BC574" i="1" s="1"/>
  <c r="BC573" i="1" a="1"/>
  <c r="BC573" i="1" s="1"/>
  <c r="BD571" i="1" a="1"/>
  <c r="BD571" i="1" s="1"/>
  <c r="BB570" i="1" a="1"/>
  <c r="BB570" i="1" s="1"/>
  <c r="BB566" i="1" a="1"/>
  <c r="BB566" i="1" s="1"/>
  <c r="BC565" i="1" a="1"/>
  <c r="BC565" i="1" s="1"/>
  <c r="BC564" i="1" a="1"/>
  <c r="BC564" i="1" s="1"/>
  <c r="BD562" i="1" a="1"/>
  <c r="BD562" i="1" s="1"/>
  <c r="BB561" i="1" a="1"/>
  <c r="BB561" i="1" s="1"/>
  <c r="BC557" i="1" a="1"/>
  <c r="BC557" i="1" s="1"/>
  <c r="BC553" i="1" a="1"/>
  <c r="BC553" i="1" s="1"/>
  <c r="BB548" i="1" a="1"/>
  <c r="BB548" i="1" s="1"/>
  <c r="BC547" i="1" a="1"/>
  <c r="BC547" i="1" s="1"/>
  <c r="BD547" i="1" a="1"/>
  <c r="BD547" i="1" s="1"/>
  <c r="BC545" i="1" a="1"/>
  <c r="BC545" i="1" s="1"/>
  <c r="BC544" i="1" a="1"/>
  <c r="BC544" i="1" s="1"/>
  <c r="BD544" i="1" a="1"/>
  <c r="BD544" i="1" s="1"/>
  <c r="BC555" i="1" a="1"/>
  <c r="BC555" i="1" s="1"/>
  <c r="BB555" i="1" a="1"/>
  <c r="BB555" i="1" s="1"/>
  <c r="BC543" i="1" a="1"/>
  <c r="BC543" i="1" s="1"/>
  <c r="BB543" i="1" a="1"/>
  <c r="BB543" i="1" s="1"/>
  <c r="BD543" i="1" a="1"/>
  <c r="BD543" i="1" s="1"/>
  <c r="BB536" i="1" a="1"/>
  <c r="BB536" i="1" s="1"/>
  <c r="BC536" i="1" a="1"/>
  <c r="BC536" i="1" s="1"/>
  <c r="BC535" i="1" a="1"/>
  <c r="BC535" i="1" s="1"/>
  <c r="BD535" i="1" a="1"/>
  <c r="BD535" i="1" s="1"/>
  <c r="BC745" i="1" a="1"/>
  <c r="BC745" i="1" s="1"/>
  <c r="BB731" i="1" a="1"/>
  <c r="BB731" i="1" s="1"/>
  <c r="BC730" i="1" a="1"/>
  <c r="BC730" i="1" s="1"/>
  <c r="BB722" i="1" a="1"/>
  <c r="BB722" i="1" s="1"/>
  <c r="BC721" i="1" a="1"/>
  <c r="BC721" i="1" s="1"/>
  <c r="BB713" i="1" a="1"/>
  <c r="BB713" i="1" s="1"/>
  <c r="BC712" i="1" a="1"/>
  <c r="BC712" i="1" s="1"/>
  <c r="BB704" i="1" a="1"/>
  <c r="BB704" i="1" s="1"/>
  <c r="BC703" i="1" a="1"/>
  <c r="BC703" i="1" s="1"/>
  <c r="BB695" i="1" a="1"/>
  <c r="BB695" i="1" s="1"/>
  <c r="BC694" i="1" a="1"/>
  <c r="BC694" i="1" s="1"/>
  <c r="BC685" i="1" a="1"/>
  <c r="BC685" i="1" s="1"/>
  <c r="BC682" i="1" a="1"/>
  <c r="BC682" i="1" s="1"/>
  <c r="BC679" i="1" a="1"/>
  <c r="BC679" i="1" s="1"/>
  <c r="BB674" i="1" a="1"/>
  <c r="BB674" i="1" s="1"/>
  <c r="BC657" i="1" a="1"/>
  <c r="BC657" i="1" s="1"/>
  <c r="BB655" i="1" a="1"/>
  <c r="BB655" i="1" s="1"/>
  <c r="BC645" i="1" a="1"/>
  <c r="BC645" i="1" s="1"/>
  <c r="BC636" i="1" a="1"/>
  <c r="BC636" i="1" s="1"/>
  <c r="BC633" i="1" a="1"/>
  <c r="BC633" i="1" s="1"/>
  <c r="BD630" i="1" a="1"/>
  <c r="BD630" i="1" s="1"/>
  <c r="BC627" i="1" a="1"/>
  <c r="BC627" i="1" s="1"/>
  <c r="BC624" i="1" a="1"/>
  <c r="BC624" i="1" s="1"/>
  <c r="BD621" i="1" a="1"/>
  <c r="BD621" i="1" s="1"/>
  <c r="BC612" i="1" a="1"/>
  <c r="BC612" i="1" s="1"/>
  <c r="BD606" i="1" a="1"/>
  <c r="BD606" i="1" s="1"/>
  <c r="BC604" i="1" a="1"/>
  <c r="BC604" i="1" s="1"/>
  <c r="BC603" i="1" a="1"/>
  <c r="BC603" i="1" s="1"/>
  <c r="BD597" i="1" a="1"/>
  <c r="BD597" i="1" s="1"/>
  <c r="BC595" i="1" a="1"/>
  <c r="BC595" i="1" s="1"/>
  <c r="BC594" i="1" a="1"/>
  <c r="BC594" i="1" s="1"/>
  <c r="BD588" i="1" a="1"/>
  <c r="BD588" i="1" s="1"/>
  <c r="BC586" i="1" a="1"/>
  <c r="BC586" i="1" s="1"/>
  <c r="BC585" i="1" a="1"/>
  <c r="BC585" i="1" s="1"/>
  <c r="BD579" i="1" a="1"/>
  <c r="BD579" i="1" s="1"/>
  <c r="BC577" i="1" a="1"/>
  <c r="BC577" i="1" s="1"/>
  <c r="BC576" i="1" a="1"/>
  <c r="BC576" i="1" s="1"/>
  <c r="BD570" i="1" a="1"/>
  <c r="BD570" i="1" s="1"/>
  <c r="BC568" i="1" a="1"/>
  <c r="BC568" i="1" s="1"/>
  <c r="BC567" i="1" a="1"/>
  <c r="BC567" i="1" s="1"/>
  <c r="BD561" i="1" a="1"/>
  <c r="BD561" i="1" s="1"/>
  <c r="BC559" i="1" a="1"/>
  <c r="BC559" i="1" s="1"/>
  <c r="BC558" i="1" a="1"/>
  <c r="BC558" i="1" s="1"/>
  <c r="BC556" i="1" a="1"/>
  <c r="BC556" i="1" s="1"/>
  <c r="BD556" i="1" a="1"/>
  <c r="BD556" i="1" s="1"/>
  <c r="BC552" i="1" a="1"/>
  <c r="BC552" i="1" s="1"/>
  <c r="BD552" i="1" a="1"/>
  <c r="BD552" i="1" s="1"/>
  <c r="BD548" i="1" a="1"/>
  <c r="BD548" i="1" s="1"/>
  <c r="BC546" i="1" a="1"/>
  <c r="BC546" i="1" s="1"/>
  <c r="BB546" i="1" a="1"/>
  <c r="BB546" i="1" s="1"/>
  <c r="BC534" i="1" a="1"/>
  <c r="BC534" i="1" s="1"/>
  <c r="BB534" i="1" a="1"/>
  <c r="BB534" i="1" s="1"/>
  <c r="BD534" i="1" a="1"/>
  <c r="BD534" i="1" s="1"/>
  <c r="BD530" i="1" a="1"/>
  <c r="BD530" i="1" s="1"/>
  <c r="BB551" i="1" a="1"/>
  <c r="BB551" i="1" s="1"/>
  <c r="BC550" i="1" a="1"/>
  <c r="BC550" i="1" s="1"/>
  <c r="BC549" i="1" a="1"/>
  <c r="BC549" i="1" s="1"/>
  <c r="BB542" i="1" a="1"/>
  <c r="BB542" i="1" s="1"/>
  <c r="BC541" i="1" a="1"/>
  <c r="BC541" i="1" s="1"/>
  <c r="BC540" i="1" a="1"/>
  <c r="BC540" i="1" s="1"/>
  <c r="BD538" i="1" a="1"/>
  <c r="BD538" i="1" s="1"/>
  <c r="BB537" i="1" a="1"/>
  <c r="BB537" i="1" s="1"/>
  <c r="BB533" i="1" a="1"/>
  <c r="BB533" i="1" s="1"/>
  <c r="BC532" i="1" a="1"/>
  <c r="BC532" i="1" s="1"/>
  <c r="BC531" i="1" a="1"/>
  <c r="BC531" i="1" s="1"/>
  <c r="BD529" i="1" a="1"/>
  <c r="BD529" i="1" s="1"/>
  <c r="BB528" i="1" a="1"/>
  <c r="BB528" i="1" s="1"/>
  <c r="BD525" i="1" a="1"/>
  <c r="BD525" i="1" s="1"/>
  <c r="BB524" i="1" a="1"/>
  <c r="BB524" i="1" s="1"/>
  <c r="BC523" i="1" a="1"/>
  <c r="BC523" i="1" s="1"/>
  <c r="BC522" i="1" a="1"/>
  <c r="BC522" i="1" s="1"/>
  <c r="BD520" i="1" a="1"/>
  <c r="BD520" i="1" s="1"/>
  <c r="BC518" i="1" a="1"/>
  <c r="BC518" i="1" s="1"/>
  <c r="BB517" i="1" a="1"/>
  <c r="BB517" i="1" s="1"/>
  <c r="BC513" i="1" a="1"/>
  <c r="BC513" i="1" s="1"/>
  <c r="BB511" i="1" a="1"/>
  <c r="BB511" i="1" s="1"/>
  <c r="BB509" i="1" a="1"/>
  <c r="BB509" i="1" s="1"/>
  <c r="BD505" i="1" a="1"/>
  <c r="BD505" i="1" s="1"/>
  <c r="BD502" i="1" a="1"/>
  <c r="BD502" i="1" s="1"/>
  <c r="BB498" i="1" a="1"/>
  <c r="BB498" i="1" s="1"/>
  <c r="BC489" i="1" a="1"/>
  <c r="BC489" i="1" s="1"/>
  <c r="BB487" i="1" a="1"/>
  <c r="BB487" i="1" s="1"/>
  <c r="BB484" i="1" a="1"/>
  <c r="BB484" i="1" s="1"/>
  <c r="BC483" i="1" a="1"/>
  <c r="BC483" i="1" s="1"/>
  <c r="BB472" i="1" a="1"/>
  <c r="BB472" i="1" s="1"/>
  <c r="BB469" i="1" a="1"/>
  <c r="BB469" i="1" s="1"/>
  <c r="BD469" i="1" a="1"/>
  <c r="BD469" i="1" s="1"/>
  <c r="BB462" i="1" a="1"/>
  <c r="BB462" i="1" s="1"/>
  <c r="BC462" i="1" a="1"/>
  <c r="BC462" i="1" s="1"/>
  <c r="BC461" i="1" a="1"/>
  <c r="BC461" i="1" s="1"/>
  <c r="BD461" i="1" a="1"/>
  <c r="BD461" i="1" s="1"/>
  <c r="BC456" i="1" a="1"/>
  <c r="BC456" i="1" s="1"/>
  <c r="BC444" i="1" a="1"/>
  <c r="BC444" i="1" s="1"/>
  <c r="BD442" i="1" a="1"/>
  <c r="BD442" i="1" s="1"/>
  <c r="BB539" i="1" a="1"/>
  <c r="BB539" i="1" s="1"/>
  <c r="BB530" i="1" a="1"/>
  <c r="BB530" i="1" s="1"/>
  <c r="BC527" i="1" a="1"/>
  <c r="BC527" i="1" s="1"/>
  <c r="BD526" i="1" a="1"/>
  <c r="BD526" i="1" s="1"/>
  <c r="BB525" i="1" a="1"/>
  <c r="BB525" i="1" s="1"/>
  <c r="BB521" i="1" a="1"/>
  <c r="BB521" i="1" s="1"/>
  <c r="BB514" i="1" a="1"/>
  <c r="BB514" i="1" s="1"/>
  <c r="BC508" i="1" a="1"/>
  <c r="BC508" i="1" s="1"/>
  <c r="BD491" i="1" a="1"/>
  <c r="BD491" i="1" s="1"/>
  <c r="BC488" i="1" a="1"/>
  <c r="BC488" i="1" s="1"/>
  <c r="BD488" i="1" a="1"/>
  <c r="BD488" i="1" s="1"/>
  <c r="BB478" i="1" a="1"/>
  <c r="BB478" i="1" s="1"/>
  <c r="BD478" i="1" a="1"/>
  <c r="BD478" i="1" s="1"/>
  <c r="BB471" i="1" a="1"/>
  <c r="BB471" i="1" s="1"/>
  <c r="BC471" i="1" a="1"/>
  <c r="BC471" i="1" s="1"/>
  <c r="BC470" i="1" a="1"/>
  <c r="BC470" i="1" s="1"/>
  <c r="BD470" i="1" a="1"/>
  <c r="BD470" i="1" s="1"/>
  <c r="BB451" i="1" a="1"/>
  <c r="BB451" i="1" s="1"/>
  <c r="BD451" i="1" a="1"/>
  <c r="BD451" i="1" s="1"/>
  <c r="BC443" i="1" a="1"/>
  <c r="BC443" i="1" s="1"/>
  <c r="BB443" i="1" a="1"/>
  <c r="BB443" i="1" s="1"/>
  <c r="BB492" i="1" a="1"/>
  <c r="BB492" i="1" s="1"/>
  <c r="BC492" i="1" a="1"/>
  <c r="BC492" i="1" s="1"/>
  <c r="BB490" i="1" a="1"/>
  <c r="BB490" i="1" s="1"/>
  <c r="BD490" i="1" a="1"/>
  <c r="BD490" i="1" s="1"/>
  <c r="BB480" i="1" a="1"/>
  <c r="BB480" i="1" s="1"/>
  <c r="BC480" i="1" a="1"/>
  <c r="BC480" i="1" s="1"/>
  <c r="BC479" i="1" a="1"/>
  <c r="BC479" i="1" s="1"/>
  <c r="BD479" i="1" a="1"/>
  <c r="BD479" i="1" s="1"/>
  <c r="BB460" i="1" a="1"/>
  <c r="BB460" i="1" s="1"/>
  <c r="BD460" i="1" a="1"/>
  <c r="BD460" i="1" s="1"/>
  <c r="BB453" i="1" a="1"/>
  <c r="BB453" i="1" s="1"/>
  <c r="BC453" i="1" a="1"/>
  <c r="BC453" i="1" s="1"/>
  <c r="BC452" i="1" a="1"/>
  <c r="BC452" i="1" s="1"/>
  <c r="BD452" i="1" a="1"/>
  <c r="BD452" i="1" s="1"/>
  <c r="BB495" i="1" a="1"/>
  <c r="BB495" i="1" s="1"/>
  <c r="BC494" i="1" a="1"/>
  <c r="BC494" i="1" s="1"/>
  <c r="BB486" i="1" a="1"/>
  <c r="BB486" i="1" s="1"/>
  <c r="BC485" i="1" a="1"/>
  <c r="BC485" i="1" s="1"/>
  <c r="BD481" i="1" a="1"/>
  <c r="BD481" i="1" s="1"/>
  <c r="BB477" i="1" a="1"/>
  <c r="BB477" i="1" s="1"/>
  <c r="BC476" i="1" a="1"/>
  <c r="BC476" i="1" s="1"/>
  <c r="BD472" i="1" a="1"/>
  <c r="BD472" i="1" s="1"/>
  <c r="BB468" i="1" a="1"/>
  <c r="BB468" i="1" s="1"/>
  <c r="BC467" i="1" a="1"/>
  <c r="BC467" i="1" s="1"/>
  <c r="BD463" i="1" a="1"/>
  <c r="BD463" i="1" s="1"/>
  <c r="BB459" i="1" a="1"/>
  <c r="BB459" i="1" s="1"/>
  <c r="BC458" i="1" a="1"/>
  <c r="BC458" i="1" s="1"/>
  <c r="BD454" i="1" a="1"/>
  <c r="BD454" i="1" s="1"/>
  <c r="BC450" i="1" a="1"/>
  <c r="BC450" i="1" s="1"/>
  <c r="BC447" i="1" a="1"/>
  <c r="BC447" i="1" s="1"/>
  <c r="BB442" i="1" a="1"/>
  <c r="BB442" i="1" s="1"/>
  <c r="BC440" i="1" a="1"/>
  <c r="BC440" i="1" s="1"/>
  <c r="BD438" i="1" a="1"/>
  <c r="BD438" i="1" s="1"/>
  <c r="BB437" i="1" a="1"/>
  <c r="BB437" i="1" s="1"/>
  <c r="BB435" i="1" a="1"/>
  <c r="BB435" i="1" s="1"/>
  <c r="BC432" i="1" a="1"/>
  <c r="BC432" i="1" s="1"/>
  <c r="BC430" i="1" a="1"/>
  <c r="BC430" i="1" s="1"/>
  <c r="BB419" i="1" a="1"/>
  <c r="BB419" i="1" s="1"/>
  <c r="BC419" i="1" a="1"/>
  <c r="BC419" i="1" s="1"/>
  <c r="BC418" i="1" a="1"/>
  <c r="BC418" i="1" s="1"/>
  <c r="BD418" i="1" a="1"/>
  <c r="BD418" i="1" s="1"/>
  <c r="BC413" i="1" a="1"/>
  <c r="BC413" i="1" s="1"/>
  <c r="BC412" i="1" a="1"/>
  <c r="BC412" i="1" s="1"/>
  <c r="BB412" i="1" a="1"/>
  <c r="BB412" i="1" s="1"/>
  <c r="BB399" i="1" a="1"/>
  <c r="BB399" i="1" s="1"/>
  <c r="BD399" i="1" a="1"/>
  <c r="BD399" i="1" s="1"/>
  <c r="BB483" i="1" a="1"/>
  <c r="BB483" i="1" s="1"/>
  <c r="BC482" i="1" a="1"/>
  <c r="BC482" i="1" s="1"/>
  <c r="BB474" i="1" a="1"/>
  <c r="BB474" i="1" s="1"/>
  <c r="BC473" i="1" a="1"/>
  <c r="BC473" i="1" s="1"/>
  <c r="BB465" i="1" a="1"/>
  <c r="BB465" i="1" s="1"/>
  <c r="BC464" i="1" a="1"/>
  <c r="BC464" i="1" s="1"/>
  <c r="BB456" i="1" a="1"/>
  <c r="BB456" i="1" s="1"/>
  <c r="BC455" i="1" a="1"/>
  <c r="BC455" i="1" s="1"/>
  <c r="BC446" i="1" a="1"/>
  <c r="BC446" i="1" s="1"/>
  <c r="BB444" i="1" a="1"/>
  <c r="BB444" i="1" s="1"/>
  <c r="BC428" i="1" a="1"/>
  <c r="BC428" i="1" s="1"/>
  <c r="BB426" i="1" a="1"/>
  <c r="BB426" i="1" s="1"/>
  <c r="BD426" i="1" a="1"/>
  <c r="BD426" i="1" s="1"/>
  <c r="BB420" i="1" a="1"/>
  <c r="BB420" i="1" s="1"/>
  <c r="BB417" i="1" a="1"/>
  <c r="BB417" i="1" s="1"/>
  <c r="BD417" i="1" a="1"/>
  <c r="BD417" i="1" s="1"/>
  <c r="BB411" i="1" a="1"/>
  <c r="BB411" i="1" s="1"/>
  <c r="BB410" i="1" a="1"/>
  <c r="BB410" i="1" s="1"/>
  <c r="BC410" i="1" a="1"/>
  <c r="BC410" i="1" s="1"/>
  <c r="BD402" i="1" a="1"/>
  <c r="BD402" i="1" s="1"/>
  <c r="BB425" i="1" a="1"/>
  <c r="BB425" i="1" s="1"/>
  <c r="BD420" i="1" a="1"/>
  <c r="BD420" i="1" s="1"/>
  <c r="BB416" i="1" a="1"/>
  <c r="BB416" i="1" s="1"/>
  <c r="BC415" i="1" a="1"/>
  <c r="BC415" i="1" s="1"/>
  <c r="BC409" i="1" a="1"/>
  <c r="BC409" i="1" s="1"/>
  <c r="BB405" i="1" a="1"/>
  <c r="BB405" i="1" s="1"/>
  <c r="BC403" i="1" a="1"/>
  <c r="BC403" i="1" s="1"/>
  <c r="BC402" i="1" a="1"/>
  <c r="BC402" i="1" s="1"/>
  <c r="BB401" i="1" a="1"/>
  <c r="BB401" i="1" s="1"/>
  <c r="BC398" i="1" a="1"/>
  <c r="BC398" i="1" s="1"/>
  <c r="BC386" i="1" a="1"/>
  <c r="BC386" i="1" s="1"/>
  <c r="BB381" i="1" a="1"/>
  <c r="BB381" i="1" s="1"/>
  <c r="BD379" i="1" a="1"/>
  <c r="BD379" i="1" s="1"/>
  <c r="BB372" i="1" a="1"/>
  <c r="BB372" i="1" s="1"/>
  <c r="BC368" i="1" a="1"/>
  <c r="BC368" i="1" s="1"/>
  <c r="BB363" i="1" a="1"/>
  <c r="BB363" i="1" s="1"/>
  <c r="BB362" i="1" a="1"/>
  <c r="BB362" i="1" s="1"/>
  <c r="BC362" i="1" a="1"/>
  <c r="BC362" i="1" s="1"/>
  <c r="BC361" i="1" a="1"/>
  <c r="BC361" i="1" s="1"/>
  <c r="BB360" i="1" a="1"/>
  <c r="BB360" i="1" s="1"/>
  <c r="BD360" i="1" a="1"/>
  <c r="BD360" i="1" s="1"/>
  <c r="BD359" i="1" a="1"/>
  <c r="BD359" i="1" s="1"/>
  <c r="BC367" i="1" a="1"/>
  <c r="BC367" i="1" s="1"/>
  <c r="BD367" i="1" a="1"/>
  <c r="BD367" i="1" s="1"/>
  <c r="BC359" i="1" a="1"/>
  <c r="BC359" i="1" s="1"/>
  <c r="BB354" i="1" a="1"/>
  <c r="BB354" i="1" s="1"/>
  <c r="BB353" i="1" a="1"/>
  <c r="BB353" i="1" s="1"/>
  <c r="BC353" i="1" a="1"/>
  <c r="BC353" i="1" s="1"/>
  <c r="BB422" i="1" a="1"/>
  <c r="BB422" i="1" s="1"/>
  <c r="BC421" i="1" a="1"/>
  <c r="BC421" i="1" s="1"/>
  <c r="BB413" i="1" a="1"/>
  <c r="BB413" i="1" s="1"/>
  <c r="BC406" i="1" a="1"/>
  <c r="BC406" i="1" s="1"/>
  <c r="BC400" i="1" a="1"/>
  <c r="BC400" i="1" s="1"/>
  <c r="BD393" i="1" a="1"/>
  <c r="BD393" i="1" s="1"/>
  <c r="BB389" i="1" a="1"/>
  <c r="BB389" i="1" s="1"/>
  <c r="BC380" i="1" a="1"/>
  <c r="BC380" i="1" s="1"/>
  <c r="BD378" i="1" a="1"/>
  <c r="BD378" i="1" s="1"/>
  <c r="BD376" i="1" a="1"/>
  <c r="BD376" i="1" s="1"/>
  <c r="BB374" i="1" a="1"/>
  <c r="BB374" i="1" s="1"/>
  <c r="BC373" i="1" a="1"/>
  <c r="BC373" i="1" s="1"/>
  <c r="BB371" i="1" a="1"/>
  <c r="BB371" i="1" s="1"/>
  <c r="BC371" i="1" a="1"/>
  <c r="BC371" i="1" s="1"/>
  <c r="BC370" i="1" a="1"/>
  <c r="BC370" i="1" s="1"/>
  <c r="BB369" i="1" a="1"/>
  <c r="BB369" i="1" s="1"/>
  <c r="BD369" i="1" a="1"/>
  <c r="BD369" i="1" s="1"/>
  <c r="BD368" i="1" a="1"/>
  <c r="BD368" i="1" s="1"/>
  <c r="BC358" i="1" a="1"/>
  <c r="BC358" i="1" s="1"/>
  <c r="BD358" i="1" a="1"/>
  <c r="BD358" i="1" s="1"/>
  <c r="BB365" i="1" a="1"/>
  <c r="BB365" i="1" s="1"/>
  <c r="BC364" i="1" a="1"/>
  <c r="BC364" i="1" s="1"/>
  <c r="BB356" i="1" a="1"/>
  <c r="BB356" i="1" s="1"/>
  <c r="BC355" i="1" a="1"/>
  <c r="BC355" i="1" s="1"/>
  <c r="BD351" i="1" a="1"/>
  <c r="BD351" i="1" s="1"/>
  <c r="BC350" i="1" a="1"/>
  <c r="BC350" i="1" s="1"/>
  <c r="BC349" i="1" a="1"/>
  <c r="BC349" i="1" s="1"/>
  <c r="BB348" i="1" a="1"/>
  <c r="BB348" i="1" s="1"/>
  <c r="BD346" i="1" a="1"/>
  <c r="BD346" i="1" s="1"/>
  <c r="BC345" i="1" a="1"/>
  <c r="BC345" i="1" s="1"/>
  <c r="BC342" i="1" a="1"/>
  <c r="BC342" i="1" s="1"/>
  <c r="BD338" i="1" a="1"/>
  <c r="BD338" i="1" s="1"/>
  <c r="BB338" i="1" a="1"/>
  <c r="BB338" i="1" s="1"/>
  <c r="BC352" i="1" a="1"/>
  <c r="BC352" i="1" s="1"/>
  <c r="BC347" i="1" a="1"/>
  <c r="BC347" i="1" s="1"/>
  <c r="BC341" i="1" a="1"/>
  <c r="BC341" i="1" s="1"/>
  <c r="BB339" i="1" a="1"/>
  <c r="BB339" i="1" s="1"/>
  <c r="BC335" i="1" a="1"/>
  <c r="BC335" i="1" s="1"/>
  <c r="BC332" i="1" a="1"/>
  <c r="BC332" i="1" s="1"/>
  <c r="BB330" i="1" a="1"/>
  <c r="BB330" i="1" s="1"/>
  <c r="BC329" i="1" a="1"/>
  <c r="BC329" i="1" s="1"/>
  <c r="BB327" i="1" a="1"/>
  <c r="BB327" i="1" s="1"/>
  <c r="BB324" i="1" a="1"/>
  <c r="BB324" i="1" s="1"/>
  <c r="BC323" i="1" a="1"/>
  <c r="BC323" i="1" s="1"/>
  <c r="BB321" i="1" a="1"/>
  <c r="BB321" i="1" s="1"/>
  <c r="BC320" i="1" a="1"/>
  <c r="BC320" i="1" s="1"/>
  <c r="BB318" i="1" a="1"/>
  <c r="BB318" i="1" s="1"/>
  <c r="BC315" i="1" a="1"/>
  <c r="BC315" i="1" s="1"/>
  <c r="BB313" i="1" a="1"/>
  <c r="BB313" i="1" s="1"/>
  <c r="BC312" i="1" a="1"/>
  <c r="BC312" i="1" s="1"/>
  <c r="BC309" i="1" a="1"/>
  <c r="BC309" i="1" s="1"/>
  <c r="BC306" i="1" a="1"/>
  <c r="BC306" i="1" s="1"/>
  <c r="BC304" i="1" a="1"/>
  <c r="BC304" i="1" s="1"/>
  <c r="BC303" i="1" a="1"/>
  <c r="BC303" i="1" s="1"/>
  <c r="BB298" i="1" a="1"/>
  <c r="BB298" i="1" s="1"/>
  <c r="BB295" i="1" a="1"/>
  <c r="BB295" i="1" s="1"/>
  <c r="BB292" i="1" a="1"/>
  <c r="BB292" i="1" s="1"/>
  <c r="BB289" i="1" a="1"/>
  <c r="BB289" i="1" s="1"/>
  <c r="BC288" i="1" a="1"/>
  <c r="BC288" i="1" s="1"/>
  <c r="BB286" i="1" a="1"/>
  <c r="BB286" i="1" s="1"/>
  <c r="BC285" i="1" a="1"/>
  <c r="BC285" i="1" s="1"/>
  <c r="AL1056" i="1"/>
  <c r="AM1055" i="1"/>
  <c r="AM1054" i="1"/>
  <c r="AL1049" i="1"/>
  <c r="AL1047" i="1"/>
  <c r="AM1046" i="1"/>
  <c r="AM1045" i="1"/>
  <c r="AL1040" i="1"/>
  <c r="AL1038" i="1"/>
  <c r="AM1037" i="1"/>
  <c r="AM1036" i="1"/>
  <c r="AL1032" i="1"/>
  <c r="AM1019" i="1"/>
  <c r="AL1017" i="1"/>
  <c r="AM1016" i="1"/>
  <c r="AL1055" i="1"/>
  <c r="AL1053" i="1"/>
  <c r="AM1052" i="1"/>
  <c r="AM1051" i="1"/>
  <c r="AL1046" i="1"/>
  <c r="AL1044" i="1"/>
  <c r="AM1043" i="1"/>
  <c r="AM1042" i="1"/>
  <c r="AL1037" i="1"/>
  <c r="AL1035" i="1"/>
  <c r="AM1034" i="1"/>
  <c r="AM1028" i="1"/>
  <c r="AL1026" i="1"/>
  <c r="AM1025" i="1"/>
  <c r="AL1014" i="1"/>
  <c r="AL1052" i="1"/>
  <c r="AL1050" i="1"/>
  <c r="AM1049" i="1"/>
  <c r="AM1048" i="1"/>
  <c r="AL1043" i="1"/>
  <c r="AL1041" i="1"/>
  <c r="AM1040" i="1"/>
  <c r="AM1039" i="1"/>
  <c r="AL1034" i="1"/>
  <c r="AL1023" i="1"/>
  <c r="AM1010" i="1"/>
  <c r="AL1008" i="1"/>
  <c r="AM1007" i="1"/>
  <c r="BC1055" i="1" a="1"/>
  <c r="BC1055" i="1" s="1"/>
  <c r="BC1052" i="1" a="1"/>
  <c r="BC1052" i="1" s="1"/>
  <c r="BC1049" i="1" a="1"/>
  <c r="BC1049" i="1" s="1"/>
  <c r="BC1046" i="1" a="1"/>
  <c r="BC1046" i="1" s="1"/>
  <c r="BC1043" i="1" a="1"/>
  <c r="BC1043" i="1" s="1"/>
  <c r="BC1040" i="1" a="1"/>
  <c r="BC1040" i="1" s="1"/>
  <c r="BC1037" i="1" a="1"/>
  <c r="BC1037" i="1" s="1"/>
  <c r="BC1034" i="1" a="1"/>
  <c r="BC1034" i="1" s="1"/>
  <c r="BD1031" i="1" a="1"/>
  <c r="BD1031" i="1" s="1"/>
  <c r="BD1027" i="1" a="1"/>
  <c r="BD1027" i="1" s="1"/>
  <c r="BB1027" i="1" a="1"/>
  <c r="BB1027" i="1" s="1"/>
  <c r="BB1026" i="1" a="1"/>
  <c r="BB1026" i="1" s="1"/>
  <c r="BD1022" i="1" a="1"/>
  <c r="BD1022" i="1" s="1"/>
  <c r="BD1018" i="1" a="1"/>
  <c r="BD1018" i="1" s="1"/>
  <c r="BB1018" i="1" a="1"/>
  <c r="BB1018" i="1" s="1"/>
  <c r="BB1017" i="1" a="1"/>
  <c r="BB1017" i="1" s="1"/>
  <c r="BD1013" i="1" a="1"/>
  <c r="BD1013" i="1" s="1"/>
  <c r="BD1009" i="1" a="1"/>
  <c r="BD1009" i="1" s="1"/>
  <c r="BB1009" i="1" a="1"/>
  <c r="BB1009" i="1" s="1"/>
  <c r="BB1008" i="1" a="1"/>
  <c r="BB1008" i="1" s="1"/>
  <c r="BB997" i="1" a="1"/>
  <c r="BB997" i="1" s="1"/>
  <c r="BC997" i="1" a="1"/>
  <c r="BC997" i="1" s="1"/>
  <c r="BB988" i="1" a="1"/>
  <c r="BB988" i="1" s="1"/>
  <c r="BC988" i="1" a="1"/>
  <c r="BC988" i="1" s="1"/>
  <c r="BB1003" i="1" a="1"/>
  <c r="BB1003" i="1" s="1"/>
  <c r="BC1003" i="1" a="1"/>
  <c r="BC1003" i="1" s="1"/>
  <c r="BB994" i="1" a="1"/>
  <c r="BB994" i="1" s="1"/>
  <c r="BC994" i="1" a="1"/>
  <c r="BC994" i="1" s="1"/>
  <c r="BB985" i="1" a="1"/>
  <c r="BB985" i="1" s="1"/>
  <c r="BC985" i="1" a="1"/>
  <c r="BC985" i="1" s="1"/>
  <c r="BD1030" i="1" a="1"/>
  <c r="BD1030" i="1" s="1"/>
  <c r="BB1030" i="1" a="1"/>
  <c r="BB1030" i="1" s="1"/>
  <c r="BP1028" i="1"/>
  <c r="BB1028" i="1" a="1"/>
  <c r="BB1028" i="1" s="1"/>
  <c r="BD1025" i="1" a="1"/>
  <c r="BD1025" i="1" s="1"/>
  <c r="BD1021" i="1" a="1"/>
  <c r="BD1021" i="1" s="1"/>
  <c r="BB1021" i="1" a="1"/>
  <c r="BB1021" i="1" s="1"/>
  <c r="BP1019" i="1"/>
  <c r="BB1019" i="1" a="1"/>
  <c r="BB1019" i="1" s="1"/>
  <c r="BD1016" i="1" a="1"/>
  <c r="BD1016" i="1" s="1"/>
  <c r="BD1012" i="1" a="1"/>
  <c r="BD1012" i="1" s="1"/>
  <c r="BB1012" i="1" a="1"/>
  <c r="BB1012" i="1" s="1"/>
  <c r="BP1010" i="1"/>
  <c r="BB1010" i="1" a="1"/>
  <c r="BB1010" i="1" s="1"/>
  <c r="BD1007" i="1" a="1"/>
  <c r="BD1007" i="1" s="1"/>
  <c r="BB1004" i="1" a="1"/>
  <c r="BB1004" i="1" s="1"/>
  <c r="BD1003" i="1" a="1"/>
  <c r="BD1003" i="1" s="1"/>
  <c r="BB1000" i="1" a="1"/>
  <c r="BB1000" i="1" s="1"/>
  <c r="BC1000" i="1" a="1"/>
  <c r="BC1000" i="1" s="1"/>
  <c r="BP998" i="1"/>
  <c r="BB995" i="1" a="1"/>
  <c r="BB995" i="1" s="1"/>
  <c r="BD994" i="1" a="1"/>
  <c r="BD994" i="1" s="1"/>
  <c r="BB991" i="1" a="1"/>
  <c r="BB991" i="1" s="1"/>
  <c r="BC991" i="1" a="1"/>
  <c r="BC991" i="1" s="1"/>
  <c r="BP989" i="1"/>
  <c r="BB986" i="1" a="1"/>
  <c r="BB986" i="1" s="1"/>
  <c r="BD985" i="1" a="1"/>
  <c r="BD985" i="1" s="1"/>
  <c r="BC982" i="1" a="1"/>
  <c r="BC982" i="1" s="1"/>
  <c r="BC979" i="1" a="1"/>
  <c r="BC979" i="1" s="1"/>
  <c r="BC976" i="1" a="1"/>
  <c r="BC976" i="1" s="1"/>
  <c r="BC973" i="1" a="1"/>
  <c r="BC973" i="1" s="1"/>
  <c r="BC970" i="1" a="1"/>
  <c r="BC970" i="1" s="1"/>
  <c r="BC967" i="1" a="1"/>
  <c r="BC967" i="1" s="1"/>
  <c r="BC964" i="1" a="1"/>
  <c r="BC964" i="1" s="1"/>
  <c r="BC961" i="1" a="1"/>
  <c r="BC961" i="1" s="1"/>
  <c r="BC958" i="1" a="1"/>
  <c r="BC958" i="1" s="1"/>
  <c r="BC955" i="1" a="1"/>
  <c r="BC955" i="1" s="1"/>
  <c r="BC952" i="1" a="1"/>
  <c r="BC952" i="1" s="1"/>
  <c r="BC949" i="1" a="1"/>
  <c r="BC949" i="1" s="1"/>
  <c r="BC946" i="1" a="1"/>
  <c r="BC946" i="1" s="1"/>
  <c r="BC943" i="1" a="1"/>
  <c r="BC943" i="1" s="1"/>
  <c r="BC940" i="1" a="1"/>
  <c r="BC940" i="1" s="1"/>
  <c r="BC937" i="1" a="1"/>
  <c r="BC937" i="1" s="1"/>
  <c r="BC934" i="1" a="1"/>
  <c r="BC934" i="1" s="1"/>
  <c r="BC931" i="1" a="1"/>
  <c r="BC931" i="1" s="1"/>
  <c r="BC928" i="1" a="1"/>
  <c r="BC928" i="1" s="1"/>
  <c r="BC925" i="1" a="1"/>
  <c r="BC925" i="1" s="1"/>
  <c r="BC922" i="1" a="1"/>
  <c r="BC922" i="1" s="1"/>
  <c r="BC919" i="1" a="1"/>
  <c r="BC919" i="1" s="1"/>
  <c r="BC916" i="1" a="1"/>
  <c r="BC916" i="1" s="1"/>
  <c r="BC913" i="1" a="1"/>
  <c r="BC913" i="1" s="1"/>
  <c r="BC910" i="1" a="1"/>
  <c r="BC910" i="1" s="1"/>
  <c r="BC907" i="1" a="1"/>
  <c r="BC907" i="1" s="1"/>
  <c r="BC904" i="1" a="1"/>
  <c r="BC904" i="1" s="1"/>
  <c r="BD903" i="1" a="1"/>
  <c r="BD903" i="1" s="1"/>
  <c r="BD899" i="1" a="1"/>
  <c r="BD899" i="1" s="1"/>
  <c r="BB899" i="1" a="1"/>
  <c r="BB899" i="1" s="1"/>
  <c r="BB898" i="1" a="1"/>
  <c r="BB898" i="1" s="1"/>
  <c r="BP897" i="1"/>
  <c r="BB897" i="1" a="1"/>
  <c r="BB897" i="1" s="1"/>
  <c r="BD894" i="1" a="1"/>
  <c r="BD894" i="1" s="1"/>
  <c r="BD890" i="1" a="1"/>
  <c r="BD890" i="1" s="1"/>
  <c r="BB890" i="1" a="1"/>
  <c r="BB890" i="1" s="1"/>
  <c r="BB889" i="1" a="1"/>
  <c r="BB889" i="1" s="1"/>
  <c r="BP888" i="1"/>
  <c r="BB888" i="1" a="1"/>
  <c r="BB888" i="1" s="1"/>
  <c r="BD885" i="1" a="1"/>
  <c r="BD885" i="1" s="1"/>
  <c r="BD881" i="1" a="1"/>
  <c r="BD881" i="1" s="1"/>
  <c r="BB881" i="1" a="1"/>
  <c r="BB881" i="1" s="1"/>
  <c r="BB880" i="1" a="1"/>
  <c r="BB880" i="1" s="1"/>
  <c r="BP879" i="1"/>
  <c r="BB879" i="1" a="1"/>
  <c r="BB879" i="1" s="1"/>
  <c r="BB876" i="1" a="1"/>
  <c r="BB876" i="1" s="1"/>
  <c r="BC872" i="1" a="1"/>
  <c r="BC872" i="1" s="1"/>
  <c r="BB872" i="1" a="1"/>
  <c r="BB872" i="1" s="1"/>
  <c r="BP870" i="1"/>
  <c r="BB867" i="1" a="1"/>
  <c r="BB867" i="1" s="1"/>
  <c r="BC863" i="1" a="1"/>
  <c r="BC863" i="1" s="1"/>
  <c r="BB863" i="1" a="1"/>
  <c r="BB863" i="1" s="1"/>
  <c r="BP861" i="1"/>
  <c r="BB858" i="1" a="1"/>
  <c r="BB858" i="1" s="1"/>
  <c r="BC869" i="1" a="1"/>
  <c r="BC869" i="1" s="1"/>
  <c r="BB869" i="1" a="1"/>
  <c r="BB869" i="1" s="1"/>
  <c r="BC860" i="1" a="1"/>
  <c r="BC860" i="1" s="1"/>
  <c r="BB860" i="1" a="1"/>
  <c r="BB860" i="1" s="1"/>
  <c r="BP900" i="1"/>
  <c r="BB900" i="1" a="1"/>
  <c r="BB900" i="1" s="1"/>
  <c r="BP891" i="1"/>
  <c r="BB891" i="1" a="1"/>
  <c r="BB891" i="1" s="1"/>
  <c r="BP882" i="1"/>
  <c r="BB882" i="1" a="1"/>
  <c r="BB882" i="1" s="1"/>
  <c r="BC875" i="1" a="1"/>
  <c r="BC875" i="1" s="1"/>
  <c r="BB875" i="1" a="1"/>
  <c r="BB875" i="1" s="1"/>
  <c r="BP873" i="1"/>
  <c r="BB870" i="1" a="1"/>
  <c r="BB870" i="1" s="1"/>
  <c r="BD869" i="1" a="1"/>
  <c r="BD869" i="1" s="1"/>
  <c r="BC866" i="1" a="1"/>
  <c r="BC866" i="1" s="1"/>
  <c r="BB866" i="1" a="1"/>
  <c r="BB866" i="1" s="1"/>
  <c r="BP864" i="1"/>
  <c r="BB861" i="1" a="1"/>
  <c r="BB861" i="1" s="1"/>
  <c r="BD860" i="1" a="1"/>
  <c r="BD860" i="1" s="1"/>
  <c r="BC857" i="1" a="1"/>
  <c r="BC857" i="1" s="1"/>
  <c r="BB857" i="1" a="1"/>
  <c r="BB857" i="1" s="1"/>
  <c r="BB755" i="1" a="1"/>
  <c r="BB755" i="1" s="1"/>
  <c r="BC755" i="1" a="1"/>
  <c r="BC755" i="1" s="1"/>
  <c r="BB746" i="1" a="1"/>
  <c r="BB746" i="1" s="1"/>
  <c r="BC746" i="1" a="1"/>
  <c r="BC746" i="1" s="1"/>
  <c r="BB737" i="1" a="1"/>
  <c r="BB737" i="1" s="1"/>
  <c r="BC737" i="1" a="1"/>
  <c r="BC737" i="1" s="1"/>
  <c r="BB854" i="1" a="1"/>
  <c r="BB854" i="1" s="1"/>
  <c r="BB851" i="1" a="1"/>
  <c r="BB851" i="1" s="1"/>
  <c r="BB848" i="1" a="1"/>
  <c r="BB848" i="1" s="1"/>
  <c r="BB845" i="1" a="1"/>
  <c r="BB845" i="1" s="1"/>
  <c r="BB842" i="1" a="1"/>
  <c r="BB842" i="1" s="1"/>
  <c r="BB839" i="1" a="1"/>
  <c r="BB839" i="1" s="1"/>
  <c r="BB836" i="1" a="1"/>
  <c r="BB836" i="1" s="1"/>
  <c r="BB833" i="1" a="1"/>
  <c r="BB833" i="1" s="1"/>
  <c r="BB830" i="1" a="1"/>
  <c r="BB830" i="1" s="1"/>
  <c r="BB827" i="1" a="1"/>
  <c r="BB827" i="1" s="1"/>
  <c r="BB824" i="1" a="1"/>
  <c r="BB824" i="1" s="1"/>
  <c r="BB821" i="1" a="1"/>
  <c r="BB821" i="1" s="1"/>
  <c r="BB818" i="1" a="1"/>
  <c r="BB818" i="1" s="1"/>
  <c r="BB815" i="1" a="1"/>
  <c r="BB815" i="1" s="1"/>
  <c r="BB812" i="1" a="1"/>
  <c r="BB812" i="1" s="1"/>
  <c r="BB809" i="1" a="1"/>
  <c r="BB809" i="1" s="1"/>
  <c r="BB806" i="1" a="1"/>
  <c r="BB806" i="1" s="1"/>
  <c r="BB803" i="1" a="1"/>
  <c r="BB803" i="1" s="1"/>
  <c r="BB800" i="1" a="1"/>
  <c r="BB800" i="1" s="1"/>
  <c r="BB797" i="1" a="1"/>
  <c r="BB797" i="1" s="1"/>
  <c r="BB794" i="1" a="1"/>
  <c r="BB794" i="1" s="1"/>
  <c r="BB791" i="1" a="1"/>
  <c r="BB791" i="1" s="1"/>
  <c r="BB788" i="1" a="1"/>
  <c r="BB788" i="1" s="1"/>
  <c r="BB785" i="1" a="1"/>
  <c r="BB785" i="1" s="1"/>
  <c r="BB782" i="1" a="1"/>
  <c r="BB782" i="1" s="1"/>
  <c r="BB779" i="1" a="1"/>
  <c r="BB779" i="1" s="1"/>
  <c r="BB776" i="1" a="1"/>
  <c r="BB776" i="1" s="1"/>
  <c r="BB773" i="1" a="1"/>
  <c r="BB773" i="1" s="1"/>
  <c r="BB770" i="1" a="1"/>
  <c r="BB770" i="1" s="1"/>
  <c r="BB767" i="1" a="1"/>
  <c r="BB767" i="1" s="1"/>
  <c r="BP761" i="1"/>
  <c r="BB761" i="1" a="1"/>
  <c r="BB761" i="1" s="1"/>
  <c r="BC759" i="1" a="1"/>
  <c r="BC759" i="1" s="1"/>
  <c r="BD755" i="1" a="1"/>
  <c r="BD755" i="1" s="1"/>
  <c r="BB749" i="1" a="1"/>
  <c r="BB749" i="1" s="1"/>
  <c r="BC749" i="1" a="1"/>
  <c r="BC749" i="1" s="1"/>
  <c r="BD746" i="1" a="1"/>
  <c r="BD746" i="1" s="1"/>
  <c r="BB740" i="1" a="1"/>
  <c r="BB740" i="1" s="1"/>
  <c r="BC740" i="1" a="1"/>
  <c r="BC740" i="1" s="1"/>
  <c r="BD737" i="1" a="1"/>
  <c r="BD737" i="1" s="1"/>
  <c r="BD764" i="1" a="1"/>
  <c r="BD764" i="1" s="1"/>
  <c r="BD760" i="1" a="1"/>
  <c r="BD760" i="1" s="1"/>
  <c r="BB760" i="1" a="1"/>
  <c r="BB760" i="1" s="1"/>
  <c r="BP758" i="1"/>
  <c r="BB758" i="1" a="1"/>
  <c r="BB758" i="1" s="1"/>
  <c r="BC753" i="1" a="1"/>
  <c r="BC753" i="1" s="1"/>
  <c r="BB752" i="1" a="1"/>
  <c r="BB752" i="1" s="1"/>
  <c r="BC752" i="1" a="1"/>
  <c r="BC752" i="1" s="1"/>
  <c r="BD749" i="1" a="1"/>
  <c r="BD749" i="1" s="1"/>
  <c r="BC744" i="1" a="1"/>
  <c r="BC744" i="1" s="1"/>
  <c r="BB743" i="1" a="1"/>
  <c r="BB743" i="1" s="1"/>
  <c r="BC743" i="1" a="1"/>
  <c r="BC743" i="1" s="1"/>
  <c r="BD740" i="1" a="1"/>
  <c r="BD740" i="1" s="1"/>
  <c r="BC734" i="1" a="1"/>
  <c r="BC734" i="1" s="1"/>
  <c r="BC731" i="1" a="1"/>
  <c r="BC731" i="1" s="1"/>
  <c r="BC728" i="1" a="1"/>
  <c r="BC728" i="1" s="1"/>
  <c r="BC725" i="1" a="1"/>
  <c r="BC725" i="1" s="1"/>
  <c r="BC722" i="1" a="1"/>
  <c r="BC722" i="1" s="1"/>
  <c r="BC719" i="1" a="1"/>
  <c r="BC719" i="1" s="1"/>
  <c r="BC716" i="1" a="1"/>
  <c r="BC716" i="1" s="1"/>
  <c r="BC713" i="1" a="1"/>
  <c r="BC713" i="1" s="1"/>
  <c r="BC710" i="1" a="1"/>
  <c r="BC710" i="1" s="1"/>
  <c r="BC707" i="1" a="1"/>
  <c r="BC707" i="1" s="1"/>
  <c r="BC704" i="1" a="1"/>
  <c r="BC704" i="1" s="1"/>
  <c r="BC701" i="1" a="1"/>
  <c r="BC701" i="1" s="1"/>
  <c r="BC698" i="1" a="1"/>
  <c r="BC698" i="1" s="1"/>
  <c r="BC695" i="1" a="1"/>
  <c r="BC695" i="1" s="1"/>
  <c r="BC692" i="1" a="1"/>
  <c r="BC692" i="1" s="1"/>
  <c r="BC689" i="1" a="1"/>
  <c r="BC689" i="1" s="1"/>
  <c r="BD686" i="1" a="1"/>
  <c r="BD686" i="1" s="1"/>
  <c r="BD682" i="1" a="1"/>
  <c r="BD682" i="1" s="1"/>
  <c r="BB682" i="1" a="1"/>
  <c r="BB682" i="1" s="1"/>
  <c r="BB681" i="1" a="1"/>
  <c r="BB681" i="1" s="1"/>
  <c r="BB673" i="1" a="1"/>
  <c r="BB673" i="1" s="1"/>
  <c r="BC673" i="1" a="1"/>
  <c r="BC673" i="1" s="1"/>
  <c r="BB664" i="1" a="1"/>
  <c r="BB664" i="1" s="1"/>
  <c r="BC664" i="1" a="1"/>
  <c r="BC664" i="1" s="1"/>
  <c r="BB670" i="1" a="1"/>
  <c r="BB670" i="1" s="1"/>
  <c r="BC670" i="1" a="1"/>
  <c r="BC670" i="1" s="1"/>
  <c r="BD685" i="1" a="1"/>
  <c r="BD685" i="1" s="1"/>
  <c r="BB685" i="1" a="1"/>
  <c r="BB685" i="1" s="1"/>
  <c r="BP683" i="1"/>
  <c r="BB683" i="1" a="1"/>
  <c r="BB683" i="1" s="1"/>
  <c r="BD680" i="1" a="1"/>
  <c r="BD680" i="1" s="1"/>
  <c r="BB676" i="1" a="1"/>
  <c r="BB676" i="1" s="1"/>
  <c r="BC676" i="1" a="1"/>
  <c r="BC676" i="1" s="1"/>
  <c r="BP674" i="1"/>
  <c r="BB671" i="1" a="1"/>
  <c r="BB671" i="1" s="1"/>
  <c r="BD670" i="1" a="1"/>
  <c r="BD670" i="1" s="1"/>
  <c r="BB667" i="1" a="1"/>
  <c r="BB667" i="1" s="1"/>
  <c r="BC667" i="1" a="1"/>
  <c r="BC667" i="1" s="1"/>
  <c r="BP665" i="1"/>
  <c r="BB662" i="1" a="1"/>
  <c r="BB662" i="1" s="1"/>
  <c r="BC661" i="1" a="1"/>
  <c r="BC661" i="1" s="1"/>
  <c r="BP658" i="1"/>
  <c r="BB658" i="1" a="1"/>
  <c r="BB658" i="1" s="1"/>
  <c r="BD655" i="1" a="1"/>
  <c r="BD655" i="1" s="1"/>
  <c r="BD651" i="1" a="1"/>
  <c r="BD651" i="1" s="1"/>
  <c r="BB651" i="1" a="1"/>
  <c r="BB651" i="1" s="1"/>
  <c r="BB650" i="1" a="1"/>
  <c r="BB650" i="1" s="1"/>
  <c r="BC644" i="1" a="1"/>
  <c r="BC644" i="1" s="1"/>
  <c r="BC643" i="1" a="1"/>
  <c r="BC643" i="1" s="1"/>
  <c r="BB643" i="1" a="1"/>
  <c r="BB643" i="1" s="1"/>
  <c r="BC634" i="1" a="1"/>
  <c r="BC634" i="1" s="1"/>
  <c r="BB634" i="1" a="1"/>
  <c r="BB634" i="1" s="1"/>
  <c r="BC625" i="1" a="1"/>
  <c r="BC625" i="1" s="1"/>
  <c r="BB625" i="1" a="1"/>
  <c r="BB625" i="1" s="1"/>
  <c r="BC616" i="1" a="1"/>
  <c r="BC616" i="1" s="1"/>
  <c r="BB616" i="1" a="1"/>
  <c r="BB616" i="1" s="1"/>
  <c r="BC646" i="1" a="1"/>
  <c r="BC646" i="1" s="1"/>
  <c r="BB646" i="1" a="1"/>
  <c r="BB646" i="1" s="1"/>
  <c r="BC637" i="1" a="1"/>
  <c r="BC637" i="1" s="1"/>
  <c r="BB637" i="1" a="1"/>
  <c r="BB637" i="1" s="1"/>
  <c r="BD634" i="1" a="1"/>
  <c r="BD634" i="1" s="1"/>
  <c r="BC629" i="1" a="1"/>
  <c r="BC629" i="1" s="1"/>
  <c r="BC628" i="1" a="1"/>
  <c r="BC628" i="1" s="1"/>
  <c r="BB628" i="1" a="1"/>
  <c r="BB628" i="1" s="1"/>
  <c r="BD625" i="1" a="1"/>
  <c r="BD625" i="1" s="1"/>
  <c r="BC620" i="1" a="1"/>
  <c r="BC620" i="1" s="1"/>
  <c r="BC619" i="1" a="1"/>
  <c r="BC619" i="1" s="1"/>
  <c r="BB619" i="1" a="1"/>
  <c r="BB619" i="1" s="1"/>
  <c r="BD616" i="1" a="1"/>
  <c r="BD616" i="1" s="1"/>
  <c r="BP652" i="1"/>
  <c r="BB652" i="1" a="1"/>
  <c r="BB652" i="1" s="1"/>
  <c r="BC649" i="1" a="1"/>
  <c r="BC649" i="1" s="1"/>
  <c r="BB649" i="1" a="1"/>
  <c r="BB649" i="1" s="1"/>
  <c r="BD646" i="1" a="1"/>
  <c r="BD646" i="1" s="1"/>
  <c r="BC640" i="1" a="1"/>
  <c r="BC640" i="1" s="1"/>
  <c r="BB640" i="1" a="1"/>
  <c r="BB640" i="1" s="1"/>
  <c r="BD637" i="1" a="1"/>
  <c r="BD637" i="1" s="1"/>
  <c r="BC631" i="1" a="1"/>
  <c r="BC631" i="1" s="1"/>
  <c r="BB631" i="1" a="1"/>
  <c r="BB631" i="1" s="1"/>
  <c r="BC622" i="1" a="1"/>
  <c r="BC622" i="1" s="1"/>
  <c r="BB622" i="1" a="1"/>
  <c r="BB622" i="1" s="1"/>
  <c r="BC613" i="1" a="1"/>
  <c r="BC613" i="1" s="1"/>
  <c r="BB613" i="1" a="1"/>
  <c r="BB613" i="1" s="1"/>
  <c r="BC503" i="1" a="1"/>
  <c r="BC503" i="1" s="1"/>
  <c r="BB503" i="1" a="1"/>
  <c r="BB503" i="1" s="1"/>
  <c r="BB610" i="1" a="1"/>
  <c r="BB610" i="1" s="1"/>
  <c r="BB607" i="1" a="1"/>
  <c r="BB607" i="1" s="1"/>
  <c r="BB604" i="1" a="1"/>
  <c r="BB604" i="1" s="1"/>
  <c r="BB601" i="1" a="1"/>
  <c r="BB601" i="1" s="1"/>
  <c r="BB598" i="1" a="1"/>
  <c r="BB598" i="1" s="1"/>
  <c r="BB595" i="1" a="1"/>
  <c r="BB595" i="1" s="1"/>
  <c r="BB592" i="1" a="1"/>
  <c r="BB592" i="1" s="1"/>
  <c r="BB589" i="1" a="1"/>
  <c r="BB589" i="1" s="1"/>
  <c r="BB586" i="1" a="1"/>
  <c r="BB586" i="1" s="1"/>
  <c r="BB583" i="1" a="1"/>
  <c r="BB583" i="1" s="1"/>
  <c r="BB580" i="1" a="1"/>
  <c r="BB580" i="1" s="1"/>
  <c r="BB577" i="1" a="1"/>
  <c r="BB577" i="1" s="1"/>
  <c r="BB574" i="1" a="1"/>
  <c r="BB574" i="1" s="1"/>
  <c r="BB571" i="1" a="1"/>
  <c r="BB571" i="1" s="1"/>
  <c r="BB568" i="1" a="1"/>
  <c r="BB568" i="1" s="1"/>
  <c r="BB565" i="1" a="1"/>
  <c r="BB565" i="1" s="1"/>
  <c r="BB562" i="1" a="1"/>
  <c r="BB562" i="1" s="1"/>
  <c r="BB559" i="1" a="1"/>
  <c r="BB559" i="1" s="1"/>
  <c r="BB556" i="1" a="1"/>
  <c r="BB556" i="1" s="1"/>
  <c r="BB553" i="1" a="1"/>
  <c r="BB553" i="1" s="1"/>
  <c r="BB550" i="1" a="1"/>
  <c r="BB550" i="1" s="1"/>
  <c r="BB547" i="1" a="1"/>
  <c r="BB547" i="1" s="1"/>
  <c r="BB544" i="1" a="1"/>
  <c r="BB544" i="1" s="1"/>
  <c r="BB541" i="1" a="1"/>
  <c r="BB541" i="1" s="1"/>
  <c r="BB538" i="1" a="1"/>
  <c r="BB538" i="1" s="1"/>
  <c r="BB535" i="1" a="1"/>
  <c r="BB535" i="1" s="1"/>
  <c r="BB532" i="1" a="1"/>
  <c r="BB532" i="1" s="1"/>
  <c r="BB529" i="1" a="1"/>
  <c r="BB529" i="1" s="1"/>
  <c r="BB526" i="1" a="1"/>
  <c r="BB526" i="1" s="1"/>
  <c r="BB523" i="1" a="1"/>
  <c r="BB523" i="1" s="1"/>
  <c r="BB520" i="1" a="1"/>
  <c r="BB520" i="1" s="1"/>
  <c r="BD519" i="1" a="1"/>
  <c r="BD519" i="1" s="1"/>
  <c r="BD515" i="1" a="1"/>
  <c r="BD515" i="1" s="1"/>
  <c r="BB515" i="1" a="1"/>
  <c r="BB515" i="1" s="1"/>
  <c r="BP513" i="1"/>
  <c r="BB513" i="1" a="1"/>
  <c r="BB513" i="1" s="1"/>
  <c r="BC511" i="1" a="1"/>
  <c r="BC511" i="1" s="1"/>
  <c r="BB504" i="1" a="1"/>
  <c r="BB504" i="1" s="1"/>
  <c r="BD503" i="1" a="1"/>
  <c r="BD503" i="1" s="1"/>
  <c r="BC500" i="1" a="1"/>
  <c r="BC500" i="1" s="1"/>
  <c r="BB500" i="1" a="1"/>
  <c r="BB500" i="1" s="1"/>
  <c r="BP498" i="1"/>
  <c r="BD516" i="1" a="1"/>
  <c r="BD516" i="1" s="1"/>
  <c r="BD512" i="1" a="1"/>
  <c r="BD512" i="1" s="1"/>
  <c r="BB512" i="1" a="1"/>
  <c r="BB512" i="1" s="1"/>
  <c r="BP510" i="1"/>
  <c r="BB510" i="1" a="1"/>
  <c r="BB510" i="1" s="1"/>
  <c r="BD507" i="1" a="1"/>
  <c r="BD507" i="1" s="1"/>
  <c r="BC506" i="1" a="1"/>
  <c r="BC506" i="1" s="1"/>
  <c r="BB506" i="1" a="1"/>
  <c r="BB506" i="1" s="1"/>
  <c r="BP504" i="1"/>
  <c r="BB501" i="1" a="1"/>
  <c r="BB501" i="1" s="1"/>
  <c r="BD500" i="1" a="1"/>
  <c r="BD500" i="1" s="1"/>
  <c r="BC497" i="1" a="1"/>
  <c r="BC497" i="1" s="1"/>
  <c r="BB497" i="1" a="1"/>
  <c r="BB497" i="1" s="1"/>
  <c r="BB494" i="1" a="1"/>
  <c r="BB494" i="1" s="1"/>
  <c r="BB491" i="1" a="1"/>
  <c r="BB491" i="1" s="1"/>
  <c r="BB488" i="1" a="1"/>
  <c r="BB488" i="1" s="1"/>
  <c r="BB485" i="1" a="1"/>
  <c r="BB485" i="1" s="1"/>
  <c r="BB482" i="1" a="1"/>
  <c r="BB482" i="1" s="1"/>
  <c r="BB479" i="1" a="1"/>
  <c r="BB479" i="1" s="1"/>
  <c r="BB476" i="1" a="1"/>
  <c r="BB476" i="1" s="1"/>
  <c r="BB473" i="1" a="1"/>
  <c r="BB473" i="1" s="1"/>
  <c r="BB470" i="1" a="1"/>
  <c r="BB470" i="1" s="1"/>
  <c r="BB467" i="1" a="1"/>
  <c r="BB467" i="1" s="1"/>
  <c r="BB464" i="1" a="1"/>
  <c r="BB464" i="1" s="1"/>
  <c r="BB461" i="1" a="1"/>
  <c r="BB461" i="1" s="1"/>
  <c r="BB458" i="1" a="1"/>
  <c r="BB458" i="1" s="1"/>
  <c r="BB455" i="1" a="1"/>
  <c r="BB455" i="1" s="1"/>
  <c r="BB452" i="1" a="1"/>
  <c r="BB452" i="1" s="1"/>
  <c r="BP450" i="1"/>
  <c r="BB450" i="1" a="1"/>
  <c r="BB450" i="1" s="1"/>
  <c r="BC448" i="1" a="1"/>
  <c r="BC448" i="1" s="1"/>
  <c r="BD449" i="1" a="1"/>
  <c r="BD449" i="1" s="1"/>
  <c r="BB449" i="1" a="1"/>
  <c r="BB449" i="1" s="1"/>
  <c r="BP447" i="1"/>
  <c r="BB447" i="1" a="1"/>
  <c r="BB447" i="1" s="1"/>
  <c r="BD444" i="1" a="1"/>
  <c r="BD444" i="1" s="1"/>
  <c r="BC441" i="1" a="1"/>
  <c r="BC441" i="1" s="1"/>
  <c r="BB441" i="1" a="1"/>
  <c r="BB441" i="1" s="1"/>
  <c r="BD441" i="1" a="1"/>
  <c r="BD441" i="1" s="1"/>
  <c r="BD436" i="1" a="1"/>
  <c r="BD436" i="1" s="1"/>
  <c r="BB436" i="1" a="1"/>
  <c r="BB436" i="1" s="1"/>
  <c r="BP434" i="1"/>
  <c r="BB434" i="1" a="1"/>
  <c r="BB434" i="1" s="1"/>
  <c r="BD431" i="1" a="1"/>
  <c r="BD431" i="1" s="1"/>
  <c r="BC427" i="1" a="1"/>
  <c r="BC427" i="1" s="1"/>
  <c r="BB427" i="1" a="1"/>
  <c r="BB427" i="1" s="1"/>
  <c r="BP425" i="1"/>
  <c r="BD437" i="1" a="1"/>
  <c r="BD437" i="1" s="1"/>
  <c r="BD433" i="1" a="1"/>
  <c r="BD433" i="1" s="1"/>
  <c r="BB433" i="1" a="1"/>
  <c r="BB433" i="1" s="1"/>
  <c r="BC424" i="1" a="1"/>
  <c r="BC424" i="1" s="1"/>
  <c r="BB424" i="1" a="1"/>
  <c r="BB424" i="1" s="1"/>
  <c r="BB421" i="1" a="1"/>
  <c r="BB421" i="1" s="1"/>
  <c r="BB418" i="1" a="1"/>
  <c r="BB418" i="1" s="1"/>
  <c r="BB415" i="1" a="1"/>
  <c r="BB415" i="1" s="1"/>
  <c r="BP407" i="1"/>
  <c r="BB407" i="1" a="1"/>
  <c r="BB407" i="1" s="1"/>
  <c r="BC405" i="1" a="1"/>
  <c r="BC405" i="1" s="1"/>
  <c r="BP398" i="1"/>
  <c r="BB398" i="1" a="1"/>
  <c r="BB398" i="1" s="1"/>
  <c r="BC396" i="1" a="1"/>
  <c r="BC396" i="1" s="1"/>
  <c r="BB395" i="1" a="1"/>
  <c r="BB395" i="1" s="1"/>
  <c r="BC391" i="1" a="1"/>
  <c r="BC391" i="1" s="1"/>
  <c r="BB391" i="1" a="1"/>
  <c r="BB391" i="1" s="1"/>
  <c r="BP389" i="1"/>
  <c r="BB386" i="1" a="1"/>
  <c r="BB386" i="1" s="1"/>
  <c r="BC382" i="1" a="1"/>
  <c r="BC382" i="1" s="1"/>
  <c r="BB382" i="1" a="1"/>
  <c r="BB382" i="1" s="1"/>
  <c r="BD410" i="1" a="1"/>
  <c r="BD410" i="1" s="1"/>
  <c r="BD406" i="1" a="1"/>
  <c r="BD406" i="1" s="1"/>
  <c r="BB406" i="1" a="1"/>
  <c r="BB406" i="1" s="1"/>
  <c r="BP404" i="1"/>
  <c r="BB404" i="1" a="1"/>
  <c r="BB404" i="1" s="1"/>
  <c r="BD401" i="1" a="1"/>
  <c r="BD401" i="1" s="1"/>
  <c r="BD397" i="1" a="1"/>
  <c r="BD397" i="1" s="1"/>
  <c r="BB397" i="1" a="1"/>
  <c r="BB397" i="1" s="1"/>
  <c r="BP395" i="1"/>
  <c r="BB392" i="1" a="1"/>
  <c r="BB392" i="1" s="1"/>
  <c r="BD391" i="1" a="1"/>
  <c r="BD391" i="1" s="1"/>
  <c r="BC388" i="1" a="1"/>
  <c r="BC388" i="1" s="1"/>
  <c r="BB388" i="1" a="1"/>
  <c r="BB388" i="1" s="1"/>
  <c r="BP386" i="1"/>
  <c r="BB383" i="1" a="1"/>
  <c r="BB383" i="1" s="1"/>
  <c r="BD382" i="1" a="1"/>
  <c r="BD382" i="1" s="1"/>
  <c r="BC394" i="1" a="1"/>
  <c r="BC394" i="1" s="1"/>
  <c r="BB394" i="1" a="1"/>
  <c r="BB394" i="1" s="1"/>
  <c r="BC385" i="1" a="1"/>
  <c r="BC385" i="1" s="1"/>
  <c r="BB385" i="1" a="1"/>
  <c r="BB385" i="1" s="1"/>
  <c r="BB379" i="1" a="1"/>
  <c r="BB379" i="1" s="1"/>
  <c r="BB376" i="1" a="1"/>
  <c r="BB376" i="1" s="1"/>
  <c r="BB373" i="1" a="1"/>
  <c r="BB373" i="1" s="1"/>
  <c r="BB370" i="1" a="1"/>
  <c r="BB370" i="1" s="1"/>
  <c r="BB367" i="1" a="1"/>
  <c r="BB367" i="1" s="1"/>
  <c r="BB364" i="1" a="1"/>
  <c r="BB364" i="1" s="1"/>
  <c r="BB361" i="1" a="1"/>
  <c r="BB361" i="1" s="1"/>
  <c r="BB358" i="1" a="1"/>
  <c r="BB358" i="1" s="1"/>
  <c r="BB355" i="1" a="1"/>
  <c r="BB355" i="1" s="1"/>
  <c r="BB352" i="1" a="1"/>
  <c r="BB352" i="1" s="1"/>
  <c r="BP345" i="1"/>
  <c r="BB345" i="1" a="1"/>
  <c r="BB345" i="1" s="1"/>
  <c r="BC343" i="1" a="1"/>
  <c r="BC343" i="1" s="1"/>
  <c r="BP336" i="1"/>
  <c r="BB336" i="1" a="1"/>
  <c r="BB336" i="1" s="1"/>
  <c r="BC334" i="1" a="1"/>
  <c r="BC334" i="1" s="1"/>
  <c r="BP327" i="1"/>
  <c r="BD348" i="1" a="1"/>
  <c r="BD348" i="1" s="1"/>
  <c r="BD344" i="1" a="1"/>
  <c r="BD344" i="1" s="1"/>
  <c r="BB344" i="1" a="1"/>
  <c r="BB344" i="1" s="1"/>
  <c r="BP342" i="1"/>
  <c r="BB342" i="1" a="1"/>
  <c r="BB342" i="1" s="1"/>
  <c r="BD339" i="1" a="1"/>
  <c r="BD339" i="1" s="1"/>
  <c r="BD335" i="1" a="1"/>
  <c r="BD335" i="1" s="1"/>
  <c r="BB335" i="1" a="1"/>
  <c r="BB335" i="1" s="1"/>
  <c r="BP333" i="1"/>
  <c r="BB333" i="1" a="1"/>
  <c r="BB333" i="1" s="1"/>
  <c r="BD330" i="1" a="1"/>
  <c r="BD330" i="1" s="1"/>
  <c r="BC326" i="1" a="1"/>
  <c r="BC326" i="1" s="1"/>
  <c r="BB326" i="1" a="1"/>
  <c r="BB326" i="1" s="1"/>
  <c r="BB323" i="1" a="1"/>
  <c r="BB323" i="1" s="1"/>
  <c r="BB320" i="1" a="1"/>
  <c r="BB320" i="1" s="1"/>
  <c r="BD318" i="1" a="1"/>
  <c r="BD318" i="1" s="1"/>
  <c r="BC317" i="1" a="1"/>
  <c r="BC317" i="1" s="1"/>
  <c r="BC307" i="1" a="1"/>
  <c r="BC307" i="1" s="1"/>
  <c r="BB307" i="1" a="1"/>
  <c r="BB307" i="1" s="1"/>
  <c r="BP316" i="1"/>
  <c r="BB316" i="1" a="1"/>
  <c r="BB316" i="1" s="1"/>
  <c r="BD313" i="1" a="1"/>
  <c r="BD313" i="1" s="1"/>
  <c r="BC310" i="1" a="1"/>
  <c r="BC310" i="1" s="1"/>
  <c r="BB310" i="1" a="1"/>
  <c r="BB310" i="1" s="1"/>
  <c r="BD307" i="1" a="1"/>
  <c r="BD307" i="1" s="1"/>
  <c r="BC300" i="1" a="1"/>
  <c r="BC300" i="1" s="1"/>
  <c r="BB300" i="1" a="1"/>
  <c r="BB300" i="1" s="1"/>
  <c r="BC291" i="1" a="1"/>
  <c r="BC291" i="1" s="1"/>
  <c r="BB291" i="1" a="1"/>
  <c r="BB291" i="1" s="1"/>
  <c r="BB304" i="1" a="1"/>
  <c r="BB304" i="1" s="1"/>
  <c r="BP301" i="1"/>
  <c r="BB301" i="1" a="1"/>
  <c r="BB301" i="1" s="1"/>
  <c r="BD300" i="1" a="1"/>
  <c r="BD300" i="1" s="1"/>
  <c r="BC297" i="1" a="1"/>
  <c r="BC297" i="1" s="1"/>
  <c r="BB297" i="1" a="1"/>
  <c r="BB297" i="1" s="1"/>
  <c r="BP295" i="1"/>
  <c r="BC294" i="1" a="1"/>
  <c r="BC294" i="1" s="1"/>
  <c r="BB294" i="1" a="1"/>
  <c r="BB294" i="1" s="1"/>
  <c r="BB288" i="1" a="1"/>
  <c r="BB288" i="1" s="1"/>
  <c r="BB285" i="1" a="1"/>
  <c r="BB285" i="1" s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19" i="1"/>
  <c r="BP216" i="1"/>
  <c r="BP214" i="1"/>
  <c r="BP213" i="1"/>
  <c r="BP212" i="1"/>
  <c r="BP211" i="1"/>
  <c r="BP210" i="1"/>
  <c r="BP209" i="1"/>
  <c r="BP208" i="1"/>
  <c r="BP206" i="1"/>
  <c r="BP205" i="1"/>
  <c r="BP204" i="1"/>
  <c r="BP203" i="1"/>
  <c r="BP202" i="1"/>
  <c r="BP191" i="1"/>
  <c r="BP190" i="1"/>
  <c r="BP189" i="1"/>
  <c r="BP187" i="1"/>
  <c r="BP186" i="1"/>
  <c r="BP184" i="1"/>
  <c r="BP182" i="1"/>
  <c r="BP181" i="1"/>
  <c r="BP179" i="1"/>
  <c r="BP175" i="1"/>
  <c r="BP174" i="1"/>
  <c r="BP173" i="1"/>
  <c r="BP172" i="1"/>
  <c r="BP171" i="1"/>
  <c r="BP170" i="1"/>
  <c r="BP169" i="1"/>
  <c r="BP167" i="1"/>
  <c r="BP166" i="1"/>
  <c r="BP165" i="1"/>
  <c r="BP164" i="1"/>
  <c r="BP163" i="1"/>
  <c r="BP161" i="1"/>
  <c r="BP160" i="1"/>
  <c r="BP159" i="1"/>
  <c r="BP158" i="1"/>
  <c r="BP157" i="1"/>
  <c r="BP156" i="1"/>
  <c r="BP155" i="1"/>
  <c r="BP154" i="1"/>
  <c r="BP153" i="1"/>
  <c r="BP152" i="1"/>
  <c r="BP150" i="1"/>
  <c r="BP149" i="1"/>
  <c r="BP148" i="1"/>
  <c r="BP147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18" i="1"/>
  <c r="BP115" i="1"/>
  <c r="BP114" i="1"/>
  <c r="BP113" i="1"/>
  <c r="BP112" i="1"/>
  <c r="BP111" i="1"/>
  <c r="BP109" i="1"/>
  <c r="BP107" i="1"/>
  <c r="BP106" i="1"/>
  <c r="BP105" i="1"/>
  <c r="BP104" i="1"/>
  <c r="BP103" i="1"/>
  <c r="BP101" i="1"/>
  <c r="BP96" i="1"/>
  <c r="BP95" i="1"/>
  <c r="BP94" i="1"/>
  <c r="BP92" i="1"/>
  <c r="BP89" i="1"/>
  <c r="BP87" i="1"/>
  <c r="BP85" i="1"/>
  <c r="BP84" i="1"/>
  <c r="BP83" i="1"/>
  <c r="BP82" i="1"/>
  <c r="BP80" i="1"/>
  <c r="BP77" i="1"/>
  <c r="BP76" i="1"/>
  <c r="BP75" i="1"/>
  <c r="BP74" i="1"/>
  <c r="BP73" i="1"/>
  <c r="BP72" i="1"/>
  <c r="BP71" i="1"/>
  <c r="BP70" i="1"/>
  <c r="BP69" i="1"/>
  <c r="BP65" i="1"/>
  <c r="BP64" i="1"/>
  <c r="BP63" i="1"/>
  <c r="BP62" i="1"/>
  <c r="BP61" i="1"/>
  <c r="BP60" i="1"/>
  <c r="BP59" i="1"/>
  <c r="BP58" i="1"/>
  <c r="BP55" i="1"/>
  <c r="BP52" i="1"/>
  <c r="BP51" i="1"/>
  <c r="BP49" i="1"/>
  <c r="BP47" i="1"/>
  <c r="BP46" i="1"/>
  <c r="BP45" i="1"/>
  <c r="BP44" i="1"/>
  <c r="BP43" i="1"/>
  <c r="BP42" i="1"/>
  <c r="BP38" i="1"/>
  <c r="BP33" i="1"/>
  <c r="BP31" i="1"/>
  <c r="BP30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0" i="1"/>
  <c r="BP9" i="1"/>
  <c r="BP8" i="1"/>
  <c r="BP7" i="1"/>
  <c r="BC6" i="1" a="1"/>
  <c r="BC6" i="1" s="1"/>
  <c r="BB6" i="1" a="1"/>
  <c r="BB6" i="1" s="1"/>
  <c r="BD6" i="1" a="1"/>
  <c r="BD6" i="1" s="1"/>
  <c r="AM6" i="1"/>
  <c r="F7" i="10"/>
  <c r="AL6" i="1"/>
  <c r="BP6" i="1"/>
  <c r="D7" i="10"/>
  <c r="P7" i="10"/>
  <c r="G7" i="10"/>
  <c r="C7" i="10"/>
  <c r="C16" i="9"/>
  <c r="C15" i="9"/>
  <c r="V3" i="15" l="1"/>
  <c r="V212" i="15"/>
  <c r="N37" i="10"/>
  <c r="N43" i="10"/>
  <c r="N46" i="10"/>
  <c r="N49" i="10"/>
  <c r="N52" i="10"/>
  <c r="N70" i="10"/>
  <c r="N76" i="10"/>
  <c r="N171" i="10"/>
  <c r="L953" i="10"/>
  <c r="N953" i="10"/>
  <c r="L968" i="10"/>
  <c r="N968" i="10"/>
  <c r="L979" i="10"/>
  <c r="N979" i="10"/>
  <c r="L986" i="10"/>
  <c r="N986" i="10"/>
  <c r="L988" i="10"/>
  <c r="N988" i="10"/>
  <c r="L995" i="10"/>
  <c r="N995" i="10"/>
  <c r="L997" i="10"/>
  <c r="N997" i="10"/>
  <c r="L959" i="10"/>
  <c r="N959" i="10"/>
  <c r="L971" i="10"/>
  <c r="N971" i="10"/>
  <c r="L980" i="10"/>
  <c r="N980" i="10"/>
  <c r="L982" i="10"/>
  <c r="N982" i="10"/>
  <c r="L989" i="10"/>
  <c r="N989" i="10"/>
  <c r="L991" i="10"/>
  <c r="N991" i="10"/>
  <c r="L998" i="10"/>
  <c r="N998" i="10"/>
  <c r="L1000" i="10"/>
  <c r="N1000" i="10"/>
  <c r="L962" i="10"/>
  <c r="N962" i="10"/>
  <c r="L977" i="10"/>
  <c r="N977" i="10"/>
  <c r="L983" i="10"/>
  <c r="N983" i="10"/>
  <c r="L985" i="10"/>
  <c r="N985" i="10"/>
  <c r="L992" i="10"/>
  <c r="N992" i="10"/>
  <c r="L994" i="10"/>
  <c r="N994" i="10"/>
  <c r="L1001" i="10"/>
  <c r="N1001" i="10"/>
  <c r="L888" i="10"/>
  <c r="N888" i="10"/>
  <c r="L915" i="10"/>
  <c r="N915" i="10"/>
  <c r="L945" i="10"/>
  <c r="N945" i="10"/>
  <c r="L966" i="10"/>
  <c r="N966" i="10"/>
  <c r="L879" i="10"/>
  <c r="N879" i="10"/>
  <c r="L906" i="10"/>
  <c r="N906" i="10"/>
  <c r="L948" i="10"/>
  <c r="N948" i="10"/>
  <c r="L955" i="10"/>
  <c r="N955" i="10"/>
  <c r="L963" i="10"/>
  <c r="N963" i="10"/>
  <c r="L974" i="10"/>
  <c r="N974" i="10"/>
  <c r="L978" i="10"/>
  <c r="N978" i="10"/>
  <c r="L987" i="10"/>
  <c r="N987" i="10"/>
  <c r="L897" i="10"/>
  <c r="N897" i="10"/>
  <c r="L924" i="10"/>
  <c r="N924" i="10"/>
  <c r="L996" i="10"/>
  <c r="N996" i="10"/>
  <c r="L900" i="10"/>
  <c r="N900" i="10"/>
  <c r="L933" i="10"/>
  <c r="N933" i="10"/>
  <c r="L956" i="10"/>
  <c r="N956" i="10"/>
  <c r="L960" i="10"/>
  <c r="N960" i="10"/>
  <c r="L965" i="10"/>
  <c r="N965" i="10"/>
  <c r="L993" i="10"/>
  <c r="N993" i="10"/>
  <c r="L912" i="10"/>
  <c r="N912" i="10"/>
  <c r="L923" i="10"/>
  <c r="N923" i="10"/>
  <c r="L951" i="10"/>
  <c r="N951" i="10"/>
  <c r="L981" i="10"/>
  <c r="N981" i="10"/>
  <c r="L984" i="10"/>
  <c r="N984" i="10"/>
  <c r="L942" i="10"/>
  <c r="N942" i="10"/>
  <c r="L954" i="10"/>
  <c r="N954" i="10"/>
  <c r="L972" i="10"/>
  <c r="N972" i="10"/>
  <c r="L927" i="10"/>
  <c r="N927" i="10"/>
  <c r="L939" i="10"/>
  <c r="N939" i="10"/>
  <c r="L990" i="10"/>
  <c r="N990" i="10"/>
  <c r="L539" i="10"/>
  <c r="N539" i="10"/>
  <c r="L742" i="10"/>
  <c r="N742" i="10"/>
  <c r="L751" i="10"/>
  <c r="N751" i="10"/>
  <c r="L789" i="10"/>
  <c r="N789" i="10"/>
  <c r="L798" i="10"/>
  <c r="N798" i="10"/>
  <c r="L807" i="10"/>
  <c r="N807" i="10"/>
  <c r="L875" i="10"/>
  <c r="N875" i="10"/>
  <c r="L885" i="10"/>
  <c r="N885" i="10"/>
  <c r="L896" i="10"/>
  <c r="N896" i="10"/>
  <c r="L902" i="10"/>
  <c r="N902" i="10"/>
  <c r="L947" i="10"/>
  <c r="N947" i="10"/>
  <c r="L681" i="10"/>
  <c r="N681" i="10"/>
  <c r="L702" i="10"/>
  <c r="N702" i="10"/>
  <c r="L778" i="10"/>
  <c r="N778" i="10"/>
  <c r="L835" i="10"/>
  <c r="N835" i="10"/>
  <c r="L852" i="10"/>
  <c r="N852" i="10"/>
  <c r="L999" i="10"/>
  <c r="N999" i="10"/>
  <c r="L666" i="10"/>
  <c r="N666" i="10"/>
  <c r="L762" i="10"/>
  <c r="N762" i="10"/>
  <c r="L805" i="10"/>
  <c r="N805" i="10"/>
  <c r="L872" i="10"/>
  <c r="N872" i="10"/>
  <c r="L909" i="10"/>
  <c r="N909" i="10"/>
  <c r="L929" i="10"/>
  <c r="N929" i="10"/>
  <c r="L271" i="10"/>
  <c r="N271" i="10"/>
  <c r="L418" i="10"/>
  <c r="N418" i="10"/>
  <c r="L976" i="10"/>
  <c r="N976" i="10"/>
  <c r="L280" i="10"/>
  <c r="N280" i="10"/>
  <c r="L967" i="10"/>
  <c r="N967" i="10"/>
  <c r="L244" i="10"/>
  <c r="N244" i="10"/>
  <c r="L251" i="10"/>
  <c r="N251" i="10"/>
  <c r="L254" i="10"/>
  <c r="N254" i="10"/>
  <c r="L257" i="10"/>
  <c r="N257" i="10"/>
  <c r="L964" i="10"/>
  <c r="N964" i="10"/>
  <c r="L754" i="10"/>
  <c r="N754" i="10"/>
  <c r="L757" i="10"/>
  <c r="N757" i="10"/>
  <c r="L773" i="10"/>
  <c r="N773" i="10"/>
  <c r="L782" i="10"/>
  <c r="N782" i="10"/>
  <c r="L785" i="10"/>
  <c r="N785" i="10"/>
  <c r="L809" i="10"/>
  <c r="N809" i="10"/>
  <c r="L821" i="10"/>
  <c r="N821" i="10"/>
  <c r="L830" i="10"/>
  <c r="N830" i="10"/>
  <c r="L733" i="10"/>
  <c r="N733" i="10"/>
  <c r="L745" i="10"/>
  <c r="N745" i="10"/>
  <c r="L867" i="10"/>
  <c r="N867" i="10"/>
  <c r="L874" i="10"/>
  <c r="N874" i="10"/>
  <c r="L878" i="10"/>
  <c r="N878" i="10"/>
  <c r="L882" i="10"/>
  <c r="N882" i="10"/>
  <c r="L889" i="10"/>
  <c r="N889" i="10"/>
  <c r="L911" i="10"/>
  <c r="N911" i="10"/>
  <c r="L770" i="10"/>
  <c r="N770" i="10"/>
  <c r="L779" i="10"/>
  <c r="N779" i="10"/>
  <c r="L799" i="10"/>
  <c r="N799" i="10"/>
  <c r="L812" i="10"/>
  <c r="N812" i="10"/>
  <c r="L815" i="10"/>
  <c r="N815" i="10"/>
  <c r="L818" i="10"/>
  <c r="N818" i="10"/>
  <c r="L827" i="10"/>
  <c r="N827" i="10"/>
  <c r="L836" i="10"/>
  <c r="N836" i="10"/>
  <c r="L842" i="10"/>
  <c r="N842" i="10"/>
  <c r="L845" i="10"/>
  <c r="N845" i="10"/>
  <c r="L847" i="10"/>
  <c r="N847" i="10"/>
  <c r="L848" i="10"/>
  <c r="N848" i="10"/>
  <c r="L849" i="10"/>
  <c r="N849" i="10"/>
  <c r="L860" i="10"/>
  <c r="N860" i="10"/>
  <c r="L861" i="10"/>
  <c r="N861" i="10"/>
  <c r="L864" i="10"/>
  <c r="N864" i="10"/>
  <c r="L876" i="10"/>
  <c r="N876" i="10"/>
  <c r="L883" i="10"/>
  <c r="N883" i="10"/>
  <c r="L890" i="10"/>
  <c r="N890" i="10"/>
  <c r="L895" i="10"/>
  <c r="N895" i="10"/>
  <c r="L899" i="10"/>
  <c r="N899" i="10"/>
  <c r="L904" i="10"/>
  <c r="N904" i="10"/>
  <c r="L908" i="10"/>
  <c r="N908" i="10"/>
  <c r="L917" i="10"/>
  <c r="N917" i="10"/>
  <c r="L918" i="10"/>
  <c r="N918" i="10"/>
  <c r="L922" i="10"/>
  <c r="N922" i="10"/>
  <c r="L931" i="10"/>
  <c r="N931" i="10"/>
  <c r="L936" i="10"/>
  <c r="N936" i="10"/>
  <c r="L944" i="10"/>
  <c r="N944" i="10"/>
  <c r="L949" i="10"/>
  <c r="N949" i="10"/>
  <c r="L941" i="10"/>
  <c r="N941" i="10"/>
  <c r="L946" i="10"/>
  <c r="N946" i="10"/>
  <c r="L950" i="10"/>
  <c r="N950" i="10"/>
  <c r="L969" i="10"/>
  <c r="N969" i="10"/>
  <c r="L973" i="10"/>
  <c r="N973" i="10"/>
  <c r="L940" i="10"/>
  <c r="N940" i="10"/>
  <c r="L957" i="10"/>
  <c r="N957" i="10"/>
  <c r="L846" i="10"/>
  <c r="N846" i="10"/>
  <c r="L850" i="10"/>
  <c r="N850" i="10"/>
  <c r="L855" i="10"/>
  <c r="N855" i="10"/>
  <c r="L858" i="10"/>
  <c r="N858" i="10"/>
  <c r="L865" i="10"/>
  <c r="N865" i="10"/>
  <c r="L869" i="10"/>
  <c r="N869" i="10"/>
  <c r="L870" i="10"/>
  <c r="N870" i="10"/>
  <c r="L914" i="10"/>
  <c r="N914" i="10"/>
  <c r="L919" i="10"/>
  <c r="N919" i="10"/>
  <c r="L928" i="10"/>
  <c r="N928" i="10"/>
  <c r="L937" i="10"/>
  <c r="N937" i="10"/>
  <c r="L143" i="10"/>
  <c r="N143" i="10"/>
  <c r="L144" i="10"/>
  <c r="N144" i="10"/>
  <c r="L145" i="10"/>
  <c r="N145" i="10"/>
  <c r="L146" i="10"/>
  <c r="N146" i="10"/>
  <c r="L147" i="10"/>
  <c r="N147" i="10"/>
  <c r="L148" i="10"/>
  <c r="N148" i="10"/>
  <c r="L149" i="10"/>
  <c r="N149" i="10"/>
  <c r="L150" i="10"/>
  <c r="N150" i="10"/>
  <c r="L151" i="10"/>
  <c r="N151" i="10"/>
  <c r="L152" i="10"/>
  <c r="N152" i="10"/>
  <c r="L153" i="10"/>
  <c r="N153" i="10"/>
  <c r="L154" i="10"/>
  <c r="N154" i="10"/>
  <c r="L155" i="10"/>
  <c r="N155" i="10"/>
  <c r="L156" i="10"/>
  <c r="N156" i="10"/>
  <c r="L157" i="10"/>
  <c r="N157" i="10"/>
  <c r="L158" i="10"/>
  <c r="N158" i="10"/>
  <c r="L159" i="10"/>
  <c r="N159" i="10"/>
  <c r="L160" i="10"/>
  <c r="N160" i="10"/>
  <c r="L161" i="10"/>
  <c r="N161" i="10"/>
  <c r="L162" i="10"/>
  <c r="N162" i="10"/>
  <c r="L163" i="10"/>
  <c r="N163" i="10"/>
  <c r="L164" i="10"/>
  <c r="N164" i="10"/>
  <c r="L165" i="10"/>
  <c r="N165" i="10"/>
  <c r="L166" i="10"/>
  <c r="N166" i="10"/>
  <c r="L167" i="10"/>
  <c r="N167" i="10"/>
  <c r="L168" i="10"/>
  <c r="N168" i="10"/>
  <c r="L169" i="10"/>
  <c r="N169" i="10"/>
  <c r="L170" i="10"/>
  <c r="N170" i="10"/>
  <c r="L172" i="10"/>
  <c r="N172" i="10"/>
  <c r="L173" i="10"/>
  <c r="N173" i="10"/>
  <c r="L175" i="10"/>
  <c r="N175" i="10"/>
  <c r="L176" i="10"/>
  <c r="N176" i="10"/>
  <c r="L177" i="10"/>
  <c r="N177" i="10"/>
  <c r="L178" i="10"/>
  <c r="N178" i="10"/>
  <c r="L179" i="10"/>
  <c r="N179" i="10"/>
  <c r="L180" i="10"/>
  <c r="N180" i="10"/>
  <c r="L181" i="10"/>
  <c r="N181" i="10"/>
  <c r="L182" i="10"/>
  <c r="N182" i="10"/>
  <c r="L183" i="10"/>
  <c r="N183" i="10"/>
  <c r="L184" i="10"/>
  <c r="N184" i="10"/>
  <c r="L185" i="10"/>
  <c r="N185" i="10"/>
  <c r="L186" i="10"/>
  <c r="N186" i="10"/>
  <c r="L187" i="10"/>
  <c r="N187" i="10"/>
  <c r="L188" i="10"/>
  <c r="N188" i="10"/>
  <c r="L189" i="10"/>
  <c r="N189" i="10"/>
  <c r="L190" i="10"/>
  <c r="N190" i="10"/>
  <c r="L191" i="10"/>
  <c r="N191" i="10"/>
  <c r="L192" i="10"/>
  <c r="N192" i="10"/>
  <c r="L193" i="10"/>
  <c r="N193" i="10"/>
  <c r="L194" i="10"/>
  <c r="N194" i="10"/>
  <c r="L195" i="10"/>
  <c r="N195" i="10"/>
  <c r="L196" i="10"/>
  <c r="N196" i="10"/>
  <c r="L197" i="10"/>
  <c r="N197" i="10"/>
  <c r="L198" i="10"/>
  <c r="N198" i="10"/>
  <c r="L199" i="10"/>
  <c r="N199" i="10"/>
  <c r="L200" i="10"/>
  <c r="N200" i="10"/>
  <c r="L201" i="10"/>
  <c r="N201" i="10"/>
  <c r="L202" i="10"/>
  <c r="N202" i="10"/>
  <c r="L203" i="10"/>
  <c r="N203" i="10"/>
  <c r="L204" i="10"/>
  <c r="N204" i="10"/>
  <c r="L205" i="10"/>
  <c r="N205" i="10"/>
  <c r="L206" i="10"/>
  <c r="N206" i="10"/>
  <c r="L207" i="10"/>
  <c r="N207" i="10"/>
  <c r="L208" i="10"/>
  <c r="N208" i="10"/>
  <c r="L209" i="10"/>
  <c r="N209" i="10"/>
  <c r="L210" i="10"/>
  <c r="N210" i="10"/>
  <c r="L211" i="10"/>
  <c r="N211" i="10"/>
  <c r="L212" i="10"/>
  <c r="N212" i="10"/>
  <c r="L213" i="10"/>
  <c r="N213" i="10"/>
  <c r="L214" i="10"/>
  <c r="N214" i="10"/>
  <c r="L215" i="10"/>
  <c r="N215" i="10"/>
  <c r="L216" i="10"/>
  <c r="N216" i="10"/>
  <c r="L217" i="10"/>
  <c r="N217" i="10"/>
  <c r="L218" i="10"/>
  <c r="N218" i="10"/>
  <c r="L219" i="10"/>
  <c r="N219" i="10"/>
  <c r="L221" i="10"/>
  <c r="N221" i="10"/>
  <c r="L222" i="10"/>
  <c r="N222" i="10"/>
  <c r="L223" i="10"/>
  <c r="N223" i="10"/>
  <c r="L224" i="10"/>
  <c r="N224" i="10"/>
  <c r="L225" i="10"/>
  <c r="N225" i="10"/>
  <c r="L226" i="10"/>
  <c r="N226" i="10"/>
  <c r="L227" i="10"/>
  <c r="N227" i="10"/>
  <c r="L228" i="10"/>
  <c r="N228" i="10"/>
  <c r="L229" i="10"/>
  <c r="N229" i="10"/>
  <c r="L230" i="10"/>
  <c r="N230" i="10"/>
  <c r="L231" i="10"/>
  <c r="N231" i="10"/>
  <c r="L232" i="10"/>
  <c r="N232" i="10"/>
  <c r="L233" i="10"/>
  <c r="N233" i="10"/>
  <c r="L234" i="10"/>
  <c r="N234" i="10"/>
  <c r="L235" i="10"/>
  <c r="N235" i="10"/>
  <c r="L236" i="10"/>
  <c r="N236" i="10"/>
  <c r="L237" i="10"/>
  <c r="N237" i="10"/>
  <c r="L238" i="10"/>
  <c r="N238" i="10"/>
  <c r="L239" i="10"/>
  <c r="N239" i="10"/>
  <c r="L240" i="10"/>
  <c r="N240" i="10"/>
  <c r="L241" i="10"/>
  <c r="N241" i="10"/>
  <c r="L242" i="10"/>
  <c r="N242" i="10"/>
  <c r="L243" i="10"/>
  <c r="N243" i="10"/>
  <c r="L245" i="10"/>
  <c r="N245" i="10"/>
  <c r="L246" i="10"/>
  <c r="N246" i="10"/>
  <c r="L247" i="10"/>
  <c r="N247" i="10"/>
  <c r="L248" i="10"/>
  <c r="N248" i="10"/>
  <c r="L249" i="10"/>
  <c r="N249" i="10"/>
  <c r="L250" i="10"/>
  <c r="N250" i="10"/>
  <c r="L252" i="10"/>
  <c r="N252" i="10"/>
  <c r="L255" i="10"/>
  <c r="N255" i="10"/>
  <c r="L258" i="10"/>
  <c r="N258" i="10"/>
  <c r="L259" i="10"/>
  <c r="N259" i="10"/>
  <c r="L260" i="10"/>
  <c r="N260" i="10"/>
  <c r="L261" i="10"/>
  <c r="N261" i="10"/>
  <c r="L262" i="10"/>
  <c r="N262" i="10"/>
  <c r="L263" i="10"/>
  <c r="N263" i="10"/>
  <c r="L264" i="10"/>
  <c r="N264" i="10"/>
  <c r="L265" i="10"/>
  <c r="N265" i="10"/>
  <c r="L266" i="10"/>
  <c r="N266" i="10"/>
  <c r="L267" i="10"/>
  <c r="N267" i="10"/>
  <c r="L268" i="10"/>
  <c r="N268" i="10"/>
  <c r="L269" i="10"/>
  <c r="N269" i="10"/>
  <c r="L270" i="10"/>
  <c r="N270" i="10"/>
  <c r="L272" i="10"/>
  <c r="N272" i="10"/>
  <c r="L273" i="10"/>
  <c r="N273" i="10"/>
  <c r="L274" i="10"/>
  <c r="N274" i="10"/>
  <c r="L275" i="10"/>
  <c r="N275" i="10"/>
  <c r="L276" i="10"/>
  <c r="N276" i="10"/>
  <c r="L277" i="10"/>
  <c r="N277" i="10"/>
  <c r="L278" i="10"/>
  <c r="N278" i="10"/>
  <c r="L279" i="10"/>
  <c r="N279" i="10"/>
  <c r="L281" i="10"/>
  <c r="N281" i="10"/>
  <c r="L282" i="10"/>
  <c r="N282" i="10"/>
  <c r="L283" i="10"/>
  <c r="N283" i="10"/>
  <c r="L284" i="10"/>
  <c r="N284" i="10"/>
  <c r="L285" i="10"/>
  <c r="N285" i="10"/>
  <c r="L286" i="10"/>
  <c r="N286" i="10"/>
  <c r="L287" i="10"/>
  <c r="N287" i="10"/>
  <c r="L288" i="10"/>
  <c r="N288" i="10"/>
  <c r="L289" i="10"/>
  <c r="N289" i="10"/>
  <c r="L290" i="10"/>
  <c r="N290" i="10"/>
  <c r="L291" i="10"/>
  <c r="N291" i="10"/>
  <c r="L292" i="10"/>
  <c r="N292" i="10"/>
  <c r="L293" i="10"/>
  <c r="N293" i="10"/>
  <c r="L294" i="10"/>
  <c r="N294" i="10"/>
  <c r="L295" i="10"/>
  <c r="N295" i="10"/>
  <c r="L296" i="10"/>
  <c r="N296" i="10"/>
  <c r="L297" i="10"/>
  <c r="N297" i="10"/>
  <c r="L298" i="10"/>
  <c r="N298" i="10"/>
  <c r="L299" i="10"/>
  <c r="N299" i="10"/>
  <c r="L300" i="10"/>
  <c r="N300" i="10"/>
  <c r="L301" i="10"/>
  <c r="N301" i="10"/>
  <c r="L302" i="10"/>
  <c r="N302" i="10"/>
  <c r="L303" i="10"/>
  <c r="N303" i="10"/>
  <c r="L304" i="10"/>
  <c r="N304" i="10"/>
  <c r="L305" i="10"/>
  <c r="N305" i="10"/>
  <c r="L306" i="10"/>
  <c r="N306" i="10"/>
  <c r="L307" i="10"/>
  <c r="N307" i="10"/>
  <c r="L308" i="10"/>
  <c r="N308" i="10"/>
  <c r="L309" i="10"/>
  <c r="N309" i="10"/>
  <c r="L310" i="10"/>
  <c r="N310" i="10"/>
  <c r="L311" i="10"/>
  <c r="N311" i="10"/>
  <c r="L312" i="10"/>
  <c r="N312" i="10"/>
  <c r="L313" i="10"/>
  <c r="N313" i="10"/>
  <c r="L314" i="10"/>
  <c r="N314" i="10"/>
  <c r="L315" i="10"/>
  <c r="N315" i="10"/>
  <c r="L316" i="10"/>
  <c r="N316" i="10"/>
  <c r="L317" i="10"/>
  <c r="N317" i="10"/>
  <c r="L318" i="10"/>
  <c r="N318" i="10"/>
  <c r="L319" i="10"/>
  <c r="N319" i="10"/>
  <c r="L320" i="10"/>
  <c r="N320" i="10"/>
  <c r="L321" i="10"/>
  <c r="N321" i="10"/>
  <c r="L322" i="10"/>
  <c r="N322" i="10"/>
  <c r="L323" i="10"/>
  <c r="N323" i="10"/>
  <c r="L324" i="10"/>
  <c r="N324" i="10"/>
  <c r="L325" i="10"/>
  <c r="N325" i="10"/>
  <c r="L326" i="10"/>
  <c r="N326" i="10"/>
  <c r="L327" i="10"/>
  <c r="N327" i="10"/>
  <c r="L328" i="10"/>
  <c r="N328" i="10"/>
  <c r="L329" i="10"/>
  <c r="N329" i="10"/>
  <c r="L330" i="10"/>
  <c r="N330" i="10"/>
  <c r="L331" i="10"/>
  <c r="N331" i="10"/>
  <c r="L332" i="10"/>
  <c r="N332" i="10"/>
  <c r="L333" i="10"/>
  <c r="N333" i="10"/>
  <c r="L334" i="10"/>
  <c r="N334" i="10"/>
  <c r="L335" i="10"/>
  <c r="N335" i="10"/>
  <c r="L336" i="10"/>
  <c r="N336" i="10"/>
  <c r="L337" i="10"/>
  <c r="N337" i="10"/>
  <c r="L338" i="10"/>
  <c r="N338" i="10"/>
  <c r="L339" i="10"/>
  <c r="N339" i="10"/>
  <c r="L340" i="10"/>
  <c r="N340" i="10"/>
  <c r="L341" i="10"/>
  <c r="N341" i="10"/>
  <c r="L342" i="10"/>
  <c r="N342" i="10"/>
  <c r="L343" i="10"/>
  <c r="N343" i="10"/>
  <c r="L344" i="10"/>
  <c r="N344" i="10"/>
  <c r="L345" i="10"/>
  <c r="N345" i="10"/>
  <c r="L346" i="10"/>
  <c r="N346" i="10"/>
  <c r="L347" i="10"/>
  <c r="N347" i="10"/>
  <c r="L348" i="10"/>
  <c r="N348" i="10"/>
  <c r="L349" i="10"/>
  <c r="N349" i="10"/>
  <c r="L350" i="10"/>
  <c r="N350" i="10"/>
  <c r="L351" i="10"/>
  <c r="N351" i="10"/>
  <c r="L352" i="10"/>
  <c r="N352" i="10"/>
  <c r="L353" i="10"/>
  <c r="N353" i="10"/>
  <c r="L354" i="10"/>
  <c r="N354" i="10"/>
  <c r="L355" i="10"/>
  <c r="N355" i="10"/>
  <c r="L356" i="10"/>
  <c r="N356" i="10"/>
  <c r="L357" i="10"/>
  <c r="N357" i="10"/>
  <c r="L358" i="10"/>
  <c r="N358" i="10"/>
  <c r="L359" i="10"/>
  <c r="N359" i="10"/>
  <c r="L360" i="10"/>
  <c r="N360" i="10"/>
  <c r="L361" i="10"/>
  <c r="N361" i="10"/>
  <c r="L362" i="10"/>
  <c r="N362" i="10"/>
  <c r="L363" i="10"/>
  <c r="N363" i="10"/>
  <c r="L364" i="10"/>
  <c r="N364" i="10"/>
  <c r="L365" i="10"/>
  <c r="N365" i="10"/>
  <c r="L366" i="10"/>
  <c r="N366" i="10"/>
  <c r="L367" i="10"/>
  <c r="N367" i="10"/>
  <c r="L368" i="10"/>
  <c r="N368" i="10"/>
  <c r="L369" i="10"/>
  <c r="N369" i="10"/>
  <c r="L370" i="10"/>
  <c r="N370" i="10"/>
  <c r="L371" i="10"/>
  <c r="N371" i="10"/>
  <c r="L372" i="10"/>
  <c r="N372" i="10"/>
  <c r="L373" i="10"/>
  <c r="N373" i="10"/>
  <c r="L374" i="10"/>
  <c r="N374" i="10"/>
  <c r="L375" i="10"/>
  <c r="N375" i="10"/>
  <c r="L376" i="10"/>
  <c r="N376" i="10"/>
  <c r="L377" i="10"/>
  <c r="N377" i="10"/>
  <c r="L378" i="10"/>
  <c r="N378" i="10"/>
  <c r="L379" i="10"/>
  <c r="N379" i="10"/>
  <c r="L380" i="10"/>
  <c r="N380" i="10"/>
  <c r="L381" i="10"/>
  <c r="N381" i="10"/>
  <c r="L382" i="10"/>
  <c r="N382" i="10"/>
  <c r="L383" i="10"/>
  <c r="N383" i="10"/>
  <c r="L384" i="10"/>
  <c r="N384" i="10"/>
  <c r="L385" i="10"/>
  <c r="N385" i="10"/>
  <c r="L386" i="10"/>
  <c r="N386" i="10"/>
  <c r="L387" i="10"/>
  <c r="N387" i="10"/>
  <c r="L388" i="10"/>
  <c r="N388" i="10"/>
  <c r="L389" i="10"/>
  <c r="N389" i="10"/>
  <c r="L390" i="10"/>
  <c r="N390" i="10"/>
  <c r="L391" i="10"/>
  <c r="N391" i="10"/>
  <c r="L392" i="10"/>
  <c r="N392" i="10"/>
  <c r="L393" i="10"/>
  <c r="N393" i="10"/>
  <c r="L394" i="10"/>
  <c r="N394" i="10"/>
  <c r="L395" i="10"/>
  <c r="N395" i="10"/>
  <c r="L396" i="10"/>
  <c r="N396" i="10"/>
  <c r="L397" i="10"/>
  <c r="N397" i="10"/>
  <c r="L398" i="10"/>
  <c r="N398" i="10"/>
  <c r="L399" i="10"/>
  <c r="N399" i="10"/>
  <c r="L400" i="10"/>
  <c r="N400" i="10"/>
  <c r="L401" i="10"/>
  <c r="N401" i="10"/>
  <c r="L402" i="10"/>
  <c r="N402" i="10"/>
  <c r="L403" i="10"/>
  <c r="N403" i="10"/>
  <c r="L404" i="10"/>
  <c r="N404" i="10"/>
  <c r="L405" i="10"/>
  <c r="N405" i="10"/>
  <c r="L406" i="10"/>
  <c r="N406" i="10"/>
  <c r="L407" i="10"/>
  <c r="N407" i="10"/>
  <c r="L408" i="10"/>
  <c r="N408" i="10"/>
  <c r="L409" i="10"/>
  <c r="N409" i="10"/>
  <c r="L410" i="10"/>
  <c r="N410" i="10"/>
  <c r="L411" i="10"/>
  <c r="N411" i="10"/>
  <c r="L412" i="10"/>
  <c r="N412" i="10"/>
  <c r="L413" i="10"/>
  <c r="N413" i="10"/>
  <c r="L414" i="10"/>
  <c r="N414" i="10"/>
  <c r="L415" i="10"/>
  <c r="N415" i="10"/>
  <c r="L416" i="10"/>
  <c r="N416" i="10"/>
  <c r="L417" i="10"/>
  <c r="N417" i="10"/>
  <c r="L419" i="10"/>
  <c r="N419" i="10"/>
  <c r="L420" i="10"/>
  <c r="N420" i="10"/>
  <c r="L421" i="10"/>
  <c r="N421" i="10"/>
  <c r="L422" i="10"/>
  <c r="N422" i="10"/>
  <c r="L423" i="10"/>
  <c r="N423" i="10"/>
  <c r="L424" i="10"/>
  <c r="N424" i="10"/>
  <c r="L425" i="10"/>
  <c r="N425" i="10"/>
  <c r="L426" i="10"/>
  <c r="N426" i="10"/>
  <c r="L427" i="10"/>
  <c r="N427" i="10"/>
  <c r="L428" i="10"/>
  <c r="N428" i="10"/>
  <c r="L429" i="10"/>
  <c r="N429" i="10"/>
  <c r="L430" i="10"/>
  <c r="N430" i="10"/>
  <c r="L431" i="10"/>
  <c r="N431" i="10"/>
  <c r="L432" i="10"/>
  <c r="N432" i="10"/>
  <c r="L433" i="10"/>
  <c r="N433" i="10"/>
  <c r="L434" i="10"/>
  <c r="N434" i="10"/>
  <c r="L435" i="10"/>
  <c r="N435" i="10"/>
  <c r="L436" i="10"/>
  <c r="N436" i="10"/>
  <c r="L437" i="10"/>
  <c r="N437" i="10"/>
  <c r="L438" i="10"/>
  <c r="N438" i="10"/>
  <c r="L439" i="10"/>
  <c r="N439" i="10"/>
  <c r="L440" i="10"/>
  <c r="N440" i="10"/>
  <c r="L441" i="10"/>
  <c r="N441" i="10"/>
  <c r="L442" i="10"/>
  <c r="N442" i="10"/>
  <c r="L443" i="10"/>
  <c r="N443" i="10"/>
  <c r="L444" i="10"/>
  <c r="N444" i="10"/>
  <c r="L445" i="10"/>
  <c r="N445" i="10"/>
  <c r="L446" i="10"/>
  <c r="N446" i="10"/>
  <c r="L447" i="10"/>
  <c r="N447" i="10"/>
  <c r="L448" i="10"/>
  <c r="N448" i="10"/>
  <c r="L449" i="10"/>
  <c r="N449" i="10"/>
  <c r="L450" i="10"/>
  <c r="N450" i="10"/>
  <c r="L451" i="10"/>
  <c r="N451" i="10"/>
  <c r="L452" i="10"/>
  <c r="N452" i="10"/>
  <c r="L453" i="10"/>
  <c r="N453" i="10"/>
  <c r="L454" i="10"/>
  <c r="N454" i="10"/>
  <c r="L455" i="10"/>
  <c r="N455" i="10"/>
  <c r="L456" i="10"/>
  <c r="N456" i="10"/>
  <c r="L457" i="10"/>
  <c r="N457" i="10"/>
  <c r="L458" i="10"/>
  <c r="N458" i="10"/>
  <c r="L459" i="10"/>
  <c r="N459" i="10"/>
  <c r="L460" i="10"/>
  <c r="N460" i="10"/>
  <c r="L461" i="10"/>
  <c r="N461" i="10"/>
  <c r="L462" i="10"/>
  <c r="N462" i="10"/>
  <c r="L463" i="10"/>
  <c r="N463" i="10"/>
  <c r="L464" i="10"/>
  <c r="N464" i="10"/>
  <c r="L465" i="10"/>
  <c r="N465" i="10"/>
  <c r="L466" i="10"/>
  <c r="N466" i="10"/>
  <c r="L467" i="10"/>
  <c r="N467" i="10"/>
  <c r="L468" i="10"/>
  <c r="N468" i="10"/>
  <c r="L469" i="10"/>
  <c r="N469" i="10"/>
  <c r="L470" i="10"/>
  <c r="N470" i="10"/>
  <c r="L471" i="10"/>
  <c r="N471" i="10"/>
  <c r="L472" i="10"/>
  <c r="N472" i="10"/>
  <c r="L473" i="10"/>
  <c r="N473" i="10"/>
  <c r="L474" i="10"/>
  <c r="N474" i="10"/>
  <c r="L475" i="10"/>
  <c r="N475" i="10"/>
  <c r="L476" i="10"/>
  <c r="N476" i="10"/>
  <c r="L477" i="10"/>
  <c r="N477" i="10"/>
  <c r="L478" i="10"/>
  <c r="N478" i="10"/>
  <c r="L479" i="10"/>
  <c r="N479" i="10"/>
  <c r="L480" i="10"/>
  <c r="N480" i="10"/>
  <c r="L481" i="10"/>
  <c r="N481" i="10"/>
  <c r="L482" i="10"/>
  <c r="N482" i="10"/>
  <c r="L483" i="10"/>
  <c r="N483" i="10"/>
  <c r="L484" i="10"/>
  <c r="N484" i="10"/>
  <c r="L485" i="10"/>
  <c r="N485" i="10"/>
  <c r="L486" i="10"/>
  <c r="N486" i="10"/>
  <c r="L487" i="10"/>
  <c r="N487" i="10"/>
  <c r="L488" i="10"/>
  <c r="N488" i="10"/>
  <c r="L489" i="10"/>
  <c r="N489" i="10"/>
  <c r="L490" i="10"/>
  <c r="N490" i="10"/>
  <c r="L491" i="10"/>
  <c r="N491" i="10"/>
  <c r="L492" i="10"/>
  <c r="N492" i="10"/>
  <c r="L493" i="10"/>
  <c r="N493" i="10"/>
  <c r="L494" i="10"/>
  <c r="N494" i="10"/>
  <c r="L495" i="10"/>
  <c r="N495" i="10"/>
  <c r="L496" i="10"/>
  <c r="N496" i="10"/>
  <c r="L497" i="10"/>
  <c r="N497" i="10"/>
  <c r="L498" i="10"/>
  <c r="N498" i="10"/>
  <c r="L499" i="10"/>
  <c r="N499" i="10"/>
  <c r="L500" i="10"/>
  <c r="N500" i="10"/>
  <c r="L501" i="10"/>
  <c r="N501" i="10"/>
  <c r="L502" i="10"/>
  <c r="N502" i="10"/>
  <c r="L503" i="10"/>
  <c r="N503" i="10"/>
  <c r="L504" i="10"/>
  <c r="N504" i="10"/>
  <c r="L505" i="10"/>
  <c r="N505" i="10"/>
  <c r="L506" i="10"/>
  <c r="N506" i="10"/>
  <c r="L507" i="10"/>
  <c r="N507" i="10"/>
  <c r="L508" i="10"/>
  <c r="N508" i="10"/>
  <c r="L509" i="10"/>
  <c r="N509" i="10"/>
  <c r="L510" i="10"/>
  <c r="N510" i="10"/>
  <c r="L511" i="10"/>
  <c r="N511" i="10"/>
  <c r="L512" i="10"/>
  <c r="N512" i="10"/>
  <c r="L513" i="10"/>
  <c r="N513" i="10"/>
  <c r="L514" i="10"/>
  <c r="N514" i="10"/>
  <c r="L515" i="10"/>
  <c r="N515" i="10"/>
  <c r="L516" i="10"/>
  <c r="N516" i="10"/>
  <c r="L517" i="10"/>
  <c r="N517" i="10"/>
  <c r="L518" i="10"/>
  <c r="N518" i="10"/>
  <c r="L519" i="10"/>
  <c r="N519" i="10"/>
  <c r="L520" i="10"/>
  <c r="N520" i="10"/>
  <c r="L521" i="10"/>
  <c r="N521" i="10"/>
  <c r="L522" i="10"/>
  <c r="N522" i="10"/>
  <c r="L523" i="10"/>
  <c r="N523" i="10"/>
  <c r="L524" i="10"/>
  <c r="N524" i="10"/>
  <c r="L525" i="10"/>
  <c r="N525" i="10"/>
  <c r="L526" i="10"/>
  <c r="N526" i="10"/>
  <c r="L527" i="10"/>
  <c r="N527" i="10"/>
  <c r="L528" i="10"/>
  <c r="N528" i="10"/>
  <c r="L529" i="10"/>
  <c r="N529" i="10"/>
  <c r="L530" i="10"/>
  <c r="N530" i="10"/>
  <c r="L531" i="10"/>
  <c r="N531" i="10"/>
  <c r="L532" i="10"/>
  <c r="N532" i="10"/>
  <c r="L533" i="10"/>
  <c r="N533" i="10"/>
  <c r="L534" i="10"/>
  <c r="N534" i="10"/>
  <c r="L535" i="10"/>
  <c r="N535" i="10"/>
  <c r="L536" i="10"/>
  <c r="N536" i="10"/>
  <c r="L537" i="10"/>
  <c r="N537" i="10"/>
  <c r="L538" i="10"/>
  <c r="N538" i="10"/>
  <c r="L540" i="10"/>
  <c r="N540" i="10"/>
  <c r="L541" i="10"/>
  <c r="N541" i="10"/>
  <c r="L542" i="10"/>
  <c r="N542" i="10"/>
  <c r="L543" i="10"/>
  <c r="N543" i="10"/>
  <c r="L544" i="10"/>
  <c r="N544" i="10"/>
  <c r="L545" i="10"/>
  <c r="N545" i="10"/>
  <c r="L546" i="10"/>
  <c r="N546" i="10"/>
  <c r="L547" i="10"/>
  <c r="N547" i="10"/>
  <c r="L548" i="10"/>
  <c r="N548" i="10"/>
  <c r="L549" i="10"/>
  <c r="N549" i="10"/>
  <c r="L550" i="10"/>
  <c r="N550" i="10"/>
  <c r="L551" i="10"/>
  <c r="N551" i="10"/>
  <c r="L552" i="10"/>
  <c r="N552" i="10"/>
  <c r="L553" i="10"/>
  <c r="N553" i="10"/>
  <c r="L554" i="10"/>
  <c r="N554" i="10"/>
  <c r="L555" i="10"/>
  <c r="N555" i="10"/>
  <c r="L556" i="10"/>
  <c r="N556" i="10"/>
  <c r="L557" i="10"/>
  <c r="N557" i="10"/>
  <c r="L558" i="10"/>
  <c r="N558" i="10"/>
  <c r="L559" i="10"/>
  <c r="N559" i="10"/>
  <c r="L560" i="10"/>
  <c r="N560" i="10"/>
  <c r="L561" i="10"/>
  <c r="N561" i="10"/>
  <c r="L562" i="10"/>
  <c r="N562" i="10"/>
  <c r="L563" i="10"/>
  <c r="N563" i="10"/>
  <c r="L564" i="10"/>
  <c r="N564" i="10"/>
  <c r="L565" i="10"/>
  <c r="N565" i="10"/>
  <c r="L566" i="10"/>
  <c r="N566" i="10"/>
  <c r="L567" i="10"/>
  <c r="N567" i="10"/>
  <c r="L568" i="10"/>
  <c r="N568" i="10"/>
  <c r="L569" i="10"/>
  <c r="N569" i="10"/>
  <c r="L570" i="10"/>
  <c r="N570" i="10"/>
  <c r="L571" i="10"/>
  <c r="N571" i="10"/>
  <c r="L572" i="10"/>
  <c r="N572" i="10"/>
  <c r="L573" i="10"/>
  <c r="N573" i="10"/>
  <c r="L574" i="10"/>
  <c r="N574" i="10"/>
  <c r="L575" i="10"/>
  <c r="N575" i="10"/>
  <c r="L576" i="10"/>
  <c r="N576" i="10"/>
  <c r="L577" i="10"/>
  <c r="N577" i="10"/>
  <c r="L578" i="10"/>
  <c r="N578" i="10"/>
  <c r="L579" i="10"/>
  <c r="N579" i="10"/>
  <c r="L580" i="10"/>
  <c r="N580" i="10"/>
  <c r="L581" i="10"/>
  <c r="N581" i="10"/>
  <c r="L582" i="10"/>
  <c r="N582" i="10"/>
  <c r="L584" i="10"/>
  <c r="N584" i="10"/>
  <c r="L585" i="10"/>
  <c r="N585" i="10"/>
  <c r="L587" i="10"/>
  <c r="N587" i="10"/>
  <c r="L588" i="10"/>
  <c r="N588" i="10"/>
  <c r="L589" i="10"/>
  <c r="N589" i="10"/>
  <c r="L590" i="10"/>
  <c r="N590" i="10"/>
  <c r="L591" i="10"/>
  <c r="N591" i="10"/>
  <c r="L592" i="10"/>
  <c r="N592" i="10"/>
  <c r="L593" i="10"/>
  <c r="N593" i="10"/>
  <c r="L594" i="10"/>
  <c r="N594" i="10"/>
  <c r="L595" i="10"/>
  <c r="N595" i="10"/>
  <c r="L596" i="10"/>
  <c r="N596" i="10"/>
  <c r="L597" i="10"/>
  <c r="N597" i="10"/>
  <c r="L598" i="10"/>
  <c r="N598" i="10"/>
  <c r="L599" i="10"/>
  <c r="N599" i="10"/>
  <c r="L600" i="10"/>
  <c r="N600" i="10"/>
  <c r="L601" i="10"/>
  <c r="N601" i="10"/>
  <c r="L602" i="10"/>
  <c r="N602" i="10"/>
  <c r="L603" i="10"/>
  <c r="N603" i="10"/>
  <c r="L604" i="10"/>
  <c r="N604" i="10"/>
  <c r="L605" i="10"/>
  <c r="N605" i="10"/>
  <c r="L606" i="10"/>
  <c r="N606" i="10"/>
  <c r="L607" i="10"/>
  <c r="N607" i="10"/>
  <c r="L608" i="10"/>
  <c r="N608" i="10"/>
  <c r="L609" i="10"/>
  <c r="N609" i="10"/>
  <c r="L610" i="10"/>
  <c r="N610" i="10"/>
  <c r="L611" i="10"/>
  <c r="N611" i="10"/>
  <c r="L612" i="10"/>
  <c r="N612" i="10"/>
  <c r="L613" i="10"/>
  <c r="N613" i="10"/>
  <c r="L614" i="10"/>
  <c r="N614" i="10"/>
  <c r="L615" i="10"/>
  <c r="N615" i="10"/>
  <c r="L616" i="10"/>
  <c r="N616" i="10"/>
  <c r="L617" i="10"/>
  <c r="N617" i="10"/>
  <c r="L618" i="10"/>
  <c r="N618" i="10"/>
  <c r="L619" i="10"/>
  <c r="N619" i="10"/>
  <c r="L620" i="10"/>
  <c r="N620" i="10"/>
  <c r="L621" i="10"/>
  <c r="N621" i="10"/>
  <c r="L622" i="10"/>
  <c r="N622" i="10"/>
  <c r="L623" i="10"/>
  <c r="N623" i="10"/>
  <c r="L624" i="10"/>
  <c r="N624" i="10"/>
  <c r="L625" i="10"/>
  <c r="N625" i="10"/>
  <c r="L626" i="10"/>
  <c r="N626" i="10"/>
  <c r="L627" i="10"/>
  <c r="N627" i="10"/>
  <c r="L628" i="10"/>
  <c r="N628" i="10"/>
  <c r="L629" i="10"/>
  <c r="N629" i="10"/>
  <c r="L630" i="10"/>
  <c r="N630" i="10"/>
  <c r="L631" i="10"/>
  <c r="N631" i="10"/>
  <c r="L632" i="10"/>
  <c r="N632" i="10"/>
  <c r="L633" i="10"/>
  <c r="N633" i="10"/>
  <c r="L634" i="10"/>
  <c r="N634" i="10"/>
  <c r="L635" i="10"/>
  <c r="N635" i="10"/>
  <c r="L636" i="10"/>
  <c r="N636" i="10"/>
  <c r="L637" i="10"/>
  <c r="N637" i="10"/>
  <c r="L638" i="10"/>
  <c r="N638" i="10"/>
  <c r="L639" i="10"/>
  <c r="N639" i="10"/>
  <c r="L640" i="10"/>
  <c r="N640" i="10"/>
  <c r="L641" i="10"/>
  <c r="N641" i="10"/>
  <c r="L642" i="10"/>
  <c r="N642" i="10"/>
  <c r="L643" i="10"/>
  <c r="N643" i="10"/>
  <c r="L644" i="10"/>
  <c r="N644" i="10"/>
  <c r="L645" i="10"/>
  <c r="N645" i="10"/>
  <c r="L646" i="10"/>
  <c r="N646" i="10"/>
  <c r="L647" i="10"/>
  <c r="N647" i="10"/>
  <c r="L648" i="10"/>
  <c r="N648" i="10"/>
  <c r="L649" i="10"/>
  <c r="N649" i="10"/>
  <c r="L650" i="10"/>
  <c r="N650" i="10"/>
  <c r="L651" i="10"/>
  <c r="N651" i="10"/>
  <c r="L652" i="10"/>
  <c r="N652" i="10"/>
  <c r="L653" i="10"/>
  <c r="N653" i="10"/>
  <c r="L654" i="10"/>
  <c r="N654" i="10"/>
  <c r="L655" i="10"/>
  <c r="N655" i="10"/>
  <c r="L656" i="10"/>
  <c r="N656" i="10"/>
  <c r="L657" i="10"/>
  <c r="N657" i="10"/>
  <c r="L658" i="10"/>
  <c r="N658" i="10"/>
  <c r="L659" i="10"/>
  <c r="N659" i="10"/>
  <c r="L660" i="10"/>
  <c r="N660" i="10"/>
  <c r="L661" i="10"/>
  <c r="N661" i="10"/>
  <c r="L662" i="10"/>
  <c r="N662" i="10"/>
  <c r="L663" i="10"/>
  <c r="N663" i="10"/>
  <c r="L664" i="10"/>
  <c r="N664" i="10"/>
  <c r="L665" i="10"/>
  <c r="N665" i="10"/>
  <c r="L667" i="10"/>
  <c r="N667" i="10"/>
  <c r="L668" i="10"/>
  <c r="N668" i="10"/>
  <c r="L669" i="10"/>
  <c r="N669" i="10"/>
  <c r="L670" i="10"/>
  <c r="N670" i="10"/>
  <c r="L671" i="10"/>
  <c r="N671" i="10"/>
  <c r="L672" i="10"/>
  <c r="N672" i="10"/>
  <c r="L673" i="10"/>
  <c r="N673" i="10"/>
  <c r="L674" i="10"/>
  <c r="N674" i="10"/>
  <c r="L675" i="10"/>
  <c r="N675" i="10"/>
  <c r="L676" i="10"/>
  <c r="N676" i="10"/>
  <c r="L677" i="10"/>
  <c r="N677" i="10"/>
  <c r="L678" i="10"/>
  <c r="N678" i="10"/>
  <c r="L679" i="10"/>
  <c r="N679" i="10"/>
  <c r="L680" i="10"/>
  <c r="N680" i="10"/>
  <c r="L682" i="10"/>
  <c r="N682" i="10"/>
  <c r="L683" i="10"/>
  <c r="N683" i="10"/>
  <c r="L684" i="10"/>
  <c r="N684" i="10"/>
  <c r="L685" i="10"/>
  <c r="N685" i="10"/>
  <c r="L686" i="10"/>
  <c r="N686" i="10"/>
  <c r="L687" i="10"/>
  <c r="N687" i="10"/>
  <c r="L688" i="10"/>
  <c r="N688" i="10"/>
  <c r="L689" i="10"/>
  <c r="N689" i="10"/>
  <c r="L690" i="10"/>
  <c r="N690" i="10"/>
  <c r="L691" i="10"/>
  <c r="N691" i="10"/>
  <c r="L692" i="10"/>
  <c r="N692" i="10"/>
  <c r="L693" i="10"/>
  <c r="N693" i="10"/>
  <c r="L694" i="10"/>
  <c r="N694" i="10"/>
  <c r="L695" i="10"/>
  <c r="N695" i="10"/>
  <c r="L696" i="10"/>
  <c r="N696" i="10"/>
  <c r="L697" i="10"/>
  <c r="N697" i="10"/>
  <c r="L698" i="10"/>
  <c r="N698" i="10"/>
  <c r="L699" i="10"/>
  <c r="N699" i="10"/>
  <c r="L700" i="10"/>
  <c r="N700" i="10"/>
  <c r="L701" i="10"/>
  <c r="N701" i="10"/>
  <c r="L703" i="10"/>
  <c r="N703" i="10"/>
  <c r="L704" i="10"/>
  <c r="N704" i="10"/>
  <c r="L705" i="10"/>
  <c r="N705" i="10"/>
  <c r="L706" i="10"/>
  <c r="N706" i="10"/>
  <c r="L707" i="10"/>
  <c r="N707" i="10"/>
  <c r="L708" i="10"/>
  <c r="N708" i="10"/>
  <c r="L709" i="10"/>
  <c r="N709" i="10"/>
  <c r="L710" i="10"/>
  <c r="N710" i="10"/>
  <c r="L711" i="10"/>
  <c r="N711" i="10"/>
  <c r="L712" i="10"/>
  <c r="N712" i="10"/>
  <c r="L713" i="10"/>
  <c r="N713" i="10"/>
  <c r="L714" i="10"/>
  <c r="N714" i="10"/>
  <c r="L715" i="10"/>
  <c r="N715" i="10"/>
  <c r="L716" i="10"/>
  <c r="N716" i="10"/>
  <c r="L717" i="10"/>
  <c r="N717" i="10"/>
  <c r="L718" i="10"/>
  <c r="N718" i="10"/>
  <c r="L719" i="10"/>
  <c r="N719" i="10"/>
  <c r="L720" i="10"/>
  <c r="N720" i="10"/>
  <c r="L721" i="10"/>
  <c r="N721" i="10"/>
  <c r="L722" i="10"/>
  <c r="N722" i="10"/>
  <c r="L723" i="10"/>
  <c r="N723" i="10"/>
  <c r="L724" i="10"/>
  <c r="N724" i="10"/>
  <c r="L725" i="10"/>
  <c r="N725" i="10"/>
  <c r="L726" i="10"/>
  <c r="N726" i="10"/>
  <c r="L727" i="10"/>
  <c r="N727" i="10"/>
  <c r="L728" i="10"/>
  <c r="N728" i="10"/>
  <c r="L729" i="10"/>
  <c r="N729" i="10"/>
  <c r="L730" i="10"/>
  <c r="N730" i="10"/>
  <c r="L731" i="10"/>
  <c r="N731" i="10"/>
  <c r="L732" i="10"/>
  <c r="N732" i="10"/>
  <c r="L734" i="10"/>
  <c r="N734" i="10"/>
  <c r="L735" i="10"/>
  <c r="N735" i="10"/>
  <c r="L736" i="10"/>
  <c r="N736" i="10"/>
  <c r="L737" i="10"/>
  <c r="N737" i="10"/>
  <c r="L738" i="10"/>
  <c r="N738" i="10"/>
  <c r="L739" i="10"/>
  <c r="N739" i="10"/>
  <c r="L740" i="10"/>
  <c r="N740" i="10"/>
  <c r="L741" i="10"/>
  <c r="N741" i="10"/>
  <c r="L743" i="10"/>
  <c r="N743" i="10"/>
  <c r="L744" i="10"/>
  <c r="N744" i="10"/>
  <c r="L746" i="10"/>
  <c r="N746" i="10"/>
  <c r="L747" i="10"/>
  <c r="N747" i="10"/>
  <c r="L748" i="10"/>
  <c r="N748" i="10"/>
  <c r="L749" i="10"/>
  <c r="N749" i="10"/>
  <c r="L750" i="10"/>
  <c r="N750" i="10"/>
  <c r="L752" i="10"/>
  <c r="N752" i="10"/>
  <c r="L753" i="10"/>
  <c r="N753" i="10"/>
  <c r="L755" i="10"/>
  <c r="N755" i="10"/>
  <c r="L756" i="10"/>
  <c r="N756" i="10"/>
  <c r="L758" i="10"/>
  <c r="N758" i="10"/>
  <c r="L759" i="10"/>
  <c r="N759" i="10"/>
  <c r="L760" i="10"/>
  <c r="N760" i="10"/>
  <c r="L761" i="10"/>
  <c r="N761" i="10"/>
  <c r="L763" i="10"/>
  <c r="N763" i="10"/>
  <c r="L764" i="10"/>
  <c r="N764" i="10"/>
  <c r="L765" i="10"/>
  <c r="N765" i="10"/>
  <c r="L766" i="10"/>
  <c r="N766" i="10"/>
  <c r="L767" i="10"/>
  <c r="N767" i="10"/>
  <c r="L768" i="10"/>
  <c r="N768" i="10"/>
  <c r="L769" i="10"/>
  <c r="N769" i="10"/>
  <c r="L771" i="10"/>
  <c r="N771" i="10"/>
  <c r="L772" i="10"/>
  <c r="N772" i="10"/>
  <c r="L774" i="10"/>
  <c r="N774" i="10"/>
  <c r="L775" i="10"/>
  <c r="N775" i="10"/>
  <c r="L776" i="10"/>
  <c r="N776" i="10"/>
  <c r="L777" i="10"/>
  <c r="N777" i="10"/>
  <c r="L780" i="10"/>
  <c r="N780" i="10"/>
  <c r="L781" i="10"/>
  <c r="N781" i="10"/>
  <c r="L783" i="10"/>
  <c r="N783" i="10"/>
  <c r="L784" i="10"/>
  <c r="N784" i="10"/>
  <c r="L786" i="10"/>
  <c r="N786" i="10"/>
  <c r="L787" i="10"/>
  <c r="N787" i="10"/>
  <c r="L788" i="10"/>
  <c r="N788" i="10"/>
  <c r="L790" i="10"/>
  <c r="N790" i="10"/>
  <c r="L791" i="10"/>
  <c r="N791" i="10"/>
  <c r="L792" i="10"/>
  <c r="N792" i="10"/>
  <c r="L793" i="10"/>
  <c r="N793" i="10"/>
  <c r="L794" i="10"/>
  <c r="N794" i="10"/>
  <c r="L795" i="10"/>
  <c r="N795" i="10"/>
  <c r="L796" i="10"/>
  <c r="N796" i="10"/>
  <c r="L797" i="10"/>
  <c r="N797" i="10"/>
  <c r="L800" i="10"/>
  <c r="N800" i="10"/>
  <c r="L801" i="10"/>
  <c r="N801" i="10"/>
  <c r="L802" i="10"/>
  <c r="N802" i="10"/>
  <c r="L803" i="10"/>
  <c r="N803" i="10"/>
  <c r="L804" i="10"/>
  <c r="N804" i="10"/>
  <c r="L806" i="10"/>
  <c r="N806" i="10"/>
  <c r="L808" i="10"/>
  <c r="N808" i="10"/>
  <c r="L810" i="10"/>
  <c r="N810" i="10"/>
  <c r="L811" i="10"/>
  <c r="N811" i="10"/>
  <c r="L813" i="10"/>
  <c r="N813" i="10"/>
  <c r="L814" i="10"/>
  <c r="N814" i="10"/>
  <c r="L816" i="10"/>
  <c r="N816" i="10"/>
  <c r="L817" i="10"/>
  <c r="N817" i="10"/>
  <c r="L819" i="10"/>
  <c r="N819" i="10"/>
  <c r="L820" i="10"/>
  <c r="N820" i="10"/>
  <c r="L822" i="10"/>
  <c r="N822" i="10"/>
  <c r="L823" i="10"/>
  <c r="N823" i="10"/>
  <c r="L824" i="10"/>
  <c r="N824" i="10"/>
  <c r="L825" i="10"/>
  <c r="N825" i="10"/>
  <c r="L826" i="10"/>
  <c r="N826" i="10"/>
  <c r="L828" i="10"/>
  <c r="N828" i="10"/>
  <c r="L829" i="10"/>
  <c r="N829" i="10"/>
  <c r="L831" i="10"/>
  <c r="N831" i="10"/>
  <c r="L832" i="10"/>
  <c r="N832" i="10"/>
  <c r="L833" i="10"/>
  <c r="N833" i="10"/>
  <c r="L834" i="10"/>
  <c r="N834" i="10"/>
  <c r="L837" i="10"/>
  <c r="N837" i="10"/>
  <c r="L838" i="10"/>
  <c r="N838" i="10"/>
  <c r="L839" i="10"/>
  <c r="N839" i="10"/>
  <c r="L840" i="10"/>
  <c r="N840" i="10"/>
  <c r="L841" i="10"/>
  <c r="N841" i="10"/>
  <c r="L843" i="10"/>
  <c r="N843" i="10"/>
  <c r="L844" i="10"/>
  <c r="N844" i="10"/>
  <c r="L851" i="10"/>
  <c r="N851" i="10"/>
  <c r="L853" i="10"/>
  <c r="N853" i="10"/>
  <c r="L854" i="10"/>
  <c r="N854" i="10"/>
  <c r="L856" i="10"/>
  <c r="N856" i="10"/>
  <c r="L857" i="10"/>
  <c r="N857" i="10"/>
  <c r="L859" i="10"/>
  <c r="N859" i="10"/>
  <c r="L862" i="10"/>
  <c r="N862" i="10"/>
  <c r="L863" i="10"/>
  <c r="N863" i="10"/>
  <c r="L866" i="10"/>
  <c r="N866" i="10"/>
  <c r="L868" i="10"/>
  <c r="N868" i="10"/>
  <c r="L871" i="10"/>
  <c r="N871" i="10"/>
  <c r="L873" i="10"/>
  <c r="N873" i="10"/>
  <c r="L877" i="10"/>
  <c r="N877" i="10"/>
  <c r="L880" i="10"/>
  <c r="N880" i="10"/>
  <c r="L881" i="10"/>
  <c r="N881" i="10"/>
  <c r="L884" i="10"/>
  <c r="N884" i="10"/>
  <c r="L886" i="10"/>
  <c r="N886" i="10"/>
  <c r="L887" i="10"/>
  <c r="N887" i="10"/>
  <c r="L891" i="10"/>
  <c r="N891" i="10"/>
  <c r="L892" i="10"/>
  <c r="N892" i="10"/>
  <c r="L893" i="10"/>
  <c r="N893" i="10"/>
  <c r="L894" i="10"/>
  <c r="N894" i="10"/>
  <c r="L898" i="10"/>
  <c r="N898" i="10"/>
  <c r="L901" i="10"/>
  <c r="N901" i="10"/>
  <c r="L903" i="10"/>
  <c r="N903" i="10"/>
  <c r="L905" i="10"/>
  <c r="N905" i="10"/>
  <c r="L907" i="10"/>
  <c r="N907" i="10"/>
  <c r="L910" i="10"/>
  <c r="N910" i="10"/>
  <c r="L913" i="10"/>
  <c r="N913" i="10"/>
  <c r="L916" i="10"/>
  <c r="N916" i="10"/>
  <c r="L920" i="10"/>
  <c r="N920" i="10"/>
  <c r="L921" i="10"/>
  <c r="N921" i="10"/>
  <c r="L925" i="10"/>
  <c r="N925" i="10"/>
  <c r="L926" i="10"/>
  <c r="N926" i="10"/>
  <c r="L930" i="10"/>
  <c r="N930" i="10"/>
  <c r="L932" i="10"/>
  <c r="N932" i="10"/>
  <c r="L934" i="10"/>
  <c r="N934" i="10"/>
  <c r="L935" i="10"/>
  <c r="N935" i="10"/>
  <c r="L938" i="10"/>
  <c r="N938" i="10"/>
  <c r="L943" i="10"/>
  <c r="N943" i="10"/>
  <c r="L952" i="10"/>
  <c r="N952" i="10"/>
  <c r="L958" i="10"/>
  <c r="N958" i="10"/>
  <c r="L961" i="10"/>
  <c r="N961" i="10"/>
  <c r="L975" i="10"/>
  <c r="N975" i="10"/>
  <c r="W2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3" i="15"/>
  <c r="V214" i="15"/>
  <c r="V215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516" i="15"/>
  <c r="V517" i="15"/>
  <c r="V518" i="15"/>
  <c r="V519" i="15"/>
  <c r="V520" i="15"/>
  <c r="V521" i="15"/>
  <c r="V522" i="15"/>
  <c r="V523" i="15"/>
  <c r="V524" i="15"/>
  <c r="V525" i="15"/>
  <c r="V526" i="15"/>
  <c r="V527" i="15"/>
  <c r="V528" i="15"/>
  <c r="V529" i="15"/>
  <c r="V530" i="15"/>
  <c r="V531" i="15"/>
  <c r="V532" i="15"/>
  <c r="V533" i="15"/>
  <c r="V534" i="15"/>
  <c r="V535" i="15"/>
  <c r="V536" i="15"/>
  <c r="V537" i="15"/>
  <c r="V538" i="15"/>
  <c r="V539" i="15"/>
  <c r="V540" i="15"/>
  <c r="V541" i="15"/>
  <c r="V542" i="15"/>
  <c r="V543" i="15"/>
  <c r="V544" i="15"/>
  <c r="V545" i="15"/>
  <c r="V546" i="15"/>
  <c r="V547" i="15"/>
  <c r="V548" i="15"/>
  <c r="V549" i="15"/>
  <c r="V550" i="15"/>
  <c r="V551" i="15"/>
  <c r="V552" i="15"/>
  <c r="V553" i="15"/>
  <c r="V554" i="15"/>
  <c r="V555" i="15"/>
  <c r="V556" i="15"/>
  <c r="V557" i="15"/>
  <c r="V558" i="15"/>
  <c r="V559" i="15"/>
  <c r="V560" i="15"/>
  <c r="V561" i="15"/>
  <c r="V562" i="15"/>
  <c r="V563" i="15"/>
  <c r="V564" i="15"/>
  <c r="V565" i="15"/>
  <c r="V566" i="15"/>
  <c r="V567" i="15"/>
  <c r="V568" i="15"/>
  <c r="V569" i="15"/>
  <c r="V570" i="15"/>
  <c r="V571" i="15"/>
  <c r="V572" i="15"/>
  <c r="V573" i="15"/>
  <c r="V574" i="15"/>
  <c r="V575" i="15"/>
  <c r="V576" i="15"/>
  <c r="V577" i="15"/>
  <c r="V578" i="15"/>
  <c r="V579" i="15"/>
  <c r="V580" i="15"/>
  <c r="V581" i="15"/>
  <c r="V582" i="15"/>
  <c r="V583" i="15"/>
  <c r="V584" i="15"/>
  <c r="V585" i="15"/>
  <c r="V586" i="15"/>
  <c r="V587" i="15"/>
  <c r="V588" i="15"/>
  <c r="V589" i="15"/>
  <c r="V590" i="15"/>
  <c r="V591" i="15"/>
  <c r="V592" i="15"/>
  <c r="V593" i="15"/>
  <c r="V594" i="15"/>
  <c r="V595" i="15"/>
  <c r="V596" i="15"/>
  <c r="V597" i="15"/>
  <c r="V598" i="15"/>
  <c r="V599" i="15"/>
  <c r="V600" i="15"/>
  <c r="V601" i="15"/>
  <c r="V602" i="15"/>
  <c r="V603" i="15"/>
  <c r="V604" i="15"/>
  <c r="V605" i="15"/>
  <c r="V606" i="15"/>
  <c r="V607" i="15"/>
  <c r="V608" i="15"/>
  <c r="V609" i="15"/>
  <c r="V610" i="15"/>
  <c r="V611" i="15"/>
  <c r="V612" i="15"/>
  <c r="V613" i="15"/>
  <c r="V614" i="15"/>
  <c r="V615" i="15"/>
  <c r="V616" i="15"/>
  <c r="V617" i="15"/>
  <c r="V618" i="15"/>
  <c r="V619" i="15"/>
  <c r="V620" i="15"/>
  <c r="V621" i="15"/>
  <c r="V622" i="15"/>
  <c r="V623" i="15"/>
  <c r="V624" i="15"/>
  <c r="V625" i="15"/>
  <c r="V626" i="15"/>
  <c r="V627" i="15"/>
  <c r="V628" i="15"/>
  <c r="V629" i="15"/>
  <c r="V630" i="15"/>
  <c r="V631" i="15"/>
  <c r="V632" i="15"/>
  <c r="V633" i="15"/>
  <c r="V634" i="15"/>
  <c r="V635" i="15"/>
  <c r="V636" i="15"/>
  <c r="V637" i="15"/>
  <c r="V638" i="15"/>
  <c r="V639" i="15"/>
  <c r="V640" i="15"/>
  <c r="V641" i="15"/>
  <c r="V642" i="15"/>
  <c r="V643" i="15"/>
  <c r="V644" i="15"/>
  <c r="V645" i="15"/>
  <c r="V646" i="15"/>
  <c r="V647" i="15"/>
  <c r="V648" i="15"/>
  <c r="V649" i="15"/>
  <c r="V650" i="15"/>
  <c r="V651" i="15"/>
  <c r="V652" i="15"/>
  <c r="V653" i="15"/>
  <c r="V654" i="15"/>
  <c r="V655" i="15"/>
  <c r="V656" i="15"/>
  <c r="V657" i="15"/>
  <c r="V658" i="15"/>
  <c r="V659" i="15"/>
  <c r="V660" i="15"/>
  <c r="V661" i="15"/>
  <c r="V662" i="15"/>
  <c r="V663" i="15"/>
  <c r="V664" i="15"/>
  <c r="V665" i="15"/>
  <c r="V666" i="15"/>
  <c r="V667" i="15"/>
  <c r="V668" i="15"/>
  <c r="V669" i="15"/>
  <c r="V670" i="15"/>
  <c r="V671" i="15"/>
  <c r="V672" i="15"/>
  <c r="V673" i="15"/>
  <c r="V674" i="15"/>
  <c r="V675" i="15"/>
  <c r="V676" i="15"/>
  <c r="V677" i="15"/>
  <c r="V678" i="15"/>
  <c r="V679" i="15"/>
  <c r="V680" i="15"/>
  <c r="V681" i="15"/>
  <c r="V682" i="15"/>
  <c r="V683" i="15"/>
  <c r="V684" i="15"/>
  <c r="V685" i="15"/>
  <c r="V686" i="15"/>
  <c r="V687" i="15"/>
  <c r="V688" i="15"/>
  <c r="V689" i="15"/>
  <c r="V690" i="15"/>
  <c r="V691" i="15"/>
  <c r="V692" i="15"/>
  <c r="V693" i="15"/>
  <c r="V694" i="15"/>
  <c r="V695" i="15"/>
  <c r="V696" i="15"/>
  <c r="V697" i="15"/>
  <c r="V698" i="15"/>
  <c r="V699" i="15"/>
  <c r="V700" i="15"/>
  <c r="V701" i="15"/>
  <c r="V702" i="15"/>
  <c r="V703" i="15"/>
  <c r="V704" i="15"/>
  <c r="V705" i="15"/>
  <c r="V706" i="15"/>
  <c r="V707" i="15"/>
  <c r="V708" i="15"/>
  <c r="V709" i="15"/>
  <c r="V710" i="15"/>
  <c r="V711" i="15"/>
  <c r="V712" i="15"/>
  <c r="V713" i="15"/>
  <c r="V714" i="15"/>
  <c r="V715" i="15"/>
  <c r="V716" i="15"/>
  <c r="V717" i="15"/>
  <c r="V718" i="15"/>
  <c r="V719" i="15"/>
  <c r="V720" i="15"/>
  <c r="V721" i="15"/>
  <c r="V722" i="15"/>
  <c r="V723" i="15"/>
  <c r="V724" i="15"/>
  <c r="V725" i="15"/>
  <c r="V726" i="15"/>
  <c r="V727" i="15"/>
  <c r="V728" i="15"/>
  <c r="V729" i="15"/>
  <c r="V730" i="15"/>
  <c r="V731" i="15"/>
  <c r="V732" i="15"/>
  <c r="V733" i="15"/>
  <c r="V734" i="15"/>
  <c r="V735" i="15"/>
  <c r="V736" i="15"/>
  <c r="V737" i="15"/>
  <c r="V738" i="15"/>
  <c r="V739" i="15"/>
  <c r="V740" i="15"/>
  <c r="V741" i="15"/>
  <c r="V742" i="15"/>
  <c r="V743" i="15"/>
  <c r="V744" i="15"/>
  <c r="V745" i="15"/>
  <c r="V746" i="15"/>
  <c r="V747" i="15"/>
  <c r="V748" i="15"/>
  <c r="V749" i="15"/>
  <c r="V750" i="15"/>
  <c r="V751" i="15"/>
  <c r="V752" i="15"/>
  <c r="V753" i="15"/>
  <c r="V754" i="15"/>
  <c r="V755" i="15"/>
  <c r="V756" i="15"/>
  <c r="V757" i="15"/>
  <c r="V758" i="15"/>
  <c r="V759" i="15"/>
  <c r="V760" i="15"/>
  <c r="V761" i="15"/>
  <c r="V762" i="15"/>
  <c r="V763" i="15"/>
  <c r="V764" i="15"/>
  <c r="V765" i="15"/>
  <c r="V766" i="15"/>
  <c r="V767" i="15"/>
  <c r="V768" i="15"/>
  <c r="V769" i="15"/>
  <c r="V770" i="15"/>
  <c r="V771" i="15"/>
  <c r="V772" i="15"/>
  <c r="V773" i="15"/>
  <c r="V774" i="15"/>
  <c r="V775" i="15"/>
  <c r="V776" i="15"/>
  <c r="V777" i="15"/>
  <c r="V778" i="15"/>
  <c r="V779" i="15"/>
  <c r="V780" i="15"/>
  <c r="V781" i="15"/>
  <c r="V782" i="15"/>
  <c r="V783" i="15"/>
  <c r="V784" i="15"/>
  <c r="V785" i="15"/>
  <c r="V786" i="15"/>
  <c r="V787" i="15"/>
  <c r="V788" i="15"/>
  <c r="V789" i="15"/>
  <c r="V790" i="15"/>
  <c r="V791" i="15"/>
  <c r="V792" i="15"/>
  <c r="V793" i="15"/>
  <c r="V794" i="15"/>
  <c r="V795" i="15"/>
  <c r="V796" i="15"/>
  <c r="V797" i="15"/>
  <c r="V798" i="15"/>
  <c r="V799" i="15"/>
  <c r="V800" i="15"/>
  <c r="V801" i="15"/>
  <c r="V802" i="15"/>
  <c r="V803" i="15"/>
  <c r="V804" i="15"/>
  <c r="V805" i="15"/>
  <c r="V806" i="15"/>
  <c r="V807" i="15"/>
  <c r="V808" i="15"/>
  <c r="V809" i="15"/>
  <c r="V810" i="15"/>
  <c r="V811" i="15"/>
  <c r="V812" i="15"/>
  <c r="V813" i="15"/>
  <c r="V814" i="15"/>
  <c r="V815" i="15"/>
  <c r="V816" i="15"/>
  <c r="V817" i="15"/>
  <c r="V818" i="15"/>
  <c r="V819" i="15"/>
  <c r="V820" i="15"/>
  <c r="V821" i="15"/>
  <c r="V822" i="15"/>
  <c r="V823" i="15"/>
  <c r="V824" i="15"/>
  <c r="V825" i="15"/>
  <c r="V826" i="15"/>
  <c r="V827" i="15"/>
  <c r="V828" i="15"/>
  <c r="V829" i="15"/>
  <c r="V830" i="15"/>
  <c r="V831" i="15"/>
  <c r="V832" i="15"/>
  <c r="V833" i="15"/>
  <c r="V834" i="15"/>
  <c r="V835" i="15"/>
  <c r="V836" i="15"/>
  <c r="V837" i="15"/>
  <c r="V838" i="15"/>
  <c r="V839" i="15"/>
  <c r="V840" i="15"/>
  <c r="V841" i="15"/>
  <c r="V842" i="15"/>
  <c r="V843" i="15"/>
  <c r="V844" i="15"/>
  <c r="V845" i="15"/>
  <c r="V846" i="15"/>
  <c r="V847" i="15"/>
  <c r="V848" i="15"/>
  <c r="V849" i="15"/>
  <c r="V850" i="15"/>
  <c r="V851" i="15"/>
  <c r="V852" i="15"/>
  <c r="V853" i="15"/>
  <c r="V854" i="15"/>
  <c r="V855" i="15"/>
  <c r="V856" i="15"/>
  <c r="V857" i="15"/>
  <c r="V858" i="15"/>
  <c r="V859" i="15"/>
  <c r="V860" i="15"/>
  <c r="V861" i="15"/>
  <c r="V862" i="15"/>
  <c r="V863" i="15"/>
  <c r="V864" i="15"/>
  <c r="V865" i="15"/>
  <c r="V866" i="15"/>
  <c r="V867" i="15"/>
  <c r="V868" i="15"/>
  <c r="V869" i="15"/>
  <c r="V870" i="15"/>
  <c r="V871" i="15"/>
  <c r="V872" i="15"/>
  <c r="V873" i="15"/>
  <c r="V874" i="15"/>
  <c r="V875" i="15"/>
  <c r="V876" i="15"/>
  <c r="V877" i="15"/>
  <c r="V878" i="15"/>
  <c r="V879" i="15"/>
  <c r="V880" i="15"/>
  <c r="V881" i="15"/>
  <c r="V882" i="15"/>
  <c r="V883" i="15"/>
  <c r="V884" i="15"/>
  <c r="V885" i="15"/>
  <c r="V886" i="15"/>
  <c r="V887" i="15"/>
  <c r="V888" i="15"/>
  <c r="V889" i="15"/>
  <c r="V890" i="15"/>
  <c r="V891" i="15"/>
  <c r="V892" i="15"/>
  <c r="V893" i="15"/>
  <c r="V894" i="15"/>
  <c r="V895" i="15"/>
  <c r="V896" i="15"/>
  <c r="V897" i="15"/>
  <c r="V898" i="15"/>
  <c r="V899" i="15"/>
  <c r="V900" i="15"/>
  <c r="V901" i="15"/>
  <c r="V902" i="15"/>
  <c r="V903" i="15"/>
  <c r="V904" i="15"/>
  <c r="V905" i="15"/>
  <c r="V906" i="15"/>
  <c r="V907" i="15"/>
  <c r="V908" i="15"/>
  <c r="V909" i="15"/>
  <c r="V910" i="15"/>
  <c r="V911" i="15"/>
  <c r="V912" i="15"/>
  <c r="V913" i="15"/>
  <c r="V914" i="15"/>
  <c r="V915" i="15"/>
  <c r="V916" i="15"/>
  <c r="V917" i="15"/>
  <c r="V918" i="15"/>
  <c r="V919" i="15"/>
  <c r="V920" i="15"/>
  <c r="V921" i="15"/>
  <c r="V922" i="15"/>
  <c r="V923" i="15"/>
  <c r="V924" i="15"/>
  <c r="V925" i="15"/>
  <c r="V926" i="15"/>
  <c r="V927" i="15"/>
  <c r="V928" i="15"/>
  <c r="V929" i="15"/>
  <c r="V930" i="15"/>
  <c r="V931" i="15"/>
  <c r="V932" i="15"/>
  <c r="V933" i="15"/>
  <c r="V934" i="15"/>
  <c r="V935" i="15"/>
  <c r="V936" i="15"/>
  <c r="V937" i="15"/>
  <c r="V938" i="15"/>
  <c r="V939" i="15"/>
  <c r="V940" i="15"/>
  <c r="V941" i="15"/>
  <c r="V942" i="15"/>
  <c r="V943" i="15"/>
  <c r="V944" i="15"/>
  <c r="V945" i="15"/>
  <c r="V946" i="15"/>
  <c r="V947" i="15"/>
  <c r="V948" i="15"/>
  <c r="V949" i="15"/>
  <c r="V950" i="15"/>
  <c r="V951" i="15"/>
  <c r="V952" i="15"/>
  <c r="V953" i="15"/>
  <c r="V954" i="15"/>
  <c r="V955" i="15"/>
  <c r="V956" i="15"/>
  <c r="V957" i="15"/>
  <c r="V958" i="15"/>
  <c r="V959" i="15"/>
  <c r="V960" i="15"/>
  <c r="V961" i="15"/>
  <c r="V962" i="15"/>
  <c r="V963" i="15"/>
  <c r="V964" i="15"/>
  <c r="V965" i="15"/>
  <c r="V966" i="15"/>
  <c r="V967" i="15"/>
  <c r="V968" i="15"/>
  <c r="V969" i="15"/>
  <c r="V970" i="15"/>
  <c r="V971" i="15"/>
  <c r="V972" i="15"/>
  <c r="V973" i="15"/>
  <c r="V974" i="15"/>
  <c r="V975" i="15"/>
  <c r="V976" i="15"/>
  <c r="V977" i="15"/>
  <c r="V978" i="15"/>
  <c r="V979" i="15"/>
  <c r="V980" i="15"/>
  <c r="V981" i="15"/>
  <c r="V982" i="15"/>
  <c r="V983" i="15"/>
  <c r="V984" i="15"/>
  <c r="V985" i="15"/>
  <c r="V986" i="15"/>
  <c r="V987" i="15"/>
  <c r="V988" i="15"/>
  <c r="V989" i="15"/>
  <c r="V990" i="15"/>
  <c r="V991" i="15"/>
  <c r="V992" i="15"/>
  <c r="V993" i="15"/>
  <c r="V994" i="15"/>
  <c r="V995" i="15"/>
  <c r="V996" i="15"/>
  <c r="V997" i="15"/>
  <c r="V998" i="15"/>
  <c r="V999" i="15"/>
  <c r="V1000" i="15"/>
  <c r="V1001" i="15"/>
  <c r="V1002" i="15"/>
  <c r="V1003" i="15"/>
  <c r="V1004" i="15"/>
  <c r="V1005" i="15"/>
  <c r="V1006" i="15"/>
  <c r="V1007" i="15"/>
  <c r="V1008" i="15"/>
  <c r="V1009" i="15"/>
  <c r="V1010" i="15"/>
  <c r="V1011" i="15"/>
  <c r="V1012" i="15"/>
  <c r="V1013" i="15"/>
  <c r="V1014" i="15"/>
  <c r="V1015" i="15"/>
  <c r="V1016" i="15"/>
  <c r="V1017" i="15"/>
  <c r="V1018" i="15"/>
  <c r="V1019" i="15"/>
  <c r="V1020" i="15"/>
  <c r="V1021" i="15"/>
  <c r="V1022" i="15"/>
  <c r="V1023" i="15"/>
  <c r="V1024" i="15"/>
  <c r="V1025" i="15"/>
  <c r="V1026" i="15"/>
  <c r="V1027" i="15"/>
  <c r="V1028" i="15"/>
  <c r="V1029" i="15"/>
  <c r="V1030" i="15"/>
  <c r="V1031" i="15"/>
  <c r="V1032" i="15"/>
  <c r="V1033" i="15"/>
  <c r="V1034" i="15"/>
  <c r="V1035" i="15"/>
  <c r="V1036" i="15"/>
  <c r="V1037" i="15"/>
  <c r="V1038" i="15"/>
  <c r="V1039" i="15"/>
  <c r="V1040" i="15"/>
  <c r="V1041" i="15"/>
  <c r="V1042" i="15"/>
  <c r="V1043" i="15"/>
  <c r="V1044" i="15"/>
  <c r="V1045" i="15"/>
  <c r="V1046" i="15"/>
  <c r="V1047" i="15"/>
  <c r="V1048" i="15"/>
  <c r="V1049" i="15"/>
  <c r="V1050" i="15"/>
  <c r="V1051" i="15"/>
  <c r="V1052" i="15"/>
  <c r="K7" i="10"/>
  <c r="W212" i="15" l="1"/>
  <c r="W216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3" i="15"/>
  <c r="W214" i="15"/>
  <c r="W215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W231" i="15"/>
  <c r="W232" i="15"/>
  <c r="W233" i="15"/>
  <c r="W234" i="15"/>
  <c r="W235" i="15"/>
  <c r="W236" i="15"/>
  <c r="W237" i="15"/>
  <c r="W238" i="15"/>
  <c r="W239" i="15"/>
  <c r="W240" i="15"/>
  <c r="W241" i="15"/>
  <c r="W242" i="15"/>
  <c r="W243" i="15"/>
  <c r="W244" i="15"/>
  <c r="W245" i="15"/>
  <c r="W246" i="15"/>
  <c r="W247" i="15"/>
  <c r="W248" i="15"/>
  <c r="W249" i="15"/>
  <c r="W250" i="15"/>
  <c r="W251" i="15"/>
  <c r="W252" i="15"/>
  <c r="W253" i="15"/>
  <c r="W254" i="15"/>
  <c r="W255" i="15"/>
  <c r="W256" i="15"/>
  <c r="W257" i="15"/>
  <c r="W258" i="15"/>
  <c r="W259" i="15"/>
  <c r="W260" i="15"/>
  <c r="W261" i="15"/>
  <c r="W262" i="15"/>
  <c r="W263" i="15"/>
  <c r="W264" i="15"/>
  <c r="W265" i="15"/>
  <c r="W266" i="15"/>
  <c r="W267" i="15"/>
  <c r="W268" i="15"/>
  <c r="W269" i="15"/>
  <c r="W270" i="15"/>
  <c r="W271" i="15"/>
  <c r="W272" i="15"/>
  <c r="W273" i="15"/>
  <c r="W274" i="15"/>
  <c r="W275" i="15"/>
  <c r="W276" i="15"/>
  <c r="W277" i="15"/>
  <c r="W278" i="15"/>
  <c r="W279" i="15"/>
  <c r="W280" i="15"/>
  <c r="W281" i="15"/>
  <c r="W282" i="15"/>
  <c r="W283" i="15"/>
  <c r="W284" i="15"/>
  <c r="W285" i="15"/>
  <c r="W286" i="15"/>
  <c r="W287" i="15"/>
  <c r="W288" i="15"/>
  <c r="W289" i="15"/>
  <c r="W290" i="15"/>
  <c r="W291" i="15"/>
  <c r="W292" i="15"/>
  <c r="W293" i="15"/>
  <c r="W294" i="15"/>
  <c r="W295" i="15"/>
  <c r="W296" i="15"/>
  <c r="W297" i="15"/>
  <c r="W298" i="15"/>
  <c r="W299" i="15"/>
  <c r="W300" i="15"/>
  <c r="W301" i="15"/>
  <c r="W302" i="15"/>
  <c r="W303" i="15"/>
  <c r="W304" i="15"/>
  <c r="W305" i="15"/>
  <c r="W306" i="15"/>
  <c r="W307" i="15"/>
  <c r="W308" i="15"/>
  <c r="W309" i="15"/>
  <c r="W310" i="15"/>
  <c r="W311" i="15"/>
  <c r="W312" i="15"/>
  <c r="W313" i="15"/>
  <c r="W314" i="15"/>
  <c r="W315" i="15"/>
  <c r="W316" i="15"/>
  <c r="W317" i="15"/>
  <c r="W318" i="15"/>
  <c r="W319" i="15"/>
  <c r="W320" i="15"/>
  <c r="W321" i="15"/>
  <c r="W322" i="15"/>
  <c r="W323" i="15"/>
  <c r="W324" i="15"/>
  <c r="W325" i="15"/>
  <c r="W326" i="15"/>
  <c r="W327" i="15"/>
  <c r="W328" i="15"/>
  <c r="W329" i="15"/>
  <c r="W330" i="15"/>
  <c r="W331" i="15"/>
  <c r="W332" i="15"/>
  <c r="W333" i="15"/>
  <c r="W334" i="15"/>
  <c r="W335" i="15"/>
  <c r="W336" i="15"/>
  <c r="W337" i="15"/>
  <c r="W338" i="15"/>
  <c r="W339" i="15"/>
  <c r="W340" i="15"/>
  <c r="W341" i="15"/>
  <c r="W342" i="15"/>
  <c r="W343" i="15"/>
  <c r="W344" i="15"/>
  <c r="W345" i="15"/>
  <c r="W346" i="15"/>
  <c r="W347" i="15"/>
  <c r="W348" i="15"/>
  <c r="W349" i="15"/>
  <c r="W350" i="15"/>
  <c r="W351" i="15"/>
  <c r="W352" i="15"/>
  <c r="W353" i="15"/>
  <c r="W354" i="15"/>
  <c r="W355" i="15"/>
  <c r="W356" i="15"/>
  <c r="W357" i="15"/>
  <c r="W358" i="15"/>
  <c r="W359" i="15"/>
  <c r="W360" i="15"/>
  <c r="W361" i="15"/>
  <c r="W362" i="15"/>
  <c r="W363" i="15"/>
  <c r="W364" i="15"/>
  <c r="W365" i="15"/>
  <c r="W366" i="15"/>
  <c r="W367" i="15"/>
  <c r="W368" i="15"/>
  <c r="W369" i="15"/>
  <c r="W370" i="15"/>
  <c r="W371" i="15"/>
  <c r="W372" i="15"/>
  <c r="W373" i="15"/>
  <c r="W374" i="15"/>
  <c r="W375" i="15"/>
  <c r="W376" i="15"/>
  <c r="W377" i="15"/>
  <c r="W378" i="15"/>
  <c r="W379" i="15"/>
  <c r="W380" i="15"/>
  <c r="W381" i="15"/>
  <c r="W382" i="15"/>
  <c r="W383" i="15"/>
  <c r="W384" i="15"/>
  <c r="W385" i="15"/>
  <c r="W386" i="15"/>
  <c r="W387" i="15"/>
  <c r="W388" i="15"/>
  <c r="W389" i="15"/>
  <c r="W390" i="15"/>
  <c r="W391" i="15"/>
  <c r="W392" i="15"/>
  <c r="W393" i="15"/>
  <c r="W394" i="15"/>
  <c r="W395" i="15"/>
  <c r="W396" i="15"/>
  <c r="W397" i="15"/>
  <c r="W398" i="15"/>
  <c r="W399" i="15"/>
  <c r="W400" i="15"/>
  <c r="W401" i="15"/>
  <c r="W402" i="15"/>
  <c r="W403" i="15"/>
  <c r="W404" i="15"/>
  <c r="W405" i="15"/>
  <c r="W406" i="15"/>
  <c r="W407" i="15"/>
  <c r="W408" i="15"/>
  <c r="W409" i="15"/>
  <c r="W410" i="15"/>
  <c r="W411" i="15"/>
  <c r="W412" i="15"/>
  <c r="W413" i="15"/>
  <c r="W414" i="15"/>
  <c r="W415" i="15"/>
  <c r="W416" i="15"/>
  <c r="W417" i="15"/>
  <c r="W418" i="15"/>
  <c r="W419" i="15"/>
  <c r="W420" i="15"/>
  <c r="W421" i="15"/>
  <c r="W422" i="15"/>
  <c r="W423" i="15"/>
  <c r="W424" i="15"/>
  <c r="W425" i="15"/>
  <c r="W426" i="15"/>
  <c r="W427" i="15"/>
  <c r="W428" i="15"/>
  <c r="W429" i="15"/>
  <c r="W430" i="15"/>
  <c r="W431" i="15"/>
  <c r="W432" i="15"/>
  <c r="W433" i="15"/>
  <c r="W434" i="15"/>
  <c r="W435" i="15"/>
  <c r="W436" i="15"/>
  <c r="W437" i="15"/>
  <c r="W438" i="15"/>
  <c r="W439" i="15"/>
  <c r="W440" i="15"/>
  <c r="W441" i="15"/>
  <c r="W442" i="15"/>
  <c r="W443" i="15"/>
  <c r="W444" i="15"/>
  <c r="W445" i="15"/>
  <c r="W446" i="15"/>
  <c r="W447" i="15"/>
  <c r="W448" i="15"/>
  <c r="W449" i="15"/>
  <c r="W450" i="15"/>
  <c r="W451" i="15"/>
  <c r="W452" i="15"/>
  <c r="W453" i="15"/>
  <c r="W454" i="15"/>
  <c r="W455" i="15"/>
  <c r="W456" i="15"/>
  <c r="W457" i="15"/>
  <c r="W458" i="15"/>
  <c r="W459" i="15"/>
  <c r="W460" i="15"/>
  <c r="W461" i="15"/>
  <c r="W462" i="15"/>
  <c r="W463" i="15"/>
  <c r="W464" i="15"/>
  <c r="W465" i="15"/>
  <c r="W466" i="15"/>
  <c r="W467" i="15"/>
  <c r="W468" i="15"/>
  <c r="W469" i="15"/>
  <c r="W470" i="15"/>
  <c r="W471" i="15"/>
  <c r="W472" i="15"/>
  <c r="W473" i="15"/>
  <c r="W474" i="15"/>
  <c r="W475" i="15"/>
  <c r="W476" i="15"/>
  <c r="W477" i="15"/>
  <c r="W478" i="15"/>
  <c r="W479" i="15"/>
  <c r="W480" i="15"/>
  <c r="W481" i="15"/>
  <c r="W482" i="15"/>
  <c r="W483" i="15"/>
  <c r="W484" i="15"/>
  <c r="W485" i="15"/>
  <c r="W486" i="15"/>
  <c r="W487" i="15"/>
  <c r="W488" i="15"/>
  <c r="W489" i="15"/>
  <c r="W490" i="15"/>
  <c r="W491" i="15"/>
  <c r="W492" i="15"/>
  <c r="W493" i="15"/>
  <c r="W494" i="15"/>
  <c r="W495" i="15"/>
  <c r="W496" i="15"/>
  <c r="W497" i="15"/>
  <c r="W498" i="15"/>
  <c r="W499" i="15"/>
  <c r="W500" i="15"/>
  <c r="W501" i="15"/>
  <c r="W502" i="15"/>
  <c r="W503" i="15"/>
  <c r="W504" i="15"/>
  <c r="W505" i="15"/>
  <c r="W506" i="15"/>
  <c r="W507" i="15"/>
  <c r="W508" i="15"/>
  <c r="W509" i="15"/>
  <c r="W510" i="15"/>
  <c r="W511" i="15"/>
  <c r="W512" i="15"/>
  <c r="W513" i="15"/>
  <c r="W514" i="15"/>
  <c r="W515" i="15"/>
  <c r="W516" i="15"/>
  <c r="W517" i="15"/>
  <c r="W518" i="15"/>
  <c r="W519" i="15"/>
  <c r="W520" i="15"/>
  <c r="W521" i="15"/>
  <c r="W522" i="15"/>
  <c r="W523" i="15"/>
  <c r="W524" i="15"/>
  <c r="W525" i="15"/>
  <c r="W526" i="15"/>
  <c r="W527" i="15"/>
  <c r="W528" i="15"/>
  <c r="W529" i="15"/>
  <c r="W530" i="15"/>
  <c r="W531" i="15"/>
  <c r="W532" i="15"/>
  <c r="W533" i="15"/>
  <c r="W534" i="15"/>
  <c r="W535" i="15"/>
  <c r="W536" i="15"/>
  <c r="W537" i="15"/>
  <c r="W538" i="15"/>
  <c r="W539" i="15"/>
  <c r="W540" i="15"/>
  <c r="W541" i="15"/>
  <c r="W542" i="15"/>
  <c r="W543" i="15"/>
  <c r="W544" i="15"/>
  <c r="W545" i="15"/>
  <c r="W546" i="15"/>
  <c r="W547" i="15"/>
  <c r="W548" i="15"/>
  <c r="W549" i="15"/>
  <c r="W550" i="15"/>
  <c r="W551" i="15"/>
  <c r="W552" i="15"/>
  <c r="W553" i="15"/>
  <c r="W554" i="15"/>
  <c r="W555" i="15"/>
  <c r="W556" i="15"/>
  <c r="W557" i="15"/>
  <c r="W558" i="15"/>
  <c r="W559" i="15"/>
  <c r="W560" i="15"/>
  <c r="W561" i="15"/>
  <c r="W562" i="15"/>
  <c r="W563" i="15"/>
  <c r="W564" i="15"/>
  <c r="W565" i="15"/>
  <c r="W566" i="15"/>
  <c r="W567" i="15"/>
  <c r="W568" i="15"/>
  <c r="W569" i="15"/>
  <c r="W570" i="15"/>
  <c r="W571" i="15"/>
  <c r="W572" i="15"/>
  <c r="W573" i="15"/>
  <c r="W574" i="15"/>
  <c r="W575" i="15"/>
  <c r="W576" i="15"/>
  <c r="W577" i="15"/>
  <c r="W578" i="15"/>
  <c r="W579" i="15"/>
  <c r="W580" i="15"/>
  <c r="W581" i="15"/>
  <c r="W582" i="15"/>
  <c r="W583" i="15"/>
  <c r="W584" i="15"/>
  <c r="W585" i="15"/>
  <c r="W586" i="15"/>
  <c r="W587" i="15"/>
  <c r="W588" i="15"/>
  <c r="W589" i="15"/>
  <c r="W590" i="15"/>
  <c r="W591" i="15"/>
  <c r="W592" i="15"/>
  <c r="W593" i="15"/>
  <c r="W594" i="15"/>
  <c r="W595" i="15"/>
  <c r="W596" i="15"/>
  <c r="W597" i="15"/>
  <c r="W598" i="15"/>
  <c r="W599" i="15"/>
  <c r="W600" i="15"/>
  <c r="W601" i="15"/>
  <c r="W602" i="15"/>
  <c r="W603" i="15"/>
  <c r="W604" i="15"/>
  <c r="W605" i="15"/>
  <c r="W606" i="15"/>
  <c r="W607" i="15"/>
  <c r="W608" i="15"/>
  <c r="W609" i="15"/>
  <c r="W610" i="15"/>
  <c r="W611" i="15"/>
  <c r="W612" i="15"/>
  <c r="W613" i="15"/>
  <c r="W614" i="15"/>
  <c r="W615" i="15"/>
  <c r="W616" i="15"/>
  <c r="W617" i="15"/>
  <c r="W618" i="15"/>
  <c r="W619" i="15"/>
  <c r="W620" i="15"/>
  <c r="W621" i="15"/>
  <c r="W622" i="15"/>
  <c r="W623" i="15"/>
  <c r="W624" i="15"/>
  <c r="W625" i="15"/>
  <c r="W626" i="15"/>
  <c r="W627" i="15"/>
  <c r="W628" i="15"/>
  <c r="W629" i="15"/>
  <c r="W630" i="15"/>
  <c r="W631" i="15"/>
  <c r="W632" i="15"/>
  <c r="W633" i="15"/>
  <c r="W634" i="15"/>
  <c r="W635" i="15"/>
  <c r="W636" i="15"/>
  <c r="W637" i="15"/>
  <c r="W638" i="15"/>
  <c r="W639" i="15"/>
  <c r="W640" i="15"/>
  <c r="W641" i="15"/>
  <c r="W642" i="15"/>
  <c r="W643" i="15"/>
  <c r="W644" i="15"/>
  <c r="W645" i="15"/>
  <c r="W646" i="15"/>
  <c r="W647" i="15"/>
  <c r="W648" i="15"/>
  <c r="W649" i="15"/>
  <c r="W650" i="15"/>
  <c r="W651" i="15"/>
  <c r="W652" i="15"/>
  <c r="W653" i="15"/>
  <c r="W654" i="15"/>
  <c r="W655" i="15"/>
  <c r="W656" i="15"/>
  <c r="W657" i="15"/>
  <c r="W658" i="15"/>
  <c r="W659" i="15"/>
  <c r="W660" i="15"/>
  <c r="W661" i="15"/>
  <c r="W662" i="15"/>
  <c r="W663" i="15"/>
  <c r="W664" i="15"/>
  <c r="W665" i="15"/>
  <c r="W666" i="15"/>
  <c r="W667" i="15"/>
  <c r="W668" i="15"/>
  <c r="W669" i="15"/>
  <c r="W670" i="15"/>
  <c r="W671" i="15"/>
  <c r="W672" i="15"/>
  <c r="W673" i="15"/>
  <c r="W674" i="15"/>
  <c r="W675" i="15"/>
  <c r="W676" i="15"/>
  <c r="W677" i="15"/>
  <c r="W678" i="15"/>
  <c r="W679" i="15"/>
  <c r="W680" i="15"/>
  <c r="W681" i="15"/>
  <c r="W682" i="15"/>
  <c r="W683" i="15"/>
  <c r="W684" i="15"/>
  <c r="W685" i="15"/>
  <c r="W686" i="15"/>
  <c r="W687" i="15"/>
  <c r="W688" i="15"/>
  <c r="W689" i="15"/>
  <c r="W690" i="15"/>
  <c r="W691" i="15"/>
  <c r="W692" i="15"/>
  <c r="W693" i="15"/>
  <c r="W694" i="15"/>
  <c r="W695" i="15"/>
  <c r="W696" i="15"/>
  <c r="W697" i="15"/>
  <c r="W698" i="15"/>
  <c r="W699" i="15"/>
  <c r="W700" i="15"/>
  <c r="W701" i="15"/>
  <c r="W702" i="15"/>
  <c r="W703" i="15"/>
  <c r="W704" i="15"/>
  <c r="W705" i="15"/>
  <c r="W706" i="15"/>
  <c r="W707" i="15"/>
  <c r="W708" i="15"/>
  <c r="W709" i="15"/>
  <c r="W710" i="15"/>
  <c r="W711" i="15"/>
  <c r="W712" i="15"/>
  <c r="W713" i="15"/>
  <c r="W714" i="15"/>
  <c r="W715" i="15"/>
  <c r="W716" i="15"/>
  <c r="W717" i="15"/>
  <c r="W718" i="15"/>
  <c r="W719" i="15"/>
  <c r="W720" i="15"/>
  <c r="W721" i="15"/>
  <c r="W722" i="15"/>
  <c r="W723" i="15"/>
  <c r="W724" i="15"/>
  <c r="W725" i="15"/>
  <c r="W726" i="15"/>
  <c r="W727" i="15"/>
  <c r="W728" i="15"/>
  <c r="W729" i="15"/>
  <c r="W730" i="15"/>
  <c r="W731" i="15"/>
  <c r="W732" i="15"/>
  <c r="W733" i="15"/>
  <c r="W734" i="15"/>
  <c r="W735" i="15"/>
  <c r="W736" i="15"/>
  <c r="W737" i="15"/>
  <c r="W738" i="15"/>
  <c r="W739" i="15"/>
  <c r="W740" i="15"/>
  <c r="W741" i="15"/>
  <c r="W742" i="15"/>
  <c r="W743" i="15"/>
  <c r="W744" i="15"/>
  <c r="W745" i="15"/>
  <c r="W746" i="15"/>
  <c r="W747" i="15"/>
  <c r="W748" i="15"/>
  <c r="W749" i="15"/>
  <c r="W750" i="15"/>
  <c r="W751" i="15"/>
  <c r="W752" i="15"/>
  <c r="W753" i="15"/>
  <c r="W754" i="15"/>
  <c r="W755" i="15"/>
  <c r="W756" i="15"/>
  <c r="W757" i="15"/>
  <c r="W758" i="15"/>
  <c r="W759" i="15"/>
  <c r="W760" i="15"/>
  <c r="W761" i="15"/>
  <c r="W762" i="15"/>
  <c r="W763" i="15"/>
  <c r="W764" i="15"/>
  <c r="W765" i="15"/>
  <c r="W766" i="15"/>
  <c r="W767" i="15"/>
  <c r="W768" i="15"/>
  <c r="W769" i="15"/>
  <c r="W770" i="15"/>
  <c r="W771" i="15"/>
  <c r="W772" i="15"/>
  <c r="W773" i="15"/>
  <c r="W774" i="15"/>
  <c r="W775" i="15"/>
  <c r="W776" i="15"/>
  <c r="W777" i="15"/>
  <c r="W778" i="15"/>
  <c r="W779" i="15"/>
  <c r="W780" i="15"/>
  <c r="W781" i="15"/>
  <c r="W782" i="15"/>
  <c r="W783" i="15"/>
  <c r="W784" i="15"/>
  <c r="W785" i="15"/>
  <c r="W786" i="15"/>
  <c r="W787" i="15"/>
  <c r="W788" i="15"/>
  <c r="W789" i="15"/>
  <c r="W790" i="15"/>
  <c r="W791" i="15"/>
  <c r="W792" i="15"/>
  <c r="W793" i="15"/>
  <c r="W794" i="15"/>
  <c r="W795" i="15"/>
  <c r="W796" i="15"/>
  <c r="W797" i="15"/>
  <c r="W798" i="15"/>
  <c r="W799" i="15"/>
  <c r="W800" i="15"/>
  <c r="W801" i="15"/>
  <c r="W802" i="15"/>
  <c r="W803" i="15"/>
  <c r="W804" i="15"/>
  <c r="W805" i="15"/>
  <c r="W806" i="15"/>
  <c r="W807" i="15"/>
  <c r="W808" i="15"/>
  <c r="W809" i="15"/>
  <c r="W810" i="15"/>
  <c r="W811" i="15"/>
  <c r="W812" i="15"/>
  <c r="W813" i="15"/>
  <c r="W814" i="15"/>
  <c r="W815" i="15"/>
  <c r="W816" i="15"/>
  <c r="W817" i="15"/>
  <c r="W818" i="15"/>
  <c r="W819" i="15"/>
  <c r="W820" i="15"/>
  <c r="W821" i="15"/>
  <c r="W822" i="15"/>
  <c r="W823" i="15"/>
  <c r="W824" i="15"/>
  <c r="W825" i="15"/>
  <c r="W826" i="15"/>
  <c r="W827" i="15"/>
  <c r="W828" i="15"/>
  <c r="W829" i="15"/>
  <c r="W830" i="15"/>
  <c r="W831" i="15"/>
  <c r="W832" i="15"/>
  <c r="W833" i="15"/>
  <c r="W834" i="15"/>
  <c r="W835" i="15"/>
  <c r="W836" i="15"/>
  <c r="W837" i="15"/>
  <c r="W838" i="15"/>
  <c r="W839" i="15"/>
  <c r="W840" i="15"/>
  <c r="W841" i="15"/>
  <c r="W842" i="15"/>
  <c r="W843" i="15"/>
  <c r="W844" i="15"/>
  <c r="W845" i="15"/>
  <c r="W846" i="15"/>
  <c r="W847" i="15"/>
  <c r="W848" i="15"/>
  <c r="W849" i="15"/>
  <c r="W850" i="15"/>
  <c r="W851" i="15"/>
  <c r="W852" i="15"/>
  <c r="W853" i="15"/>
  <c r="W854" i="15"/>
  <c r="W855" i="15"/>
  <c r="W856" i="15"/>
  <c r="W857" i="15"/>
  <c r="W858" i="15"/>
  <c r="W859" i="15"/>
  <c r="W860" i="15"/>
  <c r="W861" i="15"/>
  <c r="W862" i="15"/>
  <c r="W863" i="15"/>
  <c r="W864" i="15"/>
  <c r="W865" i="15"/>
  <c r="W866" i="15"/>
  <c r="W867" i="15"/>
  <c r="W868" i="15"/>
  <c r="W869" i="15"/>
  <c r="W870" i="15"/>
  <c r="W871" i="15"/>
  <c r="W872" i="15"/>
  <c r="W873" i="15"/>
  <c r="W874" i="15"/>
  <c r="W875" i="15"/>
  <c r="W876" i="15"/>
  <c r="W877" i="15"/>
  <c r="W878" i="15"/>
  <c r="W879" i="15"/>
  <c r="W880" i="15"/>
  <c r="W881" i="15"/>
  <c r="W882" i="15"/>
  <c r="W883" i="15"/>
  <c r="W884" i="15"/>
  <c r="W885" i="15"/>
  <c r="W886" i="15"/>
  <c r="W887" i="15"/>
  <c r="W888" i="15"/>
  <c r="W889" i="15"/>
  <c r="W890" i="15"/>
  <c r="W891" i="15"/>
  <c r="W892" i="15"/>
  <c r="W893" i="15"/>
  <c r="W894" i="15"/>
  <c r="W895" i="15"/>
  <c r="W896" i="15"/>
  <c r="W897" i="15"/>
  <c r="W898" i="15"/>
  <c r="W899" i="15"/>
  <c r="W900" i="15"/>
  <c r="W901" i="15"/>
  <c r="W902" i="15"/>
  <c r="W903" i="15"/>
  <c r="W904" i="15"/>
  <c r="W905" i="15"/>
  <c r="W906" i="15"/>
  <c r="W907" i="15"/>
  <c r="W908" i="15"/>
  <c r="W909" i="15"/>
  <c r="W910" i="15"/>
  <c r="W911" i="15"/>
  <c r="W912" i="15"/>
  <c r="W913" i="15"/>
  <c r="W914" i="15"/>
  <c r="W915" i="15"/>
  <c r="W916" i="15"/>
  <c r="W917" i="15"/>
  <c r="W918" i="15"/>
  <c r="W919" i="15"/>
  <c r="W920" i="15"/>
  <c r="W921" i="15"/>
  <c r="W922" i="15"/>
  <c r="W923" i="15"/>
  <c r="W924" i="15"/>
  <c r="W925" i="15"/>
  <c r="W926" i="15"/>
  <c r="W927" i="15"/>
  <c r="W928" i="15"/>
  <c r="W929" i="15"/>
  <c r="W930" i="15"/>
  <c r="W931" i="15"/>
  <c r="W932" i="15"/>
  <c r="W933" i="15"/>
  <c r="W934" i="15"/>
  <c r="W935" i="15"/>
  <c r="W936" i="15"/>
  <c r="W937" i="15"/>
  <c r="W938" i="15"/>
  <c r="W939" i="15"/>
  <c r="W940" i="15"/>
  <c r="W941" i="15"/>
  <c r="W942" i="15"/>
  <c r="W943" i="15"/>
  <c r="W944" i="15"/>
  <c r="W945" i="15"/>
  <c r="W946" i="15"/>
  <c r="W947" i="15"/>
  <c r="W948" i="15"/>
  <c r="W949" i="15"/>
  <c r="W950" i="15"/>
  <c r="W951" i="15"/>
  <c r="W952" i="15"/>
  <c r="W953" i="15"/>
  <c r="W954" i="15"/>
  <c r="W955" i="15"/>
  <c r="W956" i="15"/>
  <c r="W957" i="15"/>
  <c r="W958" i="15"/>
  <c r="W959" i="15"/>
  <c r="W960" i="15"/>
  <c r="W961" i="15"/>
  <c r="W962" i="15"/>
  <c r="W963" i="15"/>
  <c r="W964" i="15"/>
  <c r="W965" i="15"/>
  <c r="W966" i="15"/>
  <c r="W967" i="15"/>
  <c r="W968" i="15"/>
  <c r="W969" i="15"/>
  <c r="W970" i="15"/>
  <c r="W971" i="15"/>
  <c r="W972" i="15"/>
  <c r="W973" i="15"/>
  <c r="W974" i="15"/>
  <c r="W975" i="15"/>
  <c r="W976" i="15"/>
  <c r="W977" i="15"/>
  <c r="W978" i="15"/>
  <c r="W979" i="15"/>
  <c r="W980" i="15"/>
  <c r="W981" i="15"/>
  <c r="W982" i="15"/>
  <c r="W983" i="15"/>
  <c r="W984" i="15"/>
  <c r="W985" i="15"/>
  <c r="W986" i="15"/>
  <c r="W987" i="15"/>
  <c r="W988" i="15"/>
  <c r="W989" i="15"/>
  <c r="W990" i="15"/>
  <c r="W991" i="15"/>
  <c r="W992" i="15"/>
  <c r="W993" i="15"/>
  <c r="W994" i="15"/>
  <c r="W995" i="15"/>
  <c r="W996" i="15"/>
  <c r="W997" i="15"/>
  <c r="W998" i="15"/>
  <c r="W999" i="15"/>
  <c r="W1000" i="15"/>
  <c r="W1001" i="15"/>
  <c r="W1002" i="15"/>
  <c r="W1003" i="15"/>
  <c r="W1004" i="15"/>
  <c r="W1005" i="15"/>
  <c r="W1006" i="15"/>
  <c r="W1007" i="15"/>
  <c r="W1008" i="15"/>
  <c r="W1009" i="15"/>
  <c r="W1010" i="15"/>
  <c r="W1011" i="15"/>
  <c r="W1012" i="15"/>
  <c r="W1013" i="15"/>
  <c r="W1014" i="15"/>
  <c r="W1015" i="15"/>
  <c r="W1016" i="15"/>
  <c r="W1017" i="15"/>
  <c r="W1018" i="15"/>
  <c r="W1019" i="15"/>
  <c r="W1020" i="15"/>
  <c r="W1021" i="15"/>
  <c r="W1022" i="15"/>
  <c r="W1023" i="15"/>
  <c r="W1024" i="15"/>
  <c r="W1025" i="15"/>
  <c r="W1026" i="15"/>
  <c r="W1027" i="15"/>
  <c r="W1028" i="15"/>
  <c r="W1029" i="15"/>
  <c r="W1030" i="15"/>
  <c r="W1031" i="15"/>
  <c r="W1032" i="15"/>
  <c r="W1033" i="15"/>
  <c r="W1034" i="15"/>
  <c r="W1035" i="15"/>
  <c r="W1036" i="15"/>
  <c r="W1037" i="15"/>
  <c r="W1038" i="15"/>
  <c r="W1039" i="15"/>
  <c r="W1040" i="15"/>
  <c r="W1041" i="15"/>
  <c r="W1042" i="15"/>
  <c r="W1043" i="15"/>
  <c r="W1044" i="15"/>
  <c r="W1045" i="15"/>
  <c r="W1046" i="15"/>
  <c r="W1047" i="15"/>
  <c r="W1048" i="15"/>
  <c r="W1049" i="15"/>
  <c r="W1050" i="15"/>
  <c r="W1051" i="15"/>
  <c r="W1052" i="15"/>
  <c r="W3" i="15"/>
  <c r="M7" i="10" l="1"/>
  <c r="N7" i="10" l="1"/>
  <c r="L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Caroline de Carvalho Vieira</author>
  </authors>
  <commentList>
    <comment ref="AA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FIXO
ESCALA</t>
        </r>
      </text>
    </comment>
    <comment ref="AB5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SBR
AG. ACIONAMENTO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<sst xmlns="http://schemas.openxmlformats.org/spreadsheetml/2006/main" count="6289" uniqueCount="1534">
  <si>
    <t>Gerência</t>
  </si>
  <si>
    <t>SUB</t>
  </si>
  <si>
    <t>KM Inicio</t>
  </si>
  <si>
    <t>KM Fim</t>
  </si>
  <si>
    <t>Trecho</t>
  </si>
  <si>
    <t>SB</t>
  </si>
  <si>
    <t>NOME SUB</t>
  </si>
  <si>
    <t>Trecho Coordenação</t>
  </si>
  <si>
    <t>SP NORTE</t>
  </si>
  <si>
    <t>244-ZTO</t>
  </si>
  <si>
    <t>OURO - TUTOIA (CONTORNO)</t>
  </si>
  <si>
    <t>ZCZ-ZTI</t>
  </si>
  <si>
    <t>250ZTO1</t>
  </si>
  <si>
    <t>250ZTO2</t>
  </si>
  <si>
    <t>ZTO</t>
  </si>
  <si>
    <t>ZTO1</t>
  </si>
  <si>
    <t>ZTO2</t>
  </si>
  <si>
    <t>ZTO-ZFT</t>
  </si>
  <si>
    <t>ZTOZZR1</t>
  </si>
  <si>
    <t>ZTOZZR2</t>
  </si>
  <si>
    <t>ZTOZFT1</t>
  </si>
  <si>
    <t>TUTOIA - BUENO DE ANDRADE (CONTORNO)</t>
  </si>
  <si>
    <t>ZTOZFT2</t>
  </si>
  <si>
    <t>ZFT</t>
  </si>
  <si>
    <t>ZFT1</t>
  </si>
  <si>
    <t>ZFT2</t>
  </si>
  <si>
    <t>ZFT-KM9</t>
  </si>
  <si>
    <t>ZFTKM92</t>
  </si>
  <si>
    <t>ZFTKM91</t>
  </si>
  <si>
    <t>ZNA</t>
  </si>
  <si>
    <t>181ZNA</t>
  </si>
  <si>
    <t>RECANTO - ITIRAPINA  (L1 PRINCIPAL)</t>
  </si>
  <si>
    <t>ZRX-ZTI</t>
  </si>
  <si>
    <t>ZRX</t>
  </si>
  <si>
    <t>ZRX1</t>
  </si>
  <si>
    <t>ZRX-ZRQ</t>
  </si>
  <si>
    <t>ZRX1331</t>
  </si>
  <si>
    <t>133ZRQ1</t>
  </si>
  <si>
    <t>ZRQ</t>
  </si>
  <si>
    <t>ZRQ1</t>
  </si>
  <si>
    <t>ZRQ-ZQX</t>
  </si>
  <si>
    <t>ZRQ1381</t>
  </si>
  <si>
    <t>139ZQX1</t>
  </si>
  <si>
    <t>ZQX</t>
  </si>
  <si>
    <t>ZQX1</t>
  </si>
  <si>
    <t>ZQX-ZOX</t>
  </si>
  <si>
    <t>ZQX148</t>
  </si>
  <si>
    <t>154ZOX</t>
  </si>
  <si>
    <t>ZOX</t>
  </si>
  <si>
    <t>ZOX1</t>
  </si>
  <si>
    <t>ZOX2</t>
  </si>
  <si>
    <t>ZOX-ZIQ</t>
  </si>
  <si>
    <t>ZOX1591</t>
  </si>
  <si>
    <t>ZOX1592</t>
  </si>
  <si>
    <t>164ZIQ</t>
  </si>
  <si>
    <t>ZIQ</t>
  </si>
  <si>
    <t>ZIQ1</t>
  </si>
  <si>
    <t>ZIQ2</t>
  </si>
  <si>
    <t>ZIQ-ZVI</t>
  </si>
  <si>
    <t>ZIQ1751</t>
  </si>
  <si>
    <t>ITIRAPINA - ARARAQUARA</t>
  </si>
  <si>
    <t>ZIQ1752</t>
  </si>
  <si>
    <t>181ZVI</t>
  </si>
  <si>
    <t>ZVI</t>
  </si>
  <si>
    <t>ZVI1</t>
  </si>
  <si>
    <t>ZVI2</t>
  </si>
  <si>
    <t>ZVI-ZFR</t>
  </si>
  <si>
    <t>ZVI1851</t>
  </si>
  <si>
    <t>ZVI1852</t>
  </si>
  <si>
    <t>189ZFR</t>
  </si>
  <si>
    <t>ZFR</t>
  </si>
  <si>
    <t>ZFR1</t>
  </si>
  <si>
    <t>ZFR2</t>
  </si>
  <si>
    <t>ZFR-ZSK</t>
  </si>
  <si>
    <t>ZFR1961</t>
  </si>
  <si>
    <t>ZFR1962</t>
  </si>
  <si>
    <t>200ZSK</t>
  </si>
  <si>
    <t>ZSK</t>
  </si>
  <si>
    <t>ZSK1</t>
  </si>
  <si>
    <t>ZSK2</t>
  </si>
  <si>
    <t>ZSK-ZXH</t>
  </si>
  <si>
    <t>ZSKPAT1</t>
  </si>
  <si>
    <t>ZSKPAT2</t>
  </si>
  <si>
    <t>ZSK208</t>
  </si>
  <si>
    <t>212ZXH1</t>
  </si>
  <si>
    <t>212ZXH2</t>
  </si>
  <si>
    <t>ZXH</t>
  </si>
  <si>
    <t>ZXH1</t>
  </si>
  <si>
    <t>ZXH2</t>
  </si>
  <si>
    <t>ZXH-ZTI</t>
  </si>
  <si>
    <t>ZXH2161</t>
  </si>
  <si>
    <t>ZXH2162</t>
  </si>
  <si>
    <t>222ZTI1</t>
  </si>
  <si>
    <t>222ZTI2</t>
  </si>
  <si>
    <t>ZTI</t>
  </si>
  <si>
    <t>ZTI1</t>
  </si>
  <si>
    <t>ZTI2</t>
  </si>
  <si>
    <t>ZTI-ZOI</t>
  </si>
  <si>
    <t>ZTI2321</t>
  </si>
  <si>
    <t>ZTI2322</t>
  </si>
  <si>
    <t>237ZOI1</t>
  </si>
  <si>
    <t>237ZOI2</t>
  </si>
  <si>
    <t>ZOI</t>
  </si>
  <si>
    <t>ZOI1</t>
  </si>
  <si>
    <t>ZOI2</t>
  </si>
  <si>
    <t>ZOI-244</t>
  </si>
  <si>
    <t>ZOI2401</t>
  </si>
  <si>
    <t>ZOI2402</t>
  </si>
  <si>
    <t>ZAR</t>
  </si>
  <si>
    <t>ZAR3</t>
  </si>
  <si>
    <t>ARARAQUARA - MARCO INICIAL</t>
  </si>
  <si>
    <t>ZAR-ZZR</t>
  </si>
  <si>
    <t>ZARKM2</t>
  </si>
  <si>
    <t>KM2KM6</t>
  </si>
  <si>
    <t>KM6KM7</t>
  </si>
  <si>
    <t>KM7ZZR</t>
  </si>
  <si>
    <t>KM7ZTO</t>
  </si>
  <si>
    <t>ZZR</t>
  </si>
  <si>
    <t>ZZR1</t>
  </si>
  <si>
    <t>ZZR-ZDZ</t>
  </si>
  <si>
    <t>ZZRKM9</t>
  </si>
  <si>
    <t>KM9K10</t>
  </si>
  <si>
    <t>K10K14</t>
  </si>
  <si>
    <t>K14K18</t>
  </si>
  <si>
    <t>K18ZDZ</t>
  </si>
  <si>
    <t>ZDZ</t>
  </si>
  <si>
    <t>ZDZ1</t>
  </si>
  <si>
    <t>ZDZ2</t>
  </si>
  <si>
    <t>ZDZ-ZMA</t>
  </si>
  <si>
    <t>ZDZPAT1</t>
  </si>
  <si>
    <t>ZDZPAT2</t>
  </si>
  <si>
    <t>ZDZK301</t>
  </si>
  <si>
    <t>ZDZK302</t>
  </si>
  <si>
    <t>K30K36</t>
  </si>
  <si>
    <t>K36ZMA</t>
  </si>
  <si>
    <t>ZMA</t>
  </si>
  <si>
    <t>ZMA1</t>
  </si>
  <si>
    <t>ZMA2</t>
  </si>
  <si>
    <t>ZMA-ZDG</t>
  </si>
  <si>
    <t>ZMAPAT1</t>
  </si>
  <si>
    <t>ZMAPAT2</t>
  </si>
  <si>
    <t>ZMAK47</t>
  </si>
  <si>
    <t>K47ZDG</t>
  </si>
  <si>
    <t>ZDG</t>
  </si>
  <si>
    <t>ZDG1</t>
  </si>
  <si>
    <t>ZDG2</t>
  </si>
  <si>
    <t>ZDG-ZTN</t>
  </si>
  <si>
    <t>ZDGPAT1</t>
  </si>
  <si>
    <t>ZDGPAT2</t>
  </si>
  <si>
    <t>ZDGK58</t>
  </si>
  <si>
    <t>K58K591</t>
  </si>
  <si>
    <t>K58K592</t>
  </si>
  <si>
    <t>K59K62</t>
  </si>
  <si>
    <t>K62ZTN</t>
  </si>
  <si>
    <t>ZTN</t>
  </si>
  <si>
    <t>ZTN1</t>
  </si>
  <si>
    <t>ZTN2</t>
  </si>
  <si>
    <t>ZTN-ZLQ</t>
  </si>
  <si>
    <t>ZTNPAT1</t>
  </si>
  <si>
    <t>ZTNPAT2</t>
  </si>
  <si>
    <t>ZTNK73</t>
  </si>
  <si>
    <t>K73ZLQ</t>
  </si>
  <si>
    <t>ZLQ</t>
  </si>
  <si>
    <t>ZLQ1</t>
  </si>
  <si>
    <t>ZLQ2</t>
  </si>
  <si>
    <t>ZLQ-ZCZ</t>
  </si>
  <si>
    <t>ZLQPAT1</t>
  </si>
  <si>
    <t>ZLQPAT2</t>
  </si>
  <si>
    <t>ZLQK84</t>
  </si>
  <si>
    <t>K84ZCZ</t>
  </si>
  <si>
    <t>ZCZ</t>
  </si>
  <si>
    <t>ZCZ1</t>
  </si>
  <si>
    <t>ZCZ2</t>
  </si>
  <si>
    <t>ZCZ-ZZF</t>
  </si>
  <si>
    <t>ZCZPAT1</t>
  </si>
  <si>
    <t>ZCZPAT2</t>
  </si>
  <si>
    <t>ZCZK96</t>
  </si>
  <si>
    <t>ZEB-ZCZ</t>
  </si>
  <si>
    <t>K96101</t>
  </si>
  <si>
    <t>101ZZF</t>
  </si>
  <si>
    <t>ZZF</t>
  </si>
  <si>
    <t>ZZF1</t>
  </si>
  <si>
    <t>ZZF2</t>
  </si>
  <si>
    <t>ZZF-ZSD</t>
  </si>
  <si>
    <t>ZZFPAT1</t>
  </si>
  <si>
    <t>ZZFPAT2</t>
  </si>
  <si>
    <t>ZZF111</t>
  </si>
  <si>
    <t>111ZSD</t>
  </si>
  <si>
    <t>ZSD</t>
  </si>
  <si>
    <t>ZSD1</t>
  </si>
  <si>
    <t>ZSD2</t>
  </si>
  <si>
    <t>ZSD-ZJC</t>
  </si>
  <si>
    <t>ZSDZJC</t>
  </si>
  <si>
    <t>ZJC</t>
  </si>
  <si>
    <t>ZJC1</t>
  </si>
  <si>
    <t>ZJC2</t>
  </si>
  <si>
    <t>ZJC-ZXB</t>
  </si>
  <si>
    <t>ZJCPAT1</t>
  </si>
  <si>
    <t>ZJCPAT2</t>
  </si>
  <si>
    <t>ZJC120</t>
  </si>
  <si>
    <t>125ZPN</t>
  </si>
  <si>
    <t>ZPNZXB</t>
  </si>
  <si>
    <t>ZXB</t>
  </si>
  <si>
    <t>ZXB1</t>
  </si>
  <si>
    <t>ZXB2</t>
  </si>
  <si>
    <t>ZXB-ZCV</t>
  </si>
  <si>
    <t>ZXBPAT1</t>
  </si>
  <si>
    <t>ZXBPAT2</t>
  </si>
  <si>
    <t>ZXB136</t>
  </si>
  <si>
    <t>136ZCV</t>
  </si>
  <si>
    <t>ZCV</t>
  </si>
  <si>
    <t>ZCV1</t>
  </si>
  <si>
    <t>ZCV2</t>
  </si>
  <si>
    <t>ZCV-ZCT</t>
  </si>
  <si>
    <t>ZCVPAT1</t>
  </si>
  <si>
    <t>ZCVPAT2</t>
  </si>
  <si>
    <t>ZCV146</t>
  </si>
  <si>
    <t>152ZCT</t>
  </si>
  <si>
    <t>ZCT</t>
  </si>
  <si>
    <t>ZCT1</t>
  </si>
  <si>
    <t>ZCT2</t>
  </si>
  <si>
    <t>ZCT-ZUC</t>
  </si>
  <si>
    <t>ZCTPAT1</t>
  </si>
  <si>
    <t>ZCTPAT2</t>
  </si>
  <si>
    <t>ZCT163</t>
  </si>
  <si>
    <t>163ZUC</t>
  </si>
  <si>
    <t>ZUC</t>
  </si>
  <si>
    <t>ZUC1</t>
  </si>
  <si>
    <t>ZUC2</t>
  </si>
  <si>
    <t>ZUC-ZCG</t>
  </si>
  <si>
    <t>ZUCPAT1</t>
  </si>
  <si>
    <t>ZUCPAT2</t>
  </si>
  <si>
    <t>ZUC173</t>
  </si>
  <si>
    <t>173ZCG</t>
  </si>
  <si>
    <t>ZCG</t>
  </si>
  <si>
    <t>ZCG1</t>
  </si>
  <si>
    <t>ZCG2</t>
  </si>
  <si>
    <t>ZCG-ZEH</t>
  </si>
  <si>
    <t>ZCGPAT1</t>
  </si>
  <si>
    <t>ZCGPAT2</t>
  </si>
  <si>
    <t>ZCG184</t>
  </si>
  <si>
    <t>184ZEH</t>
  </si>
  <si>
    <t>ZEH</t>
  </si>
  <si>
    <t>ZEH1</t>
  </si>
  <si>
    <t>ZEH2</t>
  </si>
  <si>
    <t>ZEH-ZRU</t>
  </si>
  <si>
    <t>ZEHPAT1</t>
  </si>
  <si>
    <t>ZEHPAT2</t>
  </si>
  <si>
    <t>ZEH194</t>
  </si>
  <si>
    <t>203ZRU1</t>
  </si>
  <si>
    <t>203ZRU2</t>
  </si>
  <si>
    <t>ZRU</t>
  </si>
  <si>
    <t>ZRU1</t>
  </si>
  <si>
    <t>ZRU2</t>
  </si>
  <si>
    <t>ZRU-ZGB</t>
  </si>
  <si>
    <t>ZRUPAT1</t>
  </si>
  <si>
    <t>ZRUPAT2</t>
  </si>
  <si>
    <t>ZRU2051</t>
  </si>
  <si>
    <t>ZRU2052</t>
  </si>
  <si>
    <t>205ZGB</t>
  </si>
  <si>
    <t>ZGB</t>
  </si>
  <si>
    <t>ZGB1</t>
  </si>
  <si>
    <t>ZGB2</t>
  </si>
  <si>
    <t>ZGB-ZMO</t>
  </si>
  <si>
    <t>ZGBPAT1</t>
  </si>
  <si>
    <t>ZGBPAT2</t>
  </si>
  <si>
    <t>ZGB217</t>
  </si>
  <si>
    <t>217ZMO</t>
  </si>
  <si>
    <t>ZMO</t>
  </si>
  <si>
    <t>ZMO1</t>
  </si>
  <si>
    <t>ZMO2</t>
  </si>
  <si>
    <t>ZMO-ZVU</t>
  </si>
  <si>
    <t>ZMOPAT1</t>
  </si>
  <si>
    <t>ZMOPAT2</t>
  </si>
  <si>
    <t>ZMO228</t>
  </si>
  <si>
    <t>228ZVU</t>
  </si>
  <si>
    <t>ZVU</t>
  </si>
  <si>
    <t>ZVU1</t>
  </si>
  <si>
    <t>ZVU2</t>
  </si>
  <si>
    <t>ZVU-ZEB</t>
  </si>
  <si>
    <t>ZVUPAT1</t>
  </si>
  <si>
    <t>ZVUPAT2</t>
  </si>
  <si>
    <t>ZVU237</t>
  </si>
  <si>
    <t>237ZEB</t>
  </si>
  <si>
    <t>ZEB</t>
  </si>
  <si>
    <t>ZEB1</t>
  </si>
  <si>
    <t>ZEB2</t>
  </si>
  <si>
    <t>ZEB-ZRZ</t>
  </si>
  <si>
    <t>ZEBPAT1</t>
  </si>
  <si>
    <t>ZEBPAT2</t>
  </si>
  <si>
    <t>ZEBZRZ</t>
  </si>
  <si>
    <t>TMI-ZEB</t>
  </si>
  <si>
    <t>ZRZ</t>
  </si>
  <si>
    <t>ZRZ1</t>
  </si>
  <si>
    <t>ZRZ2</t>
  </si>
  <si>
    <t>ZRZ-ZEC</t>
  </si>
  <si>
    <t>ZRZPAT1</t>
  </si>
  <si>
    <t>ZRZPAT2</t>
  </si>
  <si>
    <t>ZRZ256</t>
  </si>
  <si>
    <t>256ZEC</t>
  </si>
  <si>
    <t>ZEC</t>
  </si>
  <si>
    <t>ZEC1</t>
  </si>
  <si>
    <t>ZEC2</t>
  </si>
  <si>
    <t>ZEC-ZKY</t>
  </si>
  <si>
    <t>ZECPAT1</t>
  </si>
  <si>
    <t>ZECPAT2</t>
  </si>
  <si>
    <t>ZEC267</t>
  </si>
  <si>
    <t>271ZKY</t>
  </si>
  <si>
    <t>ZKY</t>
  </si>
  <si>
    <t>ZKY1</t>
  </si>
  <si>
    <t>ZKY2</t>
  </si>
  <si>
    <t>ZKY-ZZM</t>
  </si>
  <si>
    <t>ZKYPAT1</t>
  </si>
  <si>
    <t>ZKYPAT2</t>
  </si>
  <si>
    <t>ZKY282</t>
  </si>
  <si>
    <t>286ZZM</t>
  </si>
  <si>
    <t>ZZM</t>
  </si>
  <si>
    <t>ZZM1</t>
  </si>
  <si>
    <t>ZZM2</t>
  </si>
  <si>
    <t>ZZM-ZCF</t>
  </si>
  <si>
    <t>ZZMPAT1</t>
  </si>
  <si>
    <t>ZZMPAT2</t>
  </si>
  <si>
    <t>ZZM2931</t>
  </si>
  <si>
    <t>ZZM2932</t>
  </si>
  <si>
    <t>293ZCF1</t>
  </si>
  <si>
    <t>293ZCF2</t>
  </si>
  <si>
    <t>ZCF</t>
  </si>
  <si>
    <t>ZCF1</t>
  </si>
  <si>
    <t>ZCF2</t>
  </si>
  <si>
    <t>ZCF-ZDP</t>
  </si>
  <si>
    <t>ZCFPAT1</t>
  </si>
  <si>
    <t>ZCFZDP</t>
  </si>
  <si>
    <t>ZDP</t>
  </si>
  <si>
    <t>ZDP1</t>
  </si>
  <si>
    <t>ZDP2</t>
  </si>
  <si>
    <t>ZDP-ZVP</t>
  </si>
  <si>
    <t>ZDPZVP</t>
  </si>
  <si>
    <t>ZVP</t>
  </si>
  <si>
    <t>ZVP1</t>
  </si>
  <si>
    <t>ZVP2</t>
  </si>
  <si>
    <t>ZVP-ZGI</t>
  </si>
  <si>
    <t>ZVPPAT1</t>
  </si>
  <si>
    <t>ZVPPAT2</t>
  </si>
  <si>
    <t>ZVP312</t>
  </si>
  <si>
    <t>312ZGI</t>
  </si>
  <si>
    <t>ZGI</t>
  </si>
  <si>
    <t>ZGI1</t>
  </si>
  <si>
    <t>ZGI2</t>
  </si>
  <si>
    <t>ZGI-ZFN</t>
  </si>
  <si>
    <t>ZGIPAT1</t>
  </si>
  <si>
    <t>ZGIPAT2</t>
  </si>
  <si>
    <t>ZGI326</t>
  </si>
  <si>
    <t>332ZFN</t>
  </si>
  <si>
    <t>ZFN</t>
  </si>
  <si>
    <t>ZFN1</t>
  </si>
  <si>
    <t>ZFN2</t>
  </si>
  <si>
    <t>ZFN-ZFP</t>
  </si>
  <si>
    <t>ZFNPAT1</t>
  </si>
  <si>
    <t>ZFNPAT2</t>
  </si>
  <si>
    <t>ZFNZFP</t>
  </si>
  <si>
    <t>ZFP</t>
  </si>
  <si>
    <t>ZFP1</t>
  </si>
  <si>
    <t>ZFP2</t>
  </si>
  <si>
    <t>ZFP-ZRL</t>
  </si>
  <si>
    <t>ZFPK441</t>
  </si>
  <si>
    <t>ZFPK442</t>
  </si>
  <si>
    <t>K44ZRL</t>
  </si>
  <si>
    <t>ZRL</t>
  </si>
  <si>
    <t>ZRL1</t>
  </si>
  <si>
    <t>ZRL2</t>
  </si>
  <si>
    <t>ZRL-ZED</t>
  </si>
  <si>
    <t>ZRLPAT1</t>
  </si>
  <si>
    <t>ZRLPAT2</t>
  </si>
  <si>
    <t>ZRLZED</t>
  </si>
  <si>
    <t>ZED</t>
  </si>
  <si>
    <t>ZED1</t>
  </si>
  <si>
    <t>ZED2</t>
  </si>
  <si>
    <t>ZED-ZJA</t>
  </si>
  <si>
    <t>ZEDPAT1</t>
  </si>
  <si>
    <t>ZEDPAT2</t>
  </si>
  <si>
    <t>ZED361</t>
  </si>
  <si>
    <t>366ZJA</t>
  </si>
  <si>
    <t>ZJA</t>
  </si>
  <si>
    <t>ZJA1</t>
  </si>
  <si>
    <t>ZJA2</t>
  </si>
  <si>
    <t>ZJA-ZUR</t>
  </si>
  <si>
    <t>ZJAPAT1</t>
  </si>
  <si>
    <t>ZJAPAT2</t>
  </si>
  <si>
    <t>ZJA380</t>
  </si>
  <si>
    <t>380ZUR</t>
  </si>
  <si>
    <t>ZUR</t>
  </si>
  <si>
    <t>ZUR1</t>
  </si>
  <si>
    <t>ZUR2</t>
  </si>
  <si>
    <t>ZUR-ZUE</t>
  </si>
  <si>
    <t>ZURPAT1</t>
  </si>
  <si>
    <t>ZURPAT2</t>
  </si>
  <si>
    <t>ZUR394</t>
  </si>
  <si>
    <t>394ZUE</t>
  </si>
  <si>
    <t>ZUE</t>
  </si>
  <si>
    <t>ZUE1</t>
  </si>
  <si>
    <t>ZUE2</t>
  </si>
  <si>
    <t>ZUE-ZTF</t>
  </si>
  <si>
    <t>ZUEPAT1</t>
  </si>
  <si>
    <t>ZUEPAT2</t>
  </si>
  <si>
    <t>ZUE404</t>
  </si>
  <si>
    <t>404ZTF</t>
  </si>
  <si>
    <t>ZTF</t>
  </si>
  <si>
    <t>ZTF1</t>
  </si>
  <si>
    <t>ZTF2</t>
  </si>
  <si>
    <t>ZTF-ZSF</t>
  </si>
  <si>
    <t>ZTFPAT1</t>
  </si>
  <si>
    <t>ZTFPAT2</t>
  </si>
  <si>
    <t>ZTF415</t>
  </si>
  <si>
    <t>415ZSF</t>
  </si>
  <si>
    <t>ZSF</t>
  </si>
  <si>
    <t>ZSF1</t>
  </si>
  <si>
    <t>ZSF2</t>
  </si>
  <si>
    <t>ZSF-ZRW</t>
  </si>
  <si>
    <t>ZSFPAT1</t>
  </si>
  <si>
    <t>ZSFPAT2</t>
  </si>
  <si>
    <t>ZSFZRW</t>
  </si>
  <si>
    <t>ZRW</t>
  </si>
  <si>
    <t>ZRW1</t>
  </si>
  <si>
    <t>ZRW2</t>
  </si>
  <si>
    <t>ZRW-TMI</t>
  </si>
  <si>
    <t>ZRWPAT1</t>
  </si>
  <si>
    <t>ZRWPAT2</t>
  </si>
  <si>
    <t>ZRWTMI</t>
  </si>
  <si>
    <t>ZRX2</t>
  </si>
  <si>
    <t>RECANTO - ITIRAPINA  (L2 PRINCIPAL)</t>
  </si>
  <si>
    <t>ZRX1332</t>
  </si>
  <si>
    <t>133ZRQ2</t>
  </si>
  <si>
    <t>ZRQ2</t>
  </si>
  <si>
    <t>ZRQ1382</t>
  </si>
  <si>
    <t>139ZQX2</t>
  </si>
  <si>
    <t>ZQX2</t>
  </si>
  <si>
    <t>MAQUINISTAS</t>
  </si>
  <si>
    <t>ACIONAMENTO</t>
  </si>
  <si>
    <t>PRÉVIA</t>
  </si>
  <si>
    <t>DESVIO</t>
  </si>
  <si>
    <t>PROGRAMADO?</t>
  </si>
  <si>
    <t>ProgramaPCM</t>
  </si>
  <si>
    <t>Prioridade</t>
  </si>
  <si>
    <t>FIXO</t>
  </si>
  <si>
    <t>SBR</t>
  </si>
  <si>
    <t>VIA</t>
  </si>
  <si>
    <t>SIM</t>
  </si>
  <si>
    <t>Contrato</t>
  </si>
  <si>
    <t>P0</t>
  </si>
  <si>
    <t>ESCALA</t>
  </si>
  <si>
    <t>AGD ACIONAMENTO PCM</t>
  </si>
  <si>
    <t>NÃO</t>
  </si>
  <si>
    <t>Oportunidade</t>
  </si>
  <si>
    <t>P1</t>
  </si>
  <si>
    <t>FIXO + ESCALA</t>
  </si>
  <si>
    <t>OPORTUNIDADE</t>
  </si>
  <si>
    <t>Extra</t>
  </si>
  <si>
    <t>P2</t>
  </si>
  <si>
    <t>P3</t>
  </si>
  <si>
    <t>P4</t>
  </si>
  <si>
    <t>P5</t>
  </si>
  <si>
    <t>TO</t>
  </si>
  <si>
    <t>Não Controláveis</t>
  </si>
  <si>
    <t>TI</t>
  </si>
  <si>
    <t>Pátio</t>
  </si>
  <si>
    <t>Tração</t>
  </si>
  <si>
    <t>PCM Mecânica</t>
  </si>
  <si>
    <t>Mecânica</t>
  </si>
  <si>
    <t>Mecanização</t>
  </si>
  <si>
    <t>PCM VIA</t>
  </si>
  <si>
    <t>CCO Escala</t>
  </si>
  <si>
    <t>CCO Circulação</t>
  </si>
  <si>
    <t>Super</t>
  </si>
  <si>
    <t>Expansão</t>
  </si>
  <si>
    <t>Modernização</t>
  </si>
  <si>
    <t>Infraestrutura</t>
  </si>
  <si>
    <t>OK</t>
  </si>
  <si>
    <t>Anomalia</t>
  </si>
  <si>
    <t>Condições Climática</t>
  </si>
  <si>
    <t>Confiabilidade</t>
  </si>
  <si>
    <t>Engenharia</t>
  </si>
  <si>
    <t>Falta de Contrato</t>
  </si>
  <si>
    <t>Sem Oportunidade</t>
  </si>
  <si>
    <t>Embarcado</t>
  </si>
  <si>
    <t>Vandalismo</t>
  </si>
  <si>
    <t>Sistema</t>
  </si>
  <si>
    <t>Operação</t>
  </si>
  <si>
    <t>Locomotiva</t>
  </si>
  <si>
    <t xml:space="preserve">Operação </t>
  </si>
  <si>
    <t>Recursos Internos</t>
  </si>
  <si>
    <t>Equipagem</t>
  </si>
  <si>
    <t>Intervalo Contrato</t>
  </si>
  <si>
    <t>Equipamento</t>
  </si>
  <si>
    <t>Via</t>
  </si>
  <si>
    <t>Temperatura</t>
  </si>
  <si>
    <t>Não Embarcado</t>
  </si>
  <si>
    <t>Acidente</t>
  </si>
  <si>
    <t>Vagão</t>
  </si>
  <si>
    <t>Ativos</t>
  </si>
  <si>
    <t>Programação</t>
  </si>
  <si>
    <t>Intervalo Oportunidade</t>
  </si>
  <si>
    <t>Execução</t>
  </si>
  <si>
    <t>Chuva</t>
  </si>
  <si>
    <t>Ativo</t>
  </si>
  <si>
    <t>Intervalo Extra</t>
  </si>
  <si>
    <t>Ventos Fortes</t>
  </si>
  <si>
    <t>TOEmbarcado</t>
  </si>
  <si>
    <t>TONãoEmbarcado</t>
  </si>
  <si>
    <t>TOOperação</t>
  </si>
  <si>
    <t>NãoControláveisVandalismo</t>
  </si>
  <si>
    <t>NãoControláveisAcidente</t>
  </si>
  <si>
    <t>TISistema</t>
  </si>
  <si>
    <t>PátioOperação</t>
  </si>
  <si>
    <t>TraçãoOperação</t>
  </si>
  <si>
    <t>PCMMecânicaLocomotiva</t>
  </si>
  <si>
    <t>MecânicaLocomotiva</t>
  </si>
  <si>
    <t>MecânicaVagão</t>
  </si>
  <si>
    <t>MecanizaçãoOperação</t>
  </si>
  <si>
    <t>MecanizaçãoAtivos</t>
  </si>
  <si>
    <t>PCMVIARecursosInternos</t>
  </si>
  <si>
    <t>PCMVIAProgramação</t>
  </si>
  <si>
    <t>CCOEscalaEquipagem</t>
  </si>
  <si>
    <t>CCOCirculaçãoIntervaloContrato</t>
  </si>
  <si>
    <t>CCOCirculaçãoProgramação</t>
  </si>
  <si>
    <t>CCOCirculaçãoIntervaloOportunidade</t>
  </si>
  <si>
    <t>SuperEquipamento</t>
  </si>
  <si>
    <t>SuperExecução</t>
  </si>
  <si>
    <t>ExpansãoEquipamento</t>
  </si>
  <si>
    <t>ExpansãoExecução</t>
  </si>
  <si>
    <t>ModernizaçãoEquipamento</t>
  </si>
  <si>
    <t>ModernizaçãoExecução</t>
  </si>
  <si>
    <t>InfraestruturaEquipamento</t>
  </si>
  <si>
    <t>InfraestruturaExecução</t>
  </si>
  <si>
    <t>OKOK</t>
  </si>
  <si>
    <t>AnomaliaVia</t>
  </si>
  <si>
    <t>AnomaliaMecânica</t>
  </si>
  <si>
    <t>CondiçõesClimáticaTemperatura</t>
  </si>
  <si>
    <t>CondiçõesClimáticaChuva</t>
  </si>
  <si>
    <t>CondiçõesClimáticaVentos Fortes</t>
  </si>
  <si>
    <t>CCOCirculaçãoIntervaloExtra</t>
  </si>
  <si>
    <t>ConfiabilidadeOperação</t>
  </si>
  <si>
    <t>ConfiabilidadeAtivo</t>
  </si>
  <si>
    <t>EngenhariaOperação</t>
  </si>
  <si>
    <t>EngenhariaAtivo</t>
  </si>
  <si>
    <t>Falta de ContratoFalta de Contrato</t>
  </si>
  <si>
    <t>SemOportunidadeSemOportunidade</t>
  </si>
  <si>
    <t>Avaria de CBL</t>
  </si>
  <si>
    <t>AMV sem indicação</t>
  </si>
  <si>
    <t>Alteração de programação da turma</t>
  </si>
  <si>
    <t>Sistema licenciamento indisponível</t>
  </si>
  <si>
    <t>Manobra indisponível</t>
  </si>
  <si>
    <t>Maquinista  indisponível</t>
  </si>
  <si>
    <t>Alteração de programação</t>
  </si>
  <si>
    <t>Avaria</t>
  </si>
  <si>
    <t>Operador indisponível</t>
  </si>
  <si>
    <t>Avaria em veículo (Mecanização)</t>
  </si>
  <si>
    <t>Cancelado devido priorização</t>
  </si>
  <si>
    <t>Falta de OS</t>
  </si>
  <si>
    <t>Atraso chegada maquinista</t>
  </si>
  <si>
    <t>Realizado entre trens</t>
  </si>
  <si>
    <t>Desvio alocação de locomotiva</t>
  </si>
  <si>
    <t>Sem oportunidade</t>
  </si>
  <si>
    <t>Avaria (Escavadeira / caminhão / munck)</t>
  </si>
  <si>
    <t>Erro de programação</t>
  </si>
  <si>
    <t>Avaria (Escavadeira / caminhão / munck / Socadora)</t>
  </si>
  <si>
    <t>Defeito na via</t>
  </si>
  <si>
    <t>Avaria em trem</t>
  </si>
  <si>
    <t>Temperatura Alta</t>
  </si>
  <si>
    <t>Serviço extra contrato</t>
  </si>
  <si>
    <t>Falta de Equipe</t>
  </si>
  <si>
    <t>Queda / Instabilidade de sistema</t>
  </si>
  <si>
    <t>Linha ocupada</t>
  </si>
  <si>
    <t>Atualização malha</t>
  </si>
  <si>
    <t>Locomotiva indisponível</t>
  </si>
  <si>
    <t>Operador não habilitado</t>
  </si>
  <si>
    <t>Avaria em veículo (Detecção)</t>
  </si>
  <si>
    <t>Alteração de programação (Equipamento)</t>
  </si>
  <si>
    <t>Jornada maquinista excedida</t>
  </si>
  <si>
    <t>Concedido intervalo parcial</t>
  </si>
  <si>
    <t>Avaria (Ferramental)</t>
  </si>
  <si>
    <t>Temperatura Baixa</t>
  </si>
  <si>
    <t>Alteração de Programação</t>
  </si>
  <si>
    <t>Manutenção</t>
  </si>
  <si>
    <t>Via de circulação</t>
  </si>
  <si>
    <t>Desvio de escala</t>
  </si>
  <si>
    <t>Desvio programação (Manutenção)</t>
  </si>
  <si>
    <t>Falta de equipamento / material</t>
  </si>
  <si>
    <t>Falta Maquinista (Contrato)</t>
  </si>
  <si>
    <t>Intervalo negado em D-1</t>
  </si>
  <si>
    <t>Quando reduzido da turma</t>
  </si>
  <si>
    <t>Oscilação de Temperatura</t>
  </si>
  <si>
    <t>Falha de programação</t>
  </si>
  <si>
    <t>Equipamento via</t>
  </si>
  <si>
    <t>Baixa produtividade</t>
  </si>
  <si>
    <t>Falta Maquinista (Extra)</t>
  </si>
  <si>
    <t>Intervalo Concedido fora do horário programado</t>
  </si>
  <si>
    <t>Falta de turma (Não Justificado)</t>
  </si>
  <si>
    <t>Ativo mecanização</t>
  </si>
  <si>
    <t>Risco de exceder a jornada</t>
  </si>
  <si>
    <t>Fluxo intenso de trens</t>
  </si>
  <si>
    <t>Equipe interditada</t>
  </si>
  <si>
    <t>Abastecimento</t>
  </si>
  <si>
    <t>Propagação de TI</t>
  </si>
  <si>
    <t>Falta de insumo / material</t>
  </si>
  <si>
    <t>Desvio de programação</t>
  </si>
  <si>
    <t>Propagação de avaria de trens</t>
  </si>
  <si>
    <t>Desvio escala da turma</t>
  </si>
  <si>
    <t>Propagação de vandalismo</t>
  </si>
  <si>
    <t>Intervalo utilizado parcialmente</t>
  </si>
  <si>
    <t>Propagação por motivo via</t>
  </si>
  <si>
    <t>Erro CCO</t>
  </si>
  <si>
    <t>Falha de execução</t>
  </si>
  <si>
    <t>Intervalo Fracionado</t>
  </si>
  <si>
    <t>/</t>
  </si>
  <si>
    <t>BLOCO</t>
  </si>
  <si>
    <t>ATIVIDADE</t>
  </si>
  <si>
    <t>UNIDADE</t>
  </si>
  <si>
    <t>CONTROLE INDICADOR</t>
  </si>
  <si>
    <t>GRUPO</t>
  </si>
  <si>
    <t>Item PDM</t>
  </si>
  <si>
    <t>PESO</t>
  </si>
  <si>
    <t>CORRELATO</t>
  </si>
  <si>
    <t>BINÁRIO</t>
  </si>
  <si>
    <t>OUTROS</t>
  </si>
  <si>
    <t>-</t>
  </si>
  <si>
    <t>EXPANSÃO TURMA 1</t>
  </si>
  <si>
    <t>CAMINHÃO DE SOLDA</t>
  </si>
  <si>
    <t>Nº DE SOLDA</t>
  </si>
  <si>
    <t>CAMINHÂO - SOLDA</t>
  </si>
  <si>
    <t>CAMINHÃO SOLDA</t>
  </si>
  <si>
    <t>EXPANSÃO TURMA 2</t>
  </si>
  <si>
    <t>CONSERVAÇÃO PN</t>
  </si>
  <si>
    <t>CONSERVAÇÂO PN</t>
  </si>
  <si>
    <t>VIA - TURMA</t>
  </si>
  <si>
    <t>INFRA 1</t>
  </si>
  <si>
    <t>DESCARGA DE MATERIAL</t>
  </si>
  <si>
    <t>VIA - LASTRO</t>
  </si>
  <si>
    <t>INFRA 2</t>
  </si>
  <si>
    <t>DESLOCAMENTO</t>
  </si>
  <si>
    <t>TODOS</t>
  </si>
  <si>
    <t>MOD SPN</t>
  </si>
  <si>
    <t>DETECÇÃO - CARRO CONTROLE</t>
  </si>
  <si>
    <t>KM</t>
  </si>
  <si>
    <t>DETECÇÃO</t>
  </si>
  <si>
    <t>MOD ZDG PAT</t>
  </si>
  <si>
    <t>DETECÇÃO - RONDA 7 DIAS</t>
  </si>
  <si>
    <t>MOD ZEM</t>
  </si>
  <si>
    <t>DETECÇÃO - ULTRASSOM - SPERRY</t>
  </si>
  <si>
    <t>MOD ZRB</t>
  </si>
  <si>
    <t>EXPANSÃO - ALÍVIO DE TENSÃO</t>
  </si>
  <si>
    <t>M</t>
  </si>
  <si>
    <t>EXPANSÃO</t>
  </si>
  <si>
    <t>EXPANSÃO - TURMA</t>
  </si>
  <si>
    <t>MOD ZWU ZDC</t>
  </si>
  <si>
    <t>EXPANSÃO - AMV - JACARÉ</t>
  </si>
  <si>
    <t>Nº DE PEÇAS</t>
  </si>
  <si>
    <t>MOD ZYQ ZWI</t>
  </si>
  <si>
    <t>EXPANSÃO - AMV - MEIA CHAVE</t>
  </si>
  <si>
    <t>MODERNIZAÇÃO LASTRO 2</t>
  </si>
  <si>
    <t>EXPANSÃO - DESCARGA - TRILHO</t>
  </si>
  <si>
    <t>Nº DE BARRAS</t>
  </si>
  <si>
    <t>EXPANSÃO - TRILHEIRO</t>
  </si>
  <si>
    <t>MODERNIZAÇÃO TURMA 2</t>
  </si>
  <si>
    <t xml:space="preserve">EXPANSÃO - DORMENTE - CARGA </t>
  </si>
  <si>
    <t>Nº DE DORMENTES</t>
  </si>
  <si>
    <t>EXPANSÃO - LASTRO</t>
  </si>
  <si>
    <t>SOLDA T3</t>
  </si>
  <si>
    <t>EXPANSÃO - DORMENTE - DESCARGA</t>
  </si>
  <si>
    <t>SUPER</t>
  </si>
  <si>
    <t>EXPANSÃO - OUTRA ATIVIDADE</t>
  </si>
  <si>
    <t>EXPANSÃO - TODOS</t>
  </si>
  <si>
    <t>SUPER SERRA</t>
  </si>
  <si>
    <t>EXPANSÃO - TRILHEIRO - DESCARGA</t>
  </si>
  <si>
    <t>SUPER ZAR</t>
  </si>
  <si>
    <t>EXPANSÃO - PEDRA - CARGA</t>
  </si>
  <si>
    <t>VAGÕES</t>
  </si>
  <si>
    <t>SUPER ZEM</t>
  </si>
  <si>
    <t>EXPANSÃO - PEDRA - DESCARGA</t>
  </si>
  <si>
    <t>SUPER ZRU</t>
  </si>
  <si>
    <t>FMT - PEDRA - DESCARGA</t>
  </si>
  <si>
    <t>FMT</t>
  </si>
  <si>
    <t>FMT - LASTRO</t>
  </si>
  <si>
    <t>SUPER ZST</t>
  </si>
  <si>
    <t>EXPANSÃO - SOCADORA</t>
  </si>
  <si>
    <t>SUPER ZVK</t>
  </si>
  <si>
    <t>EXPANSÃO - SOLDA</t>
  </si>
  <si>
    <t>SUPER ZWW</t>
  </si>
  <si>
    <t>EXPANSÃO - SUBSTITUIÇÃO DE DORMENTE</t>
  </si>
  <si>
    <t>A01</t>
  </si>
  <si>
    <t>EXPANSÃO - SUBSTITUIÇÃO DE TRILHO</t>
  </si>
  <si>
    <t>A07</t>
  </si>
  <si>
    <t>TRILHEIRO - DESCARGA</t>
  </si>
  <si>
    <t>TRILHEIRO</t>
  </si>
  <si>
    <t>A10</t>
  </si>
  <si>
    <t>INFRAESTRUTURA</t>
  </si>
  <si>
    <t>Nº DE ITENS</t>
  </si>
  <si>
    <t>A11</t>
  </si>
  <si>
    <t>INSPEÇÃO AUTO DE LINHA</t>
  </si>
  <si>
    <t>AUTO</t>
  </si>
  <si>
    <t>A13</t>
  </si>
  <si>
    <t>JIC</t>
  </si>
  <si>
    <t>A15</t>
  </si>
  <si>
    <t>LIMPEZA LASTRO</t>
  </si>
  <si>
    <t>LIMPEZA DE LASTRO</t>
  </si>
  <si>
    <t>A17</t>
  </si>
  <si>
    <t>MECANIZAÇÃO - CAPINA QUÍMICA</t>
  </si>
  <si>
    <t>OUTROS - MECANIZAÇÃO</t>
  </si>
  <si>
    <t>MECANIZAÇÃO</t>
  </si>
  <si>
    <t>CAPINA</t>
  </si>
  <si>
    <t>A20</t>
  </si>
  <si>
    <t>MECANIZAÇÃO - DLP</t>
  </si>
  <si>
    <t>DLP</t>
  </si>
  <si>
    <t>A50</t>
  </si>
  <si>
    <t>MECANIZAÇÃO - DOL</t>
  </si>
  <si>
    <t>DOL</t>
  </si>
  <si>
    <t>A51</t>
  </si>
  <si>
    <t>DOL - PEDRA - DESCARGA</t>
  </si>
  <si>
    <t>LASTRO</t>
  </si>
  <si>
    <t>PEDRA - DOL</t>
  </si>
  <si>
    <t>A52</t>
  </si>
  <si>
    <t>MECANIZAÇÃO - ESMERILHADORA</t>
  </si>
  <si>
    <t>ESMERILHADORA</t>
  </si>
  <si>
    <t>A60</t>
  </si>
  <si>
    <t>MECANIZAÇÃO - MANUTENÇÃO</t>
  </si>
  <si>
    <t>MECANIZAÇÃO - TODOS</t>
  </si>
  <si>
    <t>A62</t>
  </si>
  <si>
    <t>MECANIZAÇÃO - ROÇADA</t>
  </si>
  <si>
    <t>ROÇADA</t>
  </si>
  <si>
    <t>A63</t>
  </si>
  <si>
    <t>MECANIZAÇÃO - SOCADORA</t>
  </si>
  <si>
    <t>SOCADORA</t>
  </si>
  <si>
    <t>A65</t>
  </si>
  <si>
    <t>MODERNIZAÇÃO - ALÍVIO DE TENSÃO</t>
  </si>
  <si>
    <t>MODERNIZAÇÃO</t>
  </si>
  <si>
    <t>MODERNIZAÇÃO - TURMA</t>
  </si>
  <si>
    <t>A67</t>
  </si>
  <si>
    <t>MODERNIZAÇÃO - AMV - JACARÉ</t>
  </si>
  <si>
    <t>A69</t>
  </si>
  <si>
    <t>MODERNIZAÇÃO - AMV - MEIA CHAVE</t>
  </si>
  <si>
    <t>A70</t>
  </si>
  <si>
    <t>MODERNIZAÇÃO - DESCARGA - TRILHO</t>
  </si>
  <si>
    <t>MODERNIZAÇÃO - TRILHEIRO</t>
  </si>
  <si>
    <t>A71</t>
  </si>
  <si>
    <t xml:space="preserve">MODERNIZAÇÃO - DORMENTE - CARGA </t>
  </si>
  <si>
    <t>MODERNIZAÇÃO - LASTRO</t>
  </si>
  <si>
    <t>A73</t>
  </si>
  <si>
    <t>MODERNIZAÇÃO - DORMENTE - DESCARGA</t>
  </si>
  <si>
    <t>A74</t>
  </si>
  <si>
    <t>MODERNIZAÇÃO - OUTRA ATIVIDADE</t>
  </si>
  <si>
    <t>A80</t>
  </si>
  <si>
    <t>MODERNIZAÇÃO - PEDRA - CARGA</t>
  </si>
  <si>
    <t>MODERNIZAÇÃO - TODOS</t>
  </si>
  <si>
    <t>A83</t>
  </si>
  <si>
    <t>MODERNIZAÇÃO - PEDRA - DESCARGA</t>
  </si>
  <si>
    <t>A84</t>
  </si>
  <si>
    <t>MODERNIZAÇÃO - SOCADORA</t>
  </si>
  <si>
    <t>A85</t>
  </si>
  <si>
    <t>MODERNIZAÇÃO - SOLDA</t>
  </si>
  <si>
    <t>A87</t>
  </si>
  <si>
    <t>MODERNIZAÇÃO - SUBSTITUIÇÃO DE DORMENTE</t>
  </si>
  <si>
    <t>A88</t>
  </si>
  <si>
    <t>MODERNIZAÇÃO - RECOLHIMENTO DE DORMENTE</t>
  </si>
  <si>
    <t>A89</t>
  </si>
  <si>
    <t>MODERNIZAÇÃO - SUBSTITUIÇÃO DE TRILHO</t>
  </si>
  <si>
    <t>A96</t>
  </si>
  <si>
    <t>MODERNIZAÇÃO - TRILHO - DESCARGA</t>
  </si>
  <si>
    <t>E14</t>
  </si>
  <si>
    <t>OUTRAS ATIVIDADES</t>
  </si>
  <si>
    <t>E17</t>
  </si>
  <si>
    <t>PARADA</t>
  </si>
  <si>
    <t>Nº Paradas</t>
  </si>
  <si>
    <t>E40</t>
  </si>
  <si>
    <t>PARTIDA - RETORNO - LASTRO SERRA</t>
  </si>
  <si>
    <t>%</t>
  </si>
  <si>
    <t>LASTRO SERRA</t>
  </si>
  <si>
    <t>E42</t>
  </si>
  <si>
    <t>PDM - ALÍVIO DE TENSÃO</t>
  </si>
  <si>
    <t>ALÍVIO</t>
  </si>
  <si>
    <t>ALÍVIO DE TENSÃO</t>
  </si>
  <si>
    <t>E46</t>
  </si>
  <si>
    <t>PDM - AMV - JACARÉ</t>
  </si>
  <si>
    <t>AMV</t>
  </si>
  <si>
    <t>SUBSTITUIÇÃO DE JACARÉ</t>
  </si>
  <si>
    <t>N44</t>
  </si>
  <si>
    <t>PDM - AMV - MEIA CHAVE</t>
  </si>
  <si>
    <t>SUBSTITUIÇÃO DE MEIA-CHAVE</t>
  </si>
  <si>
    <t>N83</t>
  </si>
  <si>
    <t>PDM - DESCARGA - DORMENTE</t>
  </si>
  <si>
    <t>DORMENTE - DESCARGA</t>
  </si>
  <si>
    <t>DORMENTE DE</t>
  </si>
  <si>
    <t>V02</t>
  </si>
  <si>
    <t xml:space="preserve">PDM - DORMENTE - CARGA </t>
  </si>
  <si>
    <t>V37</t>
  </si>
  <si>
    <t>PDM - DORMENTE - PONTE</t>
  </si>
  <si>
    <t>DORMENTE - PONTE</t>
  </si>
  <si>
    <t>DORMENTE PONTE</t>
  </si>
  <si>
    <t>V40</t>
  </si>
  <si>
    <t>PDM - PEDRA - CARGA</t>
  </si>
  <si>
    <t>V42</t>
  </si>
  <si>
    <t>PDM - PEDRA - DESCARGA</t>
  </si>
  <si>
    <t>PEDRA</t>
  </si>
  <si>
    <t>REFORÇO DE LASTRO</t>
  </si>
  <si>
    <t>V43</t>
  </si>
  <si>
    <t>PDM - POSICIONAMENTO - TRILHO</t>
  </si>
  <si>
    <t>TRILHO - POSICIONAMENTO</t>
  </si>
  <si>
    <t>V64</t>
  </si>
  <si>
    <t>PDM - SOLDA</t>
  </si>
  <si>
    <t>SOLDA</t>
  </si>
  <si>
    <t>VIA - SOLDA</t>
  </si>
  <si>
    <t>V70</t>
  </si>
  <si>
    <t>PDM - SUBSTITUIÇÃO - DORMENTE</t>
  </si>
  <si>
    <t>DORMENTE - SUBSTITUIÇÂO</t>
  </si>
  <si>
    <t>V73</t>
  </si>
  <si>
    <t>PDM - SUBSTITUIÇÃO - TRILHO</t>
  </si>
  <si>
    <t>TRILHO - SUBSTITUIÇÂO</t>
  </si>
  <si>
    <t>SUBSTITUIÇÃO DE TRILHO</t>
  </si>
  <si>
    <t>V74</t>
  </si>
  <si>
    <t>RECOLHIMENTO DE DORMENTE</t>
  </si>
  <si>
    <t>V77</t>
  </si>
  <si>
    <t>RECOLHIMENTO DE MATERIAL</t>
  </si>
  <si>
    <t>V80</t>
  </si>
  <si>
    <t>VIA - TRILHEIRO</t>
  </si>
  <si>
    <t>V83</t>
  </si>
  <si>
    <t>TRILHEIRO - RECOLHIMENTO DE TRILHO</t>
  </si>
  <si>
    <t>TRILHEIRO - RECOLHIMENTO</t>
  </si>
  <si>
    <t>V85</t>
  </si>
  <si>
    <t>INSPEÇÃO RIV</t>
  </si>
  <si>
    <t>V86</t>
  </si>
  <si>
    <t>TRACK STAR - MRS</t>
  </si>
  <si>
    <t>DETECÇÃO-MRS</t>
  </si>
  <si>
    <t>V87</t>
  </si>
  <si>
    <t>DOL - PEDRA - CARGA</t>
  </si>
  <si>
    <t>V88</t>
  </si>
  <si>
    <t>VANDALISMO - LIMPEZA</t>
  </si>
  <si>
    <t>V89</t>
  </si>
  <si>
    <t>V90</t>
  </si>
  <si>
    <t>V92</t>
  </si>
  <si>
    <t>VARRIÇÃO</t>
  </si>
  <si>
    <t>V93</t>
  </si>
  <si>
    <t>NIVELAMENTO</t>
  </si>
  <si>
    <t>V94</t>
  </si>
  <si>
    <t>PREPARAÇÃO DE BARRA</t>
  </si>
  <si>
    <t>TRILHO</t>
  </si>
  <si>
    <t>V95</t>
  </si>
  <si>
    <t xml:space="preserve">INSPEÇÃO </t>
  </si>
  <si>
    <t>V96</t>
  </si>
  <si>
    <t>V97</t>
  </si>
  <si>
    <t>W48</t>
  </si>
  <si>
    <t>W50</t>
  </si>
  <si>
    <t>W53</t>
  </si>
  <si>
    <t>W54</t>
  </si>
  <si>
    <t>W55</t>
  </si>
  <si>
    <t>W58</t>
  </si>
  <si>
    <t>W59</t>
  </si>
  <si>
    <t>W60</t>
  </si>
  <si>
    <t>W61</t>
  </si>
  <si>
    <t>W62</t>
  </si>
  <si>
    <t>W70</t>
  </si>
  <si>
    <t>W71</t>
  </si>
  <si>
    <t>W72</t>
  </si>
  <si>
    <t>W73</t>
  </si>
  <si>
    <t>W75</t>
  </si>
  <si>
    <t>W85</t>
  </si>
  <si>
    <t>W89</t>
  </si>
  <si>
    <t>W90</t>
  </si>
  <si>
    <t>W92</t>
  </si>
  <si>
    <t>W94</t>
  </si>
  <si>
    <t>W95</t>
  </si>
  <si>
    <t>W96</t>
  </si>
  <si>
    <t>W97</t>
  </si>
  <si>
    <t>W98</t>
  </si>
  <si>
    <t>W99</t>
  </si>
  <si>
    <t>CONTROLE PERDAS</t>
  </si>
  <si>
    <t xml:space="preserve">TURMA FIXA VIA </t>
  </si>
  <si>
    <t>ACASSIO (TF-662)</t>
  </si>
  <si>
    <t>ADENISON (TP-810)</t>
  </si>
  <si>
    <t>ADRIANO (TP-694)</t>
  </si>
  <si>
    <t>ALLEF (TP-719)</t>
  </si>
  <si>
    <t>AMAURI (TF-515)</t>
  </si>
  <si>
    <t>ANDERSON (TF-680)</t>
  </si>
  <si>
    <t>ANISIO (TF-514)</t>
  </si>
  <si>
    <t>ANTONI  (TP-720)</t>
  </si>
  <si>
    <t>ANTONIO (TF-681)</t>
  </si>
  <si>
    <t>ANTÔNIO (TP-713)</t>
  </si>
  <si>
    <t>BRIGIDIO (TF-688)</t>
  </si>
  <si>
    <t>BRUNO (TF-525)</t>
  </si>
  <si>
    <t>CAIO (TMC-649)</t>
  </si>
  <si>
    <t>CAIQUE (TP-869)</t>
  </si>
  <si>
    <t>CARLOS (TP-722)</t>
  </si>
  <si>
    <t>CLAUDIO (TMC-650)</t>
  </si>
  <si>
    <t>CLAUDOMIRO (TP)</t>
  </si>
  <si>
    <t>CLEBISON (TP-728)</t>
  </si>
  <si>
    <t>DANIEL (TP-647)</t>
  </si>
  <si>
    <t>DANIEL (TP-724)</t>
  </si>
  <si>
    <t>DANILO (TP-837)</t>
  </si>
  <si>
    <t>DARCI (TMC-657)</t>
  </si>
  <si>
    <t>DENILSON (TF-512)</t>
  </si>
  <si>
    <t>DIEGO (TF-42)</t>
  </si>
  <si>
    <t>DIEGO (TP-681)</t>
  </si>
  <si>
    <t>DIEGO (TP-719)</t>
  </si>
  <si>
    <t>DIEGO (TP-723)</t>
  </si>
  <si>
    <t>DILL (TF-519)</t>
  </si>
  <si>
    <t>EDSON (TP-719)</t>
  </si>
  <si>
    <t>EDSON (TP-780)</t>
  </si>
  <si>
    <t>EDSON/NIVALDO (TP-819)</t>
  </si>
  <si>
    <t>EDVAN (TP-691)</t>
  </si>
  <si>
    <t>ELIAS (TP-808)</t>
  </si>
  <si>
    <t>ELSON (TF-526)</t>
  </si>
  <si>
    <t>FERNANDO (TF-686)</t>
  </si>
  <si>
    <t>FRANCENILDO (TF-513)</t>
  </si>
  <si>
    <t>FRANCISCO (TF-670)</t>
  </si>
  <si>
    <t>GEOVANIO (TF-675)</t>
  </si>
  <si>
    <t>GERSON (TP-743)</t>
  </si>
  <si>
    <t>GILMAX (TP-700)</t>
  </si>
  <si>
    <t>HUELTON (TP-725)</t>
  </si>
  <si>
    <t>IAGO (TF-647)</t>
  </si>
  <si>
    <t>IGOR (TF-660)</t>
  </si>
  <si>
    <t>ISMAEL(TP-726)</t>
  </si>
  <si>
    <t>JACIANO (TF-674)</t>
  </si>
  <si>
    <t>JAIR (TF-659)</t>
  </si>
  <si>
    <t>JEREMIAS (TF-701)</t>
  </si>
  <si>
    <t>JEREMIAS (TP-509)</t>
  </si>
  <si>
    <t>JOÃO (TF-655)</t>
  </si>
  <si>
    <t>JONATAS (TF-522)</t>
  </si>
  <si>
    <t>JOSÉ  (TF-521)</t>
  </si>
  <si>
    <t>JOSÉ (TP-879)</t>
  </si>
  <si>
    <t>JOSIEL (TP-858)</t>
  </si>
  <si>
    <t>JOVÂNIO (TP-850)</t>
  </si>
  <si>
    <t>JUAREZ (TF-673)</t>
  </si>
  <si>
    <t>JULIO (TF-648)</t>
  </si>
  <si>
    <t>JULIO (TP-697)</t>
  </si>
  <si>
    <t>JULIO CÉSAR (TP-701)</t>
  </si>
  <si>
    <t>JULIO MIGUEL (TMC-647)</t>
  </si>
  <si>
    <t>JUSCELIO (TF-658)</t>
  </si>
  <si>
    <t>KLECIO (TP-699)</t>
  </si>
  <si>
    <t>LEANDRO (TP-727)</t>
  </si>
  <si>
    <t>LEÔNCIO (TF-526)</t>
  </si>
  <si>
    <t>LUCIANO (TP-805)</t>
  </si>
  <si>
    <t>MAIKSON (TF-666)</t>
  </si>
  <si>
    <t>MARCEL (TF-03)</t>
  </si>
  <si>
    <t>MARCOS (TF-520)</t>
  </si>
  <si>
    <t>MATEUS (TP-809)</t>
  </si>
  <si>
    <t>MAURO TP-868)</t>
  </si>
  <si>
    <t>MAXSUEL (TP-878)</t>
  </si>
  <si>
    <t>MILTON (TMC-677)</t>
  </si>
  <si>
    <t>PEDRO (TP-696)</t>
  </si>
  <si>
    <t>QUINZEIRO (TP-720)</t>
  </si>
  <si>
    <t>RAFAEL (TP-695)</t>
  </si>
  <si>
    <t>RAFAEL (TP-869)</t>
  </si>
  <si>
    <t>RAIFRAN (TF-694)</t>
  </si>
  <si>
    <t>RAIMUNDO (TF-651)</t>
  </si>
  <si>
    <t>RENATO (TP-694)</t>
  </si>
  <si>
    <t>ROBSON (TF-701)</t>
  </si>
  <si>
    <t>ROBSON (TP-729)</t>
  </si>
  <si>
    <t>ROGÉRIO (TP-730)</t>
  </si>
  <si>
    <t>SIVALDO (TP-707)</t>
  </si>
  <si>
    <t>THIAGO (TF-685)</t>
  </si>
  <si>
    <t>VALDECI (TF-677)</t>
  </si>
  <si>
    <t>VALDIR (TF-523)</t>
  </si>
  <si>
    <t>VALMIR (TF-678)</t>
  </si>
  <si>
    <t>VANIEL (TF-670)</t>
  </si>
  <si>
    <t>WAGNER (TP-58)</t>
  </si>
  <si>
    <t>WAGNER (TP-869)</t>
  </si>
  <si>
    <t>WALTER (TP-810)</t>
  </si>
  <si>
    <t>WASHINGTON (TP-696)</t>
  </si>
  <si>
    <t>WELLINGTON (TF-679)</t>
  </si>
  <si>
    <t>WEMERSON (TP-708)</t>
  </si>
  <si>
    <t>WILLIAN (TP-811)</t>
  </si>
  <si>
    <t>JOSUEL (TP-697)</t>
  </si>
  <si>
    <t>INICIO</t>
  </si>
  <si>
    <t>Nenhum dado encontrado para a data de hoje.</t>
  </si>
  <si>
    <t>]</t>
  </si>
  <si>
    <t>GESTÃO DE ACOMPANHAMENTO</t>
  </si>
  <si>
    <t>📋 *RELATÓRIO DIÁRIO - 16/2/2026*
Aba: SP_NORTE
----------------------------
🔹 *Ativo:* V87
   └ Status 1: MC1 08:21, sem oportunidade 
   └ Status 2: MC1 08:21, sem oportunidade 
🔹 *Ativo:* JOSUEL (TP-697)
   └ Status 1: Equipe pronta 10:23, aguarda passagem L84 10:30, em intervalo 10:47
   └ Status 2: -
🔹 *Ativo:* V48
   └ Status 1: MC1 08:15, aguarda oportunidade, previsão de faixa 12h
   └ Status 2: -
🔹 *Ativo:* W54
   └ Status 1: Aguarda mecanica loco 9401 não liga 
   └ Status 2: Locomotiva 9401 avariada, previsão D+1
🔹 *Ativo:* PEDRO (TP-696)
   └ Status 1: Aguarda equipe informar pronto
   └ Status 2: -
🔹 *Ativo:* CARLOS (TP-722)
   └ Status 1: Equipe pronta as 10h, em intervalo 11h, em intervalo 10:54 
   └ Status 2: -
🔹 *Ativo:* V88
   └ Status 1: Aguarda MC1, equipe em descanso
   └ Status 2: Equipe em interjornada
🔹 *Ativo:* MARCEL (TF-03)
   └ Status 1: Equipe pronta 9:44, aguarda oportunidade 
   └ Status 2: -
🔹 *Ativo:* V40
   └ Status 1: MC1 08:09, sem oportunidade 
   └ Status 2: MC1 08:09, sem oportunidade 
🔹 *Ativo:* MAURO TP-868)
   └ Status 1: Equipe no local, aguarda temperatura 
   └ Status 2: -
🔹 *Ativo:* WAGNER (TP-58)
   └ Status 1: Equipe no local, aguarda temperatura 
   └ Status 2: -
🔹 *Ativo:* ANTONIO (TF-681)
   └ Status 1: Aguarda equipe informar pronto
   └ Status 2: -
🔹 *Ativo:* V83
   └ Status 1: MC1 08:27, autorizado 09:53, em deslocamento para intervalo
   └ Status 2: -
✅ *Total de itens encontrados:* 13</t>
  </si>
  <si>
    <t>FECHAMENTO</t>
  </si>
  <si>
    <t>ITENS GUIA</t>
  </si>
  <si>
    <t>RESPONSABILIDADE</t>
  </si>
  <si>
    <t>RECURSO</t>
  </si>
  <si>
    <t>INTERVALO</t>
  </si>
  <si>
    <t>PRODUÇÃO</t>
  </si>
  <si>
    <t>O QUE?</t>
  </si>
  <si>
    <t>ONDE?</t>
  </si>
  <si>
    <t>PODUÇÃO</t>
  </si>
  <si>
    <t>QUEM VAI RESPONDER PELA EXECUÇÃO?</t>
  </si>
  <si>
    <t>GESTÃO</t>
  </si>
  <si>
    <t>EQUIPAGEM</t>
  </si>
  <si>
    <t>ATIVOS</t>
  </si>
  <si>
    <t>PARCIAL 1</t>
  </si>
  <si>
    <t>PARCIAL 2</t>
  </si>
  <si>
    <t>PARCIAL 3</t>
  </si>
  <si>
    <t>TOTAL</t>
  </si>
  <si>
    <t>ANALISE</t>
  </si>
  <si>
    <t>obr</t>
  </si>
  <si>
    <t>ESCREVE</t>
  </si>
  <si>
    <t>FORMULA</t>
  </si>
  <si>
    <t>SELECIONAR</t>
  </si>
  <si>
    <t>*</t>
  </si>
  <si>
    <t>CHAVE</t>
  </si>
  <si>
    <t>DATA</t>
  </si>
  <si>
    <t>Semana</t>
  </si>
  <si>
    <t>ATIVO</t>
  </si>
  <si>
    <t>Atividade</t>
  </si>
  <si>
    <t>Atividade - Inidicador</t>
  </si>
  <si>
    <t>Local - Partida</t>
  </si>
  <si>
    <t>Local - Encerramento</t>
  </si>
  <si>
    <t>KM - Inicio</t>
  </si>
  <si>
    <t>KM - Fim</t>
  </si>
  <si>
    <t>Entre - Estações</t>
  </si>
  <si>
    <t>Inicia</t>
  </si>
  <si>
    <t>Duração</t>
  </si>
  <si>
    <t>Quantidade</t>
  </si>
  <si>
    <t>Unidade</t>
  </si>
  <si>
    <t>Gerência da Via</t>
  </si>
  <si>
    <t>Coordenação da Via</t>
  </si>
  <si>
    <t>Responsavel pelo boletim</t>
  </si>
  <si>
    <t>Detalhe Programação</t>
  </si>
  <si>
    <t>Programar para D+1</t>
  </si>
  <si>
    <t>Confirmação programação</t>
  </si>
  <si>
    <t>Qtd. Maquinista</t>
  </si>
  <si>
    <t>Tipo de Maquinista (Fixo / Escala)</t>
  </si>
  <si>
    <t>Tipo de Acionamento</t>
  </si>
  <si>
    <t>Apresentação no lastro</t>
  </si>
  <si>
    <t>Ativo - 1</t>
  </si>
  <si>
    <t>Ativo - 2</t>
  </si>
  <si>
    <t>Vagões - Qtd.</t>
  </si>
  <si>
    <t>*2</t>
  </si>
  <si>
    <t>Atividade_1</t>
  </si>
  <si>
    <t>Atividade - PDM</t>
  </si>
  <si>
    <t>Local - Partida_2</t>
  </si>
  <si>
    <t>Local - Encerramento_3</t>
  </si>
  <si>
    <t>Entre-Locais</t>
  </si>
  <si>
    <t>SB_4</t>
  </si>
  <si>
    <t>SUB_5</t>
  </si>
  <si>
    <t>KM - ínicio</t>
  </si>
  <si>
    <t>KM - Fim_6</t>
  </si>
  <si>
    <t>HR Turma Pronta</t>
  </si>
  <si>
    <t>Inicio</t>
  </si>
  <si>
    <t>Fim</t>
  </si>
  <si>
    <t>Inicio_7</t>
  </si>
  <si>
    <t>Fim_8</t>
  </si>
  <si>
    <t>Inicio_9</t>
  </si>
  <si>
    <t>Fim_10</t>
  </si>
  <si>
    <t>LIBERADO PELO CCO</t>
  </si>
  <si>
    <t>Quantidade_11</t>
  </si>
  <si>
    <t>Unidade_12</t>
  </si>
  <si>
    <t>Gerência da Via_13</t>
  </si>
  <si>
    <t>Coordenação da Via_14</t>
  </si>
  <si>
    <t>Trecho_15</t>
  </si>
  <si>
    <t>Responsavel pelo boletim_16</t>
  </si>
  <si>
    <t>*3</t>
  </si>
  <si>
    <t>Status</t>
  </si>
  <si>
    <t>Prévia CCO 22h</t>
  </si>
  <si>
    <t>Prévia - 1</t>
  </si>
  <si>
    <t>Prévia - 2</t>
  </si>
  <si>
    <t>*4</t>
  </si>
  <si>
    <t>Responsabilidade</t>
  </si>
  <si>
    <t>Fechamento - Impacto</t>
  </si>
  <si>
    <t>Detalhe - Fechamento</t>
  </si>
  <si>
    <t>Justificativa</t>
  </si>
  <si>
    <t>Analise Prévia</t>
  </si>
  <si>
    <t>Intervalo</t>
  </si>
  <si>
    <t>QTD</t>
  </si>
  <si>
    <t>Concat</t>
  </si>
  <si>
    <t>Antonioni</t>
  </si>
  <si>
    <t xml:space="preserve">Socadora Mecanizada </t>
  </si>
  <si>
    <t>MC1 07:57, licenciado 11:42, intervalo 13;14 até 15:02</t>
  </si>
  <si>
    <t xml:space="preserve">TEXTO ABAIXO </t>
  </si>
  <si>
    <t>ZPN2</t>
  </si>
  <si>
    <t xml:space="preserve">MC1 07:57, sem oportunidade de faixa </t>
  </si>
  <si>
    <t xml:space="preserve">MC1 07:57, sem oportunidade faixa </t>
  </si>
  <si>
    <t xml:space="preserve"> *RELATÓRIO DIÁRIO - SP_NORTE - 16/2/2026*
----------------------------
🔴 *Ativo:* V87
   ├ KM: 326.1
   └ Status: MC1 08:21, autorizado 11:37 em deslocamento para intervalo, em intervalo 13:21, realizou somente viagem de medição 
🟢 *Ativo:* JOSUEL (TP-697)
   ├ KM: 312.8
   └ Status: Equipe pronta 10:23, aguarda passagem L84 10:30, em intervalo 10:47, sem produção devido temperatura 
🟢 *Ativo:* V48
   ├ KM: 300
   └ Status: MC1 08:15, aguarda oportunidade, previsão de faixa 12h, autorizado 11:12 em deslocamento 
🔴 *Ativo:* W54
   ├ KM: 204
   └ Status: Locomotiva 9401 avariada, previsão D+1
🔴 *Ativo:* PEDRO (TP-696)
   ├ KM: 187
   └ Status: Não solicitou intervalo 
🟢 *Ativo:* CARLOS (TP-722)
   ├ KM: 157.6
   └ Status: Equipe pronta as 10h, em intervalo 11h, em intervalo 10:54, realizou 1 solda 
🔴 *Ativo:* V88
   ├ KM: 153.8
   └ Status: Equipe em interjornada
🔴 *Ativo:* MARCEL (TF-03)
   ├ KM: 102.4
   └ Status: Equipe pronta 9:44, sem oportunidade 
🔴 *Ativo:* V40
   ├ KM: 54.8
   └ Status: MC1 08:09, sem oportunidade 
🔴 *Ativo:* MAURO TP-868)
   ├ KM: 46.7
   └ Status: Equipe no local, aguarda temperatura 
🔴 *Ativo:* WAGNER (TP-58)
   ├ KM: 41.9
   └ Status: Equipe no local, aguarda temperatura 
🔴 *Ativo:* ANTONIO (TF-681)
   ├ KM: 11.2
   └ Status: Equipe pronta 10:30, aguarda sem oportunidade
🟢 *Ativo:* V83
   ├ KM: 139.2
   └ Status: MC1 08:27, autorizado 09:53, em deslocamento para intervalo, em intervalo 11:56, 500m de socaria 
✅ *Total de itens encontrados:* 13</t>
  </si>
  <si>
    <t>Deslocamento</t>
  </si>
  <si>
    <t xml:space="preserve">MC1 09:27, sem oportunidade de faixa </t>
  </si>
  <si>
    <t>W57</t>
  </si>
  <si>
    <t xml:space="preserve">Ronaldo </t>
  </si>
  <si>
    <t>Recolhimento de dormentes inservÍveis</t>
  </si>
  <si>
    <t>Clayton + Larocca</t>
  </si>
  <si>
    <t xml:space="preserve">Sem oportunidade de faixa </t>
  </si>
  <si>
    <t>JOSUÉ (TP-697)</t>
  </si>
  <si>
    <t xml:space="preserve">ronaldo </t>
  </si>
  <si>
    <t>execução de solda - Condicionado à temperatura</t>
  </si>
  <si>
    <t xml:space="preserve">TP pronta 07:30, não solicitou devido chuva no local </t>
  </si>
  <si>
    <t>Execução de solda - Condicionado à temperatura (ZVP1)</t>
  </si>
  <si>
    <t xml:space="preserve">07:53, sem oportunidade de faixa </t>
  </si>
  <si>
    <t xml:space="preserve">MC1 07:53, sem oportunidade de faixa </t>
  </si>
  <si>
    <t>ZCZ-ZRU</t>
  </si>
  <si>
    <t xml:space="preserve">Douglas </t>
  </si>
  <si>
    <t xml:space="preserve">MC1 09:37, sem oportunidade de faixa </t>
  </si>
  <si>
    <t xml:space="preserve">TP pronta 10hrs , sem oportunidade de faixa </t>
  </si>
  <si>
    <t>Carlos Eduardo</t>
  </si>
  <si>
    <t xml:space="preserve">Descarga de pedra </t>
  </si>
  <si>
    <t>2 Maq. Escala 07HRS</t>
  </si>
  <si>
    <t>CArlos Eduardo</t>
  </si>
  <si>
    <t xml:space="preserve"> TP pronta 09:15, sem oportunidade de faixa </t>
  </si>
  <si>
    <t>ZAR2</t>
  </si>
  <si>
    <t>Gabriel</t>
  </si>
  <si>
    <t>Descarga de dormentes km 13+000 ao km 14+000 em KM9K10  01h30 + descarga no km 17+000 ao km 18+000 SB K14K18 01h30</t>
  </si>
  <si>
    <t xml:space="preserve">Jose Carlo + 1 Escala </t>
  </si>
  <si>
    <t>9320 / 7679</t>
  </si>
  <si>
    <t>ZQX-ZRQ</t>
  </si>
  <si>
    <t>antonioni</t>
  </si>
  <si>
    <t xml:space="preserve">MC1 08:01, sem oportunidade de faixa </t>
  </si>
  <si>
    <t>ZVP-ZRW</t>
  </si>
  <si>
    <t>ZVPZRW</t>
  </si>
  <si>
    <t>Auto de linha inspeção ANTT</t>
  </si>
  <si>
    <t xml:space="preserve">MC1 07:53, segue inspeção </t>
  </si>
  <si>
    <t>pa</t>
  </si>
  <si>
    <t xml:space="preserve">Não solicitou devido sem  O.S de trabalho </t>
  </si>
  <si>
    <t>ZPN</t>
  </si>
  <si>
    <t>ZRU-ZPN</t>
  </si>
  <si>
    <t>ZRUZPN</t>
  </si>
  <si>
    <t xml:space="preserve">stadler </t>
  </si>
  <si>
    <t>Deslocamento ZRU-ZPN</t>
  </si>
  <si>
    <t>2 Maq. Escala 11HRS</t>
  </si>
  <si>
    <t xml:space="preserve">MC1 08:04, sem oportunidade de faixa </t>
  </si>
  <si>
    <t xml:space="preserve">TP pronta 09hrs , sem oportunidade de faixa </t>
  </si>
  <si>
    <t>ZCZZRU</t>
  </si>
  <si>
    <t>Deslocamento de ZCZ-ZRU</t>
  </si>
  <si>
    <t>MC1 10:21, segue deslocamento de ZCZ-ZPN</t>
  </si>
  <si>
    <t>ZDGK582</t>
  </si>
  <si>
    <t>Luiz Granado</t>
  </si>
  <si>
    <t xml:space="preserve">Mecanização Socadora </t>
  </si>
  <si>
    <t xml:space="preserve">MC1 08:21, sem oportunidade de faixa </t>
  </si>
  <si>
    <t>ZDGPATN</t>
  </si>
  <si>
    <t>Troca de meia chave (ZDGPAT NORTE)</t>
  </si>
  <si>
    <t xml:space="preserve">Devido atraso da TP pronta previsão 12hrs , sem oportunidade de faixa </t>
  </si>
  <si>
    <t>ZMA-ZSD</t>
  </si>
  <si>
    <t>ZMAZSD</t>
  </si>
  <si>
    <t>Deslocamento de ZMA-ZVP</t>
  </si>
  <si>
    <t xml:space="preserve">2 Maq. Escala </t>
  </si>
  <si>
    <t>Douglas</t>
  </si>
  <si>
    <t xml:space="preserve">Segue deslocamento ZMA-ZSD </t>
  </si>
  <si>
    <t>Descarga de dormentes km 16+000 ao km 16+000 em K14K18 600 dor. 01h30 + descarga no km 34+000 400 dor. K30K36 01:30</t>
  </si>
  <si>
    <t>Jose Carlo + Roberto</t>
  </si>
  <si>
    <t xml:space="preserve">TP pronta 10:20, sem oportunidade de faixa </t>
  </si>
  <si>
    <t>ZTO-ZMA</t>
  </si>
  <si>
    <t>ZTOZMA</t>
  </si>
  <si>
    <t>Deslocamento ZTO-ZMA, so vai sair caso o trilheiro sai de ZMA linha3</t>
  </si>
  <si>
    <t>1 Maq. Escala 07hrs</t>
  </si>
  <si>
    <t>ZEM</t>
  </si>
  <si>
    <t>ZTO-ZEM</t>
  </si>
  <si>
    <t>ZTOZEM</t>
  </si>
  <si>
    <t>Guilherme</t>
  </si>
  <si>
    <t>Deslocamento de ZTO-ZEM</t>
  </si>
  <si>
    <t xml:space="preserve">Juninho - De ZRX até ZEM escala </t>
  </si>
  <si>
    <t>LOCO 9374 retida devido falta de oleo realizar o abastecimento do lubrificante do Motor diese</t>
  </si>
  <si>
    <t>ZVP-ZRU</t>
  </si>
  <si>
    <t>ZVPZRU</t>
  </si>
  <si>
    <t xml:space="preserve">MC1 08:33, segue em inspeção </t>
  </si>
  <si>
    <t xml:space="preserve">Sem faixa devido priorização do Ronda R7D + auto de linha ANTT </t>
  </si>
  <si>
    <t>Execução de solda - Condicionado à temperatura</t>
  </si>
  <si>
    <t xml:space="preserve">TP pronto 09hrs, nao solicitou devido chuva no local </t>
  </si>
  <si>
    <t>ZVU-ZVP</t>
  </si>
  <si>
    <t>ZVUZVP</t>
  </si>
  <si>
    <t>Ronda R7D</t>
  </si>
  <si>
    <t>MC1 10:05, segue inspeção R7D</t>
  </si>
  <si>
    <t xml:space="preserve">Manutenção </t>
  </si>
  <si>
    <t>ZPN-ZEC</t>
  </si>
  <si>
    <t>ZPNZEC</t>
  </si>
  <si>
    <t>Deslocamento ZPN-ZEC</t>
  </si>
  <si>
    <t xml:space="preserve">MC1 08:27, sem oportunidade de faixa </t>
  </si>
  <si>
    <t>ZSD-ZDP</t>
  </si>
  <si>
    <t>ZSDZDP</t>
  </si>
  <si>
    <t>Deslocamento ZSD-ZDP</t>
  </si>
  <si>
    <t>Jose Carlo (ZSD-ZRU) Clayton (ZRU-ZDP) ou Escala</t>
  </si>
  <si>
    <t xml:space="preserve">Não solicitou devido alteração do local de trabalho  km 112 </t>
  </si>
  <si>
    <t xml:space="preserve">MC1 09:04, sem oportunidade de faixa </t>
  </si>
  <si>
    <t xml:space="preserve"> Roberto + 1 Maq. Escala </t>
  </si>
  <si>
    <t xml:space="preserve">TP pronta 08:20, não solicitou devido chuva no local </t>
  </si>
  <si>
    <t>Não solicitou devido sem oportunidade de manobra, inverter os 5 vagoes cauda que estão carregado colocar na cabeça</t>
  </si>
  <si>
    <t xml:space="preserve">Não solicitou devido ficha do trem esta vagões vazio porem no fisico esta carregado, precisa faturar os vagoes + sem maquinista de rio claro ate itú + manobra para recolher as locos para abastecer </t>
  </si>
  <si>
    <t xml:space="preserve">Não solicitou devido ficha do trem esta vagões vazio porem no fisico esta carregado, precisa faturar os vagoes </t>
  </si>
  <si>
    <t xml:space="preserve">MC1 08:39, sem oportunidade de faixa </t>
  </si>
  <si>
    <t>Sem oportunidade 2° turno devido circulação</t>
  </si>
  <si>
    <t xml:space="preserve">TP pronta 08:33, Sem oportunidade de faixa, fluxo de trens </t>
  </si>
  <si>
    <t>Sem oportunidade devido circulação</t>
  </si>
  <si>
    <t>ZRU-ZTO</t>
  </si>
  <si>
    <t>ZRUZTO</t>
  </si>
  <si>
    <t>Realizado inspeção</t>
  </si>
  <si>
    <t>Realizado deslocamento</t>
  </si>
  <si>
    <t xml:space="preserve">Deslocamento ZSD-ZDP, manobra ja foi realizada desfez o cobra cega e eot ja instalado </t>
  </si>
  <si>
    <t xml:space="preserve">TP não solicitou intervalo </t>
  </si>
  <si>
    <t xml:space="preserve">Roberto + 1 Maq. Escala </t>
  </si>
  <si>
    <t xml:space="preserve">TP pronta 08:59, sem oportunidade de faixa, fluxo de trens </t>
  </si>
  <si>
    <t>ZUEPAT</t>
  </si>
  <si>
    <t xml:space="preserve">Descarga trilheiro km 400 ao 401 5 barras </t>
  </si>
  <si>
    <t>MC1 07:50, programação alterada + anomalia de via em ZKY</t>
  </si>
  <si>
    <t xml:space="preserve">TP pronta 09hrs, sem oportunidade de faixa , fluxo de trens </t>
  </si>
  <si>
    <t xml:space="preserve">MC1 08:12, devido anomalia X99 teve que prioirizar a circulação </t>
  </si>
  <si>
    <t>ZEC-ZJA</t>
  </si>
  <si>
    <t>ZECZJA</t>
  </si>
  <si>
    <t>Deslocamento ZEC-ZJA</t>
  </si>
  <si>
    <t>MC1 08:42, foi licenciado porem teve que retorna para ZEC devido avaria na mangueira hidráulica da caixa da tração estourou</t>
  </si>
  <si>
    <t xml:space="preserve"> TP pronta 09hrs, sem oportunidade de faixa, fluxo de trens </t>
  </si>
  <si>
    <t>Substutuiçao de trilho</t>
  </si>
  <si>
    <t>MC1 09:51, intervalo 12:08 até 13:38, segundo intervalo 14:30 ate 15:30/</t>
  </si>
  <si>
    <t xml:space="preserve">MC1 07:53, sem oportunidade de faixa, fluxo de trens </t>
  </si>
  <si>
    <t>MC1 12:47, segue deslocamento ZTO-ZMA</t>
  </si>
  <si>
    <t xml:space="preserve">Marcone </t>
  </si>
  <si>
    <t xml:space="preserve">Substutuiçao de dormente </t>
  </si>
  <si>
    <t xml:space="preserve">TP não solicitou intervalo devido mudança de local </t>
  </si>
  <si>
    <t>ZVIS</t>
  </si>
  <si>
    <t xml:space="preserve">Rodrigo </t>
  </si>
  <si>
    <t>Troca de meia chave (ZVIS)</t>
  </si>
  <si>
    <t>TP pronta 14hrs, intervalo 15:22 até 16:52</t>
  </si>
  <si>
    <t xml:space="preserve">MC1 07:47, sem oportunidade de faixa, fluxo de trens </t>
  </si>
  <si>
    <t xml:space="preserve">MC1 07:51, aguarda oportunidade </t>
  </si>
  <si>
    <t xml:space="preserve">MC1 07:51, sem oportunidade </t>
  </si>
  <si>
    <t xml:space="preserve">Sem oportunidade </t>
  </si>
  <si>
    <t>TAP</t>
  </si>
  <si>
    <t>ZEC-TAP</t>
  </si>
  <si>
    <t>ZECTAP</t>
  </si>
  <si>
    <t>Carlos vilela</t>
  </si>
  <si>
    <t>Deslocamento de ZEC-TAP</t>
  </si>
  <si>
    <t>MC1 08:30</t>
  </si>
  <si>
    <t xml:space="preserve">Em manutenção </t>
  </si>
  <si>
    <t>Aguarda informar pronto para alinhar faixa</t>
  </si>
  <si>
    <t>Equipe pronta 10h, sem oportunidade</t>
  </si>
  <si>
    <t xml:space="preserve">MC1 08:11, aguarda oportunidade </t>
  </si>
  <si>
    <t>MC1 08:11, sem oportunidade</t>
  </si>
  <si>
    <t xml:space="preserve">Equipe pronta 8:50, aguarda oportunidade </t>
  </si>
  <si>
    <t>Equipe pronta 8:50, sem oportunidade</t>
  </si>
  <si>
    <t>-,</t>
  </si>
  <si>
    <t>ZDGPZT2</t>
  </si>
  <si>
    <t>MC1 09:16, aguarda oportunidade</t>
  </si>
  <si>
    <t>MC1 09:16, sem oportunidade</t>
  </si>
  <si>
    <t xml:space="preserve">Não solicitou intervalo </t>
  </si>
  <si>
    <t>Mc1 07:51, faixa após I90 08:30, autorizado 08:23 em deslocamento para intervalo, em intervalo 10:35</t>
  </si>
  <si>
    <t>MC1 07:51, autorizado 08:23, em intervalo 10:35 até 11:35, girando para segundo intervalo, em intervalo 12:30</t>
  </si>
  <si>
    <t xml:space="preserve">Carlos   </t>
  </si>
  <si>
    <t>Deslocamento para TAP</t>
  </si>
  <si>
    <t>Sem oportunidade devido anomália do I59</t>
  </si>
  <si>
    <t xml:space="preserve">Forte batida </t>
  </si>
  <si>
    <t>MC1 09:13, sem oportunidade devido anomália I59</t>
  </si>
  <si>
    <t>V48</t>
  </si>
  <si>
    <t>ZSK-ZCZ</t>
  </si>
  <si>
    <t>ZSKZCZ</t>
  </si>
  <si>
    <t>Deslocamento ZSK-ZCZ</t>
  </si>
  <si>
    <t xml:space="preserve">MC1 08:17, aguarda autorização </t>
  </si>
  <si>
    <t xml:space="preserve">MC1 08:17, sem oportunidade </t>
  </si>
  <si>
    <t>MC1 08:05, negada devido anomalia I11</t>
  </si>
  <si>
    <t>Emergenica I11</t>
  </si>
  <si>
    <t>Socadora Mecanizada (KM 52 ao 52+200 SB ZDGPAT1 1hrs), (ZDG1 KM 54 ao 54+800 1hrs )</t>
  </si>
  <si>
    <t>MC1 08:03, negada devido anomália I11 e R83</t>
  </si>
  <si>
    <t>ava</t>
  </si>
  <si>
    <t>Emergenica I11 e R83</t>
  </si>
  <si>
    <t xml:space="preserve">MC1 07:57, aguarda oportunidade </t>
  </si>
  <si>
    <t xml:space="preserve">MC1 07:57, sem oportunidade </t>
  </si>
  <si>
    <t>TAP2</t>
  </si>
  <si>
    <t>Carlos</t>
  </si>
  <si>
    <t>MC1 09:48, faixa após T11 11:30</t>
  </si>
  <si>
    <t xml:space="preserve">MC1 09:48, aguarda passagem T11 para partir, D78 parado aguardando liberação boletim, autorizado 12:46 em deslocamento </t>
  </si>
  <si>
    <t>ZVP-1</t>
  </si>
  <si>
    <t xml:space="preserve">Equipe pronta 9h, não solicita intervalo devido não ter temperatura -  chuva </t>
  </si>
  <si>
    <t xml:space="preserve">MC1 08:09, sem oportunidade </t>
  </si>
  <si>
    <t xml:space="preserve">Equipe pronta 9h, aguarda oportunidade </t>
  </si>
  <si>
    <t>ZCZ-ZLQ</t>
  </si>
  <si>
    <t>Equipe no local 9h, não solicita intervalo devido não ter temperatura - chuva</t>
  </si>
  <si>
    <t>Socadora Mecanizada (NECESSÁRIO 40 MIN DE INTERDIÇÃO NA SINGELA ZDGK58)</t>
  </si>
  <si>
    <t xml:space="preserve">MC1 07:58, aguarda oportunidade </t>
  </si>
  <si>
    <t xml:space="preserve">MC1 07:58, sem oportunidade </t>
  </si>
  <si>
    <t>ZTO-ZPN</t>
  </si>
  <si>
    <t>ZTOZPN</t>
  </si>
  <si>
    <t>Generoso</t>
  </si>
  <si>
    <t>Mc1 11:30</t>
  </si>
  <si>
    <t xml:space="preserve">MC1 12:06, faixa após I40 13h, autorizado as 13:12 em inspeção </t>
  </si>
  <si>
    <t xml:space="preserve">MC1 07:48, aguarda oportunidade </t>
  </si>
  <si>
    <t xml:space="preserve">MC1 07:48, sem oportunidade </t>
  </si>
  <si>
    <t>Mateus</t>
  </si>
  <si>
    <t>Deslocamento para ZCZ</t>
  </si>
  <si>
    <t xml:space="preserve">MC1 08:19, aguarda oportunidade </t>
  </si>
  <si>
    <t xml:space="preserve">MC1 08:19, sem oportunidade </t>
  </si>
  <si>
    <t>Descarga de dormentes km 17+000 ao km 12+000 em K14K18 600 dor. 01h30 + descarga no km 34+000 400 dor. K30K36 01:30</t>
  </si>
  <si>
    <t>2 José Carlos + Junior</t>
  </si>
  <si>
    <t>Equipe em deslocamento para ZMA, MC1 10h</t>
  </si>
  <si>
    <t>Cancelado devido avaria da retro</t>
  </si>
  <si>
    <t>394ZUE/ZUEPAT1</t>
  </si>
  <si>
    <t>Wesley</t>
  </si>
  <si>
    <t>Descarga de tirlho (necessário 30 min em ZDP para formar cobra cega</t>
  </si>
  <si>
    <t>2 Clayton + Escaka</t>
  </si>
  <si>
    <t>9346/9236</t>
  </si>
  <si>
    <t xml:space="preserve">Sem oportunidade de faixa, fluxo de trens </t>
  </si>
  <si>
    <t>Socaria mecanizada</t>
  </si>
  <si>
    <t xml:space="preserve">MC1 07:52, sem oportunidade de faixa, fluxo de trens </t>
  </si>
  <si>
    <t>Josuel</t>
  </si>
  <si>
    <t xml:space="preserve">TP pronta 10:50, não solicitou devido chuva no local </t>
  </si>
  <si>
    <t>ZUC-ZVP</t>
  </si>
  <si>
    <t>ZUCZVP</t>
  </si>
  <si>
    <t>Daniel</t>
  </si>
  <si>
    <t xml:space="preserve">R7D de ZUC a ZVP </t>
  </si>
  <si>
    <t>MC1 07:58, segue inspeção R7D</t>
  </si>
  <si>
    <t xml:space="preserve">MC1 08:03, sem oportunidade de faixa, fluxo de trens </t>
  </si>
  <si>
    <t>Pedro</t>
  </si>
  <si>
    <t xml:space="preserve">TP pronta 14hrs, nao solicitou devido chuva no local </t>
  </si>
  <si>
    <t>K47ZDG/ZMAK47</t>
  </si>
  <si>
    <t xml:space="preserve">Intervalo modernização </t>
  </si>
  <si>
    <t xml:space="preserve">MC1 07:54, sem oportunidade de faixa, fluxo de trens </t>
  </si>
  <si>
    <t>Patio tutoia não consegue receber</t>
  </si>
  <si>
    <t xml:space="preserve">Antonio  </t>
  </si>
  <si>
    <t xml:space="preserve">Não solicitou devido chuva no local </t>
  </si>
  <si>
    <t xml:space="preserve">Equipe não solicitou faixa devido paradão de segurança </t>
  </si>
  <si>
    <t xml:space="preserve">MC1 07:50, sem oportunidade de faixa, fluxo de trens </t>
  </si>
  <si>
    <t>2 Clayton + Escala</t>
  </si>
  <si>
    <t>Sem oportunidade de faixa , fluxo de trens</t>
  </si>
  <si>
    <t>ZFN-TAG</t>
  </si>
  <si>
    <t>ZFNTAP</t>
  </si>
  <si>
    <t>Carlos Vilela</t>
  </si>
  <si>
    <t>Deslocamento ZFN-TAP</t>
  </si>
  <si>
    <t xml:space="preserve"> MC1 09:19, segue em deslocamento ZFN-TAP</t>
  </si>
  <si>
    <t xml:space="preserve"> MC1 09:51, sem oportunidade de faixa, fluxo de trens </t>
  </si>
  <si>
    <t xml:space="preserve"> TP pronta 09:20, não solicitou devido chuva no local </t>
  </si>
  <si>
    <t xml:space="preserve">MC1 08:51, sem oportunidade de faixa, fluxo de trens </t>
  </si>
  <si>
    <t>Não solicitou devido alteração de programação para km 216+500</t>
  </si>
  <si>
    <t>ZCZ-ZEC</t>
  </si>
  <si>
    <t>ZCZZEC</t>
  </si>
  <si>
    <t xml:space="preserve">Ezequiel </t>
  </si>
  <si>
    <t>Deslocamento ZCZ-ZEC</t>
  </si>
  <si>
    <t xml:space="preserve">MC1 08:43, segue em deslocamento </t>
  </si>
  <si>
    <t>ZDG2/ZDGPAT2</t>
  </si>
  <si>
    <t>Intervalo modernização</t>
  </si>
  <si>
    <t xml:space="preserve">MC1 09:33, sem oportunidade de faixa , fluxo de trens </t>
  </si>
  <si>
    <t xml:space="preserve"> José Carlos + Junior</t>
  </si>
  <si>
    <t xml:space="preserve">MC1 12:02, não partiu devido ZTO não receber </t>
  </si>
  <si>
    <t xml:space="preserve">TP pronta 09:20, sem oportunidade de faixa , fluxo de trens </t>
  </si>
  <si>
    <t xml:space="preserve">MC1 10:28, sem oportunidade de faixa, fluxo de trens </t>
  </si>
  <si>
    <t>Sem oportunidade de faixa, fluxo de trens</t>
  </si>
  <si>
    <t xml:space="preserve"> MC1 08:24, sem oportunidade de faixa, fluxo de trens </t>
  </si>
  <si>
    <t>TP pronta 10:29, não solicitou devido alta temperatura</t>
  </si>
  <si>
    <t>ZEH-ZDP</t>
  </si>
  <si>
    <t>ZEHZDP</t>
  </si>
  <si>
    <t>Deslocamento ZEH-ZDP</t>
  </si>
  <si>
    <t xml:space="preserve"> MC1 10:21, sem oportunidade de faixa , fluxo de trens </t>
  </si>
  <si>
    <t xml:space="preserve"> MC1 08:15, sem oportunidade de faixa, fluxo de trens </t>
  </si>
  <si>
    <t xml:space="preserve">TP pronta 09:30, sem oportunidade de faixa , fluxo de trens </t>
  </si>
  <si>
    <t xml:space="preserve"> MC1 08:19, sem oportunidade de faixa, fluxo de trens </t>
  </si>
  <si>
    <t>ZYU</t>
  </si>
  <si>
    <t>ZMA-ZYU</t>
  </si>
  <si>
    <t>ZMAZYU</t>
  </si>
  <si>
    <t>Deslocamento de ZMA-ZYU</t>
  </si>
  <si>
    <t xml:space="preserve">Juninho </t>
  </si>
  <si>
    <t>Não solicitou devido atraso da partida do W92</t>
  </si>
  <si>
    <t xml:space="preserve"> José Carlos + Roberto </t>
  </si>
  <si>
    <t xml:space="preserve">MC1 09:33, intervalo 14:33 até 14:50, segue para o segundo intervalo </t>
  </si>
  <si>
    <t xml:space="preserve">TP pronta 08:30, sem oportunidade de faixa, fluxo de trens </t>
  </si>
  <si>
    <t xml:space="preserve">MC1 08:19, sem oportunidade de faixa, fluxo de trens </t>
  </si>
  <si>
    <t>Não solicitou pois tivemos que retirar uma loco para colocar no W57 em ZJA</t>
  </si>
  <si>
    <t xml:space="preserve">MC1 08:12, sem oportunidade de faixa, fluxo de trens </t>
  </si>
  <si>
    <t xml:space="preserve">Tp pronta 08:30, não solicitou devido falta de material no local </t>
  </si>
  <si>
    <t>ZDP-ZJA</t>
  </si>
  <si>
    <t>ZDPZJA</t>
  </si>
  <si>
    <t xml:space="preserve">Deslocamento </t>
  </si>
  <si>
    <t>MC1 13:48, segue deslocamento ZDP-ZJA</t>
  </si>
  <si>
    <t>ZRU-ZEC</t>
  </si>
  <si>
    <t>ZRUZEC</t>
  </si>
  <si>
    <t>Nelson</t>
  </si>
  <si>
    <t>Deslocamento ZRU-ZEC</t>
  </si>
  <si>
    <t xml:space="preserve"> MC1 08:19, segue em deslocamento ZEH-ZDP</t>
  </si>
  <si>
    <t xml:space="preserve">TP pronta 09hrs , sem oportunidade de faixa, fluxo de trens </t>
  </si>
  <si>
    <t>MC1 08:06, sem oportunidade de faixa, fluxo de trens</t>
  </si>
  <si>
    <t xml:space="preserve">MC1 07:25, sem oportunidade de faixa, fluxo de trens </t>
  </si>
  <si>
    <t xml:space="preserve">TP pronta 08:40, sem oportunidade de faixa, fluxo de trens </t>
  </si>
  <si>
    <t>ZOXS</t>
  </si>
  <si>
    <t>Marcone</t>
  </si>
  <si>
    <t xml:space="preserve">Substituição de jacaré AVM ZOX SUL </t>
  </si>
  <si>
    <t>Tp pronta 11hrs, intervalo 12:39 até 13:39</t>
  </si>
  <si>
    <t xml:space="preserve">MC1 08:23, sem oportunidade de faixa, fluxo de trens </t>
  </si>
  <si>
    <t>Descarga de dormentes km 386+180 ao 386+860 (400 unidades 30 minutos), km 410+900 ao 411+845 (600 unidades 01hrs)</t>
  </si>
  <si>
    <t>Sem oportunidade - circulação saturada</t>
  </si>
  <si>
    <t>MC1 as 08:12h - Sem faixa</t>
  </si>
  <si>
    <t>Não solicitou intervalo</t>
  </si>
  <si>
    <t>Não solicitou intervalo - equipe não se apresentou</t>
  </si>
  <si>
    <t>ZEC-ZFN</t>
  </si>
  <si>
    <t>ZECZFN</t>
  </si>
  <si>
    <t>Deslocamento ZEC-ZFN</t>
  </si>
  <si>
    <t>MC1 as 08:31h - Licença as 13:58h</t>
  </si>
  <si>
    <t>MC1 as 08:31h - Licença as 13:58h - Encerrou em ZPD</t>
  </si>
  <si>
    <t xml:space="preserve">Execução de solda - Condicionado à temperatura ( linha principal </t>
  </si>
  <si>
    <t>Intervalo das 10:07h as 11:37h</t>
  </si>
  <si>
    <t>MC1 as 8h - Sem faixa</t>
  </si>
  <si>
    <t>ZJCS</t>
  </si>
  <si>
    <t>Troca de meia chave (devido ponta de agulha fraturada )</t>
  </si>
  <si>
    <t>Vai pedir interdição após I98</t>
  </si>
  <si>
    <t>Conseguiu trocar sem interdição</t>
  </si>
  <si>
    <t>wagner 16 97603-6032</t>
  </si>
  <si>
    <t>MC1 9h - sem previsão de faixa</t>
  </si>
  <si>
    <t>MC1 9h - sem  faixa</t>
  </si>
  <si>
    <t>Mauro 11 92184-9032</t>
  </si>
  <si>
    <t>Sem previsão de faixa</t>
  </si>
  <si>
    <t>Pronto as 08:23h - sem previsão de faixa</t>
  </si>
  <si>
    <t>Deslocamento de ZTO-ZMA</t>
  </si>
  <si>
    <t>Jose Carlos + Carlos Alberto 19 99829-6681</t>
  </si>
  <si>
    <t>MC1 as 12:18h - Licença as 14:06h</t>
  </si>
  <si>
    <t>Marcone 11 94505-7306</t>
  </si>
  <si>
    <t>Pronto as 10:15h - sem previsão de faixa</t>
  </si>
  <si>
    <t>MC1 08:32 -sem faixa</t>
  </si>
  <si>
    <t>2 Fixo + Escala</t>
  </si>
  <si>
    <t>Equipe da escala acionada - previsão de faixa as 14h</t>
  </si>
  <si>
    <t>MC1 as 12:53h - Licença as 15:50h</t>
  </si>
  <si>
    <t>MC1 as 08:50h - Licença as 10:29h deslocando pro km de trabalho</t>
  </si>
  <si>
    <t xml:space="preserve">MC1 as 08:50h - Licença as 10:29h deslocando pro km de trabalho - Em intervalo as 12:37h as 14:37h, perdeu sinal </t>
  </si>
  <si>
    <t>MC1 as 08:02 - Negado as 08:27h - sem faixa</t>
  </si>
  <si>
    <t>MC1 as 18:15h - Licença as 18:43h</t>
  </si>
  <si>
    <t>MC1 as 08:09h - sem faixa no momento, verificar após as 13h</t>
  </si>
  <si>
    <t>MC1 as 08:09h - em intervalo as 13:09h  até 15h</t>
  </si>
  <si>
    <t>MC1 as 08:11h - Licença as 08:57h - deslocando pro km de trabalho</t>
  </si>
  <si>
    <t>MC1 as 08:11h - Licença as 08:57h - deslocando pro km de trabalho- em intervalo as 11:24h</t>
  </si>
  <si>
    <t>V19</t>
  </si>
  <si>
    <t>ZAR-ZEH</t>
  </si>
  <si>
    <t>ZARZEH</t>
  </si>
  <si>
    <t>Deslocamento de ZAR pra ZEH</t>
  </si>
  <si>
    <t>MC1 as 08:32h - reposicionando para sair pro deslocamento sentido ZPN</t>
  </si>
  <si>
    <t>MC1 as 08:32h  - Licença as 09:54h - deslocando</t>
  </si>
  <si>
    <t xml:space="preserve">MC1 08:21, autorizado 11:37 em deslocamento para intervalo </t>
  </si>
  <si>
    <t xml:space="preserve">MC1 08:21, autorizado 11:37 em deslocamento para intervalo, em intervalo 13:21, realizou somente viagem de medição </t>
  </si>
  <si>
    <t xml:space="preserve">Realizou somente viagem de medição </t>
  </si>
  <si>
    <t>Equipe pronta 10:23, aguarda passagem L84 10:30, em intervalo 10:47</t>
  </si>
  <si>
    <t xml:space="preserve">Equipe pronta 10:23, aguarda passagem L84 10:30, em intervalo 10:47, sem produção devido temperatura </t>
  </si>
  <si>
    <t xml:space="preserve">ZDP </t>
  </si>
  <si>
    <t>ZDP-ZSF</t>
  </si>
  <si>
    <t>ZDPZSF</t>
  </si>
  <si>
    <t>Deslocar de ZDP para ZSF</t>
  </si>
  <si>
    <t xml:space="preserve">MC1 08:15, aguarda oportunidade, previsão de faixa 12h, autorizado 11:12 em deslocamento </t>
  </si>
  <si>
    <t xml:space="preserve">Aguarda mecanica loco 9401 não liga </t>
  </si>
  <si>
    <t>Locomotiva 9401 avariada, previsão D+1</t>
  </si>
  <si>
    <t xml:space="preserve">9401 não liga </t>
  </si>
  <si>
    <t>Aguarda equipe informar pronto</t>
  </si>
  <si>
    <t xml:space="preserve">Equipe pronta as 10h, em intervalo 11h, em intervalo 10:54 </t>
  </si>
  <si>
    <t xml:space="preserve">Equipe pronta as 10h, em intervalo 11h, em intervalo 10:54, realizou 1 solda </t>
  </si>
  <si>
    <t>Aguarda MC1, equipe em descanso</t>
  </si>
  <si>
    <t>Equipe em interjornada</t>
  </si>
  <si>
    <t xml:space="preserve">Equipe em internornada </t>
  </si>
  <si>
    <t xml:space="preserve">Equipe pronta 9:44, sem oportunidade </t>
  </si>
  <si>
    <t xml:space="preserve">Equipe no local, aguarda temperatura </t>
  </si>
  <si>
    <t>Execução de solda - Condicionado à temperatura (ZMA1)</t>
  </si>
  <si>
    <t>Gabriele</t>
  </si>
  <si>
    <t xml:space="preserve">Equipe pronta 10:30, aguarda oportunidade </t>
  </si>
  <si>
    <t>Equipe pronta 10:30, aguarda sem oportunidade</t>
  </si>
  <si>
    <t>MC1 08:27, autorizado 09:53, em deslocamento para intervalo, em intervalo 11:56</t>
  </si>
  <si>
    <t xml:space="preserve">MC1 08:27, autorizado 09:53, em deslocamento para intervalo, em intervalo 11:56, 500m de socaria </t>
  </si>
  <si>
    <t>Descarga de dormentes - Considerar 30 min de mnb em ZSF para dar o giro na composição</t>
  </si>
  <si>
    <t>Equipe em deslocamento pata ZSF, previsão de MC1 14h</t>
  </si>
  <si>
    <t xml:space="preserve">MC1 08:08, autorizado 09:53, em deslocamento para intervalo </t>
  </si>
  <si>
    <t xml:space="preserve">Varrição </t>
  </si>
  <si>
    <t>MC1 07:47, sem oportunidade</t>
  </si>
  <si>
    <t>MC1 07:59, cancelado intervalo CCO</t>
  </si>
  <si>
    <t>Equipe pronta 09:32, em intervalo 10:30</t>
  </si>
  <si>
    <t>Aguarda chegada do V40 para abertura de intervalo - intervalo aberto 10:25 até 12:25</t>
  </si>
  <si>
    <t xml:space="preserve">Mauro   </t>
  </si>
  <si>
    <t>Igor</t>
  </si>
  <si>
    <t>Em intervalo 10:26 até 12:26</t>
  </si>
  <si>
    <t>ZMA-ZRX</t>
  </si>
  <si>
    <t>ZMAZRX</t>
  </si>
  <si>
    <t xml:space="preserve">Guilherme </t>
  </si>
  <si>
    <t>Deslocamento para ZRX</t>
  </si>
  <si>
    <t>MC1 08:30, autorizado 11:29, em deslocamento</t>
  </si>
  <si>
    <t>Antonio</t>
  </si>
  <si>
    <t xml:space="preserve">Equipe pronta 08:30, em intervalo 10:53 </t>
  </si>
  <si>
    <t xml:space="preserve">Equipe pronta 10:09, aguarda oportunidade </t>
  </si>
  <si>
    <t>ZRQ1/ZRQ1381</t>
  </si>
  <si>
    <t>MC1 08:27, cancelado intervalo CCO</t>
  </si>
  <si>
    <t>N40</t>
  </si>
  <si>
    <t>ZJA-ZDP</t>
  </si>
  <si>
    <t>ZJAZDP</t>
  </si>
  <si>
    <t>PCM</t>
  </si>
  <si>
    <t>Deslocamento loco 9345 para E40</t>
  </si>
  <si>
    <t>ZPD2</t>
  </si>
  <si>
    <t>ZRU-ZVP</t>
  </si>
  <si>
    <t>ZRUZVP</t>
  </si>
  <si>
    <t xml:space="preserve">Ronda 7 dias </t>
  </si>
  <si>
    <t>Deslocamento para ZEC</t>
  </si>
  <si>
    <t xml:space="preserve">Execulção de solda -  Condicionado a temperatura </t>
  </si>
  <si>
    <t>Varrição</t>
  </si>
  <si>
    <t>1 Jose Carlos</t>
  </si>
  <si>
    <t>Mauro</t>
  </si>
  <si>
    <t xml:space="preserve">Execução de solda - Condicionado a temperatura </t>
  </si>
  <si>
    <t xml:space="preserve">Manobra em ZMAPAT2 e ZMAK47 para separar vgs </t>
  </si>
  <si>
    <t>9265/9309</t>
  </si>
  <si>
    <t>ZTO-ZRU</t>
  </si>
  <si>
    <t>ZTOZRU</t>
  </si>
  <si>
    <t>Deslocamento para ZRU</t>
  </si>
  <si>
    <t>253ZTO</t>
  </si>
  <si>
    <t xml:space="preserve">ZIQ </t>
  </si>
  <si>
    <t xml:space="preserve">Maquinista Fixos </t>
  </si>
  <si>
    <t>Maquinista/ Auxiliar</t>
  </si>
  <si>
    <t>CS</t>
  </si>
  <si>
    <t>Telefone</t>
  </si>
  <si>
    <t>Lastro</t>
  </si>
  <si>
    <t>Férias Programada</t>
  </si>
  <si>
    <t xml:space="preserve">José Carlos </t>
  </si>
  <si>
    <t>17-98817-3785</t>
  </si>
  <si>
    <t>ZSF-ZTO</t>
  </si>
  <si>
    <t>Fixo/Escala</t>
  </si>
  <si>
    <t>ZSD-ZRX</t>
  </si>
  <si>
    <t>Clayton Bonfim</t>
  </si>
  <si>
    <t>17-99724-6065</t>
  </si>
  <si>
    <t>TCS-ZTO</t>
  </si>
  <si>
    <t>Fabricio Larocca</t>
  </si>
  <si>
    <t>17-99606-9705</t>
  </si>
  <si>
    <t>Auxiliar</t>
  </si>
  <si>
    <t xml:space="preserve">Osvaldo Celso Bevilaqua </t>
  </si>
  <si>
    <t>16-98231-3434</t>
  </si>
  <si>
    <t>ZSD-ZTO</t>
  </si>
  <si>
    <t>Carlos Junior</t>
  </si>
  <si>
    <t xml:space="preserve"> 19 99829-6681</t>
  </si>
  <si>
    <t xml:space="preserve">Nivel Diesel Locomotivas </t>
  </si>
  <si>
    <t>LOCOMOTIVA</t>
  </si>
  <si>
    <t>DATA CONSULTA</t>
  </si>
  <si>
    <t>QUANTIDADE DE DIESEL</t>
  </si>
  <si>
    <t>OBS</t>
  </si>
  <si>
    <t>ABASTECIMENTO</t>
  </si>
  <si>
    <t>11.000</t>
  </si>
  <si>
    <t>14.000</t>
  </si>
  <si>
    <t>12.000</t>
  </si>
  <si>
    <t>Fechamento dos últimos 3 dias</t>
  </si>
  <si>
    <t>Confirmação</t>
  </si>
  <si>
    <t>Tipo Programação</t>
  </si>
  <si>
    <t>Data</t>
  </si>
  <si>
    <t>Responsável pelo boletim</t>
  </si>
  <si>
    <t>CONFIRMAÇÃO</t>
  </si>
  <si>
    <t>LOCAL - PARTIDA</t>
  </si>
  <si>
    <t>SB de Trabalho</t>
  </si>
  <si>
    <t>LOCAL - ENCERRAMENTO</t>
  </si>
  <si>
    <t>TIPO DE MAQUINISTA (FIXO / ESCALA)</t>
  </si>
  <si>
    <t>TIPO DE ACIONAMENTO</t>
  </si>
  <si>
    <t>QTD. MAQUINISTA</t>
  </si>
  <si>
    <t>APRESENTAÇÃO NO LASTRO</t>
  </si>
  <si>
    <t>Copiar</t>
  </si>
  <si>
    <t>⚠️ Nenhuma linha encontrada para hoje (16/2/2026).</t>
  </si>
  <si>
    <t>Programa</t>
  </si>
  <si>
    <t>Em Execução</t>
  </si>
  <si>
    <t>ACOMPANHAMENTO</t>
  </si>
  <si>
    <t>Prefixo</t>
  </si>
  <si>
    <t>Entre -  Estação</t>
  </si>
  <si>
    <t>Prévia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</si>
</sst>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h]:mm:ss"/>
    <numFmt numFmtId="166" formatCode="0.000"/>
    <numFmt numFmtId="167" formatCode="dd/mm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rgb="FFFFFFFF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rgb="FF000000"/>
      <name val="Calibri"/>
      <family val="2"/>
    </font>
    <font>
      <sz val="8"/>
      <color theme="1" tint="4.9989318521683403E-2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3865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8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Verdana"/>
      <family val="2"/>
    </font>
    <font>
      <sz val="8"/>
      <color theme="1"/>
      <name val="Verdana"/>
      <family val="2"/>
    </font>
    <font>
      <sz val="10"/>
      <color rgb="FFFFFFFF"/>
      <name val="Verdana"/>
      <family val="2"/>
    </font>
    <font>
      <sz val="8"/>
      <color rgb="FFFFFFFF"/>
      <name val="Verdana"/>
      <family val="2"/>
    </font>
    <font>
      <sz val="8"/>
      <color rgb="FF000000"/>
      <name val="Calibri"/>
      <family val="2"/>
      <scheme val="minor"/>
    </font>
    <font>
      <sz val="8"/>
      <color rgb="FF000000"/>
      <name val="Calibri"/>
    </font>
    <font>
      <sz val="8"/>
      <color theme="1" tint="4.9989318521683403E-2"/>
      <name val="Calibri"/>
    </font>
    <font>
      <sz val="10"/>
      <color rgb="FF000000"/>
      <name val="Calibri"/>
    </font>
    <font>
      <sz val="8"/>
      <color rgb="FFFFFFFF"/>
      <name val="Calibri"/>
    </font>
    <font>
      <sz val="8"/>
      <color theme="1" tint="4.9989318521683403E-2"/>
      <name val="Aptos Narrow"/>
      <scheme val="minor"/>
    </font>
    <font>
      <sz val="8"/>
      <color theme="1"/>
      <name val="Calibri"/>
    </font>
    <font>
      <sz val="8"/>
      <color theme="1" tint="0.249977111117893"/>
      <name val="Verdana"/>
    </font>
    <font>
      <sz val="8"/>
      <color rgb="FFFFFFFF"/>
      <name val="Verdana"/>
    </font>
    <font>
      <sz val="11"/>
      <color rgb="FF000000"/>
      <name val="Calibri"/>
      <family val="2"/>
    </font>
    <font>
      <sz val="8"/>
      <color rgb="FF000000"/>
      <name val="Aptos Narrow"/>
      <scheme val="minor"/>
    </font>
    <font>
      <b/>
      <sz val="16"/>
      <color theme="0"/>
      <name val="Microsoft Sans Serif"/>
    </font>
    <font>
      <sz val="11"/>
      <color theme="1"/>
      <name val="Microsoft Sans Serif"/>
    </font>
    <font>
      <sz val="8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8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A6E6"/>
        <bgColor indexed="64"/>
      </patternFill>
    </fill>
    <fill>
      <patternFill patternType="solid">
        <fgColor rgb="FFF783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865"/>
        <bgColor rgb="FF000000"/>
      </patternFill>
    </fill>
    <fill>
      <patternFill patternType="solid">
        <fgColor rgb="FF32A6E6"/>
        <bgColor rgb="FF000000"/>
      </patternFill>
    </fill>
    <fill>
      <patternFill patternType="solid">
        <fgColor rgb="FF1E9F7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4BB9"/>
        <bgColor indexed="64"/>
      </patternFill>
    </fill>
    <fill>
      <patternFill patternType="solid">
        <fgColor rgb="FF2CF77E"/>
        <bgColor rgb="FF000000"/>
      </patternFill>
    </fill>
    <fill>
      <patternFill patternType="solid">
        <fgColor rgb="FFEC87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2CF77E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BD3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1E9F7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3F3F3"/>
        <bgColor indexed="64"/>
      </patternFill>
    </fill>
  </fills>
  <borders count="3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3" tint="9.9978637043366805E-2"/>
      </left>
      <right style="medium">
        <color theme="3" tint="9.9978637043366805E-2"/>
      </right>
      <top style="medium">
        <color theme="3" tint="9.9978637043366805E-2"/>
      </top>
      <bottom style="medium">
        <color theme="3" tint="9.9978637043366805E-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  <xf numFmtId="164" fontId="1" fillId="0" borderId="0"/>
  </cellStyleXfs>
  <cellXfs count="272">
    <xf numFmtId="0" fontId="0" fillId="0" borderId="0" xfId="0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" fontId="9" fillId="12" borderId="2" xfId="0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165" fontId="2" fillId="15" borderId="2" xfId="0" applyNumberFormat="1" applyFont="1" applyFill="1" applyBorder="1" applyAlignment="1">
      <alignment horizontal="left" vertical="center"/>
    </xf>
    <xf numFmtId="165" fontId="2" fillId="15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 applyProtection="1">
      <alignment horizontal="center" vertical="center"/>
      <protection locked="0"/>
    </xf>
    <xf numFmtId="0" fontId="7" fillId="16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7" fillId="14" borderId="2" xfId="0" applyFont="1" applyFill="1" applyBorder="1" applyAlignment="1" applyProtection="1">
      <alignment horizontal="center" vertical="center"/>
      <protection locked="0"/>
    </xf>
    <xf numFmtId="0" fontId="7" fillId="14" borderId="2" xfId="0" applyFont="1" applyFill="1" applyBorder="1" applyAlignment="1" applyProtection="1">
      <alignment horizontal="center"/>
      <protection locked="0"/>
    </xf>
    <xf numFmtId="9" fontId="2" fillId="15" borderId="2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0" xfId="0" applyFont="1" applyFill="1" applyBorder="1" applyAlignment="1">
      <alignment horizontal="center" vertical="center" wrapText="1"/>
    </xf>
    <xf numFmtId="0" fontId="3" fillId="19" borderId="14" xfId="2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1" fontId="9" fillId="16" borderId="2" xfId="0" applyNumberFormat="1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0" borderId="2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0" fillId="20" borderId="0" xfId="0" applyFill="1"/>
    <xf numFmtId="0" fontId="3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" fontId="3" fillId="9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4" fillId="7" borderId="3" xfId="0" applyNumberFormat="1" applyFont="1" applyFill="1" applyBorder="1" applyAlignment="1">
      <alignment horizontal="center" vertical="center" wrapText="1"/>
    </xf>
    <xf numFmtId="14" fontId="4" fillId="7" borderId="4" xfId="0" applyNumberFormat="1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14" fontId="4" fillId="7" borderId="1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3" fillId="18" borderId="15" xfId="0" applyFont="1" applyFill="1" applyBorder="1"/>
    <xf numFmtId="0" fontId="14" fillId="21" borderId="0" xfId="0" applyFont="1" applyFill="1"/>
    <xf numFmtId="0" fontId="14" fillId="21" borderId="0" xfId="0" quotePrefix="1" applyFont="1" applyFill="1"/>
    <xf numFmtId="0" fontId="14" fillId="0" borderId="0" xfId="0" applyFont="1"/>
    <xf numFmtId="0" fontId="14" fillId="0" borderId="0" xfId="0" quotePrefix="1" applyFont="1"/>
    <xf numFmtId="14" fontId="15" fillId="22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5" fillId="22" borderId="2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left" vertical="center"/>
    </xf>
    <xf numFmtId="164" fontId="15" fillId="25" borderId="2" xfId="0" applyNumberFormat="1" applyFont="1" applyFill="1" applyBorder="1" applyAlignment="1">
      <alignment horizontal="center" vertical="center"/>
    </xf>
    <xf numFmtId="0" fontId="15" fillId="26" borderId="2" xfId="0" applyFont="1" applyFill="1" applyBorder="1" applyAlignment="1">
      <alignment horizontal="center" vertical="center"/>
    </xf>
    <xf numFmtId="166" fontId="15" fillId="26" borderId="2" xfId="0" applyNumberFormat="1" applyFont="1" applyFill="1" applyBorder="1" applyAlignment="1">
      <alignment horizontal="center" vertical="center"/>
    </xf>
    <xf numFmtId="0" fontId="15" fillId="26" borderId="2" xfId="0" applyFont="1" applyFill="1" applyBorder="1" applyAlignment="1">
      <alignment horizontal="left" vertical="center"/>
    </xf>
    <xf numFmtId="167" fontId="16" fillId="1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2" fillId="28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64" fontId="22" fillId="7" borderId="2" xfId="0" applyNumberFormat="1" applyFont="1" applyFill="1" applyBorder="1" applyAlignment="1">
      <alignment horizontal="center" vertical="center"/>
    </xf>
    <xf numFmtId="14" fontId="22" fillId="7" borderId="2" xfId="0" applyNumberFormat="1" applyFont="1" applyFill="1" applyBorder="1" applyAlignment="1">
      <alignment horizontal="center" vertical="center"/>
    </xf>
    <xf numFmtId="14" fontId="22" fillId="7" borderId="9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167" fontId="23" fillId="14" borderId="2" xfId="0" applyNumberFormat="1" applyFont="1" applyFill="1" applyBorder="1" applyAlignment="1">
      <alignment horizontal="left" vertical="center"/>
    </xf>
    <xf numFmtId="1" fontId="23" fillId="14" borderId="2" xfId="0" applyNumberFormat="1" applyFont="1" applyFill="1" applyBorder="1" applyAlignment="1">
      <alignment horizontal="left" vertical="center"/>
    </xf>
    <xf numFmtId="164" fontId="24" fillId="14" borderId="2" xfId="0" applyNumberFormat="1" applyFont="1" applyFill="1" applyBorder="1" applyAlignment="1">
      <alignment horizontal="left" vertical="center"/>
    </xf>
    <xf numFmtId="0" fontId="17" fillId="0" borderId="0" xfId="0" applyFont="1"/>
    <xf numFmtId="49" fontId="15" fillId="25" borderId="2" xfId="0" applyNumberFormat="1" applyFont="1" applyFill="1" applyBorder="1" applyAlignment="1">
      <alignment horizontal="center" vertical="center"/>
    </xf>
    <xf numFmtId="49" fontId="23" fillId="14" borderId="2" xfId="0" applyNumberFormat="1" applyFont="1" applyFill="1" applyBorder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14" fontId="24" fillId="29" borderId="2" xfId="0" applyNumberFormat="1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21" fontId="24" fillId="16" borderId="2" xfId="0" applyNumberFormat="1" applyFont="1" applyFill="1" applyBorder="1" applyAlignment="1">
      <alignment horizontal="center" vertical="center"/>
    </xf>
    <xf numFmtId="164" fontId="24" fillId="16" borderId="2" xfId="0" applyNumberFormat="1" applyFont="1" applyFill="1" applyBorder="1" applyAlignment="1">
      <alignment horizontal="center" vertical="center"/>
    </xf>
    <xf numFmtId="20" fontId="24" fillId="16" borderId="2" xfId="0" applyNumberFormat="1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2" fontId="20" fillId="0" borderId="2" xfId="0" applyNumberFormat="1" applyFont="1" applyBorder="1" applyAlignment="1">
      <alignment horizontal="left" vertical="center"/>
    </xf>
    <xf numFmtId="2" fontId="22" fillId="7" borderId="2" xfId="0" applyNumberFormat="1" applyFont="1" applyFill="1" applyBorder="1" applyAlignment="1">
      <alignment horizontal="center" vertical="center"/>
    </xf>
    <xf numFmtId="164" fontId="16" fillId="14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5" fillId="25" borderId="2" xfId="0" applyNumberFormat="1" applyFont="1" applyFill="1" applyBorder="1" applyAlignment="1">
      <alignment horizontal="center" vertical="center"/>
    </xf>
    <xf numFmtId="2" fontId="16" fillId="14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2" fillId="10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4" fontId="15" fillId="25" borderId="2" xfId="0" applyNumberFormat="1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2" fontId="22" fillId="7" borderId="2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 applyProtection="1">
      <alignment horizontal="center" vertical="center"/>
      <protection locked="0"/>
    </xf>
    <xf numFmtId="0" fontId="28" fillId="13" borderId="2" xfId="0" applyFont="1" applyFill="1" applyBorder="1" applyAlignment="1" applyProtection="1">
      <alignment horizontal="center" vertical="center"/>
      <protection locked="0"/>
    </xf>
    <xf numFmtId="0" fontId="9" fillId="13" borderId="2" xfId="0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5" fillId="27" borderId="2" xfId="0" applyFont="1" applyFill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1" fontId="24" fillId="15" borderId="2" xfId="0" applyNumberFormat="1" applyFont="1" applyFill="1" applyBorder="1" applyAlignment="1">
      <alignment horizontal="center" vertical="center"/>
    </xf>
    <xf numFmtId="20" fontId="7" fillId="16" borderId="2" xfId="0" applyNumberFormat="1" applyFont="1" applyFill="1" applyBorder="1" applyAlignment="1" applyProtection="1">
      <alignment horizontal="center" vertical="center"/>
      <protection locked="0"/>
    </xf>
    <xf numFmtId="0" fontId="30" fillId="0" borderId="2" xfId="0" applyFont="1" applyBorder="1" applyAlignment="1">
      <alignment horizontal="center"/>
    </xf>
    <xf numFmtId="14" fontId="31" fillId="25" borderId="2" xfId="0" applyNumberFormat="1" applyFont="1" applyFill="1" applyBorder="1" applyAlignment="1">
      <alignment horizontal="center" vertical="center" wrapText="1"/>
    </xf>
    <xf numFmtId="49" fontId="30" fillId="14" borderId="2" xfId="0" applyNumberFormat="1" applyFont="1" applyFill="1" applyBorder="1" applyAlignment="1">
      <alignment horizontal="left" vertical="center"/>
    </xf>
    <xf numFmtId="1" fontId="30" fillId="14" borderId="2" xfId="0" applyNumberFormat="1" applyFont="1" applyFill="1" applyBorder="1" applyAlignment="1">
      <alignment horizontal="left" vertical="center"/>
    </xf>
    <xf numFmtId="0" fontId="13" fillId="18" borderId="19" xfId="0" applyFont="1" applyFill="1" applyBorder="1"/>
    <xf numFmtId="0" fontId="32" fillId="0" borderId="0" xfId="0" applyFont="1"/>
    <xf numFmtId="1" fontId="33" fillId="12" borderId="2" xfId="0" applyNumberFormat="1" applyFont="1" applyFill="1" applyBorder="1" applyAlignment="1">
      <alignment horizontal="center" vertical="center"/>
    </xf>
    <xf numFmtId="164" fontId="30" fillId="14" borderId="2" xfId="0" applyNumberFormat="1" applyFont="1" applyFill="1" applyBorder="1" applyAlignment="1">
      <alignment horizontal="left" vertical="center"/>
    </xf>
    <xf numFmtId="2" fontId="30" fillId="14" borderId="2" xfId="0" applyNumberFormat="1" applyFont="1" applyFill="1" applyBorder="1" applyAlignment="1">
      <alignment horizontal="left" vertical="center"/>
    </xf>
    <xf numFmtId="167" fontId="30" fillId="14" borderId="2" xfId="0" applyNumberFormat="1" applyFont="1" applyFill="1" applyBorder="1" applyAlignment="1">
      <alignment horizontal="left" vertical="center"/>
    </xf>
    <xf numFmtId="0" fontId="30" fillId="16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24" fillId="16" borderId="2" xfId="0" applyNumberFormat="1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165" fontId="8" fillId="13" borderId="2" xfId="0" applyNumberFormat="1" applyFont="1" applyFill="1" applyBorder="1" applyAlignment="1" applyProtection="1">
      <alignment horizontal="center" vertical="center"/>
      <protection locked="0"/>
    </xf>
    <xf numFmtId="0" fontId="27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indent="2"/>
    </xf>
    <xf numFmtId="0" fontId="15" fillId="27" borderId="2" xfId="0" applyFont="1" applyFill="1" applyBorder="1" applyAlignment="1">
      <alignment horizontal="center" vertical="center" indent="2"/>
    </xf>
    <xf numFmtId="0" fontId="0" fillId="0" borderId="20" xfId="0" applyBorder="1"/>
    <xf numFmtId="0" fontId="14" fillId="0" borderId="20" xfId="0" applyFont="1" applyBorder="1"/>
    <xf numFmtId="0" fontId="35" fillId="29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17" fontId="0" fillId="20" borderId="2" xfId="0" applyNumberFormat="1" applyFill="1" applyBorder="1" applyAlignment="1">
      <alignment horizontal="center" vertical="center" wrapText="1"/>
    </xf>
    <xf numFmtId="0" fontId="14" fillId="21" borderId="21" xfId="0" applyFont="1" applyFill="1" applyBorder="1"/>
    <xf numFmtId="0" fontId="14" fillId="21" borderId="22" xfId="0" applyFont="1" applyFill="1" applyBorder="1"/>
    <xf numFmtId="0" fontId="0" fillId="31" borderId="21" xfId="0" applyFill="1" applyBorder="1"/>
    <xf numFmtId="0" fontId="14" fillId="31" borderId="22" xfId="0" applyFont="1" applyFill="1" applyBorder="1"/>
    <xf numFmtId="0" fontId="0" fillId="31" borderId="24" xfId="0" applyFill="1" applyBorder="1"/>
    <xf numFmtId="0" fontId="0" fillId="31" borderId="22" xfId="0" applyFill="1" applyBorder="1"/>
    <xf numFmtId="0" fontId="14" fillId="0" borderId="22" xfId="0" applyFont="1" applyBorder="1"/>
    <xf numFmtId="0" fontId="14" fillId="0" borderId="23" xfId="0" applyFont="1" applyBorder="1"/>
    <xf numFmtId="0" fontId="14" fillId="0" borderId="25" xfId="0" applyFont="1" applyBorder="1"/>
    <xf numFmtId="0" fontId="0" fillId="31" borderId="26" xfId="0" applyFill="1" applyBorder="1"/>
    <xf numFmtId="0" fontId="14" fillId="31" borderId="27" xfId="0" applyFont="1" applyFill="1" applyBorder="1"/>
    <xf numFmtId="0" fontId="0" fillId="31" borderId="27" xfId="0" applyFill="1" applyBorder="1"/>
    <xf numFmtId="0" fontId="14" fillId="0" borderId="27" xfId="0" applyFont="1" applyBorder="1"/>
    <xf numFmtId="0" fontId="14" fillId="0" borderId="28" xfId="0" applyFont="1" applyBorder="1"/>
    <xf numFmtId="165" fontId="0" fillId="12" borderId="2" xfId="0" applyNumberFormat="1" applyFill="1" applyBorder="1" applyAlignment="1">
      <alignment horizontal="center" vertical="center"/>
    </xf>
    <xf numFmtId="0" fontId="0" fillId="0" borderId="2" xfId="0" applyBorder="1"/>
    <xf numFmtId="0" fontId="24" fillId="13" borderId="29" xfId="0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0" fontId="24" fillId="16" borderId="29" xfId="0" applyFont="1" applyFill="1" applyBorder="1" applyAlignment="1">
      <alignment horizontal="center" vertical="center"/>
    </xf>
    <xf numFmtId="164" fontId="24" fillId="16" borderId="29" xfId="0" applyNumberFormat="1" applyFont="1" applyFill="1" applyBorder="1" applyAlignment="1">
      <alignment horizontal="center" vertical="center"/>
    </xf>
    <xf numFmtId="0" fontId="25" fillId="13" borderId="29" xfId="0" applyFont="1" applyFill="1" applyBorder="1" applyAlignment="1">
      <alignment horizontal="center" vertical="center"/>
    </xf>
    <xf numFmtId="14" fontId="24" fillId="29" borderId="2" xfId="0" applyNumberFormat="1" applyFont="1" applyFill="1" applyBorder="1" applyAlignment="1" applyProtection="1">
      <alignment horizontal="center" vertical="center"/>
      <protection locked="0"/>
    </xf>
    <xf numFmtId="0" fontId="24" fillId="13" borderId="13" xfId="0" applyFont="1" applyFill="1" applyBorder="1" applyAlignment="1" applyProtection="1">
      <alignment horizontal="center" vertical="center"/>
      <protection locked="0"/>
    </xf>
    <xf numFmtId="0" fontId="28" fillId="13" borderId="13" xfId="0" applyFont="1" applyFill="1" applyBorder="1" applyAlignment="1" applyProtection="1">
      <alignment horizontal="center" vertical="center"/>
      <protection locked="0"/>
    </xf>
    <xf numFmtId="21" fontId="24" fillId="16" borderId="2" xfId="0" applyNumberFormat="1" applyFont="1" applyFill="1" applyBorder="1" applyAlignment="1" applyProtection="1">
      <alignment horizontal="center" vertical="center"/>
      <protection locked="0"/>
    </xf>
    <xf numFmtId="0" fontId="24" fillId="16" borderId="13" xfId="0" applyFont="1" applyFill="1" applyBorder="1" applyAlignment="1">
      <alignment horizontal="center" vertical="center"/>
    </xf>
    <xf numFmtId="0" fontId="25" fillId="13" borderId="13" xfId="0" applyFont="1" applyFill="1" applyBorder="1" applyAlignment="1">
      <alignment horizontal="center" vertical="center"/>
    </xf>
    <xf numFmtId="164" fontId="24" fillId="16" borderId="13" xfId="0" applyNumberFormat="1" applyFont="1" applyFill="1" applyBorder="1" applyAlignment="1">
      <alignment horizontal="center" vertical="center"/>
    </xf>
    <xf numFmtId="0" fontId="36" fillId="32" borderId="2" xfId="0" applyFont="1" applyFill="1" applyBorder="1" applyAlignment="1" applyProtection="1">
      <alignment horizontal="center" vertical="center"/>
      <protection locked="0"/>
    </xf>
    <xf numFmtId="20" fontId="24" fillId="16" borderId="2" xfId="0" applyNumberFormat="1" applyFont="1" applyFill="1" applyBorder="1" applyAlignment="1" applyProtection="1">
      <alignment horizontal="center" vertical="center"/>
      <protection locked="0"/>
    </xf>
    <xf numFmtId="164" fontId="24" fillId="16" borderId="2" xfId="0" applyNumberFormat="1" applyFont="1" applyFill="1" applyBorder="1" applyAlignment="1" applyProtection="1">
      <alignment horizontal="center" vertical="center"/>
      <protection locked="0"/>
    </xf>
    <xf numFmtId="0" fontId="8" fillId="13" borderId="13" xfId="0" applyFont="1" applyFill="1" applyBorder="1" applyAlignment="1" applyProtection="1">
      <alignment horizontal="center" vertical="center"/>
      <protection locked="0"/>
    </xf>
    <xf numFmtId="0" fontId="0" fillId="33" borderId="30" xfId="0" applyFill="1" applyBorder="1" applyAlignment="1">
      <alignment horizontal="left"/>
    </xf>
    <xf numFmtId="16" fontId="0" fillId="33" borderId="30" xfId="0" applyNumberFormat="1" applyFill="1" applyBorder="1" applyAlignment="1">
      <alignment horizontal="left"/>
    </xf>
    <xf numFmtId="0" fontId="0" fillId="33" borderId="30" xfId="0" applyFill="1" applyBorder="1"/>
    <xf numFmtId="16" fontId="0" fillId="33" borderId="30" xfId="0" applyNumberFormat="1" applyFill="1" applyBorder="1" applyAlignment="1">
      <alignment horizontal="left" vertical="center"/>
    </xf>
    <xf numFmtId="0" fontId="35" fillId="29" borderId="13" xfId="0" applyFont="1" applyFill="1" applyBorder="1" applyAlignment="1">
      <alignment horizontal="center" vertical="center"/>
    </xf>
    <xf numFmtId="0" fontId="26" fillId="34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 applyProtection="1">
      <alignment horizontal="center" vertical="center"/>
      <protection locked="0"/>
    </xf>
    <xf numFmtId="20" fontId="24" fillId="29" borderId="2" xfId="0" applyNumberFormat="1" applyFont="1" applyFill="1" applyBorder="1" applyAlignment="1">
      <alignment horizontal="center" vertical="center"/>
    </xf>
    <xf numFmtId="0" fontId="7" fillId="29" borderId="2" xfId="0" applyFont="1" applyFill="1" applyBorder="1" applyAlignment="1" applyProtection="1">
      <alignment horizontal="center"/>
      <protection locked="0"/>
    </xf>
    <xf numFmtId="0" fontId="7" fillId="29" borderId="2" xfId="0" applyFont="1" applyFill="1" applyBorder="1" applyAlignment="1" applyProtection="1">
      <alignment horizontal="center" vertical="center"/>
      <protection locked="0"/>
    </xf>
    <xf numFmtId="0" fontId="36" fillId="29" borderId="2" xfId="0" applyFont="1" applyFill="1" applyBorder="1" applyAlignment="1" applyProtection="1">
      <alignment horizontal="center" vertical="center"/>
      <protection locked="0"/>
    </xf>
    <xf numFmtId="21" fontId="24" fillId="29" borderId="2" xfId="0" applyNumberFormat="1" applyFont="1" applyFill="1" applyBorder="1" applyAlignment="1">
      <alignment horizontal="center" vertical="center"/>
    </xf>
    <xf numFmtId="49" fontId="24" fillId="29" borderId="2" xfId="0" applyNumberFormat="1" applyFont="1" applyFill="1" applyBorder="1" applyAlignment="1">
      <alignment horizontal="center" vertical="center"/>
    </xf>
    <xf numFmtId="21" fontId="24" fillId="29" borderId="2" xfId="0" applyNumberFormat="1" applyFont="1" applyFill="1" applyBorder="1" applyAlignment="1" applyProtection="1">
      <alignment horizontal="center" vertical="center"/>
      <protection locked="0"/>
    </xf>
    <xf numFmtId="0" fontId="24" fillId="14" borderId="2" xfId="0" applyFont="1" applyFill="1" applyBorder="1" applyAlignment="1" applyProtection="1">
      <alignment horizontal="center" vertical="center"/>
      <protection locked="0"/>
    </xf>
    <xf numFmtId="165" fontId="37" fillId="1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8" fillId="0" borderId="0" xfId="0" applyFont="1" applyAlignment="1">
      <alignment horizontal="left"/>
    </xf>
    <xf numFmtId="0" fontId="0" fillId="0" borderId="9" xfId="0" applyBorder="1"/>
    <xf numFmtId="0" fontId="0" fillId="0" borderId="1" xfId="0" applyBorder="1"/>
    <xf numFmtId="0" fontId="0" fillId="0" borderId="13" xfId="0" applyBorder="1"/>
    <xf numFmtId="0" fontId="39" fillId="35" borderId="3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0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0" fillId="36" borderId="2" xfId="0" applyFill="1" applyBorder="1" applyAlignment="1">
      <alignment horizontal="left" vertical="top" wrapText="1"/>
    </xf>
    <xf numFmtId="0" fontId="0" fillId="0" borderId="18" xfId="0" applyBorder="1"/>
    <xf numFmtId="0" fontId="2" fillId="0" borderId="9" xfId="0" applyFont="1" applyBorder="1" applyAlignment="1">
      <alignment horizontal="left" vertical="center"/>
    </xf>
    <xf numFmtId="0" fontId="2" fillId="36" borderId="2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9" fontId="3" fillId="6" borderId="4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20" fontId="4" fillId="8" borderId="3" xfId="0" applyNumberFormat="1" applyFont="1" applyFill="1" applyBorder="1" applyAlignment="1">
      <alignment horizontal="center" vertical="center"/>
    </xf>
    <xf numFmtId="20" fontId="4" fillId="8" borderId="5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4" fillId="30" borderId="0" xfId="0" applyFont="1" applyFill="1" applyAlignment="1">
      <alignment horizontal="center" vertical="center" wrapText="1"/>
    </xf>
    <xf numFmtId="0" fontId="34" fillId="30" borderId="7" xfId="0" applyFont="1" applyFill="1" applyBorder="1" applyAlignment="1">
      <alignment horizontal="center" vertical="center" wrapText="1"/>
    </xf>
    <xf numFmtId="0" fontId="34" fillId="30" borderId="0" xfId="0" applyFont="1" applyFill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21" fillId="7" borderId="16" xfId="0" applyNumberFormat="1" applyFont="1" applyFill="1" applyBorder="1" applyAlignment="1">
      <alignment horizontal="center" vertical="center"/>
    </xf>
    <xf numFmtId="164" fontId="21" fillId="7" borderId="17" xfId="0" applyNumberFormat="1" applyFont="1" applyFill="1" applyBorder="1" applyAlignment="1">
      <alignment horizontal="center" vertical="center"/>
    </xf>
    <xf numFmtId="14" fontId="31" fillId="25" borderId="2" xfId="0" applyNumberFormat="1" applyFont="1" applyFill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/>
    </xf>
    <xf numFmtId="0" fontId="18" fillId="23" borderId="10" xfId="0" applyFont="1" applyFill="1" applyBorder="1" applyAlignment="1">
      <alignment horizontal="center" vertical="center"/>
    </xf>
    <xf numFmtId="0" fontId="18" fillId="24" borderId="2" xfId="0" applyFont="1" applyFill="1" applyBorder="1" applyAlignment="1">
      <alignment horizontal="center" vertical="center" indent="2"/>
    </xf>
    <xf numFmtId="0" fontId="18" fillId="24" borderId="2" xfId="0" applyFont="1" applyFill="1" applyBorder="1" applyAlignment="1">
      <alignment horizontal="left" vertical="center" wrapText="1"/>
    </xf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Porcentagem" xfId="1" builtinId="5"/>
  </cellStyles>
  <dxfs count="204"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rgb="FF1E9F7F"/>
        </patternFill>
      </fill>
    </dxf>
    <dxf>
      <font>
        <color theme="0"/>
      </font>
      <fill>
        <patternFill>
          <bgColor rgb="FFF78344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000000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000000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165" formatCode="[hh]:mm:ss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[hh]:mm:ss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65" formatCode="[hh]:mm:ss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" formatCode="0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[$-F400]h:mm:ss\ AM/P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0" formatCode="General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" formatCode="0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" formatCode="0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outline="0">
        <bottom style="thin">
          <color theme="0"/>
        </bottom>
      </border>
    </dxf>
    <dxf>
      <border outline="0">
        <left style="thin">
          <color theme="0"/>
        </left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color rgb="FF0070C0"/>
      </font>
    </dxf>
    <dxf>
      <font>
        <color theme="1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00B05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border outline="0">
        <top style="thin">
          <color rgb="FF9BC2E6"/>
        </top>
      </border>
    </dxf>
    <dxf>
      <border outline="0">
        <bottom style="thin">
          <color rgb="FF44B3E1"/>
        </bottom>
      </border>
    </dxf>
    <dxf>
      <border outline="0">
        <top style="thin">
          <color rgb="FF9BC2E6"/>
        </top>
        <bottom style="thin">
          <color rgb="FF9BC2E6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4</xdr:row>
      <xdr:rowOff>66675</xdr:rowOff>
    </xdr:from>
    <xdr:to>
      <xdr:col>72</xdr:col>
      <xdr:colOff>2143125</xdr:colOff>
      <xdr:row>5</xdr:row>
      <xdr:rowOff>180975</xdr:rowOff>
    </xdr:to>
    <xdr:sp macro="" textlink="">
      <xdr:nvSpPr>
        <xdr:cNvPr id="4" name="Retângulo Arredondado 2">
          <a:extLst>
            <a:ext uri="{FF2B5EF4-FFF2-40B4-BE49-F238E27FC236}">
              <a16:creationId xmlns:a16="http://schemas.microsoft.com/office/drawing/2014/main" id="{206B43C5-0075-4AED-AA49-0075E89CA8B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ydW1vbG9nLW15LnNoYXJlcG9pbnQuY29tLzp1Oi9wL2VyaWNfc2FudGFubmFfZXh0L0lRRHMtNG5nTk9BV1Q3MWlqNkNIQTV1bEFYV2xtVjBSaTFwZE45R3hpckMweWVR&quot;}"/>
            </a:ext>
          </a:extLst>
        </xdr:cNvPr>
        <xdr:cNvSpPr/>
      </xdr:nvSpPr>
      <xdr:spPr>
        <a:xfrm>
          <a:off x="70923150" y="638175"/>
          <a:ext cx="2143125" cy="295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Executar Gerar Relatório Diário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FDE7A580-41BC-4063-9F91-5E2363171B69}">
    <nsvFilter filterId="{00000000-0009-0000-0100-000004000000}" ref="A5:BR1056" tableId="4">
      <columnFilter colId="1" id="{00000000-0010-0000-0000-000002000000}">
        <filter colId="1">
          <x:filters>
            <x:dateGroupItem year="2025" month="10" day="14" dateTimeGrouping="day"/>
          </x:filters>
        </filter>
      </columnFilter>
      <sortRules>
        <sortRule colId="1" id="{00000000-0010-0000-0000-000002000000}">
          <sortCondition ref="B5:B1056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AD734-098C-461B-A5F5-EAF47A0DBB89}" name="TabelaMap" displayName="TabelaMap" ref="A1:H353" totalsRowShown="0" headerRowDxfId="203" headerRowBorderDxfId="201" tableBorderDxfId="202" totalsRowBorderDxfId="200">
  <autoFilter ref="A1:H353" xr:uid="{FD1AD734-098C-461B-A5F5-EAF47A0DBB89}"/>
  <sortState xmlns:xlrd2="http://schemas.microsoft.com/office/spreadsheetml/2017/richdata2" ref="A2:H25">
    <sortCondition ref="B1:B25"/>
  </sortState>
  <tableColumns count="8">
    <tableColumn id="3" xr3:uid="{CF353A97-A9EF-46B5-8824-245D2CB759D0}" name="Gerência" dataDxfId="199"/>
    <tableColumn id="4" xr3:uid="{062C67FE-0D06-4582-BA9C-B087681F34EC}" name="SUB" dataDxfId="198"/>
    <tableColumn id="5" xr3:uid="{1DF130D1-4D15-4DFF-8266-F1B81CAA897E}" name="KM Inicio" dataDxfId="197"/>
    <tableColumn id="6" xr3:uid="{A344A0E9-F964-4FE5-9EB0-2661309404E9}" name="KM Fim" dataDxfId="196"/>
    <tableColumn id="7" xr3:uid="{B0ED4DF3-274E-46B6-A2D1-0985F47224C1}" name="Trecho" dataDxfId="195"/>
    <tableColumn id="8" xr3:uid="{1DE44FFC-B2F5-4DE5-A7E5-915DA69A16F8}" name="SB" dataDxfId="194"/>
    <tableColumn id="9" xr3:uid="{7841069B-E29E-4A5E-B561-931B24D14782}" name="NOME SUB" dataDxfId="193"/>
    <tableColumn id="10" xr3:uid="{01B251F8-5EA1-4C87-81E3-9BD14100B544}" name="Trecho Coordenação" dataDxfId="19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DADC8-BCA8-4BE9-8835-92242AF133B6}" name="BS_ATIVIDADE" displayName="BS_ATIVIDADE" ref="D1:K81" totalsRowShown="0">
  <autoFilter ref="D1:K81" xr:uid="{9EEDADC8-BCA8-4BE9-8835-92242AF133B6}"/>
  <tableColumns count="8">
    <tableColumn id="1" xr3:uid="{6EED647A-3C99-4457-8FFC-04B8A24CB053}" name="ATIVIDADE"/>
    <tableColumn id="2" xr3:uid="{AE76389E-C796-4F56-882E-1B623FA3325E}" name="UNIDADE"/>
    <tableColumn id="3" xr3:uid="{252D3C14-3533-4351-849C-5552607E6010}" name="CONTROLE INDICADOR"/>
    <tableColumn id="4" xr3:uid="{EE414846-5EC9-4B88-B653-7BF91C798B17}" name="GRUPO"/>
    <tableColumn id="5" xr3:uid="{29810E7F-76E5-4D49-89AE-6D5EB75D65DA}" name="Item PDM"/>
    <tableColumn id="6" xr3:uid="{C452E1C7-1B8C-4737-8E44-98C07F3876C5}" name="PESO"/>
    <tableColumn id="7" xr3:uid="{60BF8939-DF50-4942-AC20-226E57D2C001}" name="Prioridade" dataDxfId="191"/>
    <tableColumn id="8" xr3:uid="{98E82858-1ECA-4DB3-8AE4-BBB972FC487D}" name="CORRELATO" dataDxfId="1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BS_CONTROLE" displayName="BS_CONTROLE" ref="A5:BR1056" totalsRowShown="0" headerRowDxfId="149" headerRowBorderDxfId="147" tableBorderDxfId="148">
  <autoFilter ref="A5:BR1056" xr:uid="{00000000-0009-0000-0100-000004000000}"/>
  <tableColumns count="70">
    <tableColumn id="72" xr3:uid="{4C32669F-915F-418F-8208-B8790655296E}" name="CHAVE" dataDxfId="145" totalsRowDxfId="146">
      <calculatedColumnFormula>D6&amp;B6</calculatedColumnFormula>
    </tableColumn>
    <tableColumn id="2" xr3:uid="{00000000-0010-0000-0000-000002000000}" name="DATA" dataDxfId="143" totalsRowDxfId="144"/>
    <tableColumn id="3" xr3:uid="{00000000-0010-0000-0000-000003000000}" name="Semana" dataDxfId="141" totalsRowDxfId="142">
      <calculatedColumnFormula>IF(BS_CONTROLE[[#This Row],[DATA]]="","",WEEKNUM(BS_CONTROLE[[#This Row],[DATA]]))</calculatedColumnFormula>
    </tableColumn>
    <tableColumn id="4" xr3:uid="{00000000-0010-0000-0000-000004000000}" name="ATIVO" dataDxfId="139" totalsRowDxfId="140"/>
    <tableColumn id="6" xr3:uid="{00000000-0010-0000-0000-000006000000}" name="Atividade" dataDxfId="137" totalsRowDxfId="138"/>
    <tableColumn id="7" xr3:uid="{00000000-0010-0000-0000-000007000000}" name="Atividade - Inidicador" dataDxfId="136">
      <calculatedColumnFormula>IF(D6="","*",VLOOKUP(E6,BS_ATIVIDADE[],3,FALSE))</calculatedColumnFormula>
    </tableColumn>
    <tableColumn id="8" xr3:uid="{00000000-0010-0000-0000-000008000000}" name="Local - Partida" dataDxfId="134" totalsRowDxfId="135"/>
    <tableColumn id="9" xr3:uid="{00000000-0010-0000-0000-000009000000}" name="Local - Encerramento" dataDxfId="132" totalsRowDxfId="133"/>
    <tableColumn id="10" xr3:uid="{00000000-0010-0000-0000-00000A000000}" name="SUB" dataDxfId="130" totalsRowDxfId="131"/>
    <tableColumn id="11" xr3:uid="{00000000-0010-0000-0000-00000B000000}" name="KM - Inicio" dataDxfId="128" totalsRowDxfId="129"/>
    <tableColumn id="1" xr3:uid="{C7F06401-41AF-4331-BB80-3C6D59482EE8}" name="KM - Fim" dataDxfId="126" totalsRowDxfId="127"/>
    <tableColumn id="12" xr3:uid="{76343A4E-8303-406A-A5E0-63C7260A4A57}" name="Entre - Estações" dataDxfId="124" totalsRowDxfId="125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TabelaMap[Trecho],
  "-",
  0
)</calculatedColumnFormula>
    </tableColumn>
    <tableColumn id="13" xr3:uid="{26EA9504-C0F9-436B-BAE0-E4EF5726CC3B}" name="SB" dataDxfId="122" totalsRowDxfId="123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TabelaMap[SB],
  "-",
  0
)</calculatedColumnFormula>
    </tableColumn>
    <tableColumn id="14" xr3:uid="{B4926DF6-F7B2-44B0-B168-60AE47330982}" name="Inicia" dataDxfId="120" totalsRowDxfId="121"/>
    <tableColumn id="15" xr3:uid="{33FDE85D-8E68-459E-9FE7-0EC00F7BB747}" name="Duração" dataDxfId="118" totalsRowDxfId="119"/>
    <tableColumn id="16" xr3:uid="{5C6D7FBC-92B6-46A4-952F-F7FE21C5BAA7}" name="Quantidade" dataDxfId="116" totalsRowDxfId="117"/>
    <tableColumn id="17" xr3:uid="{FDC11720-3C12-439D-8EC7-6DAF9C0D6B39}" name="Unidade" dataDxfId="114" totalsRowDxfId="115">
      <calculatedColumnFormula>IF(E6=0, "*", IFERROR(_xlfn.XLOOKUP(E6, BS_ATIVIDADE[ATIVIDADE], BS_ATIVIDADE[UNIDADE]), "*"))</calculatedColumnFormula>
    </tableColumn>
    <tableColumn id="18" xr3:uid="{BCA0A499-2094-4532-8014-368D28606E5D}" name="Gerência da Via" dataDxfId="112" totalsRowDxfId="113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calculatedColumnFormula>
    </tableColumn>
    <tableColumn id="19" xr3:uid="{53B252F3-60C9-45CF-892B-061978B44FAF}" name="Coordenação da Via" dataDxfId="110" totalsRowDxfId="111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calculatedColumnFormula>
    </tableColumn>
    <tableColumn id="20" xr3:uid="{7D2E2A58-90D2-4880-A9F4-176B60150A7E}" name="Trecho" dataDxfId="108" totalsRowDxfId="109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calculatedColumnFormula>
    </tableColumn>
    <tableColumn id="21" xr3:uid="{85FF6E20-70B9-4CEF-B1DA-559309039BFD}" name="Responsavel pelo boletim" dataDxfId="106" totalsRowDxfId="107"/>
    <tableColumn id="22" xr3:uid="{DFEF78AE-8B53-46F3-AD03-3454DEDF087B}" name="Detalhe Programação" dataDxfId="104" totalsRowDxfId="105"/>
    <tableColumn id="23" xr3:uid="{39DF46A7-1E47-4884-ABDD-716038B81A14}" name="Programar para D+1" dataDxfId="102" totalsRowDxfId="103"/>
    <tableColumn id="24" xr3:uid="{245F036B-10DA-4ECA-BA94-26A5344CCEF3}" name="Confirmação programação" dataDxfId="100" totalsRowDxfId="101"/>
    <tableColumn id="25" xr3:uid="{43CCFA80-7132-4F4A-8A15-E043D2AA3648}" name="Prioridade" dataDxfId="98" totalsRowDxfId="99"/>
    <tableColumn id="26" xr3:uid="{C5042D0A-DA7E-4290-88CD-6D651BF5BEB5}" name="Qtd. Maquinista" dataDxfId="96" totalsRowDxfId="97"/>
    <tableColumn id="27" xr3:uid="{4977DF68-3EA2-4E6D-8EED-4E1766FA0BDF}" name="Tipo de Maquinista (Fixo / Escala)" dataDxfId="94" totalsRowDxfId="95"/>
    <tableColumn id="28" xr3:uid="{40443B6B-4B81-4B55-9EBE-B8D715EDB76F}" name="Tipo de Acionamento" dataDxfId="92" totalsRowDxfId="93"/>
    <tableColumn id="29" xr3:uid="{DEC4448E-539E-49B8-9E1E-5E9A707FB043}" name="Apresentação no lastro" dataDxfId="90" totalsRowDxfId="91"/>
    <tableColumn id="30" xr3:uid="{266EF831-EF58-44E8-A9E8-B5C97D21C3C6}" name="Ativo - 1" dataDxfId="88" totalsRowDxfId="89"/>
    <tableColumn id="31" xr3:uid="{02BB01E5-1025-4457-B4F3-F7C5C1CF4919}" name="Ativo - 2" dataDxfId="86" totalsRowDxfId="87"/>
    <tableColumn id="32" xr3:uid="{2359D120-CF87-470E-BAD2-D1ABC1F8F01D}" name="Vagões - Qtd." dataDxfId="84" totalsRowDxfId="85"/>
    <tableColumn id="33" xr3:uid="{1DC49078-C2FE-4DE4-BFA0-B33AE792D6A7}" name="*2" dataDxfId="82" totalsRowDxfId="83"/>
    <tableColumn id="34" xr3:uid="{C93EF654-9A3E-4569-81F7-89312CC7A716}" name="Atividade_1" dataDxfId="80" totalsRowDxfId="81">
      <calculatedColumnFormula>IF(BS_CONTROLE[[#This Row],[Atividade]]=0, "-", BS_CONTROLE[[#This Row],[Atividade]])</calculatedColumnFormula>
    </tableColumn>
    <tableColumn id="35" xr3:uid="{13AA732C-7335-4765-A3EC-1E50DD6899D8}" name="Atividade - PDM" dataDxfId="78" totalsRowDxfId="79">
      <calculatedColumnFormula>IF(BS_CONTROLE[[#This Row],[Atividade]]=0, "-", BS_CONTROLE[[#This Row],[Atividade]])</calculatedColumnFormula>
    </tableColumn>
    <tableColumn id="36" xr3:uid="{975A61B5-48DD-4EFF-B298-0AB5FCA15C43}" name="Local - Partida_2" dataDxfId="76" totalsRowDxfId="77">
      <calculatedColumnFormula>BS_CONTROLE[[#This Row],[Local - Partida]]</calculatedColumnFormula>
    </tableColumn>
    <tableColumn id="37" xr3:uid="{1BFA56E4-5E40-4E67-8394-2CF70076D606}" name="Local - Encerramento_3" dataDxfId="74" totalsRowDxfId="75">
      <calculatedColumnFormula>BS_CONTROLE[[#This Row],[Local - Encerramento]]</calculatedColumnFormula>
    </tableColumn>
    <tableColumn id="38" xr3:uid="{597423BA-A250-4C17-8F08-3835086A3D8D}" name="Entre-Locais" dataDxfId="72" totalsRowDxfId="73">
      <calculatedColumnFormula>IF(BS_CONTROLE[[#This Row],[Entre - Estações]]=0, "-", BS_CONTROLE[[#This Row],[Entre - Estações]])</calculatedColumnFormula>
    </tableColumn>
    <tableColumn id="39" xr3:uid="{E7A2529E-17FC-439F-950A-9654EDA5CA64}" name="SB_4" dataDxfId="70" totalsRowDxfId="71">
      <calculatedColumnFormula>IF(BS_CONTROLE[[#This Row],[SB]]=0, "-", BS_CONTROLE[[#This Row],[SB]])</calculatedColumnFormula>
    </tableColumn>
    <tableColumn id="40" xr3:uid="{71B9CC3C-5485-42B7-BDDD-9F720723C800}" name="SUB_5" dataDxfId="68" totalsRowDxfId="69">
      <calculatedColumnFormula>IF(BS_CONTROLE[[#This Row],[SUB]]=0, "-", BS_CONTROLE[[#This Row],[SUB]])</calculatedColumnFormula>
    </tableColumn>
    <tableColumn id="41" xr3:uid="{867F05E8-1DE4-4D7E-B28E-B463B0A69499}" name="KM - ínicio" dataDxfId="66" totalsRowDxfId="67">
      <calculatedColumnFormula>BS_CONTROLE[[#This Row],[KM - Inicio]]</calculatedColumnFormula>
    </tableColumn>
    <tableColumn id="42" xr3:uid="{000C4364-E0CB-4882-8FF0-8715A3D48779}" name="KM - Fim_6" dataDxfId="64" totalsRowDxfId="65">
      <calculatedColumnFormula>BS_CONTROLE[[#This Row],[KM - Inicio]]</calculatedColumnFormula>
    </tableColumn>
    <tableColumn id="43" xr3:uid="{E540CEE7-EA89-4175-8CE8-06DCA966F0C4}" name="HR Turma Pronta" dataDxfId="62" totalsRowDxfId="63"/>
    <tableColumn id="44" xr3:uid="{AF9FE2CF-EA53-4EA6-BCB4-7653603E0E96}" name="Inicio" dataDxfId="60" totalsRowDxfId="61"/>
    <tableColumn id="45" xr3:uid="{DEA98FA4-83FF-403C-AD00-DB19A1CC78ED}" name="Fim" dataDxfId="58" totalsRowDxfId="59"/>
    <tableColumn id="46" xr3:uid="{10653B1A-1982-454F-A553-9616E15464C8}" name="Inicio_7" dataDxfId="56" totalsRowDxfId="57"/>
    <tableColumn id="47" xr3:uid="{F5C6424F-7AEB-44E1-B16E-541B0A53E35B}" name="Fim_8" dataDxfId="54" totalsRowDxfId="55"/>
    <tableColumn id="48" xr3:uid="{6A1B9BFF-9282-4E93-9D60-E071C1327C22}" name="Inicio_9" dataDxfId="52" totalsRowDxfId="53"/>
    <tableColumn id="49" xr3:uid="{78E0A021-73C3-4449-BF9A-482D768E2AFE}" name="Fim_10" dataDxfId="50" totalsRowDxfId="51"/>
    <tableColumn id="51" xr3:uid="{BF669238-A66A-43C9-BBE9-ACDBDC8EC7DE}" name="TOTAL" dataDxfId="48" totalsRowDxfId="49">
      <calculatedColumnFormula>IF(D6="","*",IFERROR(IF(ISODD(COUNT(AR6:AW6)),"ERRO",SUM((AS6-AR6),(AU6-AT6),(AW6-AV6))),"ERRO"))</calculatedColumnFormula>
    </tableColumn>
    <tableColumn id="52" xr3:uid="{46E7B69C-6C6F-46CC-BB29-5E8CEA14CE33}" name="LIBERADO PELO CCO" dataDxfId="46" totalsRowDxfId="47"/>
    <tableColumn id="53" xr3:uid="{EE26E0DD-9239-42CC-BA39-4D84DC2571C5}" name="Quantidade_11" dataDxfId="44" totalsRowDxfId="45"/>
    <tableColumn id="54" xr3:uid="{A63BC761-A40B-4AA9-8EA2-76C64BB8A732}" name="Unidade_12" dataDxfId="42" totalsRowDxfId="43">
      <calculatedColumnFormula>IFERROR(_xlfn.XLOOKUP(AH6, BS_ATIVIDADE[ATIVIDADE],BS_ATIVIDADE[UNIDADE] ), "*")</calculatedColumnFormula>
    </tableColumn>
    <tableColumn id="55" xr3:uid="{6294D8C1-F9E4-493A-97D0-65FF08E013D6}" name="Gerência da Via_13" dataDxfId="40" totalsRowDxfId="41">
      <calculatedColumnFormula array="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calculatedColumnFormula>
    </tableColumn>
    <tableColumn id="56" xr3:uid="{2F1DCF33-AF9C-429E-9533-0FBF363D0E0F}" name="Coordenação da Via_14" dataDxfId="38" totalsRowDxfId="39">
      <calculatedColumnFormula array="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calculatedColumnFormula>
    </tableColumn>
    <tableColumn id="57" xr3:uid="{D1B6DD19-E91A-4EDA-98B3-4B6182A82D5A}" name="Trecho_15" dataDxfId="36" totalsRowDxfId="37">
      <calculatedColumnFormula array="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calculatedColumnFormula>
    </tableColumn>
    <tableColumn id="58" xr3:uid="{8BF771EE-4425-4F3B-81E0-22F0A91AA67A}" name="Responsavel pelo boletim_16" dataDxfId="34" totalsRowDxfId="35">
      <calculatedColumnFormula>BS_CONTROLE[[#This Row],[Responsavel pelo boletim]]</calculatedColumnFormula>
    </tableColumn>
    <tableColumn id="59" xr3:uid="{4B29D78D-24EC-401C-B279-B65BE6BA6255}" name="*3" dataDxfId="32" totalsRowDxfId="33"/>
    <tableColumn id="60" xr3:uid="{DAC26825-9FA1-4182-AA00-475D48F25A21}" name="Status" dataDxfId="30" totalsRowDxfId="31"/>
    <tableColumn id="61" xr3:uid="{42B5D7A2-FBA4-4BBD-8715-40039A226A66}" name="Prévia CCO 22h" dataDxfId="28" totalsRowDxfId="29"/>
    <tableColumn id="62" xr3:uid="{737F0119-536C-414B-8430-4214B662E168}" name="Prévia - 1" dataDxfId="26" totalsRowDxfId="27"/>
    <tableColumn id="63" xr3:uid="{27AD3CF7-9F49-43C1-BD63-BB3C5F7FEDDB}" name="Prévia - 2" dataDxfId="24" totalsRowDxfId="25"/>
    <tableColumn id="64" xr3:uid="{13100C32-E290-4E78-87B6-741D95B35692}" name="*4" dataDxfId="22" totalsRowDxfId="23"/>
    <tableColumn id="65" xr3:uid="{392D63DB-96D4-4E1D-9D92-5D352405C549}" name="Responsabilidade" dataDxfId="20" totalsRowDxfId="21"/>
    <tableColumn id="66" xr3:uid="{264A337A-656E-4AB5-A62D-3E1A9FC526BB}" name="Fechamento - Impacto" dataDxfId="18" totalsRowDxfId="19"/>
    <tableColumn id="67" xr3:uid="{4AF2C7AC-8C33-484A-818B-A9A44D3CC0F4}" name="Detalhe - Fechamento" dataDxfId="16" totalsRowDxfId="17"/>
    <tableColumn id="68" xr3:uid="{E3163C0C-0E81-4F0E-A6B9-A4416B92B441}" name="Justificativa" dataDxfId="14" totalsRowDxfId="15"/>
    <tableColumn id="69" xr3:uid="{2222D2A7-6A01-477C-AD01-7EBA230752CB}" name="Analise Prévia" dataDxfId="12" totalsRowDxfId="13">
      <calculatedColumnFormula>IF(AND(BQ6&lt;1,BR6&lt;1),"Produção e Intervalo",IF(BQ6&lt;1,"Intervalo",IF(BR6&lt;1,"Produção","Aderente")))</calculatedColumnFormula>
    </tableColumn>
    <tableColumn id="70" xr3:uid="{64CDD69C-A7CE-4E6C-A82C-F024D13E5C5A}" name="Intervalo" dataDxfId="10" totalsRowDxfId="11">
      <calculatedColumnFormula>IF(OR(B6="",E6=""),"*",AX6/O6)</calculatedColumnFormula>
    </tableColumn>
    <tableColumn id="71" xr3:uid="{8CE16E77-292F-44A4-B1F7-4C7E8519168F}" name="QTD" dataDxfId="8" totalsRowDxfId="9">
      <calculatedColumnFormula>IF(OR(B6="",E6=""),"*",AZ6/P6)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3"/>
  <sheetViews>
    <sheetView workbookViewId="0">
      <selection activeCell="H1" sqref="H1"/>
    </sheetView>
  </sheetViews>
  <sheetFormatPr defaultRowHeight="15"/>
  <cols>
    <col min="1" max="1" width="26" style="70" customWidth="1"/>
    <col min="2" max="2" width="16.28515625" style="70" bestFit="1" customWidth="1"/>
    <col min="3" max="3" width="9.140625" style="70" bestFit="1" customWidth="1"/>
    <col min="4" max="4" width="13.85546875" style="133" bestFit="1" customWidth="1"/>
    <col min="5" max="5" width="9.140625" style="133" customWidth="1"/>
    <col min="6" max="6" width="11.5703125" style="70" customWidth="1"/>
    <col min="7" max="7" width="40.42578125" style="70" bestFit="1" customWidth="1"/>
    <col min="8" max="8" width="47.7109375" style="70" bestFit="1" customWidth="1"/>
    <col min="9" max="16384" width="9.140625" style="70"/>
  </cols>
  <sheetData>
    <row r="1" spans="1:8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</row>
    <row r="2" spans="1:8">
      <c r="A2" s="70" t="s">
        <v>8</v>
      </c>
      <c r="B2" s="70">
        <v>42</v>
      </c>
      <c r="C2" s="70">
        <v>244.77600000000001</v>
      </c>
      <c r="D2" s="70">
        <v>247.077</v>
      </c>
      <c r="E2" s="70" t="s">
        <v>9</v>
      </c>
      <c r="F2" s="70">
        <v>244246</v>
      </c>
      <c r="G2" s="70" t="s">
        <v>10</v>
      </c>
      <c r="H2" s="70" t="s">
        <v>11</v>
      </c>
    </row>
    <row r="3" spans="1:8">
      <c r="A3" s="70" t="s">
        <v>8</v>
      </c>
      <c r="B3" s="70">
        <v>42</v>
      </c>
      <c r="C3" s="70">
        <v>247.077</v>
      </c>
      <c r="D3" s="70">
        <v>249.649</v>
      </c>
      <c r="E3" s="70" t="s">
        <v>9</v>
      </c>
      <c r="F3" s="70">
        <v>246249</v>
      </c>
      <c r="G3" s="70" t="s">
        <v>10</v>
      </c>
      <c r="H3" s="70" t="s">
        <v>11</v>
      </c>
    </row>
    <row r="4" spans="1:8">
      <c r="A4" s="70" t="s">
        <v>8</v>
      </c>
      <c r="B4" s="70">
        <v>42</v>
      </c>
      <c r="C4" s="70">
        <v>249.649</v>
      </c>
      <c r="D4" s="70">
        <v>250.078</v>
      </c>
      <c r="E4" s="70" t="s">
        <v>9</v>
      </c>
      <c r="F4" s="70">
        <v>249250</v>
      </c>
      <c r="G4" s="70" t="s">
        <v>10</v>
      </c>
      <c r="H4" s="70" t="s">
        <v>11</v>
      </c>
    </row>
    <row r="5" spans="1:8">
      <c r="A5" s="70" t="s">
        <v>8</v>
      </c>
      <c r="B5" s="70">
        <v>42</v>
      </c>
      <c r="C5" s="70">
        <v>250.078</v>
      </c>
      <c r="D5" s="70">
        <v>252.63499999999999</v>
      </c>
      <c r="E5" s="70" t="s">
        <v>9</v>
      </c>
      <c r="F5" s="70" t="s">
        <v>12</v>
      </c>
      <c r="G5" s="70" t="s">
        <v>10</v>
      </c>
      <c r="H5" s="70" t="s">
        <v>11</v>
      </c>
    </row>
    <row r="6" spans="1:8">
      <c r="A6" s="70" t="s">
        <v>8</v>
      </c>
      <c r="B6" s="70">
        <v>42</v>
      </c>
      <c r="C6" s="70">
        <v>250.078</v>
      </c>
      <c r="D6" s="70">
        <v>252.63800000000001</v>
      </c>
      <c r="E6" s="70" t="s">
        <v>9</v>
      </c>
      <c r="F6" s="70" t="s">
        <v>13</v>
      </c>
      <c r="G6" s="70" t="s">
        <v>10</v>
      </c>
      <c r="H6" s="70" t="s">
        <v>11</v>
      </c>
    </row>
    <row r="7" spans="1:8">
      <c r="A7" s="70" t="s">
        <v>8</v>
      </c>
      <c r="B7" s="70">
        <v>42</v>
      </c>
      <c r="C7" s="70">
        <v>252.63499999999999</v>
      </c>
      <c r="D7" s="70">
        <v>252.833</v>
      </c>
      <c r="E7" s="70" t="s">
        <v>14</v>
      </c>
      <c r="F7" s="70" t="s">
        <v>15</v>
      </c>
      <c r="G7" s="70" t="s">
        <v>10</v>
      </c>
      <c r="H7" s="70" t="s">
        <v>11</v>
      </c>
    </row>
    <row r="8" spans="1:8">
      <c r="A8" s="70" t="s">
        <v>8</v>
      </c>
      <c r="B8" s="70">
        <v>42</v>
      </c>
      <c r="C8" s="70">
        <v>252.63800000000001</v>
      </c>
      <c r="D8" s="70">
        <v>252.834</v>
      </c>
      <c r="E8" s="70" t="s">
        <v>14</v>
      </c>
      <c r="F8" s="70" t="s">
        <v>16</v>
      </c>
      <c r="G8" s="70" t="s">
        <v>10</v>
      </c>
      <c r="H8" s="70" t="s">
        <v>11</v>
      </c>
    </row>
    <row r="9" spans="1:8">
      <c r="A9" s="70" t="s">
        <v>8</v>
      </c>
      <c r="B9" s="70">
        <v>42</v>
      </c>
      <c r="C9" s="70">
        <v>252.833</v>
      </c>
      <c r="D9" s="70">
        <v>253</v>
      </c>
      <c r="E9" s="70" t="s">
        <v>17</v>
      </c>
      <c r="F9" s="70" t="s">
        <v>18</v>
      </c>
      <c r="G9" s="70" t="s">
        <v>10</v>
      </c>
      <c r="H9" s="70" t="s">
        <v>11</v>
      </c>
    </row>
    <row r="10" spans="1:8">
      <c r="A10" s="70" t="s">
        <v>8</v>
      </c>
      <c r="B10" s="70">
        <v>42</v>
      </c>
      <c r="C10" s="70">
        <v>252.834</v>
      </c>
      <c r="D10" s="70">
        <v>253.10599999999999</v>
      </c>
      <c r="E10" s="70" t="s">
        <v>17</v>
      </c>
      <c r="F10" s="70" t="s">
        <v>19</v>
      </c>
      <c r="G10" s="70" t="s">
        <v>10</v>
      </c>
      <c r="H10" s="70" t="s">
        <v>11</v>
      </c>
    </row>
    <row r="11" spans="1:8">
      <c r="A11" s="70" t="s">
        <v>8</v>
      </c>
      <c r="B11" s="70">
        <v>43</v>
      </c>
      <c r="C11" s="70">
        <v>6.3369999999999997</v>
      </c>
      <c r="D11" s="70">
        <v>6.9829999999999997</v>
      </c>
      <c r="E11" s="70" t="s">
        <v>17</v>
      </c>
      <c r="F11" s="70" t="s">
        <v>20</v>
      </c>
      <c r="G11" s="70" t="s">
        <v>21</v>
      </c>
      <c r="H11" s="70" t="s">
        <v>11</v>
      </c>
    </row>
    <row r="12" spans="1:8">
      <c r="A12" s="70" t="s">
        <v>8</v>
      </c>
      <c r="B12" s="70">
        <v>43</v>
      </c>
      <c r="C12" s="70">
        <v>6.3369999999999997</v>
      </c>
      <c r="D12" s="70">
        <v>6.9829999999999997</v>
      </c>
      <c r="E12" s="70" t="s">
        <v>17</v>
      </c>
      <c r="F12" s="70" t="s">
        <v>22</v>
      </c>
      <c r="G12" s="70" t="s">
        <v>21</v>
      </c>
      <c r="H12" s="70" t="s">
        <v>11</v>
      </c>
    </row>
    <row r="13" spans="1:8">
      <c r="A13" s="70" t="s">
        <v>8</v>
      </c>
      <c r="B13" s="70">
        <v>43</v>
      </c>
      <c r="C13" s="70">
        <v>6.9829999999999997</v>
      </c>
      <c r="D13" s="70">
        <v>7.1890000000000001</v>
      </c>
      <c r="E13" s="70" t="s">
        <v>23</v>
      </c>
      <c r="F13" s="70" t="s">
        <v>24</v>
      </c>
      <c r="G13" s="70" t="s">
        <v>21</v>
      </c>
      <c r="H13" s="70" t="s">
        <v>11</v>
      </c>
    </row>
    <row r="14" spans="1:8">
      <c r="A14" s="70" t="s">
        <v>8</v>
      </c>
      <c r="B14" s="70">
        <v>43</v>
      </c>
      <c r="C14" s="70">
        <v>6.9829999999999997</v>
      </c>
      <c r="D14" s="70">
        <v>7.1879999999999997</v>
      </c>
      <c r="E14" s="70" t="s">
        <v>23</v>
      </c>
      <c r="F14" s="70" t="s">
        <v>25</v>
      </c>
      <c r="G14" s="70" t="s">
        <v>21</v>
      </c>
      <c r="H14" s="70" t="s">
        <v>11</v>
      </c>
    </row>
    <row r="15" spans="1:8">
      <c r="A15" s="70" t="s">
        <v>8</v>
      </c>
      <c r="B15" s="70">
        <v>43</v>
      </c>
      <c r="C15" s="70">
        <v>7.1879999999999997</v>
      </c>
      <c r="D15" s="70">
        <v>9.7420000000000009</v>
      </c>
      <c r="E15" s="70" t="s">
        <v>26</v>
      </c>
      <c r="F15" s="70" t="s">
        <v>27</v>
      </c>
      <c r="G15" s="70" t="s">
        <v>21</v>
      </c>
      <c r="H15" s="70" t="s">
        <v>11</v>
      </c>
    </row>
    <row r="16" spans="1:8">
      <c r="A16" s="70" t="s">
        <v>8</v>
      </c>
      <c r="B16" s="70">
        <v>43</v>
      </c>
      <c r="C16" s="70">
        <v>7.1890000000000001</v>
      </c>
      <c r="D16" s="70">
        <v>9.7420000000000009</v>
      </c>
      <c r="E16" s="70" t="s">
        <v>26</v>
      </c>
      <c r="F16" s="70" t="s">
        <v>28</v>
      </c>
      <c r="G16" s="70" t="s">
        <v>21</v>
      </c>
      <c r="H16" s="70" t="s">
        <v>11</v>
      </c>
    </row>
    <row r="17" spans="1:8">
      <c r="A17" s="70" t="s">
        <v>8</v>
      </c>
      <c r="B17" s="70">
        <v>70</v>
      </c>
      <c r="C17" s="70">
        <v>0.432</v>
      </c>
      <c r="D17" s="70">
        <v>0.65600000000000003</v>
      </c>
      <c r="E17" s="70" t="s">
        <v>29</v>
      </c>
      <c r="F17" s="70" t="s">
        <v>30</v>
      </c>
      <c r="G17" s="70" t="s">
        <v>31</v>
      </c>
      <c r="H17" s="70" t="s">
        <v>32</v>
      </c>
    </row>
    <row r="18" spans="1:8">
      <c r="A18" s="70" t="s">
        <v>8</v>
      </c>
      <c r="B18" s="70">
        <v>70</v>
      </c>
      <c r="C18" s="70">
        <v>129.77199999999999</v>
      </c>
      <c r="D18" s="70">
        <v>131</v>
      </c>
      <c r="E18" s="70" t="s">
        <v>33</v>
      </c>
      <c r="F18" s="70" t="s">
        <v>34</v>
      </c>
      <c r="G18" s="70" t="s">
        <v>31</v>
      </c>
      <c r="H18" s="70" t="s">
        <v>32</v>
      </c>
    </row>
    <row r="19" spans="1:8">
      <c r="A19" s="70" t="s">
        <v>8</v>
      </c>
      <c r="B19" s="70">
        <v>70</v>
      </c>
      <c r="C19" s="70">
        <v>131</v>
      </c>
      <c r="D19" s="70">
        <v>133</v>
      </c>
      <c r="E19" s="70" t="s">
        <v>35</v>
      </c>
      <c r="F19" s="70" t="s">
        <v>36</v>
      </c>
      <c r="G19" s="70" t="s">
        <v>31</v>
      </c>
      <c r="H19" s="70" t="s">
        <v>32</v>
      </c>
    </row>
    <row r="20" spans="1:8">
      <c r="A20" s="70" t="s">
        <v>8</v>
      </c>
      <c r="B20" s="70">
        <v>70</v>
      </c>
      <c r="C20" s="70">
        <v>133</v>
      </c>
      <c r="D20" s="70">
        <v>134.94499999999999</v>
      </c>
      <c r="E20" s="70" t="s">
        <v>35</v>
      </c>
      <c r="F20" s="70" t="s">
        <v>37</v>
      </c>
      <c r="G20" s="70" t="s">
        <v>31</v>
      </c>
      <c r="H20" s="70" t="s">
        <v>32</v>
      </c>
    </row>
    <row r="21" spans="1:8">
      <c r="A21" s="70" t="s">
        <v>8</v>
      </c>
      <c r="B21" s="70">
        <v>70</v>
      </c>
      <c r="C21" s="70">
        <v>134.94499999999999</v>
      </c>
      <c r="D21" s="70">
        <v>137</v>
      </c>
      <c r="E21" s="70" t="s">
        <v>38</v>
      </c>
      <c r="F21" s="70" t="s">
        <v>39</v>
      </c>
      <c r="G21" s="70" t="s">
        <v>31</v>
      </c>
      <c r="H21" s="70" t="s">
        <v>32</v>
      </c>
    </row>
    <row r="22" spans="1:8">
      <c r="A22" s="70" t="s">
        <v>8</v>
      </c>
      <c r="B22" s="70">
        <v>70</v>
      </c>
      <c r="C22" s="70">
        <v>137</v>
      </c>
      <c r="D22" s="70">
        <v>138</v>
      </c>
      <c r="E22" s="70" t="s">
        <v>40</v>
      </c>
      <c r="F22" s="70" t="s">
        <v>41</v>
      </c>
      <c r="G22" s="70" t="s">
        <v>31</v>
      </c>
      <c r="H22" s="70" t="s">
        <v>32</v>
      </c>
    </row>
    <row r="23" spans="1:8">
      <c r="A23" s="70" t="s">
        <v>8</v>
      </c>
      <c r="B23" s="70">
        <v>70</v>
      </c>
      <c r="C23" s="70">
        <v>138</v>
      </c>
      <c r="D23" s="70">
        <v>139</v>
      </c>
      <c r="E23" s="70" t="s">
        <v>40</v>
      </c>
      <c r="F23" s="70">
        <v>1381391</v>
      </c>
      <c r="G23" s="70" t="s">
        <v>31</v>
      </c>
      <c r="H23" s="70" t="s">
        <v>32</v>
      </c>
    </row>
    <row r="24" spans="1:8">
      <c r="A24" s="70" t="s">
        <v>8</v>
      </c>
      <c r="B24" s="70">
        <v>70</v>
      </c>
      <c r="C24" s="70">
        <v>139</v>
      </c>
      <c r="D24" s="70">
        <v>142.245</v>
      </c>
      <c r="E24" s="70" t="s">
        <v>40</v>
      </c>
      <c r="F24" s="70" t="s">
        <v>42</v>
      </c>
      <c r="G24" s="70" t="s">
        <v>31</v>
      </c>
      <c r="H24" s="70" t="s">
        <v>32</v>
      </c>
    </row>
    <row r="25" spans="1:8">
      <c r="A25" s="70" t="s">
        <v>8</v>
      </c>
      <c r="B25" s="70">
        <v>70</v>
      </c>
      <c r="C25" s="70">
        <v>142.245</v>
      </c>
      <c r="D25" s="70">
        <v>145.76</v>
      </c>
      <c r="E25" s="70" t="s">
        <v>43</v>
      </c>
      <c r="F25" s="70" t="s">
        <v>44</v>
      </c>
      <c r="G25" s="70" t="s">
        <v>31</v>
      </c>
      <c r="H25" s="70" t="s">
        <v>32</v>
      </c>
    </row>
    <row r="26" spans="1:8">
      <c r="A26" s="70" t="s">
        <v>8</v>
      </c>
      <c r="B26" s="70">
        <v>70</v>
      </c>
      <c r="C26" s="70">
        <v>145.76</v>
      </c>
      <c r="D26" s="70">
        <v>148</v>
      </c>
      <c r="E26" s="70" t="s">
        <v>45</v>
      </c>
      <c r="F26" s="70" t="s">
        <v>46</v>
      </c>
      <c r="G26" s="70" t="s">
        <v>31</v>
      </c>
      <c r="H26" s="70" t="s">
        <v>32</v>
      </c>
    </row>
    <row r="27" spans="1:8">
      <c r="A27" s="70" t="s">
        <v>8</v>
      </c>
      <c r="B27" s="70">
        <v>70</v>
      </c>
      <c r="C27" s="70">
        <v>148</v>
      </c>
      <c r="D27" s="70">
        <v>151</v>
      </c>
      <c r="E27" s="70" t="s">
        <v>45</v>
      </c>
      <c r="F27" s="70">
        <v>148151</v>
      </c>
      <c r="G27" s="70" t="s">
        <v>31</v>
      </c>
      <c r="H27" s="70" t="s">
        <v>32</v>
      </c>
    </row>
    <row r="28" spans="1:8">
      <c r="A28" s="70" t="s">
        <v>8</v>
      </c>
      <c r="B28" s="70">
        <v>70</v>
      </c>
      <c r="C28" s="70">
        <v>151</v>
      </c>
      <c r="D28" s="70">
        <v>154</v>
      </c>
      <c r="E28" s="70" t="s">
        <v>45</v>
      </c>
      <c r="F28" s="70">
        <v>151154</v>
      </c>
      <c r="G28" s="70" t="s">
        <v>31</v>
      </c>
      <c r="H28" s="70" t="s">
        <v>32</v>
      </c>
    </row>
    <row r="29" spans="1:8">
      <c r="A29" s="70" t="s">
        <v>8</v>
      </c>
      <c r="B29" s="70">
        <v>70</v>
      </c>
      <c r="C29" s="70">
        <v>154</v>
      </c>
      <c r="D29" s="70">
        <v>156.125</v>
      </c>
      <c r="E29" s="70" t="s">
        <v>45</v>
      </c>
      <c r="F29" s="70" t="s">
        <v>47</v>
      </c>
      <c r="G29" s="70" t="s">
        <v>31</v>
      </c>
      <c r="H29" s="70" t="s">
        <v>32</v>
      </c>
    </row>
    <row r="30" spans="1:8">
      <c r="A30" s="70" t="s">
        <v>8</v>
      </c>
      <c r="B30" s="70">
        <v>70</v>
      </c>
      <c r="C30" s="70">
        <v>156.125</v>
      </c>
      <c r="D30" s="70">
        <v>158</v>
      </c>
      <c r="E30" s="70" t="s">
        <v>48</v>
      </c>
      <c r="F30" s="70" t="s">
        <v>49</v>
      </c>
      <c r="G30" s="70" t="s">
        <v>31</v>
      </c>
      <c r="H30" s="70" t="s">
        <v>32</v>
      </c>
    </row>
    <row r="31" spans="1:8">
      <c r="A31" s="70" t="s">
        <v>8</v>
      </c>
      <c r="B31" s="70">
        <v>70</v>
      </c>
      <c r="C31" s="70">
        <v>156.125</v>
      </c>
      <c r="D31" s="70">
        <v>158</v>
      </c>
      <c r="E31" s="70" t="s">
        <v>48</v>
      </c>
      <c r="F31" s="70" t="s">
        <v>50</v>
      </c>
      <c r="G31" s="70" t="s">
        <v>31</v>
      </c>
      <c r="H31" s="70" t="s">
        <v>32</v>
      </c>
    </row>
    <row r="32" spans="1:8">
      <c r="A32" s="70" t="s">
        <v>8</v>
      </c>
      <c r="B32" s="70">
        <v>70</v>
      </c>
      <c r="C32" s="70">
        <v>158</v>
      </c>
      <c r="D32" s="70">
        <v>159.303</v>
      </c>
      <c r="E32" s="70" t="s">
        <v>51</v>
      </c>
      <c r="F32" s="70" t="s">
        <v>52</v>
      </c>
      <c r="G32" s="70" t="s">
        <v>31</v>
      </c>
      <c r="H32" s="70" t="s">
        <v>32</v>
      </c>
    </row>
    <row r="33" spans="1:8">
      <c r="A33" s="70" t="s">
        <v>8</v>
      </c>
      <c r="B33" s="70">
        <v>70</v>
      </c>
      <c r="C33" s="70">
        <v>158</v>
      </c>
      <c r="D33" s="70">
        <v>159.303</v>
      </c>
      <c r="E33" s="70" t="s">
        <v>51</v>
      </c>
      <c r="F33" s="70" t="s">
        <v>53</v>
      </c>
      <c r="G33" s="70" t="s">
        <v>31</v>
      </c>
      <c r="H33" s="70" t="s">
        <v>32</v>
      </c>
    </row>
    <row r="34" spans="1:8">
      <c r="A34" s="70" t="s">
        <v>8</v>
      </c>
      <c r="B34" s="70">
        <v>70</v>
      </c>
      <c r="C34" s="70">
        <v>159.303</v>
      </c>
      <c r="D34" s="70">
        <v>162</v>
      </c>
      <c r="E34" s="70" t="s">
        <v>51</v>
      </c>
      <c r="F34" s="70">
        <v>159162</v>
      </c>
      <c r="G34" s="70" t="s">
        <v>31</v>
      </c>
      <c r="H34" s="70" t="s">
        <v>32</v>
      </c>
    </row>
    <row r="35" spans="1:8">
      <c r="A35" s="70" t="s">
        <v>8</v>
      </c>
      <c r="B35" s="70">
        <v>70</v>
      </c>
      <c r="C35" s="70">
        <v>162</v>
      </c>
      <c r="D35" s="70">
        <v>164</v>
      </c>
      <c r="E35" s="70" t="s">
        <v>51</v>
      </c>
      <c r="F35" s="70">
        <v>162164</v>
      </c>
      <c r="G35" s="70" t="s">
        <v>31</v>
      </c>
      <c r="H35" s="70" t="s">
        <v>32</v>
      </c>
    </row>
    <row r="36" spans="1:8">
      <c r="A36" s="70" t="s">
        <v>8</v>
      </c>
      <c r="B36" s="70">
        <v>70</v>
      </c>
      <c r="C36" s="70">
        <v>164</v>
      </c>
      <c r="D36" s="70">
        <v>166.727</v>
      </c>
      <c r="E36" s="70" t="s">
        <v>51</v>
      </c>
      <c r="F36" s="70" t="s">
        <v>54</v>
      </c>
      <c r="G36" s="70" t="s">
        <v>31</v>
      </c>
      <c r="H36" s="70" t="s">
        <v>32</v>
      </c>
    </row>
    <row r="37" spans="1:8">
      <c r="A37" s="70" t="s">
        <v>8</v>
      </c>
      <c r="B37" s="70">
        <v>70</v>
      </c>
      <c r="C37" s="70">
        <v>166.727</v>
      </c>
      <c r="D37" s="70">
        <v>168.44</v>
      </c>
      <c r="E37" s="70" t="s">
        <v>55</v>
      </c>
      <c r="F37" s="70" t="s">
        <v>56</v>
      </c>
      <c r="G37" s="70" t="s">
        <v>31</v>
      </c>
      <c r="H37" s="70" t="s">
        <v>32</v>
      </c>
    </row>
    <row r="38" spans="1:8">
      <c r="A38" s="70" t="s">
        <v>8</v>
      </c>
      <c r="B38" s="70">
        <v>70</v>
      </c>
      <c r="C38" s="70">
        <v>166.727</v>
      </c>
      <c r="D38" s="70">
        <v>168.44</v>
      </c>
      <c r="E38" s="70" t="s">
        <v>55</v>
      </c>
      <c r="F38" s="70" t="s">
        <v>57</v>
      </c>
      <c r="G38" s="70" t="s">
        <v>31</v>
      </c>
      <c r="H38" s="70" t="s">
        <v>32</v>
      </c>
    </row>
    <row r="39" spans="1:8">
      <c r="A39" s="70" t="s">
        <v>8</v>
      </c>
      <c r="B39" s="70">
        <v>71</v>
      </c>
      <c r="C39" s="70">
        <v>173.1</v>
      </c>
      <c r="D39" s="70">
        <v>174.887</v>
      </c>
      <c r="E39" s="70" t="s">
        <v>58</v>
      </c>
      <c r="F39" s="70" t="s">
        <v>59</v>
      </c>
      <c r="G39" s="70" t="s">
        <v>60</v>
      </c>
      <c r="H39" s="70" t="s">
        <v>32</v>
      </c>
    </row>
    <row r="40" spans="1:8">
      <c r="A40" s="70" t="s">
        <v>8</v>
      </c>
      <c r="B40" s="70">
        <v>71</v>
      </c>
      <c r="C40" s="70">
        <v>173.1</v>
      </c>
      <c r="D40" s="70">
        <v>174.887</v>
      </c>
      <c r="E40" s="70" t="s">
        <v>58</v>
      </c>
      <c r="F40" s="70" t="s">
        <v>61</v>
      </c>
      <c r="G40" s="70" t="s">
        <v>60</v>
      </c>
      <c r="H40" s="70" t="s">
        <v>32</v>
      </c>
    </row>
    <row r="41" spans="1:8">
      <c r="A41" s="70" t="s">
        <v>8</v>
      </c>
      <c r="B41" s="70">
        <v>71</v>
      </c>
      <c r="C41" s="70">
        <v>174.887</v>
      </c>
      <c r="D41" s="70">
        <v>178</v>
      </c>
      <c r="E41" s="70" t="s">
        <v>58</v>
      </c>
      <c r="F41" s="70">
        <v>175178</v>
      </c>
      <c r="G41" s="70" t="s">
        <v>60</v>
      </c>
      <c r="H41" s="70" t="s">
        <v>32</v>
      </c>
    </row>
    <row r="42" spans="1:8">
      <c r="A42" s="70" t="s">
        <v>8</v>
      </c>
      <c r="B42" s="70">
        <v>71</v>
      </c>
      <c r="C42" s="70">
        <v>178</v>
      </c>
      <c r="D42" s="70">
        <v>180.946</v>
      </c>
      <c r="E42" s="70" t="s">
        <v>58</v>
      </c>
      <c r="F42" s="70">
        <v>178181</v>
      </c>
      <c r="G42" s="70" t="s">
        <v>60</v>
      </c>
      <c r="H42" s="70" t="s">
        <v>32</v>
      </c>
    </row>
    <row r="43" spans="1:8">
      <c r="A43" s="70" t="s">
        <v>8</v>
      </c>
      <c r="B43" s="70">
        <v>71</v>
      </c>
      <c r="C43" s="70">
        <v>180.946</v>
      </c>
      <c r="D43" s="70">
        <v>182.626</v>
      </c>
      <c r="E43" s="70" t="s">
        <v>58</v>
      </c>
      <c r="F43" s="70" t="s">
        <v>62</v>
      </c>
      <c r="G43" s="70" t="s">
        <v>60</v>
      </c>
      <c r="H43" s="70" t="s">
        <v>32</v>
      </c>
    </row>
    <row r="44" spans="1:8">
      <c r="A44" s="70" t="s">
        <v>8</v>
      </c>
      <c r="B44" s="70">
        <v>71</v>
      </c>
      <c r="C44" s="70">
        <v>182.626</v>
      </c>
      <c r="D44" s="70">
        <v>184</v>
      </c>
      <c r="E44" s="70" t="s">
        <v>63</v>
      </c>
      <c r="F44" s="70" t="s">
        <v>64</v>
      </c>
      <c r="G44" s="70" t="s">
        <v>60</v>
      </c>
      <c r="H44" s="70" t="s">
        <v>32</v>
      </c>
    </row>
    <row r="45" spans="1:8">
      <c r="A45" s="70" t="s">
        <v>8</v>
      </c>
      <c r="B45" s="70">
        <v>71</v>
      </c>
      <c r="C45" s="70">
        <v>182.626</v>
      </c>
      <c r="D45" s="70">
        <v>184</v>
      </c>
      <c r="E45" s="70" t="s">
        <v>63</v>
      </c>
      <c r="F45" s="70" t="s">
        <v>65</v>
      </c>
      <c r="G45" s="70" t="s">
        <v>60</v>
      </c>
      <c r="H45" s="70" t="s">
        <v>32</v>
      </c>
    </row>
    <row r="46" spans="1:8">
      <c r="A46" s="70" t="s">
        <v>8</v>
      </c>
      <c r="B46" s="70">
        <v>71</v>
      </c>
      <c r="C46" s="70">
        <v>184</v>
      </c>
      <c r="D46" s="70">
        <v>185.315</v>
      </c>
      <c r="E46" s="70" t="s">
        <v>66</v>
      </c>
      <c r="F46" s="70" t="s">
        <v>67</v>
      </c>
      <c r="G46" s="70" t="s">
        <v>60</v>
      </c>
      <c r="H46" s="70" t="s">
        <v>32</v>
      </c>
    </row>
    <row r="47" spans="1:8">
      <c r="A47" s="70" t="s">
        <v>8</v>
      </c>
      <c r="B47" s="70">
        <v>71</v>
      </c>
      <c r="C47" s="70">
        <v>184</v>
      </c>
      <c r="D47" s="70">
        <v>185.315</v>
      </c>
      <c r="E47" s="70" t="s">
        <v>66</v>
      </c>
      <c r="F47" s="70" t="s">
        <v>68</v>
      </c>
      <c r="G47" s="70" t="s">
        <v>60</v>
      </c>
      <c r="H47" s="70" t="s">
        <v>32</v>
      </c>
    </row>
    <row r="48" spans="1:8">
      <c r="A48" s="70" t="s">
        <v>8</v>
      </c>
      <c r="B48" s="70">
        <v>71</v>
      </c>
      <c r="C48" s="70">
        <v>185.315</v>
      </c>
      <c r="D48" s="70">
        <v>189</v>
      </c>
      <c r="E48" s="70" t="s">
        <v>66</v>
      </c>
      <c r="F48" s="70">
        <v>185189</v>
      </c>
      <c r="G48" s="70" t="s">
        <v>60</v>
      </c>
      <c r="H48" s="70" t="s">
        <v>32</v>
      </c>
    </row>
    <row r="49" spans="1:8">
      <c r="A49" s="70" t="s">
        <v>8</v>
      </c>
      <c r="B49" s="70">
        <v>71</v>
      </c>
      <c r="C49" s="70">
        <v>189</v>
      </c>
      <c r="D49" s="70">
        <v>192.785</v>
      </c>
      <c r="E49" s="70" t="s">
        <v>66</v>
      </c>
      <c r="F49" s="70" t="s">
        <v>69</v>
      </c>
      <c r="G49" s="70" t="s">
        <v>60</v>
      </c>
      <c r="H49" s="70" t="s">
        <v>32</v>
      </c>
    </row>
    <row r="50" spans="1:8">
      <c r="A50" s="70" t="s">
        <v>8</v>
      </c>
      <c r="B50" s="70">
        <v>71</v>
      </c>
      <c r="C50" s="70">
        <v>192.785</v>
      </c>
      <c r="D50" s="70">
        <v>194</v>
      </c>
      <c r="E50" s="70" t="s">
        <v>70</v>
      </c>
      <c r="F50" s="70" t="s">
        <v>71</v>
      </c>
      <c r="G50" s="70" t="s">
        <v>60</v>
      </c>
      <c r="H50" s="70" t="s">
        <v>32</v>
      </c>
    </row>
    <row r="51" spans="1:8">
      <c r="A51" s="70" t="s">
        <v>8</v>
      </c>
      <c r="B51" s="70">
        <v>71</v>
      </c>
      <c r="C51" s="70">
        <v>192.785</v>
      </c>
      <c r="D51" s="70">
        <v>194</v>
      </c>
      <c r="E51" s="70" t="s">
        <v>70</v>
      </c>
      <c r="F51" s="70" t="s">
        <v>72</v>
      </c>
      <c r="G51" s="70" t="s">
        <v>60</v>
      </c>
      <c r="H51" s="70" t="s">
        <v>32</v>
      </c>
    </row>
    <row r="52" spans="1:8">
      <c r="A52" s="70" t="s">
        <v>8</v>
      </c>
      <c r="B52" s="70">
        <v>71</v>
      </c>
      <c r="C52" s="70">
        <v>194</v>
      </c>
      <c r="D52" s="70">
        <v>196.352</v>
      </c>
      <c r="E52" s="70" t="s">
        <v>73</v>
      </c>
      <c r="F52" s="70" t="s">
        <v>74</v>
      </c>
      <c r="G52" s="70" t="s">
        <v>60</v>
      </c>
      <c r="H52" s="70" t="s">
        <v>32</v>
      </c>
    </row>
    <row r="53" spans="1:8">
      <c r="A53" s="70" t="s">
        <v>8</v>
      </c>
      <c r="B53" s="70">
        <v>71</v>
      </c>
      <c r="C53" s="70">
        <v>194</v>
      </c>
      <c r="D53" s="70">
        <v>196.352</v>
      </c>
      <c r="E53" s="70" t="s">
        <v>73</v>
      </c>
      <c r="F53" s="70" t="s">
        <v>75</v>
      </c>
      <c r="G53" s="70" t="s">
        <v>60</v>
      </c>
      <c r="H53" s="70" t="s">
        <v>32</v>
      </c>
    </row>
    <row r="54" spans="1:8">
      <c r="A54" s="70" t="s">
        <v>8</v>
      </c>
      <c r="B54" s="70">
        <v>71</v>
      </c>
      <c r="C54" s="70">
        <v>196.352</v>
      </c>
      <c r="D54" s="70">
        <v>200</v>
      </c>
      <c r="E54" s="70" t="s">
        <v>73</v>
      </c>
      <c r="F54" s="70">
        <v>196200</v>
      </c>
      <c r="G54" s="70" t="s">
        <v>60</v>
      </c>
      <c r="H54" s="70" t="s">
        <v>32</v>
      </c>
    </row>
    <row r="55" spans="1:8">
      <c r="A55" s="70" t="s">
        <v>8</v>
      </c>
      <c r="B55" s="70">
        <v>71</v>
      </c>
      <c r="C55" s="70">
        <v>200</v>
      </c>
      <c r="D55" s="70">
        <v>203.78700000000001</v>
      </c>
      <c r="E55" s="70" t="s">
        <v>73</v>
      </c>
      <c r="F55" s="70" t="s">
        <v>76</v>
      </c>
      <c r="G55" s="70" t="s">
        <v>60</v>
      </c>
      <c r="H55" s="70" t="s">
        <v>32</v>
      </c>
    </row>
    <row r="56" spans="1:8">
      <c r="A56" s="70" t="s">
        <v>8</v>
      </c>
      <c r="B56" s="70">
        <v>71</v>
      </c>
      <c r="C56" s="70">
        <v>203.78700000000001</v>
      </c>
      <c r="D56" s="70">
        <v>205</v>
      </c>
      <c r="E56" s="70" t="s">
        <v>77</v>
      </c>
      <c r="F56" s="70" t="s">
        <v>78</v>
      </c>
      <c r="G56" s="70" t="s">
        <v>60</v>
      </c>
      <c r="H56" s="70" t="s">
        <v>32</v>
      </c>
    </row>
    <row r="57" spans="1:8">
      <c r="A57" s="70" t="s">
        <v>8</v>
      </c>
      <c r="B57" s="70">
        <v>71</v>
      </c>
      <c r="C57" s="70">
        <v>203.78700000000001</v>
      </c>
      <c r="D57" s="70">
        <v>205</v>
      </c>
      <c r="E57" s="70" t="s">
        <v>77</v>
      </c>
      <c r="F57" s="70" t="s">
        <v>79</v>
      </c>
      <c r="G57" s="70" t="s">
        <v>60</v>
      </c>
      <c r="H57" s="70" t="s">
        <v>32</v>
      </c>
    </row>
    <row r="58" spans="1:8">
      <c r="A58" s="70" t="s">
        <v>8</v>
      </c>
      <c r="B58" s="70">
        <v>71</v>
      </c>
      <c r="C58" s="70">
        <v>205</v>
      </c>
      <c r="D58" s="70">
        <v>206.584</v>
      </c>
      <c r="E58" s="70" t="s">
        <v>80</v>
      </c>
      <c r="F58" s="70" t="s">
        <v>81</v>
      </c>
      <c r="G58" s="70" t="s">
        <v>60</v>
      </c>
      <c r="H58" s="70" t="s">
        <v>32</v>
      </c>
    </row>
    <row r="59" spans="1:8">
      <c r="A59" s="70" t="s">
        <v>8</v>
      </c>
      <c r="B59" s="70">
        <v>71</v>
      </c>
      <c r="C59" s="70">
        <v>205</v>
      </c>
      <c r="D59" s="70">
        <v>206.584</v>
      </c>
      <c r="E59" s="70" t="s">
        <v>80</v>
      </c>
      <c r="F59" s="70" t="s">
        <v>82</v>
      </c>
      <c r="G59" s="70" t="s">
        <v>60</v>
      </c>
      <c r="H59" s="70" t="s">
        <v>32</v>
      </c>
    </row>
    <row r="60" spans="1:8">
      <c r="A60" s="70" t="s">
        <v>8</v>
      </c>
      <c r="B60" s="70">
        <v>71</v>
      </c>
      <c r="C60" s="70">
        <v>206.584</v>
      </c>
      <c r="D60" s="70">
        <v>208.71</v>
      </c>
      <c r="E60" s="70" t="s">
        <v>80</v>
      </c>
      <c r="F60" s="70" t="s">
        <v>83</v>
      </c>
      <c r="G60" s="70" t="s">
        <v>60</v>
      </c>
      <c r="H60" s="70" t="s">
        <v>32</v>
      </c>
    </row>
    <row r="61" spans="1:8">
      <c r="A61" s="70" t="s">
        <v>8</v>
      </c>
      <c r="B61" s="70">
        <v>71</v>
      </c>
      <c r="C61" s="70">
        <v>208.71</v>
      </c>
      <c r="D61" s="70">
        <v>210</v>
      </c>
      <c r="E61" s="70" t="s">
        <v>80</v>
      </c>
      <c r="F61" s="70">
        <v>2082101</v>
      </c>
      <c r="G61" s="70" t="s">
        <v>60</v>
      </c>
      <c r="H61" s="70" t="s">
        <v>32</v>
      </c>
    </row>
    <row r="62" spans="1:8">
      <c r="A62" s="70" t="s">
        <v>8</v>
      </c>
      <c r="B62" s="70">
        <v>71</v>
      </c>
      <c r="C62" s="70">
        <v>208.71</v>
      </c>
      <c r="D62" s="70">
        <v>210</v>
      </c>
      <c r="E62" s="70" t="s">
        <v>80</v>
      </c>
      <c r="F62" s="70">
        <v>2082102</v>
      </c>
      <c r="G62" s="70" t="s">
        <v>60</v>
      </c>
      <c r="H62" s="70" t="s">
        <v>32</v>
      </c>
    </row>
    <row r="63" spans="1:8">
      <c r="A63" s="70" t="s">
        <v>8</v>
      </c>
      <c r="B63" s="70">
        <v>71</v>
      </c>
      <c r="C63" s="70">
        <v>210</v>
      </c>
      <c r="D63" s="70">
        <v>211</v>
      </c>
      <c r="E63" s="70" t="s">
        <v>80</v>
      </c>
      <c r="F63" s="70">
        <v>2102111</v>
      </c>
      <c r="G63" s="70" t="s">
        <v>60</v>
      </c>
      <c r="H63" s="70" t="s">
        <v>32</v>
      </c>
    </row>
    <row r="64" spans="1:8">
      <c r="A64" s="70" t="s">
        <v>8</v>
      </c>
      <c r="B64" s="70">
        <v>71</v>
      </c>
      <c r="C64" s="70">
        <v>210</v>
      </c>
      <c r="D64" s="70">
        <v>211</v>
      </c>
      <c r="E64" s="70" t="s">
        <v>80</v>
      </c>
      <c r="F64" s="70">
        <v>2102112</v>
      </c>
      <c r="G64" s="70" t="s">
        <v>60</v>
      </c>
      <c r="H64" s="70" t="s">
        <v>32</v>
      </c>
    </row>
    <row r="65" spans="1:8">
      <c r="A65" s="70" t="s">
        <v>8</v>
      </c>
      <c r="B65" s="70">
        <v>71</v>
      </c>
      <c r="C65" s="70">
        <v>211</v>
      </c>
      <c r="D65" s="70">
        <v>212</v>
      </c>
      <c r="E65" s="70" t="s">
        <v>80</v>
      </c>
      <c r="F65" s="70">
        <v>2112121</v>
      </c>
      <c r="G65" s="70" t="s">
        <v>60</v>
      </c>
      <c r="H65" s="70" t="s">
        <v>32</v>
      </c>
    </row>
    <row r="66" spans="1:8">
      <c r="A66" s="70" t="s">
        <v>8</v>
      </c>
      <c r="B66" s="70">
        <v>71</v>
      </c>
      <c r="C66" s="70">
        <v>211</v>
      </c>
      <c r="D66" s="70">
        <v>212</v>
      </c>
      <c r="E66" s="70" t="s">
        <v>80</v>
      </c>
      <c r="F66" s="70">
        <v>2112122</v>
      </c>
      <c r="G66" s="70" t="s">
        <v>60</v>
      </c>
      <c r="H66" s="70" t="s">
        <v>32</v>
      </c>
    </row>
    <row r="67" spans="1:8">
      <c r="A67" s="70" t="s">
        <v>8</v>
      </c>
      <c r="B67" s="70">
        <v>71</v>
      </c>
      <c r="C67" s="70">
        <v>212</v>
      </c>
      <c r="D67" s="70">
        <v>213</v>
      </c>
      <c r="E67" s="70" t="s">
        <v>80</v>
      </c>
      <c r="F67" s="70" t="s">
        <v>84</v>
      </c>
      <c r="G67" s="70" t="s">
        <v>60</v>
      </c>
      <c r="H67" s="70" t="s">
        <v>32</v>
      </c>
    </row>
    <row r="68" spans="1:8">
      <c r="A68" s="70" t="s">
        <v>8</v>
      </c>
      <c r="B68" s="70">
        <v>71</v>
      </c>
      <c r="C68" s="70">
        <v>212</v>
      </c>
      <c r="D68" s="70">
        <v>213</v>
      </c>
      <c r="E68" s="70" t="s">
        <v>80</v>
      </c>
      <c r="F68" s="70" t="s">
        <v>85</v>
      </c>
      <c r="G68" s="70" t="s">
        <v>60</v>
      </c>
      <c r="H68" s="70" t="s">
        <v>32</v>
      </c>
    </row>
    <row r="69" spans="1:8">
      <c r="A69" s="70" t="s">
        <v>8</v>
      </c>
      <c r="B69" s="70">
        <v>71</v>
      </c>
      <c r="C69" s="70">
        <v>213</v>
      </c>
      <c r="D69" s="70">
        <v>214.53100000000001</v>
      </c>
      <c r="E69" s="70" t="s">
        <v>86</v>
      </c>
      <c r="F69" s="70" t="s">
        <v>87</v>
      </c>
      <c r="G69" s="70" t="s">
        <v>60</v>
      </c>
      <c r="H69" s="70" t="s">
        <v>32</v>
      </c>
    </row>
    <row r="70" spans="1:8">
      <c r="A70" s="70" t="s">
        <v>8</v>
      </c>
      <c r="B70" s="70">
        <v>71</v>
      </c>
      <c r="C70" s="70">
        <v>213</v>
      </c>
      <c r="D70" s="70">
        <v>214.53100000000001</v>
      </c>
      <c r="E70" s="70" t="s">
        <v>86</v>
      </c>
      <c r="F70" s="70" t="s">
        <v>88</v>
      </c>
      <c r="G70" s="70" t="s">
        <v>60</v>
      </c>
      <c r="H70" s="70" t="s">
        <v>32</v>
      </c>
    </row>
    <row r="71" spans="1:8">
      <c r="A71" s="70" t="s">
        <v>8</v>
      </c>
      <c r="B71" s="70">
        <v>71</v>
      </c>
      <c r="C71" s="70">
        <v>214.53100000000001</v>
      </c>
      <c r="D71" s="70">
        <v>216</v>
      </c>
      <c r="E71" s="70" t="s">
        <v>89</v>
      </c>
      <c r="F71" s="70" t="s">
        <v>90</v>
      </c>
      <c r="G71" s="70" t="s">
        <v>60</v>
      </c>
      <c r="H71" s="70" t="s">
        <v>32</v>
      </c>
    </row>
    <row r="72" spans="1:8">
      <c r="A72" s="70" t="s">
        <v>8</v>
      </c>
      <c r="B72" s="70">
        <v>71</v>
      </c>
      <c r="C72" s="70">
        <v>214.53100000000001</v>
      </c>
      <c r="D72" s="70">
        <v>216</v>
      </c>
      <c r="E72" s="70" t="s">
        <v>89</v>
      </c>
      <c r="F72" s="70" t="s">
        <v>91</v>
      </c>
      <c r="G72" s="70" t="s">
        <v>60</v>
      </c>
      <c r="H72" s="70" t="s">
        <v>32</v>
      </c>
    </row>
    <row r="73" spans="1:8">
      <c r="A73" s="70" t="s">
        <v>8</v>
      </c>
      <c r="B73" s="70">
        <v>71</v>
      </c>
      <c r="C73" s="70">
        <v>216</v>
      </c>
      <c r="D73" s="70">
        <v>217</v>
      </c>
      <c r="E73" s="70" t="s">
        <v>89</v>
      </c>
      <c r="F73" s="70">
        <v>2162171</v>
      </c>
      <c r="G73" s="70" t="s">
        <v>60</v>
      </c>
      <c r="H73" s="70" t="s">
        <v>32</v>
      </c>
    </row>
    <row r="74" spans="1:8">
      <c r="A74" s="70" t="s">
        <v>8</v>
      </c>
      <c r="B74" s="70">
        <v>71</v>
      </c>
      <c r="C74" s="70">
        <v>216</v>
      </c>
      <c r="D74" s="70">
        <v>217</v>
      </c>
      <c r="E74" s="70" t="s">
        <v>89</v>
      </c>
      <c r="F74" s="70">
        <v>2162172</v>
      </c>
      <c r="G74" s="70" t="s">
        <v>60</v>
      </c>
      <c r="H74" s="70" t="s">
        <v>32</v>
      </c>
    </row>
    <row r="75" spans="1:8">
      <c r="A75" s="70" t="s">
        <v>8</v>
      </c>
      <c r="B75" s="70">
        <v>71</v>
      </c>
      <c r="C75" s="70">
        <v>217</v>
      </c>
      <c r="D75" s="70">
        <v>218</v>
      </c>
      <c r="E75" s="70" t="s">
        <v>89</v>
      </c>
      <c r="F75" s="70">
        <v>2172181</v>
      </c>
      <c r="G75" s="70" t="s">
        <v>60</v>
      </c>
      <c r="H75" s="70" t="s">
        <v>32</v>
      </c>
    </row>
    <row r="76" spans="1:8">
      <c r="A76" s="70" t="s">
        <v>8</v>
      </c>
      <c r="B76" s="70">
        <v>71</v>
      </c>
      <c r="C76" s="70">
        <v>217</v>
      </c>
      <c r="D76" s="70">
        <v>218</v>
      </c>
      <c r="E76" s="70" t="s">
        <v>89</v>
      </c>
      <c r="F76" s="70">
        <v>2172182</v>
      </c>
      <c r="G76" s="70" t="s">
        <v>60</v>
      </c>
      <c r="H76" s="70" t="s">
        <v>32</v>
      </c>
    </row>
    <row r="77" spans="1:8">
      <c r="A77" s="70" t="s">
        <v>8</v>
      </c>
      <c r="B77" s="70">
        <v>71</v>
      </c>
      <c r="C77" s="70">
        <v>218</v>
      </c>
      <c r="D77" s="70">
        <v>218.94900000000001</v>
      </c>
      <c r="E77" s="70" t="s">
        <v>89</v>
      </c>
      <c r="F77" s="70">
        <v>2182191</v>
      </c>
      <c r="G77" s="70" t="s">
        <v>60</v>
      </c>
      <c r="H77" s="70" t="s">
        <v>32</v>
      </c>
    </row>
    <row r="78" spans="1:8">
      <c r="A78" s="70" t="s">
        <v>8</v>
      </c>
      <c r="B78" s="70">
        <v>71</v>
      </c>
      <c r="C78" s="70">
        <v>218</v>
      </c>
      <c r="D78" s="70">
        <v>218.94900000000001</v>
      </c>
      <c r="E78" s="70" t="s">
        <v>89</v>
      </c>
      <c r="F78" s="70">
        <v>2182192</v>
      </c>
      <c r="G78" s="70" t="s">
        <v>60</v>
      </c>
      <c r="H78" s="70" t="s">
        <v>32</v>
      </c>
    </row>
    <row r="79" spans="1:8">
      <c r="A79" s="70" t="s">
        <v>8</v>
      </c>
      <c r="B79" s="70">
        <v>71</v>
      </c>
      <c r="C79" s="70">
        <v>218.94900000000001</v>
      </c>
      <c r="D79" s="70">
        <v>222.16</v>
      </c>
      <c r="E79" s="70" t="s">
        <v>89</v>
      </c>
      <c r="F79" s="70">
        <v>219222</v>
      </c>
      <c r="G79" s="70" t="s">
        <v>60</v>
      </c>
      <c r="H79" s="70" t="s">
        <v>32</v>
      </c>
    </row>
    <row r="80" spans="1:8">
      <c r="A80" s="70" t="s">
        <v>8</v>
      </c>
      <c r="B80" s="70">
        <v>71</v>
      </c>
      <c r="C80" s="70">
        <v>222.16</v>
      </c>
      <c r="D80" s="70">
        <v>226.21</v>
      </c>
      <c r="E80" s="70" t="s">
        <v>89</v>
      </c>
      <c r="F80" s="70" t="s">
        <v>92</v>
      </c>
      <c r="G80" s="70" t="s">
        <v>60</v>
      </c>
      <c r="H80" s="70" t="s">
        <v>11</v>
      </c>
    </row>
    <row r="81" spans="1:8">
      <c r="A81" s="70" t="s">
        <v>8</v>
      </c>
      <c r="B81" s="70">
        <v>71</v>
      </c>
      <c r="C81" s="70">
        <v>222.16</v>
      </c>
      <c r="D81" s="70">
        <v>226.21</v>
      </c>
      <c r="E81" s="70" t="s">
        <v>89</v>
      </c>
      <c r="F81" s="70" t="s">
        <v>93</v>
      </c>
      <c r="G81" s="70" t="s">
        <v>60</v>
      </c>
      <c r="H81" s="70" t="s">
        <v>11</v>
      </c>
    </row>
    <row r="82" spans="1:8">
      <c r="A82" s="70" t="s">
        <v>8</v>
      </c>
      <c r="B82" s="70">
        <v>71</v>
      </c>
      <c r="C82" s="70">
        <v>226.21</v>
      </c>
      <c r="D82" s="70">
        <v>229</v>
      </c>
      <c r="E82" s="70" t="s">
        <v>94</v>
      </c>
      <c r="F82" s="70" t="s">
        <v>95</v>
      </c>
      <c r="G82" s="70" t="s">
        <v>60</v>
      </c>
      <c r="H82" s="70" t="s">
        <v>11</v>
      </c>
    </row>
    <row r="83" spans="1:8">
      <c r="A83" s="70" t="s">
        <v>8</v>
      </c>
      <c r="B83" s="70">
        <v>71</v>
      </c>
      <c r="C83" s="70">
        <v>226.21</v>
      </c>
      <c r="D83" s="70">
        <v>229</v>
      </c>
      <c r="E83" s="70" t="s">
        <v>94</v>
      </c>
      <c r="F83" s="70" t="s">
        <v>96</v>
      </c>
      <c r="G83" s="70" t="s">
        <v>60</v>
      </c>
      <c r="H83" s="70" t="s">
        <v>11</v>
      </c>
    </row>
    <row r="84" spans="1:8">
      <c r="A84" s="70" t="s">
        <v>8</v>
      </c>
      <c r="B84" s="70">
        <v>71</v>
      </c>
      <c r="C84" s="70">
        <v>229</v>
      </c>
      <c r="D84" s="70">
        <v>231.703</v>
      </c>
      <c r="E84" s="70" t="s">
        <v>97</v>
      </c>
      <c r="F84" s="70" t="s">
        <v>98</v>
      </c>
      <c r="G84" s="70" t="s">
        <v>60</v>
      </c>
      <c r="H84" s="70" t="s">
        <v>11</v>
      </c>
    </row>
    <row r="85" spans="1:8">
      <c r="A85" s="70" t="s">
        <v>8</v>
      </c>
      <c r="B85" s="70">
        <v>71</v>
      </c>
      <c r="C85" s="70">
        <v>229</v>
      </c>
      <c r="D85" s="70">
        <v>231.703</v>
      </c>
      <c r="E85" s="70" t="s">
        <v>97</v>
      </c>
      <c r="F85" s="70" t="s">
        <v>99</v>
      </c>
      <c r="G85" s="70" t="s">
        <v>60</v>
      </c>
      <c r="H85" s="70" t="s">
        <v>11</v>
      </c>
    </row>
    <row r="86" spans="1:8">
      <c r="A86" s="70" t="s">
        <v>8</v>
      </c>
      <c r="B86" s="70">
        <v>71</v>
      </c>
      <c r="C86" s="70">
        <v>231.703</v>
      </c>
      <c r="D86" s="70">
        <v>233.291</v>
      </c>
      <c r="E86" s="70" t="s">
        <v>97</v>
      </c>
      <c r="F86" s="70">
        <v>232233</v>
      </c>
      <c r="G86" s="70" t="s">
        <v>60</v>
      </c>
      <c r="H86" s="70" t="s">
        <v>11</v>
      </c>
    </row>
    <row r="87" spans="1:8">
      <c r="A87" s="70" t="s">
        <v>8</v>
      </c>
      <c r="B87" s="70">
        <v>71</v>
      </c>
      <c r="C87" s="70">
        <v>233.291</v>
      </c>
      <c r="D87" s="70">
        <v>235</v>
      </c>
      <c r="E87" s="70" t="s">
        <v>97</v>
      </c>
      <c r="F87" s="70">
        <v>2332351</v>
      </c>
      <c r="G87" s="70" t="s">
        <v>60</v>
      </c>
      <c r="H87" s="70" t="s">
        <v>11</v>
      </c>
    </row>
    <row r="88" spans="1:8">
      <c r="A88" s="70" t="s">
        <v>8</v>
      </c>
      <c r="B88" s="70">
        <v>71</v>
      </c>
      <c r="C88" s="70">
        <v>233.291</v>
      </c>
      <c r="D88" s="70">
        <v>235</v>
      </c>
      <c r="E88" s="70" t="s">
        <v>97</v>
      </c>
      <c r="F88" s="70">
        <v>2332352</v>
      </c>
      <c r="G88" s="70" t="s">
        <v>60</v>
      </c>
      <c r="H88" s="70" t="s">
        <v>11</v>
      </c>
    </row>
    <row r="89" spans="1:8">
      <c r="A89" s="70" t="s">
        <v>8</v>
      </c>
      <c r="B89" s="70">
        <v>71</v>
      </c>
      <c r="C89" s="70">
        <v>235</v>
      </c>
      <c r="D89" s="70">
        <v>237</v>
      </c>
      <c r="E89" s="70" t="s">
        <v>97</v>
      </c>
      <c r="F89" s="70">
        <v>2352371</v>
      </c>
      <c r="G89" s="70" t="s">
        <v>60</v>
      </c>
      <c r="H89" s="70" t="s">
        <v>11</v>
      </c>
    </row>
    <row r="90" spans="1:8">
      <c r="A90" s="70" t="s">
        <v>8</v>
      </c>
      <c r="B90" s="70">
        <v>71</v>
      </c>
      <c r="C90" s="70">
        <v>235</v>
      </c>
      <c r="D90" s="70">
        <v>237</v>
      </c>
      <c r="E90" s="70" t="s">
        <v>97</v>
      </c>
      <c r="F90" s="70">
        <v>2352372</v>
      </c>
      <c r="G90" s="70" t="s">
        <v>60</v>
      </c>
      <c r="H90" s="70" t="s">
        <v>11</v>
      </c>
    </row>
    <row r="91" spans="1:8">
      <c r="A91" s="70" t="s">
        <v>8</v>
      </c>
      <c r="B91" s="70">
        <v>71</v>
      </c>
      <c r="C91" s="70">
        <v>237</v>
      </c>
      <c r="D91" s="70">
        <v>238.59100000000001</v>
      </c>
      <c r="E91" s="70" t="s">
        <v>97</v>
      </c>
      <c r="F91" s="70" t="s">
        <v>100</v>
      </c>
      <c r="G91" s="70" t="s">
        <v>60</v>
      </c>
      <c r="H91" s="70" t="s">
        <v>11</v>
      </c>
    </row>
    <row r="92" spans="1:8">
      <c r="A92" s="70" t="s">
        <v>8</v>
      </c>
      <c r="B92" s="70">
        <v>71</v>
      </c>
      <c r="C92" s="70">
        <v>237</v>
      </c>
      <c r="D92" s="70">
        <v>238.59100000000001</v>
      </c>
      <c r="E92" s="70" t="s">
        <v>97</v>
      </c>
      <c r="F92" s="70" t="s">
        <v>101</v>
      </c>
      <c r="G92" s="70" t="s">
        <v>60</v>
      </c>
      <c r="H92" s="70" t="s">
        <v>11</v>
      </c>
    </row>
    <row r="93" spans="1:8">
      <c r="A93" s="70" t="s">
        <v>8</v>
      </c>
      <c r="B93" s="70">
        <v>71</v>
      </c>
      <c r="C93" s="70">
        <v>238.59100000000001</v>
      </c>
      <c r="D93" s="70">
        <v>240</v>
      </c>
      <c r="E93" s="70" t="s">
        <v>102</v>
      </c>
      <c r="F93" s="70" t="s">
        <v>103</v>
      </c>
      <c r="G93" s="70" t="s">
        <v>60</v>
      </c>
      <c r="H93" s="70" t="s">
        <v>11</v>
      </c>
    </row>
    <row r="94" spans="1:8">
      <c r="A94" s="70" t="s">
        <v>8</v>
      </c>
      <c r="B94" s="70">
        <v>71</v>
      </c>
      <c r="C94" s="70">
        <v>238.59100000000001</v>
      </c>
      <c r="D94" s="70">
        <v>240</v>
      </c>
      <c r="E94" s="70" t="s">
        <v>102</v>
      </c>
      <c r="F94" s="70" t="s">
        <v>104</v>
      </c>
      <c r="G94" s="70" t="s">
        <v>60</v>
      </c>
      <c r="H94" s="70" t="s">
        <v>11</v>
      </c>
    </row>
    <row r="95" spans="1:8">
      <c r="A95" s="70" t="s">
        <v>8</v>
      </c>
      <c r="B95" s="70">
        <v>71</v>
      </c>
      <c r="C95" s="70">
        <v>240</v>
      </c>
      <c r="D95" s="70">
        <v>241.91300000000001</v>
      </c>
      <c r="E95" s="70" t="s">
        <v>105</v>
      </c>
      <c r="F95" s="70" t="s">
        <v>106</v>
      </c>
      <c r="G95" s="70" t="s">
        <v>60</v>
      </c>
      <c r="H95" s="70" t="s">
        <v>11</v>
      </c>
    </row>
    <row r="96" spans="1:8">
      <c r="A96" s="70" t="s">
        <v>8</v>
      </c>
      <c r="B96" s="70">
        <v>71</v>
      </c>
      <c r="C96" s="70">
        <v>240</v>
      </c>
      <c r="D96" s="70">
        <v>241.91300000000001</v>
      </c>
      <c r="E96" s="70" t="s">
        <v>105</v>
      </c>
      <c r="F96" s="70" t="s">
        <v>107</v>
      </c>
      <c r="G96" s="70" t="s">
        <v>60</v>
      </c>
      <c r="H96" s="70" t="s">
        <v>11</v>
      </c>
    </row>
    <row r="97" spans="1:8">
      <c r="A97" s="70" t="s">
        <v>8</v>
      </c>
      <c r="B97" s="70">
        <v>71</v>
      </c>
      <c r="C97" s="70">
        <v>241.91300000000001</v>
      </c>
      <c r="D97" s="70">
        <v>243</v>
      </c>
      <c r="E97" s="70" t="s">
        <v>105</v>
      </c>
      <c r="F97" s="70">
        <v>2402431</v>
      </c>
      <c r="G97" s="70" t="s">
        <v>60</v>
      </c>
      <c r="H97" s="70" t="s">
        <v>11</v>
      </c>
    </row>
    <row r="98" spans="1:8">
      <c r="A98" s="70" t="s">
        <v>8</v>
      </c>
      <c r="B98" s="70">
        <v>71</v>
      </c>
      <c r="C98" s="70">
        <v>241.91300000000001</v>
      </c>
      <c r="D98" s="70">
        <v>243</v>
      </c>
      <c r="E98" s="70" t="s">
        <v>105</v>
      </c>
      <c r="F98" s="70">
        <v>2402432</v>
      </c>
      <c r="G98" s="70" t="s">
        <v>60</v>
      </c>
      <c r="H98" s="70" t="s">
        <v>11</v>
      </c>
    </row>
    <row r="99" spans="1:8">
      <c r="A99" s="70" t="s">
        <v>8</v>
      </c>
      <c r="B99" s="70">
        <v>71</v>
      </c>
      <c r="C99" s="70">
        <v>243</v>
      </c>
      <c r="D99" s="70">
        <v>244.77600000000001</v>
      </c>
      <c r="E99" s="70" t="s">
        <v>105</v>
      </c>
      <c r="F99" s="70">
        <v>2432441</v>
      </c>
      <c r="G99" s="70" t="s">
        <v>60</v>
      </c>
      <c r="H99" s="70" t="s">
        <v>11</v>
      </c>
    </row>
    <row r="100" spans="1:8">
      <c r="A100" s="70" t="s">
        <v>8</v>
      </c>
      <c r="B100" s="70">
        <v>71</v>
      </c>
      <c r="C100" s="70">
        <v>243</v>
      </c>
      <c r="D100" s="70">
        <v>244.77600000000001</v>
      </c>
      <c r="E100" s="70" t="s">
        <v>105</v>
      </c>
      <c r="F100" s="70">
        <v>2432442</v>
      </c>
      <c r="G100" s="70" t="s">
        <v>60</v>
      </c>
      <c r="H100" s="70" t="s">
        <v>11</v>
      </c>
    </row>
    <row r="101" spans="1:8">
      <c r="A101" s="70" t="s">
        <v>8</v>
      </c>
      <c r="B101" s="70">
        <v>73</v>
      </c>
      <c r="C101" s="70">
        <v>1.5529999999999999</v>
      </c>
      <c r="D101" s="70">
        <v>2</v>
      </c>
      <c r="E101" s="70" t="s">
        <v>108</v>
      </c>
      <c r="F101" s="70" t="s">
        <v>109</v>
      </c>
      <c r="G101" s="70" t="s">
        <v>110</v>
      </c>
      <c r="H101" s="70" t="s">
        <v>11</v>
      </c>
    </row>
    <row r="102" spans="1:8">
      <c r="A102" s="70" t="s">
        <v>8</v>
      </c>
      <c r="B102" s="70">
        <v>73</v>
      </c>
      <c r="C102" s="70">
        <v>2</v>
      </c>
      <c r="D102" s="70">
        <v>2.4</v>
      </c>
      <c r="E102" s="70" t="s">
        <v>111</v>
      </c>
      <c r="F102" s="70" t="s">
        <v>112</v>
      </c>
      <c r="G102" s="70" t="s">
        <v>110</v>
      </c>
      <c r="H102" s="70" t="s">
        <v>11</v>
      </c>
    </row>
    <row r="103" spans="1:8">
      <c r="A103" s="70" t="s">
        <v>8</v>
      </c>
      <c r="B103" s="70">
        <v>73</v>
      </c>
      <c r="C103" s="70">
        <v>2.4</v>
      </c>
      <c r="D103" s="70">
        <v>6.2329999999999997</v>
      </c>
      <c r="E103" s="70" t="s">
        <v>111</v>
      </c>
      <c r="F103" s="70" t="s">
        <v>113</v>
      </c>
      <c r="G103" s="70" t="s">
        <v>110</v>
      </c>
      <c r="H103" s="70" t="s">
        <v>11</v>
      </c>
    </row>
    <row r="104" spans="1:8">
      <c r="A104" s="70" t="s">
        <v>8</v>
      </c>
      <c r="B104" s="70">
        <v>73</v>
      </c>
      <c r="C104" s="70">
        <v>6.2329999999999997</v>
      </c>
      <c r="D104" s="70">
        <v>6.42</v>
      </c>
      <c r="E104" s="70" t="s">
        <v>111</v>
      </c>
      <c r="F104" s="70" t="s">
        <v>114</v>
      </c>
      <c r="G104" s="70" t="s">
        <v>110</v>
      </c>
      <c r="H104" s="70" t="s">
        <v>11</v>
      </c>
    </row>
    <row r="105" spans="1:8">
      <c r="A105" s="70" t="s">
        <v>8</v>
      </c>
      <c r="B105" s="70">
        <v>73</v>
      </c>
      <c r="C105" s="70">
        <v>6.42</v>
      </c>
      <c r="D105" s="70">
        <v>6.9850000000000003</v>
      </c>
      <c r="E105" s="70" t="s">
        <v>111</v>
      </c>
      <c r="F105" s="70" t="s">
        <v>115</v>
      </c>
      <c r="G105" s="70" t="s">
        <v>110</v>
      </c>
      <c r="H105" s="70" t="s">
        <v>11</v>
      </c>
    </row>
    <row r="106" spans="1:8">
      <c r="A106" s="70" t="s">
        <v>8</v>
      </c>
      <c r="B106" s="70">
        <v>73</v>
      </c>
      <c r="C106" s="70">
        <v>6.42</v>
      </c>
      <c r="D106" s="70">
        <v>6.82</v>
      </c>
      <c r="E106" s="70" t="s">
        <v>111</v>
      </c>
      <c r="F106" s="70" t="s">
        <v>116</v>
      </c>
      <c r="G106" s="70" t="s">
        <v>110</v>
      </c>
      <c r="H106" s="70" t="s">
        <v>11</v>
      </c>
    </row>
    <row r="107" spans="1:8">
      <c r="A107" s="70" t="s">
        <v>8</v>
      </c>
      <c r="B107" s="70">
        <v>73</v>
      </c>
      <c r="C107" s="70">
        <v>6.9850000000000003</v>
      </c>
      <c r="D107" s="70">
        <v>7.1870000000000003</v>
      </c>
      <c r="E107" s="70" t="s">
        <v>117</v>
      </c>
      <c r="F107" s="70" t="s">
        <v>118</v>
      </c>
      <c r="G107" s="70" t="s">
        <v>110</v>
      </c>
      <c r="H107" s="70" t="s">
        <v>11</v>
      </c>
    </row>
    <row r="108" spans="1:8">
      <c r="A108" s="70" t="s">
        <v>8</v>
      </c>
      <c r="B108" s="70">
        <v>73</v>
      </c>
      <c r="C108" s="70">
        <v>7.1870000000000003</v>
      </c>
      <c r="D108" s="70">
        <v>9.6809999999999992</v>
      </c>
      <c r="E108" s="70" t="s">
        <v>119</v>
      </c>
      <c r="F108" s="70" t="s">
        <v>120</v>
      </c>
      <c r="G108" s="70" t="s">
        <v>110</v>
      </c>
      <c r="H108" s="70" t="s">
        <v>11</v>
      </c>
    </row>
    <row r="109" spans="1:8">
      <c r="A109" s="70" t="s">
        <v>8</v>
      </c>
      <c r="B109" s="70">
        <v>73</v>
      </c>
      <c r="C109" s="70">
        <v>9.6809999999999992</v>
      </c>
      <c r="D109" s="70">
        <v>10.157</v>
      </c>
      <c r="E109" s="70" t="s">
        <v>119</v>
      </c>
      <c r="F109" s="70" t="s">
        <v>121</v>
      </c>
      <c r="G109" s="70" t="s">
        <v>110</v>
      </c>
      <c r="H109" s="70" t="s">
        <v>11</v>
      </c>
    </row>
    <row r="110" spans="1:8">
      <c r="A110" s="70" t="s">
        <v>8</v>
      </c>
      <c r="B110" s="70">
        <v>73</v>
      </c>
      <c r="C110" s="70">
        <v>10.157</v>
      </c>
      <c r="D110" s="70">
        <v>14</v>
      </c>
      <c r="E110" s="70" t="s">
        <v>119</v>
      </c>
      <c r="F110" s="70" t="s">
        <v>122</v>
      </c>
      <c r="G110" s="70" t="s">
        <v>110</v>
      </c>
      <c r="H110" s="70" t="s">
        <v>11</v>
      </c>
    </row>
    <row r="111" spans="1:8">
      <c r="A111" s="70" t="s">
        <v>8</v>
      </c>
      <c r="B111" s="70">
        <v>73</v>
      </c>
      <c r="C111" s="70">
        <v>14</v>
      </c>
      <c r="D111" s="70">
        <v>18</v>
      </c>
      <c r="E111" s="70" t="s">
        <v>119</v>
      </c>
      <c r="F111" s="70" t="s">
        <v>123</v>
      </c>
      <c r="G111" s="70" t="s">
        <v>110</v>
      </c>
      <c r="H111" s="70" t="s">
        <v>11</v>
      </c>
    </row>
    <row r="112" spans="1:8">
      <c r="A112" s="70" t="s">
        <v>8</v>
      </c>
      <c r="B112" s="70">
        <v>73</v>
      </c>
      <c r="C112" s="70">
        <v>18</v>
      </c>
      <c r="D112" s="70">
        <v>23.402999999999999</v>
      </c>
      <c r="E112" s="70" t="s">
        <v>119</v>
      </c>
      <c r="F112" s="70" t="s">
        <v>124</v>
      </c>
      <c r="G112" s="70" t="s">
        <v>110</v>
      </c>
      <c r="H112" s="70" t="s">
        <v>11</v>
      </c>
    </row>
    <row r="113" spans="1:8">
      <c r="A113" s="70" t="s">
        <v>8</v>
      </c>
      <c r="B113" s="70">
        <v>73</v>
      </c>
      <c r="C113" s="70">
        <v>23.402999999999999</v>
      </c>
      <c r="D113" s="70">
        <v>26</v>
      </c>
      <c r="E113" s="70" t="s">
        <v>125</v>
      </c>
      <c r="F113" s="70" t="s">
        <v>126</v>
      </c>
      <c r="G113" s="70" t="s">
        <v>110</v>
      </c>
      <c r="H113" s="70" t="s">
        <v>11</v>
      </c>
    </row>
    <row r="114" spans="1:8">
      <c r="A114" s="70" t="s">
        <v>8</v>
      </c>
      <c r="B114" s="70">
        <v>73</v>
      </c>
      <c r="C114" s="70">
        <v>23.402999999999999</v>
      </c>
      <c r="D114" s="70">
        <v>26</v>
      </c>
      <c r="E114" s="70" t="s">
        <v>125</v>
      </c>
      <c r="F114" s="70" t="s">
        <v>127</v>
      </c>
      <c r="G114" s="70" t="s">
        <v>110</v>
      </c>
      <c r="H114" s="70" t="s">
        <v>11</v>
      </c>
    </row>
    <row r="115" spans="1:8">
      <c r="A115" s="70" t="s">
        <v>8</v>
      </c>
      <c r="B115" s="70">
        <v>73</v>
      </c>
      <c r="C115" s="70">
        <v>26</v>
      </c>
      <c r="D115" s="70">
        <v>28</v>
      </c>
      <c r="E115" s="70" t="s">
        <v>128</v>
      </c>
      <c r="F115" s="70" t="s">
        <v>129</v>
      </c>
      <c r="G115" s="70" t="s">
        <v>110</v>
      </c>
      <c r="H115" s="70" t="s">
        <v>11</v>
      </c>
    </row>
    <row r="116" spans="1:8">
      <c r="A116" s="70" t="s">
        <v>8</v>
      </c>
      <c r="B116" s="70">
        <v>73</v>
      </c>
      <c r="C116" s="70">
        <v>26</v>
      </c>
      <c r="D116" s="70">
        <v>28</v>
      </c>
      <c r="E116" s="70" t="s">
        <v>128</v>
      </c>
      <c r="F116" s="70" t="s">
        <v>130</v>
      </c>
      <c r="G116" s="70" t="s">
        <v>110</v>
      </c>
      <c r="H116" s="70" t="s">
        <v>11</v>
      </c>
    </row>
    <row r="117" spans="1:8">
      <c r="A117" s="70" t="s">
        <v>8</v>
      </c>
      <c r="B117" s="70">
        <v>73</v>
      </c>
      <c r="C117" s="70">
        <v>28</v>
      </c>
      <c r="D117" s="70">
        <v>30.562999999999999</v>
      </c>
      <c r="E117" s="70" t="s">
        <v>128</v>
      </c>
      <c r="F117" s="70" t="s">
        <v>131</v>
      </c>
      <c r="G117" s="70" t="s">
        <v>110</v>
      </c>
      <c r="H117" s="70" t="s">
        <v>11</v>
      </c>
    </row>
    <row r="118" spans="1:8">
      <c r="A118" s="70" t="s">
        <v>8</v>
      </c>
      <c r="B118" s="70">
        <v>73</v>
      </c>
      <c r="C118" s="70">
        <v>28</v>
      </c>
      <c r="D118" s="70">
        <v>30.562999999999999</v>
      </c>
      <c r="E118" s="70" t="s">
        <v>128</v>
      </c>
      <c r="F118" s="70" t="s">
        <v>132</v>
      </c>
      <c r="G118" s="70" t="s">
        <v>110</v>
      </c>
      <c r="H118" s="70" t="s">
        <v>11</v>
      </c>
    </row>
    <row r="119" spans="1:8">
      <c r="A119" s="70" t="s">
        <v>8</v>
      </c>
      <c r="B119" s="70">
        <v>73</v>
      </c>
      <c r="C119" s="70">
        <v>30.562999999999999</v>
      </c>
      <c r="D119" s="70">
        <v>36</v>
      </c>
      <c r="E119" s="70" t="s">
        <v>128</v>
      </c>
      <c r="F119" s="70" t="s">
        <v>133</v>
      </c>
      <c r="G119" s="70" t="s">
        <v>110</v>
      </c>
      <c r="H119" s="70" t="s">
        <v>11</v>
      </c>
    </row>
    <row r="120" spans="1:8">
      <c r="A120" s="70" t="s">
        <v>8</v>
      </c>
      <c r="B120" s="70">
        <v>73</v>
      </c>
      <c r="C120" s="70">
        <v>36</v>
      </c>
      <c r="D120" s="70">
        <v>40.281999999999996</v>
      </c>
      <c r="E120" s="70" t="s">
        <v>128</v>
      </c>
      <c r="F120" s="70" t="s">
        <v>134</v>
      </c>
      <c r="G120" s="70" t="s">
        <v>110</v>
      </c>
      <c r="H120" s="70" t="s">
        <v>11</v>
      </c>
    </row>
    <row r="121" spans="1:8">
      <c r="A121" s="70" t="s">
        <v>8</v>
      </c>
      <c r="B121" s="70">
        <v>73</v>
      </c>
      <c r="C121" s="70">
        <v>40.281999999999996</v>
      </c>
      <c r="D121" s="70">
        <v>42</v>
      </c>
      <c r="E121" s="70" t="s">
        <v>135</v>
      </c>
      <c r="F121" s="70" t="s">
        <v>136</v>
      </c>
      <c r="G121" s="70" t="s">
        <v>110</v>
      </c>
      <c r="H121" s="70" t="s">
        <v>11</v>
      </c>
    </row>
    <row r="122" spans="1:8">
      <c r="A122" s="70" t="s">
        <v>8</v>
      </c>
      <c r="B122" s="70">
        <v>73</v>
      </c>
      <c r="C122" s="70">
        <v>40.281999999999996</v>
      </c>
      <c r="D122" s="70">
        <v>42</v>
      </c>
      <c r="E122" s="70" t="s">
        <v>135</v>
      </c>
      <c r="F122" s="70" t="s">
        <v>137</v>
      </c>
      <c r="G122" s="70" t="s">
        <v>110</v>
      </c>
      <c r="H122" s="70" t="s">
        <v>11</v>
      </c>
    </row>
    <row r="123" spans="1:8">
      <c r="A123" s="70" t="s">
        <v>8</v>
      </c>
      <c r="B123" s="70">
        <v>73</v>
      </c>
      <c r="C123" s="70">
        <v>42</v>
      </c>
      <c r="D123" s="70">
        <v>43.021999999999998</v>
      </c>
      <c r="E123" s="70" t="s">
        <v>138</v>
      </c>
      <c r="F123" s="70" t="s">
        <v>139</v>
      </c>
      <c r="G123" s="70" t="s">
        <v>110</v>
      </c>
      <c r="H123" s="70" t="s">
        <v>11</v>
      </c>
    </row>
    <row r="124" spans="1:8">
      <c r="A124" s="70" t="s">
        <v>8</v>
      </c>
      <c r="B124" s="70">
        <v>73</v>
      </c>
      <c r="C124" s="70">
        <v>42</v>
      </c>
      <c r="D124" s="70">
        <v>43.021999999999998</v>
      </c>
      <c r="E124" s="70" t="s">
        <v>138</v>
      </c>
      <c r="F124" s="70" t="s">
        <v>140</v>
      </c>
      <c r="G124" s="70" t="s">
        <v>110</v>
      </c>
      <c r="H124" s="70" t="s">
        <v>11</v>
      </c>
    </row>
    <row r="125" spans="1:8">
      <c r="A125" s="70" t="s">
        <v>8</v>
      </c>
      <c r="B125" s="70">
        <v>73</v>
      </c>
      <c r="C125" s="70">
        <v>43.021999999999998</v>
      </c>
      <c r="D125" s="70">
        <v>47.521000000000001</v>
      </c>
      <c r="E125" s="70" t="s">
        <v>138</v>
      </c>
      <c r="F125" s="70" t="s">
        <v>141</v>
      </c>
      <c r="G125" s="70" t="s">
        <v>110</v>
      </c>
      <c r="H125" s="70" t="s">
        <v>11</v>
      </c>
    </row>
    <row r="126" spans="1:8">
      <c r="A126" s="70" t="s">
        <v>8</v>
      </c>
      <c r="B126" s="70">
        <v>73</v>
      </c>
      <c r="C126" s="70">
        <v>47.521000000000001</v>
      </c>
      <c r="D126" s="70">
        <v>52.015000000000001</v>
      </c>
      <c r="E126" s="70" t="s">
        <v>138</v>
      </c>
      <c r="F126" s="70" t="s">
        <v>142</v>
      </c>
      <c r="G126" s="70" t="s">
        <v>110</v>
      </c>
      <c r="H126" s="70" t="s">
        <v>11</v>
      </c>
    </row>
    <row r="127" spans="1:8">
      <c r="A127" s="70" t="s">
        <v>8</v>
      </c>
      <c r="B127" s="70">
        <v>73</v>
      </c>
      <c r="C127" s="70">
        <v>52.015000000000001</v>
      </c>
      <c r="D127" s="70">
        <v>53</v>
      </c>
      <c r="E127" s="70" t="s">
        <v>143</v>
      </c>
      <c r="F127" s="70" t="s">
        <v>144</v>
      </c>
      <c r="G127" s="70" t="s">
        <v>110</v>
      </c>
      <c r="H127" s="70" t="s">
        <v>11</v>
      </c>
    </row>
    <row r="128" spans="1:8">
      <c r="A128" s="70" t="s">
        <v>8</v>
      </c>
      <c r="B128" s="70">
        <v>73</v>
      </c>
      <c r="C128" s="70">
        <v>52.015000000000001</v>
      </c>
      <c r="D128" s="70">
        <v>53</v>
      </c>
      <c r="E128" s="70" t="s">
        <v>143</v>
      </c>
      <c r="F128" s="70" t="s">
        <v>145</v>
      </c>
      <c r="G128" s="70" t="s">
        <v>110</v>
      </c>
      <c r="H128" s="70" t="s">
        <v>11</v>
      </c>
    </row>
    <row r="129" spans="1:8">
      <c r="A129" s="70" t="s">
        <v>8</v>
      </c>
      <c r="B129" s="70">
        <v>73</v>
      </c>
      <c r="C129" s="70">
        <v>53</v>
      </c>
      <c r="D129" s="70">
        <v>54.868000000000002</v>
      </c>
      <c r="E129" s="70" t="s">
        <v>146</v>
      </c>
      <c r="F129" s="70" t="s">
        <v>147</v>
      </c>
      <c r="G129" s="70" t="s">
        <v>110</v>
      </c>
      <c r="H129" s="70" t="s">
        <v>11</v>
      </c>
    </row>
    <row r="130" spans="1:8">
      <c r="A130" s="70" t="s">
        <v>8</v>
      </c>
      <c r="B130" s="70">
        <v>73</v>
      </c>
      <c r="C130" s="70">
        <v>53</v>
      </c>
      <c r="D130" s="70">
        <v>54.868000000000002</v>
      </c>
      <c r="E130" s="70" t="s">
        <v>146</v>
      </c>
      <c r="F130" s="70" t="s">
        <v>148</v>
      </c>
      <c r="G130" s="70" t="s">
        <v>110</v>
      </c>
      <c r="H130" s="70" t="s">
        <v>11</v>
      </c>
    </row>
    <row r="131" spans="1:8">
      <c r="A131" s="70" t="s">
        <v>8</v>
      </c>
      <c r="B131" s="70">
        <v>73</v>
      </c>
      <c r="C131" s="70">
        <v>54.868000000000002</v>
      </c>
      <c r="D131" s="70">
        <v>58.908999999999999</v>
      </c>
      <c r="E131" s="70" t="s">
        <v>146</v>
      </c>
      <c r="F131" s="70" t="s">
        <v>149</v>
      </c>
      <c r="G131" s="70" t="s">
        <v>110</v>
      </c>
      <c r="H131" s="70" t="s">
        <v>11</v>
      </c>
    </row>
    <row r="132" spans="1:8">
      <c r="A132" s="70" t="s">
        <v>8</v>
      </c>
      <c r="B132" s="70">
        <v>73</v>
      </c>
      <c r="C132" s="70">
        <v>58.908999999999999</v>
      </c>
      <c r="D132" s="70">
        <v>59.335999999999999</v>
      </c>
      <c r="E132" s="70" t="s">
        <v>146</v>
      </c>
      <c r="F132" s="70" t="s">
        <v>150</v>
      </c>
      <c r="G132" s="70" t="s">
        <v>110</v>
      </c>
      <c r="H132" s="70" t="s">
        <v>11</v>
      </c>
    </row>
    <row r="133" spans="1:8">
      <c r="A133" s="70" t="s">
        <v>8</v>
      </c>
      <c r="B133" s="70">
        <v>73</v>
      </c>
      <c r="C133" s="70">
        <v>58.908999999999999</v>
      </c>
      <c r="D133" s="70">
        <v>59.335999999999999</v>
      </c>
      <c r="E133" s="70" t="s">
        <v>146</v>
      </c>
      <c r="F133" s="70" t="s">
        <v>151</v>
      </c>
      <c r="G133" s="70" t="s">
        <v>110</v>
      </c>
      <c r="H133" s="70" t="s">
        <v>11</v>
      </c>
    </row>
    <row r="134" spans="1:8">
      <c r="A134" s="70" t="s">
        <v>8</v>
      </c>
      <c r="B134" s="70">
        <v>73</v>
      </c>
      <c r="C134" s="70">
        <v>59.335999999999999</v>
      </c>
      <c r="D134" s="70">
        <v>62.207000000000001</v>
      </c>
      <c r="E134" s="70" t="s">
        <v>146</v>
      </c>
      <c r="F134" s="70" t="s">
        <v>152</v>
      </c>
      <c r="G134" s="70" t="s">
        <v>110</v>
      </c>
      <c r="H134" s="70" t="s">
        <v>11</v>
      </c>
    </row>
    <row r="135" spans="1:8">
      <c r="A135" s="70" t="s">
        <v>8</v>
      </c>
      <c r="B135" s="70">
        <v>73</v>
      </c>
      <c r="C135" s="70">
        <v>62.207000000000001</v>
      </c>
      <c r="D135" s="70">
        <v>66.165999999999997</v>
      </c>
      <c r="E135" s="70" t="s">
        <v>146</v>
      </c>
      <c r="F135" s="70" t="s">
        <v>153</v>
      </c>
      <c r="G135" s="70" t="s">
        <v>110</v>
      </c>
      <c r="H135" s="70" t="s">
        <v>11</v>
      </c>
    </row>
    <row r="136" spans="1:8">
      <c r="A136" s="70" t="s">
        <v>8</v>
      </c>
      <c r="B136" s="70">
        <v>73</v>
      </c>
      <c r="C136" s="70">
        <v>66.165999999999997</v>
      </c>
      <c r="D136" s="70">
        <v>68</v>
      </c>
      <c r="E136" s="70" t="s">
        <v>154</v>
      </c>
      <c r="F136" s="70" t="s">
        <v>155</v>
      </c>
      <c r="G136" s="70" t="s">
        <v>110</v>
      </c>
      <c r="H136" s="70" t="s">
        <v>11</v>
      </c>
    </row>
    <row r="137" spans="1:8">
      <c r="A137" s="70" t="s">
        <v>8</v>
      </c>
      <c r="B137" s="70">
        <v>73</v>
      </c>
      <c r="C137" s="70">
        <v>66.165999999999997</v>
      </c>
      <c r="D137" s="70">
        <v>68</v>
      </c>
      <c r="E137" s="70" t="s">
        <v>154</v>
      </c>
      <c r="F137" s="70" t="s">
        <v>156</v>
      </c>
      <c r="G137" s="70" t="s">
        <v>110</v>
      </c>
      <c r="H137" s="70" t="s">
        <v>11</v>
      </c>
    </row>
    <row r="138" spans="1:8">
      <c r="A138" s="70" t="s">
        <v>8</v>
      </c>
      <c r="B138" s="70">
        <v>73</v>
      </c>
      <c r="C138" s="70">
        <v>68</v>
      </c>
      <c r="D138" s="70">
        <v>69.311999999999998</v>
      </c>
      <c r="E138" s="70" t="s">
        <v>157</v>
      </c>
      <c r="F138" s="70" t="s">
        <v>158</v>
      </c>
      <c r="G138" s="70" t="s">
        <v>110</v>
      </c>
      <c r="H138" s="70" t="s">
        <v>11</v>
      </c>
    </row>
    <row r="139" spans="1:8">
      <c r="A139" s="70" t="s">
        <v>8</v>
      </c>
      <c r="B139" s="70">
        <v>73</v>
      </c>
      <c r="C139" s="70">
        <v>68</v>
      </c>
      <c r="D139" s="70">
        <v>69.311999999999998</v>
      </c>
      <c r="E139" s="70" t="s">
        <v>157</v>
      </c>
      <c r="F139" s="70" t="s">
        <v>159</v>
      </c>
      <c r="G139" s="70" t="s">
        <v>110</v>
      </c>
      <c r="H139" s="70" t="s">
        <v>11</v>
      </c>
    </row>
    <row r="140" spans="1:8">
      <c r="A140" s="70" t="s">
        <v>8</v>
      </c>
      <c r="B140" s="70">
        <v>73</v>
      </c>
      <c r="C140" s="70">
        <v>69.311999999999998</v>
      </c>
      <c r="D140" s="70">
        <v>73</v>
      </c>
      <c r="E140" s="70" t="s">
        <v>157</v>
      </c>
      <c r="F140" s="70" t="s">
        <v>160</v>
      </c>
      <c r="G140" s="70" t="s">
        <v>110</v>
      </c>
      <c r="H140" s="70" t="s">
        <v>11</v>
      </c>
    </row>
    <row r="141" spans="1:8">
      <c r="A141" s="70" t="s">
        <v>8</v>
      </c>
      <c r="B141" s="70">
        <v>73</v>
      </c>
      <c r="C141" s="70">
        <v>73</v>
      </c>
      <c r="D141" s="70">
        <v>76.040999999999997</v>
      </c>
      <c r="E141" s="70" t="s">
        <v>157</v>
      </c>
      <c r="F141" s="70" t="s">
        <v>161</v>
      </c>
      <c r="G141" s="70" t="s">
        <v>110</v>
      </c>
      <c r="H141" s="70" t="s">
        <v>11</v>
      </c>
    </row>
    <row r="142" spans="1:8">
      <c r="A142" s="70" t="s">
        <v>8</v>
      </c>
      <c r="B142" s="70">
        <v>73</v>
      </c>
      <c r="C142" s="70">
        <v>76.040999999999997</v>
      </c>
      <c r="D142" s="70">
        <v>77</v>
      </c>
      <c r="E142" s="70" t="s">
        <v>162</v>
      </c>
      <c r="F142" s="70" t="s">
        <v>163</v>
      </c>
      <c r="G142" s="70" t="s">
        <v>110</v>
      </c>
      <c r="H142" s="70" t="s">
        <v>11</v>
      </c>
    </row>
    <row r="143" spans="1:8">
      <c r="A143" s="70" t="s">
        <v>8</v>
      </c>
      <c r="B143" s="70">
        <v>73</v>
      </c>
      <c r="C143" s="70">
        <v>76.040999999999997</v>
      </c>
      <c r="D143" s="70">
        <v>77</v>
      </c>
      <c r="E143" s="70" t="s">
        <v>162</v>
      </c>
      <c r="F143" s="70" t="s">
        <v>164</v>
      </c>
      <c r="G143" s="70" t="s">
        <v>110</v>
      </c>
      <c r="H143" s="70" t="s">
        <v>11</v>
      </c>
    </row>
    <row r="144" spans="1:8">
      <c r="A144" s="70" t="s">
        <v>8</v>
      </c>
      <c r="B144" s="70">
        <v>73</v>
      </c>
      <c r="C144" s="70">
        <v>77</v>
      </c>
      <c r="D144" s="70">
        <v>78.881</v>
      </c>
      <c r="E144" s="70" t="s">
        <v>165</v>
      </c>
      <c r="F144" s="70" t="s">
        <v>166</v>
      </c>
      <c r="G144" s="70" t="s">
        <v>110</v>
      </c>
      <c r="H144" s="70" t="s">
        <v>11</v>
      </c>
    </row>
    <row r="145" spans="1:8">
      <c r="A145" s="70" t="s">
        <v>8</v>
      </c>
      <c r="B145" s="70">
        <v>73</v>
      </c>
      <c r="C145" s="70">
        <v>77</v>
      </c>
      <c r="D145" s="70">
        <v>78.881</v>
      </c>
      <c r="E145" s="70" t="s">
        <v>165</v>
      </c>
      <c r="F145" s="70" t="s">
        <v>167</v>
      </c>
      <c r="G145" s="70" t="s">
        <v>110</v>
      </c>
      <c r="H145" s="70" t="s">
        <v>11</v>
      </c>
    </row>
    <row r="146" spans="1:8">
      <c r="A146" s="70" t="s">
        <v>8</v>
      </c>
      <c r="B146" s="70">
        <v>73</v>
      </c>
      <c r="C146" s="70">
        <v>78.881</v>
      </c>
      <c r="D146" s="70">
        <v>84</v>
      </c>
      <c r="E146" s="70" t="s">
        <v>165</v>
      </c>
      <c r="F146" s="70" t="s">
        <v>168</v>
      </c>
      <c r="G146" s="70" t="s">
        <v>110</v>
      </c>
      <c r="H146" s="70" t="s">
        <v>11</v>
      </c>
    </row>
    <row r="147" spans="1:8">
      <c r="A147" s="70" t="s">
        <v>8</v>
      </c>
      <c r="B147" s="70">
        <v>73</v>
      </c>
      <c r="C147" s="70">
        <v>84</v>
      </c>
      <c r="D147" s="70">
        <v>88.177999999999997</v>
      </c>
      <c r="E147" s="70" t="s">
        <v>165</v>
      </c>
      <c r="F147" s="70" t="s">
        <v>169</v>
      </c>
      <c r="G147" s="70" t="s">
        <v>110</v>
      </c>
      <c r="H147" s="70" t="s">
        <v>11</v>
      </c>
    </row>
    <row r="148" spans="1:8">
      <c r="A148" s="70" t="s">
        <v>8</v>
      </c>
      <c r="B148" s="70">
        <v>73</v>
      </c>
      <c r="C148" s="70">
        <v>88.177999999999997</v>
      </c>
      <c r="D148" s="70">
        <v>90</v>
      </c>
      <c r="E148" s="70" t="s">
        <v>170</v>
      </c>
      <c r="F148" s="70" t="s">
        <v>171</v>
      </c>
      <c r="G148" s="70" t="s">
        <v>110</v>
      </c>
      <c r="H148" s="70" t="s">
        <v>11</v>
      </c>
    </row>
    <row r="149" spans="1:8">
      <c r="A149" s="70" t="s">
        <v>8</v>
      </c>
      <c r="B149" s="70">
        <v>73</v>
      </c>
      <c r="C149" s="70">
        <v>88.177999999999997</v>
      </c>
      <c r="D149" s="70">
        <v>90</v>
      </c>
      <c r="E149" s="70" t="s">
        <v>170</v>
      </c>
      <c r="F149" s="70" t="s">
        <v>172</v>
      </c>
      <c r="G149" s="70" t="s">
        <v>110</v>
      </c>
      <c r="H149" s="70" t="s">
        <v>11</v>
      </c>
    </row>
    <row r="150" spans="1:8">
      <c r="A150" s="70" t="s">
        <v>8</v>
      </c>
      <c r="B150" s="70">
        <v>73</v>
      </c>
      <c r="C150" s="70">
        <v>90</v>
      </c>
      <c r="D150" s="70">
        <v>91.001999999999995</v>
      </c>
      <c r="E150" s="70" t="s">
        <v>173</v>
      </c>
      <c r="F150" s="70" t="s">
        <v>174</v>
      </c>
      <c r="G150" s="70" t="s">
        <v>110</v>
      </c>
      <c r="H150" s="70" t="s">
        <v>11</v>
      </c>
    </row>
    <row r="151" spans="1:8">
      <c r="A151" s="70" t="s">
        <v>8</v>
      </c>
      <c r="B151" s="70">
        <v>73</v>
      </c>
      <c r="C151" s="70">
        <v>90</v>
      </c>
      <c r="D151" s="70">
        <v>91.001999999999995</v>
      </c>
      <c r="E151" s="70" t="s">
        <v>173</v>
      </c>
      <c r="F151" s="70" t="s">
        <v>175</v>
      </c>
      <c r="G151" s="70" t="s">
        <v>110</v>
      </c>
      <c r="H151" s="70" t="s">
        <v>11</v>
      </c>
    </row>
    <row r="152" spans="1:8">
      <c r="A152" s="70" t="s">
        <v>8</v>
      </c>
      <c r="B152" s="70">
        <v>73</v>
      </c>
      <c r="C152" s="70">
        <v>91.001999999999995</v>
      </c>
      <c r="D152" s="70">
        <v>96</v>
      </c>
      <c r="E152" s="70" t="s">
        <v>173</v>
      </c>
      <c r="F152" s="70" t="s">
        <v>176</v>
      </c>
      <c r="G152" s="70" t="s">
        <v>110</v>
      </c>
      <c r="H152" s="70" t="s">
        <v>177</v>
      </c>
    </row>
    <row r="153" spans="1:8">
      <c r="A153" s="70" t="s">
        <v>8</v>
      </c>
      <c r="B153" s="70">
        <v>73</v>
      </c>
      <c r="C153" s="70">
        <v>96</v>
      </c>
      <c r="D153" s="70">
        <v>101</v>
      </c>
      <c r="E153" s="70" t="s">
        <v>173</v>
      </c>
      <c r="F153" s="70" t="s">
        <v>178</v>
      </c>
      <c r="G153" s="70" t="s">
        <v>110</v>
      </c>
      <c r="H153" s="70" t="s">
        <v>177</v>
      </c>
    </row>
    <row r="154" spans="1:8">
      <c r="A154" s="70" t="s">
        <v>8</v>
      </c>
      <c r="B154" s="70">
        <v>73</v>
      </c>
      <c r="C154" s="70">
        <v>101</v>
      </c>
      <c r="D154" s="70">
        <v>104.937</v>
      </c>
      <c r="E154" s="70" t="s">
        <v>173</v>
      </c>
      <c r="F154" s="70" t="s">
        <v>179</v>
      </c>
      <c r="G154" s="70" t="s">
        <v>110</v>
      </c>
      <c r="H154" s="70" t="s">
        <v>177</v>
      </c>
    </row>
    <row r="155" spans="1:8">
      <c r="A155" s="70" t="s">
        <v>8</v>
      </c>
      <c r="B155" s="70">
        <v>73</v>
      </c>
      <c r="C155" s="70">
        <v>104.937</v>
      </c>
      <c r="D155" s="70">
        <v>106</v>
      </c>
      <c r="E155" s="70" t="s">
        <v>180</v>
      </c>
      <c r="F155" s="70" t="s">
        <v>181</v>
      </c>
      <c r="G155" s="70" t="s">
        <v>110</v>
      </c>
      <c r="H155" s="70" t="s">
        <v>177</v>
      </c>
    </row>
    <row r="156" spans="1:8">
      <c r="A156" s="70" t="s">
        <v>8</v>
      </c>
      <c r="B156" s="70">
        <v>73</v>
      </c>
      <c r="C156" s="70">
        <v>104.937</v>
      </c>
      <c r="D156" s="70">
        <v>106</v>
      </c>
      <c r="E156" s="70" t="s">
        <v>180</v>
      </c>
      <c r="F156" s="70" t="s">
        <v>182</v>
      </c>
      <c r="G156" s="70" t="s">
        <v>110</v>
      </c>
      <c r="H156" s="70" t="s">
        <v>177</v>
      </c>
    </row>
    <row r="157" spans="1:8">
      <c r="A157" s="70" t="s">
        <v>8</v>
      </c>
      <c r="B157" s="70">
        <v>73</v>
      </c>
      <c r="C157" s="70">
        <v>106</v>
      </c>
      <c r="D157" s="70">
        <v>107.611</v>
      </c>
      <c r="E157" s="70" t="s">
        <v>183</v>
      </c>
      <c r="F157" s="70" t="s">
        <v>184</v>
      </c>
      <c r="G157" s="70" t="s">
        <v>110</v>
      </c>
      <c r="H157" s="70" t="s">
        <v>177</v>
      </c>
    </row>
    <row r="158" spans="1:8">
      <c r="A158" s="70" t="s">
        <v>8</v>
      </c>
      <c r="B158" s="70">
        <v>73</v>
      </c>
      <c r="C158" s="70">
        <v>106</v>
      </c>
      <c r="D158" s="70">
        <v>107.611</v>
      </c>
      <c r="E158" s="70" t="s">
        <v>183</v>
      </c>
      <c r="F158" s="70" t="s">
        <v>185</v>
      </c>
      <c r="G158" s="70" t="s">
        <v>110</v>
      </c>
      <c r="H158" s="70" t="s">
        <v>177</v>
      </c>
    </row>
    <row r="159" spans="1:8">
      <c r="A159" s="70" t="s">
        <v>8</v>
      </c>
      <c r="B159" s="70">
        <v>73</v>
      </c>
      <c r="C159" s="70">
        <v>107.611</v>
      </c>
      <c r="D159" s="70">
        <v>111</v>
      </c>
      <c r="E159" s="70" t="s">
        <v>183</v>
      </c>
      <c r="F159" s="70" t="s">
        <v>186</v>
      </c>
      <c r="G159" s="70" t="s">
        <v>110</v>
      </c>
      <c r="H159" s="70" t="s">
        <v>177</v>
      </c>
    </row>
    <row r="160" spans="1:8">
      <c r="A160" s="70" t="s">
        <v>8</v>
      </c>
      <c r="B160" s="70">
        <v>73</v>
      </c>
      <c r="C160" s="70">
        <v>111</v>
      </c>
      <c r="D160" s="70">
        <v>113.544</v>
      </c>
      <c r="E160" s="70" t="s">
        <v>183</v>
      </c>
      <c r="F160" s="70" t="s">
        <v>187</v>
      </c>
      <c r="G160" s="70" t="s">
        <v>110</v>
      </c>
      <c r="H160" s="70" t="s">
        <v>177</v>
      </c>
    </row>
    <row r="161" spans="1:8">
      <c r="A161" s="70" t="s">
        <v>8</v>
      </c>
      <c r="B161" s="70">
        <v>73</v>
      </c>
      <c r="C161" s="70">
        <v>113.544</v>
      </c>
      <c r="D161" s="70">
        <v>115.67700000000001</v>
      </c>
      <c r="E161" s="70" t="s">
        <v>188</v>
      </c>
      <c r="F161" s="70" t="s">
        <v>189</v>
      </c>
      <c r="G161" s="70" t="s">
        <v>110</v>
      </c>
      <c r="H161" s="70" t="s">
        <v>177</v>
      </c>
    </row>
    <row r="162" spans="1:8">
      <c r="A162" s="70" t="s">
        <v>8</v>
      </c>
      <c r="B162" s="70">
        <v>73</v>
      </c>
      <c r="C162" s="70">
        <v>113.544</v>
      </c>
      <c r="D162" s="70">
        <v>115.67700000000001</v>
      </c>
      <c r="E162" s="70" t="s">
        <v>188</v>
      </c>
      <c r="F162" s="70" t="s">
        <v>190</v>
      </c>
      <c r="G162" s="70" t="s">
        <v>110</v>
      </c>
      <c r="H162" s="70" t="s">
        <v>177</v>
      </c>
    </row>
    <row r="163" spans="1:8">
      <c r="A163" s="70" t="s">
        <v>8</v>
      </c>
      <c r="B163" s="70">
        <v>73</v>
      </c>
      <c r="C163" s="70">
        <v>115.67700000000001</v>
      </c>
      <c r="D163" s="70">
        <v>115.77800000000001</v>
      </c>
      <c r="E163" s="70" t="s">
        <v>191</v>
      </c>
      <c r="F163" s="70" t="s">
        <v>192</v>
      </c>
      <c r="G163" s="70" t="s">
        <v>110</v>
      </c>
      <c r="H163" s="70" t="s">
        <v>177</v>
      </c>
    </row>
    <row r="164" spans="1:8">
      <c r="A164" s="70" t="s">
        <v>8</v>
      </c>
      <c r="B164" s="70">
        <v>73</v>
      </c>
      <c r="C164" s="70">
        <v>115.77800000000001</v>
      </c>
      <c r="D164" s="70">
        <v>117</v>
      </c>
      <c r="E164" s="70" t="s">
        <v>193</v>
      </c>
      <c r="F164" s="70" t="s">
        <v>194</v>
      </c>
      <c r="G164" s="70" t="s">
        <v>110</v>
      </c>
      <c r="H164" s="70" t="s">
        <v>177</v>
      </c>
    </row>
    <row r="165" spans="1:8">
      <c r="A165" s="70" t="s">
        <v>8</v>
      </c>
      <c r="B165" s="70">
        <v>73</v>
      </c>
      <c r="C165" s="70">
        <v>115.77800000000001</v>
      </c>
      <c r="D165" s="70">
        <v>117</v>
      </c>
      <c r="E165" s="70" t="s">
        <v>193</v>
      </c>
      <c r="F165" s="70" t="s">
        <v>195</v>
      </c>
      <c r="G165" s="70" t="s">
        <v>110</v>
      </c>
      <c r="H165" s="70" t="s">
        <v>177</v>
      </c>
    </row>
    <row r="166" spans="1:8">
      <c r="A166" s="70" t="s">
        <v>8</v>
      </c>
      <c r="B166" s="70">
        <v>73</v>
      </c>
      <c r="C166" s="70">
        <v>117</v>
      </c>
      <c r="D166" s="70">
        <v>118.452</v>
      </c>
      <c r="E166" s="70" t="s">
        <v>196</v>
      </c>
      <c r="F166" s="70" t="s">
        <v>197</v>
      </c>
      <c r="G166" s="70" t="s">
        <v>110</v>
      </c>
      <c r="H166" s="70" t="s">
        <v>177</v>
      </c>
    </row>
    <row r="167" spans="1:8">
      <c r="A167" s="70" t="s">
        <v>8</v>
      </c>
      <c r="B167" s="70">
        <v>73</v>
      </c>
      <c r="C167" s="70">
        <v>117</v>
      </c>
      <c r="D167" s="70">
        <v>118.452</v>
      </c>
      <c r="E167" s="70" t="s">
        <v>196</v>
      </c>
      <c r="F167" s="70" t="s">
        <v>198</v>
      </c>
      <c r="G167" s="70" t="s">
        <v>110</v>
      </c>
      <c r="H167" s="70" t="s">
        <v>177</v>
      </c>
    </row>
    <row r="168" spans="1:8">
      <c r="A168" s="70" t="s">
        <v>8</v>
      </c>
      <c r="B168" s="70">
        <v>73</v>
      </c>
      <c r="C168" s="70">
        <v>118.452</v>
      </c>
      <c r="D168" s="70">
        <v>120</v>
      </c>
      <c r="E168" s="70" t="s">
        <v>196</v>
      </c>
      <c r="F168" s="70" t="s">
        <v>199</v>
      </c>
      <c r="G168" s="70" t="s">
        <v>110</v>
      </c>
      <c r="H168" s="70" t="s">
        <v>177</v>
      </c>
    </row>
    <row r="169" spans="1:8">
      <c r="A169" s="70" t="s">
        <v>8</v>
      </c>
      <c r="B169" s="70">
        <v>73</v>
      </c>
      <c r="C169" s="70">
        <v>120</v>
      </c>
      <c r="D169" s="70">
        <v>125.19</v>
      </c>
      <c r="E169" s="70" t="s">
        <v>196</v>
      </c>
      <c r="F169" s="70">
        <v>120125</v>
      </c>
      <c r="G169" s="70" t="s">
        <v>110</v>
      </c>
      <c r="H169" s="70" t="s">
        <v>177</v>
      </c>
    </row>
    <row r="170" spans="1:8">
      <c r="A170" s="70" t="s">
        <v>8</v>
      </c>
      <c r="B170" s="70">
        <v>73</v>
      </c>
      <c r="C170" s="70">
        <v>125.19</v>
      </c>
      <c r="D170" s="70">
        <v>128.18199999999999</v>
      </c>
      <c r="E170" s="70" t="s">
        <v>196</v>
      </c>
      <c r="F170" s="70" t="s">
        <v>200</v>
      </c>
      <c r="G170" s="70" t="s">
        <v>110</v>
      </c>
      <c r="H170" s="70" t="s">
        <v>177</v>
      </c>
    </row>
    <row r="171" spans="1:8">
      <c r="A171" s="70" t="s">
        <v>8</v>
      </c>
      <c r="B171" s="70">
        <v>73</v>
      </c>
      <c r="C171" s="70">
        <v>128.18199999999999</v>
      </c>
      <c r="D171" s="70">
        <v>129.18700000000001</v>
      </c>
      <c r="E171" s="70" t="s">
        <v>196</v>
      </c>
      <c r="F171" s="70" t="s">
        <v>201</v>
      </c>
      <c r="G171" s="70" t="s">
        <v>110</v>
      </c>
      <c r="H171" s="70" t="s">
        <v>177</v>
      </c>
    </row>
    <row r="172" spans="1:8">
      <c r="A172" s="70" t="s">
        <v>8</v>
      </c>
      <c r="B172" s="70">
        <v>73</v>
      </c>
      <c r="C172" s="70">
        <v>129.18700000000001</v>
      </c>
      <c r="D172" s="70">
        <v>131</v>
      </c>
      <c r="E172" s="70" t="s">
        <v>202</v>
      </c>
      <c r="F172" s="70" t="s">
        <v>203</v>
      </c>
      <c r="G172" s="70" t="s">
        <v>110</v>
      </c>
      <c r="H172" s="70" t="s">
        <v>177</v>
      </c>
    </row>
    <row r="173" spans="1:8">
      <c r="A173" s="70" t="s">
        <v>8</v>
      </c>
      <c r="B173" s="70">
        <v>73</v>
      </c>
      <c r="C173" s="70">
        <v>129.18700000000001</v>
      </c>
      <c r="D173" s="70">
        <v>131</v>
      </c>
      <c r="E173" s="70" t="s">
        <v>202</v>
      </c>
      <c r="F173" s="70" t="s">
        <v>204</v>
      </c>
      <c r="G173" s="70" t="s">
        <v>110</v>
      </c>
      <c r="H173" s="70" t="s">
        <v>177</v>
      </c>
    </row>
    <row r="174" spans="1:8">
      <c r="A174" s="70" t="s">
        <v>8</v>
      </c>
      <c r="B174" s="70">
        <v>73</v>
      </c>
      <c r="C174" s="70">
        <v>131</v>
      </c>
      <c r="D174" s="70">
        <v>131.881</v>
      </c>
      <c r="E174" s="70" t="s">
        <v>205</v>
      </c>
      <c r="F174" s="70" t="s">
        <v>206</v>
      </c>
      <c r="G174" s="70" t="s">
        <v>110</v>
      </c>
      <c r="H174" s="70" t="s">
        <v>177</v>
      </c>
    </row>
    <row r="175" spans="1:8">
      <c r="A175" s="70" t="s">
        <v>8</v>
      </c>
      <c r="B175" s="70">
        <v>73</v>
      </c>
      <c r="C175" s="70">
        <v>131</v>
      </c>
      <c r="D175" s="70">
        <v>131.881</v>
      </c>
      <c r="E175" s="70" t="s">
        <v>205</v>
      </c>
      <c r="F175" s="70" t="s">
        <v>207</v>
      </c>
      <c r="G175" s="70" t="s">
        <v>110</v>
      </c>
      <c r="H175" s="70" t="s">
        <v>177</v>
      </c>
    </row>
    <row r="176" spans="1:8">
      <c r="A176" s="70" t="s">
        <v>8</v>
      </c>
      <c r="B176" s="70">
        <v>73</v>
      </c>
      <c r="C176" s="70">
        <v>131.881</v>
      </c>
      <c r="D176" s="70">
        <v>136</v>
      </c>
      <c r="E176" s="70" t="s">
        <v>205</v>
      </c>
      <c r="F176" s="70" t="s">
        <v>208</v>
      </c>
      <c r="G176" s="70" t="s">
        <v>110</v>
      </c>
      <c r="H176" s="70" t="s">
        <v>177</v>
      </c>
    </row>
    <row r="177" spans="1:8">
      <c r="A177" s="70" t="s">
        <v>8</v>
      </c>
      <c r="B177" s="70">
        <v>73</v>
      </c>
      <c r="C177" s="70">
        <v>136</v>
      </c>
      <c r="D177" s="70">
        <v>138.82900000000001</v>
      </c>
      <c r="E177" s="70" t="s">
        <v>205</v>
      </c>
      <c r="F177" s="70" t="s">
        <v>209</v>
      </c>
      <c r="G177" s="70" t="s">
        <v>110</v>
      </c>
      <c r="H177" s="70" t="s">
        <v>177</v>
      </c>
    </row>
    <row r="178" spans="1:8">
      <c r="A178" s="70" t="s">
        <v>8</v>
      </c>
      <c r="B178" s="70">
        <v>73</v>
      </c>
      <c r="C178" s="70">
        <v>138.82900000000001</v>
      </c>
      <c r="D178" s="70">
        <v>140</v>
      </c>
      <c r="E178" s="70" t="s">
        <v>210</v>
      </c>
      <c r="F178" s="70" t="s">
        <v>211</v>
      </c>
      <c r="G178" s="70" t="s">
        <v>110</v>
      </c>
      <c r="H178" s="70" t="s">
        <v>177</v>
      </c>
    </row>
    <row r="179" spans="1:8">
      <c r="A179" s="70" t="s">
        <v>8</v>
      </c>
      <c r="B179" s="70">
        <v>73</v>
      </c>
      <c r="C179" s="70">
        <v>138.82900000000001</v>
      </c>
      <c r="D179" s="70">
        <v>140</v>
      </c>
      <c r="E179" s="70" t="s">
        <v>210</v>
      </c>
      <c r="F179" s="70" t="s">
        <v>212</v>
      </c>
      <c r="G179" s="70" t="s">
        <v>110</v>
      </c>
      <c r="H179" s="70" t="s">
        <v>177</v>
      </c>
    </row>
    <row r="180" spans="1:8">
      <c r="A180" s="70" t="s">
        <v>8</v>
      </c>
      <c r="B180" s="70">
        <v>73</v>
      </c>
      <c r="C180" s="70">
        <v>140</v>
      </c>
      <c r="D180" s="70">
        <v>141.75899999999999</v>
      </c>
      <c r="E180" s="70" t="s">
        <v>213</v>
      </c>
      <c r="F180" s="70" t="s">
        <v>214</v>
      </c>
      <c r="G180" s="70" t="s">
        <v>110</v>
      </c>
      <c r="H180" s="70" t="s">
        <v>177</v>
      </c>
    </row>
    <row r="181" spans="1:8">
      <c r="A181" s="70" t="s">
        <v>8</v>
      </c>
      <c r="B181" s="70">
        <v>73</v>
      </c>
      <c r="C181" s="70">
        <v>140</v>
      </c>
      <c r="D181" s="70">
        <v>141.75899999999999</v>
      </c>
      <c r="E181" s="70" t="s">
        <v>213</v>
      </c>
      <c r="F181" s="70" t="s">
        <v>215</v>
      </c>
      <c r="G181" s="70" t="s">
        <v>110</v>
      </c>
      <c r="H181" s="70" t="s">
        <v>177</v>
      </c>
    </row>
    <row r="182" spans="1:8">
      <c r="A182" s="70" t="s">
        <v>8</v>
      </c>
      <c r="B182" s="70">
        <v>73</v>
      </c>
      <c r="C182" s="70">
        <v>141.75899999999999</v>
      </c>
      <c r="D182" s="70">
        <v>146.61000000000001</v>
      </c>
      <c r="E182" s="70" t="s">
        <v>213</v>
      </c>
      <c r="F182" s="70" t="s">
        <v>216</v>
      </c>
      <c r="G182" s="70" t="s">
        <v>110</v>
      </c>
      <c r="H182" s="70" t="s">
        <v>177</v>
      </c>
    </row>
    <row r="183" spans="1:8">
      <c r="A183" s="70" t="s">
        <v>8</v>
      </c>
      <c r="B183" s="70">
        <v>73</v>
      </c>
      <c r="C183" s="70">
        <v>146.61000000000001</v>
      </c>
      <c r="D183" s="70">
        <v>152.06200000000001</v>
      </c>
      <c r="E183" s="70" t="s">
        <v>213</v>
      </c>
      <c r="F183" s="70">
        <v>146152</v>
      </c>
      <c r="G183" s="70" t="s">
        <v>110</v>
      </c>
      <c r="H183" s="70" t="s">
        <v>177</v>
      </c>
    </row>
    <row r="184" spans="1:8">
      <c r="A184" s="70" t="s">
        <v>8</v>
      </c>
      <c r="B184" s="70">
        <v>73</v>
      </c>
      <c r="C184" s="70">
        <v>152.06200000000001</v>
      </c>
      <c r="D184" s="70">
        <v>156.96899999999999</v>
      </c>
      <c r="E184" s="70" t="s">
        <v>213</v>
      </c>
      <c r="F184" s="70" t="s">
        <v>217</v>
      </c>
      <c r="G184" s="70" t="s">
        <v>110</v>
      </c>
      <c r="H184" s="70" t="s">
        <v>177</v>
      </c>
    </row>
    <row r="185" spans="1:8">
      <c r="A185" s="70" t="s">
        <v>8</v>
      </c>
      <c r="B185" s="70">
        <v>73</v>
      </c>
      <c r="C185" s="70">
        <v>156.96899999999999</v>
      </c>
      <c r="D185" s="70">
        <v>158</v>
      </c>
      <c r="E185" s="70" t="s">
        <v>218</v>
      </c>
      <c r="F185" s="70" t="s">
        <v>219</v>
      </c>
      <c r="G185" s="70" t="s">
        <v>110</v>
      </c>
      <c r="H185" s="70" t="s">
        <v>177</v>
      </c>
    </row>
    <row r="186" spans="1:8">
      <c r="A186" s="70" t="s">
        <v>8</v>
      </c>
      <c r="B186" s="70">
        <v>73</v>
      </c>
      <c r="C186" s="70">
        <v>156.96899999999999</v>
      </c>
      <c r="D186" s="70">
        <v>158</v>
      </c>
      <c r="E186" s="70" t="s">
        <v>218</v>
      </c>
      <c r="F186" s="70" t="s">
        <v>220</v>
      </c>
      <c r="G186" s="70" t="s">
        <v>110</v>
      </c>
      <c r="H186" s="70" t="s">
        <v>177</v>
      </c>
    </row>
    <row r="187" spans="1:8">
      <c r="A187" s="70" t="s">
        <v>8</v>
      </c>
      <c r="B187" s="70">
        <v>73</v>
      </c>
      <c r="C187" s="70">
        <v>158</v>
      </c>
      <c r="D187" s="70">
        <v>159.654</v>
      </c>
      <c r="E187" s="70" t="s">
        <v>221</v>
      </c>
      <c r="F187" s="70" t="s">
        <v>222</v>
      </c>
      <c r="G187" s="70" t="s">
        <v>110</v>
      </c>
      <c r="H187" s="70" t="s">
        <v>177</v>
      </c>
    </row>
    <row r="188" spans="1:8">
      <c r="A188" s="70" t="s">
        <v>8</v>
      </c>
      <c r="B188" s="70">
        <v>73</v>
      </c>
      <c r="C188" s="70">
        <v>158</v>
      </c>
      <c r="D188" s="70">
        <v>159.654</v>
      </c>
      <c r="E188" s="70" t="s">
        <v>221</v>
      </c>
      <c r="F188" s="70" t="s">
        <v>223</v>
      </c>
      <c r="G188" s="70" t="s">
        <v>110</v>
      </c>
      <c r="H188" s="70" t="s">
        <v>177</v>
      </c>
    </row>
    <row r="189" spans="1:8">
      <c r="A189" s="70" t="s">
        <v>8</v>
      </c>
      <c r="B189" s="70">
        <v>73</v>
      </c>
      <c r="C189" s="70">
        <v>159.654</v>
      </c>
      <c r="D189" s="70">
        <v>163</v>
      </c>
      <c r="E189" s="70" t="s">
        <v>221</v>
      </c>
      <c r="F189" s="70" t="s">
        <v>224</v>
      </c>
      <c r="G189" s="70" t="s">
        <v>110</v>
      </c>
      <c r="H189" s="70" t="s">
        <v>177</v>
      </c>
    </row>
    <row r="190" spans="1:8">
      <c r="A190" s="70" t="s">
        <v>8</v>
      </c>
      <c r="B190" s="70">
        <v>73</v>
      </c>
      <c r="C190" s="70">
        <v>163</v>
      </c>
      <c r="D190" s="70">
        <v>166.82300000000001</v>
      </c>
      <c r="E190" s="70" t="s">
        <v>221</v>
      </c>
      <c r="F190" s="70" t="s">
        <v>225</v>
      </c>
      <c r="G190" s="70" t="s">
        <v>110</v>
      </c>
      <c r="H190" s="70" t="s">
        <v>177</v>
      </c>
    </row>
    <row r="191" spans="1:8">
      <c r="A191" s="70" t="s">
        <v>8</v>
      </c>
      <c r="B191" s="70">
        <v>73</v>
      </c>
      <c r="C191" s="70">
        <v>166.82300000000001</v>
      </c>
      <c r="D191" s="70">
        <v>168</v>
      </c>
      <c r="E191" s="70" t="s">
        <v>226</v>
      </c>
      <c r="F191" s="70" t="s">
        <v>227</v>
      </c>
      <c r="G191" s="70" t="s">
        <v>110</v>
      </c>
      <c r="H191" s="70" t="s">
        <v>177</v>
      </c>
    </row>
    <row r="192" spans="1:8">
      <c r="A192" s="70" t="s">
        <v>8</v>
      </c>
      <c r="B192" s="70">
        <v>73</v>
      </c>
      <c r="C192" s="70">
        <v>166.82300000000001</v>
      </c>
      <c r="D192" s="70">
        <v>168</v>
      </c>
      <c r="E192" s="70" t="s">
        <v>226</v>
      </c>
      <c r="F192" s="70" t="s">
        <v>228</v>
      </c>
      <c r="G192" s="70" t="s">
        <v>110</v>
      </c>
      <c r="H192" s="70" t="s">
        <v>177</v>
      </c>
    </row>
    <row r="193" spans="1:8">
      <c r="A193" s="70" t="s">
        <v>8</v>
      </c>
      <c r="B193" s="70">
        <v>73</v>
      </c>
      <c r="C193" s="70">
        <v>168</v>
      </c>
      <c r="D193" s="70">
        <v>169.529</v>
      </c>
      <c r="E193" s="70" t="s">
        <v>229</v>
      </c>
      <c r="F193" s="70" t="s">
        <v>230</v>
      </c>
      <c r="G193" s="70" t="s">
        <v>110</v>
      </c>
      <c r="H193" s="70" t="s">
        <v>177</v>
      </c>
    </row>
    <row r="194" spans="1:8">
      <c r="A194" s="70" t="s">
        <v>8</v>
      </c>
      <c r="B194" s="70">
        <v>73</v>
      </c>
      <c r="C194" s="70">
        <v>168</v>
      </c>
      <c r="D194" s="70">
        <v>169.529</v>
      </c>
      <c r="E194" s="70" t="s">
        <v>229</v>
      </c>
      <c r="F194" s="70" t="s">
        <v>231</v>
      </c>
      <c r="G194" s="70" t="s">
        <v>110</v>
      </c>
      <c r="H194" s="70" t="s">
        <v>177</v>
      </c>
    </row>
    <row r="195" spans="1:8">
      <c r="A195" s="70" t="s">
        <v>8</v>
      </c>
      <c r="B195" s="70">
        <v>73</v>
      </c>
      <c r="C195" s="70">
        <v>169.529</v>
      </c>
      <c r="D195" s="70">
        <v>173.22300000000001</v>
      </c>
      <c r="E195" s="70" t="s">
        <v>229</v>
      </c>
      <c r="F195" s="70" t="s">
        <v>232</v>
      </c>
      <c r="G195" s="70" t="s">
        <v>110</v>
      </c>
      <c r="H195" s="70" t="s">
        <v>177</v>
      </c>
    </row>
    <row r="196" spans="1:8">
      <c r="A196" s="70" t="s">
        <v>8</v>
      </c>
      <c r="B196" s="70">
        <v>73</v>
      </c>
      <c r="C196" s="70">
        <v>173.22300000000001</v>
      </c>
      <c r="D196" s="70">
        <v>176.88900000000001</v>
      </c>
      <c r="E196" s="70" t="s">
        <v>229</v>
      </c>
      <c r="F196" s="70" t="s">
        <v>233</v>
      </c>
      <c r="G196" s="70" t="s">
        <v>110</v>
      </c>
      <c r="H196" s="70" t="s">
        <v>177</v>
      </c>
    </row>
    <row r="197" spans="1:8">
      <c r="A197" s="70" t="s">
        <v>8</v>
      </c>
      <c r="B197" s="70">
        <v>73</v>
      </c>
      <c r="C197" s="70">
        <v>176.88900000000001</v>
      </c>
      <c r="D197" s="70">
        <v>178</v>
      </c>
      <c r="E197" s="70" t="s">
        <v>234</v>
      </c>
      <c r="F197" s="70" t="s">
        <v>235</v>
      </c>
      <c r="G197" s="70" t="s">
        <v>110</v>
      </c>
      <c r="H197" s="70" t="s">
        <v>177</v>
      </c>
    </row>
    <row r="198" spans="1:8">
      <c r="A198" s="70" t="s">
        <v>8</v>
      </c>
      <c r="B198" s="70">
        <v>73</v>
      </c>
      <c r="C198" s="70">
        <v>176.88900000000001</v>
      </c>
      <c r="D198" s="70">
        <v>178</v>
      </c>
      <c r="E198" s="70" t="s">
        <v>234</v>
      </c>
      <c r="F198" s="70" t="s">
        <v>236</v>
      </c>
      <c r="G198" s="70" t="s">
        <v>110</v>
      </c>
      <c r="H198" s="70" t="s">
        <v>177</v>
      </c>
    </row>
    <row r="199" spans="1:8">
      <c r="A199" s="70" t="s">
        <v>8</v>
      </c>
      <c r="B199" s="70">
        <v>73</v>
      </c>
      <c r="C199" s="70">
        <v>178</v>
      </c>
      <c r="D199" s="70">
        <v>179.70599999999999</v>
      </c>
      <c r="E199" s="70" t="s">
        <v>237</v>
      </c>
      <c r="F199" s="70" t="s">
        <v>238</v>
      </c>
      <c r="G199" s="70" t="s">
        <v>110</v>
      </c>
      <c r="H199" s="70" t="s">
        <v>177</v>
      </c>
    </row>
    <row r="200" spans="1:8">
      <c r="A200" s="70" t="s">
        <v>8</v>
      </c>
      <c r="B200" s="70">
        <v>73</v>
      </c>
      <c r="C200" s="70">
        <v>178</v>
      </c>
      <c r="D200" s="70">
        <v>179.70599999999999</v>
      </c>
      <c r="E200" s="70" t="s">
        <v>237</v>
      </c>
      <c r="F200" s="70" t="s">
        <v>239</v>
      </c>
      <c r="G200" s="70" t="s">
        <v>110</v>
      </c>
      <c r="H200" s="70" t="s">
        <v>177</v>
      </c>
    </row>
    <row r="201" spans="1:8">
      <c r="A201" s="70" t="s">
        <v>8</v>
      </c>
      <c r="B201" s="70">
        <v>73</v>
      </c>
      <c r="C201" s="70">
        <v>179.70599999999999</v>
      </c>
      <c r="D201" s="70">
        <v>184.32</v>
      </c>
      <c r="E201" s="70" t="s">
        <v>237</v>
      </c>
      <c r="F201" s="70" t="s">
        <v>240</v>
      </c>
      <c r="G201" s="70" t="s">
        <v>110</v>
      </c>
      <c r="H201" s="70" t="s">
        <v>177</v>
      </c>
    </row>
    <row r="202" spans="1:8">
      <c r="A202" s="70" t="s">
        <v>8</v>
      </c>
      <c r="B202" s="70">
        <v>73</v>
      </c>
      <c r="C202" s="70">
        <v>184.32</v>
      </c>
      <c r="D202" s="70">
        <v>188.92500000000001</v>
      </c>
      <c r="E202" s="70" t="s">
        <v>237</v>
      </c>
      <c r="F202" s="70" t="s">
        <v>241</v>
      </c>
      <c r="G202" s="70" t="s">
        <v>110</v>
      </c>
      <c r="H202" s="70" t="s">
        <v>177</v>
      </c>
    </row>
    <row r="203" spans="1:8">
      <c r="A203" s="70" t="s">
        <v>8</v>
      </c>
      <c r="B203" s="70">
        <v>73</v>
      </c>
      <c r="C203" s="70">
        <v>188.92500000000001</v>
      </c>
      <c r="D203" s="70">
        <v>191</v>
      </c>
      <c r="E203" s="70" t="s">
        <v>242</v>
      </c>
      <c r="F203" s="70" t="s">
        <v>243</v>
      </c>
      <c r="G203" s="70" t="s">
        <v>110</v>
      </c>
      <c r="H203" s="70" t="s">
        <v>177</v>
      </c>
    </row>
    <row r="204" spans="1:8">
      <c r="A204" s="70" t="s">
        <v>8</v>
      </c>
      <c r="B204" s="70">
        <v>73</v>
      </c>
      <c r="C204" s="70">
        <v>188.92500000000001</v>
      </c>
      <c r="D204" s="70">
        <v>191</v>
      </c>
      <c r="E204" s="70" t="s">
        <v>242</v>
      </c>
      <c r="F204" s="70" t="s">
        <v>244</v>
      </c>
      <c r="G204" s="70" t="s">
        <v>110</v>
      </c>
      <c r="H204" s="70" t="s">
        <v>177</v>
      </c>
    </row>
    <row r="205" spans="1:8">
      <c r="A205" s="70" t="s">
        <v>8</v>
      </c>
      <c r="B205" s="70">
        <v>73</v>
      </c>
      <c r="C205" s="70">
        <v>191</v>
      </c>
      <c r="D205" s="70">
        <v>192.28100000000001</v>
      </c>
      <c r="E205" s="70" t="s">
        <v>245</v>
      </c>
      <c r="F205" s="70" t="s">
        <v>246</v>
      </c>
      <c r="G205" s="70" t="s">
        <v>110</v>
      </c>
      <c r="H205" s="70" t="s">
        <v>177</v>
      </c>
    </row>
    <row r="206" spans="1:8">
      <c r="A206" s="70" t="s">
        <v>8</v>
      </c>
      <c r="B206" s="70">
        <v>73</v>
      </c>
      <c r="C206" s="70">
        <v>191</v>
      </c>
      <c r="D206" s="70">
        <v>192.28100000000001</v>
      </c>
      <c r="E206" s="70" t="s">
        <v>245</v>
      </c>
      <c r="F206" s="70" t="s">
        <v>247</v>
      </c>
      <c r="G206" s="70" t="s">
        <v>110</v>
      </c>
      <c r="H206" s="70" t="s">
        <v>177</v>
      </c>
    </row>
    <row r="207" spans="1:8">
      <c r="A207" s="70" t="s">
        <v>8</v>
      </c>
      <c r="B207" s="70">
        <v>73</v>
      </c>
      <c r="C207" s="70">
        <v>192.28100000000001</v>
      </c>
      <c r="D207" s="70">
        <v>194</v>
      </c>
      <c r="E207" s="70" t="s">
        <v>245</v>
      </c>
      <c r="F207" s="70" t="s">
        <v>248</v>
      </c>
      <c r="G207" s="70" t="s">
        <v>110</v>
      </c>
      <c r="H207" s="70" t="s">
        <v>177</v>
      </c>
    </row>
    <row r="208" spans="1:8">
      <c r="A208" s="70" t="s">
        <v>8</v>
      </c>
      <c r="B208" s="70">
        <v>73</v>
      </c>
      <c r="C208" s="70">
        <v>194</v>
      </c>
      <c r="D208" s="70">
        <v>199.107</v>
      </c>
      <c r="E208" s="70" t="s">
        <v>245</v>
      </c>
      <c r="F208" s="70">
        <v>194199</v>
      </c>
      <c r="G208" s="70" t="s">
        <v>110</v>
      </c>
      <c r="H208" s="70" t="s">
        <v>177</v>
      </c>
    </row>
    <row r="209" spans="1:8">
      <c r="A209" s="70" t="s">
        <v>8</v>
      </c>
      <c r="B209" s="70">
        <v>73</v>
      </c>
      <c r="C209" s="70">
        <v>199.107</v>
      </c>
      <c r="D209" s="70">
        <v>202.80099999999999</v>
      </c>
      <c r="E209" s="70" t="s">
        <v>245</v>
      </c>
      <c r="F209" s="70">
        <v>199203</v>
      </c>
      <c r="G209" s="70" t="s">
        <v>110</v>
      </c>
      <c r="H209" s="70" t="s">
        <v>177</v>
      </c>
    </row>
    <row r="210" spans="1:8">
      <c r="A210" s="70" t="s">
        <v>8</v>
      </c>
      <c r="B210" s="70">
        <v>73</v>
      </c>
      <c r="C210" s="70">
        <v>202.80099999999999</v>
      </c>
      <c r="D210" s="70">
        <v>202.982</v>
      </c>
      <c r="E210" s="70" t="s">
        <v>245</v>
      </c>
      <c r="F210" s="70" t="s">
        <v>249</v>
      </c>
      <c r="G210" s="70" t="s">
        <v>110</v>
      </c>
      <c r="H210" s="70" t="s">
        <v>177</v>
      </c>
    </row>
    <row r="211" spans="1:8">
      <c r="A211" s="70" t="s">
        <v>8</v>
      </c>
      <c r="B211" s="70">
        <v>73</v>
      </c>
      <c r="C211" s="70">
        <v>202.80099999999999</v>
      </c>
      <c r="D211" s="70">
        <v>202.982</v>
      </c>
      <c r="E211" s="70" t="s">
        <v>245</v>
      </c>
      <c r="F211" s="70" t="s">
        <v>250</v>
      </c>
      <c r="G211" s="70" t="s">
        <v>110</v>
      </c>
      <c r="H211" s="70" t="s">
        <v>177</v>
      </c>
    </row>
    <row r="212" spans="1:8">
      <c r="A212" s="70" t="s">
        <v>8</v>
      </c>
      <c r="B212" s="70">
        <v>73</v>
      </c>
      <c r="C212" s="70">
        <v>202.982</v>
      </c>
      <c r="D212" s="70">
        <v>204</v>
      </c>
      <c r="E212" s="70" t="s">
        <v>251</v>
      </c>
      <c r="F212" s="70" t="s">
        <v>252</v>
      </c>
      <c r="G212" s="70" t="s">
        <v>110</v>
      </c>
      <c r="H212" s="70" t="s">
        <v>177</v>
      </c>
    </row>
    <row r="213" spans="1:8">
      <c r="A213" s="70" t="s">
        <v>8</v>
      </c>
      <c r="B213" s="70">
        <v>73</v>
      </c>
      <c r="C213" s="70">
        <v>202.982</v>
      </c>
      <c r="D213" s="70">
        <v>204</v>
      </c>
      <c r="E213" s="70" t="s">
        <v>251</v>
      </c>
      <c r="F213" s="70" t="s">
        <v>253</v>
      </c>
      <c r="G213" s="70" t="s">
        <v>110</v>
      </c>
      <c r="H213" s="70" t="s">
        <v>177</v>
      </c>
    </row>
    <row r="214" spans="1:8">
      <c r="A214" s="70" t="s">
        <v>8</v>
      </c>
      <c r="B214" s="70">
        <v>73</v>
      </c>
      <c r="C214" s="70">
        <v>204</v>
      </c>
      <c r="D214" s="70">
        <v>204.76499999999999</v>
      </c>
      <c r="E214" s="70" t="s">
        <v>254</v>
      </c>
      <c r="F214" s="70" t="s">
        <v>255</v>
      </c>
      <c r="G214" s="70" t="s">
        <v>110</v>
      </c>
      <c r="H214" s="70" t="s">
        <v>177</v>
      </c>
    </row>
    <row r="215" spans="1:8">
      <c r="A215" s="70" t="s">
        <v>8</v>
      </c>
      <c r="B215" s="70">
        <v>73</v>
      </c>
      <c r="C215" s="70">
        <v>204</v>
      </c>
      <c r="D215" s="70">
        <v>204.76499999999999</v>
      </c>
      <c r="E215" s="70" t="s">
        <v>254</v>
      </c>
      <c r="F215" s="70" t="s">
        <v>256</v>
      </c>
      <c r="G215" s="70" t="s">
        <v>110</v>
      </c>
      <c r="H215" s="70" t="s">
        <v>177</v>
      </c>
    </row>
    <row r="216" spans="1:8">
      <c r="A216" s="70" t="s">
        <v>8</v>
      </c>
      <c r="B216" s="70">
        <v>73</v>
      </c>
      <c r="C216" s="70">
        <v>204.76499999999999</v>
      </c>
      <c r="D216" s="70">
        <v>205.43700000000001</v>
      </c>
      <c r="E216" s="70" t="s">
        <v>254</v>
      </c>
      <c r="F216" s="70" t="s">
        <v>257</v>
      </c>
      <c r="G216" s="70" t="s">
        <v>110</v>
      </c>
      <c r="H216" s="70" t="s">
        <v>177</v>
      </c>
    </row>
    <row r="217" spans="1:8">
      <c r="A217" s="70" t="s">
        <v>8</v>
      </c>
      <c r="B217" s="70">
        <v>73</v>
      </c>
      <c r="C217" s="70">
        <v>204.76499999999999</v>
      </c>
      <c r="D217" s="70">
        <v>205.43700000000001</v>
      </c>
      <c r="E217" s="70" t="s">
        <v>254</v>
      </c>
      <c r="F217" s="70" t="s">
        <v>258</v>
      </c>
      <c r="G217" s="70" t="s">
        <v>110</v>
      </c>
      <c r="H217" s="70" t="s">
        <v>177</v>
      </c>
    </row>
    <row r="218" spans="1:8">
      <c r="A218" s="70" t="s">
        <v>8</v>
      </c>
      <c r="B218" s="70">
        <v>73</v>
      </c>
      <c r="C218" s="70">
        <v>205.43700000000001</v>
      </c>
      <c r="D218" s="70">
        <v>209.46700000000001</v>
      </c>
      <c r="E218" s="70" t="s">
        <v>254</v>
      </c>
      <c r="F218" s="70" t="s">
        <v>259</v>
      </c>
      <c r="G218" s="70" t="s">
        <v>110</v>
      </c>
      <c r="H218" s="70" t="s">
        <v>177</v>
      </c>
    </row>
    <row r="219" spans="1:8">
      <c r="A219" s="70" t="s">
        <v>8</v>
      </c>
      <c r="B219" s="70">
        <v>73</v>
      </c>
      <c r="C219" s="70">
        <v>209.46700000000001</v>
      </c>
      <c r="D219" s="70">
        <v>211</v>
      </c>
      <c r="E219" s="70" t="s">
        <v>260</v>
      </c>
      <c r="F219" s="70" t="s">
        <v>261</v>
      </c>
      <c r="G219" s="70" t="s">
        <v>110</v>
      </c>
      <c r="H219" s="70" t="s">
        <v>177</v>
      </c>
    </row>
    <row r="220" spans="1:8">
      <c r="A220" s="70" t="s">
        <v>8</v>
      </c>
      <c r="B220" s="70">
        <v>73</v>
      </c>
      <c r="C220" s="70">
        <v>209.46700000000001</v>
      </c>
      <c r="D220" s="70">
        <v>211</v>
      </c>
      <c r="E220" s="70" t="s">
        <v>260</v>
      </c>
      <c r="F220" s="70" t="s">
        <v>262</v>
      </c>
      <c r="G220" s="70" t="s">
        <v>110</v>
      </c>
      <c r="H220" s="70" t="s">
        <v>177</v>
      </c>
    </row>
    <row r="221" spans="1:8">
      <c r="A221" s="70" t="s">
        <v>8</v>
      </c>
      <c r="B221" s="70">
        <v>73</v>
      </c>
      <c r="C221" s="70">
        <v>211</v>
      </c>
      <c r="D221" s="70">
        <v>212.18100000000001</v>
      </c>
      <c r="E221" s="70" t="s">
        <v>263</v>
      </c>
      <c r="F221" s="70" t="s">
        <v>264</v>
      </c>
      <c r="G221" s="70" t="s">
        <v>110</v>
      </c>
      <c r="H221" s="70" t="s">
        <v>177</v>
      </c>
    </row>
    <row r="222" spans="1:8">
      <c r="A222" s="70" t="s">
        <v>8</v>
      </c>
      <c r="B222" s="70">
        <v>73</v>
      </c>
      <c r="C222" s="70">
        <v>211</v>
      </c>
      <c r="D222" s="70">
        <v>212.18100000000001</v>
      </c>
      <c r="E222" s="70" t="s">
        <v>263</v>
      </c>
      <c r="F222" s="70" t="s">
        <v>265</v>
      </c>
      <c r="G222" s="70" t="s">
        <v>110</v>
      </c>
      <c r="H222" s="70" t="s">
        <v>177</v>
      </c>
    </row>
    <row r="223" spans="1:8">
      <c r="A223" s="70" t="s">
        <v>8</v>
      </c>
      <c r="B223" s="70">
        <v>73</v>
      </c>
      <c r="C223" s="70">
        <v>212.18100000000001</v>
      </c>
      <c r="D223" s="70">
        <v>217.23</v>
      </c>
      <c r="E223" s="70" t="s">
        <v>263</v>
      </c>
      <c r="F223" s="70" t="s">
        <v>266</v>
      </c>
      <c r="G223" s="70" t="s">
        <v>110</v>
      </c>
      <c r="H223" s="70" t="s">
        <v>177</v>
      </c>
    </row>
    <row r="224" spans="1:8">
      <c r="A224" s="70" t="s">
        <v>8</v>
      </c>
      <c r="B224" s="70">
        <v>73</v>
      </c>
      <c r="C224" s="70">
        <v>217.23</v>
      </c>
      <c r="D224" s="70">
        <v>222.529</v>
      </c>
      <c r="E224" s="70" t="s">
        <v>263</v>
      </c>
      <c r="F224" s="70" t="s">
        <v>267</v>
      </c>
      <c r="G224" s="70" t="s">
        <v>110</v>
      </c>
      <c r="H224" s="70" t="s">
        <v>177</v>
      </c>
    </row>
    <row r="225" spans="1:8">
      <c r="A225" s="70" t="s">
        <v>8</v>
      </c>
      <c r="B225" s="70">
        <v>73</v>
      </c>
      <c r="C225" s="70">
        <v>222.529</v>
      </c>
      <c r="D225" s="70">
        <v>224</v>
      </c>
      <c r="E225" s="70" t="s">
        <v>268</v>
      </c>
      <c r="F225" s="70" t="s">
        <v>269</v>
      </c>
      <c r="G225" s="70" t="s">
        <v>110</v>
      </c>
      <c r="H225" s="70" t="s">
        <v>177</v>
      </c>
    </row>
    <row r="226" spans="1:8">
      <c r="A226" s="70" t="s">
        <v>8</v>
      </c>
      <c r="B226" s="70">
        <v>73</v>
      </c>
      <c r="C226" s="70">
        <v>222.529</v>
      </c>
      <c r="D226" s="70">
        <v>224</v>
      </c>
      <c r="E226" s="70" t="s">
        <v>268</v>
      </c>
      <c r="F226" s="70" t="s">
        <v>270</v>
      </c>
      <c r="G226" s="70" t="s">
        <v>110</v>
      </c>
      <c r="H226" s="70" t="s">
        <v>177</v>
      </c>
    </row>
    <row r="227" spans="1:8">
      <c r="A227" s="70" t="s">
        <v>8</v>
      </c>
      <c r="B227" s="70">
        <v>73</v>
      </c>
      <c r="C227" s="70">
        <v>224</v>
      </c>
      <c r="D227" s="70">
        <v>225.232</v>
      </c>
      <c r="E227" s="70" t="s">
        <v>271</v>
      </c>
      <c r="F227" s="70" t="s">
        <v>272</v>
      </c>
      <c r="G227" s="70" t="s">
        <v>110</v>
      </c>
      <c r="H227" s="70" t="s">
        <v>177</v>
      </c>
    </row>
    <row r="228" spans="1:8">
      <c r="A228" s="70" t="s">
        <v>8</v>
      </c>
      <c r="B228" s="70">
        <v>73</v>
      </c>
      <c r="C228" s="70">
        <v>224</v>
      </c>
      <c r="D228" s="70">
        <v>225.232</v>
      </c>
      <c r="E228" s="70" t="s">
        <v>271</v>
      </c>
      <c r="F228" s="70" t="s">
        <v>273</v>
      </c>
      <c r="G228" s="70" t="s">
        <v>110</v>
      </c>
      <c r="H228" s="70" t="s">
        <v>177</v>
      </c>
    </row>
    <row r="229" spans="1:8">
      <c r="A229" s="70" t="s">
        <v>8</v>
      </c>
      <c r="B229" s="70">
        <v>73</v>
      </c>
      <c r="C229" s="70">
        <v>225.232</v>
      </c>
      <c r="D229" s="70">
        <v>228.5</v>
      </c>
      <c r="E229" s="70" t="s">
        <v>271</v>
      </c>
      <c r="F229" s="70" t="s">
        <v>274</v>
      </c>
      <c r="G229" s="70" t="s">
        <v>110</v>
      </c>
      <c r="H229" s="70" t="s">
        <v>177</v>
      </c>
    </row>
    <row r="230" spans="1:8">
      <c r="A230" s="70" t="s">
        <v>8</v>
      </c>
      <c r="B230" s="70">
        <v>73</v>
      </c>
      <c r="C230" s="70">
        <v>228.5</v>
      </c>
      <c r="D230" s="70">
        <v>232.167</v>
      </c>
      <c r="E230" s="70" t="s">
        <v>271</v>
      </c>
      <c r="F230" s="70" t="s">
        <v>275</v>
      </c>
      <c r="G230" s="70" t="s">
        <v>110</v>
      </c>
      <c r="H230" s="70" t="s">
        <v>177</v>
      </c>
    </row>
    <row r="231" spans="1:8">
      <c r="A231" s="70" t="s">
        <v>8</v>
      </c>
      <c r="B231" s="70">
        <v>73</v>
      </c>
      <c r="C231" s="70">
        <v>232.167</v>
      </c>
      <c r="D231" s="70">
        <v>233</v>
      </c>
      <c r="E231" s="70" t="s">
        <v>276</v>
      </c>
      <c r="F231" s="70" t="s">
        <v>277</v>
      </c>
      <c r="G231" s="70" t="s">
        <v>110</v>
      </c>
      <c r="H231" s="70" t="s">
        <v>177</v>
      </c>
    </row>
    <row r="232" spans="1:8">
      <c r="A232" s="70" t="s">
        <v>8</v>
      </c>
      <c r="B232" s="70">
        <v>73</v>
      </c>
      <c r="C232" s="70">
        <v>232.167</v>
      </c>
      <c r="D232" s="70">
        <v>233</v>
      </c>
      <c r="E232" s="70" t="s">
        <v>276</v>
      </c>
      <c r="F232" s="70" t="s">
        <v>278</v>
      </c>
      <c r="G232" s="70" t="s">
        <v>110</v>
      </c>
      <c r="H232" s="70" t="s">
        <v>177</v>
      </c>
    </row>
    <row r="233" spans="1:8">
      <c r="A233" s="70" t="s">
        <v>8</v>
      </c>
      <c r="B233" s="70">
        <v>73</v>
      </c>
      <c r="C233" s="70">
        <v>233</v>
      </c>
      <c r="D233" s="70">
        <v>234.77799999999999</v>
      </c>
      <c r="E233" s="70" t="s">
        <v>279</v>
      </c>
      <c r="F233" s="70" t="s">
        <v>280</v>
      </c>
      <c r="G233" s="70" t="s">
        <v>110</v>
      </c>
      <c r="H233" s="70" t="s">
        <v>177</v>
      </c>
    </row>
    <row r="234" spans="1:8">
      <c r="A234" s="70" t="s">
        <v>8</v>
      </c>
      <c r="B234" s="70">
        <v>73</v>
      </c>
      <c r="C234" s="70">
        <v>233</v>
      </c>
      <c r="D234" s="70">
        <v>234.77799999999999</v>
      </c>
      <c r="E234" s="70" t="s">
        <v>279</v>
      </c>
      <c r="F234" s="70" t="s">
        <v>281</v>
      </c>
      <c r="G234" s="70" t="s">
        <v>110</v>
      </c>
      <c r="H234" s="70" t="s">
        <v>177</v>
      </c>
    </row>
    <row r="235" spans="1:8">
      <c r="A235" s="70" t="s">
        <v>8</v>
      </c>
      <c r="B235" s="70">
        <v>73</v>
      </c>
      <c r="C235" s="70">
        <v>234.77799999999999</v>
      </c>
      <c r="D235" s="70">
        <v>237.309</v>
      </c>
      <c r="E235" s="70" t="s">
        <v>279</v>
      </c>
      <c r="F235" s="70" t="s">
        <v>282</v>
      </c>
      <c r="G235" s="70" t="s">
        <v>110</v>
      </c>
      <c r="H235" s="70" t="s">
        <v>177</v>
      </c>
    </row>
    <row r="236" spans="1:8">
      <c r="A236" s="70" t="s">
        <v>8</v>
      </c>
      <c r="B236" s="70">
        <v>73</v>
      </c>
      <c r="C236" s="70">
        <v>237.309</v>
      </c>
      <c r="D236" s="70">
        <v>240.66399999999999</v>
      </c>
      <c r="E236" s="70" t="s">
        <v>279</v>
      </c>
      <c r="F236" s="70" t="s">
        <v>283</v>
      </c>
      <c r="G236" s="70" t="s">
        <v>110</v>
      </c>
      <c r="H236" s="70" t="s">
        <v>177</v>
      </c>
    </row>
    <row r="237" spans="1:8">
      <c r="A237" s="70" t="s">
        <v>8</v>
      </c>
      <c r="B237" s="70">
        <v>73</v>
      </c>
      <c r="C237" s="70">
        <v>240.66399999999999</v>
      </c>
      <c r="D237" s="70">
        <v>242</v>
      </c>
      <c r="E237" s="70" t="s">
        <v>284</v>
      </c>
      <c r="F237" s="70" t="s">
        <v>285</v>
      </c>
      <c r="G237" s="70" t="s">
        <v>110</v>
      </c>
      <c r="H237" s="70" t="s">
        <v>177</v>
      </c>
    </row>
    <row r="238" spans="1:8">
      <c r="A238" s="70" t="s">
        <v>8</v>
      </c>
      <c r="B238" s="70">
        <v>73</v>
      </c>
      <c r="C238" s="70">
        <v>240.66399999999999</v>
      </c>
      <c r="D238" s="70">
        <v>242</v>
      </c>
      <c r="E238" s="70" t="s">
        <v>284</v>
      </c>
      <c r="F238" s="70" t="s">
        <v>286</v>
      </c>
      <c r="G238" s="70" t="s">
        <v>110</v>
      </c>
      <c r="H238" s="70" t="s">
        <v>177</v>
      </c>
    </row>
    <row r="239" spans="1:8">
      <c r="A239" s="70" t="s">
        <v>8</v>
      </c>
      <c r="B239" s="70">
        <v>73</v>
      </c>
      <c r="C239" s="70">
        <v>242</v>
      </c>
      <c r="D239" s="70">
        <v>243.369</v>
      </c>
      <c r="E239" s="70" t="s">
        <v>287</v>
      </c>
      <c r="F239" s="70" t="s">
        <v>288</v>
      </c>
      <c r="G239" s="70" t="s">
        <v>110</v>
      </c>
      <c r="H239" s="70" t="s">
        <v>177</v>
      </c>
    </row>
    <row r="240" spans="1:8">
      <c r="A240" s="70" t="s">
        <v>8</v>
      </c>
      <c r="B240" s="70">
        <v>73</v>
      </c>
      <c r="C240" s="70">
        <v>242</v>
      </c>
      <c r="D240" s="70">
        <v>243.369</v>
      </c>
      <c r="E240" s="70" t="s">
        <v>287</v>
      </c>
      <c r="F240" s="70" t="s">
        <v>289</v>
      </c>
      <c r="G240" s="70" t="s">
        <v>110</v>
      </c>
      <c r="H240" s="70" t="s">
        <v>177</v>
      </c>
    </row>
    <row r="241" spans="1:8">
      <c r="A241" s="70" t="s">
        <v>8</v>
      </c>
      <c r="B241" s="70">
        <v>73</v>
      </c>
      <c r="C241" s="70">
        <v>243.369</v>
      </c>
      <c r="D241" s="70">
        <v>248.63</v>
      </c>
      <c r="E241" s="70" t="s">
        <v>287</v>
      </c>
      <c r="F241" s="70" t="s">
        <v>290</v>
      </c>
      <c r="G241" s="70" t="s">
        <v>110</v>
      </c>
      <c r="H241" s="70" t="s">
        <v>291</v>
      </c>
    </row>
    <row r="242" spans="1:8">
      <c r="A242" s="70" t="s">
        <v>8</v>
      </c>
      <c r="B242" s="70">
        <v>73</v>
      </c>
      <c r="C242" s="70">
        <v>248.63</v>
      </c>
      <c r="D242" s="70">
        <v>250</v>
      </c>
      <c r="E242" s="70" t="s">
        <v>292</v>
      </c>
      <c r="F242" s="70" t="s">
        <v>293</v>
      </c>
      <c r="G242" s="70" t="s">
        <v>110</v>
      </c>
      <c r="H242" s="70" t="s">
        <v>291</v>
      </c>
    </row>
    <row r="243" spans="1:8">
      <c r="A243" s="70" t="s">
        <v>8</v>
      </c>
      <c r="B243" s="70">
        <v>73</v>
      </c>
      <c r="C243" s="70">
        <v>248.63</v>
      </c>
      <c r="D243" s="70">
        <v>250</v>
      </c>
      <c r="E243" s="70" t="s">
        <v>292</v>
      </c>
      <c r="F243" s="70" t="s">
        <v>294</v>
      </c>
      <c r="G243" s="70" t="s">
        <v>110</v>
      </c>
      <c r="H243" s="70" t="s">
        <v>291</v>
      </c>
    </row>
    <row r="244" spans="1:8">
      <c r="A244" s="70" t="s">
        <v>8</v>
      </c>
      <c r="B244" s="70">
        <v>73</v>
      </c>
      <c r="C244" s="70">
        <v>250</v>
      </c>
      <c r="D244" s="70">
        <v>251.33099999999999</v>
      </c>
      <c r="E244" s="70" t="s">
        <v>295</v>
      </c>
      <c r="F244" s="70" t="s">
        <v>296</v>
      </c>
      <c r="G244" s="70" t="s">
        <v>110</v>
      </c>
      <c r="H244" s="70" t="s">
        <v>291</v>
      </c>
    </row>
    <row r="245" spans="1:8">
      <c r="A245" s="70" t="s">
        <v>8</v>
      </c>
      <c r="B245" s="70">
        <v>73</v>
      </c>
      <c r="C245" s="70">
        <v>250</v>
      </c>
      <c r="D245" s="70">
        <v>251.33099999999999</v>
      </c>
      <c r="E245" s="70" t="s">
        <v>295</v>
      </c>
      <c r="F245" s="70" t="s">
        <v>297</v>
      </c>
      <c r="G245" s="70" t="s">
        <v>110</v>
      </c>
      <c r="H245" s="70" t="s">
        <v>291</v>
      </c>
    </row>
    <row r="246" spans="1:8">
      <c r="A246" s="70" t="s">
        <v>8</v>
      </c>
      <c r="B246" s="70">
        <v>73</v>
      </c>
      <c r="C246" s="70">
        <v>251.33099999999999</v>
      </c>
      <c r="D246" s="70">
        <v>256</v>
      </c>
      <c r="E246" s="70" t="s">
        <v>295</v>
      </c>
      <c r="F246" s="70" t="s">
        <v>298</v>
      </c>
      <c r="G246" s="70" t="s">
        <v>110</v>
      </c>
      <c r="H246" s="70" t="s">
        <v>291</v>
      </c>
    </row>
    <row r="247" spans="1:8">
      <c r="A247" s="70" t="s">
        <v>8</v>
      </c>
      <c r="B247" s="70">
        <v>73</v>
      </c>
      <c r="C247" s="70">
        <v>256</v>
      </c>
      <c r="D247" s="70">
        <v>260.80900000000003</v>
      </c>
      <c r="E247" s="70" t="s">
        <v>295</v>
      </c>
      <c r="F247" s="70" t="s">
        <v>299</v>
      </c>
      <c r="G247" s="70" t="s">
        <v>110</v>
      </c>
      <c r="H247" s="70" t="s">
        <v>291</v>
      </c>
    </row>
    <row r="248" spans="1:8">
      <c r="A248" s="70" t="s">
        <v>8</v>
      </c>
      <c r="B248" s="70">
        <v>73</v>
      </c>
      <c r="C248" s="70">
        <v>260.80900000000003</v>
      </c>
      <c r="D248" s="70">
        <v>262</v>
      </c>
      <c r="E248" s="70" t="s">
        <v>300</v>
      </c>
      <c r="F248" s="70" t="s">
        <v>301</v>
      </c>
      <c r="G248" s="70" t="s">
        <v>110</v>
      </c>
      <c r="H248" s="70" t="s">
        <v>291</v>
      </c>
    </row>
    <row r="249" spans="1:8">
      <c r="A249" s="70" t="s">
        <v>8</v>
      </c>
      <c r="B249" s="70">
        <v>73</v>
      </c>
      <c r="C249" s="70">
        <v>260.80900000000003</v>
      </c>
      <c r="D249" s="70">
        <v>262</v>
      </c>
      <c r="E249" s="70" t="s">
        <v>300</v>
      </c>
      <c r="F249" s="70" t="s">
        <v>302</v>
      </c>
      <c r="G249" s="70" t="s">
        <v>110</v>
      </c>
      <c r="H249" s="70" t="s">
        <v>291</v>
      </c>
    </row>
    <row r="250" spans="1:8">
      <c r="A250" s="70" t="s">
        <v>8</v>
      </c>
      <c r="B250" s="70">
        <v>73</v>
      </c>
      <c r="C250" s="70">
        <v>262</v>
      </c>
      <c r="D250" s="70">
        <v>263.50099999999998</v>
      </c>
      <c r="E250" s="70" t="s">
        <v>303</v>
      </c>
      <c r="F250" s="70" t="s">
        <v>304</v>
      </c>
      <c r="G250" s="70" t="s">
        <v>110</v>
      </c>
      <c r="H250" s="70" t="s">
        <v>291</v>
      </c>
    </row>
    <row r="251" spans="1:8">
      <c r="A251" s="70" t="s">
        <v>8</v>
      </c>
      <c r="B251" s="70">
        <v>73</v>
      </c>
      <c r="C251" s="70">
        <v>262</v>
      </c>
      <c r="D251" s="70">
        <v>263.50099999999998</v>
      </c>
      <c r="E251" s="70" t="s">
        <v>303</v>
      </c>
      <c r="F251" s="70" t="s">
        <v>305</v>
      </c>
      <c r="G251" s="70" t="s">
        <v>110</v>
      </c>
      <c r="H251" s="70" t="s">
        <v>291</v>
      </c>
    </row>
    <row r="252" spans="1:8">
      <c r="A252" s="70" t="s">
        <v>8</v>
      </c>
      <c r="B252" s="70">
        <v>73</v>
      </c>
      <c r="C252" s="70">
        <v>263.50099999999998</v>
      </c>
      <c r="D252" s="70">
        <v>267</v>
      </c>
      <c r="E252" s="70" t="s">
        <v>303</v>
      </c>
      <c r="F252" s="70" t="s">
        <v>306</v>
      </c>
      <c r="G252" s="70" t="s">
        <v>110</v>
      </c>
      <c r="H252" s="70" t="s">
        <v>291</v>
      </c>
    </row>
    <row r="253" spans="1:8">
      <c r="A253" s="70" t="s">
        <v>8</v>
      </c>
      <c r="B253" s="70">
        <v>73</v>
      </c>
      <c r="C253" s="70">
        <v>267</v>
      </c>
      <c r="D253" s="70">
        <v>271</v>
      </c>
      <c r="E253" s="70" t="s">
        <v>303</v>
      </c>
      <c r="F253" s="70">
        <v>267271</v>
      </c>
      <c r="G253" s="70" t="s">
        <v>110</v>
      </c>
      <c r="H253" s="70" t="s">
        <v>291</v>
      </c>
    </row>
    <row r="254" spans="1:8">
      <c r="A254" s="70" t="s">
        <v>8</v>
      </c>
      <c r="B254" s="70">
        <v>73</v>
      </c>
      <c r="C254" s="70">
        <v>271</v>
      </c>
      <c r="D254" s="70">
        <v>275.33199999999999</v>
      </c>
      <c r="E254" s="70" t="s">
        <v>303</v>
      </c>
      <c r="F254" s="70" t="s">
        <v>307</v>
      </c>
      <c r="G254" s="70" t="s">
        <v>110</v>
      </c>
      <c r="H254" s="70" t="s">
        <v>291</v>
      </c>
    </row>
    <row r="255" spans="1:8">
      <c r="A255" s="70" t="s">
        <v>8</v>
      </c>
      <c r="B255" s="70">
        <v>73</v>
      </c>
      <c r="C255" s="70">
        <v>275.33199999999999</v>
      </c>
      <c r="D255" s="70">
        <v>277</v>
      </c>
      <c r="E255" s="70" t="s">
        <v>308</v>
      </c>
      <c r="F255" s="70" t="s">
        <v>309</v>
      </c>
      <c r="G255" s="70" t="s">
        <v>110</v>
      </c>
      <c r="H255" s="70" t="s">
        <v>291</v>
      </c>
    </row>
    <row r="256" spans="1:8">
      <c r="A256" s="70" t="s">
        <v>8</v>
      </c>
      <c r="B256" s="70">
        <v>73</v>
      </c>
      <c r="C256" s="70">
        <v>275.33199999999999</v>
      </c>
      <c r="D256" s="70">
        <v>277</v>
      </c>
      <c r="E256" s="70" t="s">
        <v>308</v>
      </c>
      <c r="F256" s="70" t="s">
        <v>310</v>
      </c>
      <c r="G256" s="70" t="s">
        <v>110</v>
      </c>
      <c r="H256" s="70" t="s">
        <v>291</v>
      </c>
    </row>
    <row r="257" spans="1:8">
      <c r="A257" s="70" t="s">
        <v>8</v>
      </c>
      <c r="B257" s="70">
        <v>73</v>
      </c>
      <c r="C257" s="70">
        <v>277</v>
      </c>
      <c r="D257" s="70">
        <v>278.01900000000001</v>
      </c>
      <c r="E257" s="70" t="s">
        <v>311</v>
      </c>
      <c r="F257" s="70" t="s">
        <v>312</v>
      </c>
      <c r="G257" s="70" t="s">
        <v>110</v>
      </c>
      <c r="H257" s="70" t="s">
        <v>291</v>
      </c>
    </row>
    <row r="258" spans="1:8">
      <c r="A258" s="70" t="s">
        <v>8</v>
      </c>
      <c r="B258" s="70">
        <v>73</v>
      </c>
      <c r="C258" s="70">
        <v>277</v>
      </c>
      <c r="D258" s="70">
        <v>278.01900000000001</v>
      </c>
      <c r="E258" s="70" t="s">
        <v>311</v>
      </c>
      <c r="F258" s="70" t="s">
        <v>313</v>
      </c>
      <c r="G258" s="70" t="s">
        <v>110</v>
      </c>
      <c r="H258" s="70" t="s">
        <v>291</v>
      </c>
    </row>
    <row r="259" spans="1:8">
      <c r="A259" s="70" t="s">
        <v>8</v>
      </c>
      <c r="B259" s="70">
        <v>73</v>
      </c>
      <c r="C259" s="70">
        <v>278.01900000000001</v>
      </c>
      <c r="D259" s="70">
        <v>281.94</v>
      </c>
      <c r="E259" s="70" t="s">
        <v>311</v>
      </c>
      <c r="F259" s="70" t="s">
        <v>314</v>
      </c>
      <c r="G259" s="70" t="s">
        <v>110</v>
      </c>
      <c r="H259" s="70" t="s">
        <v>291</v>
      </c>
    </row>
    <row r="260" spans="1:8">
      <c r="A260" s="70" t="s">
        <v>8</v>
      </c>
      <c r="B260" s="70">
        <v>73</v>
      </c>
      <c r="C260" s="70">
        <v>281.94</v>
      </c>
      <c r="D260" s="70">
        <v>286.14400000000001</v>
      </c>
      <c r="E260" s="70" t="s">
        <v>311</v>
      </c>
      <c r="F260" s="70">
        <v>282286</v>
      </c>
      <c r="G260" s="70" t="s">
        <v>110</v>
      </c>
      <c r="H260" s="70" t="s">
        <v>291</v>
      </c>
    </row>
    <row r="261" spans="1:8">
      <c r="A261" s="70" t="s">
        <v>8</v>
      </c>
      <c r="B261" s="70">
        <v>73</v>
      </c>
      <c r="C261" s="70">
        <v>286.14400000000001</v>
      </c>
      <c r="D261" s="70">
        <v>289.005</v>
      </c>
      <c r="E261" s="70" t="s">
        <v>311</v>
      </c>
      <c r="F261" s="70" t="s">
        <v>315</v>
      </c>
      <c r="G261" s="70" t="s">
        <v>110</v>
      </c>
      <c r="H261" s="70" t="s">
        <v>291</v>
      </c>
    </row>
    <row r="262" spans="1:8">
      <c r="A262" s="70" t="s">
        <v>8</v>
      </c>
      <c r="B262" s="70">
        <v>73</v>
      </c>
      <c r="C262" s="70">
        <v>289.005</v>
      </c>
      <c r="D262" s="70">
        <v>290</v>
      </c>
      <c r="E262" s="70" t="s">
        <v>316</v>
      </c>
      <c r="F262" s="70" t="s">
        <v>317</v>
      </c>
      <c r="G262" s="70" t="s">
        <v>110</v>
      </c>
      <c r="H262" s="70" t="s">
        <v>291</v>
      </c>
    </row>
    <row r="263" spans="1:8">
      <c r="A263" s="70" t="s">
        <v>8</v>
      </c>
      <c r="B263" s="70">
        <v>73</v>
      </c>
      <c r="C263" s="70">
        <v>289.005</v>
      </c>
      <c r="D263" s="70">
        <v>290</v>
      </c>
      <c r="E263" s="70" t="s">
        <v>316</v>
      </c>
      <c r="F263" s="70" t="s">
        <v>318</v>
      </c>
      <c r="G263" s="70" t="s">
        <v>110</v>
      </c>
      <c r="H263" s="70" t="s">
        <v>291</v>
      </c>
    </row>
    <row r="264" spans="1:8">
      <c r="A264" s="70" t="s">
        <v>8</v>
      </c>
      <c r="B264" s="70">
        <v>73</v>
      </c>
      <c r="C264" s="70">
        <v>290</v>
      </c>
      <c r="D264" s="70">
        <v>291.66199999999998</v>
      </c>
      <c r="E264" s="70" t="s">
        <v>319</v>
      </c>
      <c r="F264" s="70" t="s">
        <v>320</v>
      </c>
      <c r="G264" s="70" t="s">
        <v>110</v>
      </c>
      <c r="H264" s="70" t="s">
        <v>291</v>
      </c>
    </row>
    <row r="265" spans="1:8">
      <c r="A265" s="70" t="s">
        <v>8</v>
      </c>
      <c r="B265" s="70">
        <v>73</v>
      </c>
      <c r="C265" s="70">
        <v>290</v>
      </c>
      <c r="D265" s="70">
        <v>291.66399999999999</v>
      </c>
      <c r="E265" s="70" t="s">
        <v>319</v>
      </c>
      <c r="F265" s="70" t="s">
        <v>321</v>
      </c>
      <c r="G265" s="70" t="s">
        <v>110</v>
      </c>
      <c r="H265" s="70" t="s">
        <v>291</v>
      </c>
    </row>
    <row r="266" spans="1:8">
      <c r="A266" s="70" t="s">
        <v>8</v>
      </c>
      <c r="B266" s="70">
        <v>73</v>
      </c>
      <c r="C266" s="70">
        <v>291.66199999999998</v>
      </c>
      <c r="D266" s="70">
        <v>293</v>
      </c>
      <c r="E266" s="70" t="s">
        <v>319</v>
      </c>
      <c r="F266" s="70" t="s">
        <v>322</v>
      </c>
      <c r="G266" s="70" t="s">
        <v>110</v>
      </c>
      <c r="H266" s="70" t="s">
        <v>291</v>
      </c>
    </row>
    <row r="267" spans="1:8">
      <c r="A267" s="70" t="s">
        <v>8</v>
      </c>
      <c r="B267" s="70">
        <v>73</v>
      </c>
      <c r="C267" s="70">
        <v>291.66399999999999</v>
      </c>
      <c r="D267" s="70">
        <v>293</v>
      </c>
      <c r="E267" s="70" t="s">
        <v>319</v>
      </c>
      <c r="F267" s="70" t="s">
        <v>323</v>
      </c>
      <c r="G267" s="70" t="s">
        <v>110</v>
      </c>
      <c r="H267" s="70" t="s">
        <v>291</v>
      </c>
    </row>
    <row r="268" spans="1:8">
      <c r="A268" s="70" t="s">
        <v>8</v>
      </c>
      <c r="B268" s="70">
        <v>73</v>
      </c>
      <c r="C268" s="70">
        <v>293</v>
      </c>
      <c r="D268" s="70">
        <v>294.20499999999998</v>
      </c>
      <c r="E268" s="70" t="s">
        <v>319</v>
      </c>
      <c r="F268" s="70" t="s">
        <v>324</v>
      </c>
      <c r="G268" s="70" t="s">
        <v>110</v>
      </c>
      <c r="H268" s="70" t="s">
        <v>291</v>
      </c>
    </row>
    <row r="269" spans="1:8">
      <c r="A269" s="70" t="s">
        <v>8</v>
      </c>
      <c r="B269" s="70">
        <v>73</v>
      </c>
      <c r="C269" s="70">
        <v>293</v>
      </c>
      <c r="D269" s="70">
        <v>294.21800000000002</v>
      </c>
      <c r="E269" s="70" t="s">
        <v>319</v>
      </c>
      <c r="F269" s="70" t="s">
        <v>325</v>
      </c>
      <c r="G269" s="70" t="s">
        <v>110</v>
      </c>
      <c r="H269" s="70" t="s">
        <v>291</v>
      </c>
    </row>
    <row r="270" spans="1:8">
      <c r="A270" s="70" t="s">
        <v>8</v>
      </c>
      <c r="B270" s="70">
        <v>73</v>
      </c>
      <c r="C270" s="70">
        <v>294.20499999999998</v>
      </c>
      <c r="D270" s="70">
        <v>295.28500000000003</v>
      </c>
      <c r="E270" s="70" t="s">
        <v>326</v>
      </c>
      <c r="F270" s="70" t="s">
        <v>327</v>
      </c>
      <c r="G270" s="70" t="s">
        <v>110</v>
      </c>
      <c r="H270" s="70" t="s">
        <v>291</v>
      </c>
    </row>
    <row r="271" spans="1:8">
      <c r="A271" s="70" t="s">
        <v>8</v>
      </c>
      <c r="B271" s="70">
        <v>73</v>
      </c>
      <c r="C271" s="70">
        <v>294.21800000000002</v>
      </c>
      <c r="D271" s="70">
        <v>295.28500000000003</v>
      </c>
      <c r="E271" s="70" t="s">
        <v>326</v>
      </c>
      <c r="F271" s="70" t="s">
        <v>328</v>
      </c>
      <c r="G271" s="70" t="s">
        <v>110</v>
      </c>
      <c r="H271" s="70" t="s">
        <v>291</v>
      </c>
    </row>
    <row r="272" spans="1:8">
      <c r="A272" s="70" t="s">
        <v>8</v>
      </c>
      <c r="B272" s="70">
        <v>73</v>
      </c>
      <c r="C272" s="70">
        <v>295.28500000000003</v>
      </c>
      <c r="D272" s="70">
        <v>296.13400000000001</v>
      </c>
      <c r="E272" s="70" t="s">
        <v>329</v>
      </c>
      <c r="F272" s="70" t="s">
        <v>330</v>
      </c>
      <c r="G272" s="70" t="s">
        <v>110</v>
      </c>
      <c r="H272" s="70" t="s">
        <v>291</v>
      </c>
    </row>
    <row r="273" spans="1:8">
      <c r="A273" s="70" t="s">
        <v>8</v>
      </c>
      <c r="B273" s="70">
        <v>73</v>
      </c>
      <c r="C273" s="70">
        <v>296.13400000000001</v>
      </c>
      <c r="D273" s="70">
        <v>301</v>
      </c>
      <c r="E273" s="70" t="s">
        <v>329</v>
      </c>
      <c r="F273" s="70" t="s">
        <v>331</v>
      </c>
      <c r="G273" s="70" t="s">
        <v>110</v>
      </c>
      <c r="H273" s="70" t="s">
        <v>291</v>
      </c>
    </row>
    <row r="274" spans="1:8">
      <c r="A274" s="70" t="s">
        <v>8</v>
      </c>
      <c r="B274" s="70">
        <v>73</v>
      </c>
      <c r="C274" s="70">
        <v>301</v>
      </c>
      <c r="D274" s="70">
        <v>302.827</v>
      </c>
      <c r="E274" s="70" t="s">
        <v>332</v>
      </c>
      <c r="F274" s="70" t="s">
        <v>333</v>
      </c>
      <c r="G274" s="70" t="s">
        <v>110</v>
      </c>
      <c r="H274" s="70" t="s">
        <v>291</v>
      </c>
    </row>
    <row r="275" spans="1:8">
      <c r="A275" s="70" t="s">
        <v>8</v>
      </c>
      <c r="B275" s="70">
        <v>73</v>
      </c>
      <c r="C275" s="70">
        <v>302</v>
      </c>
      <c r="D275" s="70">
        <v>302.827</v>
      </c>
      <c r="E275" s="70" t="s">
        <v>332</v>
      </c>
      <c r="F275" s="70" t="s">
        <v>334</v>
      </c>
      <c r="G275" s="70" t="s">
        <v>110</v>
      </c>
      <c r="H275" s="70" t="s">
        <v>291</v>
      </c>
    </row>
    <row r="276" spans="1:8">
      <c r="A276" s="70" t="s">
        <v>8</v>
      </c>
      <c r="B276" s="70">
        <v>73</v>
      </c>
      <c r="C276" s="70">
        <v>302.827</v>
      </c>
      <c r="D276" s="70">
        <v>304.16300000000001</v>
      </c>
      <c r="E276" s="70" t="s">
        <v>335</v>
      </c>
      <c r="F276" s="70" t="s">
        <v>336</v>
      </c>
      <c r="G276" s="70" t="s">
        <v>110</v>
      </c>
      <c r="H276" s="70" t="s">
        <v>291</v>
      </c>
    </row>
    <row r="277" spans="1:8">
      <c r="A277" s="70" t="s">
        <v>8</v>
      </c>
      <c r="B277" s="70">
        <v>73</v>
      </c>
      <c r="C277" s="70">
        <v>304.16300000000001</v>
      </c>
      <c r="D277" s="70">
        <v>306</v>
      </c>
      <c r="E277" s="70" t="s">
        <v>337</v>
      </c>
      <c r="F277" s="70" t="s">
        <v>338</v>
      </c>
      <c r="G277" s="70" t="s">
        <v>110</v>
      </c>
      <c r="H277" s="70" t="s">
        <v>291</v>
      </c>
    </row>
    <row r="278" spans="1:8">
      <c r="A278" s="70" t="s">
        <v>8</v>
      </c>
      <c r="B278" s="70">
        <v>73</v>
      </c>
      <c r="C278" s="70">
        <v>304.16300000000001</v>
      </c>
      <c r="D278" s="70">
        <v>306</v>
      </c>
      <c r="E278" s="70" t="s">
        <v>337</v>
      </c>
      <c r="F278" s="70" t="s">
        <v>339</v>
      </c>
      <c r="G278" s="70" t="s">
        <v>110</v>
      </c>
      <c r="H278" s="70" t="s">
        <v>291</v>
      </c>
    </row>
    <row r="279" spans="1:8">
      <c r="A279" s="70" t="s">
        <v>8</v>
      </c>
      <c r="B279" s="70">
        <v>73</v>
      </c>
      <c r="C279" s="70">
        <v>306</v>
      </c>
      <c r="D279" s="70">
        <v>306.82900000000001</v>
      </c>
      <c r="E279" s="70" t="s">
        <v>340</v>
      </c>
      <c r="F279" s="70" t="s">
        <v>341</v>
      </c>
      <c r="G279" s="70" t="s">
        <v>110</v>
      </c>
      <c r="H279" s="70" t="s">
        <v>291</v>
      </c>
    </row>
    <row r="280" spans="1:8">
      <c r="A280" s="70" t="s">
        <v>8</v>
      </c>
      <c r="B280" s="70">
        <v>73</v>
      </c>
      <c r="C280" s="70">
        <v>306</v>
      </c>
      <c r="D280" s="70">
        <v>306.82900000000001</v>
      </c>
      <c r="E280" s="70" t="s">
        <v>340</v>
      </c>
      <c r="F280" s="70" t="s">
        <v>342</v>
      </c>
      <c r="G280" s="70" t="s">
        <v>110</v>
      </c>
      <c r="H280" s="70" t="s">
        <v>291</v>
      </c>
    </row>
    <row r="281" spans="1:8">
      <c r="A281" s="70" t="s">
        <v>8</v>
      </c>
      <c r="B281" s="70">
        <v>73</v>
      </c>
      <c r="C281" s="70">
        <v>306.82900000000001</v>
      </c>
      <c r="D281" s="70">
        <v>312</v>
      </c>
      <c r="E281" s="70" t="s">
        <v>340</v>
      </c>
      <c r="F281" s="70" t="s">
        <v>343</v>
      </c>
      <c r="G281" s="70" t="s">
        <v>110</v>
      </c>
      <c r="H281" s="70" t="s">
        <v>291</v>
      </c>
    </row>
    <row r="282" spans="1:8">
      <c r="A282" s="70" t="s">
        <v>8</v>
      </c>
      <c r="B282" s="70">
        <v>73</v>
      </c>
      <c r="C282" s="70">
        <v>312</v>
      </c>
      <c r="D282" s="70">
        <v>317.86599999999999</v>
      </c>
      <c r="E282" s="70" t="s">
        <v>340</v>
      </c>
      <c r="F282" s="70" t="s">
        <v>344</v>
      </c>
      <c r="G282" s="70" t="s">
        <v>110</v>
      </c>
      <c r="H282" s="70" t="s">
        <v>291</v>
      </c>
    </row>
    <row r="283" spans="1:8">
      <c r="A283" s="70" t="s">
        <v>8</v>
      </c>
      <c r="B283" s="70">
        <v>73</v>
      </c>
      <c r="C283" s="70">
        <v>317.86599999999999</v>
      </c>
      <c r="D283" s="70">
        <v>319</v>
      </c>
      <c r="E283" s="70" t="s">
        <v>345</v>
      </c>
      <c r="F283" s="70" t="s">
        <v>346</v>
      </c>
      <c r="G283" s="70" t="s">
        <v>110</v>
      </c>
      <c r="H283" s="70" t="s">
        <v>291</v>
      </c>
    </row>
    <row r="284" spans="1:8">
      <c r="A284" s="70" t="s">
        <v>8</v>
      </c>
      <c r="B284" s="70">
        <v>73</v>
      </c>
      <c r="C284" s="70">
        <v>317.86599999999999</v>
      </c>
      <c r="D284" s="70">
        <v>319</v>
      </c>
      <c r="E284" s="70" t="s">
        <v>345</v>
      </c>
      <c r="F284" s="70" t="s">
        <v>347</v>
      </c>
      <c r="G284" s="70" t="s">
        <v>110</v>
      </c>
      <c r="H284" s="70" t="s">
        <v>291</v>
      </c>
    </row>
    <row r="285" spans="1:8">
      <c r="A285" s="70" t="s">
        <v>8</v>
      </c>
      <c r="B285" s="70">
        <v>73</v>
      </c>
      <c r="C285" s="70">
        <v>319</v>
      </c>
      <c r="D285" s="70">
        <v>320.56799999999998</v>
      </c>
      <c r="E285" s="70" t="s">
        <v>348</v>
      </c>
      <c r="F285" s="70" t="s">
        <v>349</v>
      </c>
      <c r="G285" s="70" t="s">
        <v>110</v>
      </c>
      <c r="H285" s="70" t="s">
        <v>291</v>
      </c>
    </row>
    <row r="286" spans="1:8">
      <c r="A286" s="70" t="s">
        <v>8</v>
      </c>
      <c r="B286" s="70">
        <v>73</v>
      </c>
      <c r="C286" s="70">
        <v>319</v>
      </c>
      <c r="D286" s="70">
        <v>320.56799999999998</v>
      </c>
      <c r="E286" s="70" t="s">
        <v>348</v>
      </c>
      <c r="F286" s="70" t="s">
        <v>350</v>
      </c>
      <c r="G286" s="70" t="s">
        <v>110</v>
      </c>
      <c r="H286" s="70" t="s">
        <v>291</v>
      </c>
    </row>
    <row r="287" spans="1:8">
      <c r="A287" s="70" t="s">
        <v>8</v>
      </c>
      <c r="B287" s="70">
        <v>73</v>
      </c>
      <c r="C287" s="70">
        <v>320.56799999999998</v>
      </c>
      <c r="D287" s="70">
        <v>326</v>
      </c>
      <c r="E287" s="70" t="s">
        <v>348</v>
      </c>
      <c r="F287" s="70" t="s">
        <v>351</v>
      </c>
      <c r="G287" s="70" t="s">
        <v>110</v>
      </c>
      <c r="H287" s="70" t="s">
        <v>291</v>
      </c>
    </row>
    <row r="288" spans="1:8">
      <c r="A288" s="70" t="s">
        <v>8</v>
      </c>
      <c r="B288" s="70">
        <v>73</v>
      </c>
      <c r="C288" s="70">
        <v>326</v>
      </c>
      <c r="D288" s="70">
        <v>332</v>
      </c>
      <c r="E288" s="70" t="s">
        <v>348</v>
      </c>
      <c r="F288" s="70">
        <v>326332</v>
      </c>
      <c r="G288" s="70" t="s">
        <v>110</v>
      </c>
      <c r="H288" s="70" t="s">
        <v>291</v>
      </c>
    </row>
    <row r="289" spans="1:8">
      <c r="A289" s="70" t="s">
        <v>8</v>
      </c>
      <c r="B289" s="70">
        <v>73</v>
      </c>
      <c r="C289" s="70">
        <v>332</v>
      </c>
      <c r="D289" s="70">
        <v>337.22</v>
      </c>
      <c r="E289" s="70" t="s">
        <v>348</v>
      </c>
      <c r="F289" s="70" t="s">
        <v>352</v>
      </c>
      <c r="G289" s="70" t="s">
        <v>110</v>
      </c>
      <c r="H289" s="70" t="s">
        <v>291</v>
      </c>
    </row>
    <row r="290" spans="1:8">
      <c r="A290" s="70" t="s">
        <v>8</v>
      </c>
      <c r="B290" s="70">
        <v>73</v>
      </c>
      <c r="C290" s="70">
        <v>337.22</v>
      </c>
      <c r="D290" s="70">
        <v>339</v>
      </c>
      <c r="E290" s="70" t="s">
        <v>353</v>
      </c>
      <c r="F290" s="70" t="s">
        <v>354</v>
      </c>
      <c r="G290" s="70" t="s">
        <v>110</v>
      </c>
      <c r="H290" s="70" t="s">
        <v>291</v>
      </c>
    </row>
    <row r="291" spans="1:8">
      <c r="A291" s="70" t="s">
        <v>8</v>
      </c>
      <c r="B291" s="70">
        <v>73</v>
      </c>
      <c r="C291" s="70">
        <v>337.22</v>
      </c>
      <c r="D291" s="70">
        <v>339</v>
      </c>
      <c r="E291" s="70" t="s">
        <v>353</v>
      </c>
      <c r="F291" s="70" t="s">
        <v>355</v>
      </c>
      <c r="G291" s="70" t="s">
        <v>110</v>
      </c>
      <c r="H291" s="70" t="s">
        <v>291</v>
      </c>
    </row>
    <row r="292" spans="1:8">
      <c r="A292" s="70" t="s">
        <v>8</v>
      </c>
      <c r="B292" s="70">
        <v>73</v>
      </c>
      <c r="C292" s="70">
        <v>339</v>
      </c>
      <c r="D292" s="70">
        <v>340.04899999999998</v>
      </c>
      <c r="E292" s="70" t="s">
        <v>356</v>
      </c>
      <c r="F292" s="70" t="s">
        <v>357</v>
      </c>
      <c r="G292" s="70" t="s">
        <v>110</v>
      </c>
      <c r="H292" s="70" t="s">
        <v>291</v>
      </c>
    </row>
    <row r="293" spans="1:8">
      <c r="A293" s="70" t="s">
        <v>8</v>
      </c>
      <c r="B293" s="70">
        <v>73</v>
      </c>
      <c r="C293" s="70">
        <v>339</v>
      </c>
      <c r="D293" s="70">
        <v>340.04899999999998</v>
      </c>
      <c r="E293" s="70" t="s">
        <v>356</v>
      </c>
      <c r="F293" s="70" t="s">
        <v>358</v>
      </c>
      <c r="G293" s="70" t="s">
        <v>110</v>
      </c>
      <c r="H293" s="70" t="s">
        <v>291</v>
      </c>
    </row>
    <row r="294" spans="1:8">
      <c r="A294" s="70" t="s">
        <v>8</v>
      </c>
      <c r="B294" s="70">
        <v>73</v>
      </c>
      <c r="C294" s="70">
        <v>340.04899999999998</v>
      </c>
      <c r="D294" s="70">
        <v>340.54199999999997</v>
      </c>
      <c r="E294" s="70" t="s">
        <v>356</v>
      </c>
      <c r="F294" s="70" t="s">
        <v>359</v>
      </c>
      <c r="G294" s="70" t="s">
        <v>110</v>
      </c>
      <c r="H294" s="70" t="s">
        <v>291</v>
      </c>
    </row>
    <row r="295" spans="1:8">
      <c r="A295" s="70" t="s">
        <v>8</v>
      </c>
      <c r="B295" s="70">
        <v>73</v>
      </c>
      <c r="C295" s="70">
        <v>340.54199999999997</v>
      </c>
      <c r="D295" s="70">
        <v>342.51100000000002</v>
      </c>
      <c r="E295" s="70" t="s">
        <v>360</v>
      </c>
      <c r="F295" s="70" t="s">
        <v>361</v>
      </c>
      <c r="G295" s="70" t="s">
        <v>110</v>
      </c>
      <c r="H295" s="70" t="s">
        <v>291</v>
      </c>
    </row>
    <row r="296" spans="1:8">
      <c r="A296" s="70" t="s">
        <v>8</v>
      </c>
      <c r="B296" s="70">
        <v>73</v>
      </c>
      <c r="C296" s="70">
        <v>340.54199999999997</v>
      </c>
      <c r="D296" s="70">
        <v>342.51100000000002</v>
      </c>
      <c r="E296" s="70" t="s">
        <v>360</v>
      </c>
      <c r="F296" s="70" t="s">
        <v>362</v>
      </c>
      <c r="G296" s="70" t="s">
        <v>110</v>
      </c>
      <c r="H296" s="70" t="s">
        <v>291</v>
      </c>
    </row>
    <row r="297" spans="1:8">
      <c r="A297" s="70" t="s">
        <v>8</v>
      </c>
      <c r="B297" s="70">
        <v>73</v>
      </c>
      <c r="C297" s="70">
        <v>342.51100000000002</v>
      </c>
      <c r="D297" s="70">
        <v>344.07400000000001</v>
      </c>
      <c r="E297" s="70" t="s">
        <v>363</v>
      </c>
      <c r="F297" s="70" t="s">
        <v>364</v>
      </c>
      <c r="G297" s="70" t="s">
        <v>110</v>
      </c>
      <c r="H297" s="70" t="s">
        <v>291</v>
      </c>
    </row>
    <row r="298" spans="1:8">
      <c r="A298" s="70" t="s">
        <v>8</v>
      </c>
      <c r="B298" s="70">
        <v>73</v>
      </c>
      <c r="C298" s="70">
        <v>342.51100000000002</v>
      </c>
      <c r="D298" s="70">
        <v>344.07400000000001</v>
      </c>
      <c r="E298" s="70" t="s">
        <v>363</v>
      </c>
      <c r="F298" s="70" t="s">
        <v>365</v>
      </c>
      <c r="G298" s="70" t="s">
        <v>110</v>
      </c>
      <c r="H298" s="70" t="s">
        <v>291</v>
      </c>
    </row>
    <row r="299" spans="1:8">
      <c r="A299" s="70" t="s">
        <v>8</v>
      </c>
      <c r="B299" s="70">
        <v>73</v>
      </c>
      <c r="C299" s="70">
        <v>344.07400000000001</v>
      </c>
      <c r="D299" s="70">
        <v>346.21100000000001</v>
      </c>
      <c r="E299" s="70" t="s">
        <v>363</v>
      </c>
      <c r="F299" s="70" t="s">
        <v>366</v>
      </c>
      <c r="G299" s="70" t="s">
        <v>110</v>
      </c>
      <c r="H299" s="70" t="s">
        <v>291</v>
      </c>
    </row>
    <row r="300" spans="1:8">
      <c r="A300" s="70" t="s">
        <v>8</v>
      </c>
      <c r="B300" s="70">
        <v>73</v>
      </c>
      <c r="C300" s="70">
        <v>346.21100000000001</v>
      </c>
      <c r="D300" s="70">
        <v>348</v>
      </c>
      <c r="E300" s="70" t="s">
        <v>367</v>
      </c>
      <c r="F300" s="70" t="s">
        <v>368</v>
      </c>
      <c r="G300" s="70" t="s">
        <v>110</v>
      </c>
      <c r="H300" s="70" t="s">
        <v>291</v>
      </c>
    </row>
    <row r="301" spans="1:8">
      <c r="A301" s="70" t="s">
        <v>8</v>
      </c>
      <c r="B301" s="70">
        <v>73</v>
      </c>
      <c r="C301" s="70">
        <v>346.21100000000001</v>
      </c>
      <c r="D301" s="70">
        <v>348</v>
      </c>
      <c r="E301" s="70" t="s">
        <v>367</v>
      </c>
      <c r="F301" s="70" t="s">
        <v>369</v>
      </c>
      <c r="G301" s="70" t="s">
        <v>110</v>
      </c>
      <c r="H301" s="70" t="s">
        <v>291</v>
      </c>
    </row>
    <row r="302" spans="1:8">
      <c r="A302" s="70" t="s">
        <v>8</v>
      </c>
      <c r="B302" s="70">
        <v>73</v>
      </c>
      <c r="C302" s="70">
        <v>348</v>
      </c>
      <c r="D302" s="70">
        <v>349.06400000000002</v>
      </c>
      <c r="E302" s="70" t="s">
        <v>370</v>
      </c>
      <c r="F302" s="70" t="s">
        <v>371</v>
      </c>
      <c r="G302" s="70" t="s">
        <v>110</v>
      </c>
      <c r="H302" s="70" t="s">
        <v>291</v>
      </c>
    </row>
    <row r="303" spans="1:8">
      <c r="A303" s="70" t="s">
        <v>8</v>
      </c>
      <c r="B303" s="70">
        <v>73</v>
      </c>
      <c r="C303" s="70">
        <v>348</v>
      </c>
      <c r="D303" s="70">
        <v>349.06400000000002</v>
      </c>
      <c r="E303" s="70" t="s">
        <v>370</v>
      </c>
      <c r="F303" s="70" t="s">
        <v>372</v>
      </c>
      <c r="G303" s="70" t="s">
        <v>110</v>
      </c>
      <c r="H303" s="70" t="s">
        <v>291</v>
      </c>
    </row>
    <row r="304" spans="1:8">
      <c r="A304" s="70" t="s">
        <v>8</v>
      </c>
      <c r="B304" s="70">
        <v>73</v>
      </c>
      <c r="C304" s="70">
        <v>349.06400000000002</v>
      </c>
      <c r="D304" s="70">
        <v>353.25</v>
      </c>
      <c r="E304" s="70" t="s">
        <v>370</v>
      </c>
      <c r="F304" s="70" t="s">
        <v>373</v>
      </c>
      <c r="G304" s="70" t="s">
        <v>110</v>
      </c>
      <c r="H304" s="70" t="s">
        <v>291</v>
      </c>
    </row>
    <row r="305" spans="1:8">
      <c r="A305" s="70" t="s">
        <v>8</v>
      </c>
      <c r="B305" s="70">
        <v>73</v>
      </c>
      <c r="C305" s="70">
        <v>353.25</v>
      </c>
      <c r="D305" s="70">
        <v>355</v>
      </c>
      <c r="E305" s="70" t="s">
        <v>374</v>
      </c>
      <c r="F305" s="70" t="s">
        <v>375</v>
      </c>
      <c r="G305" s="70" t="s">
        <v>110</v>
      </c>
      <c r="H305" s="70" t="s">
        <v>291</v>
      </c>
    </row>
    <row r="306" spans="1:8">
      <c r="A306" s="70" t="s">
        <v>8</v>
      </c>
      <c r="B306" s="70">
        <v>73</v>
      </c>
      <c r="C306" s="70">
        <v>353.25</v>
      </c>
      <c r="D306" s="70">
        <v>355</v>
      </c>
      <c r="E306" s="70" t="s">
        <v>374</v>
      </c>
      <c r="F306" s="70" t="s">
        <v>376</v>
      </c>
      <c r="G306" s="70" t="s">
        <v>110</v>
      </c>
      <c r="H306" s="70" t="s">
        <v>291</v>
      </c>
    </row>
    <row r="307" spans="1:8">
      <c r="A307" s="70" t="s">
        <v>8</v>
      </c>
      <c r="B307" s="70">
        <v>73</v>
      </c>
      <c r="C307" s="70">
        <v>355</v>
      </c>
      <c r="D307" s="70">
        <v>355.96100000000001</v>
      </c>
      <c r="E307" s="70" t="s">
        <v>377</v>
      </c>
      <c r="F307" s="70" t="s">
        <v>378</v>
      </c>
      <c r="G307" s="70" t="s">
        <v>110</v>
      </c>
      <c r="H307" s="70" t="s">
        <v>291</v>
      </c>
    </row>
    <row r="308" spans="1:8">
      <c r="A308" s="70" t="s">
        <v>8</v>
      </c>
      <c r="B308" s="70">
        <v>73</v>
      </c>
      <c r="C308" s="70">
        <v>355</v>
      </c>
      <c r="D308" s="70">
        <v>355.96100000000001</v>
      </c>
      <c r="E308" s="70" t="s">
        <v>377</v>
      </c>
      <c r="F308" s="70" t="s">
        <v>379</v>
      </c>
      <c r="G308" s="70" t="s">
        <v>110</v>
      </c>
      <c r="H308" s="70" t="s">
        <v>291</v>
      </c>
    </row>
    <row r="309" spans="1:8">
      <c r="A309" s="70" t="s">
        <v>8</v>
      </c>
      <c r="B309" s="70">
        <v>73</v>
      </c>
      <c r="C309" s="70">
        <v>355.96100000000001</v>
      </c>
      <c r="D309" s="70">
        <v>361</v>
      </c>
      <c r="E309" s="70" t="s">
        <v>377</v>
      </c>
      <c r="F309" s="70" t="s">
        <v>380</v>
      </c>
      <c r="G309" s="70" t="s">
        <v>110</v>
      </c>
      <c r="H309" s="70" t="s">
        <v>291</v>
      </c>
    </row>
    <row r="310" spans="1:8">
      <c r="A310" s="70" t="s">
        <v>8</v>
      </c>
      <c r="B310" s="70">
        <v>73</v>
      </c>
      <c r="C310" s="70">
        <v>361</v>
      </c>
      <c r="D310" s="70">
        <v>366</v>
      </c>
      <c r="E310" s="70" t="s">
        <v>377</v>
      </c>
      <c r="F310" s="70">
        <v>361366</v>
      </c>
      <c r="G310" s="70" t="s">
        <v>110</v>
      </c>
      <c r="H310" s="70" t="s">
        <v>291</v>
      </c>
    </row>
    <row r="311" spans="1:8">
      <c r="A311" s="70" t="s">
        <v>8</v>
      </c>
      <c r="B311" s="70">
        <v>73</v>
      </c>
      <c r="C311" s="70">
        <v>366</v>
      </c>
      <c r="D311" s="70">
        <v>370.57</v>
      </c>
      <c r="E311" s="70" t="s">
        <v>377</v>
      </c>
      <c r="F311" s="70" t="s">
        <v>381</v>
      </c>
      <c r="G311" s="70" t="s">
        <v>110</v>
      </c>
      <c r="H311" s="70" t="s">
        <v>291</v>
      </c>
    </row>
    <row r="312" spans="1:8">
      <c r="A312" s="70" t="s">
        <v>8</v>
      </c>
      <c r="B312" s="70">
        <v>73</v>
      </c>
      <c r="C312" s="70">
        <v>370.57</v>
      </c>
      <c r="D312" s="70">
        <v>372</v>
      </c>
      <c r="E312" s="70" t="s">
        <v>382</v>
      </c>
      <c r="F312" s="70" t="s">
        <v>383</v>
      </c>
      <c r="G312" s="70" t="s">
        <v>110</v>
      </c>
      <c r="H312" s="70" t="s">
        <v>291</v>
      </c>
    </row>
    <row r="313" spans="1:8">
      <c r="A313" s="70" t="s">
        <v>8</v>
      </c>
      <c r="B313" s="70">
        <v>73</v>
      </c>
      <c r="C313" s="70">
        <v>370.57</v>
      </c>
      <c r="D313" s="70">
        <v>372</v>
      </c>
      <c r="E313" s="70" t="s">
        <v>382</v>
      </c>
      <c r="F313" s="70" t="s">
        <v>384</v>
      </c>
      <c r="G313" s="70" t="s">
        <v>110</v>
      </c>
      <c r="H313" s="70" t="s">
        <v>291</v>
      </c>
    </row>
    <row r="314" spans="1:8">
      <c r="A314" s="70" t="s">
        <v>8</v>
      </c>
      <c r="B314" s="70">
        <v>73</v>
      </c>
      <c r="C314" s="70">
        <v>372</v>
      </c>
      <c r="D314" s="70">
        <v>373.68</v>
      </c>
      <c r="E314" s="70" t="s">
        <v>385</v>
      </c>
      <c r="F314" s="70" t="s">
        <v>386</v>
      </c>
      <c r="G314" s="70" t="s">
        <v>110</v>
      </c>
      <c r="H314" s="70" t="s">
        <v>291</v>
      </c>
    </row>
    <row r="315" spans="1:8">
      <c r="A315" s="70" t="s">
        <v>8</v>
      </c>
      <c r="B315" s="70">
        <v>73</v>
      </c>
      <c r="C315" s="70">
        <v>372</v>
      </c>
      <c r="D315" s="70">
        <v>373.68</v>
      </c>
      <c r="E315" s="70" t="s">
        <v>385</v>
      </c>
      <c r="F315" s="70" t="s">
        <v>387</v>
      </c>
      <c r="G315" s="70" t="s">
        <v>110</v>
      </c>
      <c r="H315" s="70" t="s">
        <v>291</v>
      </c>
    </row>
    <row r="316" spans="1:8">
      <c r="A316" s="70" t="s">
        <v>8</v>
      </c>
      <c r="B316" s="70">
        <v>73</v>
      </c>
      <c r="C316" s="70">
        <v>373.68</v>
      </c>
      <c r="D316" s="70">
        <v>380</v>
      </c>
      <c r="E316" s="70" t="s">
        <v>385</v>
      </c>
      <c r="F316" s="70" t="s">
        <v>388</v>
      </c>
      <c r="G316" s="70" t="s">
        <v>110</v>
      </c>
      <c r="H316" s="70" t="s">
        <v>291</v>
      </c>
    </row>
    <row r="317" spans="1:8">
      <c r="A317" s="70" t="s">
        <v>8</v>
      </c>
      <c r="B317" s="70">
        <v>73</v>
      </c>
      <c r="C317" s="70">
        <v>380</v>
      </c>
      <c r="D317" s="70">
        <v>386.91300000000001</v>
      </c>
      <c r="E317" s="70" t="s">
        <v>385</v>
      </c>
      <c r="F317" s="70" t="s">
        <v>389</v>
      </c>
      <c r="G317" s="70" t="s">
        <v>110</v>
      </c>
      <c r="H317" s="70" t="s">
        <v>291</v>
      </c>
    </row>
    <row r="318" spans="1:8">
      <c r="A318" s="70" t="s">
        <v>8</v>
      </c>
      <c r="B318" s="70">
        <v>73</v>
      </c>
      <c r="C318" s="70">
        <v>386.91300000000001</v>
      </c>
      <c r="D318" s="70">
        <v>388</v>
      </c>
      <c r="E318" s="70" t="s">
        <v>390</v>
      </c>
      <c r="F318" s="70" t="s">
        <v>391</v>
      </c>
      <c r="G318" s="70" t="s">
        <v>110</v>
      </c>
      <c r="H318" s="70" t="s">
        <v>291</v>
      </c>
    </row>
    <row r="319" spans="1:8">
      <c r="A319" s="70" t="s">
        <v>8</v>
      </c>
      <c r="B319" s="70">
        <v>73</v>
      </c>
      <c r="C319" s="70">
        <v>386.91300000000001</v>
      </c>
      <c r="D319" s="70">
        <v>388</v>
      </c>
      <c r="E319" s="70" t="s">
        <v>390</v>
      </c>
      <c r="F319" s="70" t="s">
        <v>392</v>
      </c>
      <c r="G319" s="70" t="s">
        <v>110</v>
      </c>
      <c r="H319" s="70" t="s">
        <v>291</v>
      </c>
    </row>
    <row r="320" spans="1:8">
      <c r="A320" s="70" t="s">
        <v>8</v>
      </c>
      <c r="B320" s="70">
        <v>73</v>
      </c>
      <c r="C320" s="70">
        <v>388</v>
      </c>
      <c r="D320" s="70">
        <v>389.65899999999999</v>
      </c>
      <c r="E320" s="70" t="s">
        <v>393</v>
      </c>
      <c r="F320" s="70" t="s">
        <v>394</v>
      </c>
      <c r="G320" s="70" t="s">
        <v>110</v>
      </c>
      <c r="H320" s="70" t="s">
        <v>291</v>
      </c>
    </row>
    <row r="321" spans="1:8">
      <c r="A321" s="70" t="s">
        <v>8</v>
      </c>
      <c r="B321" s="70">
        <v>73</v>
      </c>
      <c r="C321" s="70">
        <v>388</v>
      </c>
      <c r="D321" s="70">
        <v>389.65899999999999</v>
      </c>
      <c r="E321" s="70" t="s">
        <v>393</v>
      </c>
      <c r="F321" s="70" t="s">
        <v>395</v>
      </c>
      <c r="G321" s="70" t="s">
        <v>110</v>
      </c>
      <c r="H321" s="70" t="s">
        <v>291</v>
      </c>
    </row>
    <row r="322" spans="1:8">
      <c r="A322" s="70" t="s">
        <v>8</v>
      </c>
      <c r="B322" s="70">
        <v>73</v>
      </c>
      <c r="C322" s="70">
        <v>389.65899999999999</v>
      </c>
      <c r="D322" s="70">
        <v>394</v>
      </c>
      <c r="E322" s="70" t="s">
        <v>393</v>
      </c>
      <c r="F322" s="70" t="s">
        <v>396</v>
      </c>
      <c r="G322" s="70" t="s">
        <v>110</v>
      </c>
      <c r="H322" s="70" t="s">
        <v>291</v>
      </c>
    </row>
    <row r="323" spans="1:8">
      <c r="A323" s="70" t="s">
        <v>8</v>
      </c>
      <c r="B323" s="70">
        <v>73</v>
      </c>
      <c r="C323" s="70">
        <v>394</v>
      </c>
      <c r="D323" s="70">
        <v>398.20699999999999</v>
      </c>
      <c r="E323" s="70" t="s">
        <v>393</v>
      </c>
      <c r="F323" s="70" t="s">
        <v>397</v>
      </c>
      <c r="G323" s="70" t="s">
        <v>110</v>
      </c>
      <c r="H323" s="70" t="s">
        <v>291</v>
      </c>
    </row>
    <row r="324" spans="1:8">
      <c r="A324" s="70" t="s">
        <v>8</v>
      </c>
      <c r="B324" s="70">
        <v>73</v>
      </c>
      <c r="C324" s="70">
        <v>398.20699999999999</v>
      </c>
      <c r="D324" s="70">
        <v>400</v>
      </c>
      <c r="E324" s="70" t="s">
        <v>398</v>
      </c>
      <c r="F324" s="70" t="s">
        <v>399</v>
      </c>
      <c r="G324" s="70" t="s">
        <v>110</v>
      </c>
      <c r="H324" s="70" t="s">
        <v>291</v>
      </c>
    </row>
    <row r="325" spans="1:8">
      <c r="A325" s="70" t="s">
        <v>8</v>
      </c>
      <c r="B325" s="70">
        <v>73</v>
      </c>
      <c r="C325" s="70">
        <v>398.20699999999999</v>
      </c>
      <c r="D325" s="70">
        <v>400</v>
      </c>
      <c r="E325" s="70" t="s">
        <v>398</v>
      </c>
      <c r="F325" s="70" t="s">
        <v>400</v>
      </c>
      <c r="G325" s="70" t="s">
        <v>110</v>
      </c>
      <c r="H325" s="70" t="s">
        <v>291</v>
      </c>
    </row>
    <row r="326" spans="1:8">
      <c r="A326" s="70" t="s">
        <v>8</v>
      </c>
      <c r="B326" s="70">
        <v>73</v>
      </c>
      <c r="C326" s="70">
        <v>400</v>
      </c>
      <c r="D326" s="70">
        <v>401.10399999999998</v>
      </c>
      <c r="E326" s="70" t="s">
        <v>401</v>
      </c>
      <c r="F326" s="70" t="s">
        <v>402</v>
      </c>
      <c r="G326" s="70" t="s">
        <v>110</v>
      </c>
      <c r="H326" s="70" t="s">
        <v>291</v>
      </c>
    </row>
    <row r="327" spans="1:8">
      <c r="A327" s="70" t="s">
        <v>8</v>
      </c>
      <c r="B327" s="70">
        <v>73</v>
      </c>
      <c r="C327" s="70">
        <v>400</v>
      </c>
      <c r="D327" s="70">
        <v>401.10399999999998</v>
      </c>
      <c r="E327" s="70" t="s">
        <v>401</v>
      </c>
      <c r="F327" s="70" t="s">
        <v>403</v>
      </c>
      <c r="G327" s="70" t="s">
        <v>110</v>
      </c>
      <c r="H327" s="70" t="s">
        <v>291</v>
      </c>
    </row>
    <row r="328" spans="1:8">
      <c r="A328" s="70" t="s">
        <v>8</v>
      </c>
      <c r="B328" s="70">
        <v>73</v>
      </c>
      <c r="C328" s="70">
        <v>401.10399999999998</v>
      </c>
      <c r="D328" s="70">
        <v>404</v>
      </c>
      <c r="E328" s="70" t="s">
        <v>401</v>
      </c>
      <c r="F328" s="70" t="s">
        <v>404</v>
      </c>
      <c r="G328" s="70" t="s">
        <v>110</v>
      </c>
      <c r="H328" s="70" t="s">
        <v>291</v>
      </c>
    </row>
    <row r="329" spans="1:8">
      <c r="A329" s="70" t="s">
        <v>8</v>
      </c>
      <c r="B329" s="70">
        <v>73</v>
      </c>
      <c r="C329" s="70">
        <v>404</v>
      </c>
      <c r="D329" s="70">
        <v>406.96199999999999</v>
      </c>
      <c r="E329" s="70" t="s">
        <v>401</v>
      </c>
      <c r="F329" s="70" t="s">
        <v>405</v>
      </c>
      <c r="G329" s="70" t="s">
        <v>110</v>
      </c>
      <c r="H329" s="70" t="s">
        <v>291</v>
      </c>
    </row>
    <row r="330" spans="1:8">
      <c r="A330" s="70" t="s">
        <v>8</v>
      </c>
      <c r="B330" s="70">
        <v>73</v>
      </c>
      <c r="C330" s="70">
        <v>406.96199999999999</v>
      </c>
      <c r="D330" s="70">
        <v>409</v>
      </c>
      <c r="E330" s="70" t="s">
        <v>406</v>
      </c>
      <c r="F330" s="70" t="s">
        <v>407</v>
      </c>
      <c r="G330" s="70" t="s">
        <v>110</v>
      </c>
      <c r="H330" s="70" t="s">
        <v>291</v>
      </c>
    </row>
    <row r="331" spans="1:8">
      <c r="A331" s="70" t="s">
        <v>8</v>
      </c>
      <c r="B331" s="70">
        <v>73</v>
      </c>
      <c r="C331" s="70">
        <v>406.96199999999999</v>
      </c>
      <c r="D331" s="70">
        <v>409</v>
      </c>
      <c r="E331" s="70" t="s">
        <v>406</v>
      </c>
      <c r="F331" s="70" t="s">
        <v>408</v>
      </c>
      <c r="G331" s="70" t="s">
        <v>110</v>
      </c>
      <c r="H331" s="70" t="s">
        <v>291</v>
      </c>
    </row>
    <row r="332" spans="1:8">
      <c r="A332" s="70" t="s">
        <v>8</v>
      </c>
      <c r="B332" s="70">
        <v>73</v>
      </c>
      <c r="C332" s="70">
        <v>409</v>
      </c>
      <c r="D332" s="70">
        <v>410.49400000000003</v>
      </c>
      <c r="E332" s="70" t="s">
        <v>409</v>
      </c>
      <c r="F332" s="70" t="s">
        <v>410</v>
      </c>
      <c r="G332" s="70" t="s">
        <v>110</v>
      </c>
      <c r="H332" s="70" t="s">
        <v>291</v>
      </c>
    </row>
    <row r="333" spans="1:8">
      <c r="A333" s="70" t="s">
        <v>8</v>
      </c>
      <c r="B333" s="70">
        <v>73</v>
      </c>
      <c r="C333" s="70">
        <v>409</v>
      </c>
      <c r="D333" s="70">
        <v>410.49400000000003</v>
      </c>
      <c r="E333" s="70" t="s">
        <v>409</v>
      </c>
      <c r="F333" s="70" t="s">
        <v>411</v>
      </c>
      <c r="G333" s="70" t="s">
        <v>110</v>
      </c>
      <c r="H333" s="70" t="s">
        <v>291</v>
      </c>
    </row>
    <row r="334" spans="1:8">
      <c r="A334" s="70" t="s">
        <v>8</v>
      </c>
      <c r="B334" s="70">
        <v>73</v>
      </c>
      <c r="C334" s="70">
        <v>410.49400000000003</v>
      </c>
      <c r="D334" s="70">
        <v>415</v>
      </c>
      <c r="E334" s="70" t="s">
        <v>409</v>
      </c>
      <c r="F334" s="70" t="s">
        <v>412</v>
      </c>
      <c r="G334" s="70" t="s">
        <v>110</v>
      </c>
      <c r="H334" s="70" t="s">
        <v>291</v>
      </c>
    </row>
    <row r="335" spans="1:8">
      <c r="A335" s="70" t="s">
        <v>8</v>
      </c>
      <c r="B335" s="70">
        <v>73</v>
      </c>
      <c r="C335" s="70">
        <v>415</v>
      </c>
      <c r="D335" s="70">
        <v>419.73899999999998</v>
      </c>
      <c r="E335" s="70" t="s">
        <v>409</v>
      </c>
      <c r="F335" s="70" t="s">
        <v>413</v>
      </c>
      <c r="G335" s="70" t="s">
        <v>110</v>
      </c>
      <c r="H335" s="70" t="s">
        <v>291</v>
      </c>
    </row>
    <row r="336" spans="1:8">
      <c r="A336" s="70" t="s">
        <v>8</v>
      </c>
      <c r="B336" s="70">
        <v>73</v>
      </c>
      <c r="C336" s="70">
        <v>419.73899999999998</v>
      </c>
      <c r="D336" s="70">
        <v>421</v>
      </c>
      <c r="E336" s="70" t="s">
        <v>414</v>
      </c>
      <c r="F336" s="70" t="s">
        <v>415</v>
      </c>
      <c r="G336" s="70" t="s">
        <v>110</v>
      </c>
      <c r="H336" s="70" t="s">
        <v>291</v>
      </c>
    </row>
    <row r="337" spans="1:8">
      <c r="A337" s="70" t="s">
        <v>8</v>
      </c>
      <c r="B337" s="70">
        <v>73</v>
      </c>
      <c r="C337" s="70">
        <v>419.73899999999998</v>
      </c>
      <c r="D337" s="70">
        <v>421</v>
      </c>
      <c r="E337" s="70" t="s">
        <v>414</v>
      </c>
      <c r="F337" s="70" t="s">
        <v>416</v>
      </c>
      <c r="G337" s="70" t="s">
        <v>110</v>
      </c>
      <c r="H337" s="70" t="s">
        <v>291</v>
      </c>
    </row>
    <row r="338" spans="1:8">
      <c r="A338" s="70" t="s">
        <v>8</v>
      </c>
      <c r="B338" s="70">
        <v>73</v>
      </c>
      <c r="C338" s="70">
        <v>421</v>
      </c>
      <c r="D338" s="70">
        <v>423.03800000000001</v>
      </c>
      <c r="E338" s="70" t="s">
        <v>417</v>
      </c>
      <c r="F338" s="70" t="s">
        <v>418</v>
      </c>
      <c r="G338" s="70" t="s">
        <v>110</v>
      </c>
      <c r="H338" s="70" t="s">
        <v>291</v>
      </c>
    </row>
    <row r="339" spans="1:8">
      <c r="A339" s="70" t="s">
        <v>8</v>
      </c>
      <c r="B339" s="70">
        <v>73</v>
      </c>
      <c r="C339" s="70">
        <v>421</v>
      </c>
      <c r="D339" s="70">
        <v>423.03800000000001</v>
      </c>
      <c r="E339" s="70" t="s">
        <v>417</v>
      </c>
      <c r="F339" s="70" t="s">
        <v>419</v>
      </c>
      <c r="G339" s="70" t="s">
        <v>110</v>
      </c>
      <c r="H339" s="70" t="s">
        <v>291</v>
      </c>
    </row>
    <row r="340" spans="1:8">
      <c r="A340" s="70" t="s">
        <v>8</v>
      </c>
      <c r="B340" s="70">
        <v>73</v>
      </c>
      <c r="C340" s="70">
        <v>423.03800000000001</v>
      </c>
      <c r="D340" s="70">
        <v>431.70100000000002</v>
      </c>
      <c r="E340" s="70" t="s">
        <v>417</v>
      </c>
      <c r="F340" s="70" t="s">
        <v>420</v>
      </c>
      <c r="G340" s="70" t="s">
        <v>110</v>
      </c>
      <c r="H340" s="70" t="s">
        <v>291</v>
      </c>
    </row>
    <row r="341" spans="1:8">
      <c r="A341" s="70" t="s">
        <v>8</v>
      </c>
      <c r="B341" s="70">
        <v>73</v>
      </c>
      <c r="C341" s="70">
        <v>431.70100000000002</v>
      </c>
      <c r="D341" s="70">
        <v>433</v>
      </c>
      <c r="E341" s="70" t="s">
        <v>421</v>
      </c>
      <c r="F341" s="70" t="s">
        <v>422</v>
      </c>
      <c r="G341" s="70" t="s">
        <v>110</v>
      </c>
      <c r="H341" s="70" t="s">
        <v>291</v>
      </c>
    </row>
    <row r="342" spans="1:8">
      <c r="A342" s="70" t="s">
        <v>8</v>
      </c>
      <c r="B342" s="70">
        <v>73</v>
      </c>
      <c r="C342" s="70">
        <v>431.70100000000002</v>
      </c>
      <c r="D342" s="70">
        <v>433</v>
      </c>
      <c r="E342" s="70" t="s">
        <v>421</v>
      </c>
      <c r="F342" s="70" t="s">
        <v>423</v>
      </c>
      <c r="G342" s="70" t="s">
        <v>110</v>
      </c>
      <c r="H342" s="70" t="s">
        <v>291</v>
      </c>
    </row>
    <row r="343" spans="1:8">
      <c r="A343" s="70" t="s">
        <v>8</v>
      </c>
      <c r="B343" s="70">
        <v>73</v>
      </c>
      <c r="C343" s="70">
        <v>433</v>
      </c>
      <c r="D343" s="70">
        <v>434.37599999999998</v>
      </c>
      <c r="E343" s="70" t="s">
        <v>424</v>
      </c>
      <c r="F343" s="70" t="s">
        <v>425</v>
      </c>
      <c r="G343" s="70" t="s">
        <v>110</v>
      </c>
      <c r="H343" s="70" t="s">
        <v>291</v>
      </c>
    </row>
    <row r="344" spans="1:8">
      <c r="A344" s="70" t="s">
        <v>8</v>
      </c>
      <c r="B344" s="70">
        <v>73</v>
      </c>
      <c r="C344" s="70">
        <v>433</v>
      </c>
      <c r="D344" s="70">
        <v>434.37599999999998</v>
      </c>
      <c r="E344" s="70" t="s">
        <v>424</v>
      </c>
      <c r="F344" s="70" t="s">
        <v>426</v>
      </c>
      <c r="G344" s="70" t="s">
        <v>110</v>
      </c>
      <c r="H344" s="70" t="s">
        <v>291</v>
      </c>
    </row>
    <row r="345" spans="1:8">
      <c r="A345" s="70" t="s">
        <v>8</v>
      </c>
      <c r="B345" s="70">
        <v>73</v>
      </c>
      <c r="C345" s="70">
        <v>434.37599999999998</v>
      </c>
      <c r="D345" s="70">
        <v>439.42500000000001</v>
      </c>
      <c r="E345" s="70" t="s">
        <v>424</v>
      </c>
      <c r="F345" s="70" t="s">
        <v>427</v>
      </c>
      <c r="G345" s="70" t="s">
        <v>110</v>
      </c>
      <c r="H345" s="70" t="s">
        <v>291</v>
      </c>
    </row>
    <row r="346" spans="1:8">
      <c r="A346" s="70" t="s">
        <v>8</v>
      </c>
      <c r="B346" s="70">
        <v>170</v>
      </c>
      <c r="C346" s="70">
        <v>129.77199999999999</v>
      </c>
      <c r="D346" s="70">
        <v>131</v>
      </c>
      <c r="E346" s="70" t="s">
        <v>33</v>
      </c>
      <c r="F346" s="70" t="s">
        <v>428</v>
      </c>
      <c r="G346" s="70" t="s">
        <v>429</v>
      </c>
      <c r="H346" s="70" t="s">
        <v>32</v>
      </c>
    </row>
    <row r="347" spans="1:8">
      <c r="A347" s="70" t="s">
        <v>8</v>
      </c>
      <c r="B347" s="70">
        <v>170</v>
      </c>
      <c r="C347" s="70">
        <v>131</v>
      </c>
      <c r="D347" s="70">
        <v>133</v>
      </c>
      <c r="E347" s="70" t="s">
        <v>35</v>
      </c>
      <c r="F347" s="70" t="s">
        <v>430</v>
      </c>
      <c r="G347" s="70" t="s">
        <v>429</v>
      </c>
      <c r="H347" s="70" t="s">
        <v>32</v>
      </c>
    </row>
    <row r="348" spans="1:8">
      <c r="A348" s="70" t="s">
        <v>8</v>
      </c>
      <c r="B348" s="70">
        <v>170</v>
      </c>
      <c r="C348" s="70">
        <v>133</v>
      </c>
      <c r="D348" s="70">
        <v>134.94499999999999</v>
      </c>
      <c r="E348" s="70" t="s">
        <v>35</v>
      </c>
      <c r="F348" s="70" t="s">
        <v>431</v>
      </c>
      <c r="G348" s="70" t="s">
        <v>429</v>
      </c>
      <c r="H348" s="70" t="s">
        <v>32</v>
      </c>
    </row>
    <row r="349" spans="1:8">
      <c r="A349" s="70" t="s">
        <v>8</v>
      </c>
      <c r="B349" s="70">
        <v>170</v>
      </c>
      <c r="C349" s="70">
        <v>134.94499999999999</v>
      </c>
      <c r="D349" s="70">
        <v>137</v>
      </c>
      <c r="E349" s="70" t="s">
        <v>38</v>
      </c>
      <c r="F349" s="70" t="s">
        <v>432</v>
      </c>
      <c r="G349" s="70" t="s">
        <v>429</v>
      </c>
      <c r="H349" s="70" t="s">
        <v>32</v>
      </c>
    </row>
    <row r="350" spans="1:8">
      <c r="A350" s="70" t="s">
        <v>8</v>
      </c>
      <c r="B350" s="70">
        <v>170</v>
      </c>
      <c r="C350" s="70">
        <v>137</v>
      </c>
      <c r="D350" s="70">
        <v>138</v>
      </c>
      <c r="E350" s="70" t="s">
        <v>40</v>
      </c>
      <c r="F350" s="70" t="s">
        <v>433</v>
      </c>
      <c r="G350" s="70" t="s">
        <v>429</v>
      </c>
      <c r="H350" s="70" t="s">
        <v>32</v>
      </c>
    </row>
    <row r="351" spans="1:8">
      <c r="A351" s="70" t="s">
        <v>8</v>
      </c>
      <c r="B351" s="70">
        <v>170</v>
      </c>
      <c r="C351" s="70">
        <v>138</v>
      </c>
      <c r="D351" s="70">
        <v>139</v>
      </c>
      <c r="E351" s="70" t="s">
        <v>40</v>
      </c>
      <c r="F351" s="70">
        <v>1381392</v>
      </c>
      <c r="G351" s="70" t="s">
        <v>429</v>
      </c>
      <c r="H351" s="70" t="s">
        <v>32</v>
      </c>
    </row>
    <row r="352" spans="1:8">
      <c r="A352" s="70" t="s">
        <v>8</v>
      </c>
      <c r="B352" s="70">
        <v>170</v>
      </c>
      <c r="C352" s="70">
        <v>139</v>
      </c>
      <c r="D352" s="70">
        <v>142.245</v>
      </c>
      <c r="E352" s="70" t="s">
        <v>40</v>
      </c>
      <c r="F352" s="70" t="s">
        <v>434</v>
      </c>
      <c r="G352" s="70" t="s">
        <v>429</v>
      </c>
      <c r="H352" s="70" t="s">
        <v>32</v>
      </c>
    </row>
    <row r="353" spans="1:8">
      <c r="A353" s="70" t="s">
        <v>8</v>
      </c>
      <c r="B353" s="70">
        <v>170</v>
      </c>
      <c r="C353" s="70">
        <v>142.245</v>
      </c>
      <c r="D353" s="70">
        <v>145.76</v>
      </c>
      <c r="E353" s="70" t="s">
        <v>43</v>
      </c>
      <c r="F353" s="70" t="s">
        <v>435</v>
      </c>
      <c r="G353" s="70" t="s">
        <v>429</v>
      </c>
      <c r="H353" s="70" t="s">
        <v>32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07"/>
  <sheetViews>
    <sheetView workbookViewId="0">
      <selection activeCell="L23" sqref="L23"/>
    </sheetView>
  </sheetViews>
  <sheetFormatPr defaultRowHeight="15"/>
  <cols>
    <col min="1" max="1" width="17.85546875" style="25" bestFit="1" customWidth="1"/>
    <col min="2" max="2" width="13.28515625" style="25" bestFit="1" customWidth="1"/>
    <col min="3" max="3" width="23.5703125" style="25" bestFit="1" customWidth="1"/>
    <col min="4" max="4" width="19.42578125" style="25" bestFit="1" customWidth="1"/>
    <col min="5" max="5" width="17.28515625" style="25" bestFit="1" customWidth="1"/>
    <col min="6" max="6" width="23.5703125" style="26" bestFit="1" customWidth="1"/>
    <col min="7" max="7" width="14.7109375" style="26" bestFit="1" customWidth="1"/>
    <col min="8" max="8" width="16.28515625" style="27" bestFit="1" customWidth="1"/>
    <col min="9" max="9" width="17.5703125" style="26" bestFit="1" customWidth="1"/>
    <col min="10" max="10" width="14.42578125" style="27" bestFit="1" customWidth="1"/>
    <col min="11" max="11" width="15.7109375" style="27" bestFit="1" customWidth="1"/>
    <col min="12" max="12" width="17.5703125" style="27" bestFit="1" customWidth="1"/>
    <col min="13" max="13" width="23.28515625" style="27" bestFit="1" customWidth="1"/>
    <col min="14" max="14" width="19.7109375" style="27" bestFit="1" customWidth="1"/>
    <col min="15" max="15" width="27.5703125" style="27" bestFit="1" customWidth="1"/>
    <col min="16" max="16" width="19.140625" bestFit="1" customWidth="1"/>
    <col min="17" max="17" width="32" bestFit="1" customWidth="1"/>
    <col min="18" max="18" width="20.85546875" bestFit="1" customWidth="1"/>
    <col min="19" max="19" width="32" bestFit="1" customWidth="1"/>
    <col min="20" max="20" width="26.5703125" bestFit="1" customWidth="1"/>
    <col min="21" max="21" width="20.85546875" bestFit="1" customWidth="1"/>
    <col min="22" max="22" width="26.5703125" bestFit="1" customWidth="1"/>
    <col min="23" max="23" width="20.85546875" bestFit="1" customWidth="1"/>
    <col min="24" max="24" width="33.85546875" bestFit="1" customWidth="1"/>
    <col min="25" max="25" width="20.85546875" bestFit="1" customWidth="1"/>
    <col min="26" max="26" width="26.5703125" bestFit="1" customWidth="1"/>
    <col min="27" max="27" width="20.85546875" bestFit="1" customWidth="1"/>
    <col min="28" max="28" width="4.7109375" bestFit="1" customWidth="1"/>
    <col min="29" max="29" width="9.28515625" bestFit="1" customWidth="1"/>
    <col min="30" max="30" width="12.85546875" bestFit="1" customWidth="1"/>
    <col min="31" max="31" width="22" bestFit="1" customWidth="1"/>
    <col min="32" max="32" width="18.140625" bestFit="1" customWidth="1"/>
    <col min="33" max="33" width="18.140625" customWidth="1"/>
    <col min="34" max="34" width="19.5703125" bestFit="1" customWidth="1"/>
    <col min="35" max="35" width="17.5703125" bestFit="1" customWidth="1"/>
    <col min="36" max="36" width="13.42578125" bestFit="1" customWidth="1"/>
    <col min="37" max="37" width="17.5703125" bestFit="1" customWidth="1"/>
    <col min="38" max="38" width="10.5703125" bestFit="1" customWidth="1"/>
    <col min="39" max="39" width="22.85546875" bestFit="1" customWidth="1"/>
    <col min="40" max="40" width="24.5703125" bestFit="1" customWidth="1"/>
  </cols>
  <sheetData>
    <row r="1" spans="1:58">
      <c r="A1" s="24" t="s">
        <v>436</v>
      </c>
      <c r="C1" s="24" t="s">
        <v>437</v>
      </c>
      <c r="E1" s="24" t="s">
        <v>438</v>
      </c>
      <c r="G1" s="24" t="s">
        <v>439</v>
      </c>
      <c r="H1" s="26"/>
      <c r="I1" s="24" t="s">
        <v>440</v>
      </c>
      <c r="J1" s="26"/>
      <c r="K1" s="24" t="s">
        <v>441</v>
      </c>
      <c r="L1" s="26"/>
      <c r="M1" s="24" t="s">
        <v>442</v>
      </c>
      <c r="N1" s="26"/>
      <c r="O1" s="26"/>
      <c r="P1" s="26"/>
      <c r="Q1" s="26"/>
      <c r="R1" s="26"/>
      <c r="S1" s="26"/>
      <c r="T1" s="26"/>
      <c r="U1" s="26"/>
      <c r="V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58">
      <c r="A2" s="33" t="s">
        <v>443</v>
      </c>
      <c r="C2" s="33" t="s">
        <v>444</v>
      </c>
      <c r="E2" s="33">
        <v>1</v>
      </c>
      <c r="G2" s="33" t="s">
        <v>445</v>
      </c>
      <c r="H2" s="26"/>
      <c r="I2" s="33" t="s">
        <v>446</v>
      </c>
      <c r="J2" s="26"/>
      <c r="K2" s="33" t="s">
        <v>447</v>
      </c>
      <c r="L2" s="26"/>
      <c r="M2" s="33" t="s">
        <v>448</v>
      </c>
      <c r="N2" s="26"/>
      <c r="O2" s="26"/>
      <c r="P2" s="26"/>
      <c r="Q2" s="26"/>
      <c r="R2" s="26"/>
      <c r="S2" s="26"/>
      <c r="T2" s="26"/>
      <c r="U2" s="26"/>
      <c r="V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8">
      <c r="A3" s="33" t="s">
        <v>449</v>
      </c>
      <c r="C3" s="33" t="s">
        <v>450</v>
      </c>
      <c r="E3" s="33">
        <v>2</v>
      </c>
      <c r="H3" s="26"/>
      <c r="I3" s="33" t="s">
        <v>451</v>
      </c>
      <c r="J3" s="26"/>
      <c r="K3" s="33" t="s">
        <v>452</v>
      </c>
      <c r="L3" s="26"/>
      <c r="M3" s="33" t="s">
        <v>453</v>
      </c>
      <c r="N3" s="26"/>
      <c r="O3" s="26"/>
      <c r="P3" s="26"/>
      <c r="Q3" s="26"/>
      <c r="R3" s="26"/>
      <c r="S3" s="26"/>
      <c r="T3" s="26"/>
      <c r="U3" s="26"/>
      <c r="V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spans="1:58">
      <c r="A4" s="33" t="s">
        <v>454</v>
      </c>
      <c r="C4" s="33" t="s">
        <v>437</v>
      </c>
      <c r="E4" s="26"/>
      <c r="H4" s="26"/>
      <c r="I4" s="33" t="s">
        <v>455</v>
      </c>
      <c r="J4" s="26"/>
      <c r="K4" s="33" t="s">
        <v>456</v>
      </c>
      <c r="L4" s="26"/>
      <c r="M4" s="33" t="s">
        <v>457</v>
      </c>
      <c r="N4" s="26"/>
      <c r="O4" s="26"/>
      <c r="P4" s="26"/>
      <c r="Q4" s="26"/>
      <c r="R4" s="26"/>
      <c r="S4" s="26"/>
      <c r="T4" s="26"/>
      <c r="U4" s="26"/>
      <c r="V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</row>
    <row r="5" spans="1:58">
      <c r="A5" s="28"/>
      <c r="C5" s="28"/>
      <c r="H5" s="26"/>
      <c r="J5" s="26"/>
      <c r="K5" s="26"/>
      <c r="L5" s="26"/>
      <c r="M5" s="33" t="s">
        <v>458</v>
      </c>
      <c r="N5" s="26"/>
      <c r="O5" s="26"/>
      <c r="P5" s="26"/>
      <c r="Q5" s="26"/>
      <c r="R5" s="26"/>
      <c r="S5" s="26"/>
      <c r="T5" s="26"/>
      <c r="U5" s="26"/>
      <c r="V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</row>
    <row r="6" spans="1:58">
      <c r="A6" s="28"/>
      <c r="C6" s="28"/>
      <c r="H6" s="26"/>
      <c r="J6" s="26"/>
      <c r="K6" s="26"/>
      <c r="L6" s="26"/>
      <c r="M6" s="33" t="s">
        <v>459</v>
      </c>
      <c r="N6" s="26"/>
      <c r="O6" s="26"/>
      <c r="P6" s="26"/>
      <c r="Q6" s="26"/>
      <c r="R6" s="26"/>
      <c r="S6" s="26"/>
      <c r="T6" s="26"/>
      <c r="U6" s="26"/>
      <c r="V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</row>
    <row r="7" spans="1:58">
      <c r="A7" s="28"/>
      <c r="H7" s="26"/>
      <c r="J7" s="26"/>
      <c r="K7" s="26"/>
      <c r="L7" s="26"/>
      <c r="M7" s="33" t="s">
        <v>460</v>
      </c>
      <c r="N7" s="26"/>
      <c r="O7" s="26"/>
      <c r="P7" s="26"/>
      <c r="Q7" s="26"/>
      <c r="R7" s="26"/>
      <c r="S7" s="26"/>
      <c r="T7" s="26"/>
      <c r="U7" s="26"/>
      <c r="V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</row>
    <row r="8" spans="1:58">
      <c r="H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</row>
    <row r="9" spans="1:58">
      <c r="A9" s="28"/>
      <c r="H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</row>
    <row r="10" spans="1:58">
      <c r="A10" s="28"/>
      <c r="H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</row>
    <row r="11" spans="1:58">
      <c r="H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</row>
    <row r="12" spans="1:58">
      <c r="A12" s="28"/>
      <c r="H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</row>
    <row r="13" spans="1:58" s="32" customFormat="1">
      <c r="A13" s="3" t="s">
        <v>461</v>
      </c>
      <c r="B13" s="3" t="s">
        <v>462</v>
      </c>
      <c r="C13" s="3" t="s">
        <v>463</v>
      </c>
      <c r="D13" s="3" t="s">
        <v>464</v>
      </c>
      <c r="E13" s="3" t="s">
        <v>465</v>
      </c>
      <c r="F13" s="3" t="s">
        <v>466</v>
      </c>
      <c r="G13" s="3" t="s">
        <v>467</v>
      </c>
      <c r="H13" s="3" t="s">
        <v>468</v>
      </c>
      <c r="I13" s="3" t="s">
        <v>469</v>
      </c>
      <c r="J13" s="3" t="s">
        <v>470</v>
      </c>
      <c r="K13" s="3" t="s">
        <v>471</v>
      </c>
      <c r="L13" s="3" t="s">
        <v>472</v>
      </c>
      <c r="M13" s="3" t="s">
        <v>473</v>
      </c>
      <c r="N13" s="3" t="s">
        <v>474</v>
      </c>
      <c r="O13" s="3" t="s">
        <v>475</v>
      </c>
      <c r="P13" s="3" t="s">
        <v>476</v>
      </c>
      <c r="Q13" s="3" t="s">
        <v>477</v>
      </c>
      <c r="R13" s="3" t="s">
        <v>478</v>
      </c>
      <c r="S13" s="3" t="s">
        <v>479</v>
      </c>
      <c r="T13" s="3" t="s">
        <v>480</v>
      </c>
      <c r="U13" s="3" t="s">
        <v>481</v>
      </c>
      <c r="V13" s="31" t="s">
        <v>482</v>
      </c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</row>
    <row r="14" spans="1:58" s="32" customFormat="1">
      <c r="A14" s="33" t="s">
        <v>483</v>
      </c>
      <c r="B14" s="33" t="s">
        <v>484</v>
      </c>
      <c r="C14" s="33" t="s">
        <v>485</v>
      </c>
      <c r="D14" s="33" t="s">
        <v>486</v>
      </c>
      <c r="E14" s="33" t="s">
        <v>486</v>
      </c>
      <c r="F14" s="33" t="s">
        <v>487</v>
      </c>
      <c r="G14" s="33" t="s">
        <v>487</v>
      </c>
      <c r="H14" s="33" t="s">
        <v>488</v>
      </c>
      <c r="I14" s="33" t="s">
        <v>489</v>
      </c>
      <c r="J14" s="33" t="s">
        <v>490</v>
      </c>
      <c r="K14" s="33" t="s">
        <v>491</v>
      </c>
      <c r="L14" s="33" t="s">
        <v>492</v>
      </c>
      <c r="M14" s="33" t="s">
        <v>492</v>
      </c>
      <c r="N14" s="33" t="s">
        <v>492</v>
      </c>
      <c r="O14" s="33" t="s">
        <v>492</v>
      </c>
      <c r="P14" s="33" t="s">
        <v>476</v>
      </c>
      <c r="Q14" s="33" t="s">
        <v>493</v>
      </c>
      <c r="R14" s="33" t="s">
        <v>494</v>
      </c>
      <c r="S14" s="33" t="s">
        <v>486</v>
      </c>
      <c r="T14" s="33" t="s">
        <v>486</v>
      </c>
      <c r="U14" s="33" t="s">
        <v>481</v>
      </c>
      <c r="V14" s="34" t="s">
        <v>482</v>
      </c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</row>
    <row r="15" spans="1:58" s="32" customFormat="1">
      <c r="A15" s="33" t="s">
        <v>495</v>
      </c>
      <c r="B15" s="33" t="s">
        <v>496</v>
      </c>
      <c r="C15" s="33" t="str">
        <f>""</f>
        <v/>
      </c>
      <c r="D15" s="33"/>
      <c r="E15" s="33"/>
      <c r="F15" s="33"/>
      <c r="G15" s="33" t="s">
        <v>497</v>
      </c>
      <c r="H15" s="33" t="s">
        <v>498</v>
      </c>
      <c r="I15" s="33" t="s">
        <v>499</v>
      </c>
      <c r="J15" s="33"/>
      <c r="K15" s="33" t="s">
        <v>500</v>
      </c>
      <c r="L15" s="33" t="s">
        <v>501</v>
      </c>
      <c r="M15" s="33" t="s">
        <v>501</v>
      </c>
      <c r="N15" s="33" t="s">
        <v>501</v>
      </c>
      <c r="O15" s="33" t="s">
        <v>501</v>
      </c>
      <c r="P15" s="33"/>
      <c r="Q15" s="33" t="s">
        <v>467</v>
      </c>
      <c r="R15" s="33" t="s">
        <v>502</v>
      </c>
      <c r="S15" s="33" t="s">
        <v>503</v>
      </c>
      <c r="T15" s="33" t="s">
        <v>503</v>
      </c>
      <c r="U15" s="33"/>
      <c r="V15" s="34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</row>
    <row r="16" spans="1:58" s="32" customFormat="1">
      <c r="A16" s="33" t="s">
        <v>486</v>
      </c>
      <c r="B16" s="33"/>
      <c r="C16" s="33" t="str">
        <f>""</f>
        <v/>
      </c>
      <c r="D16" s="33"/>
      <c r="E16" s="33"/>
      <c r="F16" s="33"/>
      <c r="G16" s="33"/>
      <c r="H16" s="33"/>
      <c r="I16" s="33"/>
      <c r="J16" s="33"/>
      <c r="K16" s="33" t="s">
        <v>504</v>
      </c>
      <c r="L16" s="33"/>
      <c r="M16" s="33"/>
      <c r="N16" s="33"/>
      <c r="O16" s="33"/>
      <c r="P16" s="33"/>
      <c r="Q16" s="33"/>
      <c r="R16" s="33" t="s">
        <v>505</v>
      </c>
      <c r="S16" s="33"/>
      <c r="T16" s="33"/>
      <c r="U16" s="33"/>
      <c r="V16" s="34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</row>
    <row r="17" spans="1:58" s="32" customForma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 t="s">
        <v>499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</row>
    <row r="18" spans="1:58" s="32" customForma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</row>
    <row r="19" spans="1:58" s="32" customForma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</row>
    <row r="20" spans="1:58" s="32" customForma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</row>
    <row r="21" spans="1:58" s="32" customForma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</row>
    <row r="22" spans="1:58" s="32" customForma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</row>
    <row r="23" spans="1:58" s="32" customForma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</row>
    <row r="24" spans="1:58" s="32" customForma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</row>
    <row r="25" spans="1:58" s="32" customForma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</row>
    <row r="26" spans="1:58" s="32" customForma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</row>
    <row r="27" spans="1:58" s="32" customForma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</row>
    <row r="28" spans="1:58" s="32" customFormat="1">
      <c r="A28" s="29" t="s">
        <v>506</v>
      </c>
      <c r="B28" s="29" t="s">
        <v>507</v>
      </c>
      <c r="C28" s="29" t="s">
        <v>508</v>
      </c>
      <c r="D28" s="29" t="s">
        <v>509</v>
      </c>
      <c r="E28" s="29" t="s">
        <v>510</v>
      </c>
      <c r="F28" s="29" t="s">
        <v>511</v>
      </c>
      <c r="G28" s="29" t="s">
        <v>512</v>
      </c>
      <c r="H28" s="29" t="s">
        <v>513</v>
      </c>
      <c r="I28" s="29" t="s">
        <v>514</v>
      </c>
      <c r="J28" s="29" t="s">
        <v>515</v>
      </c>
      <c r="K28" s="29" t="s">
        <v>516</v>
      </c>
      <c r="L28" s="29" t="s">
        <v>517</v>
      </c>
      <c r="M28" s="29" t="s">
        <v>518</v>
      </c>
      <c r="N28" s="29" t="s">
        <v>519</v>
      </c>
      <c r="O28" s="29" t="s">
        <v>520</v>
      </c>
      <c r="P28" s="29" t="s">
        <v>521</v>
      </c>
      <c r="Q28" s="29" t="s">
        <v>522</v>
      </c>
      <c r="R28" s="29" t="s">
        <v>523</v>
      </c>
      <c r="S28" s="29" t="s">
        <v>524</v>
      </c>
      <c r="T28" s="29" t="s">
        <v>525</v>
      </c>
      <c r="U28" s="29" t="s">
        <v>526</v>
      </c>
      <c r="V28" s="29" t="s">
        <v>527</v>
      </c>
      <c r="W28" s="29" t="s">
        <v>528</v>
      </c>
      <c r="X28" s="29" t="s">
        <v>529</v>
      </c>
      <c r="Y28" s="29" t="s">
        <v>530</v>
      </c>
      <c r="Z28" s="29" t="s">
        <v>531</v>
      </c>
      <c r="AA28" s="29" t="s">
        <v>532</v>
      </c>
      <c r="AB28" s="29" t="s">
        <v>533</v>
      </c>
      <c r="AC28" s="29" t="s">
        <v>534</v>
      </c>
      <c r="AD28" s="29" t="s">
        <v>535</v>
      </c>
      <c r="AE28" s="29" t="s">
        <v>536</v>
      </c>
      <c r="AF28" s="29" t="s">
        <v>537</v>
      </c>
      <c r="AG28" s="29" t="s">
        <v>538</v>
      </c>
      <c r="AH28" s="29" t="s">
        <v>539</v>
      </c>
      <c r="AI28" s="29" t="s">
        <v>540</v>
      </c>
      <c r="AJ28" s="29" t="s">
        <v>541</v>
      </c>
      <c r="AK28" s="29" t="s">
        <v>542</v>
      </c>
      <c r="AL28" s="29" t="s">
        <v>543</v>
      </c>
      <c r="AM28" s="29" t="s">
        <v>544</v>
      </c>
      <c r="AN28" s="35" t="s">
        <v>545</v>
      </c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</row>
    <row r="29" spans="1:58" s="32" customFormat="1">
      <c r="A29" s="33" t="s">
        <v>546</v>
      </c>
      <c r="B29" s="33" t="s">
        <v>547</v>
      </c>
      <c r="C29" s="33" t="s">
        <v>548</v>
      </c>
      <c r="D29" s="33" t="s">
        <v>487</v>
      </c>
      <c r="E29" s="33" t="s">
        <v>496</v>
      </c>
      <c r="F29" s="33" t="s">
        <v>549</v>
      </c>
      <c r="G29" s="33" t="s">
        <v>550</v>
      </c>
      <c r="H29" s="33" t="s">
        <v>551</v>
      </c>
      <c r="I29" s="33" t="s">
        <v>552</v>
      </c>
      <c r="J29" s="33" t="s">
        <v>553</v>
      </c>
      <c r="K29" s="33" t="s">
        <v>553</v>
      </c>
      <c r="L29" s="33" t="s">
        <v>554</v>
      </c>
      <c r="M29" s="33" t="s">
        <v>555</v>
      </c>
      <c r="N29" s="33" t="s">
        <v>556</v>
      </c>
      <c r="O29" s="33" t="s">
        <v>557</v>
      </c>
      <c r="P29" s="33" t="s">
        <v>558</v>
      </c>
      <c r="Q29" s="33" t="s">
        <v>559</v>
      </c>
      <c r="R29" s="33" t="s">
        <v>560</v>
      </c>
      <c r="S29" s="33" t="s">
        <v>561</v>
      </c>
      <c r="T29" s="33" t="s">
        <v>562</v>
      </c>
      <c r="U29" s="33" t="s">
        <v>563</v>
      </c>
      <c r="V29" s="33" t="s">
        <v>562</v>
      </c>
      <c r="W29" s="33" t="s">
        <v>563</v>
      </c>
      <c r="X29" s="33" t="s">
        <v>564</v>
      </c>
      <c r="Y29" s="33" t="s">
        <v>563</v>
      </c>
      <c r="Z29" s="33" t="s">
        <v>562</v>
      </c>
      <c r="AA29" s="33" t="s">
        <v>563</v>
      </c>
      <c r="AB29" s="33" t="s">
        <v>476</v>
      </c>
      <c r="AC29" s="33" t="s">
        <v>565</v>
      </c>
      <c r="AD29" s="33" t="s">
        <v>566</v>
      </c>
      <c r="AE29" s="33" t="s">
        <v>567</v>
      </c>
      <c r="AF29" s="33" t="s">
        <v>502</v>
      </c>
      <c r="AG29" s="33" t="s">
        <v>505</v>
      </c>
      <c r="AH29" s="33" t="s">
        <v>568</v>
      </c>
      <c r="AI29" s="33" t="s">
        <v>569</v>
      </c>
      <c r="AJ29" s="33" t="s">
        <v>553</v>
      </c>
      <c r="AK29" s="33" t="s">
        <v>569</v>
      </c>
      <c r="AL29" s="33" t="s">
        <v>553</v>
      </c>
      <c r="AM29" s="33" t="s">
        <v>481</v>
      </c>
      <c r="AN29" s="34" t="s">
        <v>482</v>
      </c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</row>
    <row r="30" spans="1:58" s="32" customFormat="1">
      <c r="A30" s="33" t="s">
        <v>546</v>
      </c>
      <c r="B30" s="33"/>
      <c r="C30" s="33"/>
      <c r="D30" s="33" t="s">
        <v>497</v>
      </c>
      <c r="E30" s="33"/>
      <c r="F30" s="33" t="s">
        <v>570</v>
      </c>
      <c r="G30" s="33" t="s">
        <v>571</v>
      </c>
      <c r="H30" s="33" t="s">
        <v>572</v>
      </c>
      <c r="I30" s="33" t="s">
        <v>573</v>
      </c>
      <c r="J30" s="33"/>
      <c r="K30" s="33"/>
      <c r="L30" s="33" t="s">
        <v>574</v>
      </c>
      <c r="M30" s="33" t="s">
        <v>575</v>
      </c>
      <c r="N30" s="33" t="s">
        <v>552</v>
      </c>
      <c r="O30" s="33" t="s">
        <v>576</v>
      </c>
      <c r="P30" s="33" t="s">
        <v>577</v>
      </c>
      <c r="Q30" s="33" t="s">
        <v>578</v>
      </c>
      <c r="R30" s="33"/>
      <c r="S30" s="33" t="s">
        <v>559</v>
      </c>
      <c r="T30" s="33" t="s">
        <v>579</v>
      </c>
      <c r="U30" s="33" t="s">
        <v>552</v>
      </c>
      <c r="V30" s="33" t="s">
        <v>579</v>
      </c>
      <c r="W30" s="33" t="s">
        <v>552</v>
      </c>
      <c r="X30" s="33" t="s">
        <v>579</v>
      </c>
      <c r="Y30" s="33" t="s">
        <v>552</v>
      </c>
      <c r="Z30" s="33" t="s">
        <v>579</v>
      </c>
      <c r="AA30" s="33" t="s">
        <v>552</v>
      </c>
      <c r="AB30" s="33"/>
      <c r="AC30" s="33"/>
      <c r="AD30" s="33"/>
      <c r="AE30" s="33" t="s">
        <v>580</v>
      </c>
      <c r="AF30" s="33"/>
      <c r="AG30" s="33"/>
      <c r="AH30" s="33"/>
      <c r="AI30" s="33" t="s">
        <v>581</v>
      </c>
      <c r="AJ30" s="33" t="s">
        <v>582</v>
      </c>
      <c r="AK30" s="33" t="s">
        <v>581</v>
      </c>
      <c r="AL30" s="33"/>
      <c r="AM30" s="33"/>
      <c r="AN30" s="33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</row>
    <row r="31" spans="1:58" s="32" customFormat="1">
      <c r="A31" s="33"/>
      <c r="B31" s="33"/>
      <c r="C31" s="33"/>
      <c r="D31" s="33" t="s">
        <v>583</v>
      </c>
      <c r="E31" s="33"/>
      <c r="F31" s="33"/>
      <c r="G31" s="33"/>
      <c r="H31" s="33"/>
      <c r="I31" s="33"/>
      <c r="J31" s="33"/>
      <c r="K31" s="33"/>
      <c r="L31" s="33" t="s">
        <v>584</v>
      </c>
      <c r="M31" s="33" t="s">
        <v>585</v>
      </c>
      <c r="N31" s="33" t="s">
        <v>563</v>
      </c>
      <c r="O31" s="33" t="s">
        <v>586</v>
      </c>
      <c r="P31" s="33" t="s">
        <v>587</v>
      </c>
      <c r="Q31" s="33" t="s">
        <v>588</v>
      </c>
      <c r="R31" s="33"/>
      <c r="S31" s="33" t="s">
        <v>578</v>
      </c>
      <c r="T31" s="33"/>
      <c r="U31" s="33" t="s">
        <v>589</v>
      </c>
      <c r="V31" s="33"/>
      <c r="W31" s="33" t="s">
        <v>589</v>
      </c>
      <c r="X31" s="33"/>
      <c r="Y31" s="33" t="s">
        <v>589</v>
      </c>
      <c r="Z31" s="33"/>
      <c r="AA31" s="33" t="s">
        <v>589</v>
      </c>
      <c r="AB31" s="33"/>
      <c r="AC31" s="33"/>
      <c r="AD31" s="33"/>
      <c r="AE31" s="33" t="s">
        <v>590</v>
      </c>
      <c r="AF31" s="33"/>
      <c r="AG31" s="33"/>
      <c r="AH31" s="33"/>
      <c r="AI31" s="33" t="s">
        <v>591</v>
      </c>
      <c r="AJ31" s="33"/>
      <c r="AK31" s="33"/>
      <c r="AL31" s="33"/>
      <c r="AM31" s="33"/>
      <c r="AN31" s="33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</row>
    <row r="32" spans="1:58" s="32" customFormat="1">
      <c r="A32" s="33"/>
      <c r="B32" s="33"/>
      <c r="C32" s="33"/>
      <c r="D32" s="33" t="s">
        <v>592</v>
      </c>
      <c r="E32" s="33"/>
      <c r="F32" s="33"/>
      <c r="G32" s="33"/>
      <c r="H32" s="33"/>
      <c r="I32" s="33"/>
      <c r="J32" s="33"/>
      <c r="K32" s="33"/>
      <c r="L32" s="33" t="s">
        <v>593</v>
      </c>
      <c r="M32" s="33"/>
      <c r="N32" s="33"/>
      <c r="O32" s="33"/>
      <c r="P32" s="33" t="s">
        <v>594</v>
      </c>
      <c r="Q32" s="33" t="s">
        <v>595</v>
      </c>
      <c r="R32" s="33"/>
      <c r="S32" s="33" t="s">
        <v>588</v>
      </c>
      <c r="T32" s="33"/>
      <c r="U32" s="33" t="s">
        <v>596</v>
      </c>
      <c r="V32" s="33"/>
      <c r="W32" s="33" t="s">
        <v>596</v>
      </c>
      <c r="X32" s="33"/>
      <c r="Y32" s="33" t="s">
        <v>596</v>
      </c>
      <c r="Z32" s="33"/>
      <c r="AA32" s="33" t="s">
        <v>596</v>
      </c>
      <c r="AB32" s="33"/>
      <c r="AC32" s="33"/>
      <c r="AD32" s="33"/>
      <c r="AE32" s="33"/>
      <c r="AF32" s="33"/>
      <c r="AG32" s="33"/>
      <c r="AH32" s="33"/>
      <c r="AI32" s="33" t="s">
        <v>584</v>
      </c>
      <c r="AJ32" s="33"/>
      <c r="AK32" s="33"/>
      <c r="AL32" s="33"/>
      <c r="AM32" s="33"/>
      <c r="AN32" s="33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</row>
    <row r="33" spans="1:58" s="32" customFormat="1">
      <c r="A33" s="33"/>
      <c r="B33" s="33"/>
      <c r="C33" s="33"/>
      <c r="D33" s="33" t="s">
        <v>597</v>
      </c>
      <c r="E33" s="33"/>
      <c r="F33" s="33"/>
      <c r="G33" s="33"/>
      <c r="H33" s="33"/>
      <c r="I33" s="33"/>
      <c r="J33" s="33"/>
      <c r="K33" s="33"/>
      <c r="L33" s="33" t="s">
        <v>598</v>
      </c>
      <c r="M33" s="33"/>
      <c r="N33" s="33"/>
      <c r="O33" s="33"/>
      <c r="P33" s="33"/>
      <c r="Q33" s="33" t="s">
        <v>599</v>
      </c>
      <c r="R33" s="33"/>
      <c r="S33" s="33" t="s">
        <v>595</v>
      </c>
      <c r="T33" s="33"/>
      <c r="U33" s="33" t="s">
        <v>600</v>
      </c>
      <c r="V33" s="33"/>
      <c r="W33" s="33" t="s">
        <v>600</v>
      </c>
      <c r="X33" s="33"/>
      <c r="Y33" s="33" t="s">
        <v>600</v>
      </c>
      <c r="Z33" s="33"/>
      <c r="AA33" s="33" t="s">
        <v>600</v>
      </c>
      <c r="AB33" s="33"/>
      <c r="AC33" s="33"/>
      <c r="AD33" s="33"/>
      <c r="AE33" s="33"/>
      <c r="AF33" s="33"/>
      <c r="AG33" s="33"/>
      <c r="AH33" s="33"/>
      <c r="AI33" s="33" t="s">
        <v>598</v>
      </c>
      <c r="AJ33" s="33"/>
      <c r="AK33" s="33"/>
      <c r="AL33" s="33"/>
      <c r="AM33" s="33"/>
      <c r="AN33" s="33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</row>
    <row r="34" spans="1:58" s="32" customForma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 t="s">
        <v>601</v>
      </c>
      <c r="M34" s="33"/>
      <c r="N34" s="33"/>
      <c r="O34" s="33"/>
      <c r="P34" s="33"/>
      <c r="Q34" s="33" t="s">
        <v>602</v>
      </c>
      <c r="R34" s="33"/>
      <c r="S34" s="33" t="s">
        <v>599</v>
      </c>
      <c r="T34" s="33"/>
      <c r="U34" s="33" t="s">
        <v>603</v>
      </c>
      <c r="V34" s="33"/>
      <c r="W34" s="33" t="s">
        <v>603</v>
      </c>
      <c r="X34" s="33"/>
      <c r="Y34" s="33" t="s">
        <v>603</v>
      </c>
      <c r="Z34" s="33"/>
      <c r="AA34" s="33" t="s">
        <v>603</v>
      </c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</row>
    <row r="35" spans="1:58" s="32" customForma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 t="s">
        <v>604</v>
      </c>
      <c r="M35" s="33"/>
      <c r="N35" s="33"/>
      <c r="O35" s="33"/>
      <c r="P35" s="33"/>
      <c r="Q35" s="33" t="s">
        <v>605</v>
      </c>
      <c r="R35" s="33"/>
      <c r="S35" s="33" t="s">
        <v>602</v>
      </c>
      <c r="T35" s="33"/>
      <c r="U35" s="33" t="s">
        <v>606</v>
      </c>
      <c r="V35" s="33"/>
      <c r="W35" s="33" t="s">
        <v>606</v>
      </c>
      <c r="X35" s="33"/>
      <c r="Y35" s="33" t="s">
        <v>606</v>
      </c>
      <c r="Z35" s="33"/>
      <c r="AA35" s="33" t="s">
        <v>606</v>
      </c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</row>
    <row r="36" spans="1:58" s="32" customForma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 t="s">
        <v>607</v>
      </c>
      <c r="R36" s="33"/>
      <c r="S36" s="33" t="s">
        <v>605</v>
      </c>
      <c r="T36" s="33"/>
      <c r="U36" s="33" t="s">
        <v>608</v>
      </c>
      <c r="V36" s="33"/>
      <c r="W36" s="33" t="s">
        <v>608</v>
      </c>
      <c r="X36" s="33"/>
      <c r="Y36" s="33" t="s">
        <v>608</v>
      </c>
      <c r="Z36" s="33"/>
      <c r="AA36" s="33" t="s">
        <v>608</v>
      </c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</row>
    <row r="37" spans="1:58" s="32" customForma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 t="s">
        <v>609</v>
      </c>
      <c r="R37" s="33"/>
      <c r="S37" s="33" t="s">
        <v>607</v>
      </c>
      <c r="T37" s="33"/>
      <c r="U37" s="33" t="s">
        <v>593</v>
      </c>
      <c r="V37" s="33"/>
      <c r="W37" s="33" t="s">
        <v>593</v>
      </c>
      <c r="X37" s="33"/>
      <c r="Y37" s="33" t="s">
        <v>593</v>
      </c>
      <c r="Z37" s="33"/>
      <c r="AA37" s="33" t="s">
        <v>593</v>
      </c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</row>
    <row r="38" spans="1:58" s="32" customForma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 t="s">
        <v>610</v>
      </c>
      <c r="R38" s="33"/>
      <c r="S38" s="33" t="s">
        <v>609</v>
      </c>
      <c r="T38" s="33"/>
      <c r="U38" s="33" t="s">
        <v>611</v>
      </c>
      <c r="V38" s="33"/>
      <c r="W38" s="33" t="s">
        <v>611</v>
      </c>
      <c r="X38" s="33"/>
      <c r="Y38" s="33" t="s">
        <v>611</v>
      </c>
      <c r="Z38" s="33"/>
      <c r="AA38" s="33" t="s">
        <v>611</v>
      </c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</row>
    <row r="39" spans="1:58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 t="s">
        <v>612</v>
      </c>
      <c r="R39" s="36"/>
      <c r="S39" s="36" t="s">
        <v>610</v>
      </c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7"/>
      <c r="AI39" s="37"/>
      <c r="AJ39" s="37"/>
      <c r="AK39" s="37"/>
      <c r="AL39" s="37"/>
      <c r="AM39" s="37"/>
      <c r="AN39" s="37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</row>
    <row r="40" spans="1:58">
      <c r="A40" s="26"/>
      <c r="B40" s="26"/>
      <c r="C40" s="26"/>
      <c r="D40" s="26"/>
      <c r="E40" s="26"/>
      <c r="H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</row>
    <row r="41" spans="1:58">
      <c r="A41" s="26"/>
      <c r="B41" s="26"/>
      <c r="C41" s="26"/>
      <c r="D41" s="26"/>
      <c r="E41" s="26"/>
      <c r="H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</row>
    <row r="42" spans="1:58">
      <c r="A42" s="26"/>
      <c r="B42" s="26"/>
      <c r="C42" s="26"/>
      <c r="D42" s="26"/>
      <c r="E42" s="26"/>
      <c r="H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</row>
    <row r="43" spans="1:58">
      <c r="A43" s="24"/>
      <c r="B43" s="26"/>
      <c r="C43" s="26"/>
      <c r="D43" s="26"/>
      <c r="E43" s="26"/>
      <c r="H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</row>
    <row r="44" spans="1:58">
      <c r="A44" s="26">
        <v>42</v>
      </c>
      <c r="H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</row>
    <row r="45" spans="1:58">
      <c r="A45" s="26">
        <v>43</v>
      </c>
      <c r="H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</row>
    <row r="46" spans="1:58">
      <c r="A46" s="26">
        <v>70</v>
      </c>
      <c r="H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</row>
    <row r="47" spans="1:58">
      <c r="A47" s="26">
        <v>71</v>
      </c>
      <c r="H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</row>
    <row r="48" spans="1:58">
      <c r="A48" s="26">
        <v>73</v>
      </c>
      <c r="C48" s="25" t="s">
        <v>613</v>
      </c>
      <c r="H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</row>
    <row r="49" spans="1:58">
      <c r="A49" s="26">
        <v>170</v>
      </c>
      <c r="H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</row>
    <row r="50" spans="1:58">
      <c r="A50"/>
      <c r="H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</row>
    <row r="51" spans="1:58">
      <c r="H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</row>
    <row r="52" spans="1:58">
      <c r="H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</row>
    <row r="53" spans="1:58">
      <c r="H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</row>
    <row r="54" spans="1:58">
      <c r="H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</row>
    <row r="55" spans="1:58">
      <c r="H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</row>
    <row r="56" spans="1:58">
      <c r="H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</row>
    <row r="57" spans="1:58">
      <c r="H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</row>
    <row r="58" spans="1:58">
      <c r="H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</row>
    <row r="59" spans="1:58">
      <c r="H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</row>
    <row r="60" spans="1:58">
      <c r="H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</row>
    <row r="61" spans="1:58">
      <c r="H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</row>
    <row r="62" spans="1:58">
      <c r="H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</row>
    <row r="63" spans="1:58">
      <c r="H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</row>
    <row r="64" spans="1:58">
      <c r="H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</row>
    <row r="65" spans="8:58">
      <c r="H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</row>
    <row r="66" spans="8:58">
      <c r="H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</row>
    <row r="67" spans="8:58">
      <c r="H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</row>
    <row r="68" spans="8:58">
      <c r="H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</row>
    <row r="69" spans="8:58">
      <c r="H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</row>
    <row r="70" spans="8:58">
      <c r="H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</row>
    <row r="71" spans="8:58">
      <c r="H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</row>
    <row r="72" spans="8:58">
      <c r="H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</row>
    <row r="73" spans="8:58">
      <c r="H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</row>
    <row r="74" spans="8:58">
      <c r="H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</row>
    <row r="75" spans="8:58">
      <c r="H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</row>
    <row r="76" spans="8:58">
      <c r="H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</row>
    <row r="77" spans="8:58">
      <c r="H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</row>
    <row r="78" spans="8:58">
      <c r="H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</row>
    <row r="79" spans="8:58">
      <c r="H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</row>
    <row r="80" spans="8:58">
      <c r="H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</row>
    <row r="81" spans="8:58">
      <c r="H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</row>
    <row r="82" spans="8:58">
      <c r="H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</row>
    <row r="83" spans="8:58">
      <c r="H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</row>
    <row r="84" spans="8:58">
      <c r="H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</row>
    <row r="85" spans="8:58">
      <c r="H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</row>
    <row r="86" spans="8:58">
      <c r="H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</row>
    <row r="87" spans="8:58">
      <c r="H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</row>
    <row r="88" spans="8:58">
      <c r="H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</row>
    <row r="89" spans="8:58">
      <c r="H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</row>
    <row r="90" spans="8:58">
      <c r="H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</row>
    <row r="91" spans="8:58">
      <c r="H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</row>
    <row r="92" spans="8:58">
      <c r="H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</row>
    <row r="93" spans="8:58">
      <c r="H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</row>
    <row r="94" spans="8:58">
      <c r="H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</row>
    <row r="95" spans="8:58">
      <c r="H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</row>
    <row r="96" spans="8:58">
      <c r="H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</row>
    <row r="97" spans="8:58">
      <c r="H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</row>
    <row r="98" spans="8:58">
      <c r="H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</row>
    <row r="99" spans="8:58">
      <c r="H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</row>
    <row r="100" spans="8:58">
      <c r="H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</row>
    <row r="101" spans="8:58">
      <c r="H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</row>
    <row r="102" spans="8:58">
      <c r="H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</row>
    <row r="103" spans="8:58">
      <c r="H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</row>
    <row r="104" spans="8:58">
      <c r="H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</row>
    <row r="105" spans="8:58">
      <c r="H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</row>
    <row r="106" spans="8:58">
      <c r="H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</row>
    <row r="107" spans="8:58">
      <c r="H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</row>
  </sheetData>
  <sortState xmlns:xlrd2="http://schemas.microsoft.com/office/spreadsheetml/2017/richdata2" ref="A46:A49">
    <sortCondition ref="A46:A49"/>
  </sortState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6"/>
  <sheetViews>
    <sheetView topLeftCell="A195" zoomScale="85" zoomScaleNormal="85" workbookViewId="0">
      <selection activeCell="B205" sqref="B205"/>
    </sheetView>
  </sheetViews>
  <sheetFormatPr defaultRowHeight="15"/>
  <cols>
    <col min="1" max="1" width="33.140625" customWidth="1"/>
    <col min="2" max="3" width="21.5703125" bestFit="1" customWidth="1"/>
    <col min="4" max="4" width="46.5703125" bestFit="1" customWidth="1"/>
    <col min="5" max="5" width="18.28515625" bestFit="1" customWidth="1"/>
    <col min="6" max="6" width="31.85546875" bestFit="1" customWidth="1"/>
    <col min="7" max="7" width="17.85546875" bestFit="1" customWidth="1"/>
    <col min="8" max="8" width="29" bestFit="1" customWidth="1"/>
    <col min="9" max="9" width="8.140625" bestFit="1" customWidth="1"/>
    <col min="10" max="10" width="12.7109375" bestFit="1" customWidth="1"/>
    <col min="11" max="11" width="28" bestFit="1" customWidth="1"/>
  </cols>
  <sheetData>
    <row r="1" spans="1:11">
      <c r="A1" s="140" t="s">
        <v>614</v>
      </c>
      <c r="D1" s="61" t="s">
        <v>615</v>
      </c>
      <c r="E1" s="61" t="s">
        <v>616</v>
      </c>
      <c r="F1" s="61" t="s">
        <v>617</v>
      </c>
      <c r="G1" s="61" t="s">
        <v>618</v>
      </c>
      <c r="H1" s="61" t="s">
        <v>619</v>
      </c>
      <c r="I1" s="61" t="s">
        <v>620</v>
      </c>
      <c r="J1" s="61" t="s">
        <v>442</v>
      </c>
      <c r="K1" s="61" t="s">
        <v>621</v>
      </c>
    </row>
    <row r="2" spans="1:11">
      <c r="A2" s="141" t="s">
        <v>614</v>
      </c>
      <c r="D2" s="62" t="s">
        <v>614</v>
      </c>
      <c r="E2" s="62" t="s">
        <v>622</v>
      </c>
      <c r="F2" s="62" t="s">
        <v>623</v>
      </c>
      <c r="G2" s="62" t="s">
        <v>614</v>
      </c>
      <c r="H2" s="63" t="s">
        <v>624</v>
      </c>
      <c r="I2" s="62">
        <v>0</v>
      </c>
      <c r="J2" s="62">
        <v>0</v>
      </c>
      <c r="K2" s="62" t="s">
        <v>614</v>
      </c>
    </row>
    <row r="3" spans="1:11">
      <c r="A3" s="141" t="s">
        <v>625</v>
      </c>
      <c r="D3" s="64" t="s">
        <v>626</v>
      </c>
      <c r="E3" s="64" t="s">
        <v>627</v>
      </c>
      <c r="F3" s="64" t="s">
        <v>628</v>
      </c>
      <c r="G3" s="64" t="s">
        <v>629</v>
      </c>
      <c r="H3" s="65" t="s">
        <v>624</v>
      </c>
      <c r="I3" s="64">
        <v>1</v>
      </c>
      <c r="J3" s="64">
        <v>1</v>
      </c>
      <c r="K3" s="64" t="s">
        <v>629</v>
      </c>
    </row>
    <row r="4" spans="1:11">
      <c r="A4" s="141" t="s">
        <v>630</v>
      </c>
      <c r="D4" s="62" t="s">
        <v>631</v>
      </c>
      <c r="E4" s="62" t="s">
        <v>622</v>
      </c>
      <c r="F4" s="62" t="s">
        <v>632</v>
      </c>
      <c r="G4" s="62" t="s">
        <v>633</v>
      </c>
      <c r="H4" s="63" t="s">
        <v>624</v>
      </c>
      <c r="I4" s="62">
        <v>1</v>
      </c>
      <c r="J4" s="62">
        <v>1</v>
      </c>
      <c r="K4" s="62" t="s">
        <v>633</v>
      </c>
    </row>
    <row r="5" spans="1:11">
      <c r="A5" s="141" t="s">
        <v>634</v>
      </c>
      <c r="D5" s="64" t="s">
        <v>635</v>
      </c>
      <c r="E5" s="64" t="s">
        <v>622</v>
      </c>
      <c r="F5" s="64" t="s">
        <v>623</v>
      </c>
      <c r="G5" s="64" t="s">
        <v>636</v>
      </c>
      <c r="H5" s="64"/>
      <c r="I5" s="64"/>
      <c r="J5" s="64"/>
      <c r="K5" s="64" t="s">
        <v>636</v>
      </c>
    </row>
    <row r="6" spans="1:11">
      <c r="A6" s="141" t="s">
        <v>637</v>
      </c>
      <c r="D6" s="62" t="s">
        <v>638</v>
      </c>
      <c r="E6" s="62" t="s">
        <v>622</v>
      </c>
      <c r="F6" s="62" t="s">
        <v>623</v>
      </c>
      <c r="G6" s="62" t="s">
        <v>639</v>
      </c>
      <c r="H6" s="63" t="s">
        <v>624</v>
      </c>
      <c r="I6" s="62">
        <v>0</v>
      </c>
      <c r="J6" s="62">
        <v>4</v>
      </c>
      <c r="K6" s="62" t="s">
        <v>639</v>
      </c>
    </row>
    <row r="7" spans="1:11">
      <c r="A7" s="141" t="s">
        <v>640</v>
      </c>
      <c r="D7" s="64" t="s">
        <v>641</v>
      </c>
      <c r="E7" s="64" t="s">
        <v>642</v>
      </c>
      <c r="F7" s="64" t="s">
        <v>643</v>
      </c>
      <c r="G7" s="64" t="s">
        <v>643</v>
      </c>
      <c r="H7" s="65" t="s">
        <v>624</v>
      </c>
      <c r="I7" s="64">
        <v>1</v>
      </c>
      <c r="J7" s="64">
        <v>1</v>
      </c>
      <c r="K7" s="64" t="s">
        <v>643</v>
      </c>
    </row>
    <row r="8" spans="1:11">
      <c r="A8" s="141" t="s">
        <v>644</v>
      </c>
      <c r="D8" s="62" t="s">
        <v>645</v>
      </c>
      <c r="E8" s="62" t="s">
        <v>642</v>
      </c>
      <c r="F8" s="62" t="s">
        <v>643</v>
      </c>
      <c r="G8" s="62" t="s">
        <v>643</v>
      </c>
      <c r="H8" s="63" t="s">
        <v>624</v>
      </c>
      <c r="I8" s="62">
        <v>1</v>
      </c>
      <c r="J8" s="62">
        <v>1</v>
      </c>
      <c r="K8" s="62" t="s">
        <v>643</v>
      </c>
    </row>
    <row r="9" spans="1:11">
      <c r="A9" s="141" t="s">
        <v>646</v>
      </c>
      <c r="D9" s="64" t="s">
        <v>647</v>
      </c>
      <c r="E9" s="64" t="s">
        <v>642</v>
      </c>
      <c r="F9" s="64" t="s">
        <v>643</v>
      </c>
      <c r="G9" s="64" t="s">
        <v>643</v>
      </c>
      <c r="H9" s="65" t="s">
        <v>624</v>
      </c>
      <c r="I9" s="64">
        <v>1</v>
      </c>
      <c r="J9" s="64">
        <v>1</v>
      </c>
      <c r="K9" s="64" t="s">
        <v>643</v>
      </c>
    </row>
    <row r="10" spans="1:11">
      <c r="A10" s="141" t="s">
        <v>648</v>
      </c>
      <c r="D10" s="62" t="s">
        <v>649</v>
      </c>
      <c r="E10" s="62" t="s">
        <v>650</v>
      </c>
      <c r="F10" s="62" t="s">
        <v>651</v>
      </c>
      <c r="G10" s="62" t="s">
        <v>651</v>
      </c>
      <c r="H10" s="63" t="s">
        <v>624</v>
      </c>
      <c r="I10" s="62">
        <v>0</v>
      </c>
      <c r="J10" s="62">
        <v>0</v>
      </c>
      <c r="K10" s="62" t="s">
        <v>652</v>
      </c>
    </row>
    <row r="11" spans="1:11">
      <c r="A11" s="141" t="s">
        <v>653</v>
      </c>
      <c r="D11" s="64" t="s">
        <v>654</v>
      </c>
      <c r="E11" s="64" t="s">
        <v>655</v>
      </c>
      <c r="F11" s="64" t="s">
        <v>651</v>
      </c>
      <c r="G11" s="64" t="s">
        <v>651</v>
      </c>
      <c r="H11" s="65" t="s">
        <v>624</v>
      </c>
      <c r="I11" s="64">
        <v>0</v>
      </c>
      <c r="J11" s="64">
        <v>0</v>
      </c>
      <c r="K11" s="64" t="s">
        <v>652</v>
      </c>
    </row>
    <row r="12" spans="1:11">
      <c r="A12" s="141" t="s">
        <v>656</v>
      </c>
      <c r="D12" s="62" t="s">
        <v>657</v>
      </c>
      <c r="E12" s="62" t="s">
        <v>655</v>
      </c>
      <c r="F12" s="62" t="s">
        <v>651</v>
      </c>
      <c r="G12" s="62" t="s">
        <v>651</v>
      </c>
      <c r="H12" s="63" t="s">
        <v>624</v>
      </c>
      <c r="I12" s="62">
        <v>0</v>
      </c>
      <c r="J12" s="62">
        <v>0</v>
      </c>
      <c r="K12" s="62" t="s">
        <v>652</v>
      </c>
    </row>
    <row r="13" spans="1:11">
      <c r="A13" s="141" t="s">
        <v>658</v>
      </c>
      <c r="D13" s="64" t="s">
        <v>659</v>
      </c>
      <c r="E13" s="64" t="s">
        <v>660</v>
      </c>
      <c r="F13" s="64" t="s">
        <v>651</v>
      </c>
      <c r="G13" s="64" t="s">
        <v>651</v>
      </c>
      <c r="H13" s="65" t="s">
        <v>624</v>
      </c>
      <c r="I13" s="64">
        <v>0</v>
      </c>
      <c r="J13" s="64">
        <v>0</v>
      </c>
      <c r="K13" s="64" t="s">
        <v>661</v>
      </c>
    </row>
    <row r="14" spans="1:11">
      <c r="A14" s="141" t="s">
        <v>662</v>
      </c>
      <c r="D14" s="62" t="s">
        <v>663</v>
      </c>
      <c r="E14" s="62" t="s">
        <v>664</v>
      </c>
      <c r="F14" s="62" t="s">
        <v>651</v>
      </c>
      <c r="G14" s="62" t="s">
        <v>651</v>
      </c>
      <c r="H14" s="63" t="s">
        <v>624</v>
      </c>
      <c r="I14" s="62">
        <v>0</v>
      </c>
      <c r="J14" s="62">
        <v>0</v>
      </c>
      <c r="K14" s="62" t="s">
        <v>665</v>
      </c>
    </row>
    <row r="15" spans="1:11">
      <c r="A15" s="141" t="s">
        <v>666</v>
      </c>
      <c r="D15" s="64" t="s">
        <v>667</v>
      </c>
      <c r="E15" s="64" t="s">
        <v>664</v>
      </c>
      <c r="F15" s="64" t="s">
        <v>651</v>
      </c>
      <c r="G15" s="64" t="s">
        <v>651</v>
      </c>
      <c r="H15" s="65" t="s">
        <v>624</v>
      </c>
      <c r="I15" s="64">
        <v>0</v>
      </c>
      <c r="J15" s="64">
        <v>0</v>
      </c>
      <c r="K15" s="64" t="s">
        <v>665</v>
      </c>
    </row>
    <row r="16" spans="1:11">
      <c r="A16" s="141" t="s">
        <v>668</v>
      </c>
      <c r="D16" s="62" t="s">
        <v>669</v>
      </c>
      <c r="E16" s="62" t="s">
        <v>622</v>
      </c>
      <c r="F16" s="62" t="s">
        <v>651</v>
      </c>
      <c r="G16" s="62" t="s">
        <v>651</v>
      </c>
      <c r="H16" s="63" t="s">
        <v>624</v>
      </c>
      <c r="I16" s="62">
        <v>0</v>
      </c>
      <c r="J16" s="62">
        <v>0</v>
      </c>
      <c r="K16" s="62" t="s">
        <v>670</v>
      </c>
    </row>
    <row r="17" spans="1:11">
      <c r="A17" s="141" t="s">
        <v>671</v>
      </c>
      <c r="D17" s="64" t="s">
        <v>672</v>
      </c>
      <c r="E17" s="64" t="s">
        <v>650</v>
      </c>
      <c r="F17" s="64" t="s">
        <v>651</v>
      </c>
      <c r="G17" s="64" t="s">
        <v>651</v>
      </c>
      <c r="H17" s="65" t="s">
        <v>624</v>
      </c>
      <c r="I17" s="64">
        <v>1</v>
      </c>
      <c r="J17" s="64">
        <v>1</v>
      </c>
      <c r="K17" s="64" t="s">
        <v>661</v>
      </c>
    </row>
    <row r="18" spans="1:11">
      <c r="A18" s="141" t="s">
        <v>673</v>
      </c>
      <c r="D18" s="62" t="s">
        <v>674</v>
      </c>
      <c r="E18" s="62" t="s">
        <v>675</v>
      </c>
      <c r="F18" s="62" t="s">
        <v>651</v>
      </c>
      <c r="G18" s="62" t="s">
        <v>651</v>
      </c>
      <c r="H18" s="63" t="s">
        <v>624</v>
      </c>
      <c r="I18" s="62">
        <v>0</v>
      </c>
      <c r="J18" s="62">
        <v>0</v>
      </c>
      <c r="K18" s="62" t="s">
        <v>665</v>
      </c>
    </row>
    <row r="19" spans="1:11">
      <c r="A19" s="141" t="s">
        <v>676</v>
      </c>
      <c r="D19" s="64" t="s">
        <v>677</v>
      </c>
      <c r="E19" s="64" t="s">
        <v>675</v>
      </c>
      <c r="F19" s="64" t="s">
        <v>651</v>
      </c>
      <c r="G19" s="64" t="s">
        <v>651</v>
      </c>
      <c r="H19" s="65" t="s">
        <v>624</v>
      </c>
      <c r="I19" s="64">
        <v>0</v>
      </c>
      <c r="J19" s="64">
        <v>0</v>
      </c>
      <c r="K19" s="64" t="s">
        <v>665</v>
      </c>
    </row>
    <row r="20" spans="1:11">
      <c r="A20" s="141" t="s">
        <v>678</v>
      </c>
      <c r="D20" s="62" t="s">
        <v>679</v>
      </c>
      <c r="E20" s="62" t="s">
        <v>675</v>
      </c>
      <c r="F20" s="62" t="s">
        <v>680</v>
      </c>
      <c r="G20" s="62" t="s">
        <v>680</v>
      </c>
      <c r="H20" s="63" t="s">
        <v>624</v>
      </c>
      <c r="I20" s="62">
        <v>0</v>
      </c>
      <c r="J20" s="62">
        <v>0</v>
      </c>
      <c r="K20" s="62" t="s">
        <v>681</v>
      </c>
    </row>
    <row r="21" spans="1:11">
      <c r="A21" s="141" t="s">
        <v>682</v>
      </c>
      <c r="D21" s="64" t="s">
        <v>683</v>
      </c>
      <c r="E21" s="64" t="s">
        <v>650</v>
      </c>
      <c r="F21" s="64" t="s">
        <v>651</v>
      </c>
      <c r="G21" s="64" t="s">
        <v>651</v>
      </c>
      <c r="H21" s="65" t="s">
        <v>624</v>
      </c>
      <c r="I21" s="64">
        <v>0</v>
      </c>
      <c r="J21" s="64">
        <v>0</v>
      </c>
      <c r="K21" s="64" t="s">
        <v>683</v>
      </c>
    </row>
    <row r="22" spans="1:11">
      <c r="A22" s="141" t="s">
        <v>684</v>
      </c>
      <c r="D22" s="62" t="s">
        <v>685</v>
      </c>
      <c r="E22" s="62" t="s">
        <v>627</v>
      </c>
      <c r="F22" s="62" t="s">
        <v>651</v>
      </c>
      <c r="G22" s="62" t="s">
        <v>651</v>
      </c>
      <c r="H22" s="63" t="s">
        <v>624</v>
      </c>
      <c r="I22" s="62">
        <v>0</v>
      </c>
      <c r="J22" s="62">
        <v>0</v>
      </c>
      <c r="K22" s="62" t="s">
        <v>685</v>
      </c>
    </row>
    <row r="23" spans="1:11">
      <c r="A23" s="141" t="s">
        <v>686</v>
      </c>
      <c r="D23" s="64" t="s">
        <v>687</v>
      </c>
      <c r="E23" s="64" t="s">
        <v>664</v>
      </c>
      <c r="F23" s="64" t="s">
        <v>651</v>
      </c>
      <c r="G23" s="64" t="s">
        <v>651</v>
      </c>
      <c r="H23" s="65" t="s">
        <v>624</v>
      </c>
      <c r="I23" s="64">
        <v>0</v>
      </c>
      <c r="J23" s="64">
        <v>0</v>
      </c>
      <c r="K23" s="64" t="s">
        <v>652</v>
      </c>
    </row>
    <row r="24" spans="1:11">
      <c r="A24" s="141" t="s">
        <v>688</v>
      </c>
      <c r="D24" s="62" t="s">
        <v>689</v>
      </c>
      <c r="E24" s="62" t="s">
        <v>660</v>
      </c>
      <c r="F24" s="62" t="s">
        <v>651</v>
      </c>
      <c r="G24" s="62" t="s">
        <v>651</v>
      </c>
      <c r="H24" s="63" t="s">
        <v>624</v>
      </c>
      <c r="I24" s="62">
        <v>0</v>
      </c>
      <c r="J24" s="62">
        <v>0</v>
      </c>
      <c r="K24" s="62" t="s">
        <v>652</v>
      </c>
    </row>
    <row r="25" spans="1:11">
      <c r="A25" s="141" t="s">
        <v>690</v>
      </c>
      <c r="D25" s="64" t="s">
        <v>672</v>
      </c>
      <c r="E25" s="64" t="s">
        <v>650</v>
      </c>
      <c r="F25" s="64" t="s">
        <v>691</v>
      </c>
      <c r="G25" s="64" t="s">
        <v>692</v>
      </c>
      <c r="H25" s="65" t="s">
        <v>624</v>
      </c>
      <c r="I25" s="64">
        <v>1</v>
      </c>
      <c r="J25" s="64">
        <v>1</v>
      </c>
      <c r="K25" s="64" t="s">
        <v>661</v>
      </c>
    </row>
    <row r="26" spans="1:11">
      <c r="A26" s="141" t="s">
        <v>693</v>
      </c>
      <c r="D26" s="62" t="s">
        <v>694</v>
      </c>
      <c r="E26" s="62" t="s">
        <v>695</v>
      </c>
      <c r="F26" s="62" t="s">
        <v>694</v>
      </c>
      <c r="G26" s="62" t="s">
        <v>633</v>
      </c>
      <c r="H26" s="63" t="s">
        <v>624</v>
      </c>
      <c r="I26" s="62">
        <v>1</v>
      </c>
      <c r="J26" s="62">
        <v>1</v>
      </c>
      <c r="K26" s="62" t="s">
        <v>694</v>
      </c>
    </row>
    <row r="27" spans="1:11">
      <c r="A27" s="141" t="s">
        <v>696</v>
      </c>
      <c r="D27" s="64" t="s">
        <v>697</v>
      </c>
      <c r="E27" s="64" t="s">
        <v>622</v>
      </c>
      <c r="F27" s="64" t="s">
        <v>623</v>
      </c>
      <c r="G27" s="64" t="s">
        <v>698</v>
      </c>
      <c r="H27" s="65" t="s">
        <v>624</v>
      </c>
      <c r="I27" s="64">
        <v>0</v>
      </c>
      <c r="J27" s="64">
        <v>0</v>
      </c>
      <c r="K27" s="64" t="s">
        <v>698</v>
      </c>
    </row>
    <row r="28" spans="1:11">
      <c r="A28" s="141" t="s">
        <v>699</v>
      </c>
      <c r="D28" s="62" t="s">
        <v>700</v>
      </c>
      <c r="E28" s="62" t="s">
        <v>655</v>
      </c>
      <c r="F28" s="62" t="s">
        <v>700</v>
      </c>
      <c r="G28" s="62" t="s">
        <v>633</v>
      </c>
      <c r="H28" s="62" t="s">
        <v>700</v>
      </c>
      <c r="I28" s="62">
        <v>1</v>
      </c>
      <c r="J28" s="62">
        <v>1</v>
      </c>
      <c r="K28" s="62" t="s">
        <v>633</v>
      </c>
    </row>
    <row r="29" spans="1:11">
      <c r="A29" s="141" t="s">
        <v>701</v>
      </c>
      <c r="D29" s="64" t="s">
        <v>702</v>
      </c>
      <c r="E29" s="64" t="s">
        <v>650</v>
      </c>
      <c r="F29" s="64" t="s">
        <v>702</v>
      </c>
      <c r="G29" s="64" t="s">
        <v>636</v>
      </c>
      <c r="H29" s="64" t="s">
        <v>703</v>
      </c>
      <c r="I29" s="64">
        <v>1</v>
      </c>
      <c r="J29" s="64">
        <v>3</v>
      </c>
      <c r="K29" s="64" t="s">
        <v>633</v>
      </c>
    </row>
    <row r="30" spans="1:11">
      <c r="A30" s="141" t="s">
        <v>704</v>
      </c>
      <c r="D30" s="62" t="s">
        <v>705</v>
      </c>
      <c r="E30" s="62" t="s">
        <v>642</v>
      </c>
      <c r="F30" s="62" t="s">
        <v>706</v>
      </c>
      <c r="G30" s="62" t="s">
        <v>707</v>
      </c>
      <c r="H30" s="63" t="s">
        <v>624</v>
      </c>
      <c r="I30" s="62">
        <v>0</v>
      </c>
      <c r="J30" s="62">
        <v>2</v>
      </c>
      <c r="K30" s="62" t="s">
        <v>708</v>
      </c>
    </row>
    <row r="31" spans="1:11">
      <c r="A31" s="141" t="s">
        <v>709</v>
      </c>
      <c r="D31" s="64" t="s">
        <v>710</v>
      </c>
      <c r="E31" s="64" t="s">
        <v>650</v>
      </c>
      <c r="F31" s="64" t="s">
        <v>710</v>
      </c>
      <c r="G31" s="64" t="s">
        <v>707</v>
      </c>
      <c r="H31" s="65" t="s">
        <v>624</v>
      </c>
      <c r="I31" s="64">
        <v>0</v>
      </c>
      <c r="J31" s="64">
        <v>1</v>
      </c>
      <c r="K31" s="64" t="s">
        <v>711</v>
      </c>
    </row>
    <row r="32" spans="1:11">
      <c r="A32" s="141" t="s">
        <v>712</v>
      </c>
      <c r="D32" s="62" t="s">
        <v>713</v>
      </c>
      <c r="E32" s="62" t="s">
        <v>650</v>
      </c>
      <c r="F32" s="62" t="s">
        <v>713</v>
      </c>
      <c r="G32" s="62" t="s">
        <v>707</v>
      </c>
      <c r="H32" s="63" t="s">
        <v>624</v>
      </c>
      <c r="I32" s="62">
        <v>0</v>
      </c>
      <c r="J32" s="62">
        <v>1</v>
      </c>
      <c r="K32" s="62" t="s">
        <v>714</v>
      </c>
    </row>
    <row r="33" spans="1:11">
      <c r="A33" s="141" t="s">
        <v>715</v>
      </c>
      <c r="D33" s="64" t="s">
        <v>716</v>
      </c>
      <c r="E33" s="64" t="s">
        <v>675</v>
      </c>
      <c r="F33" s="64" t="s">
        <v>717</v>
      </c>
      <c r="G33" s="64" t="s">
        <v>707</v>
      </c>
      <c r="H33" s="65" t="s">
        <v>624</v>
      </c>
      <c r="I33" s="64">
        <v>0</v>
      </c>
      <c r="J33" s="64">
        <v>1</v>
      </c>
      <c r="K33" s="64" t="s">
        <v>718</v>
      </c>
    </row>
    <row r="34" spans="1:11">
      <c r="A34" s="141" t="s">
        <v>719</v>
      </c>
      <c r="D34" s="62" t="s">
        <v>720</v>
      </c>
      <c r="E34" s="62" t="s">
        <v>650</v>
      </c>
      <c r="F34" s="62" t="s">
        <v>720</v>
      </c>
      <c r="G34" s="62" t="s">
        <v>707</v>
      </c>
      <c r="H34" s="63" t="s">
        <v>624</v>
      </c>
      <c r="I34" s="62">
        <v>1</v>
      </c>
      <c r="J34" s="62">
        <v>1</v>
      </c>
      <c r="K34" s="62" t="s">
        <v>721</v>
      </c>
    </row>
    <row r="35" spans="1:11">
      <c r="A35" s="141" t="s">
        <v>722</v>
      </c>
      <c r="D35" s="64" t="s">
        <v>723</v>
      </c>
      <c r="E35" s="64" t="s">
        <v>622</v>
      </c>
      <c r="F35" s="64" t="s">
        <v>706</v>
      </c>
      <c r="G35" s="64" t="s">
        <v>707</v>
      </c>
      <c r="H35" s="65" t="s">
        <v>624</v>
      </c>
      <c r="I35" s="64">
        <v>0</v>
      </c>
      <c r="J35" s="64">
        <v>0</v>
      </c>
      <c r="K35" s="64" t="s">
        <v>724</v>
      </c>
    </row>
    <row r="36" spans="1:11">
      <c r="A36" s="141" t="s">
        <v>725</v>
      </c>
      <c r="D36" s="62" t="s">
        <v>726</v>
      </c>
      <c r="E36" s="62" t="s">
        <v>650</v>
      </c>
      <c r="F36" s="62" t="s">
        <v>706</v>
      </c>
      <c r="G36" s="62" t="s">
        <v>707</v>
      </c>
      <c r="H36" s="62" t="s">
        <v>727</v>
      </c>
      <c r="I36" s="62">
        <v>0</v>
      </c>
      <c r="J36" s="62">
        <v>3</v>
      </c>
      <c r="K36" s="62" t="s">
        <v>727</v>
      </c>
    </row>
    <row r="37" spans="1:11">
      <c r="A37" s="141" t="s">
        <v>728</v>
      </c>
      <c r="D37" s="64" t="s">
        <v>729</v>
      </c>
      <c r="E37" s="64" t="s">
        <v>650</v>
      </c>
      <c r="F37" s="64" t="s">
        <v>729</v>
      </c>
      <c r="G37" s="64" t="s">
        <v>707</v>
      </c>
      <c r="H37" s="65" t="s">
        <v>624</v>
      </c>
      <c r="I37" s="64">
        <v>1</v>
      </c>
      <c r="J37" s="64">
        <v>1</v>
      </c>
      <c r="K37" s="64" t="s">
        <v>730</v>
      </c>
    </row>
    <row r="38" spans="1:11">
      <c r="A38" s="141" t="s">
        <v>731</v>
      </c>
      <c r="D38" s="62" t="s">
        <v>732</v>
      </c>
      <c r="E38" s="62" t="s">
        <v>650</v>
      </c>
      <c r="F38" s="62" t="s">
        <v>733</v>
      </c>
      <c r="G38" s="62" t="s">
        <v>733</v>
      </c>
      <c r="H38" s="63" t="s">
        <v>624</v>
      </c>
      <c r="I38" s="62">
        <v>0</v>
      </c>
      <c r="J38" s="62">
        <v>0</v>
      </c>
      <c r="K38" s="62" t="s">
        <v>734</v>
      </c>
    </row>
    <row r="39" spans="1:11">
      <c r="A39" s="141" t="s">
        <v>735</v>
      </c>
      <c r="D39" s="64" t="s">
        <v>736</v>
      </c>
      <c r="E39" s="64" t="s">
        <v>655</v>
      </c>
      <c r="F39" s="64" t="s">
        <v>733</v>
      </c>
      <c r="G39" s="64" t="s">
        <v>733</v>
      </c>
      <c r="H39" s="65" t="s">
        <v>624</v>
      </c>
      <c r="I39" s="64">
        <v>0</v>
      </c>
      <c r="J39" s="64">
        <v>0</v>
      </c>
      <c r="K39" s="64" t="s">
        <v>734</v>
      </c>
    </row>
    <row r="40" spans="1:11">
      <c r="A40" s="141" t="s">
        <v>737</v>
      </c>
      <c r="D40" s="62" t="s">
        <v>738</v>
      </c>
      <c r="E40" s="62" t="s">
        <v>655</v>
      </c>
      <c r="F40" s="62" t="s">
        <v>733</v>
      </c>
      <c r="G40" s="62" t="s">
        <v>733</v>
      </c>
      <c r="H40" s="63" t="s">
        <v>624</v>
      </c>
      <c r="I40" s="62">
        <v>0</v>
      </c>
      <c r="J40" s="62">
        <v>0</v>
      </c>
      <c r="K40" s="62" t="s">
        <v>734</v>
      </c>
    </row>
    <row r="41" spans="1:11">
      <c r="A41" s="141" t="s">
        <v>739</v>
      </c>
      <c r="D41" s="64" t="s">
        <v>740</v>
      </c>
      <c r="E41" s="64" t="s">
        <v>660</v>
      </c>
      <c r="F41" s="64" t="s">
        <v>733</v>
      </c>
      <c r="G41" s="64" t="s">
        <v>733</v>
      </c>
      <c r="H41" s="65" t="s">
        <v>624</v>
      </c>
      <c r="I41" s="64">
        <v>0</v>
      </c>
      <c r="J41" s="64">
        <v>0</v>
      </c>
      <c r="K41" s="64" t="s">
        <v>741</v>
      </c>
    </row>
    <row r="42" spans="1:11">
      <c r="A42" s="141" t="s">
        <v>742</v>
      </c>
      <c r="D42" s="62" t="s">
        <v>743</v>
      </c>
      <c r="E42" s="62" t="s">
        <v>664</v>
      </c>
      <c r="F42" s="62" t="s">
        <v>733</v>
      </c>
      <c r="G42" s="62" t="s">
        <v>733</v>
      </c>
      <c r="H42" s="63" t="s">
        <v>624</v>
      </c>
      <c r="I42" s="62">
        <v>0</v>
      </c>
      <c r="J42" s="62">
        <v>0</v>
      </c>
      <c r="K42" s="62" t="s">
        <v>744</v>
      </c>
    </row>
    <row r="43" spans="1:11">
      <c r="A43" s="141" t="s">
        <v>745</v>
      </c>
      <c r="D43" s="64" t="s">
        <v>746</v>
      </c>
      <c r="E43" s="64" t="s">
        <v>664</v>
      </c>
      <c r="F43" s="64" t="s">
        <v>733</v>
      </c>
      <c r="G43" s="64" t="s">
        <v>733</v>
      </c>
      <c r="H43" s="65" t="s">
        <v>624</v>
      </c>
      <c r="I43" s="64">
        <v>0</v>
      </c>
      <c r="J43" s="64">
        <v>0</v>
      </c>
      <c r="K43" s="64" t="s">
        <v>744</v>
      </c>
    </row>
    <row r="44" spans="1:11">
      <c r="A44" s="141" t="s">
        <v>747</v>
      </c>
      <c r="D44" s="62" t="s">
        <v>748</v>
      </c>
      <c r="E44" s="62" t="s">
        <v>622</v>
      </c>
      <c r="F44" s="62" t="s">
        <v>733</v>
      </c>
      <c r="G44" s="62" t="s">
        <v>733</v>
      </c>
      <c r="H44" s="63" t="s">
        <v>624</v>
      </c>
      <c r="I44" s="62">
        <v>0</v>
      </c>
      <c r="J44" s="62">
        <v>0</v>
      </c>
      <c r="K44" s="62" t="s">
        <v>744</v>
      </c>
    </row>
    <row r="45" spans="1:11">
      <c r="A45" s="141" t="s">
        <v>749</v>
      </c>
      <c r="D45" s="64" t="s">
        <v>750</v>
      </c>
      <c r="E45" s="64" t="s">
        <v>675</v>
      </c>
      <c r="F45" s="64" t="s">
        <v>733</v>
      </c>
      <c r="G45" s="64" t="s">
        <v>733</v>
      </c>
      <c r="H45" s="65" t="s">
        <v>624</v>
      </c>
      <c r="I45" s="64">
        <v>0</v>
      </c>
      <c r="J45" s="64">
        <v>0</v>
      </c>
      <c r="K45" s="64" t="s">
        <v>751</v>
      </c>
    </row>
    <row r="46" spans="1:11">
      <c r="A46" s="141" t="s">
        <v>752</v>
      </c>
      <c r="D46" s="62" t="s">
        <v>753</v>
      </c>
      <c r="E46" s="62" t="s">
        <v>675</v>
      </c>
      <c r="F46" s="62" t="s">
        <v>733</v>
      </c>
      <c r="G46" s="62" t="s">
        <v>733</v>
      </c>
      <c r="H46" s="63" t="s">
        <v>624</v>
      </c>
      <c r="I46" s="62">
        <v>0</v>
      </c>
      <c r="J46" s="62">
        <v>0</v>
      </c>
      <c r="K46" s="62" t="s">
        <v>744</v>
      </c>
    </row>
    <row r="47" spans="1:11">
      <c r="A47" s="141" t="s">
        <v>754</v>
      </c>
      <c r="D47" s="64" t="s">
        <v>755</v>
      </c>
      <c r="E47" s="64" t="s">
        <v>650</v>
      </c>
      <c r="F47" s="64" t="s">
        <v>733</v>
      </c>
      <c r="G47" s="64" t="s">
        <v>733</v>
      </c>
      <c r="H47" s="65" t="s">
        <v>624</v>
      </c>
      <c r="I47" s="64">
        <v>0</v>
      </c>
      <c r="J47" s="64">
        <v>0</v>
      </c>
      <c r="K47" s="64" t="s">
        <v>755</v>
      </c>
    </row>
    <row r="48" spans="1:11">
      <c r="A48" s="141" t="s">
        <v>756</v>
      </c>
      <c r="D48" s="62" t="s">
        <v>757</v>
      </c>
      <c r="E48" s="62" t="s">
        <v>627</v>
      </c>
      <c r="F48" s="62" t="s">
        <v>733</v>
      </c>
      <c r="G48" s="62" t="s">
        <v>733</v>
      </c>
      <c r="H48" s="63" t="s">
        <v>624</v>
      </c>
      <c r="I48" s="62">
        <v>0</v>
      </c>
      <c r="J48" s="62">
        <v>0</v>
      </c>
      <c r="K48" s="62" t="s">
        <v>757</v>
      </c>
    </row>
    <row r="49" spans="1:11">
      <c r="A49" t="s">
        <v>758</v>
      </c>
      <c r="D49" s="64" t="s">
        <v>759</v>
      </c>
      <c r="E49" s="64" t="s">
        <v>664</v>
      </c>
      <c r="F49" s="64" t="s">
        <v>733</v>
      </c>
      <c r="G49" s="64" t="s">
        <v>733</v>
      </c>
      <c r="H49" s="65" t="s">
        <v>624</v>
      </c>
      <c r="I49" s="64">
        <v>0</v>
      </c>
      <c r="J49" s="64">
        <v>0</v>
      </c>
      <c r="K49" s="64" t="s">
        <v>734</v>
      </c>
    </row>
    <row r="50" spans="1:11">
      <c r="A50" s="141" t="s">
        <v>760</v>
      </c>
      <c r="D50" s="62" t="s">
        <v>761</v>
      </c>
      <c r="E50" s="62" t="s">
        <v>664</v>
      </c>
      <c r="F50" s="62" t="s">
        <v>733</v>
      </c>
      <c r="G50" s="62" t="s">
        <v>733</v>
      </c>
      <c r="H50" s="63" t="s">
        <v>624</v>
      </c>
      <c r="I50" s="62">
        <v>0</v>
      </c>
      <c r="J50" s="62">
        <v>0</v>
      </c>
      <c r="K50" s="62" t="s">
        <v>744</v>
      </c>
    </row>
    <row r="51" spans="1:11">
      <c r="A51" s="141" t="s">
        <v>762</v>
      </c>
      <c r="D51" s="64" t="s">
        <v>763</v>
      </c>
      <c r="E51" s="64" t="s">
        <v>660</v>
      </c>
      <c r="F51" s="64" t="s">
        <v>733</v>
      </c>
      <c r="G51" s="64" t="s">
        <v>733</v>
      </c>
      <c r="H51" s="65" t="s">
        <v>624</v>
      </c>
      <c r="I51" s="64">
        <v>0</v>
      </c>
      <c r="J51" s="64">
        <v>0</v>
      </c>
      <c r="K51" s="64" t="s">
        <v>734</v>
      </c>
    </row>
    <row r="52" spans="1:11">
      <c r="A52" s="141" t="s">
        <v>764</v>
      </c>
      <c r="D52" s="62" t="s">
        <v>765</v>
      </c>
      <c r="E52" s="64" t="s">
        <v>650</v>
      </c>
      <c r="F52" s="62" t="s">
        <v>733</v>
      </c>
      <c r="G52" s="62" t="s">
        <v>733</v>
      </c>
      <c r="H52" s="63" t="s">
        <v>624</v>
      </c>
      <c r="I52" s="62">
        <v>0</v>
      </c>
      <c r="J52" s="62">
        <v>0</v>
      </c>
      <c r="K52" s="62" t="s">
        <v>741</v>
      </c>
    </row>
    <row r="53" spans="1:11">
      <c r="A53" s="141" t="s">
        <v>766</v>
      </c>
      <c r="D53" s="64" t="s">
        <v>767</v>
      </c>
      <c r="E53" s="64" t="s">
        <v>622</v>
      </c>
      <c r="F53" s="64" t="s">
        <v>623</v>
      </c>
      <c r="G53" s="64" t="s">
        <v>639</v>
      </c>
      <c r="H53" s="65" t="s">
        <v>624</v>
      </c>
      <c r="I53" s="64">
        <v>0</v>
      </c>
      <c r="J53" s="64">
        <v>4</v>
      </c>
      <c r="K53" s="64" t="s">
        <v>639</v>
      </c>
    </row>
    <row r="54" spans="1:11">
      <c r="A54" s="141" t="s">
        <v>768</v>
      </c>
      <c r="D54" s="62" t="s">
        <v>769</v>
      </c>
      <c r="E54" s="62" t="s">
        <v>770</v>
      </c>
      <c r="F54" s="62" t="s">
        <v>623</v>
      </c>
      <c r="G54" s="62" t="s">
        <v>639</v>
      </c>
      <c r="H54" s="63" t="s">
        <v>624</v>
      </c>
      <c r="I54" s="62">
        <v>0</v>
      </c>
      <c r="J54" s="62">
        <v>4</v>
      </c>
      <c r="K54" s="62" t="s">
        <v>636</v>
      </c>
    </row>
    <row r="55" spans="1:11">
      <c r="A55" s="141" t="s">
        <v>771</v>
      </c>
      <c r="D55" s="64" t="s">
        <v>772</v>
      </c>
      <c r="E55" s="64" t="s">
        <v>773</v>
      </c>
      <c r="F55" s="64" t="s">
        <v>774</v>
      </c>
      <c r="G55" s="64" t="s">
        <v>639</v>
      </c>
      <c r="H55" s="65" t="s">
        <v>624</v>
      </c>
      <c r="I55" s="64">
        <v>1</v>
      </c>
      <c r="J55" s="64">
        <v>2</v>
      </c>
      <c r="K55" s="64" t="s">
        <v>636</v>
      </c>
    </row>
    <row r="56" spans="1:11">
      <c r="A56" s="141" t="s">
        <v>775</v>
      </c>
      <c r="D56" s="62" t="s">
        <v>776</v>
      </c>
      <c r="E56" s="62" t="s">
        <v>650</v>
      </c>
      <c r="F56" s="62" t="s">
        <v>777</v>
      </c>
      <c r="G56" s="62" t="s">
        <v>633</v>
      </c>
      <c r="H56" s="62" t="s">
        <v>778</v>
      </c>
      <c r="I56" s="62">
        <v>1</v>
      </c>
      <c r="J56" s="62">
        <v>1</v>
      </c>
      <c r="K56" s="62" t="s">
        <v>633</v>
      </c>
    </row>
    <row r="57" spans="1:11">
      <c r="A57" s="141" t="s">
        <v>779</v>
      </c>
      <c r="D57" s="64" t="s">
        <v>780</v>
      </c>
      <c r="E57" s="64" t="s">
        <v>655</v>
      </c>
      <c r="F57" s="64" t="s">
        <v>781</v>
      </c>
      <c r="G57" s="64" t="s">
        <v>633</v>
      </c>
      <c r="H57" s="64" t="s">
        <v>782</v>
      </c>
      <c r="I57" s="64">
        <v>1</v>
      </c>
      <c r="J57" s="64">
        <v>2</v>
      </c>
      <c r="K57" s="64" t="s">
        <v>633</v>
      </c>
    </row>
    <row r="58" spans="1:11">
      <c r="A58" t="s">
        <v>783</v>
      </c>
      <c r="D58" s="62" t="s">
        <v>784</v>
      </c>
      <c r="E58" s="62" t="s">
        <v>655</v>
      </c>
      <c r="F58" s="62" t="s">
        <v>781</v>
      </c>
      <c r="G58" s="62" t="s">
        <v>633</v>
      </c>
      <c r="H58" s="62" t="s">
        <v>785</v>
      </c>
      <c r="I58" s="62">
        <v>1</v>
      </c>
      <c r="J58" s="62">
        <v>2</v>
      </c>
      <c r="K58" s="62" t="s">
        <v>633</v>
      </c>
    </row>
    <row r="59" spans="1:11">
      <c r="A59" s="141" t="s">
        <v>786</v>
      </c>
      <c r="D59" s="64" t="s">
        <v>787</v>
      </c>
      <c r="E59" s="64" t="s">
        <v>664</v>
      </c>
      <c r="F59" s="64" t="s">
        <v>788</v>
      </c>
      <c r="G59" s="64" t="s">
        <v>636</v>
      </c>
      <c r="H59" s="64" t="s">
        <v>789</v>
      </c>
      <c r="I59" s="64">
        <v>1</v>
      </c>
      <c r="J59" s="64">
        <v>2</v>
      </c>
      <c r="K59" s="64" t="s">
        <v>636</v>
      </c>
    </row>
    <row r="60" spans="1:11">
      <c r="A60" s="141" t="s">
        <v>790</v>
      </c>
      <c r="D60" s="62" t="s">
        <v>791</v>
      </c>
      <c r="E60" s="62" t="s">
        <v>664</v>
      </c>
      <c r="F60" s="62" t="s">
        <v>623</v>
      </c>
      <c r="G60" s="62" t="s">
        <v>636</v>
      </c>
      <c r="H60" s="63" t="s">
        <v>624</v>
      </c>
      <c r="I60" s="62">
        <v>0</v>
      </c>
      <c r="J60" s="62">
        <v>3</v>
      </c>
      <c r="K60" s="62" t="s">
        <v>636</v>
      </c>
    </row>
    <row r="61" spans="1:11">
      <c r="A61" s="141" t="s">
        <v>792</v>
      </c>
      <c r="D61" s="64" t="s">
        <v>793</v>
      </c>
      <c r="E61" s="64" t="s">
        <v>650</v>
      </c>
      <c r="F61" s="64" t="s">
        <v>794</v>
      </c>
      <c r="G61" s="64" t="s">
        <v>636</v>
      </c>
      <c r="H61" s="64" t="s">
        <v>795</v>
      </c>
      <c r="I61" s="64">
        <v>1</v>
      </c>
      <c r="J61" s="64">
        <v>2</v>
      </c>
      <c r="K61" s="64" t="s">
        <v>633</v>
      </c>
    </row>
    <row r="62" spans="1:11">
      <c r="A62" s="141" t="s">
        <v>796</v>
      </c>
      <c r="D62" s="62" t="s">
        <v>797</v>
      </c>
      <c r="E62" s="62" t="s">
        <v>675</v>
      </c>
      <c r="F62" s="62" t="s">
        <v>623</v>
      </c>
      <c r="G62" s="62" t="s">
        <v>636</v>
      </c>
      <c r="H62" s="63" t="s">
        <v>624</v>
      </c>
      <c r="I62" s="62">
        <v>0</v>
      </c>
      <c r="J62" s="62">
        <v>3</v>
      </c>
      <c r="K62" s="62" t="s">
        <v>636</v>
      </c>
    </row>
    <row r="63" spans="1:11">
      <c r="A63" t="s">
        <v>798</v>
      </c>
      <c r="D63" s="64" t="s">
        <v>799</v>
      </c>
      <c r="E63" s="64" t="s">
        <v>675</v>
      </c>
      <c r="F63" s="64" t="s">
        <v>800</v>
      </c>
      <c r="G63" s="64" t="s">
        <v>636</v>
      </c>
      <c r="H63" s="64" t="s">
        <v>801</v>
      </c>
      <c r="I63" s="64">
        <v>1</v>
      </c>
      <c r="J63" s="64">
        <v>1</v>
      </c>
      <c r="K63" s="64" t="s">
        <v>636</v>
      </c>
    </row>
    <row r="64" spans="1:11">
      <c r="A64" t="s">
        <v>802</v>
      </c>
      <c r="D64" s="62" t="s">
        <v>803</v>
      </c>
      <c r="E64" s="62" t="s">
        <v>650</v>
      </c>
      <c r="F64" s="62" t="s">
        <v>804</v>
      </c>
      <c r="G64" s="62" t="s">
        <v>633</v>
      </c>
      <c r="H64" s="63" t="s">
        <v>624</v>
      </c>
      <c r="I64" s="62">
        <v>1</v>
      </c>
      <c r="J64" s="62">
        <v>2</v>
      </c>
      <c r="K64" s="62" t="s">
        <v>636</v>
      </c>
    </row>
    <row r="65" spans="1:11">
      <c r="A65" s="141" t="s">
        <v>805</v>
      </c>
      <c r="D65" s="64" t="s">
        <v>806</v>
      </c>
      <c r="E65" s="64" t="s">
        <v>627</v>
      </c>
      <c r="F65" s="64" t="s">
        <v>807</v>
      </c>
      <c r="G65" s="64" t="s">
        <v>633</v>
      </c>
      <c r="H65" s="64" t="s">
        <v>807</v>
      </c>
      <c r="I65" s="64">
        <v>1</v>
      </c>
      <c r="J65" s="64">
        <v>1</v>
      </c>
      <c r="K65" s="64" t="s">
        <v>808</v>
      </c>
    </row>
    <row r="66" spans="1:11">
      <c r="A66" s="141" t="s">
        <v>809</v>
      </c>
      <c r="D66" s="62" t="s">
        <v>810</v>
      </c>
      <c r="E66" s="62" t="s">
        <v>664</v>
      </c>
      <c r="F66" s="62" t="s">
        <v>811</v>
      </c>
      <c r="G66" s="62" t="s">
        <v>633</v>
      </c>
      <c r="H66" s="63" t="s">
        <v>624</v>
      </c>
      <c r="I66" s="62">
        <v>1</v>
      </c>
      <c r="J66" s="62">
        <v>4</v>
      </c>
      <c r="K66" s="62" t="s">
        <v>633</v>
      </c>
    </row>
    <row r="67" spans="1:11">
      <c r="A67" s="141" t="s">
        <v>812</v>
      </c>
      <c r="D67" s="64" t="s">
        <v>813</v>
      </c>
      <c r="E67" s="64" t="s">
        <v>650</v>
      </c>
      <c r="F67" s="64" t="s">
        <v>814</v>
      </c>
      <c r="G67" s="64" t="s">
        <v>633</v>
      </c>
      <c r="H67" s="64" t="s">
        <v>815</v>
      </c>
      <c r="I67" s="64">
        <v>1</v>
      </c>
      <c r="J67" s="64">
        <v>1</v>
      </c>
      <c r="K67" s="64" t="s">
        <v>633</v>
      </c>
    </row>
    <row r="68" spans="1:11">
      <c r="A68" s="141" t="s">
        <v>816</v>
      </c>
      <c r="D68" s="62" t="s">
        <v>817</v>
      </c>
      <c r="E68" s="62" t="s">
        <v>655</v>
      </c>
      <c r="F68" s="62" t="s">
        <v>623</v>
      </c>
      <c r="G68" s="62" t="s">
        <v>636</v>
      </c>
      <c r="H68" s="63" t="s">
        <v>624</v>
      </c>
      <c r="I68" s="62">
        <v>0</v>
      </c>
      <c r="J68" s="62">
        <v>4</v>
      </c>
      <c r="K68" s="62" t="s">
        <v>636</v>
      </c>
    </row>
    <row r="69" spans="1:11">
      <c r="A69" s="141" t="s">
        <v>818</v>
      </c>
      <c r="D69" s="64" t="s">
        <v>819</v>
      </c>
      <c r="E69" s="64" t="s">
        <v>622</v>
      </c>
      <c r="F69" s="64" t="s">
        <v>623</v>
      </c>
      <c r="G69" s="64" t="s">
        <v>636</v>
      </c>
      <c r="H69" s="65" t="s">
        <v>624</v>
      </c>
      <c r="I69" s="64">
        <v>0</v>
      </c>
      <c r="J69" s="64">
        <v>4</v>
      </c>
      <c r="K69" s="64" t="s">
        <v>636</v>
      </c>
    </row>
    <row r="70" spans="1:11">
      <c r="A70" s="141" t="s">
        <v>820</v>
      </c>
      <c r="D70" s="62" t="s">
        <v>691</v>
      </c>
      <c r="E70" s="62" t="s">
        <v>650</v>
      </c>
      <c r="F70" s="62" t="s">
        <v>691</v>
      </c>
      <c r="G70" s="62" t="s">
        <v>692</v>
      </c>
      <c r="H70" s="63" t="s">
        <v>624</v>
      </c>
      <c r="I70" s="62">
        <v>1</v>
      </c>
      <c r="J70" s="62">
        <v>1</v>
      </c>
      <c r="K70" s="62" t="s">
        <v>821</v>
      </c>
    </row>
    <row r="71" spans="1:11">
      <c r="A71" s="141" t="s">
        <v>822</v>
      </c>
      <c r="D71" s="64" t="s">
        <v>823</v>
      </c>
      <c r="E71" s="64" t="s">
        <v>650</v>
      </c>
      <c r="F71" s="64" t="s">
        <v>824</v>
      </c>
      <c r="G71" s="64" t="s">
        <v>692</v>
      </c>
      <c r="H71" s="65" t="s">
        <v>624</v>
      </c>
      <c r="I71" s="64">
        <v>1</v>
      </c>
      <c r="J71" s="64">
        <v>1</v>
      </c>
      <c r="K71" s="64" t="s">
        <v>821</v>
      </c>
    </row>
    <row r="72" spans="1:11">
      <c r="A72" s="141" t="s">
        <v>825</v>
      </c>
      <c r="D72" s="62" t="s">
        <v>826</v>
      </c>
      <c r="E72" s="62" t="s">
        <v>622</v>
      </c>
      <c r="F72" s="62" t="s">
        <v>623</v>
      </c>
      <c r="G72" s="62" t="s">
        <v>698</v>
      </c>
      <c r="H72" s="63" t="s">
        <v>624</v>
      </c>
      <c r="I72" s="62">
        <v>0</v>
      </c>
      <c r="J72" s="62">
        <v>0</v>
      </c>
      <c r="K72" s="62" t="s">
        <v>698</v>
      </c>
    </row>
    <row r="73" spans="1:11">
      <c r="A73" s="141" t="s">
        <v>827</v>
      </c>
      <c r="D73" s="64" t="s">
        <v>828</v>
      </c>
      <c r="E73" s="64" t="s">
        <v>622</v>
      </c>
      <c r="F73" s="64" t="s">
        <v>623</v>
      </c>
      <c r="G73" s="64" t="s">
        <v>643</v>
      </c>
      <c r="H73" s="64" t="s">
        <v>624</v>
      </c>
      <c r="I73" s="64">
        <v>0</v>
      </c>
      <c r="J73" s="64">
        <v>0</v>
      </c>
      <c r="K73" s="64" t="s">
        <v>829</v>
      </c>
    </row>
    <row r="74" spans="1:11">
      <c r="A74" s="141" t="s">
        <v>830</v>
      </c>
      <c r="D74" s="62" t="s">
        <v>831</v>
      </c>
      <c r="E74" s="62" t="s">
        <v>675</v>
      </c>
      <c r="F74" s="62" t="s">
        <v>800</v>
      </c>
      <c r="G74" s="62" t="s">
        <v>636</v>
      </c>
      <c r="H74" s="63" t="s">
        <v>624</v>
      </c>
      <c r="I74" s="62">
        <v>1</v>
      </c>
      <c r="J74" s="62">
        <v>1</v>
      </c>
      <c r="K74" s="62" t="s">
        <v>636</v>
      </c>
    </row>
    <row r="75" spans="1:11">
      <c r="A75" s="141" t="s">
        <v>832</v>
      </c>
      <c r="D75" s="157" t="s">
        <v>833</v>
      </c>
      <c r="E75" s="157" t="s">
        <v>650</v>
      </c>
      <c r="F75" s="157" t="s">
        <v>623</v>
      </c>
      <c r="G75" s="157" t="s">
        <v>633</v>
      </c>
      <c r="H75" s="157" t="s">
        <v>624</v>
      </c>
      <c r="I75" s="157">
        <v>1</v>
      </c>
      <c r="J75" s="158">
        <v>1</v>
      </c>
      <c r="K75" s="158" t="s">
        <v>633</v>
      </c>
    </row>
    <row r="76" spans="1:11">
      <c r="A76" s="141" t="s">
        <v>834</v>
      </c>
      <c r="J76" s="64"/>
      <c r="K76" s="64"/>
    </row>
    <row r="77" spans="1:11">
      <c r="A77" s="141" t="s">
        <v>835</v>
      </c>
      <c r="J77" s="64"/>
      <c r="K77" s="64"/>
    </row>
    <row r="78" spans="1:11">
      <c r="A78" s="141" t="s">
        <v>836</v>
      </c>
      <c r="D78" s="162" t="s">
        <v>837</v>
      </c>
      <c r="E78" s="163" t="s">
        <v>650</v>
      </c>
      <c r="F78" s="163" t="s">
        <v>623</v>
      </c>
      <c r="G78" s="163" t="s">
        <v>633</v>
      </c>
      <c r="H78" s="163"/>
      <c r="I78" s="163">
        <v>1</v>
      </c>
      <c r="J78" s="168">
        <v>1</v>
      </c>
      <c r="K78" s="169" t="s">
        <v>633</v>
      </c>
    </row>
    <row r="79" spans="1:11">
      <c r="A79" s="141" t="s">
        <v>838</v>
      </c>
      <c r="D79" s="164" t="s">
        <v>839</v>
      </c>
      <c r="E79" s="165" t="s">
        <v>622</v>
      </c>
      <c r="F79" s="166" t="s">
        <v>623</v>
      </c>
      <c r="G79" s="166" t="s">
        <v>633</v>
      </c>
      <c r="H79" s="167" t="s">
        <v>839</v>
      </c>
      <c r="I79" s="167">
        <v>1</v>
      </c>
      <c r="J79" s="168">
        <v>1</v>
      </c>
      <c r="K79" s="170" t="s">
        <v>633</v>
      </c>
    </row>
    <row r="80" spans="1:11">
      <c r="A80" s="141" t="s">
        <v>840</v>
      </c>
      <c r="D80" s="164" t="s">
        <v>841</v>
      </c>
      <c r="E80" s="165" t="s">
        <v>622</v>
      </c>
      <c r="F80" s="167" t="s">
        <v>623</v>
      </c>
      <c r="G80" s="167" t="s">
        <v>633</v>
      </c>
      <c r="H80" s="167" t="s">
        <v>842</v>
      </c>
      <c r="I80" s="167">
        <v>1</v>
      </c>
      <c r="J80" s="168">
        <v>1</v>
      </c>
      <c r="K80" s="169" t="s">
        <v>633</v>
      </c>
    </row>
    <row r="81" spans="1:11">
      <c r="A81" s="141" t="s">
        <v>843</v>
      </c>
      <c r="D81" s="171" t="s">
        <v>844</v>
      </c>
      <c r="E81" s="172" t="s">
        <v>622</v>
      </c>
      <c r="F81" s="172" t="s">
        <v>623</v>
      </c>
      <c r="G81" s="173" t="s">
        <v>633</v>
      </c>
      <c r="H81" s="173" t="s">
        <v>445</v>
      </c>
      <c r="I81" s="173">
        <v>0</v>
      </c>
      <c r="J81" s="174">
        <v>0</v>
      </c>
      <c r="K81" s="175" t="s">
        <v>633</v>
      </c>
    </row>
    <row r="82" spans="1:11">
      <c r="A82" s="141" t="s">
        <v>845</v>
      </c>
    </row>
    <row r="83" spans="1:11">
      <c r="A83" s="141" t="s">
        <v>846</v>
      </c>
    </row>
    <row r="84" spans="1:11">
      <c r="A84" s="141" t="s">
        <v>847</v>
      </c>
    </row>
    <row r="85" spans="1:11">
      <c r="A85" s="141" t="s">
        <v>848</v>
      </c>
    </row>
    <row r="86" spans="1:11">
      <c r="A86" s="141" t="s">
        <v>849</v>
      </c>
    </row>
    <row r="87" spans="1:11">
      <c r="A87" s="141" t="s">
        <v>850</v>
      </c>
    </row>
    <row r="88" spans="1:11">
      <c r="A88" s="141" t="s">
        <v>851</v>
      </c>
    </row>
    <row r="89" spans="1:11">
      <c r="A89" s="141" t="s">
        <v>852</v>
      </c>
    </row>
    <row r="90" spans="1:11">
      <c r="A90" s="141" t="s">
        <v>853</v>
      </c>
    </row>
    <row r="91" spans="1:11">
      <c r="A91" s="141" t="s">
        <v>854</v>
      </c>
    </row>
    <row r="92" spans="1:11">
      <c r="A92" s="141" t="s">
        <v>855</v>
      </c>
    </row>
    <row r="93" spans="1:11">
      <c r="A93" s="141" t="s">
        <v>856</v>
      </c>
    </row>
    <row r="94" spans="1:11">
      <c r="A94" s="141" t="s">
        <v>857</v>
      </c>
    </row>
    <row r="95" spans="1:11">
      <c r="A95" s="141" t="s">
        <v>858</v>
      </c>
    </row>
    <row r="96" spans="1:11">
      <c r="A96" s="141" t="s">
        <v>859</v>
      </c>
    </row>
    <row r="97" spans="1:1">
      <c r="A97" s="141" t="s">
        <v>860</v>
      </c>
    </row>
    <row r="98" spans="1:1">
      <c r="A98" s="141" t="s">
        <v>861</v>
      </c>
    </row>
    <row r="99" spans="1:1">
      <c r="A99" s="141" t="s">
        <v>862</v>
      </c>
    </row>
    <row r="100" spans="1:1">
      <c r="A100" s="141" t="s">
        <v>863</v>
      </c>
    </row>
    <row r="101" spans="1:1">
      <c r="A101" s="141" t="s">
        <v>864</v>
      </c>
    </row>
    <row r="102" spans="1:1">
      <c r="A102" s="141" t="s">
        <v>865</v>
      </c>
    </row>
    <row r="103" spans="1:1">
      <c r="A103" s="141" t="s">
        <v>866</v>
      </c>
    </row>
    <row r="104" spans="1:1">
      <c r="A104" s="141" t="s">
        <v>867</v>
      </c>
    </row>
    <row r="105" spans="1:1">
      <c r="A105" s="141" t="s">
        <v>868</v>
      </c>
    </row>
    <row r="106" spans="1:1">
      <c r="A106" s="141" t="s">
        <v>869</v>
      </c>
    </row>
    <row r="107" spans="1:1">
      <c r="A107" s="141" t="s">
        <v>870</v>
      </c>
    </row>
    <row r="108" spans="1:1">
      <c r="A108" s="141" t="s">
        <v>871</v>
      </c>
    </row>
    <row r="109" spans="1:1">
      <c r="A109" s="141" t="s">
        <v>872</v>
      </c>
    </row>
    <row r="110" spans="1:1">
      <c r="A110" s="141" t="s">
        <v>767</v>
      </c>
    </row>
    <row r="111" spans="1:1">
      <c r="A111" s="141" t="s">
        <v>873</v>
      </c>
    </row>
    <row r="112" spans="1:1">
      <c r="A112" s="141" t="s">
        <v>874</v>
      </c>
    </row>
    <row r="113" spans="1:1">
      <c r="A113" s="141" t="s">
        <v>875</v>
      </c>
    </row>
    <row r="114" spans="1:1">
      <c r="A114" s="141" t="s">
        <v>876</v>
      </c>
    </row>
    <row r="115" spans="1:1">
      <c r="A115" s="141" t="s">
        <v>877</v>
      </c>
    </row>
    <row r="116" spans="1:1">
      <c r="A116" s="141" t="s">
        <v>878</v>
      </c>
    </row>
    <row r="117" spans="1:1">
      <c r="A117" s="141" t="s">
        <v>879</v>
      </c>
    </row>
    <row r="118" spans="1:1">
      <c r="A118" s="141" t="s">
        <v>880</v>
      </c>
    </row>
    <row r="119" spans="1:1">
      <c r="A119" s="141" t="s">
        <v>881</v>
      </c>
    </row>
    <row r="120" spans="1:1">
      <c r="A120" t="s">
        <v>882</v>
      </c>
    </row>
    <row r="121" spans="1:1">
      <c r="A121" s="141" t="s">
        <v>883</v>
      </c>
    </row>
    <row r="122" spans="1:1">
      <c r="A122" s="141" t="s">
        <v>884</v>
      </c>
    </row>
    <row r="123" spans="1:1">
      <c r="A123" s="141" t="s">
        <v>885</v>
      </c>
    </row>
    <row r="124" spans="1:1">
      <c r="A124" s="141" t="s">
        <v>886</v>
      </c>
    </row>
    <row r="125" spans="1:1">
      <c r="A125" s="141" t="s">
        <v>887</v>
      </c>
    </row>
    <row r="126" spans="1:1">
      <c r="A126" s="141" t="s">
        <v>888</v>
      </c>
    </row>
    <row r="127" spans="1:1">
      <c r="A127" s="141" t="s">
        <v>889</v>
      </c>
    </row>
    <row r="128" spans="1:1">
      <c r="A128" s="141" t="s">
        <v>890</v>
      </c>
    </row>
    <row r="129" spans="1:1">
      <c r="A129" s="141" t="s">
        <v>891</v>
      </c>
    </row>
    <row r="130" spans="1:1">
      <c r="A130" s="141" t="s">
        <v>892</v>
      </c>
    </row>
    <row r="131" spans="1:1">
      <c r="A131" s="141" t="s">
        <v>893</v>
      </c>
    </row>
    <row r="132" spans="1:1">
      <c r="A132" s="141" t="s">
        <v>894</v>
      </c>
    </row>
    <row r="133" spans="1:1">
      <c r="A133" t="s">
        <v>895</v>
      </c>
    </row>
    <row r="134" spans="1:1">
      <c r="A134" s="141" t="s">
        <v>896</v>
      </c>
    </row>
    <row r="135" spans="1:1">
      <c r="A135" s="141" t="s">
        <v>897</v>
      </c>
    </row>
    <row r="136" spans="1:1">
      <c r="A136" s="141" t="s">
        <v>898</v>
      </c>
    </row>
    <row r="137" spans="1:1">
      <c r="A137" s="141" t="s">
        <v>899</v>
      </c>
    </row>
    <row r="138" spans="1:1">
      <c r="A138" s="141" t="s">
        <v>900</v>
      </c>
    </row>
    <row r="139" spans="1:1">
      <c r="A139" s="141" t="s">
        <v>901</v>
      </c>
    </row>
    <row r="140" spans="1:1">
      <c r="A140" s="141" t="s">
        <v>902</v>
      </c>
    </row>
    <row r="141" spans="1:1">
      <c r="A141" s="141" t="s">
        <v>903</v>
      </c>
    </row>
    <row r="142" spans="1:1">
      <c r="A142" s="141" t="s">
        <v>904</v>
      </c>
    </row>
    <row r="143" spans="1:1">
      <c r="A143" s="141" t="s">
        <v>905</v>
      </c>
    </row>
    <row r="144" spans="1:1">
      <c r="A144" s="141" t="s">
        <v>906</v>
      </c>
    </row>
    <row r="145" spans="1:1">
      <c r="A145" s="141" t="s">
        <v>907</v>
      </c>
    </row>
    <row r="146" spans="1:1">
      <c r="A146" s="141" t="s">
        <v>908</v>
      </c>
    </row>
    <row r="147" spans="1:1">
      <c r="A147" s="141" t="s">
        <v>909</v>
      </c>
    </row>
    <row r="148" spans="1:1">
      <c r="A148" s="141" t="s">
        <v>910</v>
      </c>
    </row>
    <row r="149" spans="1:1">
      <c r="A149" s="141" t="s">
        <v>911</v>
      </c>
    </row>
    <row r="150" spans="1:1">
      <c r="A150" s="141" t="s">
        <v>912</v>
      </c>
    </row>
    <row r="151" spans="1:1">
      <c r="A151" s="141" t="s">
        <v>913</v>
      </c>
    </row>
    <row r="152" spans="1:1">
      <c r="A152" s="141" t="s">
        <v>914</v>
      </c>
    </row>
    <row r="153" spans="1:1">
      <c r="A153" t="s">
        <v>915</v>
      </c>
    </row>
    <row r="154" spans="1:1">
      <c r="A154" s="141" t="s">
        <v>916</v>
      </c>
    </row>
    <row r="155" spans="1:1">
      <c r="A155" s="141" t="s">
        <v>917</v>
      </c>
    </row>
    <row r="156" spans="1:1">
      <c r="A156" s="141" t="s">
        <v>918</v>
      </c>
    </row>
    <row r="157" spans="1:1">
      <c r="A157" s="141" t="s">
        <v>919</v>
      </c>
    </row>
    <row r="158" spans="1:1">
      <c r="A158" s="141" t="s">
        <v>920</v>
      </c>
    </row>
    <row r="159" spans="1:1">
      <c r="A159" s="141" t="s">
        <v>921</v>
      </c>
    </row>
    <row r="160" spans="1:1">
      <c r="A160" t="s">
        <v>922</v>
      </c>
    </row>
    <row r="161" spans="1:1">
      <c r="A161" s="141" t="s">
        <v>923</v>
      </c>
    </row>
    <row r="162" spans="1:1">
      <c r="A162" s="141" t="s">
        <v>924</v>
      </c>
    </row>
    <row r="163" spans="1:1">
      <c r="A163" s="141" t="s">
        <v>925</v>
      </c>
    </row>
    <row r="164" spans="1:1">
      <c r="A164" s="141" t="s">
        <v>926</v>
      </c>
    </row>
    <row r="165" spans="1:1">
      <c r="A165" s="141" t="s">
        <v>927</v>
      </c>
    </row>
    <row r="166" spans="1:1">
      <c r="A166" s="141" t="s">
        <v>928</v>
      </c>
    </row>
    <row r="167" spans="1:1">
      <c r="A167" s="141" t="s">
        <v>929</v>
      </c>
    </row>
    <row r="168" spans="1:1">
      <c r="A168" s="141" t="s">
        <v>930</v>
      </c>
    </row>
    <row r="169" spans="1:1">
      <c r="A169" s="141" t="s">
        <v>931</v>
      </c>
    </row>
    <row r="170" spans="1:1">
      <c r="A170" t="s">
        <v>932</v>
      </c>
    </row>
    <row r="171" spans="1:1">
      <c r="A171" s="141" t="s">
        <v>933</v>
      </c>
    </row>
    <row r="172" spans="1:1">
      <c r="A172" s="141" t="s">
        <v>934</v>
      </c>
    </row>
    <row r="173" spans="1:1">
      <c r="A173" s="141" t="s">
        <v>935</v>
      </c>
    </row>
    <row r="174" spans="1:1">
      <c r="A174" s="141" t="s">
        <v>936</v>
      </c>
    </row>
    <row r="175" spans="1:1">
      <c r="A175" s="141" t="s">
        <v>937</v>
      </c>
    </row>
    <row r="176" spans="1:1">
      <c r="A176" s="141" t="s">
        <v>938</v>
      </c>
    </row>
    <row r="177" spans="1:1">
      <c r="A177" t="s">
        <v>939</v>
      </c>
    </row>
    <row r="178" spans="1:1">
      <c r="A178" s="141" t="s">
        <v>940</v>
      </c>
    </row>
    <row r="179" spans="1:1">
      <c r="A179" s="141" t="s">
        <v>941</v>
      </c>
    </row>
    <row r="180" spans="1:1">
      <c r="A180" t="s">
        <v>942</v>
      </c>
    </row>
    <row r="181" spans="1:1">
      <c r="A181" s="141" t="s">
        <v>943</v>
      </c>
    </row>
    <row r="182" spans="1:1">
      <c r="A182" s="141" t="s">
        <v>944</v>
      </c>
    </row>
    <row r="183" spans="1:1">
      <c r="A183" t="s">
        <v>945</v>
      </c>
    </row>
    <row r="184" spans="1:1">
      <c r="A184" s="141" t="s">
        <v>946</v>
      </c>
    </row>
    <row r="185" spans="1:1">
      <c r="A185" s="141" t="s">
        <v>947</v>
      </c>
    </row>
    <row r="186" spans="1:1">
      <c r="A186" t="s">
        <v>948</v>
      </c>
    </row>
    <row r="187" spans="1:1">
      <c r="A187" s="141" t="s">
        <v>949</v>
      </c>
    </row>
    <row r="188" spans="1:1">
      <c r="A188" s="141" t="s">
        <v>950</v>
      </c>
    </row>
    <row r="189" spans="1:1">
      <c r="A189" s="141" t="s">
        <v>951</v>
      </c>
    </row>
    <row r="190" spans="1:1">
      <c r="A190" s="141" t="s">
        <v>952</v>
      </c>
    </row>
    <row r="191" spans="1:1">
      <c r="A191" s="141" t="s">
        <v>953</v>
      </c>
    </row>
    <row r="192" spans="1:1">
      <c r="A192" s="141" t="s">
        <v>954</v>
      </c>
    </row>
    <row r="193" spans="1:1">
      <c r="A193" s="141" t="s">
        <v>955</v>
      </c>
    </row>
    <row r="194" spans="1:1">
      <c r="A194" s="141" t="s">
        <v>956</v>
      </c>
    </row>
    <row r="195" spans="1:1">
      <c r="A195" s="141" t="s">
        <v>957</v>
      </c>
    </row>
    <row r="196" spans="1:1">
      <c r="A196" s="141" t="s">
        <v>958</v>
      </c>
    </row>
    <row r="197" spans="1:1">
      <c r="A197" s="141" t="s">
        <v>959</v>
      </c>
    </row>
    <row r="198" spans="1:1">
      <c r="A198" s="141" t="s">
        <v>960</v>
      </c>
    </row>
    <row r="199" spans="1:1">
      <c r="A199" s="141" t="s">
        <v>961</v>
      </c>
    </row>
    <row r="200" spans="1:1">
      <c r="A200" s="141" t="s">
        <v>962</v>
      </c>
    </row>
    <row r="201" spans="1:1">
      <c r="A201" s="141" t="s">
        <v>963</v>
      </c>
    </row>
    <row r="202" spans="1:1">
      <c r="A202" s="141" t="s">
        <v>964</v>
      </c>
    </row>
    <row r="203" spans="1:1">
      <c r="A203" s="141" t="s">
        <v>965</v>
      </c>
    </row>
    <row r="204" spans="1:1">
      <c r="A204" s="141" t="s">
        <v>966</v>
      </c>
    </row>
    <row r="205" spans="1:1">
      <c r="A205" s="141" t="s">
        <v>967</v>
      </c>
    </row>
    <row r="206" spans="1:1">
      <c r="A206" s="141" t="s">
        <v>968</v>
      </c>
    </row>
  </sheetData>
  <protectedRanges>
    <protectedRange sqref="A159" name="Range1_1"/>
  </protectedRanges>
  <sortState xmlns:xlrd2="http://schemas.microsoft.com/office/spreadsheetml/2017/richdata2" ref="A24:A108">
    <sortCondition ref="A24:A108"/>
  </sortState>
  <phoneticPr fontId="11" type="noConversion"/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FF00"/>
  </sheetPr>
  <dimension ref="A1:DR1056"/>
  <sheetViews>
    <sheetView tabSelected="1" zoomScaleNormal="100" workbookViewId="0">
      <pane xSplit="4" ySplit="3" topLeftCell="V247" activePane="bottomRight" state="frozen"/>
      <selection pane="bottomRight" activeCell="B262" sqref="B262"/>
      <selection pane="bottomLeft"/>
      <selection pane="topRight"/>
    </sheetView>
  </sheetViews>
  <sheetFormatPr defaultColWidth="5" defaultRowHeight="15"/>
  <cols>
    <col min="1" max="1" width="10.28515625" customWidth="1"/>
    <col min="2" max="2" width="9.85546875" customWidth="1"/>
    <col min="3" max="3" width="8.28515625" customWidth="1"/>
    <col min="4" max="4" width="18.28515625" bestFit="1" customWidth="1"/>
    <col min="5" max="5" width="28.140625" bestFit="1" customWidth="1"/>
    <col min="6" max="6" width="17.28515625" customWidth="1"/>
    <col min="7" max="7" width="10" style="118" customWidth="1"/>
    <col min="8" max="8" width="10.42578125" customWidth="1"/>
    <col min="9" max="9" width="9.140625" customWidth="1"/>
    <col min="10" max="10" width="8.28515625" bestFit="1" customWidth="1"/>
    <col min="11" max="11" width="9.28515625" bestFit="1" customWidth="1"/>
    <col min="12" max="12" width="10.140625" customWidth="1"/>
    <col min="13" max="13" width="12.140625" customWidth="1"/>
    <col min="14" max="14" width="7.140625" bestFit="1" customWidth="1"/>
    <col min="15" max="15" width="8.5703125" customWidth="1"/>
    <col min="16" max="16" width="11" customWidth="1"/>
    <col min="17" max="17" width="8.7109375" customWidth="1"/>
    <col min="18" max="18" width="13.42578125" customWidth="1"/>
    <col min="19" max="19" width="19.7109375" customWidth="1"/>
    <col min="20" max="20" width="16.85546875" customWidth="1"/>
    <col min="21" max="21" width="20.140625" style="22" customWidth="1"/>
    <col min="22" max="22" width="75.140625" style="22" customWidth="1"/>
    <col min="23" max="23" width="14.85546875" customWidth="1"/>
    <col min="24" max="24" width="20.28515625" customWidth="1"/>
    <col min="25" max="25" width="10.140625" customWidth="1"/>
    <col min="26" max="26" width="13.85546875" customWidth="1"/>
    <col min="27" max="27" width="24.7109375" customWidth="1"/>
    <col min="28" max="28" width="17.28515625" customWidth="1"/>
    <col min="29" max="29" width="18.28515625" customWidth="1"/>
    <col min="30" max="31" width="8.5703125" customWidth="1"/>
    <col min="32" max="32" width="11.85546875" customWidth="1"/>
    <col min="33" max="33" width="4.7109375" customWidth="1"/>
    <col min="34" max="34" width="23.140625" style="70" customWidth="1"/>
    <col min="35" max="35" width="21.28515625" customWidth="1"/>
    <col min="36" max="36" width="13.85546875" customWidth="1"/>
    <col min="37" max="37" width="10" customWidth="1"/>
    <col min="38" max="38" width="12.85546875" style="120" customWidth="1"/>
    <col min="39" max="39" width="20.28515625" style="118" customWidth="1"/>
    <col min="40" max="40" width="7.28515625" customWidth="1"/>
    <col min="41" max="41" width="10.140625" customWidth="1"/>
    <col min="42" max="42" width="10.5703125" customWidth="1"/>
    <col min="43" max="43" width="14.140625" customWidth="1"/>
    <col min="44" max="45" width="7.140625" bestFit="1" customWidth="1"/>
    <col min="46" max="46" width="8.42578125" customWidth="1"/>
    <col min="47" max="47" width="7.140625" bestFit="1" customWidth="1"/>
    <col min="48" max="48" width="8.42578125" customWidth="1"/>
    <col min="49" max="49" width="8" customWidth="1"/>
    <col min="50" max="50" width="8.7109375" bestFit="1" customWidth="1"/>
    <col min="51" max="52" width="13.5703125" customWidth="1"/>
    <col min="53" max="53" width="11.140625" customWidth="1"/>
    <col min="54" max="54" width="15.85546875" customWidth="1"/>
    <col min="55" max="55" width="18.5703125" customWidth="1"/>
    <col min="56" max="56" width="23.42578125" bestFit="1" customWidth="1"/>
    <col min="57" max="57" width="22.5703125" style="118" customWidth="1"/>
    <col min="58" max="58" width="4.7109375" customWidth="1"/>
    <col min="59" max="59" width="5" customWidth="1"/>
    <col min="60" max="60" width="13.42578125" hidden="1" customWidth="1"/>
    <col min="61" max="61" width="50.42578125" customWidth="1"/>
    <col min="62" max="62" width="94.85546875" style="32" customWidth="1"/>
    <col min="63" max="63" width="4.7109375" customWidth="1"/>
    <col min="64" max="64" width="14.7109375" customWidth="1"/>
    <col min="65" max="65" width="17.85546875" customWidth="1"/>
    <col min="66" max="66" width="21.140625" customWidth="1"/>
    <col min="67" max="67" width="29.140625" customWidth="1"/>
    <col min="68" max="68" width="12.42578125" customWidth="1"/>
    <col min="69" max="69" width="9.140625" customWidth="1"/>
    <col min="70" max="70" width="7.28515625" bestFit="1" customWidth="1"/>
    <col min="71" max="71" width="5" style="212" customWidth="1"/>
    <col min="72" max="72" width="4.140625" customWidth="1"/>
    <col min="73" max="73" width="32.42578125" customWidth="1"/>
  </cols>
  <sheetData>
    <row r="1" spans="1:122" s="6" customFormat="1" ht="11.25" customHeight="1">
      <c r="A1" s="1"/>
      <c r="B1" s="226" t="s">
        <v>969</v>
      </c>
      <c r="C1" s="227"/>
      <c r="D1" s="227"/>
      <c r="E1" s="226" t="s">
        <v>970</v>
      </c>
      <c r="F1" s="227"/>
      <c r="G1" s="228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9"/>
      <c r="AG1" s="4"/>
      <c r="AH1" s="236" t="s">
        <v>971</v>
      </c>
      <c r="AI1" s="237"/>
      <c r="AJ1" s="237"/>
      <c r="AK1" s="237"/>
      <c r="AL1" s="238"/>
      <c r="AM1" s="239"/>
      <c r="AN1" s="237"/>
      <c r="AO1" s="237"/>
      <c r="AP1" s="237"/>
      <c r="AQ1" s="237"/>
      <c r="AR1" s="237"/>
      <c r="AS1" s="237"/>
      <c r="AT1" s="237"/>
      <c r="AU1" s="237"/>
      <c r="AV1" s="237"/>
      <c r="AW1" s="237"/>
      <c r="AX1" s="237"/>
      <c r="AY1" s="237"/>
      <c r="AZ1" s="237"/>
      <c r="BA1" s="237"/>
      <c r="BB1" s="237"/>
      <c r="BC1" s="237"/>
      <c r="BD1" s="237"/>
      <c r="BE1" s="240"/>
      <c r="BF1" s="4"/>
      <c r="BG1" s="241" t="s">
        <v>972</v>
      </c>
      <c r="BH1" s="242"/>
      <c r="BI1" s="242"/>
      <c r="BJ1" s="243"/>
      <c r="BK1" s="217" t="s">
        <v>973</v>
      </c>
      <c r="BL1" s="233" t="s">
        <v>974</v>
      </c>
      <c r="BM1" s="234"/>
      <c r="BN1" s="234"/>
      <c r="BO1" s="234"/>
      <c r="BP1" s="234"/>
      <c r="BQ1" s="234"/>
      <c r="BR1" s="235"/>
      <c r="BS1" s="210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</row>
    <row r="2" spans="1:122" s="6" customFormat="1" ht="11.25">
      <c r="A2" s="1"/>
      <c r="B2" s="1"/>
      <c r="C2" s="2"/>
      <c r="D2" s="1"/>
      <c r="E2" s="19" t="s">
        <v>975</v>
      </c>
      <c r="F2" s="20"/>
      <c r="G2" s="148"/>
      <c r="H2" s="20"/>
      <c r="I2" s="20"/>
      <c r="J2" s="20"/>
      <c r="K2" s="20"/>
      <c r="L2" s="20"/>
      <c r="M2" s="20"/>
      <c r="N2" s="20"/>
      <c r="O2" s="20"/>
      <c r="P2" s="20"/>
      <c r="Q2" s="21"/>
      <c r="R2" s="19" t="s">
        <v>976</v>
      </c>
      <c r="S2" s="20"/>
      <c r="T2" s="20"/>
      <c r="U2" s="20"/>
      <c r="V2" s="23"/>
      <c r="W2" s="20"/>
      <c r="X2" s="21"/>
      <c r="Y2" s="3"/>
      <c r="Z2" s="19" t="s">
        <v>977</v>
      </c>
      <c r="AA2" s="20"/>
      <c r="AB2" s="20"/>
      <c r="AC2" s="20"/>
      <c r="AD2" s="20"/>
      <c r="AE2" s="20"/>
      <c r="AF2" s="21"/>
      <c r="AG2" s="4"/>
      <c r="AH2" s="236" t="s">
        <v>975</v>
      </c>
      <c r="AI2" s="237"/>
      <c r="AJ2" s="237"/>
      <c r="AK2" s="237"/>
      <c r="AL2" s="238"/>
      <c r="AM2" s="239"/>
      <c r="AN2" s="237"/>
      <c r="AO2" s="237"/>
      <c r="AP2" s="240"/>
      <c r="AQ2" s="5"/>
      <c r="AR2" s="236" t="s">
        <v>978</v>
      </c>
      <c r="AS2" s="237"/>
      <c r="AT2" s="237"/>
      <c r="AU2" s="237"/>
      <c r="AV2" s="237"/>
      <c r="AW2" s="237"/>
      <c r="AX2" s="240"/>
      <c r="AY2" s="5"/>
      <c r="AZ2" s="230" t="s">
        <v>979</v>
      </c>
      <c r="BA2" s="232"/>
      <c r="BB2" s="236" t="s">
        <v>976</v>
      </c>
      <c r="BC2" s="237"/>
      <c r="BD2" s="237"/>
      <c r="BE2" s="240"/>
      <c r="BF2" s="4"/>
      <c r="BG2" s="244"/>
      <c r="BH2" s="245"/>
      <c r="BI2" s="245"/>
      <c r="BJ2" s="246"/>
      <c r="BK2" s="4"/>
      <c r="BL2" s="247"/>
      <c r="BM2" s="248"/>
      <c r="BN2" s="248"/>
      <c r="BO2" s="248"/>
      <c r="BP2" s="248"/>
      <c r="BQ2" s="248"/>
      <c r="BR2" s="249"/>
      <c r="BS2" s="210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</row>
    <row r="3" spans="1:122" s="6" customFormat="1" ht="11.25">
      <c r="A3" s="1"/>
      <c r="B3" s="1"/>
      <c r="C3" s="2"/>
      <c r="D3" s="1"/>
      <c r="E3" s="46" t="s">
        <v>980</v>
      </c>
      <c r="F3" s="47"/>
      <c r="G3" s="149" t="s">
        <v>981</v>
      </c>
      <c r="H3" s="48"/>
      <c r="I3" s="48"/>
      <c r="J3" s="48"/>
      <c r="K3" s="47"/>
      <c r="L3" s="48"/>
      <c r="M3" s="48"/>
      <c r="N3" s="46" t="s">
        <v>978</v>
      </c>
      <c r="O3" s="47"/>
      <c r="P3" s="46" t="s">
        <v>982</v>
      </c>
      <c r="Q3" s="47"/>
      <c r="R3" s="46" t="s">
        <v>983</v>
      </c>
      <c r="S3" s="48"/>
      <c r="T3" s="125"/>
      <c r="U3" s="47"/>
      <c r="V3" s="49" t="s">
        <v>984</v>
      </c>
      <c r="W3" s="50"/>
      <c r="X3" s="51"/>
      <c r="Y3" s="52"/>
      <c r="Z3" s="53" t="s">
        <v>985</v>
      </c>
      <c r="AA3" s="54"/>
      <c r="AB3" s="54"/>
      <c r="AC3" s="55"/>
      <c r="AD3" s="56" t="s">
        <v>986</v>
      </c>
      <c r="AE3" s="57"/>
      <c r="AF3" s="58"/>
      <c r="AG3" s="59"/>
      <c r="AH3" s="230" t="s">
        <v>980</v>
      </c>
      <c r="AI3" s="232"/>
      <c r="AJ3" s="230" t="s">
        <v>981</v>
      </c>
      <c r="AK3" s="231"/>
      <c r="AL3" s="254"/>
      <c r="AM3" s="255"/>
      <c r="AN3" s="231"/>
      <c r="AO3" s="231"/>
      <c r="AP3" s="232"/>
      <c r="AQ3" s="60"/>
      <c r="AR3" s="252" t="s">
        <v>987</v>
      </c>
      <c r="AS3" s="253"/>
      <c r="AT3" s="252" t="s">
        <v>988</v>
      </c>
      <c r="AU3" s="253"/>
      <c r="AV3" s="252" t="s">
        <v>989</v>
      </c>
      <c r="AW3" s="253"/>
      <c r="AX3" s="60" t="s">
        <v>990</v>
      </c>
      <c r="AY3" s="60"/>
      <c r="AZ3" s="250"/>
      <c r="BA3" s="251"/>
      <c r="BB3" s="230" t="s">
        <v>983</v>
      </c>
      <c r="BC3" s="231"/>
      <c r="BD3" s="231"/>
      <c r="BE3" s="232"/>
      <c r="BF3" s="59"/>
      <c r="BG3" s="244"/>
      <c r="BH3" s="245"/>
      <c r="BI3" s="245"/>
      <c r="BJ3" s="246"/>
      <c r="BK3" s="59"/>
      <c r="BL3" s="233" t="s">
        <v>991</v>
      </c>
      <c r="BM3" s="234"/>
      <c r="BN3" s="234"/>
      <c r="BO3" s="235"/>
      <c r="BP3" s="233" t="s">
        <v>773</v>
      </c>
      <c r="BQ3" s="234"/>
      <c r="BR3" s="235"/>
      <c r="BS3" s="211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</row>
    <row r="4" spans="1:122" s="7" customFormat="1" ht="11.25">
      <c r="A4" s="38" t="s">
        <v>992</v>
      </c>
      <c r="B4" s="39" t="s">
        <v>993</v>
      </c>
      <c r="C4" s="40" t="s">
        <v>994</v>
      </c>
      <c r="D4" s="41" t="s">
        <v>995</v>
      </c>
      <c r="E4" s="41" t="s">
        <v>995</v>
      </c>
      <c r="F4" s="38" t="s">
        <v>994</v>
      </c>
      <c r="G4" s="117" t="s">
        <v>993</v>
      </c>
      <c r="H4" s="39" t="s">
        <v>993</v>
      </c>
      <c r="I4" s="39" t="s">
        <v>993</v>
      </c>
      <c r="J4" s="39" t="s">
        <v>993</v>
      </c>
      <c r="K4" s="39" t="s">
        <v>993</v>
      </c>
      <c r="L4" s="39" t="s">
        <v>993</v>
      </c>
      <c r="M4" s="39" t="s">
        <v>993</v>
      </c>
      <c r="N4" s="39" t="s">
        <v>993</v>
      </c>
      <c r="O4" s="39" t="s">
        <v>993</v>
      </c>
      <c r="P4" s="39" t="s">
        <v>993</v>
      </c>
      <c r="Q4" s="38" t="s">
        <v>994</v>
      </c>
      <c r="R4" s="41" t="s">
        <v>995</v>
      </c>
      <c r="S4" s="41" t="s">
        <v>995</v>
      </c>
      <c r="T4" s="38" t="s">
        <v>994</v>
      </c>
      <c r="U4" s="42" t="s">
        <v>993</v>
      </c>
      <c r="V4" s="42" t="s">
        <v>993</v>
      </c>
      <c r="W4" s="41" t="s">
        <v>995</v>
      </c>
      <c r="X4" s="41" t="s">
        <v>995</v>
      </c>
      <c r="Y4" s="41" t="s">
        <v>995</v>
      </c>
      <c r="Z4" s="39" t="s">
        <v>993</v>
      </c>
      <c r="AA4" s="41" t="s">
        <v>995</v>
      </c>
      <c r="AB4" s="41" t="s">
        <v>995</v>
      </c>
      <c r="AC4" s="39" t="s">
        <v>993</v>
      </c>
      <c r="AD4" s="39" t="s">
        <v>993</v>
      </c>
      <c r="AE4" s="39" t="s">
        <v>993</v>
      </c>
      <c r="AF4" s="39" t="s">
        <v>993</v>
      </c>
      <c r="AG4" s="43"/>
      <c r="AH4" s="41" t="s">
        <v>995</v>
      </c>
      <c r="AI4" s="38" t="s">
        <v>994</v>
      </c>
      <c r="AJ4" s="39" t="s">
        <v>993</v>
      </c>
      <c r="AK4" s="39" t="s">
        <v>993</v>
      </c>
      <c r="AL4" s="119" t="s">
        <v>993</v>
      </c>
      <c r="AM4" s="117" t="s">
        <v>993</v>
      </c>
      <c r="AN4" s="39" t="s">
        <v>993</v>
      </c>
      <c r="AO4" s="39" t="s">
        <v>993</v>
      </c>
      <c r="AP4" s="39" t="s">
        <v>993</v>
      </c>
      <c r="AQ4" s="39" t="s">
        <v>993</v>
      </c>
      <c r="AR4" s="39" t="s">
        <v>993</v>
      </c>
      <c r="AS4" s="39" t="s">
        <v>993</v>
      </c>
      <c r="AT4" s="39" t="s">
        <v>993</v>
      </c>
      <c r="AU4" s="39" t="s">
        <v>993</v>
      </c>
      <c r="AV4" s="39" t="s">
        <v>993</v>
      </c>
      <c r="AW4" s="39" t="s">
        <v>993</v>
      </c>
      <c r="AX4" s="38" t="s">
        <v>994</v>
      </c>
      <c r="AY4" s="41" t="s">
        <v>995</v>
      </c>
      <c r="AZ4" s="39" t="s">
        <v>993</v>
      </c>
      <c r="BA4" s="38" t="s">
        <v>994</v>
      </c>
      <c r="BB4" s="41" t="s">
        <v>995</v>
      </c>
      <c r="BC4" s="41" t="s">
        <v>995</v>
      </c>
      <c r="BD4" s="38" t="s">
        <v>994</v>
      </c>
      <c r="BE4" s="117" t="s">
        <v>993</v>
      </c>
      <c r="BF4" s="44" t="s">
        <v>996</v>
      </c>
      <c r="BG4" s="39" t="s">
        <v>993</v>
      </c>
      <c r="BH4" s="39" t="s">
        <v>993</v>
      </c>
      <c r="BI4" s="39" t="s">
        <v>993</v>
      </c>
      <c r="BJ4" s="39" t="s">
        <v>993</v>
      </c>
      <c r="BK4" s="44" t="s">
        <v>996</v>
      </c>
      <c r="BL4" s="41" t="s">
        <v>995</v>
      </c>
      <c r="BM4" s="41" t="s">
        <v>995</v>
      </c>
      <c r="BN4" s="41" t="s">
        <v>995</v>
      </c>
      <c r="BO4" s="39" t="s">
        <v>993</v>
      </c>
      <c r="BP4" s="38" t="s">
        <v>994</v>
      </c>
      <c r="BQ4" s="38" t="s">
        <v>994</v>
      </c>
      <c r="BR4" s="38" t="s">
        <v>994</v>
      </c>
      <c r="BS4" s="210"/>
    </row>
    <row r="5" spans="1:122" s="6" customFormat="1" ht="14.25" customHeight="1">
      <c r="A5" s="123" t="s">
        <v>997</v>
      </c>
      <c r="B5" s="123" t="s">
        <v>998</v>
      </c>
      <c r="C5" s="123" t="s">
        <v>999</v>
      </c>
      <c r="D5" s="123" t="s">
        <v>1000</v>
      </c>
      <c r="E5" s="123" t="s">
        <v>1001</v>
      </c>
      <c r="F5" s="123" t="s">
        <v>1002</v>
      </c>
      <c r="G5" s="123" t="s">
        <v>1003</v>
      </c>
      <c r="H5" s="123" t="s">
        <v>1004</v>
      </c>
      <c r="I5" s="123" t="s">
        <v>1</v>
      </c>
      <c r="J5" s="123" t="s">
        <v>1005</v>
      </c>
      <c r="K5" s="123" t="s">
        <v>1006</v>
      </c>
      <c r="L5" s="123" t="s">
        <v>1007</v>
      </c>
      <c r="M5" s="123" t="s">
        <v>5</v>
      </c>
      <c r="N5" s="123" t="s">
        <v>1008</v>
      </c>
      <c r="O5" s="123" t="s">
        <v>1009</v>
      </c>
      <c r="P5" s="123" t="s">
        <v>1010</v>
      </c>
      <c r="Q5" s="123" t="s">
        <v>1011</v>
      </c>
      <c r="R5" s="123" t="s">
        <v>1012</v>
      </c>
      <c r="S5" s="123" t="s">
        <v>1013</v>
      </c>
      <c r="T5" s="123" t="s">
        <v>4</v>
      </c>
      <c r="U5" s="123" t="s">
        <v>1014</v>
      </c>
      <c r="V5" s="123" t="s">
        <v>1015</v>
      </c>
      <c r="W5" s="123" t="s">
        <v>1016</v>
      </c>
      <c r="X5" s="123" t="s">
        <v>1017</v>
      </c>
      <c r="Y5" s="123" t="s">
        <v>442</v>
      </c>
      <c r="Z5" s="123" t="s">
        <v>1018</v>
      </c>
      <c r="AA5" s="123" t="s">
        <v>1019</v>
      </c>
      <c r="AB5" s="123" t="s">
        <v>1020</v>
      </c>
      <c r="AC5" s="123" t="s">
        <v>1021</v>
      </c>
      <c r="AD5" s="123" t="s">
        <v>1022</v>
      </c>
      <c r="AE5" s="123" t="s">
        <v>1023</v>
      </c>
      <c r="AF5" s="123" t="s">
        <v>1024</v>
      </c>
      <c r="AG5" s="154" t="s">
        <v>1025</v>
      </c>
      <c r="AH5" s="123" t="s">
        <v>1026</v>
      </c>
      <c r="AI5" s="123" t="s">
        <v>1027</v>
      </c>
      <c r="AJ5" s="123" t="s">
        <v>1028</v>
      </c>
      <c r="AK5" s="123" t="s">
        <v>1029</v>
      </c>
      <c r="AL5" s="123" t="s">
        <v>1030</v>
      </c>
      <c r="AM5" s="123" t="s">
        <v>1031</v>
      </c>
      <c r="AN5" s="123" t="s">
        <v>1032</v>
      </c>
      <c r="AO5" s="123" t="s">
        <v>1033</v>
      </c>
      <c r="AP5" s="123" t="s">
        <v>1034</v>
      </c>
      <c r="AQ5" s="123" t="s">
        <v>1035</v>
      </c>
      <c r="AR5" s="123" t="s">
        <v>1036</v>
      </c>
      <c r="AS5" s="123" t="s">
        <v>1037</v>
      </c>
      <c r="AT5" s="123" t="s">
        <v>1038</v>
      </c>
      <c r="AU5" s="123" t="s">
        <v>1039</v>
      </c>
      <c r="AV5" s="123" t="s">
        <v>1040</v>
      </c>
      <c r="AW5" s="123" t="s">
        <v>1041</v>
      </c>
      <c r="AX5" s="123" t="s">
        <v>990</v>
      </c>
      <c r="AY5" s="123" t="s">
        <v>1042</v>
      </c>
      <c r="AZ5" s="123" t="s">
        <v>1043</v>
      </c>
      <c r="BA5" s="123" t="s">
        <v>1044</v>
      </c>
      <c r="BB5" s="123" t="s">
        <v>1045</v>
      </c>
      <c r="BC5" s="123" t="s">
        <v>1046</v>
      </c>
      <c r="BD5" s="123" t="s">
        <v>1047</v>
      </c>
      <c r="BE5" s="123" t="s">
        <v>1048</v>
      </c>
      <c r="BF5" s="154" t="s">
        <v>1049</v>
      </c>
      <c r="BG5" s="123" t="s">
        <v>1050</v>
      </c>
      <c r="BH5" s="123" t="s">
        <v>1051</v>
      </c>
      <c r="BI5" s="123" t="s">
        <v>1052</v>
      </c>
      <c r="BJ5" s="123" t="s">
        <v>1053</v>
      </c>
      <c r="BK5" s="154" t="s">
        <v>1054</v>
      </c>
      <c r="BL5" s="123" t="s">
        <v>1055</v>
      </c>
      <c r="BM5" s="123" t="s">
        <v>1056</v>
      </c>
      <c r="BN5" s="123" t="s">
        <v>1057</v>
      </c>
      <c r="BO5" s="123" t="s">
        <v>1058</v>
      </c>
      <c r="BP5" s="123" t="s">
        <v>1059</v>
      </c>
      <c r="BQ5" s="123" t="s">
        <v>1060</v>
      </c>
      <c r="BR5" s="123" t="s">
        <v>1061</v>
      </c>
      <c r="BS5" s="210" t="s">
        <v>1062</v>
      </c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spans="1:122" s="7" customFormat="1" ht="15" customHeight="1">
      <c r="A6" s="45" t="str">
        <f t="shared" ref="A6" si="0">D6&amp;B6</f>
        <v/>
      </c>
      <c r="B6" s="102"/>
      <c r="C6" s="134" t="str">
        <f>IF(BS_CONTROLE[[#This Row],[DATA]]="","",WEEKNUM(BS_CONTROLE[[#This Row],[DATA]]))</f>
        <v/>
      </c>
      <c r="D6" s="104"/>
      <c r="E6" s="126"/>
      <c r="F6" s="142" t="str">
        <f>IF(D6="","*",VLOOKUP(E6,BS_ATIVIDADE[],3,FALSE))</f>
        <v>*</v>
      </c>
      <c r="G6" s="106"/>
      <c r="H6" s="106"/>
      <c r="I6" s="105"/>
      <c r="J6" s="105"/>
      <c r="K6" s="105"/>
      <c r="L6" s="127" t="str" cm="1">
        <f t="array" ref="L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" s="127" t="str" cm="1">
        <f t="array" ref="M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" s="106"/>
      <c r="O6" s="105"/>
      <c r="P6" s="105"/>
      <c r="Q6" s="9" t="str">
        <f>IF(E6=0, "*", IFERROR(_xlfn.XLOOKUP(E6, BS_ATIVIDADE[ATIVIDADE], BS_ATIVIDADE[UNIDADE]), "*"))</f>
        <v>*</v>
      </c>
      <c r="R6" s="128" t="str" cm="1">
        <f t="array" ref="R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" s="128" t="str" cm="1">
        <f t="array" ref="S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" s="10" t="str" cm="1">
        <f t="array" ref="T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" s="105"/>
      <c r="V6" s="151"/>
      <c r="W6" s="104"/>
      <c r="X6" s="129"/>
      <c r="Y6" s="104"/>
      <c r="Z6" s="105"/>
      <c r="AA6" s="103"/>
      <c r="AB6" s="152"/>
      <c r="AC6" s="107"/>
      <c r="AD6" s="105"/>
      <c r="AE6" s="105"/>
      <c r="AF6" s="105"/>
      <c r="AG6" s="14"/>
      <c r="AH6" s="126" t="str">
        <f>IF(BS_CONTROLE[[#This Row],[Atividade]]=0, "-", BS_CONTROLE[[#This Row],[Atividade]])</f>
        <v>-</v>
      </c>
      <c r="AI6" s="8" t="str">
        <f>IF(BS_CONTROLE[[#This Row],[Atividade]]=0, "-", BS_CONTROLE[[#This Row],[Atividade]])</f>
        <v>-</v>
      </c>
      <c r="AJ6" s="30">
        <f>BS_CONTROLE[[#This Row],[Local - Partida]]</f>
        <v>0</v>
      </c>
      <c r="AK6" s="30">
        <f>BS_CONTROLE[[#This Row],[Local - Encerramento]]</f>
        <v>0</v>
      </c>
      <c r="AL6" s="105" t="str">
        <f>IF(BS_CONTROLE[[#This Row],[Entre - Estações]]=0, "-", BS_CONTROLE[[#This Row],[Entre - Estações]])</f>
        <v>-</v>
      </c>
      <c r="AM6" s="105" t="str">
        <f>IF(BS_CONTROLE[[#This Row],[SB]]=0, "-", BS_CONTROLE[[#This Row],[SB]])</f>
        <v>-</v>
      </c>
      <c r="AN6" s="105" t="str">
        <f>IF(BS_CONTROLE[[#This Row],[SUB]]=0, "-", BS_CONTROLE[[#This Row],[SUB]])</f>
        <v>-</v>
      </c>
      <c r="AO6" s="105">
        <f>BS_CONTROLE[[#This Row],[KM - Inicio]]</f>
        <v>0</v>
      </c>
      <c r="AP6" s="105">
        <f>BS_CONTROLE[[#This Row],[KM - Inicio]]</f>
        <v>0</v>
      </c>
      <c r="AQ6" s="108"/>
      <c r="AR6" s="108"/>
      <c r="AS6" s="108"/>
      <c r="AT6" s="135"/>
      <c r="AU6" s="135"/>
      <c r="AV6" s="13"/>
      <c r="AW6" s="13"/>
      <c r="AX6" s="176" t="str">
        <f t="shared" ref="AX6:AX69" si="1">IF(D6="","*",IFERROR(IF(ISODD(COUNT(AR6:AW6)),"ERRO",SUM((AS6-AR6),(AU6-AT6),(AW6-AV6))),"ERRO"))</f>
        <v>*</v>
      </c>
      <c r="AY6" s="153"/>
      <c r="AZ6" s="109"/>
      <c r="BA6" s="9" t="str">
        <f>IFERROR(_xlfn.XLOOKUP(AH6, BS_ATIVIDADE[ATIVIDADE],BS_ATIVIDADE[UNIDADE] ), "*")</f>
        <v>*</v>
      </c>
      <c r="BB6" s="12" t="str" cm="1">
        <f t="array" ref="BB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" s="12" t="str" cm="1">
        <f t="array" ref="BC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" s="10" t="str" cm="1">
        <f t="array" ref="BD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" s="150"/>
      <c r="BF6" s="15"/>
      <c r="BG6" s="16"/>
      <c r="BH6" s="16"/>
      <c r="BI6" s="16"/>
      <c r="BJ6" s="17"/>
      <c r="BK6" s="15"/>
      <c r="BL6" s="130"/>
      <c r="BM6" s="130"/>
      <c r="BN6" s="130"/>
      <c r="BO6" s="17"/>
      <c r="BP6" s="11" t="str">
        <f>IF(AND(BQ6&lt;1,BR6&lt;1),"Produção e Intervalo",IF(BQ6&lt;1,"Intervalo",IF(BR6&lt;1,"Produção","Aderente")))</f>
        <v>Aderente</v>
      </c>
      <c r="BQ6" s="18" t="str">
        <f>IF(OR(B6="",E6=""),"*",AX6/O6)</f>
        <v>*</v>
      </c>
      <c r="BR6" s="18" t="str">
        <f>IF(OR(B6="",E6=""),"*",AZ6/P6)</f>
        <v>*</v>
      </c>
      <c r="BS6" s="210" t="str">
        <f t="shared" ref="BS6" si="2">IF(BM6="","",SUBSTITUTE(BL6," ","")&amp;SUBSTITUTE(BM6," ",""))</f>
        <v/>
      </c>
    </row>
    <row r="7" spans="1:122">
      <c r="A7" s="45" t="str">
        <f t="shared" ref="A7:A89" si="3">D7&amp;B7</f>
        <v/>
      </c>
      <c r="B7" s="102"/>
      <c r="C7" s="134" t="str">
        <f>IF(BS_CONTROLE[[#This Row],[DATA]]="","",WEEKNUM(BS_CONTROLE[[#This Row],[DATA]]))</f>
        <v/>
      </c>
      <c r="D7" s="104"/>
      <c r="E7" s="126"/>
      <c r="F7" s="142" t="str">
        <f>IF(D7="","*",VLOOKUP(E7,BS_ATIVIDADE[],3,FALSE))</f>
        <v>*</v>
      </c>
      <c r="G7" s="106"/>
      <c r="H7" s="106"/>
      <c r="I7" s="105"/>
      <c r="J7" s="105"/>
      <c r="K7" s="105"/>
      <c r="L7" s="127" t="str" cm="1">
        <f t="array" ref="L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" s="127" t="str" cm="1">
        <f t="array" ref="M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" s="106"/>
      <c r="O7" s="105"/>
      <c r="P7" s="105"/>
      <c r="Q7" s="9" t="str">
        <f>IF(E7=0, "*", IFERROR(_xlfn.XLOOKUP(E7, BS_ATIVIDADE[ATIVIDADE], BS_ATIVIDADE[UNIDADE]), "*"))</f>
        <v>*</v>
      </c>
      <c r="R7" s="128" t="str" cm="1">
        <f t="array" ref="R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" s="128" t="str" cm="1">
        <f t="array" ref="S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" s="10" t="str" cm="1">
        <f t="array" ref="T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" s="105"/>
      <c r="V7" s="151"/>
      <c r="W7" s="104"/>
      <c r="X7" s="129"/>
      <c r="Y7" s="104"/>
      <c r="Z7" s="105"/>
      <c r="AA7" s="103"/>
      <c r="AB7" s="152"/>
      <c r="AC7" s="107"/>
      <c r="AD7" s="105"/>
      <c r="AE7" s="105"/>
      <c r="AF7" s="105"/>
      <c r="AG7" s="14"/>
      <c r="AH7" s="126" t="str">
        <f>IF(BS_CONTROLE[[#This Row],[Atividade]]=0, "-", BS_CONTROLE[[#This Row],[Atividade]])</f>
        <v>-</v>
      </c>
      <c r="AI7" s="8" t="str">
        <f>IF(BS_CONTROLE[[#This Row],[Atividade]]=0, "-", BS_CONTROLE[[#This Row],[Atividade]])</f>
        <v>-</v>
      </c>
      <c r="AJ7" s="30">
        <f>BS_CONTROLE[[#This Row],[Local - Partida]]</f>
        <v>0</v>
      </c>
      <c r="AK7" s="30">
        <f>BS_CONTROLE[[#This Row],[Local - Encerramento]]</f>
        <v>0</v>
      </c>
      <c r="AL7" s="105" t="str">
        <f>IF(BS_CONTROLE[[#This Row],[Entre - Estações]]=0, "-", BS_CONTROLE[[#This Row],[Entre - Estações]])</f>
        <v>-</v>
      </c>
      <c r="AM7" s="105" t="str">
        <f>IF(BS_CONTROLE[[#This Row],[SB]]=0, "-", BS_CONTROLE[[#This Row],[SB]])</f>
        <v>-</v>
      </c>
      <c r="AN7" s="105" t="str">
        <f>IF(BS_CONTROLE[[#This Row],[SUB]]=0, "-", BS_CONTROLE[[#This Row],[SUB]])</f>
        <v>-</v>
      </c>
      <c r="AO7" s="105">
        <f>BS_CONTROLE[[#This Row],[KM - Inicio]]</f>
        <v>0</v>
      </c>
      <c r="AP7" s="105">
        <f>BS_CONTROLE[[#This Row],[KM - Inicio]]</f>
        <v>0</v>
      </c>
      <c r="AQ7" s="108"/>
      <c r="AR7" s="108"/>
      <c r="AS7" s="108"/>
      <c r="AT7" s="135"/>
      <c r="AU7" s="135"/>
      <c r="AV7" s="13"/>
      <c r="AW7" s="13"/>
      <c r="AX7" s="176" t="str">
        <f t="shared" si="1"/>
        <v>*</v>
      </c>
      <c r="AY7" s="153"/>
      <c r="AZ7" s="109"/>
      <c r="BA7" s="9" t="str">
        <f>IFERROR(_xlfn.XLOOKUP(AH7, BS_ATIVIDADE[ATIVIDADE],BS_ATIVIDADE[UNIDADE] ), "*")</f>
        <v>*</v>
      </c>
      <c r="BB7" s="12" t="str" cm="1">
        <f t="array" ref="BB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" s="12" t="str" cm="1">
        <f t="array" ref="BC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" s="10" t="str" cm="1">
        <f t="array" ref="BD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" s="150"/>
      <c r="BF7" s="15"/>
      <c r="BG7" s="16"/>
      <c r="BH7" s="16"/>
      <c r="BI7" s="16"/>
      <c r="BJ7" s="17"/>
      <c r="BK7" s="15"/>
      <c r="BL7" s="130"/>
      <c r="BM7" s="130"/>
      <c r="BN7" s="130"/>
      <c r="BO7" s="17"/>
      <c r="BP7" s="11" t="str">
        <f t="shared" ref="BP7:BP89" si="4">IF(AND(BQ7&lt;1,BR7&lt;1),"Produção e Intervalo",IF(BQ7&lt;1,"Intervalo",IF(BR7&lt;1,"Produção","Aderente")))</f>
        <v>Aderente</v>
      </c>
      <c r="BQ7" s="18" t="str">
        <f>IF(OR(B7="",E7=""),"*",AX7/O7)</f>
        <v>*</v>
      </c>
      <c r="BR7" s="18" t="str">
        <f>IF(OR(B7="",E7=""),"*",AZ7/P7)</f>
        <v>*</v>
      </c>
      <c r="BS7" s="210" t="str">
        <f t="shared" ref="BS7:BS89" si="5">IF(BM7="","",SUBSTITUTE(BL7," ","")&amp;SUBSTITUTE(BM7," ",""))</f>
        <v/>
      </c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</row>
    <row r="8" spans="1:122">
      <c r="A8" s="45" t="str">
        <f t="shared" si="3"/>
        <v>V8746054</v>
      </c>
      <c r="B8" s="102">
        <v>46054</v>
      </c>
      <c r="C8" s="134">
        <f>IF(BS_CONTROLE[[#This Row],[DATA]]="","",WEEKNUM(BS_CONTROLE[[#This Row],[DATA]]))</f>
        <v>6</v>
      </c>
      <c r="D8" s="178" t="s">
        <v>830</v>
      </c>
      <c r="E8" s="179" t="s">
        <v>729</v>
      </c>
      <c r="F8" s="142" t="str">
        <f>IF(D8="","*",VLOOKUP(E8,BS_ATIVIDADE[],3,FALSE))</f>
        <v>MECANIZAÇÃO - SOCADORA</v>
      </c>
      <c r="G8" s="150" t="s">
        <v>334</v>
      </c>
      <c r="H8" s="150" t="s">
        <v>334</v>
      </c>
      <c r="I8" s="105">
        <v>73</v>
      </c>
      <c r="J8" s="105">
        <v>293.3</v>
      </c>
      <c r="K8" s="105">
        <v>291</v>
      </c>
      <c r="L8" s="127" t="str" cm="1">
        <f t="array" ref="L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ZZM-ZCF</v>
      </c>
      <c r="M8" s="127" t="str" cm="1">
        <f t="array" ref="M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ZZM-ZCF</v>
      </c>
      <c r="N8" s="191">
        <v>0.35416666666666669</v>
      </c>
      <c r="O8" s="106">
        <v>8.3333333333333329E-2</v>
      </c>
      <c r="P8" s="105">
        <v>400</v>
      </c>
      <c r="Q8" s="9" t="str">
        <f>IF(E8=0, "*", IFERROR(_xlfn.XLOOKUP(E8, BS_ATIVIDADE[ATIVIDADE], BS_ATIVIDADE[UNIDADE]), "*"))</f>
        <v>M</v>
      </c>
      <c r="R8" s="128" t="str" cm="1">
        <f t="array" ref="R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" s="128" t="str" cm="1">
        <f t="array" ref="S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8" s="10" t="str" cm="1">
        <f t="array" ref="T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" s="105" t="s">
        <v>1063</v>
      </c>
      <c r="V8" s="105" t="s">
        <v>1064</v>
      </c>
      <c r="W8" s="104" t="s">
        <v>452</v>
      </c>
      <c r="X8" s="129"/>
      <c r="Y8" s="104"/>
      <c r="Z8" s="105"/>
      <c r="AA8" s="103"/>
      <c r="AB8" s="103"/>
      <c r="AC8" s="107"/>
      <c r="AD8" s="105"/>
      <c r="AE8" s="105"/>
      <c r="AF8" s="105"/>
      <c r="AG8" s="14"/>
      <c r="AH8" s="126" t="str">
        <f>IF(BS_CONTROLE[[#This Row],[Atividade]]=0, "-", BS_CONTROLE[[#This Row],[Atividade]])</f>
        <v>MECANIZAÇÃO - SOCADORA</v>
      </c>
      <c r="AI8" s="8" t="str">
        <f>IF(BS_CONTROLE[[#This Row],[Atividade]]=0, "-", BS_CONTROLE[[#This Row],[Atividade]])</f>
        <v>MECANIZAÇÃO - SOCADORA</v>
      </c>
      <c r="AJ8" s="30" t="str">
        <f>BS_CONTROLE[[#This Row],[Local - Partida]]</f>
        <v>ZDP2</v>
      </c>
      <c r="AK8" s="30" t="str">
        <f>BS_CONTROLE[[#This Row],[Local - Encerramento]]</f>
        <v>ZDP2</v>
      </c>
      <c r="AL8" s="105" t="str">
        <f>IF(BS_CONTROLE[[#This Row],[Entre - Estações]]=0, "-", BS_CONTROLE[[#This Row],[Entre - Estações]])</f>
        <v>ZZM-ZCF</v>
      </c>
      <c r="AM8" s="105" t="str">
        <f>IF(BS_CONTROLE[[#This Row],[SB]]=0, "-", BS_CONTROLE[[#This Row],[SB]])</f>
        <v>ZZM-ZCF</v>
      </c>
      <c r="AN8" s="105">
        <f>IF(BS_CONTROLE[[#This Row],[SUB]]=0, "-", BS_CONTROLE[[#This Row],[SUB]])</f>
        <v>73</v>
      </c>
      <c r="AO8" s="105">
        <f>BS_CONTROLE[[#This Row],[KM - Inicio]]</f>
        <v>293.3</v>
      </c>
      <c r="AP8" s="105">
        <f>BS_CONTROLE[[#This Row],[KM - Inicio]]</f>
        <v>293.3</v>
      </c>
      <c r="AQ8" s="108">
        <v>0.34236111111111112</v>
      </c>
      <c r="AR8" s="108">
        <v>0.55138888888888893</v>
      </c>
      <c r="AS8" s="108">
        <v>0.63472222222222219</v>
      </c>
      <c r="AT8" s="135"/>
      <c r="AU8" s="135"/>
      <c r="AV8" s="13"/>
      <c r="AW8" s="13"/>
      <c r="AX8" s="176">
        <f t="shared" si="1"/>
        <v>8.3333333333333259E-2</v>
      </c>
      <c r="AY8" s="153"/>
      <c r="AZ8" s="109">
        <v>400</v>
      </c>
      <c r="BA8" s="9" t="str">
        <f>IFERROR(_xlfn.XLOOKUP(AH8, BS_ATIVIDADE[ATIVIDADE],BS_ATIVIDADE[UNIDADE] ), "*")</f>
        <v>M</v>
      </c>
      <c r="BB8" s="12" t="str" cm="1">
        <f t="array" ref="BB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" s="12" t="str" cm="1">
        <f t="array" ref="BC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8" s="10" t="str" cm="1">
        <f t="array" ref="BD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" s="150"/>
      <c r="BF8" s="15"/>
      <c r="BG8" s="16">
        <v>2</v>
      </c>
      <c r="BH8" s="16"/>
      <c r="BI8" s="16" t="s">
        <v>1065</v>
      </c>
      <c r="BJ8" s="16" t="s">
        <v>1065</v>
      </c>
      <c r="BK8" s="15"/>
      <c r="BL8" s="130" t="s">
        <v>476</v>
      </c>
      <c r="BM8" s="130" t="s">
        <v>476</v>
      </c>
      <c r="BN8" s="130" t="s">
        <v>476</v>
      </c>
      <c r="BO8" s="16" t="s">
        <v>624</v>
      </c>
      <c r="BP8" s="11" t="str">
        <f t="shared" si="4"/>
        <v>Intervalo</v>
      </c>
      <c r="BQ8" s="18">
        <f>IF(OR(B8="",E8=""),"*",AX8/O8)</f>
        <v>0.99999999999999911</v>
      </c>
      <c r="BR8" s="18">
        <f>IF(OR(B8="",E8=""),"*",AZ8/P8)</f>
        <v>1</v>
      </c>
      <c r="BS8" s="210" t="str">
        <f t="shared" si="5"/>
        <v>OKOK</v>
      </c>
      <c r="BT8" s="7"/>
      <c r="BU8" s="220" t="s">
        <v>1066</v>
      </c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</row>
    <row r="9" spans="1:122" ht="13.5" customHeight="1">
      <c r="A9" s="45" t="str">
        <f t="shared" si="3"/>
        <v>V8846054</v>
      </c>
      <c r="B9" s="102">
        <v>46054</v>
      </c>
      <c r="C9" s="134">
        <f>IF(BS_CONTROLE[[#This Row],[DATA]]="","",WEEKNUM(BS_CONTROLE[[#This Row],[DATA]]))</f>
        <v>6</v>
      </c>
      <c r="D9" s="178" t="s">
        <v>832</v>
      </c>
      <c r="E9" s="179" t="s">
        <v>729</v>
      </c>
      <c r="F9" s="142" t="str">
        <f>IF(D9="","*",VLOOKUP(E9,BS_ATIVIDADE[],3,FALSE))</f>
        <v>MECANIZAÇÃO - SOCADORA</v>
      </c>
      <c r="G9" s="150" t="s">
        <v>1067</v>
      </c>
      <c r="H9" s="150" t="s">
        <v>1067</v>
      </c>
      <c r="I9" s="105">
        <v>73</v>
      </c>
      <c r="J9" s="105">
        <v>156.9</v>
      </c>
      <c r="K9" s="105">
        <v>152</v>
      </c>
      <c r="L9" s="127" t="str" cm="1">
        <f t="array" ref="L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9" s="127" t="str" cm="1">
        <f t="array" ref="M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N9" s="191">
        <v>0.35416666666666669</v>
      </c>
      <c r="O9" s="106">
        <v>8.3333333333333329E-2</v>
      </c>
      <c r="P9" s="105">
        <v>1000</v>
      </c>
      <c r="Q9" s="9" t="str">
        <f>IF(E9=0, "*", IFERROR(_xlfn.XLOOKUP(E9, BS_ATIVIDADE[ATIVIDADE], BS_ATIVIDADE[UNIDADE]), "*"))</f>
        <v>M</v>
      </c>
      <c r="R9" s="128" t="str" cm="1">
        <f t="array" ref="R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" s="128" t="str" cm="1">
        <f t="array" ref="S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9" s="10" t="str" cm="1">
        <f t="array" ref="T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9" s="105" t="s">
        <v>1063</v>
      </c>
      <c r="V9" s="105" t="s">
        <v>1064</v>
      </c>
      <c r="W9" s="104" t="s">
        <v>452</v>
      </c>
      <c r="X9" s="129"/>
      <c r="Y9" s="104"/>
      <c r="Z9" s="105">
        <v>1</v>
      </c>
      <c r="AA9" s="103" t="s">
        <v>443</v>
      </c>
      <c r="AB9" s="103" t="s">
        <v>437</v>
      </c>
      <c r="AC9" s="107">
        <v>0.3125</v>
      </c>
      <c r="AD9" s="105">
        <v>6234</v>
      </c>
      <c r="AE9" s="105">
        <v>6238</v>
      </c>
      <c r="AF9" s="105" t="s">
        <v>624</v>
      </c>
      <c r="AG9" s="14"/>
      <c r="AH9" s="126" t="str">
        <f>IF(BS_CONTROLE[[#This Row],[Atividade]]=0, "-", BS_CONTROLE[[#This Row],[Atividade]])</f>
        <v>MECANIZAÇÃO - SOCADORA</v>
      </c>
      <c r="AI9" s="8" t="str">
        <f>IF(BS_CONTROLE[[#This Row],[Atividade]]=0, "-", BS_CONTROLE[[#This Row],[Atividade]])</f>
        <v>MECANIZAÇÃO - SOCADORA</v>
      </c>
      <c r="AJ9" s="30" t="str">
        <f>BS_CONTROLE[[#This Row],[Local - Partida]]</f>
        <v>ZPN2</v>
      </c>
      <c r="AK9" s="30" t="str">
        <f>BS_CONTROLE[[#This Row],[Local - Encerramento]]</f>
        <v>ZPN2</v>
      </c>
      <c r="AL9" s="105" t="str">
        <f>IF(BS_CONTROLE[[#This Row],[Entre - Estações]]=0, "-", BS_CONTROLE[[#This Row],[Entre - Estações]])</f>
        <v>ZCV-ZCT</v>
      </c>
      <c r="AM9" s="105" t="str">
        <f>IF(BS_CONTROLE[[#This Row],[SB]]=0, "-", BS_CONTROLE[[#This Row],[SB]])</f>
        <v>ZCV-ZCT</v>
      </c>
      <c r="AN9" s="105">
        <f>IF(BS_CONTROLE[[#This Row],[SUB]]=0, "-", BS_CONTROLE[[#This Row],[SUB]])</f>
        <v>73</v>
      </c>
      <c r="AO9" s="105">
        <f>BS_CONTROLE[[#This Row],[KM - Inicio]]</f>
        <v>156.9</v>
      </c>
      <c r="AP9" s="105">
        <f>BS_CONTROLE[[#This Row],[KM - Inicio]]</f>
        <v>156.9</v>
      </c>
      <c r="AQ9" s="108">
        <v>0.33124999999999999</v>
      </c>
      <c r="AR9" s="108">
        <v>0</v>
      </c>
      <c r="AS9" s="108">
        <v>0</v>
      </c>
      <c r="AT9" s="135"/>
      <c r="AU9" s="135"/>
      <c r="AV9" s="13"/>
      <c r="AW9" s="13"/>
      <c r="AX9" s="176">
        <f t="shared" si="1"/>
        <v>0</v>
      </c>
      <c r="AY9" s="153"/>
      <c r="AZ9" s="109">
        <v>0</v>
      </c>
      <c r="BA9" s="9" t="str">
        <f>IFERROR(_xlfn.XLOOKUP(AH9, BS_ATIVIDADE[ATIVIDADE],BS_ATIVIDADE[UNIDADE] ), "*")</f>
        <v>M</v>
      </c>
      <c r="BB9" s="12" t="str" cm="1">
        <f t="array" ref="BB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" s="12" t="str" cm="1">
        <f t="array" ref="BC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9" s="10" t="str" cm="1">
        <f t="array" ref="BD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9" s="150"/>
      <c r="BF9" s="15"/>
      <c r="BG9" s="16">
        <v>0</v>
      </c>
      <c r="BH9" s="16"/>
      <c r="BI9" s="16" t="s">
        <v>1068</v>
      </c>
      <c r="BJ9" s="16" t="s">
        <v>1068</v>
      </c>
      <c r="BK9" s="15"/>
      <c r="BL9" s="130" t="s">
        <v>471</v>
      </c>
      <c r="BM9" s="130" t="s">
        <v>500</v>
      </c>
      <c r="BN9" s="130" t="s">
        <v>561</v>
      </c>
      <c r="BO9" s="16" t="s">
        <v>1069</v>
      </c>
      <c r="BP9" s="11" t="str">
        <f t="shared" si="4"/>
        <v>Produção e Intervalo</v>
      </c>
      <c r="BQ9" s="18">
        <f>IF(OR(B9="",E9=""),"*",AX9/O9)</f>
        <v>0</v>
      </c>
      <c r="BR9" s="18">
        <f>IF(OR(B9="",E9=""),"*",AZ9/P9)</f>
        <v>0</v>
      </c>
      <c r="BS9" s="218" t="str">
        <f t="shared" si="5"/>
        <v>CCOCirculaçãoIntervaloOportunidade</v>
      </c>
      <c r="BT9" s="224"/>
      <c r="BU9" s="225" t="s">
        <v>1070</v>
      </c>
      <c r="BV9" s="219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>
      <c r="A10" s="45" t="str">
        <f t="shared" si="3"/>
        <v>V8346054</v>
      </c>
      <c r="B10" s="102">
        <v>46054</v>
      </c>
      <c r="C10" s="134">
        <f>IF(BS_CONTROLE[[#This Row],[DATA]]="","",WEEKNUM(BS_CONTROLE[[#This Row],[DATA]]))</f>
        <v>6</v>
      </c>
      <c r="D10" s="104" t="s">
        <v>822</v>
      </c>
      <c r="E10" s="126" t="s">
        <v>729</v>
      </c>
      <c r="F10" s="142" t="str">
        <f>IF(D10="","*",VLOOKUP(E10,BS_ATIVIDADE[],3,FALSE))</f>
        <v>MECANIZAÇÃO - SOCADORA</v>
      </c>
      <c r="G10" s="150" t="s">
        <v>57</v>
      </c>
      <c r="H10" s="150" t="s">
        <v>57</v>
      </c>
      <c r="I10" s="105">
        <v>70</v>
      </c>
      <c r="J10" s="105">
        <v>131.9</v>
      </c>
      <c r="K10" s="105">
        <v>131.19999999999999</v>
      </c>
      <c r="L10" s="127" t="str" cm="1">
        <f t="array" ref="L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M10" s="127" t="str" cm="1">
        <f t="array" ref="M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N10" s="191">
        <v>0.35416666666666669</v>
      </c>
      <c r="O10" s="106">
        <v>4.1666666666666664E-2</v>
      </c>
      <c r="P10" s="105">
        <v>1</v>
      </c>
      <c r="Q10" s="9" t="str">
        <f>IF(E10=0, "*", IFERROR(_xlfn.XLOOKUP(E10, BS_ATIVIDADE[ATIVIDADE], BS_ATIVIDADE[UNIDADE]), "*"))</f>
        <v>M</v>
      </c>
      <c r="R10" s="126" t="s">
        <v>8</v>
      </c>
      <c r="S10" s="126" t="s">
        <v>177</v>
      </c>
      <c r="T10" s="10" t="str" cm="1">
        <f t="array" ref="T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0" s="105" t="s">
        <v>1063</v>
      </c>
      <c r="V10" s="105" t="s">
        <v>1071</v>
      </c>
      <c r="W10" s="104" t="s">
        <v>452</v>
      </c>
      <c r="X10" s="129"/>
      <c r="Y10" s="104"/>
      <c r="Z10" s="105"/>
      <c r="AA10" s="103"/>
      <c r="AB10" s="103"/>
      <c r="AC10" s="107"/>
      <c r="AD10" s="105"/>
      <c r="AE10" s="105"/>
      <c r="AF10" s="105"/>
      <c r="AG10" s="14"/>
      <c r="AH10" s="126" t="str">
        <f>IF(BS_CONTROLE[[#This Row],[Atividade]]=0, "-", BS_CONTROLE[[#This Row],[Atividade]])</f>
        <v>MECANIZAÇÃO - SOCADORA</v>
      </c>
      <c r="AI10" s="8" t="str">
        <f>IF(BS_CONTROLE[[#This Row],[Atividade]]=0, "-", BS_CONTROLE[[#This Row],[Atividade]])</f>
        <v>MECANIZAÇÃO - SOCADORA</v>
      </c>
      <c r="AJ10" s="30" t="str">
        <f>BS_CONTROLE[[#This Row],[Local - Partida]]</f>
        <v>ZIQ2</v>
      </c>
      <c r="AK10" s="30" t="str">
        <f>BS_CONTROLE[[#This Row],[Local - Encerramento]]</f>
        <v>ZIQ2</v>
      </c>
      <c r="AL10" s="105" t="str">
        <f>IF(BS_CONTROLE[[#This Row],[Entre - Estações]]=0, "-", BS_CONTROLE[[#This Row],[Entre - Estações]])</f>
        <v>ZRX-ZRQ</v>
      </c>
      <c r="AM10" s="105" t="str">
        <f>IF(BS_CONTROLE[[#This Row],[SB]]=0, "-", BS_CONTROLE[[#This Row],[SB]])</f>
        <v>ZRX-ZRQ</v>
      </c>
      <c r="AN10" s="105">
        <f>IF(BS_CONTROLE[[#This Row],[SUB]]=0, "-", BS_CONTROLE[[#This Row],[SUB]])</f>
        <v>70</v>
      </c>
      <c r="AO10" s="105">
        <f>BS_CONTROLE[[#This Row],[KM - Inicio]]</f>
        <v>131.9</v>
      </c>
      <c r="AP10" s="105">
        <f>BS_CONTROLE[[#This Row],[KM - Inicio]]</f>
        <v>131.9</v>
      </c>
      <c r="AQ10" s="108">
        <v>0.39374999999999999</v>
      </c>
      <c r="AR10" s="108">
        <v>0</v>
      </c>
      <c r="AS10" s="108">
        <v>0</v>
      </c>
      <c r="AT10" s="135"/>
      <c r="AU10" s="135"/>
      <c r="AV10" s="13"/>
      <c r="AW10" s="13"/>
      <c r="AX10" s="176">
        <f t="shared" si="1"/>
        <v>0</v>
      </c>
      <c r="AY10" s="153"/>
      <c r="AZ10" s="109">
        <v>0</v>
      </c>
      <c r="BA10" s="9" t="str">
        <f>IFERROR(_xlfn.XLOOKUP(AH10, BS_ATIVIDADE[ATIVIDADE],BS_ATIVIDADE[UNIDADE] ), "*")</f>
        <v>M</v>
      </c>
      <c r="BB10" s="12" t="str" cm="1">
        <f t="array" ref="BB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" s="12" t="str" cm="1">
        <f t="array" ref="BC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0" s="10" t="str" cm="1">
        <f t="array" ref="BD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0" s="150"/>
      <c r="BF10" s="15"/>
      <c r="BG10" s="16">
        <v>0</v>
      </c>
      <c r="BH10" s="16"/>
      <c r="BI10" s="16" t="s">
        <v>1072</v>
      </c>
      <c r="BJ10" s="16" t="s">
        <v>1068</v>
      </c>
      <c r="BK10" s="15"/>
      <c r="BL10" s="130" t="s">
        <v>471</v>
      </c>
      <c r="BM10" s="130" t="s">
        <v>500</v>
      </c>
      <c r="BN10" s="130" t="s">
        <v>561</v>
      </c>
      <c r="BO10" s="16" t="s">
        <v>1068</v>
      </c>
      <c r="BP10" s="11" t="str">
        <f t="shared" si="4"/>
        <v>Produção e Intervalo</v>
      </c>
      <c r="BQ10" s="18">
        <f>IF(OR(B10="",E10=""),"*",AX10/O10)</f>
        <v>0</v>
      </c>
      <c r="BR10" s="18">
        <f>IF(OR(B10="",E10=""),"*",AZ10/P10)</f>
        <v>0</v>
      </c>
      <c r="BS10" s="210" t="str">
        <f t="shared" si="5"/>
        <v>CCOCirculaçãoIntervaloOportunidade</v>
      </c>
      <c r="BT10" s="221"/>
      <c r="BU10" s="221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>
      <c r="A11" s="45" t="str">
        <f>D11&amp;B11</f>
        <v/>
      </c>
      <c r="B11" s="183"/>
      <c r="C11" s="134" t="str">
        <f>IF(BS_CONTROLE[[#This Row],[DATA]]="","",WEEKNUM(BS_CONTROLE[[#This Row],[DATA]]))</f>
        <v/>
      </c>
      <c r="D11" s="184"/>
      <c r="E11" s="185"/>
      <c r="F11" s="142" t="str">
        <f>IF(D11="","*",VLOOKUP(E11,BS_ATIVIDADE[],3,FALSE))</f>
        <v>*</v>
      </c>
      <c r="G11" s="186"/>
      <c r="H11" s="186"/>
      <c r="I11" s="127"/>
      <c r="J11" s="105"/>
      <c r="K11" s="127" t="str" cm="1">
        <f t="array" ref="K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L11" s="127" t="str" cm="1">
        <f t="array" ref="L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1" s="127" t="str" cm="1">
        <f t="array" ref="M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1" s="186"/>
      <c r="O11" s="106"/>
      <c r="P11" s="105"/>
      <c r="Q11" s="9" t="str">
        <f>IF(E11=0, "*", IFERROR(_xlfn.XLOOKUP(E11, BS_ATIVIDADE[ATIVIDADE], BS_ATIVIDADE[UNIDADE]), "*"))</f>
        <v>*</v>
      </c>
      <c r="R11" s="128" t="str" cm="1">
        <f t="array" ref="R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1" s="128" t="str" cm="1">
        <f t="array" ref="S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1" s="10" t="str" cm="1">
        <f t="array" ref="T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1" s="105"/>
      <c r="V11" s="105"/>
      <c r="W11" s="104"/>
      <c r="X11" s="129"/>
      <c r="Y11" s="104"/>
      <c r="Z11" s="187"/>
      <c r="AA11" s="188"/>
      <c r="AB11" s="188"/>
      <c r="AC11" s="189"/>
      <c r="AD11" s="187"/>
      <c r="AE11" s="187"/>
      <c r="AF11" s="127"/>
      <c r="AG11" s="14"/>
      <c r="AH11" s="126" t="str">
        <f>IF(BS_CONTROLE[[#This Row],[Atividade]]=0, "-", BS_CONTROLE[[#This Row],[Atividade]])</f>
        <v>-</v>
      </c>
      <c r="AI11" s="8" t="str">
        <f>IF(BS_CONTROLE[[#This Row],[Atividade]]=0, "-", BS_CONTROLE[[#This Row],[Atividade]])</f>
        <v>-</v>
      </c>
      <c r="AJ11" s="30">
        <f>BS_CONTROLE[[#This Row],[Local - Partida]]</f>
        <v>0</v>
      </c>
      <c r="AK11" s="30">
        <f>BS_CONTROLE[[#This Row],[Local - Encerramento]]</f>
        <v>0</v>
      </c>
      <c r="AL11" s="105" t="str">
        <f>IF(BS_CONTROLE[[#This Row],[Entre - Estações]]=0, "-", BS_CONTROLE[[#This Row],[Entre - Estações]])</f>
        <v>-</v>
      </c>
      <c r="AM11" s="105" t="str">
        <f>IF(BS_CONTROLE[[#This Row],[SB]]=0, "-", BS_CONTROLE[[#This Row],[SB]])</f>
        <v>-</v>
      </c>
      <c r="AN11" s="105" t="str">
        <f>IF(BS_CONTROLE[[#This Row],[SUB]]=0, "-", BS_CONTROLE[[#This Row],[SUB]])</f>
        <v>-</v>
      </c>
      <c r="AO11" s="105">
        <f>BS_CONTROLE[[#This Row],[KM - Inicio]]</f>
        <v>0</v>
      </c>
      <c r="AP11" s="105">
        <f>BS_CONTROLE[[#This Row],[KM - Inicio]]</f>
        <v>0</v>
      </c>
      <c r="AQ11" s="108"/>
      <c r="AR11" s="108"/>
      <c r="AS11" s="108"/>
      <c r="AT11" s="135"/>
      <c r="AU11" s="135"/>
      <c r="AV11" s="13"/>
      <c r="AW11" s="13"/>
      <c r="AX11" s="176" t="str">
        <f t="shared" si="1"/>
        <v>*</v>
      </c>
      <c r="AY11" s="153"/>
      <c r="AZ11" s="109"/>
      <c r="BA11" s="9" t="str">
        <f>IFERROR(_xlfn.XLOOKUP(AH11, BS_ATIVIDADE[ATIVIDADE],BS_ATIVIDADE[UNIDADE] ), "*")</f>
        <v>*</v>
      </c>
      <c r="BB11" s="12" t="str" cm="1">
        <f t="array" ref="BB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1" s="12" t="str" cm="1">
        <f t="array" ref="BC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1" s="10" t="str" cm="1">
        <f t="array" ref="BD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1" s="150">
        <f>BS_CONTROLE[[#This Row],[Responsavel pelo boletim]]</f>
        <v>0</v>
      </c>
      <c r="BF11" s="15"/>
      <c r="BG11" s="16"/>
      <c r="BH11" s="16"/>
      <c r="BI11" s="16"/>
      <c r="BJ11" s="17"/>
      <c r="BK11" s="15"/>
      <c r="BL11" s="130"/>
      <c r="BM11" s="130"/>
      <c r="BN11" s="130"/>
      <c r="BO11" s="190"/>
      <c r="BP11" s="11" t="str">
        <f>IF(AND(BQ11&lt;1,BR11&lt;1),"Produção e Intervalo",IF(BQ11&lt;1,"Intervalo",IF(BR11&lt;1,"Produção","Aderente")))</f>
        <v>Aderente</v>
      </c>
      <c r="BQ11" s="18" t="str">
        <f>IF(OR(B11="",E11=""),"*",AX11/O11)</f>
        <v>*</v>
      </c>
      <c r="BR11" s="18" t="str">
        <f>IF(OR(B11="",E11=""),"*",AZ11/P11)</f>
        <v>*</v>
      </c>
      <c r="BS11" s="210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>
      <c r="A12" s="45" t="str">
        <f>D12&amp;B12</f>
        <v/>
      </c>
      <c r="B12" s="183"/>
      <c r="C12" s="134" t="str">
        <f>IF(BS_CONTROLE[[#This Row],[DATA]]="","",WEEKNUM(BS_CONTROLE[[#This Row],[DATA]]))</f>
        <v/>
      </c>
      <c r="D12" s="184"/>
      <c r="E12" s="185"/>
      <c r="F12" s="142" t="str">
        <f>IF(D12="","*",VLOOKUP(E12,BS_ATIVIDADE[],3,FALSE))</f>
        <v>*</v>
      </c>
      <c r="G12" s="186"/>
      <c r="H12" s="186"/>
      <c r="I12" s="127"/>
      <c r="J12" s="105"/>
      <c r="K12" s="127" t="str" cm="1">
        <f t="array" ref="K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L12" s="127" t="str" cm="1">
        <f t="array" ref="L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2" s="127" t="str" cm="1">
        <f t="array" ref="M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2" s="186"/>
      <c r="O12" s="106"/>
      <c r="P12" s="105"/>
      <c r="Q12" s="9" t="str">
        <f>IF(E12=0, "*", IFERROR(_xlfn.XLOOKUP(E12, BS_ATIVIDADE[ATIVIDADE], BS_ATIVIDADE[UNIDADE]), "*"))</f>
        <v>*</v>
      </c>
      <c r="R12" s="128" t="str" cm="1">
        <f t="array" ref="R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2" s="128" t="str" cm="1">
        <f t="array" ref="S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2" s="10" t="str" cm="1">
        <f t="array" ref="T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2" s="105"/>
      <c r="V12" s="105"/>
      <c r="W12" s="104"/>
      <c r="X12" s="129"/>
      <c r="Y12" s="104"/>
      <c r="Z12" s="187"/>
      <c r="AA12" s="188"/>
      <c r="AB12" s="188"/>
      <c r="AC12" s="189"/>
      <c r="AD12" s="187"/>
      <c r="AE12" s="187"/>
      <c r="AF12" s="127"/>
      <c r="AG12" s="14"/>
      <c r="AH12" s="126" t="str">
        <f>IF(BS_CONTROLE[[#This Row],[Atividade]]=0, "-", BS_CONTROLE[[#This Row],[Atividade]])</f>
        <v>-</v>
      </c>
      <c r="AI12" s="8" t="str">
        <f>IF(BS_CONTROLE[[#This Row],[Atividade]]=0, "-", BS_CONTROLE[[#This Row],[Atividade]])</f>
        <v>-</v>
      </c>
      <c r="AJ12" s="30">
        <f>BS_CONTROLE[[#This Row],[Local - Partida]]</f>
        <v>0</v>
      </c>
      <c r="AK12" s="30">
        <f>BS_CONTROLE[[#This Row],[Local - Encerramento]]</f>
        <v>0</v>
      </c>
      <c r="AL12" s="105" t="str">
        <f>IF(BS_CONTROLE[[#This Row],[Entre - Estações]]=0, "-", BS_CONTROLE[[#This Row],[Entre - Estações]])</f>
        <v>-</v>
      </c>
      <c r="AM12" s="105" t="str">
        <f>IF(BS_CONTROLE[[#This Row],[SB]]=0, "-", BS_CONTROLE[[#This Row],[SB]])</f>
        <v>-</v>
      </c>
      <c r="AN12" s="105" t="str">
        <f>IF(BS_CONTROLE[[#This Row],[SUB]]=0, "-", BS_CONTROLE[[#This Row],[SUB]])</f>
        <v>-</v>
      </c>
      <c r="AO12" s="105">
        <f>BS_CONTROLE[[#This Row],[KM - Inicio]]</f>
        <v>0</v>
      </c>
      <c r="AP12" s="105">
        <f>BS_CONTROLE[[#This Row],[KM - Inicio]]</f>
        <v>0</v>
      </c>
      <c r="AQ12" s="108"/>
      <c r="AR12" s="108"/>
      <c r="AS12" s="108"/>
      <c r="AT12" s="135"/>
      <c r="AU12" s="135"/>
      <c r="AV12" s="13"/>
      <c r="AW12" s="13"/>
      <c r="AX12" s="176" t="str">
        <f t="shared" si="1"/>
        <v>*</v>
      </c>
      <c r="AY12" s="153"/>
      <c r="AZ12" s="109"/>
      <c r="BA12" s="9" t="str">
        <f>IFERROR(_xlfn.XLOOKUP(AH12, BS_ATIVIDADE[ATIVIDADE],BS_ATIVIDADE[UNIDADE] ), "*")</f>
        <v>*</v>
      </c>
      <c r="BB12" s="12" t="str" cm="1">
        <f t="array" ref="BB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2" s="12" t="str" cm="1">
        <f t="array" ref="BC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2" s="10" t="str" cm="1">
        <f t="array" ref="BD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2" s="150">
        <f>BS_CONTROLE[[#This Row],[Responsavel pelo boletim]]</f>
        <v>0</v>
      </c>
      <c r="BF12" s="15"/>
      <c r="BG12" s="16"/>
      <c r="BH12" s="16"/>
      <c r="BI12" s="16"/>
      <c r="BJ12" s="17"/>
      <c r="BK12" s="15"/>
      <c r="BL12" s="130"/>
      <c r="BM12" s="130"/>
      <c r="BN12" s="130"/>
      <c r="BO12" s="190"/>
      <c r="BP12" s="11" t="str">
        <f>IF(AND(BQ12&lt;1,BR12&lt;1),"Produção e Intervalo",IF(BQ12&lt;1,"Intervalo",IF(BR12&lt;1,"Produção","Aderente")))</f>
        <v>Aderente</v>
      </c>
      <c r="BQ12" s="18" t="str">
        <f>IF(OR(B12="",E12=""),"*",AX12/O12)</f>
        <v>*</v>
      </c>
      <c r="BR12" s="18" t="str">
        <f>IF(OR(B12="",E12=""),"*",AZ12/P12)</f>
        <v>*</v>
      </c>
      <c r="BS12" s="210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>
      <c r="A13" s="45" t="str">
        <f t="shared" si="3"/>
        <v>W5746055</v>
      </c>
      <c r="B13" s="102">
        <v>46055</v>
      </c>
      <c r="C13" s="134">
        <f>IF(BS_CONTROLE[[#This Row],[DATA]]="","",WEEKNUM(BS_CONTROLE[[#This Row],[DATA]]))</f>
        <v>6</v>
      </c>
      <c r="D13" s="104" t="s">
        <v>1073</v>
      </c>
      <c r="E13" s="126" t="s">
        <v>817</v>
      </c>
      <c r="F13" s="142" t="str">
        <f>IF(D13="","*",VLOOKUP(E13,BS_ATIVIDADE[],3,FALSE))</f>
        <v>OUTROS</v>
      </c>
      <c r="G13" s="150" t="s">
        <v>384</v>
      </c>
      <c r="H13" s="150" t="s">
        <v>384</v>
      </c>
      <c r="I13" s="105">
        <v>73</v>
      </c>
      <c r="J13" s="105">
        <v>379</v>
      </c>
      <c r="K13" s="105">
        <v>375</v>
      </c>
      <c r="L13" s="127" t="str" cm="1">
        <f t="array" ref="L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M13" s="127" t="str" cm="1">
        <f t="array" ref="M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N13" s="191">
        <v>0.375</v>
      </c>
      <c r="O13" s="106">
        <v>8.3333333333333329E-2</v>
      </c>
      <c r="P13" s="105">
        <v>700</v>
      </c>
      <c r="Q13" s="9" t="str">
        <f>IF(E13=0, "*", IFERROR(_xlfn.XLOOKUP(E13, BS_ATIVIDADE[ATIVIDADE], BS_ATIVIDADE[UNIDADE]), "*"))</f>
        <v>Nº DE PEÇAS</v>
      </c>
      <c r="R13" s="128" t="str" cm="1">
        <f t="array" ref="R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" s="128" t="str" cm="1">
        <f t="array" ref="S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3" s="10" t="str" cm="1">
        <f t="array" ref="T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" s="105" t="s">
        <v>1074</v>
      </c>
      <c r="V13" s="105" t="s">
        <v>1075</v>
      </c>
      <c r="W13" s="104" t="s">
        <v>452</v>
      </c>
      <c r="X13" s="129"/>
      <c r="Y13" s="129"/>
      <c r="Z13" s="105" t="s">
        <v>1076</v>
      </c>
      <c r="AA13" s="103" t="s">
        <v>443</v>
      </c>
      <c r="AB13" s="103" t="s">
        <v>437</v>
      </c>
      <c r="AC13" s="107">
        <v>0.33333333333333331</v>
      </c>
      <c r="AD13" s="105">
        <v>9374</v>
      </c>
      <c r="AE13" s="107" t="s">
        <v>624</v>
      </c>
      <c r="AF13" s="107" t="s">
        <v>624</v>
      </c>
      <c r="AG13" s="14"/>
      <c r="AH13" s="126" t="str">
        <f>IF(BS_CONTROLE[[#This Row],[Atividade]]=0, "-", BS_CONTROLE[[#This Row],[Atividade]])</f>
        <v>RECOLHIMENTO DE DORMENTE</v>
      </c>
      <c r="AI13" s="8" t="str">
        <f>IF(BS_CONTROLE[[#This Row],[Atividade]]=0, "-", BS_CONTROLE[[#This Row],[Atividade]])</f>
        <v>RECOLHIMENTO DE DORMENTE</v>
      </c>
      <c r="AJ13" s="30" t="str">
        <f>BS_CONTROLE[[#This Row],[Local - Partida]]</f>
        <v>ZJA2</v>
      </c>
      <c r="AK13" s="30" t="str">
        <f>BS_CONTROLE[[#This Row],[Local - Encerramento]]</f>
        <v>ZJA2</v>
      </c>
      <c r="AL13" s="105" t="str">
        <f>IF(BS_CONTROLE[[#This Row],[Entre - Estações]]=0, "-", BS_CONTROLE[[#This Row],[Entre - Estações]])</f>
        <v>ZJA-ZUR</v>
      </c>
      <c r="AM13" s="105" t="str">
        <f>IF(BS_CONTROLE[[#This Row],[SB]]=0, "-", BS_CONTROLE[[#This Row],[SB]])</f>
        <v>ZJA-ZUR</v>
      </c>
      <c r="AN13" s="105">
        <f>IF(BS_CONTROLE[[#This Row],[SUB]]=0, "-", BS_CONTROLE[[#This Row],[SUB]])</f>
        <v>73</v>
      </c>
      <c r="AO13" s="105">
        <f>BS_CONTROLE[[#This Row],[KM - Inicio]]</f>
        <v>379</v>
      </c>
      <c r="AP13" s="105">
        <f>BS_CONTROLE[[#This Row],[KM - Inicio]]</f>
        <v>379</v>
      </c>
      <c r="AQ13" s="108">
        <v>0</v>
      </c>
      <c r="AR13" s="108">
        <v>0</v>
      </c>
      <c r="AS13" s="108">
        <v>0</v>
      </c>
      <c r="AT13" s="135"/>
      <c r="AU13" s="135"/>
      <c r="AV13" s="13"/>
      <c r="AW13" s="13"/>
      <c r="AX13" s="176">
        <f t="shared" si="1"/>
        <v>0</v>
      </c>
      <c r="AY13" s="153"/>
      <c r="AZ13" s="109">
        <v>0</v>
      </c>
      <c r="BA13" s="9" t="str">
        <f>IFERROR(_xlfn.XLOOKUP(AH13, BS_ATIVIDADE[ATIVIDADE],BS_ATIVIDADE[UNIDADE] ), "*")</f>
        <v>Nº DE PEÇAS</v>
      </c>
      <c r="BB13" s="12" t="str" cm="1">
        <f t="array" ref="BB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" s="12" t="str" cm="1">
        <f t="array" ref="BC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3" s="10" t="str" cm="1">
        <f t="array" ref="BD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" s="150"/>
      <c r="BF13" s="15"/>
      <c r="BG13" s="16">
        <v>0</v>
      </c>
      <c r="BH13" s="16"/>
      <c r="BI13" s="16" t="s">
        <v>1077</v>
      </c>
      <c r="BJ13" s="16" t="s">
        <v>1077</v>
      </c>
      <c r="BK13" s="15"/>
      <c r="BL13" s="130" t="s">
        <v>471</v>
      </c>
      <c r="BM13" s="130" t="s">
        <v>500</v>
      </c>
      <c r="BN13" s="130" t="s">
        <v>561</v>
      </c>
      <c r="BO13" s="16" t="s">
        <v>1077</v>
      </c>
      <c r="BP13" s="11" t="str">
        <f t="shared" si="4"/>
        <v>Produção e Intervalo</v>
      </c>
      <c r="BQ13" s="18">
        <f>IF(OR(B13="",E13=""),"*",AX13/O13)</f>
        <v>0</v>
      </c>
      <c r="BR13" s="18">
        <f>IF(OR(B13="",E13=""),"*",AZ13/P13)</f>
        <v>0</v>
      </c>
      <c r="BS13" s="210" t="str">
        <f t="shared" si="5"/>
        <v>CCOCirculaçãoIntervaloOportunidade</v>
      </c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>
      <c r="A14" s="45" t="str">
        <f t="shared" si="3"/>
        <v>JOSUÉ (TP-697)46055</v>
      </c>
      <c r="B14" s="102">
        <v>46055</v>
      </c>
      <c r="C14" s="134">
        <f>IF(BS_CONTROLE[[#This Row],[DATA]]="","",WEEKNUM(BS_CONTROLE[[#This Row],[DATA]]))</f>
        <v>6</v>
      </c>
      <c r="D14" s="178" t="s">
        <v>1078</v>
      </c>
      <c r="E14" s="179" t="s">
        <v>806</v>
      </c>
      <c r="F14" s="142" t="str">
        <f>IF(D14="","*",VLOOKUP(E14,BS_ATIVIDADE[],3,FALSE))</f>
        <v>SOLDA</v>
      </c>
      <c r="G14" s="150" t="s">
        <v>624</v>
      </c>
      <c r="H14" s="150" t="s">
        <v>624</v>
      </c>
      <c r="I14" s="105">
        <v>73</v>
      </c>
      <c r="J14" s="105">
        <v>336.5</v>
      </c>
      <c r="K14" s="105" t="s">
        <v>624</v>
      </c>
      <c r="L14" s="127" t="str" cm="1">
        <f t="array" ref="L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4" s="127" t="str" cm="1">
        <f t="array" ref="M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N14" s="191">
        <v>0.375</v>
      </c>
      <c r="O14" s="106">
        <v>6.25E-2</v>
      </c>
      <c r="P14" s="105">
        <v>1</v>
      </c>
      <c r="Q14" s="9" t="str">
        <f>IF(E14=0, "*", IFERROR(_xlfn.XLOOKUP(E14, BS_ATIVIDADE[ATIVIDADE], BS_ATIVIDADE[UNIDADE]), "*"))</f>
        <v>Nº DE SOLDA</v>
      </c>
      <c r="R14" s="128" t="str" cm="1">
        <f t="array" ref="R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" s="128" t="str" cm="1">
        <f t="array" ref="S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4" s="10" t="str" cm="1">
        <f t="array" ref="T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4" s="105" t="s">
        <v>1079</v>
      </c>
      <c r="V14" s="105" t="s">
        <v>1080</v>
      </c>
      <c r="W14" s="104" t="s">
        <v>452</v>
      </c>
      <c r="X14" s="129"/>
      <c r="Y14" s="104"/>
      <c r="Z14" s="180"/>
      <c r="AA14" s="182"/>
      <c r="AB14" s="182"/>
      <c r="AC14" s="181"/>
      <c r="AD14" s="180"/>
      <c r="AE14" s="181"/>
      <c r="AF14" s="107"/>
      <c r="AG14" s="14"/>
      <c r="AH14" s="126" t="str">
        <f>IF(BS_CONTROLE[[#This Row],[Atividade]]=0, "-", BS_CONTROLE[[#This Row],[Atividade]])</f>
        <v>PDM - SOLDA</v>
      </c>
      <c r="AI14" s="8" t="str">
        <f>IF(BS_CONTROLE[[#This Row],[Atividade]]=0, "-", BS_CONTROLE[[#This Row],[Atividade]])</f>
        <v>PDM - SOLDA</v>
      </c>
      <c r="AJ14" s="30" t="str">
        <f>BS_CONTROLE[[#This Row],[Local - Partida]]</f>
        <v>-</v>
      </c>
      <c r="AK14" s="30" t="str">
        <f>BS_CONTROLE[[#This Row],[Local - Encerramento]]</f>
        <v>-</v>
      </c>
      <c r="AL14" s="105" t="str">
        <f>IF(BS_CONTROLE[[#This Row],[Entre - Estações]]=0, "-", BS_CONTROLE[[#This Row],[Entre - Estações]])</f>
        <v>ZGI-ZFN</v>
      </c>
      <c r="AM14" s="105" t="str">
        <f>IF(BS_CONTROLE[[#This Row],[SB]]=0, "-", BS_CONTROLE[[#This Row],[SB]])</f>
        <v>ZGI-ZFN</v>
      </c>
      <c r="AN14" s="105">
        <f>IF(BS_CONTROLE[[#This Row],[SUB]]=0, "-", BS_CONTROLE[[#This Row],[SUB]])</f>
        <v>73</v>
      </c>
      <c r="AO14" s="105">
        <f>BS_CONTROLE[[#This Row],[KM - Inicio]]</f>
        <v>336.5</v>
      </c>
      <c r="AP14" s="105">
        <f>BS_CONTROLE[[#This Row],[KM - Inicio]]</f>
        <v>336.5</v>
      </c>
      <c r="AQ14" s="108">
        <v>0.41666666666666669</v>
      </c>
      <c r="AR14" s="108">
        <v>0</v>
      </c>
      <c r="AS14" s="108">
        <v>0</v>
      </c>
      <c r="AT14" s="135"/>
      <c r="AU14" s="135"/>
      <c r="AV14" s="13"/>
      <c r="AW14" s="13"/>
      <c r="AX14" s="176">
        <f t="shared" si="1"/>
        <v>0</v>
      </c>
      <c r="AY14" s="153"/>
      <c r="AZ14" s="109">
        <v>0</v>
      </c>
      <c r="BA14" s="9" t="str">
        <f>IFERROR(_xlfn.XLOOKUP(AH14, BS_ATIVIDADE[ATIVIDADE],BS_ATIVIDADE[UNIDADE] ), "*")</f>
        <v>Nº DE SOLDA</v>
      </c>
      <c r="BB14" s="12" t="str" cm="1">
        <f t="array" ref="BB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" s="12" t="str" cm="1">
        <f t="array" ref="BC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4" s="10" t="str" cm="1">
        <f t="array" ref="BD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4" s="150"/>
      <c r="BF14" s="15"/>
      <c r="BG14" s="16">
        <v>0</v>
      </c>
      <c r="BH14" s="16"/>
      <c r="BI14" s="16" t="s">
        <v>1081</v>
      </c>
      <c r="BJ14" s="16" t="s">
        <v>1081</v>
      </c>
      <c r="BK14" s="15"/>
      <c r="BL14" s="130" t="s">
        <v>471</v>
      </c>
      <c r="BM14" s="130" t="s">
        <v>500</v>
      </c>
      <c r="BN14" s="130" t="s">
        <v>561</v>
      </c>
      <c r="BO14" s="16" t="s">
        <v>1081</v>
      </c>
      <c r="BP14" s="11" t="str">
        <f t="shared" si="4"/>
        <v>Produção e Intervalo</v>
      </c>
      <c r="BQ14" s="18">
        <f>IF(OR(B14="",E14=""),"*",AX14/O14)</f>
        <v>0</v>
      </c>
      <c r="BR14" s="18">
        <f>IF(OR(B14="",E14=""),"*",AZ14/P14)</f>
        <v>0</v>
      </c>
      <c r="BS14" s="210" t="str">
        <f t="shared" si="5"/>
        <v>CCOCirculaçãoIntervaloOportunidade</v>
      </c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>
      <c r="A15" s="45" t="str">
        <f t="shared" si="3"/>
        <v>JOVÂNIO (TP-850)46055</v>
      </c>
      <c r="B15" s="102">
        <v>46055</v>
      </c>
      <c r="C15" s="134">
        <f>IF(BS_CONTROLE[[#This Row],[DATA]]="","",WEEKNUM(BS_CONTROLE[[#This Row],[DATA]]))</f>
        <v>6</v>
      </c>
      <c r="D15" s="178" t="s">
        <v>927</v>
      </c>
      <c r="E15" s="179" t="s">
        <v>806</v>
      </c>
      <c r="F15" s="142" t="str">
        <f>IF(D15="","*",VLOOKUP(E15,BS_ATIVIDADE[],3,FALSE))</f>
        <v>SOLDA</v>
      </c>
      <c r="G15" s="150" t="s">
        <v>624</v>
      </c>
      <c r="H15" s="150" t="s">
        <v>624</v>
      </c>
      <c r="I15" s="105">
        <v>73</v>
      </c>
      <c r="J15" s="105">
        <v>304.60000000000002</v>
      </c>
      <c r="K15" s="105" t="s">
        <v>624</v>
      </c>
      <c r="L15" s="127" t="str" cm="1">
        <f t="array" ref="L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</v>
      </c>
      <c r="M15" s="127" t="str" cm="1">
        <f t="array" ref="M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</v>
      </c>
      <c r="N15" s="191">
        <v>0.375</v>
      </c>
      <c r="O15" s="106">
        <v>6.25E-2</v>
      </c>
      <c r="P15" s="105">
        <v>1</v>
      </c>
      <c r="Q15" s="9" t="str">
        <f>IF(E15=0, "*", IFERROR(_xlfn.XLOOKUP(E15, BS_ATIVIDADE[ATIVIDADE], BS_ATIVIDADE[UNIDADE]), "*"))</f>
        <v>Nº DE SOLDA</v>
      </c>
      <c r="R15" s="128" t="str" cm="1">
        <f t="array" ref="R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" s="128" t="str" cm="1">
        <f t="array" ref="S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5" s="10" t="str" cm="1">
        <f t="array" ref="T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" s="105" t="s">
        <v>1074</v>
      </c>
      <c r="V15" s="105" t="s">
        <v>1082</v>
      </c>
      <c r="W15" s="104" t="s">
        <v>452</v>
      </c>
      <c r="X15" s="129"/>
      <c r="Y15" s="104"/>
      <c r="Z15" s="180"/>
      <c r="AA15" s="182"/>
      <c r="AB15" s="182"/>
      <c r="AC15" s="181"/>
      <c r="AD15" s="180"/>
      <c r="AE15" s="181"/>
      <c r="AF15" s="107"/>
      <c r="AG15" s="14"/>
      <c r="AH15" s="126" t="str">
        <f>IF(BS_CONTROLE[[#This Row],[Atividade]]=0, "-", BS_CONTROLE[[#This Row],[Atividade]])</f>
        <v>PDM - SOLDA</v>
      </c>
      <c r="AI15" s="8" t="str">
        <f>IF(BS_CONTROLE[[#This Row],[Atividade]]=0, "-", BS_CONTROLE[[#This Row],[Atividade]])</f>
        <v>PDM - SOLDA</v>
      </c>
      <c r="AJ15" s="30" t="str">
        <f>BS_CONTROLE[[#This Row],[Local - Partida]]</f>
        <v>-</v>
      </c>
      <c r="AK15" s="30" t="str">
        <f>BS_CONTROLE[[#This Row],[Local - Encerramento]]</f>
        <v>-</v>
      </c>
      <c r="AL15" s="105" t="str">
        <f>IF(BS_CONTROLE[[#This Row],[Entre - Estações]]=0, "-", BS_CONTROLE[[#This Row],[Entre - Estações]])</f>
        <v>ZVP</v>
      </c>
      <c r="AM15" s="105" t="str">
        <f>IF(BS_CONTROLE[[#This Row],[SB]]=0, "-", BS_CONTROLE[[#This Row],[SB]])</f>
        <v>ZVP</v>
      </c>
      <c r="AN15" s="105">
        <f>IF(BS_CONTROLE[[#This Row],[SUB]]=0, "-", BS_CONTROLE[[#This Row],[SUB]])</f>
        <v>73</v>
      </c>
      <c r="AO15" s="105">
        <f>BS_CONTROLE[[#This Row],[KM - Inicio]]</f>
        <v>304.60000000000002</v>
      </c>
      <c r="AP15" s="105">
        <f>BS_CONTROLE[[#This Row],[KM - Inicio]]</f>
        <v>304.60000000000002</v>
      </c>
      <c r="AQ15" s="108">
        <v>0.41666666666666669</v>
      </c>
      <c r="AR15" s="108">
        <v>0</v>
      </c>
      <c r="AS15" s="108">
        <v>0</v>
      </c>
      <c r="AT15" s="135"/>
      <c r="AU15" s="135"/>
      <c r="AV15" s="13"/>
      <c r="AW15" s="13"/>
      <c r="AX15" s="176">
        <f t="shared" si="1"/>
        <v>0</v>
      </c>
      <c r="AY15" s="153"/>
      <c r="AZ15" s="109">
        <v>0</v>
      </c>
      <c r="BA15" s="9" t="str">
        <f>IFERROR(_xlfn.XLOOKUP(AH15, BS_ATIVIDADE[ATIVIDADE],BS_ATIVIDADE[UNIDADE] ), "*")</f>
        <v>Nº DE SOLDA</v>
      </c>
      <c r="BB15" s="12" t="str" cm="1">
        <f t="array" ref="BB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" s="12" t="str" cm="1">
        <f t="array" ref="BC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5" s="10" t="str" cm="1">
        <f t="array" ref="BD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" s="150"/>
      <c r="BF15" s="15"/>
      <c r="BG15" s="16">
        <v>0</v>
      </c>
      <c r="BH15" s="16"/>
      <c r="BI15" s="16" t="s">
        <v>1081</v>
      </c>
      <c r="BJ15" s="16" t="s">
        <v>1081</v>
      </c>
      <c r="BK15" s="15"/>
      <c r="BL15" s="130" t="s">
        <v>471</v>
      </c>
      <c r="BM15" s="130" t="s">
        <v>500</v>
      </c>
      <c r="BN15" s="130" t="s">
        <v>561</v>
      </c>
      <c r="BO15" s="16" t="s">
        <v>1081</v>
      </c>
      <c r="BP15" s="11" t="str">
        <f t="shared" si="4"/>
        <v>Produção e Intervalo</v>
      </c>
      <c r="BQ15" s="18">
        <f>IF(OR(B15="",E15=""),"*",AX15/O15)</f>
        <v>0</v>
      </c>
      <c r="BR15" s="18">
        <f>IF(OR(B15="",E15=""),"*",AZ15/P15)</f>
        <v>0</v>
      </c>
      <c r="BS15" s="210" t="str">
        <f t="shared" si="5"/>
        <v>CCOCirculaçãoIntervaloOportunidade</v>
      </c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>
      <c r="A16" s="45" t="str">
        <f t="shared" si="3"/>
        <v>V8746055</v>
      </c>
      <c r="B16" s="102">
        <v>46055</v>
      </c>
      <c r="C16" s="134">
        <f>IF(BS_CONTROLE[[#This Row],[DATA]]="","",WEEKNUM(BS_CONTROLE[[#This Row],[DATA]]))</f>
        <v>6</v>
      </c>
      <c r="D16" s="178" t="s">
        <v>830</v>
      </c>
      <c r="E16" s="179" t="s">
        <v>729</v>
      </c>
      <c r="F16" s="142" t="str">
        <f>IF(D16="","*",VLOOKUP(E16,BS_ATIVIDADE[],3,FALSE))</f>
        <v>MECANIZAÇÃO - SOCADORA</v>
      </c>
      <c r="G16" s="150" t="s">
        <v>334</v>
      </c>
      <c r="H16" s="150" t="s">
        <v>334</v>
      </c>
      <c r="I16" s="105">
        <v>73</v>
      </c>
      <c r="J16" s="105">
        <v>293.3</v>
      </c>
      <c r="K16" s="105">
        <v>291</v>
      </c>
      <c r="L16" s="127" t="str" cm="1">
        <f t="array" ref="L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ZZM-ZCF</v>
      </c>
      <c r="M16" s="127" t="str" cm="1">
        <f t="array" ref="M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ZZM-ZCF</v>
      </c>
      <c r="N16" s="191">
        <v>0.35416666666666669</v>
      </c>
      <c r="O16" s="106">
        <v>8.3333333333333329E-2</v>
      </c>
      <c r="P16" s="105">
        <v>510</v>
      </c>
      <c r="Q16" s="9" t="str">
        <f>IF(E16=0, "*", IFERROR(_xlfn.XLOOKUP(E16, BS_ATIVIDADE[ATIVIDADE], BS_ATIVIDADE[UNIDADE]), "*"))</f>
        <v>M</v>
      </c>
      <c r="R16" s="128" t="str" cm="1">
        <f t="array" ref="R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" s="128" t="str" cm="1">
        <f t="array" ref="S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6" s="10" t="str" cm="1">
        <f t="array" ref="T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" s="105" t="s">
        <v>1063</v>
      </c>
      <c r="V16" s="105" t="s">
        <v>1064</v>
      </c>
      <c r="W16" s="104" t="s">
        <v>452</v>
      </c>
      <c r="X16" s="129"/>
      <c r="Y16" s="104"/>
      <c r="Z16" s="105"/>
      <c r="AA16" s="103"/>
      <c r="AB16" s="103"/>
      <c r="AC16" s="107"/>
      <c r="AD16" s="105"/>
      <c r="AE16" s="105"/>
      <c r="AF16" s="105"/>
      <c r="AG16" s="14"/>
      <c r="AH16" s="126" t="str">
        <f>IF(BS_CONTROLE[[#This Row],[Atividade]]=0, "-", BS_CONTROLE[[#This Row],[Atividade]])</f>
        <v>MECANIZAÇÃO - SOCADORA</v>
      </c>
      <c r="AI16" s="8" t="str">
        <f>IF(BS_CONTROLE[[#This Row],[Atividade]]=0, "-", BS_CONTROLE[[#This Row],[Atividade]])</f>
        <v>MECANIZAÇÃO - SOCADORA</v>
      </c>
      <c r="AJ16" s="30" t="str">
        <f>BS_CONTROLE[[#This Row],[Local - Partida]]</f>
        <v>ZDP2</v>
      </c>
      <c r="AK16" s="30" t="str">
        <f>BS_CONTROLE[[#This Row],[Local - Encerramento]]</f>
        <v>ZDP2</v>
      </c>
      <c r="AL16" s="105" t="str">
        <f>IF(BS_CONTROLE[[#This Row],[Entre - Estações]]=0, "-", BS_CONTROLE[[#This Row],[Entre - Estações]])</f>
        <v>ZZM-ZCF</v>
      </c>
      <c r="AM16" s="105" t="str">
        <f>IF(BS_CONTROLE[[#This Row],[SB]]=0, "-", BS_CONTROLE[[#This Row],[SB]])</f>
        <v>ZZM-ZCF</v>
      </c>
      <c r="AN16" s="105">
        <f>IF(BS_CONTROLE[[#This Row],[SUB]]=0, "-", BS_CONTROLE[[#This Row],[SUB]])</f>
        <v>73</v>
      </c>
      <c r="AO16" s="105">
        <f>BS_CONTROLE[[#This Row],[KM - Inicio]]</f>
        <v>293.3</v>
      </c>
      <c r="AP16" s="105">
        <f>BS_CONTROLE[[#This Row],[KM - Inicio]]</f>
        <v>293.3</v>
      </c>
      <c r="AQ16" s="108">
        <v>0.32430555555555557</v>
      </c>
      <c r="AR16" s="108">
        <v>0</v>
      </c>
      <c r="AS16" s="108">
        <v>0</v>
      </c>
      <c r="AT16" s="135"/>
      <c r="AU16" s="135"/>
      <c r="AV16" s="13"/>
      <c r="AW16" s="13"/>
      <c r="AX16" s="176">
        <f t="shared" si="1"/>
        <v>0</v>
      </c>
      <c r="AY16" s="153"/>
      <c r="AZ16" s="109">
        <v>0</v>
      </c>
      <c r="BA16" s="9" t="str">
        <f>IFERROR(_xlfn.XLOOKUP(AH16, BS_ATIVIDADE[ATIVIDADE],BS_ATIVIDADE[UNIDADE] ), "*")</f>
        <v>M</v>
      </c>
      <c r="BB16" s="12" t="str" cm="1">
        <f t="array" ref="BB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" s="12" t="str" cm="1">
        <f t="array" ref="BC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6" s="10" t="str" cm="1">
        <f t="array" ref="BD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" s="150"/>
      <c r="BF16" s="15"/>
      <c r="BG16" s="16">
        <v>0</v>
      </c>
      <c r="BH16" s="16"/>
      <c r="BI16" s="16" t="s">
        <v>1083</v>
      </c>
      <c r="BJ16" s="16" t="s">
        <v>1083</v>
      </c>
      <c r="BK16" s="15"/>
      <c r="BL16" s="130" t="s">
        <v>471</v>
      </c>
      <c r="BM16" s="130" t="s">
        <v>500</v>
      </c>
      <c r="BN16" s="130" t="s">
        <v>561</v>
      </c>
      <c r="BO16" s="16" t="s">
        <v>1083</v>
      </c>
      <c r="BP16" s="11" t="str">
        <f t="shared" si="4"/>
        <v>Produção e Intervalo</v>
      </c>
      <c r="BQ16" s="18">
        <f>IF(OR(B16="",E16=""),"*",AX16/O16)</f>
        <v>0</v>
      </c>
      <c r="BR16" s="18">
        <f>IF(OR(B16="",E16=""),"*",AZ16/P16)</f>
        <v>0</v>
      </c>
      <c r="BS16" s="210" t="str">
        <f t="shared" si="5"/>
        <v>CCOCirculaçãoIntervaloOportunidade</v>
      </c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>
      <c r="A17" s="45" t="str">
        <f t="shared" si="3"/>
        <v>V8846055</v>
      </c>
      <c r="B17" s="102">
        <v>46055</v>
      </c>
      <c r="C17" s="134">
        <f>IF(BS_CONTROLE[[#This Row],[DATA]]="","",WEEKNUM(BS_CONTROLE[[#This Row],[DATA]]))</f>
        <v>6</v>
      </c>
      <c r="D17" s="178" t="s">
        <v>832</v>
      </c>
      <c r="E17" s="179" t="s">
        <v>729</v>
      </c>
      <c r="F17" s="142" t="str">
        <f>IF(D17="","*",VLOOKUP(E17,BS_ATIVIDADE[],3,FALSE))</f>
        <v>MECANIZAÇÃO - SOCADORA</v>
      </c>
      <c r="G17" s="150" t="s">
        <v>1067</v>
      </c>
      <c r="H17" s="150" t="s">
        <v>1067</v>
      </c>
      <c r="I17" s="105">
        <v>73</v>
      </c>
      <c r="J17" s="105">
        <v>156.9</v>
      </c>
      <c r="K17" s="105">
        <v>152</v>
      </c>
      <c r="L17" s="127" t="str" cm="1">
        <f t="array" ref="L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7" s="127" t="str" cm="1">
        <f t="array" ref="M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N17" s="191">
        <v>0.35416666666666669</v>
      </c>
      <c r="O17" s="106">
        <v>8.3333333333333329E-2</v>
      </c>
      <c r="P17" s="105">
        <v>1000</v>
      </c>
      <c r="Q17" s="9" t="str">
        <f>IF(E17=0, "*", IFERROR(_xlfn.XLOOKUP(E17, BS_ATIVIDADE[ATIVIDADE], BS_ATIVIDADE[UNIDADE]), "*"))</f>
        <v>M</v>
      </c>
      <c r="R17" s="128" t="str" cm="1">
        <f t="array" ref="R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" s="128" t="str" cm="1">
        <f t="array" ref="S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7" s="10" t="str" cm="1">
        <f t="array" ref="T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" s="105" t="s">
        <v>1063</v>
      </c>
      <c r="V17" s="105" t="s">
        <v>1064</v>
      </c>
      <c r="W17" s="104" t="s">
        <v>452</v>
      </c>
      <c r="X17" s="129"/>
      <c r="Y17" s="104"/>
      <c r="Z17" s="105">
        <v>1</v>
      </c>
      <c r="AA17" s="103" t="s">
        <v>443</v>
      </c>
      <c r="AB17" s="103" t="s">
        <v>437</v>
      </c>
      <c r="AC17" s="107">
        <v>0.3125</v>
      </c>
      <c r="AD17" s="105">
        <v>6234</v>
      </c>
      <c r="AE17" s="105">
        <v>6238</v>
      </c>
      <c r="AF17" s="105" t="s">
        <v>624</v>
      </c>
      <c r="AG17" s="14"/>
      <c r="AH17" s="126" t="str">
        <f>IF(BS_CONTROLE[[#This Row],[Atividade]]=0, "-", BS_CONTROLE[[#This Row],[Atividade]])</f>
        <v>MECANIZAÇÃO - SOCADORA</v>
      </c>
      <c r="AI17" s="8" t="str">
        <f>IF(BS_CONTROLE[[#This Row],[Atividade]]=0, "-", BS_CONTROLE[[#This Row],[Atividade]])</f>
        <v>MECANIZAÇÃO - SOCADORA</v>
      </c>
      <c r="AJ17" s="30" t="str">
        <f>BS_CONTROLE[[#This Row],[Local - Partida]]</f>
        <v>ZPN2</v>
      </c>
      <c r="AK17" s="30" t="str">
        <f>BS_CONTROLE[[#This Row],[Local - Encerramento]]</f>
        <v>ZPN2</v>
      </c>
      <c r="AL17" s="105" t="str">
        <f>IF(BS_CONTROLE[[#This Row],[Entre - Estações]]=0, "-", BS_CONTROLE[[#This Row],[Entre - Estações]])</f>
        <v>ZCV-ZCT</v>
      </c>
      <c r="AM17" s="105" t="str">
        <f>IF(BS_CONTROLE[[#This Row],[SB]]=0, "-", BS_CONTROLE[[#This Row],[SB]])</f>
        <v>ZCV-ZCT</v>
      </c>
      <c r="AN17" s="105">
        <f>IF(BS_CONTROLE[[#This Row],[SUB]]=0, "-", BS_CONTROLE[[#This Row],[SUB]])</f>
        <v>73</v>
      </c>
      <c r="AO17" s="105">
        <f>BS_CONTROLE[[#This Row],[KM - Inicio]]</f>
        <v>156.9</v>
      </c>
      <c r="AP17" s="105">
        <f>BS_CONTROLE[[#This Row],[KM - Inicio]]</f>
        <v>156.9</v>
      </c>
      <c r="AQ17" s="108">
        <v>0.32847222222222222</v>
      </c>
      <c r="AR17" s="108">
        <v>0</v>
      </c>
      <c r="AS17" s="108">
        <v>0</v>
      </c>
      <c r="AT17" s="135"/>
      <c r="AU17" s="135"/>
      <c r="AV17" s="13"/>
      <c r="AW17" s="13"/>
      <c r="AX17" s="176">
        <f t="shared" si="1"/>
        <v>0</v>
      </c>
      <c r="AY17" s="153"/>
      <c r="AZ17" s="109">
        <v>0</v>
      </c>
      <c r="BA17" s="9" t="str">
        <f>IFERROR(_xlfn.XLOOKUP(AH17, BS_ATIVIDADE[ATIVIDADE],BS_ATIVIDADE[UNIDADE] ), "*")</f>
        <v>M</v>
      </c>
      <c r="BB17" s="12" t="str" cm="1">
        <f t="array" ref="BB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" s="12" t="str" cm="1">
        <f t="array" ref="BC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7" s="10" t="str" cm="1">
        <f t="array" ref="BD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" s="150"/>
      <c r="BF17" s="15"/>
      <c r="BG17" s="16">
        <v>0</v>
      </c>
      <c r="BH17" s="16"/>
      <c r="BI17" s="16" t="s">
        <v>1084</v>
      </c>
      <c r="BJ17" s="16" t="s">
        <v>1084</v>
      </c>
      <c r="BK17" s="15"/>
      <c r="BL17" s="130" t="s">
        <v>471</v>
      </c>
      <c r="BM17" s="130" t="s">
        <v>500</v>
      </c>
      <c r="BN17" s="130" t="s">
        <v>561</v>
      </c>
      <c r="BO17" s="16" t="s">
        <v>1084</v>
      </c>
      <c r="BP17" s="11" t="str">
        <f t="shared" si="4"/>
        <v>Produção e Intervalo</v>
      </c>
      <c r="BQ17" s="18">
        <f>IF(OR(B17="",E17=""),"*",AX17/O17)</f>
        <v>0</v>
      </c>
      <c r="BR17" s="18">
        <f>IF(OR(B17="",E17=""),"*",AZ17/P17)</f>
        <v>0</v>
      </c>
      <c r="BS17" s="210" t="str">
        <f t="shared" si="5"/>
        <v>CCOCirculaçãoIntervaloOportunidade</v>
      </c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>
      <c r="A18" s="45" t="str">
        <f t="shared" si="3"/>
        <v>W4846055</v>
      </c>
      <c r="B18" s="102">
        <v>46055</v>
      </c>
      <c r="C18" s="134">
        <f>IF(BS_CONTROLE[[#This Row],[DATA]]="","",WEEKNUM(BS_CONTROLE[[#This Row],[DATA]]))</f>
        <v>6</v>
      </c>
      <c r="D18" s="178" t="s">
        <v>847</v>
      </c>
      <c r="E18" s="179" t="s">
        <v>638</v>
      </c>
      <c r="F18" s="142" t="str">
        <f>IF(D18="","*",VLOOKUP(E18,BS_ATIVIDADE[],3,FALSE))</f>
        <v>OUTROS</v>
      </c>
      <c r="G18" s="150" t="s">
        <v>172</v>
      </c>
      <c r="H18" s="150" t="s">
        <v>251</v>
      </c>
      <c r="I18" s="105">
        <v>73</v>
      </c>
      <c r="J18" s="105">
        <v>90</v>
      </c>
      <c r="K18" s="105">
        <v>204</v>
      </c>
      <c r="L18" s="127" t="str" cm="1">
        <f t="array" ref="L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</v>
      </c>
      <c r="M18" s="105" t="s">
        <v>1085</v>
      </c>
      <c r="N18" s="108">
        <v>0.375</v>
      </c>
      <c r="O18" s="106">
        <v>4.1666666666666664E-2</v>
      </c>
      <c r="P18" s="105">
        <v>1</v>
      </c>
      <c r="Q18" s="9" t="str">
        <f>IF(E18=0, "*", IFERROR(_xlfn.XLOOKUP(E18, BS_ATIVIDADE[ATIVIDADE], BS_ATIVIDADE[UNIDADE]), "*"))</f>
        <v>BINÁRIO</v>
      </c>
      <c r="R18" s="128" t="str" cm="1">
        <f t="array" ref="R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" s="128" t="str" cm="1">
        <f t="array" ref="S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8" s="10" t="str" cm="1">
        <f t="array" ref="T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" s="105" t="s">
        <v>1086</v>
      </c>
      <c r="V18" s="105" t="s">
        <v>1071</v>
      </c>
      <c r="W18" s="104" t="s">
        <v>452</v>
      </c>
      <c r="X18" s="129"/>
      <c r="Y18" s="104"/>
      <c r="Z18" s="180"/>
      <c r="AA18" s="182"/>
      <c r="AB18" s="182"/>
      <c r="AC18" s="181"/>
      <c r="AD18" s="180"/>
      <c r="AE18" s="180"/>
      <c r="AF18" s="105"/>
      <c r="AG18" s="14"/>
      <c r="AH18" s="126" t="str">
        <f>IF(BS_CONTROLE[[#This Row],[Atividade]]=0, "-", BS_CONTROLE[[#This Row],[Atividade]])</f>
        <v>DESLOCAMENTO</v>
      </c>
      <c r="AI18" s="8" t="str">
        <f>IF(BS_CONTROLE[[#This Row],[Atividade]]=0, "-", BS_CONTROLE[[#This Row],[Atividade]])</f>
        <v>DESLOCAMENTO</v>
      </c>
      <c r="AJ18" s="30" t="str">
        <f>BS_CONTROLE[[#This Row],[Local - Partida]]</f>
        <v>ZCZ2</v>
      </c>
      <c r="AK18" s="30" t="str">
        <f>BS_CONTROLE[[#This Row],[Local - Encerramento]]</f>
        <v>ZRU</v>
      </c>
      <c r="AL18" s="105" t="str">
        <f>IF(BS_CONTROLE[[#This Row],[Entre - Estações]]=0, "-", BS_CONTROLE[[#This Row],[Entre - Estações]])</f>
        <v>ZCZ</v>
      </c>
      <c r="AM18" s="105" t="str">
        <f>IF(BS_CONTROLE[[#This Row],[SB]]=0, "-", BS_CONTROLE[[#This Row],[SB]])</f>
        <v>ZCZ-ZRU</v>
      </c>
      <c r="AN18" s="105">
        <f>IF(BS_CONTROLE[[#This Row],[SUB]]=0, "-", BS_CONTROLE[[#This Row],[SUB]])</f>
        <v>73</v>
      </c>
      <c r="AO18" s="105">
        <f>BS_CONTROLE[[#This Row],[KM - Inicio]]</f>
        <v>90</v>
      </c>
      <c r="AP18" s="105">
        <f>BS_CONTROLE[[#This Row],[KM - Inicio]]</f>
        <v>90</v>
      </c>
      <c r="AQ18" s="108">
        <v>0.40069444444444446</v>
      </c>
      <c r="AR18" s="108">
        <v>0</v>
      </c>
      <c r="AS18" s="108">
        <v>0</v>
      </c>
      <c r="AT18" s="135"/>
      <c r="AU18" s="135"/>
      <c r="AV18" s="13"/>
      <c r="AW18" s="13"/>
      <c r="AX18" s="176">
        <f t="shared" si="1"/>
        <v>0</v>
      </c>
      <c r="AY18" s="153"/>
      <c r="AZ18" s="109">
        <v>0</v>
      </c>
      <c r="BA18" s="9" t="str">
        <f>IFERROR(_xlfn.XLOOKUP(AH18, BS_ATIVIDADE[ATIVIDADE],BS_ATIVIDADE[UNIDADE] ), "*")</f>
        <v>BINÁRIO</v>
      </c>
      <c r="BB18" s="12" t="str" cm="1">
        <f t="array" ref="BB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" s="12" t="str" cm="1">
        <f t="array" ref="BC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8" s="10" t="str" cm="1">
        <f t="array" ref="BD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" s="150"/>
      <c r="BF18" s="15"/>
      <c r="BG18" s="16">
        <v>0</v>
      </c>
      <c r="BH18" s="16"/>
      <c r="BI18" s="16" t="s">
        <v>1087</v>
      </c>
      <c r="BJ18" s="16" t="s">
        <v>1087</v>
      </c>
      <c r="BK18" s="15"/>
      <c r="BL18" s="130" t="s">
        <v>471</v>
      </c>
      <c r="BM18" s="130" t="s">
        <v>500</v>
      </c>
      <c r="BN18" s="130" t="s">
        <v>561</v>
      </c>
      <c r="BO18" s="16" t="s">
        <v>1087</v>
      </c>
      <c r="BP18" s="11" t="str">
        <f t="shared" si="4"/>
        <v>Produção e Intervalo</v>
      </c>
      <c r="BQ18" s="18">
        <f>IF(OR(B18="",E18=""),"*",AX18/O18)</f>
        <v>0</v>
      </c>
      <c r="BR18" s="18">
        <f>IF(OR(B18="",E18=""),"*",AZ18/P18)</f>
        <v>0</v>
      </c>
      <c r="BS18" s="210" t="str">
        <f t="shared" si="5"/>
        <v>CCOCirculaçãoIntervaloOportunidade</v>
      </c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>
      <c r="A19" s="45" t="str">
        <f t="shared" si="3"/>
        <v>PEDRO (TP-696)46055</v>
      </c>
      <c r="B19" s="102">
        <v>46055</v>
      </c>
      <c r="C19" s="134">
        <f>IF(BS_CONTROLE[[#This Row],[DATA]]="","",WEEKNUM(BS_CONTROLE[[#This Row],[DATA]]))</f>
        <v>6</v>
      </c>
      <c r="D19" s="104" t="s">
        <v>945</v>
      </c>
      <c r="E19" s="126" t="s">
        <v>806</v>
      </c>
      <c r="F19" s="142" t="str">
        <f>IF(D19="","*",VLOOKUP(E19,BS_ATIVIDADE[],3,FALSE))</f>
        <v>SOLDA</v>
      </c>
      <c r="G19" s="150" t="s">
        <v>624</v>
      </c>
      <c r="H19" s="150" t="s">
        <v>624</v>
      </c>
      <c r="I19" s="105">
        <v>73</v>
      </c>
      <c r="J19" s="105">
        <v>96</v>
      </c>
      <c r="K19" s="105" t="s">
        <v>624</v>
      </c>
      <c r="L19" s="127" t="str" cm="1">
        <f t="array" ref="L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19" s="127" t="str" cm="1">
        <f t="array" ref="M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N19" s="191">
        <v>0.375</v>
      </c>
      <c r="O19" s="106">
        <v>6.25E-2</v>
      </c>
      <c r="P19" s="105">
        <v>1</v>
      </c>
      <c r="Q19" s="9" t="str">
        <f>IF(E19=0, "*", IFERROR(_xlfn.XLOOKUP(E19, BS_ATIVIDADE[ATIVIDADE], BS_ATIVIDADE[UNIDADE]), "*"))</f>
        <v>Nº DE SOLDA</v>
      </c>
      <c r="R19" s="128" t="str" cm="1">
        <f t="array" ref="R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" s="128" t="str" cm="1">
        <f t="array" ref="S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9" s="10" t="str" cm="1">
        <f t="array" ref="T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" s="105" t="s">
        <v>1074</v>
      </c>
      <c r="V19" s="105" t="s">
        <v>1080</v>
      </c>
      <c r="W19" s="104" t="s">
        <v>452</v>
      </c>
      <c r="X19" s="129"/>
      <c r="Y19" s="104"/>
      <c r="Z19" s="180"/>
      <c r="AA19" s="182"/>
      <c r="AB19" s="182"/>
      <c r="AC19" s="181"/>
      <c r="AD19" s="180"/>
      <c r="AE19" s="180"/>
      <c r="AF19" s="105"/>
      <c r="AG19" s="14"/>
      <c r="AH19" s="126" t="str">
        <f>IF(BS_CONTROLE[[#This Row],[Atividade]]=0, "-", BS_CONTROLE[[#This Row],[Atividade]])</f>
        <v>PDM - SOLDA</v>
      </c>
      <c r="AI19" s="8" t="str">
        <f>IF(BS_CONTROLE[[#This Row],[Atividade]]=0, "-", BS_CONTROLE[[#This Row],[Atividade]])</f>
        <v>PDM - SOLDA</v>
      </c>
      <c r="AJ19" s="30" t="str">
        <f>BS_CONTROLE[[#This Row],[Local - Partida]]</f>
        <v>-</v>
      </c>
      <c r="AK19" s="30" t="str">
        <f>BS_CONTROLE[[#This Row],[Local - Encerramento]]</f>
        <v>-</v>
      </c>
      <c r="AL19" s="105" t="str">
        <f>IF(BS_CONTROLE[[#This Row],[Entre - Estações]]=0, "-", BS_CONTROLE[[#This Row],[Entre - Estações]])</f>
        <v>ZCZ-ZZF</v>
      </c>
      <c r="AM19" s="105" t="str">
        <f>IF(BS_CONTROLE[[#This Row],[SB]]=0, "-", BS_CONTROLE[[#This Row],[SB]])</f>
        <v>ZCZ-ZZF</v>
      </c>
      <c r="AN19" s="105">
        <f>IF(BS_CONTROLE[[#This Row],[SUB]]=0, "-", BS_CONTROLE[[#This Row],[SUB]])</f>
        <v>73</v>
      </c>
      <c r="AO19" s="105">
        <f>BS_CONTROLE[[#This Row],[KM - Inicio]]</f>
        <v>96</v>
      </c>
      <c r="AP19" s="105">
        <f>BS_CONTROLE[[#This Row],[KM - Inicio]]</f>
        <v>96</v>
      </c>
      <c r="AQ19" s="108">
        <v>0.41666666666666669</v>
      </c>
      <c r="AR19" s="108">
        <v>0</v>
      </c>
      <c r="AS19" s="108">
        <v>0</v>
      </c>
      <c r="AT19" s="135"/>
      <c r="AU19" s="135"/>
      <c r="AV19" s="13"/>
      <c r="AW19" s="13"/>
      <c r="AX19" s="176">
        <f t="shared" si="1"/>
        <v>0</v>
      </c>
      <c r="AY19" s="153"/>
      <c r="AZ19" s="109">
        <v>0</v>
      </c>
      <c r="BA19" s="9" t="str">
        <f>IFERROR(_xlfn.XLOOKUP(AH19, BS_ATIVIDADE[ATIVIDADE],BS_ATIVIDADE[UNIDADE] ), "*")</f>
        <v>Nº DE SOLDA</v>
      </c>
      <c r="BB19" s="12" t="str" cm="1">
        <f t="array" ref="BB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" s="12" t="str" cm="1">
        <f t="array" ref="BC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9" s="10" t="str" cm="1">
        <f t="array" ref="BD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" s="150"/>
      <c r="BF19" s="15"/>
      <c r="BG19" s="16">
        <v>0</v>
      </c>
      <c r="BH19" s="16"/>
      <c r="BI19" s="16" t="s">
        <v>1088</v>
      </c>
      <c r="BJ19" s="16" t="s">
        <v>1088</v>
      </c>
      <c r="BK19" s="15"/>
      <c r="BL19" s="130" t="s">
        <v>471</v>
      </c>
      <c r="BM19" s="130" t="s">
        <v>500</v>
      </c>
      <c r="BN19" s="130" t="s">
        <v>561</v>
      </c>
      <c r="BO19" s="16" t="s">
        <v>1088</v>
      </c>
      <c r="BP19" s="11" t="str">
        <f t="shared" si="4"/>
        <v>Produção e Intervalo</v>
      </c>
      <c r="BQ19" s="18">
        <f>IF(OR(B19="",E19=""),"*",AX19/O19)</f>
        <v>0</v>
      </c>
      <c r="BR19" s="18">
        <f>IF(OR(B19="",E19=""),"*",AZ19/P19)</f>
        <v>0</v>
      </c>
      <c r="BS19" s="210" t="str">
        <f t="shared" si="5"/>
        <v>CCOCirculaçãoIntervaloOportunidade</v>
      </c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>
      <c r="A20" s="45" t="str">
        <f t="shared" si="3"/>
        <v>JULIO (TF-648)46055</v>
      </c>
      <c r="B20" s="102">
        <v>46055</v>
      </c>
      <c r="C20" s="134">
        <f>IF(BS_CONTROLE[[#This Row],[DATA]]="","",WEEKNUM(BS_CONTROLE[[#This Row],[DATA]]))</f>
        <v>6</v>
      </c>
      <c r="D20" s="178" t="s">
        <v>929</v>
      </c>
      <c r="E20" s="179" t="s">
        <v>806</v>
      </c>
      <c r="F20" s="142" t="str">
        <f>IF(D20="","*",VLOOKUP(E20,BS_ATIVIDADE[],3,FALSE))</f>
        <v>SOLDA</v>
      </c>
      <c r="G20" s="150" t="s">
        <v>624</v>
      </c>
      <c r="H20" s="150" t="s">
        <v>624</v>
      </c>
      <c r="I20" s="105">
        <v>73</v>
      </c>
      <c r="J20" s="105">
        <v>93.35</v>
      </c>
      <c r="K20" s="105" t="s">
        <v>624</v>
      </c>
      <c r="L20" s="127" t="str" cm="1">
        <f t="array" ref="L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20" s="127" t="str" cm="1">
        <f t="array" ref="M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N20" s="191">
        <v>0.375</v>
      </c>
      <c r="O20" s="106">
        <v>6.25E-2</v>
      </c>
      <c r="P20" s="105">
        <v>1</v>
      </c>
      <c r="Q20" s="9" t="str">
        <f>IF(E20=0, "*", IFERROR(_xlfn.XLOOKUP(E20, BS_ATIVIDADE[ATIVIDADE], BS_ATIVIDADE[UNIDADE]), "*"))</f>
        <v>Nº DE SOLDA</v>
      </c>
      <c r="R20" s="128" t="str" cm="1">
        <f t="array" ref="R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" s="128" t="str" cm="1">
        <f t="array" ref="S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0" s="10" t="str" cm="1">
        <f t="array" ref="T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0" s="105" t="s">
        <v>1074</v>
      </c>
      <c r="V20" s="105" t="s">
        <v>1080</v>
      </c>
      <c r="W20" s="104" t="s">
        <v>452</v>
      </c>
      <c r="X20" s="129"/>
      <c r="Y20" s="104"/>
      <c r="Z20" s="180"/>
      <c r="AA20" s="182"/>
      <c r="AB20" s="182"/>
      <c r="AC20" s="181"/>
      <c r="AD20" s="180"/>
      <c r="AE20" s="180"/>
      <c r="AF20" s="105"/>
      <c r="AG20" s="14"/>
      <c r="AH20" s="126" t="str">
        <f>IF(BS_CONTROLE[[#This Row],[Atividade]]=0, "-", BS_CONTROLE[[#This Row],[Atividade]])</f>
        <v>PDM - SOLDA</v>
      </c>
      <c r="AI20" s="8" t="str">
        <f>IF(BS_CONTROLE[[#This Row],[Atividade]]=0, "-", BS_CONTROLE[[#This Row],[Atividade]])</f>
        <v>PDM - SOLDA</v>
      </c>
      <c r="AJ20" s="30" t="str">
        <f>BS_CONTROLE[[#This Row],[Local - Partida]]</f>
        <v>-</v>
      </c>
      <c r="AK20" s="30" t="str">
        <f>BS_CONTROLE[[#This Row],[Local - Encerramento]]</f>
        <v>-</v>
      </c>
      <c r="AL20" s="105" t="str">
        <f>IF(BS_CONTROLE[[#This Row],[Entre - Estações]]=0, "-", BS_CONTROLE[[#This Row],[Entre - Estações]])</f>
        <v>ZCZ-ZZF</v>
      </c>
      <c r="AM20" s="105" t="str">
        <f>IF(BS_CONTROLE[[#This Row],[SB]]=0, "-", BS_CONTROLE[[#This Row],[SB]])</f>
        <v>ZCZ-ZZF</v>
      </c>
      <c r="AN20" s="105">
        <f>IF(BS_CONTROLE[[#This Row],[SUB]]=0, "-", BS_CONTROLE[[#This Row],[SUB]])</f>
        <v>73</v>
      </c>
      <c r="AO20" s="105">
        <f>BS_CONTROLE[[#This Row],[KM - Inicio]]</f>
        <v>93.35</v>
      </c>
      <c r="AP20" s="105">
        <f>BS_CONTROLE[[#This Row],[KM - Inicio]]</f>
        <v>93.35</v>
      </c>
      <c r="AQ20" s="108">
        <v>0.41666666666666669</v>
      </c>
      <c r="AR20" s="108">
        <v>0</v>
      </c>
      <c r="AS20" s="108">
        <v>0</v>
      </c>
      <c r="AT20" s="135"/>
      <c r="AU20" s="135"/>
      <c r="AV20" s="13"/>
      <c r="AW20" s="13"/>
      <c r="AX20" s="176">
        <f t="shared" si="1"/>
        <v>0</v>
      </c>
      <c r="AY20" s="153"/>
      <c r="AZ20" s="109">
        <v>0</v>
      </c>
      <c r="BA20" s="9" t="str">
        <f>IFERROR(_xlfn.XLOOKUP(AH20, BS_ATIVIDADE[ATIVIDADE],BS_ATIVIDADE[UNIDADE] ), "*")</f>
        <v>Nº DE SOLDA</v>
      </c>
      <c r="BB20" s="12" t="str" cm="1">
        <f t="array" ref="BB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" s="12" t="str" cm="1">
        <f t="array" ref="BC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0" s="10" t="str" cm="1">
        <f t="array" ref="BD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" s="150"/>
      <c r="BF20" s="15"/>
      <c r="BG20" s="16">
        <v>0</v>
      </c>
      <c r="BH20" s="16"/>
      <c r="BI20" s="16" t="s">
        <v>1088</v>
      </c>
      <c r="BJ20" s="16" t="s">
        <v>1088</v>
      </c>
      <c r="BK20" s="15"/>
      <c r="BL20" s="130" t="s">
        <v>471</v>
      </c>
      <c r="BM20" s="130" t="s">
        <v>500</v>
      </c>
      <c r="BN20" s="130" t="s">
        <v>561</v>
      </c>
      <c r="BO20" s="16" t="s">
        <v>1088</v>
      </c>
      <c r="BP20" s="11" t="str">
        <f t="shared" si="4"/>
        <v>Produção e Intervalo</v>
      </c>
      <c r="BQ20" s="18">
        <f>IF(OR(B20="",E20=""),"*",AX20/O20)</f>
        <v>0</v>
      </c>
      <c r="BR20" s="18">
        <f>IF(OR(B20="",E20=""),"*",AZ20/P20)</f>
        <v>0</v>
      </c>
      <c r="BS20" s="210" t="str">
        <f t="shared" si="5"/>
        <v>CCOCirculaçãoIntervaloOportunidade</v>
      </c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</row>
    <row r="21" spans="1:122">
      <c r="A21" s="45" t="str">
        <f t="shared" si="3"/>
        <v>W9746055</v>
      </c>
      <c r="B21" s="102">
        <v>46055</v>
      </c>
      <c r="C21" s="134">
        <f>IF(BS_CONTROLE[[#This Row],[DATA]]="","",WEEKNUM(BS_CONTROLE[[#This Row],[DATA]]))</f>
        <v>6</v>
      </c>
      <c r="D21" s="178" t="s">
        <v>869</v>
      </c>
      <c r="E21" s="126" t="s">
        <v>799</v>
      </c>
      <c r="F21" s="142" t="str">
        <f>IF(D21="","*",VLOOKUP(E21,BS_ATIVIDADE[],3,FALSE))</f>
        <v>PEDRA</v>
      </c>
      <c r="G21" s="150" t="s">
        <v>14</v>
      </c>
      <c r="H21" s="150" t="s">
        <v>14</v>
      </c>
      <c r="I21" s="105">
        <v>73</v>
      </c>
      <c r="J21" s="105">
        <v>37</v>
      </c>
      <c r="K21" s="105">
        <v>35</v>
      </c>
      <c r="L21" s="127" t="str" cm="1">
        <f t="array" ref="L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ZDZ-ZMA</v>
      </c>
      <c r="M21" s="127" t="str" cm="1">
        <f t="array" ref="M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ZDZ-ZMA</v>
      </c>
      <c r="N21" s="191">
        <v>0.125</v>
      </c>
      <c r="O21" s="106">
        <v>0.125</v>
      </c>
      <c r="P21" s="105">
        <v>20</v>
      </c>
      <c r="Q21" s="9" t="str">
        <f>IF(E21=0, "*", IFERROR(_xlfn.XLOOKUP(E21, BS_ATIVIDADE[ATIVIDADE], BS_ATIVIDADE[UNIDADE]), "*"))</f>
        <v>VAGÕES</v>
      </c>
      <c r="R21" s="128" t="str" cm="1">
        <f t="array" ref="R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" s="128" t="str" cm="1">
        <f t="array" ref="S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1" s="10" t="str" cm="1">
        <f t="array" ref="T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" s="105" t="s">
        <v>1089</v>
      </c>
      <c r="V21" s="105" t="s">
        <v>1090</v>
      </c>
      <c r="W21" s="104" t="s">
        <v>452</v>
      </c>
      <c r="X21" s="129"/>
      <c r="Y21" s="104"/>
      <c r="Z21" s="180" t="s">
        <v>1091</v>
      </c>
      <c r="AA21" s="182" t="s">
        <v>449</v>
      </c>
      <c r="AB21" s="182" t="s">
        <v>450</v>
      </c>
      <c r="AC21" s="181">
        <v>0.29166666666666669</v>
      </c>
      <c r="AD21" s="181"/>
      <c r="AE21" s="181"/>
      <c r="AF21" s="107"/>
      <c r="AG21" s="14"/>
      <c r="AH21" s="126" t="str">
        <f>IF(BS_CONTROLE[[#This Row],[Atividade]]=0, "-", BS_CONTROLE[[#This Row],[Atividade]])</f>
        <v>PDM - PEDRA - DESCARGA</v>
      </c>
      <c r="AI21" s="8" t="str">
        <f>IF(BS_CONTROLE[[#This Row],[Atividade]]=0, "-", BS_CONTROLE[[#This Row],[Atividade]])</f>
        <v>PDM - PEDRA - DESCARGA</v>
      </c>
      <c r="AJ21" s="30" t="str">
        <f>BS_CONTROLE[[#This Row],[Local - Partida]]</f>
        <v>ZTO</v>
      </c>
      <c r="AK21" s="30" t="str">
        <f>BS_CONTROLE[[#This Row],[Local - Encerramento]]</f>
        <v>ZTO</v>
      </c>
      <c r="AL21" s="105" t="str">
        <f>IF(BS_CONTROLE[[#This Row],[Entre - Estações]]=0, "-", BS_CONTROLE[[#This Row],[Entre - Estações]])</f>
        <v>ZDZ-ZMA</v>
      </c>
      <c r="AM21" s="105" t="str">
        <f>IF(BS_CONTROLE[[#This Row],[SB]]=0, "-", BS_CONTROLE[[#This Row],[SB]])</f>
        <v>ZDZ-ZMA</v>
      </c>
      <c r="AN21" s="105">
        <f>IF(BS_CONTROLE[[#This Row],[SUB]]=0, "-", BS_CONTROLE[[#This Row],[SUB]])</f>
        <v>73</v>
      </c>
      <c r="AO21" s="105">
        <f>BS_CONTROLE[[#This Row],[KM - Inicio]]</f>
        <v>37</v>
      </c>
      <c r="AP21" s="105">
        <f>BS_CONTROLE[[#This Row],[KM - Inicio]]</f>
        <v>37</v>
      </c>
      <c r="AQ21" s="108">
        <v>0</v>
      </c>
      <c r="AR21" s="108">
        <v>0</v>
      </c>
      <c r="AS21" s="108">
        <v>0</v>
      </c>
      <c r="AT21" s="135"/>
      <c r="AU21" s="135"/>
      <c r="AV21" s="13"/>
      <c r="AW21" s="13"/>
      <c r="AX21" s="176">
        <f t="shared" si="1"/>
        <v>0</v>
      </c>
      <c r="AY21" s="153"/>
      <c r="AZ21" s="109">
        <v>0</v>
      </c>
      <c r="BA21" s="9" t="str">
        <f>IFERROR(_xlfn.XLOOKUP(AH21, BS_ATIVIDADE[ATIVIDADE],BS_ATIVIDADE[UNIDADE] ), "*")</f>
        <v>VAGÕES</v>
      </c>
      <c r="BB21" s="12" t="str" cm="1">
        <f t="array" ref="BB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" s="12" t="str" cm="1">
        <f t="array" ref="BC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1" s="10" t="str" cm="1">
        <f t="array" ref="BD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" s="150"/>
      <c r="BF21" s="15"/>
      <c r="BG21" s="16">
        <v>0</v>
      </c>
      <c r="BH21" s="16"/>
      <c r="BI21" s="16" t="s">
        <v>1077</v>
      </c>
      <c r="BJ21" s="16" t="s">
        <v>1077</v>
      </c>
      <c r="BK21" s="15"/>
      <c r="BL21" s="130" t="s">
        <v>471</v>
      </c>
      <c r="BM21" s="130" t="s">
        <v>500</v>
      </c>
      <c r="BN21" s="130" t="s">
        <v>561</v>
      </c>
      <c r="BO21" s="16" t="s">
        <v>1077</v>
      </c>
      <c r="BP21" s="11" t="str">
        <f t="shared" si="4"/>
        <v>Produção e Intervalo</v>
      </c>
      <c r="BQ21" s="18">
        <f>IF(OR(B21="",E21=""),"*",AX21/O21)</f>
        <v>0</v>
      </c>
      <c r="BR21" s="18">
        <f>IF(OR(B21="",E21=""),"*",AZ21/P21)</f>
        <v>0</v>
      </c>
      <c r="BS21" s="210" t="str">
        <f t="shared" si="5"/>
        <v>CCOCirculaçãoIntervaloOportunidade</v>
      </c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</row>
    <row r="22" spans="1:122">
      <c r="A22" s="45" t="str">
        <f t="shared" si="3"/>
        <v>ANTÔNIO (TP-713)46055</v>
      </c>
      <c r="B22" s="102">
        <v>46055</v>
      </c>
      <c r="C22" s="134">
        <f>IF(BS_CONTROLE[[#This Row],[DATA]]="","",WEEKNUM(BS_CONTROLE[[#This Row],[DATA]]))</f>
        <v>6</v>
      </c>
      <c r="D22" s="104" t="s">
        <v>883</v>
      </c>
      <c r="E22" s="126" t="s">
        <v>806</v>
      </c>
      <c r="F22" s="142" t="str">
        <f>IF(D22="","*",VLOOKUP(E22,BS_ATIVIDADE[],3,FALSE))</f>
        <v>SOLDA</v>
      </c>
      <c r="G22" s="150" t="s">
        <v>624</v>
      </c>
      <c r="H22" s="150" t="s">
        <v>624</v>
      </c>
      <c r="I22" s="105">
        <v>73</v>
      </c>
      <c r="J22" s="105">
        <v>22.7</v>
      </c>
      <c r="K22" s="105" t="s">
        <v>624</v>
      </c>
      <c r="L22" s="127" t="str" cm="1">
        <f t="array" ref="L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22" s="127" t="s">
        <v>124</v>
      </c>
      <c r="N22" s="191">
        <v>6.25E-2</v>
      </c>
      <c r="O22" s="106">
        <v>6.25E-2</v>
      </c>
      <c r="P22" s="105">
        <v>1</v>
      </c>
      <c r="Q22" s="9" t="str">
        <f>IF(E22=0, "*", IFERROR(_xlfn.XLOOKUP(E22, BS_ATIVIDADE[ATIVIDADE], BS_ATIVIDADE[UNIDADE]), "*"))</f>
        <v>Nº DE SOLDA</v>
      </c>
      <c r="R22" s="128" t="str" cm="1">
        <f t="array" ref="R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" s="128" t="str" cm="1">
        <f t="array" ref="S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2" s="10" t="str" cm="1">
        <f t="array" ref="T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" s="105" t="s">
        <v>1092</v>
      </c>
      <c r="V22" s="105" t="s">
        <v>1080</v>
      </c>
      <c r="W22" s="104" t="s">
        <v>452</v>
      </c>
      <c r="X22" s="129"/>
      <c r="Y22" s="104"/>
      <c r="Z22" s="105"/>
      <c r="AA22" s="103"/>
      <c r="AB22" s="103"/>
      <c r="AC22" s="107"/>
      <c r="AD22" s="107"/>
      <c r="AE22" s="107"/>
      <c r="AF22" s="107"/>
      <c r="AG22" s="14"/>
      <c r="AH22" s="126" t="str">
        <f>IF(BS_CONTROLE[[#This Row],[Atividade]]=0, "-", BS_CONTROLE[[#This Row],[Atividade]])</f>
        <v>PDM - SOLDA</v>
      </c>
      <c r="AI22" s="8" t="str">
        <f>IF(BS_CONTROLE[[#This Row],[Atividade]]=0, "-", BS_CONTROLE[[#This Row],[Atividade]])</f>
        <v>PDM - SOLDA</v>
      </c>
      <c r="AJ22" s="30" t="str">
        <f>BS_CONTROLE[[#This Row],[Local - Partida]]</f>
        <v>-</v>
      </c>
      <c r="AK22" s="30" t="str">
        <f>BS_CONTROLE[[#This Row],[Local - Encerramento]]</f>
        <v>-</v>
      </c>
      <c r="AL22" s="105" t="str">
        <f>IF(BS_CONTROLE[[#This Row],[Entre - Estações]]=0, "-", BS_CONTROLE[[#This Row],[Entre - Estações]])</f>
        <v>ZZR-ZDZ</v>
      </c>
      <c r="AM22" s="105" t="str">
        <f>IF(BS_CONTROLE[[#This Row],[SB]]=0, "-", BS_CONTROLE[[#This Row],[SB]])</f>
        <v>K18ZDZ</v>
      </c>
      <c r="AN22" s="105">
        <f>IF(BS_CONTROLE[[#This Row],[SUB]]=0, "-", BS_CONTROLE[[#This Row],[SUB]])</f>
        <v>73</v>
      </c>
      <c r="AO22" s="105">
        <f>BS_CONTROLE[[#This Row],[KM - Inicio]]</f>
        <v>22.7</v>
      </c>
      <c r="AP22" s="105">
        <f>BS_CONTROLE[[#This Row],[KM - Inicio]]</f>
        <v>22.7</v>
      </c>
      <c r="AQ22" s="108">
        <v>0.38541666666666669</v>
      </c>
      <c r="AR22" s="108">
        <v>0</v>
      </c>
      <c r="AS22" s="108">
        <v>0</v>
      </c>
      <c r="AT22" s="135"/>
      <c r="AU22" s="135"/>
      <c r="AV22" s="13"/>
      <c r="AW22" s="13"/>
      <c r="AX22" s="176">
        <f t="shared" si="1"/>
        <v>0</v>
      </c>
      <c r="AY22" s="153"/>
      <c r="AZ22" s="109">
        <v>0</v>
      </c>
      <c r="BA22" s="9" t="str">
        <f>IFERROR(_xlfn.XLOOKUP(AH22, BS_ATIVIDADE[ATIVIDADE],BS_ATIVIDADE[UNIDADE] ), "*")</f>
        <v>Nº DE SOLDA</v>
      </c>
      <c r="BB22" s="12" t="str" cm="1">
        <f t="array" ref="BB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" s="12" t="str" cm="1">
        <f t="array" ref="BC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2" s="10" t="str" cm="1">
        <f t="array" ref="BD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" s="150"/>
      <c r="BF22" s="15"/>
      <c r="BG22" s="16">
        <v>0</v>
      </c>
      <c r="BH22" s="16"/>
      <c r="BI22" s="16" t="s">
        <v>1093</v>
      </c>
      <c r="BJ22" s="16" t="s">
        <v>1093</v>
      </c>
      <c r="BK22" s="15"/>
      <c r="BL22" s="130" t="s">
        <v>471</v>
      </c>
      <c r="BM22" s="130" t="s">
        <v>500</v>
      </c>
      <c r="BN22" s="130" t="s">
        <v>561</v>
      </c>
      <c r="BO22" s="16" t="s">
        <v>1093</v>
      </c>
      <c r="BP22" s="11" t="str">
        <f t="shared" si="4"/>
        <v>Produção e Intervalo</v>
      </c>
      <c r="BQ22" s="18">
        <f>IF(OR(B22="",E22=""),"*",AX22/O22)</f>
        <v>0</v>
      </c>
      <c r="BR22" s="18">
        <f>IF(OR(B22="",E22=""),"*",AZ22/P22)</f>
        <v>0</v>
      </c>
      <c r="BS22" s="210" t="str">
        <f t="shared" si="5"/>
        <v>CCOCirculaçãoIntervaloOportunidade</v>
      </c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</row>
    <row r="23" spans="1:122">
      <c r="A23" s="45" t="str">
        <f t="shared" si="3"/>
        <v>W9246055</v>
      </c>
      <c r="B23" s="102">
        <v>46055</v>
      </c>
      <c r="C23" s="134">
        <f>IF(BS_CONTROLE[[#This Row],[DATA]]="","",WEEKNUM(BS_CONTROLE[[#This Row],[DATA]]))</f>
        <v>6</v>
      </c>
      <c r="D23" s="178" t="s">
        <v>865</v>
      </c>
      <c r="E23" s="126" t="s">
        <v>787</v>
      </c>
      <c r="F23" s="142" t="str">
        <f>IF(D23="","*",VLOOKUP(E23,BS_ATIVIDADE[],3,FALSE))</f>
        <v>DORMENTE - DESCARGA</v>
      </c>
      <c r="G23" s="150" t="s">
        <v>1094</v>
      </c>
      <c r="H23" s="150" t="s">
        <v>1094</v>
      </c>
      <c r="I23" s="105">
        <v>73</v>
      </c>
      <c r="J23" s="105">
        <v>18</v>
      </c>
      <c r="K23" s="105">
        <v>13</v>
      </c>
      <c r="L23" s="127" t="str" cm="1">
        <f t="array" ref="L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23" s="127" t="str" cm="1">
        <f t="array" ref="M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N23" s="108">
        <v>0.125</v>
      </c>
      <c r="O23" s="106">
        <v>0.125</v>
      </c>
      <c r="P23" s="105">
        <v>1300</v>
      </c>
      <c r="Q23" s="9" t="str">
        <f>IF(E23=0, "*", IFERROR(_xlfn.XLOOKUP(E23, BS_ATIVIDADE[ATIVIDADE], BS_ATIVIDADE[UNIDADE]), "*"))</f>
        <v>Nº DE DORMENTES</v>
      </c>
      <c r="R23" s="128" t="str" cm="1">
        <f t="array" ref="R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" s="128" t="str" cm="1">
        <f t="array" ref="S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3" s="10" t="str" cm="1">
        <f t="array" ref="T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" s="105" t="s">
        <v>1095</v>
      </c>
      <c r="V23" s="105" t="s">
        <v>1096</v>
      </c>
      <c r="W23" s="104" t="s">
        <v>452</v>
      </c>
      <c r="X23" s="129"/>
      <c r="Y23" s="104"/>
      <c r="Z23" s="105" t="s">
        <v>1097</v>
      </c>
      <c r="AA23" s="103" t="s">
        <v>454</v>
      </c>
      <c r="AB23" s="103" t="s">
        <v>450</v>
      </c>
      <c r="AC23" s="107">
        <v>0.29166666666666669</v>
      </c>
      <c r="AD23" s="105">
        <v>769</v>
      </c>
      <c r="AE23" s="107" t="s">
        <v>1098</v>
      </c>
      <c r="AF23" s="105">
        <v>17</v>
      </c>
      <c r="AG23" s="14"/>
      <c r="AH23" s="126" t="str">
        <f>IF(BS_CONTROLE[[#This Row],[Atividade]]=0, "-", BS_CONTROLE[[#This Row],[Atividade]])</f>
        <v>PDM - DESCARGA - DORMENTE</v>
      </c>
      <c r="AI23" s="8" t="str">
        <f>IF(BS_CONTROLE[[#This Row],[Atividade]]=0, "-", BS_CONTROLE[[#This Row],[Atividade]])</f>
        <v>PDM - DESCARGA - DORMENTE</v>
      </c>
      <c r="AJ23" s="30" t="str">
        <f>BS_CONTROLE[[#This Row],[Local - Partida]]</f>
        <v>ZAR2</v>
      </c>
      <c r="AK23" s="30" t="str">
        <f>BS_CONTROLE[[#This Row],[Local - Encerramento]]</f>
        <v>ZAR2</v>
      </c>
      <c r="AL23" s="105" t="str">
        <f>IF(BS_CONTROLE[[#This Row],[Entre - Estações]]=0, "-", BS_CONTROLE[[#This Row],[Entre - Estações]])</f>
        <v>ZZR-ZDZ</v>
      </c>
      <c r="AM23" s="105" t="str">
        <f>IF(BS_CONTROLE[[#This Row],[SB]]=0, "-", BS_CONTROLE[[#This Row],[SB]])</f>
        <v>ZZR-ZDZ</v>
      </c>
      <c r="AN23" s="105">
        <f>IF(BS_CONTROLE[[#This Row],[SUB]]=0, "-", BS_CONTROLE[[#This Row],[SUB]])</f>
        <v>73</v>
      </c>
      <c r="AO23" s="105">
        <f>BS_CONTROLE[[#This Row],[KM - Inicio]]</f>
        <v>18</v>
      </c>
      <c r="AP23" s="105">
        <f>BS_CONTROLE[[#This Row],[KM - Inicio]]</f>
        <v>18</v>
      </c>
      <c r="AQ23" s="108">
        <v>0</v>
      </c>
      <c r="AR23" s="108">
        <v>0</v>
      </c>
      <c r="AS23" s="108">
        <v>0</v>
      </c>
      <c r="AT23" s="135"/>
      <c r="AU23" s="135"/>
      <c r="AV23" s="13"/>
      <c r="AW23" s="13"/>
      <c r="AX23" s="176">
        <f t="shared" si="1"/>
        <v>0</v>
      </c>
      <c r="AY23" s="153"/>
      <c r="AZ23" s="109">
        <v>0</v>
      </c>
      <c r="BA23" s="9" t="str">
        <f>IFERROR(_xlfn.XLOOKUP(AH23, BS_ATIVIDADE[ATIVIDADE],BS_ATIVIDADE[UNIDADE] ), "*")</f>
        <v>Nº DE DORMENTES</v>
      </c>
      <c r="BB23" s="12" t="str" cm="1">
        <f t="array" ref="BB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" s="12" t="str" cm="1">
        <f t="array" ref="BC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3" s="10" t="str" cm="1">
        <f t="array" ref="BD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" s="150"/>
      <c r="BF23" s="15"/>
      <c r="BG23" s="16">
        <v>0</v>
      </c>
      <c r="BH23" s="16"/>
      <c r="BI23" s="16" t="s">
        <v>1077</v>
      </c>
      <c r="BJ23" s="16" t="s">
        <v>1077</v>
      </c>
      <c r="BK23" s="15"/>
      <c r="BL23" s="130" t="s">
        <v>471</v>
      </c>
      <c r="BM23" s="130" t="s">
        <v>500</v>
      </c>
      <c r="BN23" s="130" t="s">
        <v>561</v>
      </c>
      <c r="BO23" s="16" t="s">
        <v>1077</v>
      </c>
      <c r="BP23" s="11" t="str">
        <f t="shared" si="4"/>
        <v>Produção e Intervalo</v>
      </c>
      <c r="BQ23" s="18">
        <f>IF(OR(B23="",E23=""),"*",AX23/O23)</f>
        <v>0</v>
      </c>
      <c r="BR23" s="18">
        <f>IF(OR(B23="",E23=""),"*",AZ23/P23)</f>
        <v>0</v>
      </c>
      <c r="BS23" s="210" t="str">
        <f t="shared" si="5"/>
        <v>CCOCirculaçãoIntervaloOportunidade</v>
      </c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122">
      <c r="A24" s="45" t="str">
        <f t="shared" si="3"/>
        <v>V8346055</v>
      </c>
      <c r="B24" s="102">
        <v>46055</v>
      </c>
      <c r="C24" s="134">
        <f>IF(BS_CONTROLE[[#This Row],[DATA]]="","",WEEKNUM(BS_CONTROLE[[#This Row],[DATA]]))</f>
        <v>6</v>
      </c>
      <c r="D24" s="104" t="s">
        <v>822</v>
      </c>
      <c r="E24" s="126" t="s">
        <v>729</v>
      </c>
      <c r="F24" s="142" t="str">
        <f>IF(D24="","*",VLOOKUP(E24,BS_ATIVIDADE[],3,FALSE))</f>
        <v>MECANIZAÇÃO - SOCADORA</v>
      </c>
      <c r="G24" s="150" t="s">
        <v>57</v>
      </c>
      <c r="H24" s="150" t="s">
        <v>57</v>
      </c>
      <c r="I24" s="105">
        <v>70</v>
      </c>
      <c r="J24" s="105">
        <v>131.9</v>
      </c>
      <c r="K24" s="105">
        <v>131.19999999999999</v>
      </c>
      <c r="L24" s="127" t="str" cm="1">
        <f t="array" ref="L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M24" s="105" t="s">
        <v>1099</v>
      </c>
      <c r="N24" s="108">
        <v>0.375</v>
      </c>
      <c r="O24" s="106">
        <v>8.3333333333333329E-2</v>
      </c>
      <c r="P24" s="105">
        <v>700</v>
      </c>
      <c r="Q24" s="9" t="str">
        <f>IF(E24=0, "*", IFERROR(_xlfn.XLOOKUP(E24, BS_ATIVIDADE[ATIVIDADE], BS_ATIVIDADE[UNIDADE]), "*"))</f>
        <v>M</v>
      </c>
      <c r="R24" s="128" t="str" cm="1">
        <f t="array" ref="R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4" s="128" t="str" cm="1">
        <f t="array" ref="S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4" s="10" t="str" cm="1">
        <f t="array" ref="T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4" s="105" t="s">
        <v>1100</v>
      </c>
      <c r="V24" s="105" t="s">
        <v>1064</v>
      </c>
      <c r="W24" s="104" t="s">
        <v>452</v>
      </c>
      <c r="X24" s="129"/>
      <c r="Y24" s="104"/>
      <c r="Z24" s="105">
        <v>1</v>
      </c>
      <c r="AA24" s="103" t="s">
        <v>443</v>
      </c>
      <c r="AB24" s="103" t="s">
        <v>437</v>
      </c>
      <c r="AC24" s="107"/>
      <c r="AD24" s="105">
        <v>6233</v>
      </c>
      <c r="AE24" s="105"/>
      <c r="AF24" s="105"/>
      <c r="AG24" s="14"/>
      <c r="AH24" s="126" t="str">
        <f>IF(BS_CONTROLE[[#This Row],[Atividade]]=0, "-", BS_CONTROLE[[#This Row],[Atividade]])</f>
        <v>MECANIZAÇÃO - SOCADORA</v>
      </c>
      <c r="AI24" s="8" t="str">
        <f>IF(BS_CONTROLE[[#This Row],[Atividade]]=0, "-", BS_CONTROLE[[#This Row],[Atividade]])</f>
        <v>MECANIZAÇÃO - SOCADORA</v>
      </c>
      <c r="AJ24" s="30" t="str">
        <f>BS_CONTROLE[[#This Row],[Local - Partida]]</f>
        <v>ZIQ2</v>
      </c>
      <c r="AK24" s="30" t="str">
        <f>BS_CONTROLE[[#This Row],[Local - Encerramento]]</f>
        <v>ZIQ2</v>
      </c>
      <c r="AL24" s="105" t="str">
        <f>IF(BS_CONTROLE[[#This Row],[Entre - Estações]]=0, "-", BS_CONTROLE[[#This Row],[Entre - Estações]])</f>
        <v>ZRX-ZRQ</v>
      </c>
      <c r="AM24" s="105" t="str">
        <f>IF(BS_CONTROLE[[#This Row],[SB]]=0, "-", BS_CONTROLE[[#This Row],[SB]])</f>
        <v>ZQX-ZRQ</v>
      </c>
      <c r="AN24" s="105">
        <f>IF(BS_CONTROLE[[#This Row],[SUB]]=0, "-", BS_CONTROLE[[#This Row],[SUB]])</f>
        <v>70</v>
      </c>
      <c r="AO24" s="105">
        <f>BS_CONTROLE[[#This Row],[KM - Inicio]]</f>
        <v>131.9</v>
      </c>
      <c r="AP24" s="105">
        <f>BS_CONTROLE[[#This Row],[KM - Inicio]]</f>
        <v>131.9</v>
      </c>
      <c r="AQ24" s="108">
        <v>0.33402777777777776</v>
      </c>
      <c r="AR24" s="108">
        <v>0</v>
      </c>
      <c r="AS24" s="108">
        <v>0</v>
      </c>
      <c r="AT24" s="135"/>
      <c r="AU24" s="135"/>
      <c r="AV24" s="13"/>
      <c r="AW24" s="13"/>
      <c r="AX24" s="176">
        <f t="shared" si="1"/>
        <v>0</v>
      </c>
      <c r="AY24" s="153"/>
      <c r="AZ24" s="109">
        <v>0</v>
      </c>
      <c r="BA24" s="9" t="str">
        <f>IFERROR(_xlfn.XLOOKUP(AH24, BS_ATIVIDADE[ATIVIDADE],BS_ATIVIDADE[UNIDADE] ), "*")</f>
        <v>M</v>
      </c>
      <c r="BB24" s="12" t="str" cm="1">
        <f t="array" ref="BB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4" s="12" t="str" cm="1">
        <f t="array" ref="BC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4" s="10" t="str" cm="1">
        <f t="array" ref="BD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4" s="150"/>
      <c r="BF24" s="15"/>
      <c r="BG24" s="16">
        <v>0</v>
      </c>
      <c r="BH24" s="16"/>
      <c r="BI24" s="16" t="s">
        <v>1101</v>
      </c>
      <c r="BJ24" s="16" t="s">
        <v>1101</v>
      </c>
      <c r="BK24" s="15"/>
      <c r="BL24" s="130" t="s">
        <v>471</v>
      </c>
      <c r="BM24" s="130" t="s">
        <v>500</v>
      </c>
      <c r="BN24" s="130" t="s">
        <v>561</v>
      </c>
      <c r="BO24" s="16" t="s">
        <v>1101</v>
      </c>
      <c r="BP24" s="11" t="str">
        <f t="shared" si="4"/>
        <v>Produção e Intervalo</v>
      </c>
      <c r="BQ24" s="18">
        <f>IF(OR(B24="",E24=""),"*",AX24/O24)</f>
        <v>0</v>
      </c>
      <c r="BR24" s="18">
        <f>IF(OR(B24="",E24=""),"*",AZ24/P24)</f>
        <v>0</v>
      </c>
      <c r="BS24" s="210" t="str">
        <f t="shared" si="5"/>
        <v>CCOCirculaçãoIntervaloOportunidade</v>
      </c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</row>
    <row r="25" spans="1:122">
      <c r="A25" s="45" t="str">
        <f t="shared" si="3"/>
        <v/>
      </c>
      <c r="B25" s="102"/>
      <c r="C25" s="134" t="str">
        <f>IF(BS_CONTROLE[[#This Row],[DATA]]="","",WEEKNUM(BS_CONTROLE[[#This Row],[DATA]]))</f>
        <v/>
      </c>
      <c r="D25" s="104"/>
      <c r="E25" s="126"/>
      <c r="F25" s="142" t="str">
        <f>IF(D25="","*",VLOOKUP(E25,BS_ATIVIDADE[],3,FALSE))</f>
        <v>*</v>
      </c>
      <c r="G25" s="106"/>
      <c r="H25" s="106"/>
      <c r="I25" s="105"/>
      <c r="J25" s="105"/>
      <c r="K25" s="105"/>
      <c r="L25" s="127" t="str" cm="1">
        <f t="array" ref="L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5" s="127" t="str" cm="1">
        <f t="array" ref="M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5" s="106"/>
      <c r="O25" s="106"/>
      <c r="P25" s="105"/>
      <c r="Q25" s="9" t="str">
        <f>IF(E25=0, "*", IFERROR(_xlfn.XLOOKUP(E25, BS_ATIVIDADE[ATIVIDADE], BS_ATIVIDADE[UNIDADE]), "*"))</f>
        <v>*</v>
      </c>
      <c r="R25" s="128" t="str" cm="1">
        <f t="array" ref="R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5" s="128" t="str" cm="1">
        <f t="array" ref="S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5" s="10" t="str" cm="1">
        <f t="array" ref="T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5" s="105"/>
      <c r="V25" s="151"/>
      <c r="W25" s="104"/>
      <c r="X25" s="129"/>
      <c r="Y25" s="104"/>
      <c r="Z25" s="105"/>
      <c r="AA25" s="103"/>
      <c r="AB25" s="152"/>
      <c r="AC25" s="107"/>
      <c r="AD25" s="105"/>
      <c r="AE25" s="105"/>
      <c r="AF25" s="105"/>
      <c r="AG25" s="14"/>
      <c r="AH25" s="126" t="str">
        <f>IF(BS_CONTROLE[[#This Row],[Atividade]]=0, "-", BS_CONTROLE[[#This Row],[Atividade]])</f>
        <v>-</v>
      </c>
      <c r="AI25" s="8" t="str">
        <f>IF(BS_CONTROLE[[#This Row],[Atividade]]=0, "-", BS_CONTROLE[[#This Row],[Atividade]])</f>
        <v>-</v>
      </c>
      <c r="AJ25" s="30">
        <f>BS_CONTROLE[[#This Row],[Local - Partida]]</f>
        <v>0</v>
      </c>
      <c r="AK25" s="30">
        <f>BS_CONTROLE[[#This Row],[Local - Encerramento]]</f>
        <v>0</v>
      </c>
      <c r="AL25" s="105" t="str">
        <f>IF(BS_CONTROLE[[#This Row],[Entre - Estações]]=0, "-", BS_CONTROLE[[#This Row],[Entre - Estações]])</f>
        <v>-</v>
      </c>
      <c r="AM25" s="105" t="str">
        <f>IF(BS_CONTROLE[[#This Row],[SB]]=0, "-", BS_CONTROLE[[#This Row],[SB]])</f>
        <v>-</v>
      </c>
      <c r="AN25" s="105" t="str">
        <f>IF(BS_CONTROLE[[#This Row],[SUB]]=0, "-", BS_CONTROLE[[#This Row],[SUB]])</f>
        <v>-</v>
      </c>
      <c r="AO25" s="105">
        <f>BS_CONTROLE[[#This Row],[KM - Inicio]]</f>
        <v>0</v>
      </c>
      <c r="AP25" s="105">
        <f>BS_CONTROLE[[#This Row],[KM - Inicio]]</f>
        <v>0</v>
      </c>
      <c r="AQ25" s="108"/>
      <c r="AR25" s="108"/>
      <c r="AS25" s="108"/>
      <c r="AT25" s="135"/>
      <c r="AU25" s="135"/>
      <c r="AV25" s="13"/>
      <c r="AW25" s="13"/>
      <c r="AX25" s="176" t="str">
        <f t="shared" si="1"/>
        <v>*</v>
      </c>
      <c r="AY25" s="153"/>
      <c r="AZ25" s="109"/>
      <c r="BA25" s="9" t="str">
        <f>IFERROR(_xlfn.XLOOKUP(AH25, BS_ATIVIDADE[ATIVIDADE],BS_ATIVIDADE[UNIDADE] ), "*")</f>
        <v>*</v>
      </c>
      <c r="BB25" s="12" t="str" cm="1">
        <f t="array" ref="BB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5" s="12" t="str" cm="1">
        <f t="array" ref="BC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5" s="10" t="str" cm="1">
        <f t="array" ref="BD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5" s="150"/>
      <c r="BF25" s="15"/>
      <c r="BG25" s="16"/>
      <c r="BH25" s="16"/>
      <c r="BI25" s="16"/>
      <c r="BJ25" s="17"/>
      <c r="BK25" s="15"/>
      <c r="BL25" s="130"/>
      <c r="BM25" s="130"/>
      <c r="BN25" s="130"/>
      <c r="BO25" s="17"/>
      <c r="BP25" s="11" t="str">
        <f t="shared" si="4"/>
        <v>Aderente</v>
      </c>
      <c r="BQ25" s="18" t="str">
        <f>IF(OR(B25="",E25=""),"*",AX25/O25)</f>
        <v>*</v>
      </c>
      <c r="BR25" s="18" t="str">
        <f>IF(OR(B25="",E25=""),"*",AZ25/P25)</f>
        <v>*</v>
      </c>
      <c r="BS25" s="210" t="str">
        <f t="shared" si="5"/>
        <v/>
      </c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</row>
    <row r="26" spans="1:122">
      <c r="A26" s="45" t="str">
        <f t="shared" si="3"/>
        <v/>
      </c>
      <c r="B26" s="102"/>
      <c r="C26" s="134" t="str">
        <f>IF(BS_CONTROLE[[#This Row],[DATA]]="","",WEEKNUM(BS_CONTROLE[[#This Row],[DATA]]))</f>
        <v/>
      </c>
      <c r="D26" s="104"/>
      <c r="E26" s="126"/>
      <c r="F26" s="142" t="str">
        <f>IF(D26="","*",VLOOKUP(E26,BS_ATIVIDADE[],3,FALSE))</f>
        <v>*</v>
      </c>
      <c r="G26" s="106"/>
      <c r="H26" s="106"/>
      <c r="I26" s="105"/>
      <c r="J26" s="105"/>
      <c r="K26" s="105"/>
      <c r="L26" s="127" t="str" cm="1">
        <f t="array" ref="L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6" s="127" t="str" cm="1">
        <f t="array" ref="M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6" s="106"/>
      <c r="O26" s="106"/>
      <c r="P26" s="105"/>
      <c r="Q26" s="9" t="str">
        <f>IF(E26=0, "*", IFERROR(_xlfn.XLOOKUP(E26, BS_ATIVIDADE[ATIVIDADE], BS_ATIVIDADE[UNIDADE]), "*"))</f>
        <v>*</v>
      </c>
      <c r="R26" s="128" t="str" cm="1">
        <f t="array" ref="R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6" s="128" t="str" cm="1">
        <f t="array" ref="S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6" s="10" t="str" cm="1">
        <f t="array" ref="T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6" s="105"/>
      <c r="V26" s="151"/>
      <c r="W26" s="104"/>
      <c r="X26" s="129"/>
      <c r="Y26" s="104"/>
      <c r="Z26" s="105"/>
      <c r="AA26" s="103"/>
      <c r="AB26" s="152"/>
      <c r="AC26" s="107"/>
      <c r="AD26" s="105"/>
      <c r="AE26" s="105"/>
      <c r="AF26" s="105"/>
      <c r="AG26" s="14"/>
      <c r="AH26" s="126" t="str">
        <f>IF(BS_CONTROLE[[#This Row],[Atividade]]=0, "-", BS_CONTROLE[[#This Row],[Atividade]])</f>
        <v>-</v>
      </c>
      <c r="AI26" s="8" t="str">
        <f>IF(BS_CONTROLE[[#This Row],[Atividade]]=0, "-", BS_CONTROLE[[#This Row],[Atividade]])</f>
        <v>-</v>
      </c>
      <c r="AJ26" s="30">
        <f>BS_CONTROLE[[#This Row],[Local - Partida]]</f>
        <v>0</v>
      </c>
      <c r="AK26" s="30">
        <f>BS_CONTROLE[[#This Row],[Local - Encerramento]]</f>
        <v>0</v>
      </c>
      <c r="AL26" s="105" t="str">
        <f>IF(BS_CONTROLE[[#This Row],[Entre - Estações]]=0, "-", BS_CONTROLE[[#This Row],[Entre - Estações]])</f>
        <v>-</v>
      </c>
      <c r="AM26" s="105" t="str">
        <f>IF(BS_CONTROLE[[#This Row],[SB]]=0, "-", BS_CONTROLE[[#This Row],[SB]])</f>
        <v>-</v>
      </c>
      <c r="AN26" s="105" t="str">
        <f>IF(BS_CONTROLE[[#This Row],[SUB]]=0, "-", BS_CONTROLE[[#This Row],[SUB]])</f>
        <v>-</v>
      </c>
      <c r="AO26" s="105">
        <f>BS_CONTROLE[[#This Row],[KM - Inicio]]</f>
        <v>0</v>
      </c>
      <c r="AP26" s="105">
        <f>BS_CONTROLE[[#This Row],[KM - Inicio]]</f>
        <v>0</v>
      </c>
      <c r="AQ26" s="108"/>
      <c r="AR26" s="108"/>
      <c r="AS26" s="108"/>
      <c r="AT26" s="135"/>
      <c r="AU26" s="135"/>
      <c r="AV26" s="13"/>
      <c r="AW26" s="13"/>
      <c r="AX26" s="176" t="str">
        <f t="shared" si="1"/>
        <v>*</v>
      </c>
      <c r="AY26" s="153"/>
      <c r="AZ26" s="109"/>
      <c r="BA26" s="9" t="str">
        <f>IFERROR(_xlfn.XLOOKUP(AH26, BS_ATIVIDADE[ATIVIDADE],BS_ATIVIDADE[UNIDADE] ), "*")</f>
        <v>*</v>
      </c>
      <c r="BB26" s="12" t="str" cm="1">
        <f t="array" ref="BB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6" s="12" t="str" cm="1">
        <f t="array" ref="BC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6" s="10" t="str" cm="1">
        <f t="array" ref="BD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6" s="150"/>
      <c r="BF26" s="15"/>
      <c r="BG26" s="16"/>
      <c r="BH26" s="16"/>
      <c r="BI26" s="16"/>
      <c r="BJ26" s="17"/>
      <c r="BK26" s="15"/>
      <c r="BL26" s="130"/>
      <c r="BM26" s="130"/>
      <c r="BN26" s="130"/>
      <c r="BO26" s="17"/>
      <c r="BP26" s="11" t="str">
        <f t="shared" si="4"/>
        <v>Aderente</v>
      </c>
      <c r="BQ26" s="18" t="str">
        <f>IF(OR(B26="",E26=""),"*",AX26/O26)</f>
        <v>*</v>
      </c>
      <c r="BR26" s="18" t="str">
        <f>IF(OR(B26="",E26=""),"*",AZ26/P26)</f>
        <v>*</v>
      </c>
      <c r="BS26" s="210" t="str">
        <f t="shared" si="5"/>
        <v/>
      </c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</row>
    <row r="27" spans="1:122">
      <c r="A27" s="45" t="str">
        <f t="shared" si="3"/>
        <v/>
      </c>
      <c r="B27" s="102"/>
      <c r="C27" s="134" t="str">
        <f>IF(BS_CONTROLE[[#This Row],[DATA]]="","",WEEKNUM(BS_CONTROLE[[#This Row],[DATA]]))</f>
        <v/>
      </c>
      <c r="D27" s="104"/>
      <c r="E27" s="126"/>
      <c r="F27" s="142" t="str">
        <f>IF(D27="","*",VLOOKUP(E27,BS_ATIVIDADE[],3,FALSE))</f>
        <v>*</v>
      </c>
      <c r="G27" s="106"/>
      <c r="H27" s="106"/>
      <c r="I27" s="105"/>
      <c r="J27" s="105"/>
      <c r="K27" s="105"/>
      <c r="L27" s="127" t="str" cm="1">
        <f t="array" ref="L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" s="127" t="str" cm="1">
        <f t="array" ref="M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" s="106"/>
      <c r="O27" s="106"/>
      <c r="P27" s="105"/>
      <c r="Q27" s="9" t="str">
        <f>IF(E27=0, "*", IFERROR(_xlfn.XLOOKUP(E27, BS_ATIVIDADE[ATIVIDADE], BS_ATIVIDADE[UNIDADE]), "*"))</f>
        <v>*</v>
      </c>
      <c r="R27" s="128" t="str" cm="1">
        <f t="array" ref="R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" s="128" t="str" cm="1">
        <f t="array" ref="S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" s="10" t="str" cm="1">
        <f t="array" ref="T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" s="105"/>
      <c r="V27" s="151"/>
      <c r="W27" s="104"/>
      <c r="X27" s="129"/>
      <c r="Y27" s="104"/>
      <c r="Z27" s="105"/>
      <c r="AA27" s="103"/>
      <c r="AB27" s="152"/>
      <c r="AC27" s="107"/>
      <c r="AD27" s="105"/>
      <c r="AE27" s="105"/>
      <c r="AF27" s="105"/>
      <c r="AG27" s="14"/>
      <c r="AH27" s="126" t="str">
        <f>IF(BS_CONTROLE[[#This Row],[Atividade]]=0, "-", BS_CONTROLE[[#This Row],[Atividade]])</f>
        <v>-</v>
      </c>
      <c r="AI27" s="8" t="str">
        <f>IF(BS_CONTROLE[[#This Row],[Atividade]]=0, "-", BS_CONTROLE[[#This Row],[Atividade]])</f>
        <v>-</v>
      </c>
      <c r="AJ27" s="30">
        <f>BS_CONTROLE[[#This Row],[Local - Partida]]</f>
        <v>0</v>
      </c>
      <c r="AK27" s="30">
        <f>BS_CONTROLE[[#This Row],[Local - Encerramento]]</f>
        <v>0</v>
      </c>
      <c r="AL27" s="105" t="str">
        <f>IF(BS_CONTROLE[[#This Row],[Entre - Estações]]=0, "-", BS_CONTROLE[[#This Row],[Entre - Estações]])</f>
        <v>-</v>
      </c>
      <c r="AM27" s="105" t="str">
        <f>IF(BS_CONTROLE[[#This Row],[SB]]=0, "-", BS_CONTROLE[[#This Row],[SB]])</f>
        <v>-</v>
      </c>
      <c r="AN27" s="105" t="str">
        <f>IF(BS_CONTROLE[[#This Row],[SUB]]=0, "-", BS_CONTROLE[[#This Row],[SUB]])</f>
        <v>-</v>
      </c>
      <c r="AO27" s="105">
        <f>BS_CONTROLE[[#This Row],[KM - Inicio]]</f>
        <v>0</v>
      </c>
      <c r="AP27" s="105">
        <f>BS_CONTROLE[[#This Row],[KM - Inicio]]</f>
        <v>0</v>
      </c>
      <c r="AQ27" s="108"/>
      <c r="AR27" s="108"/>
      <c r="AS27" s="108"/>
      <c r="AT27" s="135"/>
      <c r="AU27" s="135"/>
      <c r="AV27" s="13"/>
      <c r="AW27" s="13"/>
      <c r="AX27" s="176" t="str">
        <f t="shared" si="1"/>
        <v>*</v>
      </c>
      <c r="AY27" s="153"/>
      <c r="AZ27" s="109"/>
      <c r="BA27" s="9" t="str">
        <f>IFERROR(_xlfn.XLOOKUP(AH27, BS_ATIVIDADE[ATIVIDADE],BS_ATIVIDADE[UNIDADE] ), "*")</f>
        <v>*</v>
      </c>
      <c r="BB27" s="12" t="str" cm="1">
        <f t="array" ref="BB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" s="12" t="str" cm="1">
        <f t="array" ref="BC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" s="10" t="str" cm="1">
        <f t="array" ref="BD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" s="150"/>
      <c r="BF27" s="15"/>
      <c r="BG27" s="16"/>
      <c r="BH27" s="16"/>
      <c r="BI27" s="16"/>
      <c r="BJ27" s="17"/>
      <c r="BK27" s="15"/>
      <c r="BL27" s="130"/>
      <c r="BM27" s="130"/>
      <c r="BN27" s="130"/>
      <c r="BO27" s="17"/>
      <c r="BP27" s="11" t="str">
        <f t="shared" si="4"/>
        <v>Aderente</v>
      </c>
      <c r="BQ27" s="18" t="str">
        <f>IF(OR(B27="",E27=""),"*",AX27/O27)</f>
        <v>*</v>
      </c>
      <c r="BR27" s="18" t="str">
        <f>IF(OR(B27="",E27=""),"*",AZ27/P27)</f>
        <v>*</v>
      </c>
      <c r="BS27" s="210" t="str">
        <f t="shared" si="5"/>
        <v/>
      </c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</row>
    <row r="28" spans="1:122">
      <c r="A28" s="45" t="str">
        <f t="shared" si="3"/>
        <v>W57</v>
      </c>
      <c r="B28" s="102"/>
      <c r="C28" s="134" t="str">
        <f>IF(BS_CONTROLE[[#This Row],[DATA]]="","",WEEKNUM(BS_CONTROLE[[#This Row],[DATA]]))</f>
        <v/>
      </c>
      <c r="D28" s="104" t="s">
        <v>1073</v>
      </c>
      <c r="E28" s="126" t="s">
        <v>817</v>
      </c>
      <c r="F28" s="142" t="str">
        <f>IF(D28="","*",VLOOKUP(E28,BS_ATIVIDADE[],3,FALSE))</f>
        <v>OUTROS</v>
      </c>
      <c r="G28" s="150" t="s">
        <v>384</v>
      </c>
      <c r="H28" s="150" t="s">
        <v>384</v>
      </c>
      <c r="I28" s="105">
        <v>73</v>
      </c>
      <c r="J28" s="105">
        <v>379</v>
      </c>
      <c r="K28" s="105">
        <v>375</v>
      </c>
      <c r="L28" s="127" t="str" cm="1">
        <f t="array" ref="L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M28" s="127" t="str" cm="1">
        <f t="array" ref="M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N28" s="191">
        <v>0.375</v>
      </c>
      <c r="O28" s="106">
        <v>8.3333333333333329E-2</v>
      </c>
      <c r="P28" s="105">
        <v>700</v>
      </c>
      <c r="Q28" s="9" t="str">
        <f>IF(E28=0, "*", IFERROR(_xlfn.XLOOKUP(E28, BS_ATIVIDADE[ATIVIDADE], BS_ATIVIDADE[UNIDADE]), "*"))</f>
        <v>Nº DE PEÇAS</v>
      </c>
      <c r="R28" s="128" t="str" cm="1">
        <f t="array" ref="R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8" s="128" t="str" cm="1">
        <f t="array" ref="S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8" s="10" t="str" cm="1">
        <f t="array" ref="T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8" s="105" t="s">
        <v>1074</v>
      </c>
      <c r="V28" s="105" t="s">
        <v>1075</v>
      </c>
      <c r="W28" s="104" t="s">
        <v>452</v>
      </c>
      <c r="X28" s="129"/>
      <c r="Y28" s="129"/>
      <c r="Z28" s="105" t="s">
        <v>1076</v>
      </c>
      <c r="AA28" s="103" t="s">
        <v>443</v>
      </c>
      <c r="AB28" s="103" t="s">
        <v>437</v>
      </c>
      <c r="AC28" s="107">
        <v>0.33333333333333331</v>
      </c>
      <c r="AD28" s="105">
        <v>9374</v>
      </c>
      <c r="AE28" s="107" t="s">
        <v>624</v>
      </c>
      <c r="AF28" s="107" t="s">
        <v>624</v>
      </c>
      <c r="AG28" s="14"/>
      <c r="AH28" s="126" t="str">
        <f>IF(BS_CONTROLE[[#This Row],[Atividade]]=0, "-", BS_CONTROLE[[#This Row],[Atividade]])</f>
        <v>RECOLHIMENTO DE DORMENTE</v>
      </c>
      <c r="AI28" s="8" t="str">
        <f>IF(BS_CONTROLE[[#This Row],[Atividade]]=0, "-", BS_CONTROLE[[#This Row],[Atividade]])</f>
        <v>RECOLHIMENTO DE DORMENTE</v>
      </c>
      <c r="AJ28" s="30" t="str">
        <f>BS_CONTROLE[[#This Row],[Local - Partida]]</f>
        <v>ZJA2</v>
      </c>
      <c r="AK28" s="30" t="str">
        <f>BS_CONTROLE[[#This Row],[Local - Encerramento]]</f>
        <v>ZJA2</v>
      </c>
      <c r="AL28" s="105" t="str">
        <f>IF(BS_CONTROLE[[#This Row],[Entre - Estações]]=0, "-", BS_CONTROLE[[#This Row],[Entre - Estações]])</f>
        <v>ZJA-ZUR</v>
      </c>
      <c r="AM28" s="105" t="str">
        <f>IF(BS_CONTROLE[[#This Row],[SB]]=0, "-", BS_CONTROLE[[#This Row],[SB]])</f>
        <v>ZJA-ZUR</v>
      </c>
      <c r="AN28" s="105">
        <f>IF(BS_CONTROLE[[#This Row],[SUB]]=0, "-", BS_CONTROLE[[#This Row],[SUB]])</f>
        <v>73</v>
      </c>
      <c r="AO28" s="105">
        <f>BS_CONTROLE[[#This Row],[KM - Inicio]]</f>
        <v>379</v>
      </c>
      <c r="AP28" s="105">
        <f>BS_CONTROLE[[#This Row],[KM - Inicio]]</f>
        <v>379</v>
      </c>
      <c r="AQ28" s="108"/>
      <c r="AR28" s="108"/>
      <c r="AS28" s="108"/>
      <c r="AT28" s="135"/>
      <c r="AU28" s="135"/>
      <c r="AV28" s="13"/>
      <c r="AW28" s="13"/>
      <c r="AX28" s="176">
        <f t="shared" si="1"/>
        <v>0</v>
      </c>
      <c r="AY28" s="153"/>
      <c r="AZ28" s="109"/>
      <c r="BA28" s="9" t="str">
        <f>IFERROR(_xlfn.XLOOKUP(AH28, BS_ATIVIDADE[ATIVIDADE],BS_ATIVIDADE[UNIDADE] ), "*")</f>
        <v>Nº DE PEÇAS</v>
      </c>
      <c r="BB28" s="12" t="str" cm="1">
        <f t="array" ref="BB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8" s="12" t="str" cm="1">
        <f t="array" ref="BC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8" s="10" t="str" cm="1">
        <f t="array" ref="BD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8" s="150"/>
      <c r="BF28" s="15"/>
      <c r="BG28" s="16"/>
      <c r="BH28" s="16"/>
      <c r="BI28" s="16"/>
      <c r="BJ28" s="17"/>
      <c r="BK28" s="15"/>
      <c r="BL28" s="130"/>
      <c r="BM28" s="130"/>
      <c r="BN28" s="130"/>
      <c r="BO28" s="17"/>
      <c r="BP28" s="11" t="str">
        <f t="shared" si="4"/>
        <v>Aderente</v>
      </c>
      <c r="BQ28" s="18" t="str">
        <f>IF(OR(B28="",E28=""),"*",AX28/O28)</f>
        <v>*</v>
      </c>
      <c r="BR28" s="18" t="str">
        <f>IF(OR(B28="",E28=""),"*",AZ28/P28)</f>
        <v>*</v>
      </c>
      <c r="BS28" s="210" t="str">
        <f t="shared" si="5"/>
        <v/>
      </c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>
      <c r="A29" s="45" t="str">
        <f>D29&amp;B29</f>
        <v>A6346056</v>
      </c>
      <c r="B29" s="183">
        <v>46056</v>
      </c>
      <c r="C29" s="134">
        <f>IF(BS_CONTROLE[[#This Row],[DATA]]="","",WEEKNUM(BS_CONTROLE[[#This Row],[DATA]]))</f>
        <v>6</v>
      </c>
      <c r="D29" s="184" t="s">
        <v>728</v>
      </c>
      <c r="E29" s="185" t="s">
        <v>697</v>
      </c>
      <c r="F29" s="142" t="str">
        <f>IF(D29="","*",VLOOKUP(E29,BS_ATIVIDADE[],3,FALSE))</f>
        <v>OUTROS</v>
      </c>
      <c r="G29" s="186" t="s">
        <v>339</v>
      </c>
      <c r="H29" s="186" t="s">
        <v>421</v>
      </c>
      <c r="I29" s="127">
        <v>73</v>
      </c>
      <c r="J29" s="127">
        <v>306</v>
      </c>
      <c r="K29" s="105">
        <v>433</v>
      </c>
      <c r="L29" s="127" t="s">
        <v>1102</v>
      </c>
      <c r="M29" s="127" t="s">
        <v>1103</v>
      </c>
      <c r="N29" s="186">
        <v>0.35416666666666669</v>
      </c>
      <c r="O29" s="106">
        <v>4.1666666666666664E-2</v>
      </c>
      <c r="P29" s="105">
        <v>1</v>
      </c>
      <c r="Q29" s="9" t="str">
        <f>IF(E29=0, "*", IFERROR(_xlfn.XLOOKUP(E29, BS_ATIVIDADE[ATIVIDADE], BS_ATIVIDADE[UNIDADE]), "*"))</f>
        <v>BINÁRIO</v>
      </c>
      <c r="R29" s="128" t="str" cm="1">
        <f t="array" ref="R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9" s="128" t="str" cm="1">
        <f t="array" ref="S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9" s="10" t="str" cm="1">
        <f t="array" ref="T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9" s="105" t="s">
        <v>1074</v>
      </c>
      <c r="V29" s="105" t="s">
        <v>1104</v>
      </c>
      <c r="W29" s="104" t="s">
        <v>452</v>
      </c>
      <c r="X29" s="129" t="s">
        <v>455</v>
      </c>
      <c r="Y29" s="104"/>
      <c r="Z29" s="187">
        <v>1</v>
      </c>
      <c r="AA29" s="188" t="s">
        <v>443</v>
      </c>
      <c r="AB29" s="188"/>
      <c r="AC29" s="189">
        <v>0.29166666666666669</v>
      </c>
      <c r="AD29" s="187">
        <v>1604</v>
      </c>
      <c r="AE29" s="189" t="s">
        <v>624</v>
      </c>
      <c r="AF29" s="192" t="s">
        <v>624</v>
      </c>
      <c r="AG29" s="14"/>
      <c r="AH29" s="126" t="str">
        <f>IF(BS_CONTROLE[[#This Row],[Atividade]]=0, "-", BS_CONTROLE[[#This Row],[Atividade]])</f>
        <v>INSPEÇÃO AUTO DE LINHA</v>
      </c>
      <c r="AI29" s="8" t="str">
        <f>IF(BS_CONTROLE[[#This Row],[Atividade]]=0, "-", BS_CONTROLE[[#This Row],[Atividade]])</f>
        <v>INSPEÇÃO AUTO DE LINHA</v>
      </c>
      <c r="AJ29" s="30" t="str">
        <f>BS_CONTROLE[[#This Row],[Local - Partida]]</f>
        <v>ZVP2</v>
      </c>
      <c r="AK29" s="30" t="str">
        <f>BS_CONTROLE[[#This Row],[Local - Encerramento]]</f>
        <v>ZRW</v>
      </c>
      <c r="AL29" s="105" t="str">
        <f>IF(BS_CONTROLE[[#This Row],[Entre - Estações]]=0, "-", BS_CONTROLE[[#This Row],[Entre - Estações]])</f>
        <v>ZVP-ZRW</v>
      </c>
      <c r="AM29" s="105" t="str">
        <f>IF(BS_CONTROLE[[#This Row],[SB]]=0, "-", BS_CONTROLE[[#This Row],[SB]])</f>
        <v>ZVPZRW</v>
      </c>
      <c r="AN29" s="105">
        <f>IF(BS_CONTROLE[[#This Row],[SUB]]=0, "-", BS_CONTROLE[[#This Row],[SUB]])</f>
        <v>73</v>
      </c>
      <c r="AO29" s="105">
        <f>BS_CONTROLE[[#This Row],[KM - Inicio]]</f>
        <v>306</v>
      </c>
      <c r="AP29" s="105">
        <f>BS_CONTROLE[[#This Row],[KM - Inicio]]</f>
        <v>306</v>
      </c>
      <c r="AQ29" s="108">
        <v>0.32847222222222222</v>
      </c>
      <c r="AR29" s="108">
        <v>0.32916666666666666</v>
      </c>
      <c r="AS29" s="108">
        <v>0.37083333333333335</v>
      </c>
      <c r="AT29" s="135"/>
      <c r="AU29" s="135"/>
      <c r="AV29" s="13"/>
      <c r="AW29" s="13"/>
      <c r="AX29" s="176">
        <f t="shared" si="1"/>
        <v>4.1666666666666685E-2</v>
      </c>
      <c r="AY29" s="153"/>
      <c r="AZ29" s="109">
        <v>1</v>
      </c>
      <c r="BA29" s="9" t="str">
        <f>IFERROR(_xlfn.XLOOKUP(AH29, BS_ATIVIDADE[ATIVIDADE],BS_ATIVIDADE[UNIDADE] ), "*")</f>
        <v>BINÁRIO</v>
      </c>
      <c r="BB29" s="12" t="str" cm="1">
        <f t="array" ref="BB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9" s="12" t="str" cm="1">
        <f t="array" ref="BC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9" s="10" t="str" cm="1">
        <f t="array" ref="BD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9" s="150" t="str">
        <f>BS_CONTROLE[[#This Row],[Responsavel pelo boletim]]</f>
        <v xml:space="preserve">Ronaldo </v>
      </c>
      <c r="BF29" s="15"/>
      <c r="BG29" s="16">
        <v>2</v>
      </c>
      <c r="BH29" s="16"/>
      <c r="BI29" s="16" t="s">
        <v>1105</v>
      </c>
      <c r="BJ29" s="16" t="s">
        <v>1105</v>
      </c>
      <c r="BK29" s="15"/>
      <c r="BL29" s="130" t="s">
        <v>476</v>
      </c>
      <c r="BM29" s="130" t="s">
        <v>476</v>
      </c>
      <c r="BN29" s="130" t="s">
        <v>476</v>
      </c>
      <c r="BO29" s="190"/>
      <c r="BP29" s="11" t="str">
        <f>IF(AND(BQ29&lt;1,BR29&lt;1),"Produção e Intervalo",IF(BQ29&lt;1,"Intervalo",IF(BR29&lt;1,"Produção","Aderente")))</f>
        <v>Aderente</v>
      </c>
      <c r="BQ29" s="18">
        <f>IF(OR(B29="",E29=""),"*",AX29/O29)</f>
        <v>1.0000000000000004</v>
      </c>
      <c r="BR29" s="18">
        <f>IF(OR(B29="",E29=""),"*",AZ29/P29)</f>
        <v>1</v>
      </c>
      <c r="BS29" s="210" t="str">
        <f t="shared" si="5"/>
        <v>OKOK</v>
      </c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</row>
    <row r="30" spans="1:122">
      <c r="A30" s="45" t="str">
        <f t="shared" si="3"/>
        <v>JOVÂNIO (TP-850)46056</v>
      </c>
      <c r="B30" s="102">
        <v>46056</v>
      </c>
      <c r="C30" s="134">
        <f>IF(BS_CONTROLE[[#This Row],[DATA]]="","",WEEKNUM(BS_CONTROLE[[#This Row],[DATA]]))</f>
        <v>6</v>
      </c>
      <c r="D30" s="178" t="s">
        <v>927</v>
      </c>
      <c r="E30" s="179" t="s">
        <v>806</v>
      </c>
      <c r="F30" s="142" t="str">
        <f>IF(D30="","*",VLOOKUP(E30,BS_ATIVIDADE[],3,FALSE))</f>
        <v>SOLDA</v>
      </c>
      <c r="G30" s="150" t="s">
        <v>624</v>
      </c>
      <c r="H30" s="150" t="s">
        <v>624</v>
      </c>
      <c r="I30" s="105">
        <v>73</v>
      </c>
      <c r="J30" s="105">
        <v>265.7</v>
      </c>
      <c r="K30" s="105" t="s">
        <v>624</v>
      </c>
      <c r="L30" s="127" t="str" cm="1">
        <f t="array" ref="L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30" s="127" t="str" cm="1">
        <f t="array" ref="M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ZEC267</v>
      </c>
      <c r="N30" s="186">
        <v>0.375</v>
      </c>
      <c r="O30" s="106">
        <v>6.25E-2</v>
      </c>
      <c r="P30" s="105">
        <v>1</v>
      </c>
      <c r="Q30" s="9" t="str">
        <f>IF(E30=0, "*", IFERROR(_xlfn.XLOOKUP(E30, BS_ATIVIDADE[ATIVIDADE], BS_ATIVIDADE[UNIDADE]), "*"))</f>
        <v>Nº DE SOLDA</v>
      </c>
      <c r="R30" s="128" t="str" cm="1">
        <f t="array" ref="R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0" s="128" t="str" cm="1">
        <f t="array" ref="S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30" s="10" t="s">
        <v>1106</v>
      </c>
      <c r="U30" s="105" t="s">
        <v>1074</v>
      </c>
      <c r="V30" s="105" t="s">
        <v>1082</v>
      </c>
      <c r="W30" s="104" t="s">
        <v>452</v>
      </c>
      <c r="X30" s="129" t="s">
        <v>455</v>
      </c>
      <c r="Y30" s="104"/>
      <c r="Z30" s="105"/>
      <c r="AA30" s="103"/>
      <c r="AB30" s="152"/>
      <c r="AC30" s="107"/>
      <c r="AD30" s="105"/>
      <c r="AE30" s="105"/>
      <c r="AF30" s="105"/>
      <c r="AG30" s="14"/>
      <c r="AH30" s="126" t="str">
        <f>IF(BS_CONTROLE[[#This Row],[Atividade]]=0, "-", BS_CONTROLE[[#This Row],[Atividade]])</f>
        <v>PDM - SOLDA</v>
      </c>
      <c r="AI30" s="8" t="str">
        <f>IF(BS_CONTROLE[[#This Row],[Atividade]]=0, "-", BS_CONTROLE[[#This Row],[Atividade]])</f>
        <v>PDM - SOLDA</v>
      </c>
      <c r="AJ30" s="30" t="str">
        <f>BS_CONTROLE[[#This Row],[Local - Partida]]</f>
        <v>-</v>
      </c>
      <c r="AK30" s="30" t="str">
        <f>BS_CONTROLE[[#This Row],[Local - Encerramento]]</f>
        <v>-</v>
      </c>
      <c r="AL30" s="105" t="str">
        <f>IF(BS_CONTROLE[[#This Row],[Entre - Estações]]=0, "-", BS_CONTROLE[[#This Row],[Entre - Estações]])</f>
        <v>ZEC-ZKY</v>
      </c>
      <c r="AM30" s="105" t="str">
        <f>IF(BS_CONTROLE[[#This Row],[SB]]=0, "-", BS_CONTROLE[[#This Row],[SB]])</f>
        <v>ZEC267</v>
      </c>
      <c r="AN30" s="105">
        <f>IF(BS_CONTROLE[[#This Row],[SUB]]=0, "-", BS_CONTROLE[[#This Row],[SUB]])</f>
        <v>73</v>
      </c>
      <c r="AO30" s="105">
        <v>265.7</v>
      </c>
      <c r="AP30" s="105">
        <v>265.7</v>
      </c>
      <c r="AQ30" s="108">
        <v>0.3125</v>
      </c>
      <c r="AR30" s="108">
        <v>0</v>
      </c>
      <c r="AS30" s="108">
        <v>0</v>
      </c>
      <c r="AT30" s="135"/>
      <c r="AU30" s="135"/>
      <c r="AV30" s="13"/>
      <c r="AW30" s="13"/>
      <c r="AX30" s="176">
        <f t="shared" si="1"/>
        <v>0</v>
      </c>
      <c r="AY30" s="153"/>
      <c r="AZ30" s="109">
        <v>0</v>
      </c>
      <c r="BA30" s="9" t="str">
        <f>IFERROR(_xlfn.XLOOKUP(AH30, BS_ATIVIDADE[ATIVIDADE],BS_ATIVIDADE[UNIDADE] ), "*")</f>
        <v>Nº DE SOLDA</v>
      </c>
      <c r="BB30" s="12" t="str" cm="1">
        <f t="array" ref="BB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0" s="12" t="str" cm="1">
        <f t="array" ref="BC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30" s="10" t="str" cm="1">
        <f t="array" ref="BD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0" s="150"/>
      <c r="BF30" s="15"/>
      <c r="BG30" s="16">
        <v>0</v>
      </c>
      <c r="BH30" s="16"/>
      <c r="BI30" s="16" t="s">
        <v>1081</v>
      </c>
      <c r="BJ30" s="16" t="s">
        <v>1081</v>
      </c>
      <c r="BK30" s="15"/>
      <c r="BL30" s="130" t="s">
        <v>478</v>
      </c>
      <c r="BM30" s="130" t="s">
        <v>502</v>
      </c>
      <c r="BN30" s="130" t="s">
        <v>502</v>
      </c>
      <c r="BO30" s="16" t="s">
        <v>1081</v>
      </c>
      <c r="BP30" s="11" t="str">
        <f t="shared" si="4"/>
        <v>Produção e Intervalo</v>
      </c>
      <c r="BQ30" s="18">
        <f>IF(OR(B30="",E30=""),"*",AX30/O30)</f>
        <v>0</v>
      </c>
      <c r="BR30" s="18">
        <f>IF(OR(B30="",E30=""),"*",AZ30/P30)</f>
        <v>0</v>
      </c>
      <c r="BS30" s="210" t="str">
        <f t="shared" si="5"/>
        <v>CondiçõesClimáticaChuva</v>
      </c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</row>
    <row r="31" spans="1:122">
      <c r="A31" s="45" t="str">
        <f t="shared" si="3"/>
        <v>V8746056</v>
      </c>
      <c r="B31" s="102">
        <v>46056</v>
      </c>
      <c r="C31" s="134">
        <f>IF(BS_CONTROLE[[#This Row],[DATA]]="","",WEEKNUM(BS_CONTROLE[[#This Row],[DATA]]))</f>
        <v>6</v>
      </c>
      <c r="D31" s="178" t="s">
        <v>830</v>
      </c>
      <c r="E31" s="179" t="s">
        <v>729</v>
      </c>
      <c r="F31" s="142" t="str">
        <f>IF(D31="","*",VLOOKUP(E31,BS_ATIVIDADE[],3,FALSE))</f>
        <v>MECANIZAÇÃO - SOCADORA</v>
      </c>
      <c r="G31" s="106" t="s">
        <v>334</v>
      </c>
      <c r="H31" s="106" t="s">
        <v>332</v>
      </c>
      <c r="I31" s="105">
        <v>73</v>
      </c>
      <c r="J31" s="105">
        <v>272.2</v>
      </c>
      <c r="K31" s="105">
        <v>271.7</v>
      </c>
      <c r="L31" s="127" t="str" cm="1">
        <f t="array" ref="L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31" s="127" t="str" cm="1">
        <f t="array" ref="M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271ZKY</v>
      </c>
      <c r="N31" s="186">
        <v>0.35416666666666669</v>
      </c>
      <c r="O31" s="106">
        <v>0.25</v>
      </c>
      <c r="P31" s="105">
        <v>1530</v>
      </c>
      <c r="Q31" s="9" t="str">
        <f>IF(E31=0, "*", IFERROR(_xlfn.XLOOKUP(E31, BS_ATIVIDADE[ATIVIDADE], BS_ATIVIDADE[UNIDADE]), "*"))</f>
        <v>M</v>
      </c>
      <c r="R31" s="128" t="str" cm="1">
        <f t="array" ref="R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1" s="128" t="str" cm="1">
        <f t="array" ref="S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31" s="10" t="str" cm="1">
        <f t="array" ref="T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1" s="105" t="s">
        <v>1063</v>
      </c>
      <c r="V31" s="105" t="s">
        <v>1064</v>
      </c>
      <c r="W31" s="104" t="s">
        <v>447</v>
      </c>
      <c r="X31" s="129" t="s">
        <v>455</v>
      </c>
      <c r="Y31" s="104"/>
      <c r="Z31" s="105"/>
      <c r="AA31" s="103"/>
      <c r="AB31" s="152"/>
      <c r="AC31" s="107"/>
      <c r="AD31" s="105"/>
      <c r="AE31" s="105"/>
      <c r="AF31" s="105"/>
      <c r="AG31" s="14"/>
      <c r="AH31" s="126" t="str">
        <f>IF(BS_CONTROLE[[#This Row],[Atividade]]=0, "-", BS_CONTROLE[[#This Row],[Atividade]])</f>
        <v>MECANIZAÇÃO - SOCADORA</v>
      </c>
      <c r="AI31" s="8" t="str">
        <f>IF(BS_CONTROLE[[#This Row],[Atividade]]=0, "-", BS_CONTROLE[[#This Row],[Atividade]])</f>
        <v>MECANIZAÇÃO - SOCADORA</v>
      </c>
      <c r="AJ31" s="30" t="str">
        <f>BS_CONTROLE[[#This Row],[Local - Partida]]</f>
        <v>ZDP2</v>
      </c>
      <c r="AK31" s="30" t="str">
        <f>BS_CONTROLE[[#This Row],[Local - Encerramento]]</f>
        <v>ZDP</v>
      </c>
      <c r="AL31" s="105" t="str">
        <f>IF(BS_CONTROLE[[#This Row],[Entre - Estações]]=0, "-", BS_CONTROLE[[#This Row],[Entre - Estações]])</f>
        <v>ZEC-ZKY</v>
      </c>
      <c r="AM31" s="105" t="str">
        <f>IF(BS_CONTROLE[[#This Row],[SB]]=0, "-", BS_CONTROLE[[#This Row],[SB]])</f>
        <v>271ZKY</v>
      </c>
      <c r="AN31" s="105">
        <f>IF(BS_CONTROLE[[#This Row],[SUB]]=0, "-", BS_CONTROLE[[#This Row],[SUB]])</f>
        <v>73</v>
      </c>
      <c r="AO31" s="105">
        <f>BS_CONTROLE[[#This Row],[KM - Inicio]]</f>
        <v>272.2</v>
      </c>
      <c r="AP31" s="105">
        <f>BS_CONTROLE[[#This Row],[KM - Inicio]]</f>
        <v>272.2</v>
      </c>
      <c r="AQ31" s="108">
        <v>0</v>
      </c>
      <c r="AR31" s="108">
        <v>0</v>
      </c>
      <c r="AS31" s="108">
        <v>0</v>
      </c>
      <c r="AT31" s="135"/>
      <c r="AU31" s="135"/>
      <c r="AV31" s="13"/>
      <c r="AW31" s="13"/>
      <c r="AX31" s="176">
        <f t="shared" si="1"/>
        <v>0</v>
      </c>
      <c r="AY31" s="153"/>
      <c r="AZ31" s="109">
        <v>0</v>
      </c>
      <c r="BA31" s="9" t="str">
        <f>IFERROR(_xlfn.XLOOKUP(AH31, BS_ATIVIDADE[ATIVIDADE],BS_ATIVIDADE[UNIDADE] ), "*")</f>
        <v>M</v>
      </c>
      <c r="BB31" s="12" t="str" cm="1">
        <f t="array" ref="BB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1" s="12" t="str" cm="1">
        <f t="array" ref="BC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31" s="10" t="str" cm="1">
        <f t="array" ref="BD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1" s="150"/>
      <c r="BF31" s="15"/>
      <c r="BG31" s="16">
        <v>0</v>
      </c>
      <c r="BH31" s="16"/>
      <c r="BI31" s="16" t="s">
        <v>1107</v>
      </c>
      <c r="BJ31" s="16" t="s">
        <v>1107</v>
      </c>
      <c r="BK31" s="15"/>
      <c r="BL31" s="130" t="s">
        <v>468</v>
      </c>
      <c r="BM31" s="130" t="s">
        <v>488</v>
      </c>
      <c r="BN31" s="130" t="s">
        <v>604</v>
      </c>
      <c r="BO31" s="16" t="s">
        <v>1107</v>
      </c>
      <c r="BP31" s="11" t="str">
        <f t="shared" si="4"/>
        <v>Produção e Intervalo</v>
      </c>
      <c r="BQ31" s="18">
        <f>IF(OR(B31="",E31=""),"*",AX31/O31)</f>
        <v>0</v>
      </c>
      <c r="BR31" s="18">
        <f>IF(OR(B31="",E31=""),"*",AZ31/P31)</f>
        <v>0</v>
      </c>
      <c r="BS31" s="210" t="str">
        <f t="shared" si="5"/>
        <v>MecanizaçãoOperação</v>
      </c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</row>
    <row r="32" spans="1:122">
      <c r="A32" s="45" t="str">
        <f>D32&amp;B32</f>
        <v>W5446056</v>
      </c>
      <c r="B32" s="183">
        <v>46056</v>
      </c>
      <c r="C32" s="134">
        <f>IF(BS_CONTROLE[[#This Row],[DATA]]="","",WEEKNUM(BS_CONTROLE[[#This Row],[DATA]]))</f>
        <v>6</v>
      </c>
      <c r="D32" s="184" t="s">
        <v>850</v>
      </c>
      <c r="E32" s="185" t="s">
        <v>638</v>
      </c>
      <c r="F32" s="142" t="str">
        <f>IF(D32="","*",VLOOKUP(E32,BS_ATIVIDADE[],3,FALSE))</f>
        <v>OUTROS</v>
      </c>
      <c r="G32" s="186" t="s">
        <v>253</v>
      </c>
      <c r="H32" s="186" t="s">
        <v>1108</v>
      </c>
      <c r="I32" s="127">
        <v>73</v>
      </c>
      <c r="J32" s="127">
        <v>202</v>
      </c>
      <c r="K32" s="105">
        <v>128</v>
      </c>
      <c r="L32" s="127" t="s">
        <v>1109</v>
      </c>
      <c r="M32" s="127" t="s">
        <v>1110</v>
      </c>
      <c r="N32" s="186">
        <v>0.54166666666666663</v>
      </c>
      <c r="O32" s="106">
        <v>4.1666666666666664E-2</v>
      </c>
      <c r="P32" s="105">
        <v>1</v>
      </c>
      <c r="Q32" s="9" t="str">
        <f>IF(E32=0, "*", IFERROR(_xlfn.XLOOKUP(E32, BS_ATIVIDADE[ATIVIDADE], BS_ATIVIDADE[UNIDADE]), "*"))</f>
        <v>BINÁRIO</v>
      </c>
      <c r="R32" s="128" t="str" cm="1">
        <f t="array" ref="R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2" s="128" t="str" cm="1">
        <f t="array" ref="S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32" s="10" t="str" cm="1">
        <f t="array" ref="T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2" s="105" t="s">
        <v>1111</v>
      </c>
      <c r="V32" s="105" t="s">
        <v>1112</v>
      </c>
      <c r="W32" s="104" t="s">
        <v>452</v>
      </c>
      <c r="X32" s="129" t="s">
        <v>455</v>
      </c>
      <c r="Y32" s="104"/>
      <c r="Z32" s="180" t="s">
        <v>1113</v>
      </c>
      <c r="AA32" s="188" t="s">
        <v>449</v>
      </c>
      <c r="AB32" s="188" t="s">
        <v>450</v>
      </c>
      <c r="AC32" s="189">
        <v>0.45833333333333331</v>
      </c>
      <c r="AD32" s="187"/>
      <c r="AE32" s="187"/>
      <c r="AF32" s="127"/>
      <c r="AG32" s="14"/>
      <c r="AH32" s="126" t="str">
        <f>IF(BS_CONTROLE[[#This Row],[Atividade]]=0, "-", BS_CONTROLE[[#This Row],[Atividade]])</f>
        <v>DESLOCAMENTO</v>
      </c>
      <c r="AI32" s="8" t="str">
        <f>IF(BS_CONTROLE[[#This Row],[Atividade]]=0, "-", BS_CONTROLE[[#This Row],[Atividade]])</f>
        <v>DESLOCAMENTO</v>
      </c>
      <c r="AJ32" s="30" t="str">
        <f>BS_CONTROLE[[#This Row],[Local - Partida]]</f>
        <v>ZRU2</v>
      </c>
      <c r="AK32" s="30" t="str">
        <f>BS_CONTROLE[[#This Row],[Local - Encerramento]]</f>
        <v>ZPN</v>
      </c>
      <c r="AL32" s="105" t="str">
        <f>IF(BS_CONTROLE[[#This Row],[Entre - Estações]]=0, "-", BS_CONTROLE[[#This Row],[Entre - Estações]])</f>
        <v>ZRU-ZPN</v>
      </c>
      <c r="AM32" s="105" t="str">
        <f>IF(BS_CONTROLE[[#This Row],[SB]]=0, "-", BS_CONTROLE[[#This Row],[SB]])</f>
        <v>ZRUZPN</v>
      </c>
      <c r="AN32" s="105">
        <f>IF(BS_CONTROLE[[#This Row],[SUB]]=0, "-", BS_CONTROLE[[#This Row],[SUB]])</f>
        <v>73</v>
      </c>
      <c r="AO32" s="105">
        <f>BS_CONTROLE[[#This Row],[KM - Inicio]]</f>
        <v>202</v>
      </c>
      <c r="AP32" s="105">
        <f>BS_CONTROLE[[#This Row],[KM - Inicio]]</f>
        <v>202</v>
      </c>
      <c r="AQ32" s="108">
        <v>0</v>
      </c>
      <c r="AR32" s="108">
        <v>0</v>
      </c>
      <c r="AS32" s="108">
        <v>0</v>
      </c>
      <c r="AT32" s="135"/>
      <c r="AU32" s="135"/>
      <c r="AV32" s="13"/>
      <c r="AW32" s="13"/>
      <c r="AX32" s="176">
        <f t="shared" si="1"/>
        <v>0</v>
      </c>
      <c r="AY32" s="153"/>
      <c r="AZ32" s="109">
        <v>0</v>
      </c>
      <c r="BA32" s="9" t="str">
        <f>IFERROR(_xlfn.XLOOKUP(AH32, BS_ATIVIDADE[ATIVIDADE],BS_ATIVIDADE[UNIDADE] ), "*")</f>
        <v>BINÁRIO</v>
      </c>
      <c r="BB32" s="12" t="str" cm="1">
        <f t="array" ref="BB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2" s="12" t="str" cm="1">
        <f t="array" ref="BC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32" s="10" t="str" cm="1">
        <f t="array" ref="BD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2" s="150" t="str">
        <f>BS_CONTROLE[[#This Row],[Responsavel pelo boletim]]</f>
        <v xml:space="preserve">stadler </v>
      </c>
      <c r="BF32" s="15"/>
      <c r="BG32" s="16">
        <v>0</v>
      </c>
      <c r="BH32" s="16"/>
      <c r="BI32" s="16" t="s">
        <v>1077</v>
      </c>
      <c r="BJ32" s="16" t="s">
        <v>1077</v>
      </c>
      <c r="BK32" s="15"/>
      <c r="BL32" s="130" t="s">
        <v>471</v>
      </c>
      <c r="BM32" s="130" t="s">
        <v>500</v>
      </c>
      <c r="BN32" s="130" t="s">
        <v>561</v>
      </c>
      <c r="BO32" s="16" t="s">
        <v>1077</v>
      </c>
      <c r="BP32" s="11" t="str">
        <f>IF(AND(BQ32&lt;1,BR32&lt;1),"Produção e Intervalo",IF(BQ32&lt;1,"Intervalo",IF(BR32&lt;1,"Produção","Aderente")))</f>
        <v>Produção e Intervalo</v>
      </c>
      <c r="BQ32" s="18">
        <f>IF(OR(B32="",E32=""),"*",AX32/O32)</f>
        <v>0</v>
      </c>
      <c r="BR32" s="18">
        <f>IF(OR(B32="",E32=""),"*",AZ32/P32)</f>
        <v>0</v>
      </c>
      <c r="BS32" s="210" t="str">
        <f t="shared" si="5"/>
        <v>CCOCirculaçãoIntervaloOportunidade</v>
      </c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</row>
    <row r="33" spans="1:122">
      <c r="A33" s="45" t="str">
        <f t="shared" si="3"/>
        <v>V8846056</v>
      </c>
      <c r="B33" s="102">
        <v>46056</v>
      </c>
      <c r="C33" s="134">
        <f>IF(BS_CONTROLE[[#This Row],[DATA]]="","",WEEKNUM(BS_CONTROLE[[#This Row],[DATA]]))</f>
        <v>6</v>
      </c>
      <c r="D33" s="178" t="s">
        <v>832</v>
      </c>
      <c r="E33" s="179" t="s">
        <v>729</v>
      </c>
      <c r="F33" s="142" t="str">
        <f>IF(D33="","*",VLOOKUP(E33,BS_ATIVIDADE[],3,FALSE))</f>
        <v>MECANIZAÇÃO - SOCADORA</v>
      </c>
      <c r="G33" s="106" t="s">
        <v>1067</v>
      </c>
      <c r="H33" s="106" t="s">
        <v>1108</v>
      </c>
      <c r="I33" s="105">
        <v>73</v>
      </c>
      <c r="J33" s="105">
        <v>153.80000000000001</v>
      </c>
      <c r="K33" s="105">
        <v>152</v>
      </c>
      <c r="L33" s="127" t="str" cm="1">
        <f t="array" ref="L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33" s="127" t="str" cm="1">
        <f t="array" ref="M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33" s="186">
        <v>0.35416666666666669</v>
      </c>
      <c r="O33" s="106">
        <v>0.25</v>
      </c>
      <c r="P33" s="105">
        <v>3000</v>
      </c>
      <c r="Q33" s="9" t="str">
        <f>IF(E33=0, "*", IFERROR(_xlfn.XLOOKUP(E33, BS_ATIVIDADE[ATIVIDADE], BS_ATIVIDADE[UNIDADE]), "*"))</f>
        <v>M</v>
      </c>
      <c r="R33" s="128" t="str" cm="1">
        <f t="array" ref="R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3" s="128" t="str" cm="1">
        <f t="array" ref="S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33" s="10" t="str" cm="1">
        <f t="array" ref="T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3" s="105" t="s">
        <v>1063</v>
      </c>
      <c r="V33" s="105" t="s">
        <v>1064</v>
      </c>
      <c r="W33" s="104" t="s">
        <v>447</v>
      </c>
      <c r="X33" s="129" t="s">
        <v>455</v>
      </c>
      <c r="Y33" s="104"/>
      <c r="Z33" s="105"/>
      <c r="AA33" s="103"/>
      <c r="AB33" s="152"/>
      <c r="AC33" s="107"/>
      <c r="AD33" s="105"/>
      <c r="AE33" s="105"/>
      <c r="AF33" s="105"/>
      <c r="AG33" s="14"/>
      <c r="AH33" s="126" t="str">
        <f>IF(BS_CONTROLE[[#This Row],[Atividade]]=0, "-", BS_CONTROLE[[#This Row],[Atividade]])</f>
        <v>MECANIZAÇÃO - SOCADORA</v>
      </c>
      <c r="AI33" s="8" t="str">
        <f>IF(BS_CONTROLE[[#This Row],[Atividade]]=0, "-", BS_CONTROLE[[#This Row],[Atividade]])</f>
        <v>MECANIZAÇÃO - SOCADORA</v>
      </c>
      <c r="AJ33" s="30" t="str">
        <f>BS_CONTROLE[[#This Row],[Local - Partida]]</f>
        <v>ZPN2</v>
      </c>
      <c r="AK33" s="30" t="str">
        <f>BS_CONTROLE[[#This Row],[Local - Encerramento]]</f>
        <v>ZPN</v>
      </c>
      <c r="AL33" s="105" t="str">
        <f>IF(BS_CONTROLE[[#This Row],[Entre - Estações]]=0, "-", BS_CONTROLE[[#This Row],[Entre - Estações]])</f>
        <v>ZCV-ZCT</v>
      </c>
      <c r="AM33" s="105" t="str">
        <f>IF(BS_CONTROLE[[#This Row],[SB]]=0, "-", BS_CONTROLE[[#This Row],[SB]])</f>
        <v>152ZCT</v>
      </c>
      <c r="AN33" s="105">
        <f>IF(BS_CONTROLE[[#This Row],[SUB]]=0, "-", BS_CONTROLE[[#This Row],[SUB]])</f>
        <v>73</v>
      </c>
      <c r="AO33" s="105">
        <f>BS_CONTROLE[[#This Row],[KM - Inicio]]</f>
        <v>153.80000000000001</v>
      </c>
      <c r="AP33" s="105">
        <f>BS_CONTROLE[[#This Row],[KM - Inicio]]</f>
        <v>153.80000000000001</v>
      </c>
      <c r="AQ33" s="108">
        <v>0.33611111111111114</v>
      </c>
      <c r="AR33" s="108">
        <v>0</v>
      </c>
      <c r="AS33" s="108">
        <v>0</v>
      </c>
      <c r="AT33" s="135"/>
      <c r="AU33" s="135"/>
      <c r="AV33" s="13"/>
      <c r="AW33" s="13"/>
      <c r="AX33" s="176">
        <f t="shared" si="1"/>
        <v>0</v>
      </c>
      <c r="AY33" s="153"/>
      <c r="AZ33" s="109">
        <v>0</v>
      </c>
      <c r="BA33" s="9" t="str">
        <f>IFERROR(_xlfn.XLOOKUP(AH33, BS_ATIVIDADE[ATIVIDADE],BS_ATIVIDADE[UNIDADE] ), "*")</f>
        <v>M</v>
      </c>
      <c r="BB33" s="12" t="str" cm="1">
        <f t="array" ref="BB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3" s="12" t="str" cm="1">
        <f t="array" ref="BC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33" s="10" t="str" cm="1">
        <f t="array" ref="BD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3" s="150"/>
      <c r="BF33" s="15"/>
      <c r="BG33" s="16">
        <v>0</v>
      </c>
      <c r="BH33" s="16"/>
      <c r="BI33" s="16" t="s">
        <v>1114</v>
      </c>
      <c r="BJ33" s="16" t="s">
        <v>1114</v>
      </c>
      <c r="BK33" s="15"/>
      <c r="BL33" s="130" t="s">
        <v>471</v>
      </c>
      <c r="BM33" s="130" t="s">
        <v>491</v>
      </c>
      <c r="BN33" s="130" t="s">
        <v>599</v>
      </c>
      <c r="BO33" s="16" t="s">
        <v>1114</v>
      </c>
      <c r="BP33" s="11" t="str">
        <f t="shared" si="4"/>
        <v>Produção e Intervalo</v>
      </c>
      <c r="BQ33" s="18">
        <f>IF(OR(B33="",E33=""),"*",AX33/O33)</f>
        <v>0</v>
      </c>
      <c r="BR33" s="18">
        <f>IF(OR(B33="",E33=""),"*",AZ33/P33)</f>
        <v>0</v>
      </c>
      <c r="BS33" s="210" t="str">
        <f t="shared" si="5"/>
        <v>CCOCirculaçãoIntervaloContrato</v>
      </c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</row>
    <row r="34" spans="1:122">
      <c r="A34" s="45" t="str">
        <f>D34&amp;B34</f>
        <v>PEDRO (TP-696)46056</v>
      </c>
      <c r="B34" s="183">
        <v>46056</v>
      </c>
      <c r="C34" s="134">
        <f>IF(BS_CONTROLE[[#This Row],[DATA]]="","",WEEKNUM(BS_CONTROLE[[#This Row],[DATA]]))</f>
        <v>6</v>
      </c>
      <c r="D34" s="104" t="s">
        <v>945</v>
      </c>
      <c r="E34" s="126" t="s">
        <v>806</v>
      </c>
      <c r="F34" s="142" t="str">
        <f>IF(D34="","*",VLOOKUP(E34,BS_ATIVIDADE[],3,FALSE))</f>
        <v>SOLDA</v>
      </c>
      <c r="G34" s="186" t="s">
        <v>624</v>
      </c>
      <c r="H34" s="186" t="s">
        <v>624</v>
      </c>
      <c r="I34" s="105">
        <v>73</v>
      </c>
      <c r="J34" s="105">
        <v>102</v>
      </c>
      <c r="K34" s="105" t="s">
        <v>624</v>
      </c>
      <c r="L34" s="127" t="str" cm="1">
        <f t="array" ref="L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34" s="127" t="str" cm="1">
        <f t="array" ref="M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34" s="186">
        <v>0.375</v>
      </c>
      <c r="O34" s="106">
        <v>6.25E-2</v>
      </c>
      <c r="P34" s="105">
        <v>1</v>
      </c>
      <c r="Q34" s="9" t="str">
        <f>IF(E34=0, "*", IFERROR(_xlfn.XLOOKUP(E34, BS_ATIVIDADE[ATIVIDADE], BS_ATIVIDADE[UNIDADE]), "*"))</f>
        <v>Nº DE SOLDA</v>
      </c>
      <c r="R34" s="128" t="str" cm="1">
        <f t="array" ref="R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4" s="128" t="str" cm="1">
        <f t="array" ref="S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34" s="10" t="str" cm="1">
        <f t="array" ref="T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4" s="105" t="s">
        <v>1074</v>
      </c>
      <c r="V34" s="105" t="s">
        <v>1080</v>
      </c>
      <c r="W34" s="104" t="s">
        <v>452</v>
      </c>
      <c r="X34" s="129" t="s">
        <v>455</v>
      </c>
      <c r="Y34" s="104"/>
      <c r="Z34" s="187"/>
      <c r="AA34" s="188"/>
      <c r="AB34" s="188"/>
      <c r="AC34" s="189"/>
      <c r="AD34" s="187"/>
      <c r="AE34" s="187"/>
      <c r="AF34" s="127"/>
      <c r="AG34" s="14"/>
      <c r="AH34" s="126" t="str">
        <f>IF(BS_CONTROLE[[#This Row],[Atividade]]=0, "-", BS_CONTROLE[[#This Row],[Atividade]])</f>
        <v>PDM - SOLDA</v>
      </c>
      <c r="AI34" s="8" t="str">
        <f>IF(BS_CONTROLE[[#This Row],[Atividade]]=0, "-", BS_CONTROLE[[#This Row],[Atividade]])</f>
        <v>PDM - SOLDA</v>
      </c>
      <c r="AJ34" s="30" t="str">
        <f>BS_CONTROLE[[#This Row],[Local - Partida]]</f>
        <v>-</v>
      </c>
      <c r="AK34" s="30" t="str">
        <f>BS_CONTROLE[[#This Row],[Local - Encerramento]]</f>
        <v>-</v>
      </c>
      <c r="AL34" s="105" t="str">
        <f>IF(BS_CONTROLE[[#This Row],[Entre - Estações]]=0, "-", BS_CONTROLE[[#This Row],[Entre - Estações]])</f>
        <v>ZCZ-ZZF</v>
      </c>
      <c r="AM34" s="105" t="str">
        <f>IF(BS_CONTROLE[[#This Row],[SB]]=0, "-", BS_CONTROLE[[#This Row],[SB]])</f>
        <v>101ZZF</v>
      </c>
      <c r="AN34" s="105">
        <f>IF(BS_CONTROLE[[#This Row],[SUB]]=0, "-", BS_CONTROLE[[#This Row],[SUB]])</f>
        <v>73</v>
      </c>
      <c r="AO34" s="105">
        <f>BS_CONTROLE[[#This Row],[KM - Inicio]]</f>
        <v>102</v>
      </c>
      <c r="AP34" s="105">
        <f>BS_CONTROLE[[#This Row],[KM - Inicio]]</f>
        <v>102</v>
      </c>
      <c r="AQ34" s="108">
        <v>0.375</v>
      </c>
      <c r="AR34" s="108">
        <v>0</v>
      </c>
      <c r="AS34" s="108">
        <v>0</v>
      </c>
      <c r="AT34" s="135"/>
      <c r="AU34" s="135"/>
      <c r="AV34" s="13"/>
      <c r="AW34" s="13"/>
      <c r="AX34" s="176">
        <f t="shared" si="1"/>
        <v>0</v>
      </c>
      <c r="AY34" s="153"/>
      <c r="AZ34" s="109">
        <v>0</v>
      </c>
      <c r="BA34" s="9" t="str">
        <f>IFERROR(_xlfn.XLOOKUP(AH34, BS_ATIVIDADE[ATIVIDADE],BS_ATIVIDADE[UNIDADE] ), "*")</f>
        <v>Nº DE SOLDA</v>
      </c>
      <c r="BB34" s="12" t="str" cm="1">
        <f t="array" ref="BB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4" s="12" t="str" cm="1">
        <f t="array" ref="BC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34" s="10" t="str" cm="1">
        <f t="array" ref="BD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4" s="150" t="str">
        <f>BS_CONTROLE[[#This Row],[Responsavel pelo boletim]]</f>
        <v xml:space="preserve">Ronaldo </v>
      </c>
      <c r="BF34" s="15"/>
      <c r="BG34" s="16">
        <v>0</v>
      </c>
      <c r="BH34" s="16"/>
      <c r="BI34" s="16" t="s">
        <v>1115</v>
      </c>
      <c r="BJ34" s="16" t="s">
        <v>1115</v>
      </c>
      <c r="BK34" s="15"/>
      <c r="BL34" s="130" t="s">
        <v>471</v>
      </c>
      <c r="BM34" s="130" t="s">
        <v>500</v>
      </c>
      <c r="BN34" s="130" t="s">
        <v>561</v>
      </c>
      <c r="BO34" s="16" t="s">
        <v>1115</v>
      </c>
      <c r="BP34" s="11" t="str">
        <f>IF(AND(BQ34&lt;1,BR34&lt;1),"Produção e Intervalo",IF(BQ34&lt;1,"Intervalo",IF(BR34&lt;1,"Produção","Aderente")))</f>
        <v>Produção e Intervalo</v>
      </c>
      <c r="BQ34" s="18">
        <f>IF(OR(B34="",E34=""),"*",AX34/O34)</f>
        <v>0</v>
      </c>
      <c r="BR34" s="18">
        <f>IF(OR(B34="",E34=""),"*",AZ34/P34)</f>
        <v>0</v>
      </c>
      <c r="BS34" s="210" t="str">
        <f t="shared" si="5"/>
        <v>CCOCirculaçãoIntervaloOportunidade</v>
      </c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</row>
    <row r="35" spans="1:122">
      <c r="A35" s="45" t="str">
        <f>D35&amp;B35</f>
        <v>W4846056</v>
      </c>
      <c r="B35" s="183">
        <v>46056</v>
      </c>
      <c r="C35" s="134">
        <f>IF(BS_CONTROLE[[#This Row],[DATA]]="","",WEEKNUM(BS_CONTROLE[[#This Row],[DATA]]))</f>
        <v>6</v>
      </c>
      <c r="D35" s="178" t="s">
        <v>847</v>
      </c>
      <c r="E35" s="179" t="s">
        <v>638</v>
      </c>
      <c r="F35" s="142" t="str">
        <f>IF(D35="","*",VLOOKUP(E35,BS_ATIVIDADE[],3,FALSE))</f>
        <v>OUTROS</v>
      </c>
      <c r="G35" s="150" t="s">
        <v>172</v>
      </c>
      <c r="H35" s="150" t="s">
        <v>1108</v>
      </c>
      <c r="I35" s="105">
        <v>73</v>
      </c>
      <c r="J35" s="105">
        <v>90</v>
      </c>
      <c r="K35" s="105">
        <v>204</v>
      </c>
      <c r="L35" s="127" t="s">
        <v>1085</v>
      </c>
      <c r="M35" s="105" t="s">
        <v>1116</v>
      </c>
      <c r="N35" s="186">
        <v>0.33333333333333331</v>
      </c>
      <c r="O35" s="106">
        <v>4.1666666666666664E-2</v>
      </c>
      <c r="P35" s="105">
        <v>1</v>
      </c>
      <c r="Q35" s="9" t="str">
        <f>IF(E35=0, "*", IFERROR(_xlfn.XLOOKUP(E35, BS_ATIVIDADE[ATIVIDADE], BS_ATIVIDADE[UNIDADE]), "*"))</f>
        <v>BINÁRIO</v>
      </c>
      <c r="R35" s="128" t="str" cm="1">
        <f t="array" ref="R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5" s="128" t="str" cm="1">
        <f t="array" ref="S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35" s="10" t="str" cm="1">
        <f t="array" ref="T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5" s="105" t="s">
        <v>1086</v>
      </c>
      <c r="V35" s="105" t="s">
        <v>1117</v>
      </c>
      <c r="W35" s="104" t="s">
        <v>452</v>
      </c>
      <c r="X35" s="129" t="s">
        <v>455</v>
      </c>
      <c r="Y35" s="104"/>
      <c r="Z35" s="187"/>
      <c r="AA35" s="188"/>
      <c r="AB35" s="188"/>
      <c r="AC35" s="189"/>
      <c r="AD35" s="187"/>
      <c r="AE35" s="187"/>
      <c r="AF35" s="127"/>
      <c r="AG35" s="14"/>
      <c r="AH35" s="126" t="str">
        <f>IF(BS_CONTROLE[[#This Row],[Atividade]]=0, "-", BS_CONTROLE[[#This Row],[Atividade]])</f>
        <v>DESLOCAMENTO</v>
      </c>
      <c r="AI35" s="8" t="str">
        <f>IF(BS_CONTROLE[[#This Row],[Atividade]]=0, "-", BS_CONTROLE[[#This Row],[Atividade]])</f>
        <v>DESLOCAMENTO</v>
      </c>
      <c r="AJ35" s="30" t="str">
        <f>BS_CONTROLE[[#This Row],[Local - Partida]]</f>
        <v>ZCZ2</v>
      </c>
      <c r="AK35" s="30" t="str">
        <f>BS_CONTROLE[[#This Row],[Local - Encerramento]]</f>
        <v>ZPN</v>
      </c>
      <c r="AL35" s="105" t="str">
        <f>IF(BS_CONTROLE[[#This Row],[Entre - Estações]]=0, "-", BS_CONTROLE[[#This Row],[Entre - Estações]])</f>
        <v>ZCZ-ZRU</v>
      </c>
      <c r="AM35" s="105" t="str">
        <f>IF(BS_CONTROLE[[#This Row],[SB]]=0, "-", BS_CONTROLE[[#This Row],[SB]])</f>
        <v>ZCZZRU</v>
      </c>
      <c r="AN35" s="105">
        <f>IF(BS_CONTROLE[[#This Row],[SUB]]=0, "-", BS_CONTROLE[[#This Row],[SUB]])</f>
        <v>73</v>
      </c>
      <c r="AO35" s="105">
        <f>BS_CONTROLE[[#This Row],[KM - Inicio]]</f>
        <v>90</v>
      </c>
      <c r="AP35" s="105">
        <f>BS_CONTROLE[[#This Row],[KM - Inicio]]</f>
        <v>90</v>
      </c>
      <c r="AQ35" s="108">
        <v>0.43125000000000002</v>
      </c>
      <c r="AR35" s="108">
        <v>0.43194444444444446</v>
      </c>
      <c r="AS35" s="108">
        <v>0.47361111111111109</v>
      </c>
      <c r="AT35" s="135"/>
      <c r="AU35" s="135"/>
      <c r="AV35" s="13"/>
      <c r="AW35" s="13"/>
      <c r="AX35" s="176">
        <f t="shared" si="1"/>
        <v>4.166666666666663E-2</v>
      </c>
      <c r="AY35" s="153"/>
      <c r="AZ35" s="109">
        <v>1</v>
      </c>
      <c r="BA35" s="9" t="str">
        <f>IFERROR(_xlfn.XLOOKUP(AH35, BS_ATIVIDADE[ATIVIDADE],BS_ATIVIDADE[UNIDADE] ), "*")</f>
        <v>BINÁRIO</v>
      </c>
      <c r="BB35" s="12" t="str" cm="1">
        <f t="array" ref="BB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5" s="12" t="str" cm="1">
        <f t="array" ref="BC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35" s="10" t="str" cm="1">
        <f t="array" ref="BD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5" s="150" t="str">
        <f>BS_CONTROLE[[#This Row],[Responsavel pelo boletim]]</f>
        <v xml:space="preserve">Douglas </v>
      </c>
      <c r="BF35" s="15"/>
      <c r="BG35" s="16">
        <v>2</v>
      </c>
      <c r="BH35" s="16"/>
      <c r="BI35" s="16" t="s">
        <v>1118</v>
      </c>
      <c r="BJ35" s="16" t="s">
        <v>1118</v>
      </c>
      <c r="BK35" s="15"/>
      <c r="BL35" s="130" t="s">
        <v>476</v>
      </c>
      <c r="BM35" s="130" t="s">
        <v>476</v>
      </c>
      <c r="BN35" s="130" t="s">
        <v>476</v>
      </c>
      <c r="BO35" s="190" t="s">
        <v>624</v>
      </c>
      <c r="BP35" s="11" t="str">
        <f>IF(AND(BQ35&lt;1,BR35&lt;1),"Produção e Intervalo",IF(BQ35&lt;1,"Intervalo",IF(BR35&lt;1,"Produção","Aderente")))</f>
        <v>Intervalo</v>
      </c>
      <c r="BQ35" s="18">
        <f>IF(OR(B35="",E35=""),"*",AX35/O35)</f>
        <v>0.99999999999999911</v>
      </c>
      <c r="BR35" s="18">
        <f>IF(OR(B35="",E35=""),"*",AZ35/P35)</f>
        <v>1</v>
      </c>
      <c r="BS35" s="210" t="str">
        <f t="shared" si="5"/>
        <v>OKOK</v>
      </c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</row>
    <row r="36" spans="1:122">
      <c r="A36" s="45" t="str">
        <f>D36&amp;B36</f>
        <v>V4046056</v>
      </c>
      <c r="B36" s="183">
        <v>46056</v>
      </c>
      <c r="C36" s="134">
        <f>IF(BS_CONTROLE[[#This Row],[DATA]]="","",WEEKNUM(BS_CONTROLE[[#This Row],[DATA]]))</f>
        <v>6</v>
      </c>
      <c r="D36" s="184" t="s">
        <v>796</v>
      </c>
      <c r="E36" s="185" t="s">
        <v>755</v>
      </c>
      <c r="F36" s="142" t="str">
        <f>IF(D36="","*",VLOOKUP(E36,BS_ATIVIDADE[],3,FALSE))</f>
        <v>MODERNIZAÇÃO</v>
      </c>
      <c r="G36" s="186" t="s">
        <v>1119</v>
      </c>
      <c r="H36" s="186" t="s">
        <v>1119</v>
      </c>
      <c r="I36" s="127">
        <v>73</v>
      </c>
      <c r="J36" s="127">
        <v>55</v>
      </c>
      <c r="K36" s="105">
        <v>54.5</v>
      </c>
      <c r="L36" s="127" t="str" cm="1">
        <f t="array" ref="L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36" s="127" t="str" cm="1">
        <f t="array" ref="M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ZDGK58</v>
      </c>
      <c r="N36" s="186">
        <v>0.33333333333333331</v>
      </c>
      <c r="O36" s="106">
        <v>0.16666666666666666</v>
      </c>
      <c r="P36" s="105">
        <v>500</v>
      </c>
      <c r="Q36" s="9" t="str">
        <f>IF(E36=0, "*", IFERROR(_xlfn.XLOOKUP(E36, BS_ATIVIDADE[ATIVIDADE], BS_ATIVIDADE[UNIDADE]), "*"))</f>
        <v>M</v>
      </c>
      <c r="R36" s="128" t="str" cm="1">
        <f t="array" ref="R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6" s="128" t="str" cm="1">
        <f t="array" ref="S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36" s="10" t="str" cm="1">
        <f t="array" ref="T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6" s="105" t="s">
        <v>1120</v>
      </c>
      <c r="V36" s="105" t="s">
        <v>1121</v>
      </c>
      <c r="W36" s="104" t="s">
        <v>447</v>
      </c>
      <c r="X36" s="129" t="s">
        <v>455</v>
      </c>
      <c r="Y36" s="104"/>
      <c r="Z36" s="187"/>
      <c r="AA36" s="188"/>
      <c r="AB36" s="188"/>
      <c r="AC36" s="189"/>
      <c r="AD36" s="187"/>
      <c r="AE36" s="187"/>
      <c r="AF36" s="127"/>
      <c r="AG36" s="14"/>
      <c r="AH36" s="126" t="str">
        <f>IF(BS_CONTROLE[[#This Row],[Atividade]]=0, "-", BS_CONTROLE[[#This Row],[Atividade]])</f>
        <v>MODERNIZAÇÃO - SOCADORA</v>
      </c>
      <c r="AI36" s="8" t="str">
        <f>IF(BS_CONTROLE[[#This Row],[Atividade]]=0, "-", BS_CONTROLE[[#This Row],[Atividade]])</f>
        <v>MODERNIZAÇÃO - SOCADORA</v>
      </c>
      <c r="AJ36" s="30" t="str">
        <f>BS_CONTROLE[[#This Row],[Local - Partida]]</f>
        <v>ZDGK582</v>
      </c>
      <c r="AK36" s="30" t="str">
        <f>BS_CONTROLE[[#This Row],[Local - Encerramento]]</f>
        <v>ZDGK582</v>
      </c>
      <c r="AL36" s="105" t="str">
        <f>IF(BS_CONTROLE[[#This Row],[Entre - Estações]]=0, "-", BS_CONTROLE[[#This Row],[Entre - Estações]])</f>
        <v>ZDG-ZTN</v>
      </c>
      <c r="AM36" s="105" t="str">
        <f>IF(BS_CONTROLE[[#This Row],[SB]]=0, "-", BS_CONTROLE[[#This Row],[SB]])</f>
        <v>ZDGK58</v>
      </c>
      <c r="AN36" s="105">
        <f>IF(BS_CONTROLE[[#This Row],[SUB]]=0, "-", BS_CONTROLE[[#This Row],[SUB]])</f>
        <v>73</v>
      </c>
      <c r="AO36" s="105">
        <f>BS_CONTROLE[[#This Row],[KM - Inicio]]</f>
        <v>55</v>
      </c>
      <c r="AP36" s="105">
        <f>BS_CONTROLE[[#This Row],[KM - Inicio]]</f>
        <v>55</v>
      </c>
      <c r="AQ36" s="108">
        <v>0.34791666666666665</v>
      </c>
      <c r="AR36" s="108">
        <v>0</v>
      </c>
      <c r="AS36" s="108">
        <v>0</v>
      </c>
      <c r="AT36" s="135"/>
      <c r="AU36" s="135"/>
      <c r="AV36" s="13"/>
      <c r="AW36" s="13"/>
      <c r="AX36" s="176">
        <f t="shared" si="1"/>
        <v>0</v>
      </c>
      <c r="AY36" s="153"/>
      <c r="AZ36" s="109">
        <v>0</v>
      </c>
      <c r="BA36" s="9" t="str">
        <f>IFERROR(_xlfn.XLOOKUP(AH36, BS_ATIVIDADE[ATIVIDADE],BS_ATIVIDADE[UNIDADE] ), "*")</f>
        <v>M</v>
      </c>
      <c r="BB36" s="12" t="str" cm="1">
        <f t="array" ref="BB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6" s="12" t="str" cm="1">
        <f t="array" ref="BC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36" s="10" t="str" cm="1">
        <f t="array" ref="BD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6" s="150" t="str">
        <f>BS_CONTROLE[[#This Row],[Responsavel pelo boletim]]</f>
        <v>Luiz Granado</v>
      </c>
      <c r="BF36" s="15"/>
      <c r="BG36" s="16">
        <v>0</v>
      </c>
      <c r="BH36" s="16"/>
      <c r="BI36" s="16" t="s">
        <v>1122</v>
      </c>
      <c r="BJ36" s="16" t="s">
        <v>1122</v>
      </c>
      <c r="BK36" s="15"/>
      <c r="BL36" s="130" t="s">
        <v>471</v>
      </c>
      <c r="BM36" s="130" t="s">
        <v>491</v>
      </c>
      <c r="BN36" s="130" t="s">
        <v>599</v>
      </c>
      <c r="BO36" s="16" t="s">
        <v>1122</v>
      </c>
      <c r="BP36" s="11" t="str">
        <f>IF(AND(BQ36&lt;1,BR36&lt;1),"Produção e Intervalo",IF(BQ36&lt;1,"Intervalo",IF(BR36&lt;1,"Produção","Aderente")))</f>
        <v>Produção e Intervalo</v>
      </c>
      <c r="BQ36" s="18">
        <f>IF(OR(B36="",E36=""),"*",AX36/O36)</f>
        <v>0</v>
      </c>
      <c r="BR36" s="18">
        <f>IF(OR(B36="",E36=""),"*",AZ36/P36)</f>
        <v>0</v>
      </c>
      <c r="BS36" s="210" t="str">
        <f t="shared" si="5"/>
        <v>CCOCirculaçãoIntervaloContrato</v>
      </c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</row>
    <row r="37" spans="1:122">
      <c r="A37" s="45" t="str">
        <f>D37&amp;B37</f>
        <v>JULIO (TF-648)46056</v>
      </c>
      <c r="B37" s="183">
        <v>46056</v>
      </c>
      <c r="C37" s="134">
        <f>IF(BS_CONTROLE[[#This Row],[DATA]]="","",WEEKNUM(BS_CONTROLE[[#This Row],[DATA]]))</f>
        <v>6</v>
      </c>
      <c r="D37" s="184" t="s">
        <v>929</v>
      </c>
      <c r="E37" s="185" t="s">
        <v>784</v>
      </c>
      <c r="F37" s="142" t="str">
        <f>IF(D37="","*",VLOOKUP(E37,BS_ATIVIDADE[],3,FALSE))</f>
        <v>AMV</v>
      </c>
      <c r="G37" s="186" t="s">
        <v>624</v>
      </c>
      <c r="H37" s="186" t="s">
        <v>624</v>
      </c>
      <c r="I37" s="127">
        <v>73</v>
      </c>
      <c r="J37" s="127">
        <v>54.8</v>
      </c>
      <c r="K37" s="105" t="s">
        <v>624</v>
      </c>
      <c r="L37" s="127" t="str" cm="1">
        <f t="array" ref="L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37" s="127" t="s">
        <v>1123</v>
      </c>
      <c r="N37" s="186">
        <v>0.375</v>
      </c>
      <c r="O37" s="106">
        <v>8.3333333333333329E-2</v>
      </c>
      <c r="P37" s="105">
        <v>1</v>
      </c>
      <c r="Q37" s="9" t="str">
        <f>IF(E37=0, "*", IFERROR(_xlfn.XLOOKUP(E37, BS_ATIVIDADE[ATIVIDADE], BS_ATIVIDADE[UNIDADE]), "*"))</f>
        <v>Nº DE PEÇAS</v>
      </c>
      <c r="R37" s="128" t="str" cm="1">
        <f t="array" ref="R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7" s="128" t="str" cm="1">
        <f t="array" ref="S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37" s="10" t="str" cm="1">
        <f t="array" ref="T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7" s="105" t="s">
        <v>1089</v>
      </c>
      <c r="V37" s="105" t="s">
        <v>1124</v>
      </c>
      <c r="W37" s="104" t="s">
        <v>452</v>
      </c>
      <c r="X37" s="129" t="s">
        <v>455</v>
      </c>
      <c r="Y37" s="104"/>
      <c r="Z37" s="187"/>
      <c r="AA37" s="188"/>
      <c r="AB37" s="188"/>
      <c r="AC37" s="189"/>
      <c r="AD37" s="187"/>
      <c r="AE37" s="187"/>
      <c r="AF37" s="127"/>
      <c r="AG37" s="14"/>
      <c r="AH37" s="126" t="str">
        <f>IF(BS_CONTROLE[[#This Row],[Atividade]]=0, "-", BS_CONTROLE[[#This Row],[Atividade]])</f>
        <v>PDM - AMV - MEIA CHAVE</v>
      </c>
      <c r="AI37" s="8" t="str">
        <f>IF(BS_CONTROLE[[#This Row],[Atividade]]=0, "-", BS_CONTROLE[[#This Row],[Atividade]])</f>
        <v>PDM - AMV - MEIA CHAVE</v>
      </c>
      <c r="AJ37" s="30" t="str">
        <f>BS_CONTROLE[[#This Row],[Local - Partida]]</f>
        <v>-</v>
      </c>
      <c r="AK37" s="30" t="str">
        <f>BS_CONTROLE[[#This Row],[Local - Encerramento]]</f>
        <v>-</v>
      </c>
      <c r="AL37" s="105" t="str">
        <f>IF(BS_CONTROLE[[#This Row],[Entre - Estações]]=0, "-", BS_CONTROLE[[#This Row],[Entre - Estações]])</f>
        <v>ZDG-ZTN</v>
      </c>
      <c r="AM37" s="105" t="str">
        <f>IF(BS_CONTROLE[[#This Row],[SB]]=0, "-", BS_CONTROLE[[#This Row],[SB]])</f>
        <v>ZDGPATN</v>
      </c>
      <c r="AN37" s="105">
        <f>IF(BS_CONTROLE[[#This Row],[SUB]]=0, "-", BS_CONTROLE[[#This Row],[SUB]])</f>
        <v>73</v>
      </c>
      <c r="AO37" s="105">
        <f>BS_CONTROLE[[#This Row],[KM - Inicio]]</f>
        <v>54.8</v>
      </c>
      <c r="AP37" s="105">
        <f>BS_CONTROLE[[#This Row],[KM - Inicio]]</f>
        <v>54.8</v>
      </c>
      <c r="AQ37" s="108">
        <v>0</v>
      </c>
      <c r="AR37" s="108">
        <v>0</v>
      </c>
      <c r="AS37" s="108">
        <v>0</v>
      </c>
      <c r="AT37" s="135"/>
      <c r="AU37" s="135"/>
      <c r="AV37" s="13"/>
      <c r="AW37" s="13"/>
      <c r="AX37" s="176">
        <f t="shared" si="1"/>
        <v>0</v>
      </c>
      <c r="AY37" s="153"/>
      <c r="AZ37" s="109">
        <v>0</v>
      </c>
      <c r="BA37" s="9" t="str">
        <f>IFERROR(_xlfn.XLOOKUP(AH37, BS_ATIVIDADE[ATIVIDADE],BS_ATIVIDADE[UNIDADE] ), "*")</f>
        <v>Nº DE PEÇAS</v>
      </c>
      <c r="BB37" s="12" t="str" cm="1">
        <f t="array" ref="BB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7" s="12" t="str" cm="1">
        <f t="array" ref="BC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37" s="10" t="str" cm="1">
        <f t="array" ref="BD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7" s="150" t="str">
        <f>BS_CONTROLE[[#This Row],[Responsavel pelo boletim]]</f>
        <v>Carlos Eduardo</v>
      </c>
      <c r="BF37" s="15"/>
      <c r="BG37" s="16">
        <v>0</v>
      </c>
      <c r="BH37" s="16"/>
      <c r="BI37" s="16" t="s">
        <v>1125</v>
      </c>
      <c r="BJ37" s="16" t="s">
        <v>1125</v>
      </c>
      <c r="BK37" s="15"/>
      <c r="BL37" s="130" t="s">
        <v>472</v>
      </c>
      <c r="BM37" s="130" t="s">
        <v>501</v>
      </c>
      <c r="BN37" s="130" t="s">
        <v>563</v>
      </c>
      <c r="BO37" s="16" t="s">
        <v>1125</v>
      </c>
      <c r="BP37" s="11" t="str">
        <f>IF(AND(BQ37&lt;1,BR37&lt;1),"Produção e Intervalo",IF(BQ37&lt;1,"Intervalo",IF(BR37&lt;1,"Produção","Aderente")))</f>
        <v>Produção e Intervalo</v>
      </c>
      <c r="BQ37" s="18">
        <f>IF(OR(B37="",E37=""),"*",AX37/O37)</f>
        <v>0</v>
      </c>
      <c r="BR37" s="18">
        <f>IF(OR(B37="",E37=""),"*",AZ37/P37)</f>
        <v>0</v>
      </c>
      <c r="BS37" s="210" t="str">
        <f t="shared" si="5"/>
        <v>SuperExecução</v>
      </c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1:122">
      <c r="A38" s="45" t="str">
        <f t="shared" si="3"/>
        <v>E4046056</v>
      </c>
      <c r="B38" s="102">
        <v>46056</v>
      </c>
      <c r="C38" s="134">
        <f>IF(BS_CONTROLE[[#This Row],[DATA]]="","",WEEKNUM(BS_CONTROLE[[#This Row],[DATA]]))</f>
        <v>6</v>
      </c>
      <c r="D38" s="104" t="s">
        <v>771</v>
      </c>
      <c r="E38" s="126" t="s">
        <v>638</v>
      </c>
      <c r="F38" s="142" t="str">
        <f>IF(D38="","*",VLOOKUP(E38,BS_ATIVIDADE[],3,FALSE))</f>
        <v>OUTROS</v>
      </c>
      <c r="G38" s="106" t="s">
        <v>137</v>
      </c>
      <c r="H38" s="106" t="s">
        <v>188</v>
      </c>
      <c r="I38" s="105">
        <v>73</v>
      </c>
      <c r="J38" s="105">
        <v>42</v>
      </c>
      <c r="K38" s="105">
        <v>115</v>
      </c>
      <c r="L38" s="127" t="s">
        <v>1126</v>
      </c>
      <c r="M38" s="127" t="s">
        <v>1127</v>
      </c>
      <c r="N38" s="186">
        <v>0.39583333333333331</v>
      </c>
      <c r="O38" s="106">
        <v>4.1666666666666664E-2</v>
      </c>
      <c r="P38" s="105">
        <v>1</v>
      </c>
      <c r="Q38" s="9" t="str">
        <f>IF(E38=0, "*", IFERROR(_xlfn.XLOOKUP(E38, BS_ATIVIDADE[ATIVIDADE], BS_ATIVIDADE[UNIDADE]), "*"))</f>
        <v>BINÁRIO</v>
      </c>
      <c r="R38" s="128" t="str" cm="1">
        <f t="array" ref="R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8" s="128" t="str" cm="1">
        <f t="array" ref="S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38" s="10" t="str" cm="1">
        <f t="array" ref="T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8" s="105" t="s">
        <v>1086</v>
      </c>
      <c r="V38" s="151" t="s">
        <v>1128</v>
      </c>
      <c r="W38" s="104" t="s">
        <v>452</v>
      </c>
      <c r="X38" s="129" t="s">
        <v>455</v>
      </c>
      <c r="Y38" s="104"/>
      <c r="Z38" s="105" t="s">
        <v>1129</v>
      </c>
      <c r="AA38" s="103" t="s">
        <v>449</v>
      </c>
      <c r="AB38" s="152" t="s">
        <v>450</v>
      </c>
      <c r="AC38" s="107"/>
      <c r="AD38" s="105"/>
      <c r="AE38" s="105"/>
      <c r="AF38" s="105"/>
      <c r="AG38" s="14"/>
      <c r="AH38" s="126" t="str">
        <f>IF(BS_CONTROLE[[#This Row],[Atividade]]=0, "-", BS_CONTROLE[[#This Row],[Atividade]])</f>
        <v>DESLOCAMENTO</v>
      </c>
      <c r="AI38" s="8" t="str">
        <f>IF(BS_CONTROLE[[#This Row],[Atividade]]=0, "-", BS_CONTROLE[[#This Row],[Atividade]])</f>
        <v>DESLOCAMENTO</v>
      </c>
      <c r="AJ38" s="30" t="str">
        <f>BS_CONTROLE[[#This Row],[Local - Partida]]</f>
        <v>ZMA2</v>
      </c>
      <c r="AK38" s="30" t="str">
        <f>BS_CONTROLE[[#This Row],[Local - Encerramento]]</f>
        <v>ZSD</v>
      </c>
      <c r="AL38" s="105" t="str">
        <f>IF(BS_CONTROLE[[#This Row],[Entre - Estações]]=0, "-", BS_CONTROLE[[#This Row],[Entre - Estações]])</f>
        <v>ZMA-ZSD</v>
      </c>
      <c r="AM38" s="105" t="str">
        <f>IF(BS_CONTROLE[[#This Row],[SB]]=0, "-", BS_CONTROLE[[#This Row],[SB]])</f>
        <v>ZMAZSD</v>
      </c>
      <c r="AN38" s="105">
        <f>IF(BS_CONTROLE[[#This Row],[SUB]]=0, "-", BS_CONTROLE[[#This Row],[SUB]])</f>
        <v>73</v>
      </c>
      <c r="AO38" s="105">
        <f>BS_CONTROLE[[#This Row],[KM - Inicio]]</f>
        <v>42</v>
      </c>
      <c r="AP38" s="105">
        <f>BS_CONTROLE[[#This Row],[KM - Inicio]]</f>
        <v>42</v>
      </c>
      <c r="AQ38" s="108">
        <v>0.50486111111111109</v>
      </c>
      <c r="AR38" s="108">
        <v>0.56805555555555554</v>
      </c>
      <c r="AS38" s="108">
        <v>0.60972222222222228</v>
      </c>
      <c r="AT38" s="135"/>
      <c r="AU38" s="135"/>
      <c r="AV38" s="13"/>
      <c r="AW38" s="13"/>
      <c r="AX38" s="176">
        <f t="shared" si="1"/>
        <v>4.1666666666666741E-2</v>
      </c>
      <c r="AY38" s="153"/>
      <c r="AZ38" s="109">
        <v>1</v>
      </c>
      <c r="BA38" s="9" t="str">
        <f>IFERROR(_xlfn.XLOOKUP(AH38, BS_ATIVIDADE[ATIVIDADE],BS_ATIVIDADE[UNIDADE] ), "*")</f>
        <v>BINÁRIO</v>
      </c>
      <c r="BB38" s="12" t="str" cm="1">
        <f t="array" ref="BB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8" s="12" t="str" cm="1">
        <f t="array" ref="BC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38" s="10" t="str" cm="1">
        <f t="array" ref="BD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8" s="150" t="s">
        <v>1130</v>
      </c>
      <c r="BF38" s="15"/>
      <c r="BG38" s="16">
        <v>2</v>
      </c>
      <c r="BH38" s="16"/>
      <c r="BI38" s="16" t="s">
        <v>1131</v>
      </c>
      <c r="BJ38" s="16" t="s">
        <v>1131</v>
      </c>
      <c r="BK38" s="15"/>
      <c r="BL38" s="130" t="s">
        <v>476</v>
      </c>
      <c r="BM38" s="130" t="s">
        <v>476</v>
      </c>
      <c r="BN38" s="130" t="s">
        <v>476</v>
      </c>
      <c r="BO38" s="16"/>
      <c r="BP38" s="11" t="str">
        <f t="shared" si="4"/>
        <v>Aderente</v>
      </c>
      <c r="BQ38" s="18">
        <f>IF(OR(B38="",E38=""),"*",AX38/O38)</f>
        <v>1.0000000000000018</v>
      </c>
      <c r="BR38" s="18">
        <f>IF(OR(B38="",E38=""),"*",AZ38/P38)</f>
        <v>1</v>
      </c>
      <c r="BS38" s="210" t="str">
        <f t="shared" si="5"/>
        <v>OKOK</v>
      </c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1:122">
      <c r="A39" s="45" t="str">
        <f>D39&amp;B39</f>
        <v>W9246056</v>
      </c>
      <c r="B39" s="183">
        <v>46056</v>
      </c>
      <c r="C39" s="134">
        <f>IF(BS_CONTROLE[[#This Row],[DATA]]="","",WEEKNUM(BS_CONTROLE[[#This Row],[DATA]]))</f>
        <v>6</v>
      </c>
      <c r="D39" s="178" t="s">
        <v>865</v>
      </c>
      <c r="E39" s="126" t="s">
        <v>787</v>
      </c>
      <c r="F39" s="142" t="str">
        <f>IF(D39="","*",VLOOKUP(E39,BS_ATIVIDADE[],3,FALSE))</f>
        <v>DORMENTE - DESCARGA</v>
      </c>
      <c r="G39" s="150" t="s">
        <v>1094</v>
      </c>
      <c r="H39" s="150" t="s">
        <v>1094</v>
      </c>
      <c r="I39" s="105">
        <v>73</v>
      </c>
      <c r="J39" s="105">
        <v>16</v>
      </c>
      <c r="K39" s="105">
        <v>18</v>
      </c>
      <c r="L39" s="127" t="str" cm="1">
        <f t="array" ref="L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39" s="127" t="str" cm="1">
        <f t="array" ref="M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39" s="186">
        <v>0.35416666666666669</v>
      </c>
      <c r="O39" s="106">
        <v>0.125</v>
      </c>
      <c r="P39" s="105">
        <v>1000</v>
      </c>
      <c r="Q39" s="9" t="str">
        <f>IF(E39=0, "*", IFERROR(_xlfn.XLOOKUP(E39, BS_ATIVIDADE[ATIVIDADE], BS_ATIVIDADE[UNIDADE]), "*"))</f>
        <v>Nº DE DORMENTES</v>
      </c>
      <c r="R39" s="128" t="str" cm="1">
        <f t="array" ref="R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39" s="128" t="str" cm="1">
        <f t="array" ref="S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39" s="10" t="str" cm="1">
        <f t="array" ref="T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39" s="105" t="s">
        <v>1095</v>
      </c>
      <c r="V39" s="105" t="s">
        <v>1132</v>
      </c>
      <c r="W39" s="104" t="s">
        <v>452</v>
      </c>
      <c r="X39" s="129" t="s">
        <v>455</v>
      </c>
      <c r="Y39" s="104"/>
      <c r="Z39" s="105" t="s">
        <v>1133</v>
      </c>
      <c r="AA39" s="103" t="s">
        <v>443</v>
      </c>
      <c r="AB39" s="103" t="s">
        <v>437</v>
      </c>
      <c r="AC39" s="107">
        <v>0.29166666666666669</v>
      </c>
      <c r="AD39" s="105">
        <v>769</v>
      </c>
      <c r="AE39" s="107" t="s">
        <v>1098</v>
      </c>
      <c r="AF39" s="105">
        <v>17</v>
      </c>
      <c r="AG39" s="14"/>
      <c r="AH39" s="126" t="str">
        <f>IF(BS_CONTROLE[[#This Row],[Atividade]]=0, "-", BS_CONTROLE[[#This Row],[Atividade]])</f>
        <v>PDM - DESCARGA - DORMENTE</v>
      </c>
      <c r="AI39" s="8" t="str">
        <f>IF(BS_CONTROLE[[#This Row],[Atividade]]=0, "-", BS_CONTROLE[[#This Row],[Atividade]])</f>
        <v>PDM - DESCARGA - DORMENTE</v>
      </c>
      <c r="AJ39" s="30" t="str">
        <f>BS_CONTROLE[[#This Row],[Local - Partida]]</f>
        <v>ZAR2</v>
      </c>
      <c r="AK39" s="30" t="str">
        <f>BS_CONTROLE[[#This Row],[Local - Encerramento]]</f>
        <v>ZAR2</v>
      </c>
      <c r="AL39" s="105" t="str">
        <f>IF(BS_CONTROLE[[#This Row],[Entre - Estações]]=0, "-", BS_CONTROLE[[#This Row],[Entre - Estações]])</f>
        <v>ZZR-ZDZ</v>
      </c>
      <c r="AM39" s="105" t="str">
        <f>IF(BS_CONTROLE[[#This Row],[SB]]=0, "-", BS_CONTROLE[[#This Row],[SB]])</f>
        <v>K14K18</v>
      </c>
      <c r="AN39" s="105">
        <f>IF(BS_CONTROLE[[#This Row],[SUB]]=0, "-", BS_CONTROLE[[#This Row],[SUB]])</f>
        <v>73</v>
      </c>
      <c r="AO39" s="105">
        <f>BS_CONTROLE[[#This Row],[KM - Inicio]]</f>
        <v>16</v>
      </c>
      <c r="AP39" s="105">
        <f>BS_CONTROLE[[#This Row],[KM - Inicio]]</f>
        <v>16</v>
      </c>
      <c r="AQ39" s="108">
        <v>0</v>
      </c>
      <c r="AR39" s="108">
        <v>0</v>
      </c>
      <c r="AS39" s="108">
        <v>0</v>
      </c>
      <c r="AT39" s="135"/>
      <c r="AU39" s="135"/>
      <c r="AV39" s="13"/>
      <c r="AW39" s="13"/>
      <c r="AX39" s="176">
        <f t="shared" si="1"/>
        <v>0</v>
      </c>
      <c r="AY39" s="153"/>
      <c r="AZ39" s="109">
        <v>0</v>
      </c>
      <c r="BA39" s="9" t="str">
        <f>IFERROR(_xlfn.XLOOKUP(AH39, BS_ATIVIDADE[ATIVIDADE],BS_ATIVIDADE[UNIDADE] ), "*")</f>
        <v>Nº DE DORMENTES</v>
      </c>
      <c r="BB39" s="12" t="str" cm="1">
        <f t="array" ref="BB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39" s="12" t="str" cm="1">
        <f t="array" ref="BC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39" s="10" t="str" cm="1">
        <f t="array" ref="BD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39" s="150" t="str">
        <f>BS_CONTROLE[[#This Row],[Responsavel pelo boletim]]</f>
        <v>Gabriel</v>
      </c>
      <c r="BF39" s="15"/>
      <c r="BG39" s="16">
        <v>0</v>
      </c>
      <c r="BH39" s="16"/>
      <c r="BI39" s="16" t="s">
        <v>1077</v>
      </c>
      <c r="BJ39" s="16" t="s">
        <v>1077</v>
      </c>
      <c r="BK39" s="15"/>
      <c r="BL39" s="130" t="s">
        <v>471</v>
      </c>
      <c r="BM39" s="130" t="s">
        <v>500</v>
      </c>
      <c r="BN39" s="130" t="s">
        <v>561</v>
      </c>
      <c r="BO39" s="16" t="s">
        <v>1077</v>
      </c>
      <c r="BP39" s="11" t="str">
        <f>IF(AND(BQ39&lt;1,BR39&lt;1),"Produção e Intervalo",IF(BQ39&lt;1,"Intervalo",IF(BR39&lt;1,"Produção","Aderente")))</f>
        <v>Produção e Intervalo</v>
      </c>
      <c r="BQ39" s="18">
        <f>IF(OR(B39="",E39=""),"*",AX39/O39)</f>
        <v>0</v>
      </c>
      <c r="BR39" s="18">
        <f>IF(OR(B39="",E39=""),"*",AZ39/P39)</f>
        <v>0</v>
      </c>
      <c r="BS39" s="210" t="str">
        <f t="shared" si="5"/>
        <v>CCOCirculaçãoIntervaloOportunidade</v>
      </c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1:122">
      <c r="A40" s="45" t="str">
        <f>D40&amp;B40</f>
        <v>ANTÔNIO (TP-713)46056</v>
      </c>
      <c r="B40" s="183">
        <v>46056</v>
      </c>
      <c r="C40" s="134">
        <f>IF(BS_CONTROLE[[#This Row],[DATA]]="","",WEEKNUM(BS_CONTROLE[[#This Row],[DATA]]))</f>
        <v>6</v>
      </c>
      <c r="D40" s="104" t="s">
        <v>883</v>
      </c>
      <c r="E40" s="126" t="s">
        <v>806</v>
      </c>
      <c r="F40" s="142" t="str">
        <f>IF(D40="","*",VLOOKUP(E40,BS_ATIVIDADE[],3,FALSE))</f>
        <v>SOLDA</v>
      </c>
      <c r="G40" s="150" t="s">
        <v>624</v>
      </c>
      <c r="H40" s="150" t="s">
        <v>624</v>
      </c>
      <c r="I40" s="105">
        <v>73</v>
      </c>
      <c r="J40" s="105">
        <v>15.6</v>
      </c>
      <c r="K40" s="105" t="s">
        <v>624</v>
      </c>
      <c r="L40" s="127" t="str" cm="1">
        <f t="array" ref="L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40" s="127" t="str" cm="1">
        <f t="array" ref="M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40" s="186">
        <v>0.375</v>
      </c>
      <c r="O40" s="106">
        <v>6.25E-2</v>
      </c>
      <c r="P40" s="105">
        <v>1</v>
      </c>
      <c r="Q40" s="9" t="str">
        <f>IF(E40=0, "*", IFERROR(_xlfn.XLOOKUP(E40, BS_ATIVIDADE[ATIVIDADE], BS_ATIVIDADE[UNIDADE]), "*"))</f>
        <v>Nº DE SOLDA</v>
      </c>
      <c r="R40" s="128" t="str" cm="1">
        <f t="array" ref="R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0" s="128" t="str" cm="1">
        <f t="array" ref="S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40" s="10" t="str" cm="1">
        <f t="array" ref="T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0" s="105" t="s">
        <v>1092</v>
      </c>
      <c r="V40" s="105" t="s">
        <v>1080</v>
      </c>
      <c r="W40" s="104" t="s">
        <v>452</v>
      </c>
      <c r="X40" s="129" t="s">
        <v>455</v>
      </c>
      <c r="Y40" s="104"/>
      <c r="Z40" s="187"/>
      <c r="AA40" s="188"/>
      <c r="AB40" s="188"/>
      <c r="AC40" s="189"/>
      <c r="AD40" s="187"/>
      <c r="AE40" s="187"/>
      <c r="AF40" s="127"/>
      <c r="AG40" s="14"/>
      <c r="AH40" s="126" t="str">
        <f>IF(BS_CONTROLE[[#This Row],[Atividade]]=0, "-", BS_CONTROLE[[#This Row],[Atividade]])</f>
        <v>PDM - SOLDA</v>
      </c>
      <c r="AI40" s="8" t="str">
        <f>IF(BS_CONTROLE[[#This Row],[Atividade]]=0, "-", BS_CONTROLE[[#This Row],[Atividade]])</f>
        <v>PDM - SOLDA</v>
      </c>
      <c r="AJ40" s="30" t="str">
        <f>BS_CONTROLE[[#This Row],[Local - Partida]]</f>
        <v>-</v>
      </c>
      <c r="AK40" s="30" t="str">
        <f>BS_CONTROLE[[#This Row],[Local - Encerramento]]</f>
        <v>-</v>
      </c>
      <c r="AL40" s="105" t="str">
        <f>IF(BS_CONTROLE[[#This Row],[Entre - Estações]]=0, "-", BS_CONTROLE[[#This Row],[Entre - Estações]])</f>
        <v>ZZR-ZDZ</v>
      </c>
      <c r="AM40" s="105" t="str">
        <f>IF(BS_CONTROLE[[#This Row],[SB]]=0, "-", BS_CONTROLE[[#This Row],[SB]])</f>
        <v>K14K18</v>
      </c>
      <c r="AN40" s="105">
        <f>IF(BS_CONTROLE[[#This Row],[SUB]]=0, "-", BS_CONTROLE[[#This Row],[SUB]])</f>
        <v>73</v>
      </c>
      <c r="AO40" s="105">
        <f>BS_CONTROLE[[#This Row],[KM - Inicio]]</f>
        <v>15.6</v>
      </c>
      <c r="AP40" s="105">
        <f>BS_CONTROLE[[#This Row],[KM - Inicio]]</f>
        <v>15.6</v>
      </c>
      <c r="AQ40" s="108">
        <v>0.43055555555555558</v>
      </c>
      <c r="AR40" s="108">
        <v>0</v>
      </c>
      <c r="AS40" s="108">
        <v>0</v>
      </c>
      <c r="AT40" s="135"/>
      <c r="AU40" s="135"/>
      <c r="AV40" s="13"/>
      <c r="AW40" s="13"/>
      <c r="AX40" s="176">
        <f t="shared" si="1"/>
        <v>0</v>
      </c>
      <c r="AY40" s="153"/>
      <c r="AZ40" s="109">
        <v>0</v>
      </c>
      <c r="BA40" s="9" t="str">
        <f>IFERROR(_xlfn.XLOOKUP(AH40, BS_ATIVIDADE[ATIVIDADE],BS_ATIVIDADE[UNIDADE] ), "*")</f>
        <v>Nº DE SOLDA</v>
      </c>
      <c r="BB40" s="12" t="str" cm="1">
        <f t="array" ref="BB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0" s="12" t="str" cm="1">
        <f t="array" ref="BC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40" s="10" t="str" cm="1">
        <f t="array" ref="BD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0" s="150" t="str">
        <f>BS_CONTROLE[[#This Row],[Responsavel pelo boletim]]</f>
        <v>CArlos Eduardo</v>
      </c>
      <c r="BF40" s="15"/>
      <c r="BG40" s="16">
        <v>0</v>
      </c>
      <c r="BH40" s="16"/>
      <c r="BI40" s="16" t="s">
        <v>1134</v>
      </c>
      <c r="BJ40" s="16" t="s">
        <v>1134</v>
      </c>
      <c r="BK40" s="15"/>
      <c r="BL40" s="130" t="s">
        <v>471</v>
      </c>
      <c r="BM40" s="130" t="s">
        <v>500</v>
      </c>
      <c r="BN40" s="130" t="s">
        <v>561</v>
      </c>
      <c r="BO40" s="16" t="s">
        <v>1134</v>
      </c>
      <c r="BP40" s="11" t="str">
        <f>IF(AND(BQ40&lt;1,BR40&lt;1),"Produção e Intervalo",IF(BQ40&lt;1,"Intervalo",IF(BR40&lt;1,"Produção","Aderente")))</f>
        <v>Produção e Intervalo</v>
      </c>
      <c r="BQ40" s="18">
        <f>IF(OR(B40="",E40=""),"*",AX40/O40)</f>
        <v>0</v>
      </c>
      <c r="BR40" s="18">
        <f>IF(OR(B40="",E40=""),"*",AZ40/P40)</f>
        <v>0</v>
      </c>
      <c r="BS40" s="210" t="str">
        <f t="shared" si="5"/>
        <v>CCOCirculaçãoIntervaloOportunidade</v>
      </c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</row>
    <row r="41" spans="1:122">
      <c r="A41" s="45" t="str">
        <f>D41&amp;B41</f>
        <v>W99</v>
      </c>
      <c r="B41" s="183"/>
      <c r="C41" s="134" t="str">
        <f>IF(BS_CONTROLE[[#This Row],[DATA]]="","",WEEKNUM(BS_CONTROLE[[#This Row],[DATA]]))</f>
        <v/>
      </c>
      <c r="D41" s="184" t="s">
        <v>871</v>
      </c>
      <c r="E41" s="185" t="s">
        <v>638</v>
      </c>
      <c r="F41" s="142" t="str">
        <f>IF(D41="","*",VLOOKUP(E41,BS_ATIVIDADE[],3,FALSE))</f>
        <v>OUTROS</v>
      </c>
      <c r="G41" s="186" t="s">
        <v>16</v>
      </c>
      <c r="H41" s="186" t="s">
        <v>135</v>
      </c>
      <c r="I41" s="127">
        <v>73</v>
      </c>
      <c r="J41" s="127">
        <v>7</v>
      </c>
      <c r="K41" s="105">
        <v>42</v>
      </c>
      <c r="L41" s="127" t="s">
        <v>1135</v>
      </c>
      <c r="M41" s="127" t="s">
        <v>1136</v>
      </c>
      <c r="N41" s="186">
        <v>0.375</v>
      </c>
      <c r="O41" s="106">
        <v>4.1666666666666664E-2</v>
      </c>
      <c r="P41" s="105">
        <v>1</v>
      </c>
      <c r="Q41" s="9" t="str">
        <f>IF(E41=0, "*", IFERROR(_xlfn.XLOOKUP(E41, BS_ATIVIDADE[ATIVIDADE], BS_ATIVIDADE[UNIDADE]), "*"))</f>
        <v>BINÁRIO</v>
      </c>
      <c r="R41" s="128" t="str" cm="1">
        <f t="array" ref="R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1" s="128" t="str" cm="1">
        <f t="array" ref="S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41" s="10" t="str" cm="1">
        <f t="array" ref="T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1" s="105" t="s">
        <v>1120</v>
      </c>
      <c r="V41" s="105" t="s">
        <v>1137</v>
      </c>
      <c r="W41" s="104" t="s">
        <v>452</v>
      </c>
      <c r="X41" s="129"/>
      <c r="Y41" s="104"/>
      <c r="Z41" s="187" t="s">
        <v>1138</v>
      </c>
      <c r="AA41" s="188" t="s">
        <v>449</v>
      </c>
      <c r="AB41" s="188" t="s">
        <v>450</v>
      </c>
      <c r="AC41" s="189">
        <v>0.29166666666666669</v>
      </c>
      <c r="AD41" s="187"/>
      <c r="AE41" s="189"/>
      <c r="AF41" s="127"/>
      <c r="AG41" s="14"/>
      <c r="AH41" s="126" t="str">
        <f>IF(BS_CONTROLE[[#This Row],[Atividade]]=0, "-", BS_CONTROLE[[#This Row],[Atividade]])</f>
        <v>DESLOCAMENTO</v>
      </c>
      <c r="AI41" s="8" t="str">
        <f>IF(BS_CONTROLE[[#This Row],[Atividade]]=0, "-", BS_CONTROLE[[#This Row],[Atividade]])</f>
        <v>DESLOCAMENTO</v>
      </c>
      <c r="AJ41" s="30" t="str">
        <f>BS_CONTROLE[[#This Row],[Local - Partida]]</f>
        <v>ZTO2</v>
      </c>
      <c r="AK41" s="30" t="str">
        <f>BS_CONTROLE[[#This Row],[Local - Encerramento]]</f>
        <v>ZMA</v>
      </c>
      <c r="AL41" s="105" t="str">
        <f>IF(BS_CONTROLE[[#This Row],[Entre - Estações]]=0, "-", BS_CONTROLE[[#This Row],[Entre - Estações]])</f>
        <v>ZTO-ZMA</v>
      </c>
      <c r="AM41" s="105" t="str">
        <f>IF(BS_CONTROLE[[#This Row],[SB]]=0, "-", BS_CONTROLE[[#This Row],[SB]])</f>
        <v>ZTOZMA</v>
      </c>
      <c r="AN41" s="105">
        <f>IF(BS_CONTROLE[[#This Row],[SUB]]=0, "-", BS_CONTROLE[[#This Row],[SUB]])</f>
        <v>73</v>
      </c>
      <c r="AO41" s="105">
        <f>BS_CONTROLE[[#This Row],[KM - Inicio]]</f>
        <v>7</v>
      </c>
      <c r="AP41" s="105">
        <f>BS_CONTROLE[[#This Row],[KM - Inicio]]</f>
        <v>7</v>
      </c>
      <c r="AQ41" s="108"/>
      <c r="AR41" s="108"/>
      <c r="AS41" s="108"/>
      <c r="AT41" s="135"/>
      <c r="AU41" s="135"/>
      <c r="AV41" s="13"/>
      <c r="AW41" s="13"/>
      <c r="AX41" s="176">
        <f t="shared" si="1"/>
        <v>0</v>
      </c>
      <c r="AY41" s="153"/>
      <c r="AZ41" s="109"/>
      <c r="BA41" s="9" t="str">
        <f>IFERROR(_xlfn.XLOOKUP(AH41, BS_ATIVIDADE[ATIVIDADE],BS_ATIVIDADE[UNIDADE] ), "*")</f>
        <v>BINÁRIO</v>
      </c>
      <c r="BB41" s="12" t="str" cm="1">
        <f t="array" ref="BB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1" s="12" t="str" cm="1">
        <f t="array" ref="BC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41" s="10" t="str" cm="1">
        <f t="array" ref="BD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1" s="150" t="str">
        <f>BS_CONTROLE[[#This Row],[Responsavel pelo boletim]]</f>
        <v>Luiz Granado</v>
      </c>
      <c r="BF41" s="15"/>
      <c r="BG41" s="16"/>
      <c r="BH41" s="16"/>
      <c r="BI41" s="16"/>
      <c r="BJ41" s="17"/>
      <c r="BK41" s="15"/>
      <c r="BL41" s="130"/>
      <c r="BM41" s="130"/>
      <c r="BN41" s="130"/>
      <c r="BO41" s="190"/>
      <c r="BP41" s="11" t="str">
        <f>IF(AND(BQ41&lt;1,BR41&lt;1),"Produção e Intervalo",IF(BQ41&lt;1,"Intervalo",IF(BR41&lt;1,"Produção","Aderente")))</f>
        <v>Aderente</v>
      </c>
      <c r="BQ41" s="18" t="str">
        <f>IF(OR(B41="",E41=""),"*",AX41/O41)</f>
        <v>*</v>
      </c>
      <c r="BR41" s="18" t="str">
        <f>IF(OR(B41="",E41=""),"*",AZ41/P41)</f>
        <v>*</v>
      </c>
      <c r="BS41" s="210" t="str">
        <f t="shared" si="5"/>
        <v/>
      </c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</row>
    <row r="42" spans="1:122">
      <c r="A42" s="45" t="str">
        <f t="shared" si="3"/>
        <v>W9746056</v>
      </c>
      <c r="B42" s="102">
        <v>46056</v>
      </c>
      <c r="C42" s="134">
        <f>IF(BS_CONTROLE[[#This Row],[DATA]]="","",WEEKNUM(BS_CONTROLE[[#This Row],[DATA]]))</f>
        <v>6</v>
      </c>
      <c r="D42" s="104" t="s">
        <v>869</v>
      </c>
      <c r="E42" s="126" t="s">
        <v>638</v>
      </c>
      <c r="F42" s="142" t="str">
        <f>IF(D42="","*",VLOOKUP(E42,BS_ATIVIDADE[],3,FALSE))</f>
        <v>OUTROS</v>
      </c>
      <c r="G42" s="106" t="s">
        <v>16</v>
      </c>
      <c r="H42" s="106" t="s">
        <v>1139</v>
      </c>
      <c r="I42" s="105">
        <v>73</v>
      </c>
      <c r="J42" s="105">
        <v>7</v>
      </c>
      <c r="K42" s="105" t="s">
        <v>624</v>
      </c>
      <c r="L42" s="127" t="s">
        <v>1140</v>
      </c>
      <c r="M42" s="127" t="s">
        <v>1141</v>
      </c>
      <c r="N42" s="186">
        <v>0.375</v>
      </c>
      <c r="O42" s="106">
        <v>4.1666666666666664E-2</v>
      </c>
      <c r="P42" s="105">
        <v>1</v>
      </c>
      <c r="Q42" s="9" t="str">
        <f>IF(E42=0, "*", IFERROR(_xlfn.XLOOKUP(E42, BS_ATIVIDADE[ATIVIDADE], BS_ATIVIDADE[UNIDADE]), "*"))</f>
        <v>BINÁRIO</v>
      </c>
      <c r="R42" s="128" t="str" cm="1">
        <f t="array" ref="R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2" s="128" t="str" cm="1">
        <f t="array" ref="S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42" s="10" t="str" cm="1">
        <f t="array" ref="T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2" s="105" t="s">
        <v>1142</v>
      </c>
      <c r="V42" s="151" t="s">
        <v>1143</v>
      </c>
      <c r="W42" s="104" t="s">
        <v>452</v>
      </c>
      <c r="X42" s="129" t="s">
        <v>455</v>
      </c>
      <c r="Y42" s="104"/>
      <c r="Z42" s="105" t="s">
        <v>1144</v>
      </c>
      <c r="AA42" s="103" t="s">
        <v>449</v>
      </c>
      <c r="AB42" s="152"/>
      <c r="AC42" s="107"/>
      <c r="AD42" s="105"/>
      <c r="AE42" s="105"/>
      <c r="AF42" s="105"/>
      <c r="AG42" s="14"/>
      <c r="AH42" s="126" t="str">
        <f>IF(BS_CONTROLE[[#This Row],[Atividade]]=0, "-", BS_CONTROLE[[#This Row],[Atividade]])</f>
        <v>DESLOCAMENTO</v>
      </c>
      <c r="AI42" s="8" t="str">
        <f>IF(BS_CONTROLE[[#This Row],[Atividade]]=0, "-", BS_CONTROLE[[#This Row],[Atividade]])</f>
        <v>DESLOCAMENTO</v>
      </c>
      <c r="AJ42" s="30" t="str">
        <f>BS_CONTROLE[[#This Row],[Local - Partida]]</f>
        <v>ZTO2</v>
      </c>
      <c r="AK42" s="30" t="str">
        <f>BS_CONTROLE[[#This Row],[Local - Encerramento]]</f>
        <v>ZEM</v>
      </c>
      <c r="AL42" s="105" t="str">
        <f>IF(BS_CONTROLE[[#This Row],[Entre - Estações]]=0, "-", BS_CONTROLE[[#This Row],[Entre - Estações]])</f>
        <v>ZTO-ZEM</v>
      </c>
      <c r="AM42" s="105" t="str">
        <f>IF(BS_CONTROLE[[#This Row],[SB]]=0, "-", BS_CONTROLE[[#This Row],[SB]])</f>
        <v>ZTOZEM</v>
      </c>
      <c r="AN42" s="105">
        <f>IF(BS_CONTROLE[[#This Row],[SUB]]=0, "-", BS_CONTROLE[[#This Row],[SUB]])</f>
        <v>73</v>
      </c>
      <c r="AO42" s="105">
        <f>BS_CONTROLE[[#This Row],[KM - Inicio]]</f>
        <v>7</v>
      </c>
      <c r="AP42" s="105">
        <f>BS_CONTROLE[[#This Row],[KM - Inicio]]</f>
        <v>7</v>
      </c>
      <c r="AQ42" s="108">
        <v>0</v>
      </c>
      <c r="AR42" s="108">
        <v>0</v>
      </c>
      <c r="AS42" s="108">
        <v>0</v>
      </c>
      <c r="AT42" s="135"/>
      <c r="AU42" s="135"/>
      <c r="AV42" s="13"/>
      <c r="AW42" s="13"/>
      <c r="AX42" s="176">
        <f t="shared" si="1"/>
        <v>0</v>
      </c>
      <c r="AY42" s="153"/>
      <c r="AZ42" s="109">
        <v>0</v>
      </c>
      <c r="BA42" s="9" t="str">
        <f>IFERROR(_xlfn.XLOOKUP(AH42, BS_ATIVIDADE[ATIVIDADE],BS_ATIVIDADE[UNIDADE] ), "*")</f>
        <v>BINÁRIO</v>
      </c>
      <c r="BB42" s="12" t="str" cm="1">
        <f t="array" ref="BB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2" s="12" t="str" cm="1">
        <f t="array" ref="BC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42" s="10" t="str" cm="1">
        <f t="array" ref="BD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2" s="150"/>
      <c r="BF42" s="15"/>
      <c r="BG42" s="16">
        <v>0</v>
      </c>
      <c r="BH42" s="16"/>
      <c r="BI42" s="16" t="s">
        <v>1077</v>
      </c>
      <c r="BJ42" s="16" t="s">
        <v>1077</v>
      </c>
      <c r="BK42" s="15"/>
      <c r="BL42" s="130" t="s">
        <v>471</v>
      </c>
      <c r="BM42" s="130" t="s">
        <v>500</v>
      </c>
      <c r="BN42" s="130" t="s">
        <v>561</v>
      </c>
      <c r="BO42" s="16" t="s">
        <v>1077</v>
      </c>
      <c r="BP42" s="11" t="str">
        <f t="shared" si="4"/>
        <v>Produção e Intervalo</v>
      </c>
      <c r="BQ42" s="18">
        <f>IF(OR(B42="",E42=""),"*",AX42/O42)</f>
        <v>0</v>
      </c>
      <c r="BR42" s="18">
        <f>IF(OR(B42="",E42=""),"*",AZ42/P42)</f>
        <v>0</v>
      </c>
      <c r="BS42" s="210" t="str">
        <f t="shared" si="5"/>
        <v>CCOCirculaçãoIntervaloOportunidade</v>
      </c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</row>
    <row r="43" spans="1:122">
      <c r="A43" s="45" t="str">
        <f t="shared" si="3"/>
        <v>V8346056</v>
      </c>
      <c r="B43" s="102">
        <v>46056</v>
      </c>
      <c r="C43" s="134">
        <f>IF(BS_CONTROLE[[#This Row],[DATA]]="","",WEEKNUM(BS_CONTROLE[[#This Row],[DATA]]))</f>
        <v>6</v>
      </c>
      <c r="D43" s="104" t="s">
        <v>822</v>
      </c>
      <c r="E43" s="126" t="s">
        <v>729</v>
      </c>
      <c r="F43" s="142" t="str">
        <f>IF(D43="","*",VLOOKUP(E43,BS_ATIVIDADE[],3,FALSE))</f>
        <v>MECANIZAÇÃO - SOCADORA</v>
      </c>
      <c r="G43" s="106" t="s">
        <v>57</v>
      </c>
      <c r="H43" s="106" t="s">
        <v>55</v>
      </c>
      <c r="I43" s="105">
        <v>70</v>
      </c>
      <c r="J43" s="105">
        <v>139.30000000000001</v>
      </c>
      <c r="K43" s="105">
        <v>139</v>
      </c>
      <c r="L43" s="127" t="str" cm="1">
        <f t="array" ref="L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43" s="127" t="str" cm="1">
        <f t="array" ref="M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43" s="106">
        <v>0.35416666666666669</v>
      </c>
      <c r="O43" s="106">
        <v>8.3333333333333329E-2</v>
      </c>
      <c r="P43" s="105">
        <v>300</v>
      </c>
      <c r="Q43" s="9" t="str">
        <f>IF(E43=0, "*", IFERROR(_xlfn.XLOOKUP(E43, BS_ATIVIDADE[ATIVIDADE], BS_ATIVIDADE[UNIDADE]), "*"))</f>
        <v>M</v>
      </c>
      <c r="R43" s="128" t="str" cm="1">
        <f t="array" ref="R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3" s="128" t="str" cm="1">
        <f t="array" ref="S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43" s="10" t="str" cm="1">
        <f t="array" ref="T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43" s="105" t="s">
        <v>1063</v>
      </c>
      <c r="V43" s="105" t="s">
        <v>1064</v>
      </c>
      <c r="W43" s="104" t="s">
        <v>452</v>
      </c>
      <c r="X43" s="129" t="s">
        <v>455</v>
      </c>
      <c r="Y43" s="104"/>
      <c r="Z43" s="105"/>
      <c r="AA43" s="103"/>
      <c r="AB43" s="152"/>
      <c r="AC43" s="107"/>
      <c r="AD43" s="105"/>
      <c r="AE43" s="105"/>
      <c r="AF43" s="105"/>
      <c r="AG43" s="14"/>
      <c r="AH43" s="126" t="str">
        <f>IF(BS_CONTROLE[[#This Row],[Atividade]]=0, "-", BS_CONTROLE[[#This Row],[Atividade]])</f>
        <v>MECANIZAÇÃO - SOCADORA</v>
      </c>
      <c r="AI43" s="8" t="str">
        <f>IF(BS_CONTROLE[[#This Row],[Atividade]]=0, "-", BS_CONTROLE[[#This Row],[Atividade]])</f>
        <v>MECANIZAÇÃO - SOCADORA</v>
      </c>
      <c r="AJ43" s="30" t="str">
        <f>BS_CONTROLE[[#This Row],[Local - Partida]]</f>
        <v>ZIQ2</v>
      </c>
      <c r="AK43" s="30" t="str">
        <f>BS_CONTROLE[[#This Row],[Local - Encerramento]]</f>
        <v>ZIQ</v>
      </c>
      <c r="AL43" s="105" t="str">
        <f>IF(BS_CONTROLE[[#This Row],[Entre - Estações]]=0, "-", BS_CONTROLE[[#This Row],[Entre - Estações]])</f>
        <v>ZRQ-ZQX</v>
      </c>
      <c r="AM43" s="105" t="str">
        <f>IF(BS_CONTROLE[[#This Row],[SB]]=0, "-", BS_CONTROLE[[#This Row],[SB]])</f>
        <v>139ZQX1</v>
      </c>
      <c r="AN43" s="105">
        <f>IF(BS_CONTROLE[[#This Row],[SUB]]=0, "-", BS_CONTROLE[[#This Row],[SUB]])</f>
        <v>70</v>
      </c>
      <c r="AO43" s="105">
        <f>BS_CONTROLE[[#This Row],[KM - Inicio]]</f>
        <v>139.30000000000001</v>
      </c>
      <c r="AP43" s="105">
        <f>BS_CONTROLE[[#This Row],[KM - Inicio]]</f>
        <v>139.30000000000001</v>
      </c>
      <c r="AQ43" s="108">
        <v>0</v>
      </c>
      <c r="AR43" s="108">
        <v>0</v>
      </c>
      <c r="AS43" s="108">
        <v>0</v>
      </c>
      <c r="AT43" s="135"/>
      <c r="AU43" s="135"/>
      <c r="AV43" s="13"/>
      <c r="AW43" s="13"/>
      <c r="AX43" s="176">
        <f t="shared" si="1"/>
        <v>0</v>
      </c>
      <c r="AY43" s="153"/>
      <c r="AZ43" s="109">
        <v>0</v>
      </c>
      <c r="BA43" s="9" t="str">
        <f>IFERROR(_xlfn.XLOOKUP(AH43, BS_ATIVIDADE[ATIVIDADE],BS_ATIVIDADE[UNIDADE] ), "*")</f>
        <v>M</v>
      </c>
      <c r="BB43" s="12" t="str" cm="1">
        <f t="array" ref="BB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3" s="12" t="str" cm="1">
        <f t="array" ref="BC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43" s="10" t="str" cm="1">
        <f t="array" ref="BD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43" s="150"/>
      <c r="BF43" s="15"/>
      <c r="BG43" s="16">
        <v>0</v>
      </c>
      <c r="BH43" s="16"/>
      <c r="BI43" s="16" t="s">
        <v>1077</v>
      </c>
      <c r="BJ43" s="16" t="s">
        <v>1077</v>
      </c>
      <c r="BK43" s="15"/>
      <c r="BL43" s="130" t="s">
        <v>471</v>
      </c>
      <c r="BM43" s="130" t="s">
        <v>500</v>
      </c>
      <c r="BN43" s="130" t="s">
        <v>561</v>
      </c>
      <c r="BO43" s="16" t="s">
        <v>1077</v>
      </c>
      <c r="BP43" s="11" t="str">
        <f t="shared" si="4"/>
        <v>Produção e Intervalo</v>
      </c>
      <c r="BQ43" s="18">
        <f>IF(OR(B43="",E43=""),"*",AX43/O43)</f>
        <v>0</v>
      </c>
      <c r="BR43" s="18">
        <f>IF(OR(B43="",E43=""),"*",AZ43/P43)</f>
        <v>0</v>
      </c>
      <c r="BS43" s="210" t="str">
        <f t="shared" si="5"/>
        <v>CCOCirculaçãoIntervaloOportunidade</v>
      </c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</row>
    <row r="44" spans="1:122">
      <c r="A44" s="45" t="str">
        <f t="shared" si="3"/>
        <v/>
      </c>
      <c r="B44" s="102"/>
      <c r="C44" s="134" t="str">
        <f>IF(BS_CONTROLE[[#This Row],[DATA]]="","",WEEKNUM(BS_CONTROLE[[#This Row],[DATA]]))</f>
        <v/>
      </c>
      <c r="D44" s="104"/>
      <c r="E44" s="126"/>
      <c r="F44" s="142" t="str">
        <f>IF(D44="","*",VLOOKUP(E44,BS_ATIVIDADE[],3,FALSE))</f>
        <v>*</v>
      </c>
      <c r="G44" s="106"/>
      <c r="H44" s="106"/>
      <c r="I44" s="105"/>
      <c r="J44" s="105"/>
      <c r="K44" s="105"/>
      <c r="L44" s="127" t="str" cm="1">
        <f t="array" ref="L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" s="127" t="str" cm="1">
        <f t="array" ref="M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" s="106"/>
      <c r="O44" s="106"/>
      <c r="P44" s="105"/>
      <c r="Q44" s="9" t="str">
        <f>IF(E44=0, "*", IFERROR(_xlfn.XLOOKUP(E44, BS_ATIVIDADE[ATIVIDADE], BS_ATIVIDADE[UNIDADE]), "*"))</f>
        <v>*</v>
      </c>
      <c r="R44" s="128" t="str" cm="1">
        <f t="array" ref="R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" s="128" t="str" cm="1">
        <f t="array" ref="S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" s="10" t="str" cm="1">
        <f t="array" ref="T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" s="105"/>
      <c r="V44" s="151"/>
      <c r="W44" s="104"/>
      <c r="X44" s="129"/>
      <c r="Y44" s="104"/>
      <c r="Z44" s="105"/>
      <c r="AA44" s="103"/>
      <c r="AB44" s="152"/>
      <c r="AC44" s="107"/>
      <c r="AD44" s="105"/>
      <c r="AE44" s="105"/>
      <c r="AF44" s="105"/>
      <c r="AG44" s="14"/>
      <c r="AH44" s="126" t="str">
        <f>IF(BS_CONTROLE[[#This Row],[Atividade]]=0, "-", BS_CONTROLE[[#This Row],[Atividade]])</f>
        <v>-</v>
      </c>
      <c r="AI44" s="8" t="str">
        <f>IF(BS_CONTROLE[[#This Row],[Atividade]]=0, "-", BS_CONTROLE[[#This Row],[Atividade]])</f>
        <v>-</v>
      </c>
      <c r="AJ44" s="30">
        <f>BS_CONTROLE[[#This Row],[Local - Partida]]</f>
        <v>0</v>
      </c>
      <c r="AK44" s="30">
        <f>BS_CONTROLE[[#This Row],[Local - Encerramento]]</f>
        <v>0</v>
      </c>
      <c r="AL44" s="105" t="str">
        <f>IF(BS_CONTROLE[[#This Row],[Entre - Estações]]=0, "-", BS_CONTROLE[[#This Row],[Entre - Estações]])</f>
        <v>-</v>
      </c>
      <c r="AM44" s="105" t="str">
        <f>IF(BS_CONTROLE[[#This Row],[SB]]=0, "-", BS_CONTROLE[[#This Row],[SB]])</f>
        <v>-</v>
      </c>
      <c r="AN44" s="105" t="str">
        <f>IF(BS_CONTROLE[[#This Row],[SUB]]=0, "-", BS_CONTROLE[[#This Row],[SUB]])</f>
        <v>-</v>
      </c>
      <c r="AO44" s="105">
        <f>BS_CONTROLE[[#This Row],[KM - Inicio]]</f>
        <v>0</v>
      </c>
      <c r="AP44" s="105">
        <f>BS_CONTROLE[[#This Row],[KM - Inicio]]</f>
        <v>0</v>
      </c>
      <c r="AQ44" s="108"/>
      <c r="AR44" s="108"/>
      <c r="AS44" s="108"/>
      <c r="AT44" s="135"/>
      <c r="AU44" s="135"/>
      <c r="AV44" s="13"/>
      <c r="AW44" s="13"/>
      <c r="AX44" s="176" t="str">
        <f t="shared" si="1"/>
        <v>*</v>
      </c>
      <c r="AY44" s="153"/>
      <c r="AZ44" s="109"/>
      <c r="BA44" s="9" t="str">
        <f>IFERROR(_xlfn.XLOOKUP(AH44, BS_ATIVIDADE[ATIVIDADE],BS_ATIVIDADE[UNIDADE] ), "*")</f>
        <v>*</v>
      </c>
      <c r="BB44" s="12" t="str" cm="1">
        <f t="array" ref="BB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" s="12" t="str" cm="1">
        <f t="array" ref="BC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" s="10" t="str" cm="1">
        <f t="array" ref="BD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" s="150"/>
      <c r="BF44" s="15"/>
      <c r="BG44" s="16"/>
      <c r="BH44" s="16"/>
      <c r="BI44" s="16"/>
      <c r="BJ44" s="17"/>
      <c r="BK44" s="15"/>
      <c r="BL44" s="130"/>
      <c r="BM44" s="130"/>
      <c r="BN44" s="130"/>
      <c r="BO44" s="17"/>
      <c r="BP44" s="11" t="str">
        <f t="shared" si="4"/>
        <v>Aderente</v>
      </c>
      <c r="BQ44" s="18" t="str">
        <f>IF(OR(B44="",E44=""),"*",AX44/O44)</f>
        <v>*</v>
      </c>
      <c r="BR44" s="18" t="str">
        <f>IF(OR(B44="",E44=""),"*",AZ44/P44)</f>
        <v>*</v>
      </c>
      <c r="BS44" s="210" t="str">
        <f t="shared" si="5"/>
        <v/>
      </c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</row>
    <row r="45" spans="1:122">
      <c r="A45" s="45" t="str">
        <f t="shared" si="3"/>
        <v/>
      </c>
      <c r="B45" s="102"/>
      <c r="C45" s="134" t="str">
        <f>IF(BS_CONTROLE[[#This Row],[DATA]]="","",WEEKNUM(BS_CONTROLE[[#This Row],[DATA]]))</f>
        <v/>
      </c>
      <c r="D45" s="104"/>
      <c r="E45" s="126"/>
      <c r="F45" s="142" t="str">
        <f>IF(D45="","*",VLOOKUP(E45,BS_ATIVIDADE[],3,FALSE))</f>
        <v>*</v>
      </c>
      <c r="G45" s="106"/>
      <c r="H45" s="106"/>
      <c r="I45" s="105"/>
      <c r="J45" s="105"/>
      <c r="K45" s="105"/>
      <c r="L45" s="127" t="str" cm="1">
        <f t="array" ref="L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" s="127" t="str" cm="1">
        <f t="array" ref="M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" s="106"/>
      <c r="O45" s="106"/>
      <c r="P45" s="105"/>
      <c r="Q45" s="9" t="str">
        <f>IF(E45=0, "*", IFERROR(_xlfn.XLOOKUP(E45, BS_ATIVIDADE[ATIVIDADE], BS_ATIVIDADE[UNIDADE]), "*"))</f>
        <v>*</v>
      </c>
      <c r="R45" s="128" t="str" cm="1">
        <f t="array" ref="R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" s="128" t="str" cm="1">
        <f t="array" ref="S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" s="10" t="str" cm="1">
        <f t="array" ref="T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" s="105"/>
      <c r="V45" s="151"/>
      <c r="W45" s="104"/>
      <c r="X45" s="129"/>
      <c r="Y45" s="104"/>
      <c r="Z45" s="105"/>
      <c r="AA45" s="103"/>
      <c r="AB45" s="152"/>
      <c r="AC45" s="107"/>
      <c r="AD45" s="105"/>
      <c r="AE45" s="105"/>
      <c r="AF45" s="105"/>
      <c r="AG45" s="14"/>
      <c r="AH45" s="126" t="str">
        <f>IF(BS_CONTROLE[[#This Row],[Atividade]]=0, "-", BS_CONTROLE[[#This Row],[Atividade]])</f>
        <v>-</v>
      </c>
      <c r="AI45" s="8" t="str">
        <f>IF(BS_CONTROLE[[#This Row],[Atividade]]=0, "-", BS_CONTROLE[[#This Row],[Atividade]])</f>
        <v>-</v>
      </c>
      <c r="AJ45" s="30">
        <f>BS_CONTROLE[[#This Row],[Local - Partida]]</f>
        <v>0</v>
      </c>
      <c r="AK45" s="30">
        <f>BS_CONTROLE[[#This Row],[Local - Encerramento]]</f>
        <v>0</v>
      </c>
      <c r="AL45" s="105" t="str">
        <f>IF(BS_CONTROLE[[#This Row],[Entre - Estações]]=0, "-", BS_CONTROLE[[#This Row],[Entre - Estações]])</f>
        <v>-</v>
      </c>
      <c r="AM45" s="105" t="str">
        <f>IF(BS_CONTROLE[[#This Row],[SB]]=0, "-", BS_CONTROLE[[#This Row],[SB]])</f>
        <v>-</v>
      </c>
      <c r="AN45" s="105" t="str">
        <f>IF(BS_CONTROLE[[#This Row],[SUB]]=0, "-", BS_CONTROLE[[#This Row],[SUB]])</f>
        <v>-</v>
      </c>
      <c r="AO45" s="105">
        <f>BS_CONTROLE[[#This Row],[KM - Inicio]]</f>
        <v>0</v>
      </c>
      <c r="AP45" s="105">
        <f>BS_CONTROLE[[#This Row],[KM - Inicio]]</f>
        <v>0</v>
      </c>
      <c r="AQ45" s="108"/>
      <c r="AR45" s="108"/>
      <c r="AS45" s="108"/>
      <c r="AT45" s="135"/>
      <c r="AU45" s="135"/>
      <c r="AV45" s="13"/>
      <c r="AW45" s="13"/>
      <c r="AX45" s="176" t="str">
        <f t="shared" si="1"/>
        <v>*</v>
      </c>
      <c r="AY45" s="153"/>
      <c r="AZ45" s="109"/>
      <c r="BA45" s="9" t="str">
        <f>IFERROR(_xlfn.XLOOKUP(AH45, BS_ATIVIDADE[ATIVIDADE],BS_ATIVIDADE[UNIDADE] ), "*")</f>
        <v>*</v>
      </c>
      <c r="BB45" s="12" t="str" cm="1">
        <f t="array" ref="BB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" s="12" t="str" cm="1">
        <f t="array" ref="BC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" s="10" t="str" cm="1">
        <f t="array" ref="BD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" s="150"/>
      <c r="BF45" s="15"/>
      <c r="BG45" s="16"/>
      <c r="BH45" s="16"/>
      <c r="BI45" s="16"/>
      <c r="BJ45" s="17"/>
      <c r="BK45" s="15"/>
      <c r="BL45" s="130"/>
      <c r="BM45" s="130"/>
      <c r="BN45" s="130"/>
      <c r="BO45" s="17"/>
      <c r="BP45" s="11" t="str">
        <f t="shared" si="4"/>
        <v>Aderente</v>
      </c>
      <c r="BQ45" s="18" t="str">
        <f>IF(OR(B45="",E45=""),"*",AX45/O45)</f>
        <v>*</v>
      </c>
      <c r="BR45" s="18" t="str">
        <f>IF(OR(B45="",E45=""),"*",AZ45/P45)</f>
        <v>*</v>
      </c>
      <c r="BS45" s="210" t="str">
        <f t="shared" si="5"/>
        <v/>
      </c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</row>
    <row r="46" spans="1:122">
      <c r="A46" s="45" t="str">
        <f t="shared" si="3"/>
        <v>W5746057</v>
      </c>
      <c r="B46" s="102">
        <v>46057</v>
      </c>
      <c r="C46" s="134">
        <f>IF(BS_CONTROLE[[#This Row],[DATA]]="","",WEEKNUM(BS_CONTROLE[[#This Row],[DATA]]))</f>
        <v>6</v>
      </c>
      <c r="D46" s="104" t="s">
        <v>1073</v>
      </c>
      <c r="E46" s="126" t="s">
        <v>819</v>
      </c>
      <c r="F46" s="142" t="str">
        <f>IF(D46="","*",VLOOKUP(E46,BS_ATIVIDADE[],3,FALSE))</f>
        <v>OUTROS</v>
      </c>
      <c r="G46" s="150" t="s">
        <v>384</v>
      </c>
      <c r="H46" s="150" t="s">
        <v>384</v>
      </c>
      <c r="I46" s="105">
        <v>73</v>
      </c>
      <c r="J46" s="105">
        <v>379</v>
      </c>
      <c r="K46" s="105">
        <v>375</v>
      </c>
      <c r="L46" s="127" t="str" cm="1">
        <f t="array" ref="L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M46" s="127" t="str" cm="1">
        <f t="array" ref="M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N46" s="191">
        <v>0.375</v>
      </c>
      <c r="O46" s="106">
        <v>8.3333333333333329E-2</v>
      </c>
      <c r="P46" s="105">
        <v>700</v>
      </c>
      <c r="Q46" s="9" t="str">
        <f>IF(E46=0, "*", IFERROR(_xlfn.XLOOKUP(E46, BS_ATIVIDADE[ATIVIDADE], BS_ATIVIDADE[UNIDADE]), "*"))</f>
        <v>BINÁRIO</v>
      </c>
      <c r="R46" s="128" t="str" cm="1">
        <f t="array" ref="R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6" s="128" t="str" cm="1">
        <f t="array" ref="S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46" s="10" t="str" cm="1">
        <f t="array" ref="T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6" s="105" t="s">
        <v>1074</v>
      </c>
      <c r="V46" s="105" t="s">
        <v>1075</v>
      </c>
      <c r="W46" s="104" t="s">
        <v>452</v>
      </c>
      <c r="X46" s="129" t="s">
        <v>455</v>
      </c>
      <c r="Y46" s="129"/>
      <c r="Z46" s="105" t="s">
        <v>1076</v>
      </c>
      <c r="AA46" s="103" t="s">
        <v>443</v>
      </c>
      <c r="AB46" s="103" t="s">
        <v>437</v>
      </c>
      <c r="AC46" s="107">
        <v>0.33333333333333331</v>
      </c>
      <c r="AD46" s="105">
        <v>9374</v>
      </c>
      <c r="AE46" s="107" t="s">
        <v>624</v>
      </c>
      <c r="AF46" s="107" t="s">
        <v>624</v>
      </c>
      <c r="AG46" s="14"/>
      <c r="AH46" s="126" t="str">
        <f>IF(BS_CONTROLE[[#This Row],[Atividade]]=0, "-", BS_CONTROLE[[#This Row],[Atividade]])</f>
        <v>RECOLHIMENTO DE MATERIAL</v>
      </c>
      <c r="AI46" s="8" t="str">
        <f>IF(BS_CONTROLE[[#This Row],[Atividade]]=0, "-", BS_CONTROLE[[#This Row],[Atividade]])</f>
        <v>RECOLHIMENTO DE MATERIAL</v>
      </c>
      <c r="AJ46" s="30" t="str">
        <f>BS_CONTROLE[[#This Row],[Local - Partida]]</f>
        <v>ZJA2</v>
      </c>
      <c r="AK46" s="30" t="str">
        <f>BS_CONTROLE[[#This Row],[Local - Encerramento]]</f>
        <v>ZJA2</v>
      </c>
      <c r="AL46" s="105" t="str">
        <f>IF(BS_CONTROLE[[#This Row],[Entre - Estações]]=0, "-", BS_CONTROLE[[#This Row],[Entre - Estações]])</f>
        <v>ZJA-ZUR</v>
      </c>
      <c r="AM46" s="105" t="str">
        <f>IF(BS_CONTROLE[[#This Row],[SB]]=0, "-", BS_CONTROLE[[#This Row],[SB]])</f>
        <v>ZJA-ZUR</v>
      </c>
      <c r="AN46" s="105">
        <f>IF(BS_CONTROLE[[#This Row],[SUB]]=0, "-", BS_CONTROLE[[#This Row],[SUB]])</f>
        <v>73</v>
      </c>
      <c r="AO46" s="105">
        <f>BS_CONTROLE[[#This Row],[KM - Inicio]]</f>
        <v>379</v>
      </c>
      <c r="AP46" s="105">
        <f>BS_CONTROLE[[#This Row],[KM - Inicio]]</f>
        <v>379</v>
      </c>
      <c r="AQ46" s="108">
        <v>0</v>
      </c>
      <c r="AR46" s="108">
        <v>0</v>
      </c>
      <c r="AS46" s="108">
        <v>0</v>
      </c>
      <c r="AT46" s="135"/>
      <c r="AU46" s="135"/>
      <c r="AV46" s="13"/>
      <c r="AW46" s="13"/>
      <c r="AX46" s="176">
        <f t="shared" si="1"/>
        <v>0</v>
      </c>
      <c r="AY46" s="153"/>
      <c r="AZ46" s="109">
        <v>0</v>
      </c>
      <c r="BA46" s="9" t="str">
        <f>IFERROR(_xlfn.XLOOKUP(AH46, BS_ATIVIDADE[ATIVIDADE],BS_ATIVIDADE[UNIDADE] ), "*")</f>
        <v>BINÁRIO</v>
      </c>
      <c r="BB46" s="12" t="str" cm="1">
        <f t="array" ref="BB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6" s="12" t="str" cm="1">
        <f t="array" ref="BC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46" s="10" t="str" cm="1">
        <f t="array" ref="BD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6" s="150"/>
      <c r="BF46" s="15"/>
      <c r="BG46" s="16">
        <v>0</v>
      </c>
      <c r="BH46" s="16"/>
      <c r="BI46" s="16" t="s">
        <v>1145</v>
      </c>
      <c r="BJ46" s="16" t="s">
        <v>1145</v>
      </c>
      <c r="BK46" s="15"/>
      <c r="BL46" s="130" t="s">
        <v>466</v>
      </c>
      <c r="BM46" s="130" t="s">
        <v>487</v>
      </c>
      <c r="BN46" s="130" t="s">
        <v>573</v>
      </c>
      <c r="BO46" s="16" t="s">
        <v>1145</v>
      </c>
      <c r="BP46" s="11" t="str">
        <f t="shared" si="4"/>
        <v>Produção e Intervalo</v>
      </c>
      <c r="BQ46" s="18">
        <f>IF(OR(B46="",E46=""),"*",AX46/O46)</f>
        <v>0</v>
      </c>
      <c r="BR46" s="18">
        <f>IF(OR(B46="",E46=""),"*",AZ46/P46)</f>
        <v>0</v>
      </c>
      <c r="BS46" s="210" t="str">
        <f t="shared" si="5"/>
        <v>PCMMecânicaLocomotiva</v>
      </c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</row>
    <row r="47" spans="1:122">
      <c r="A47" s="45" t="str">
        <f t="shared" si="3"/>
        <v>A6346057</v>
      </c>
      <c r="B47" s="102">
        <v>46057</v>
      </c>
      <c r="C47" s="134">
        <f>IF(BS_CONTROLE[[#This Row],[DATA]]="","",WEEKNUM(BS_CONTROLE[[#This Row],[DATA]]))</f>
        <v>6</v>
      </c>
      <c r="D47" s="104" t="s">
        <v>728</v>
      </c>
      <c r="E47" s="126" t="s">
        <v>697</v>
      </c>
      <c r="F47" s="142" t="str">
        <f>IF(D47="","*",VLOOKUP(E47,BS_ATIVIDADE[],3,FALSE))</f>
        <v>OUTROS</v>
      </c>
      <c r="G47" s="106" t="s">
        <v>339</v>
      </c>
      <c r="H47" s="106" t="s">
        <v>251</v>
      </c>
      <c r="I47" s="105">
        <v>73</v>
      </c>
      <c r="J47" s="105">
        <v>306</v>
      </c>
      <c r="K47" s="105">
        <v>204</v>
      </c>
      <c r="L47" s="127" t="s">
        <v>1146</v>
      </c>
      <c r="M47" s="127" t="s">
        <v>1147</v>
      </c>
      <c r="N47" s="106">
        <v>0.33333333333333331</v>
      </c>
      <c r="O47" s="106">
        <v>4.1666666666666664E-2</v>
      </c>
      <c r="P47" s="105">
        <v>1</v>
      </c>
      <c r="Q47" s="9" t="str">
        <f>IF(E47=0, "*", IFERROR(_xlfn.XLOOKUP(E47, BS_ATIVIDADE[ATIVIDADE], BS_ATIVIDADE[UNIDADE]), "*"))</f>
        <v>BINÁRIO</v>
      </c>
      <c r="R47" s="128" t="str" cm="1">
        <f t="array" ref="R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7" s="128" t="str" cm="1">
        <f t="array" ref="S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47" s="10" t="str" cm="1">
        <f t="array" ref="T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7" s="105" t="s">
        <v>1074</v>
      </c>
      <c r="V47" s="105" t="s">
        <v>1104</v>
      </c>
      <c r="W47" s="104" t="s">
        <v>452</v>
      </c>
      <c r="X47" s="129" t="s">
        <v>455</v>
      </c>
      <c r="Y47" s="104"/>
      <c r="Z47" s="187"/>
      <c r="AA47" s="188"/>
      <c r="AB47" s="188"/>
      <c r="AC47" s="189"/>
      <c r="AD47" s="187"/>
      <c r="AE47" s="189"/>
      <c r="AF47" s="192"/>
      <c r="AG47" s="14"/>
      <c r="AH47" s="126" t="str">
        <f>IF(BS_CONTROLE[[#This Row],[Atividade]]=0, "-", BS_CONTROLE[[#This Row],[Atividade]])</f>
        <v>INSPEÇÃO AUTO DE LINHA</v>
      </c>
      <c r="AI47" s="8" t="str">
        <f>IF(BS_CONTROLE[[#This Row],[Atividade]]=0, "-", BS_CONTROLE[[#This Row],[Atividade]])</f>
        <v>INSPEÇÃO AUTO DE LINHA</v>
      </c>
      <c r="AJ47" s="30" t="str">
        <f>BS_CONTROLE[[#This Row],[Local - Partida]]</f>
        <v>ZVP2</v>
      </c>
      <c r="AK47" s="30" t="str">
        <f>BS_CONTROLE[[#This Row],[Local - Encerramento]]</f>
        <v>ZRU</v>
      </c>
      <c r="AL47" s="105" t="str">
        <f>IF(BS_CONTROLE[[#This Row],[Entre - Estações]]=0, "-", BS_CONTROLE[[#This Row],[Entre - Estações]])</f>
        <v>ZVP-ZRU</v>
      </c>
      <c r="AM47" s="105" t="str">
        <f>IF(BS_CONTROLE[[#This Row],[SB]]=0, "-", BS_CONTROLE[[#This Row],[SB]])</f>
        <v>ZVPZRU</v>
      </c>
      <c r="AN47" s="105">
        <f>IF(BS_CONTROLE[[#This Row],[SUB]]=0, "-", BS_CONTROLE[[#This Row],[SUB]])</f>
        <v>73</v>
      </c>
      <c r="AO47" s="105">
        <f>BS_CONTROLE[[#This Row],[KM - Inicio]]</f>
        <v>306</v>
      </c>
      <c r="AP47" s="105">
        <f>BS_CONTROLE[[#This Row],[KM - Inicio]]</f>
        <v>306</v>
      </c>
      <c r="AQ47" s="108">
        <v>0.35625000000000001</v>
      </c>
      <c r="AR47" s="108">
        <v>0.38819444444444445</v>
      </c>
      <c r="AS47" s="108">
        <v>0.42986111111111114</v>
      </c>
      <c r="AT47" s="135"/>
      <c r="AU47" s="135"/>
      <c r="AV47" s="13"/>
      <c r="AW47" s="13"/>
      <c r="AX47" s="176">
        <f t="shared" si="1"/>
        <v>4.1666666666666685E-2</v>
      </c>
      <c r="AY47" s="153"/>
      <c r="AZ47" s="109">
        <v>1</v>
      </c>
      <c r="BA47" s="9" t="str">
        <f>IFERROR(_xlfn.XLOOKUP(AH47, BS_ATIVIDADE[ATIVIDADE],BS_ATIVIDADE[UNIDADE] ), "*")</f>
        <v>BINÁRIO</v>
      </c>
      <c r="BB47" s="12" t="str" cm="1">
        <f t="array" ref="BB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7" s="12" t="str" cm="1">
        <f t="array" ref="BC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47" s="10" t="str" cm="1">
        <f t="array" ref="BD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7" s="150"/>
      <c r="BF47" s="15"/>
      <c r="BG47" s="16">
        <v>2</v>
      </c>
      <c r="BH47" s="16"/>
      <c r="BI47" s="16" t="s">
        <v>1148</v>
      </c>
      <c r="BJ47" s="16" t="s">
        <v>1148</v>
      </c>
      <c r="BK47" s="15"/>
      <c r="BL47" s="130" t="s">
        <v>476</v>
      </c>
      <c r="BM47" s="130" t="s">
        <v>476</v>
      </c>
      <c r="BN47" s="130" t="s">
        <v>476</v>
      </c>
      <c r="BO47" s="16" t="s">
        <v>1148</v>
      </c>
      <c r="BP47" s="11" t="str">
        <f t="shared" si="4"/>
        <v>Aderente</v>
      </c>
      <c r="BQ47" s="18">
        <f>IF(OR(B47="",E47=""),"*",AX47/O47)</f>
        <v>1.0000000000000004</v>
      </c>
      <c r="BR47" s="18">
        <f>IF(OR(B47="",E47=""),"*",AZ47/P47)</f>
        <v>1</v>
      </c>
      <c r="BS47" s="210" t="str">
        <f t="shared" si="5"/>
        <v>OKOK</v>
      </c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</row>
    <row r="48" spans="1:122">
      <c r="A48" s="45" t="str">
        <f>D48&amp;B48</f>
        <v>V8746057</v>
      </c>
      <c r="B48" s="183">
        <v>46057</v>
      </c>
      <c r="C48" s="134">
        <f>IF(BS_CONTROLE[[#This Row],[DATA]]="","",WEEKNUM(BS_CONTROLE[[#This Row],[DATA]]))</f>
        <v>6</v>
      </c>
      <c r="D48" s="178" t="s">
        <v>830</v>
      </c>
      <c r="E48" s="185" t="s">
        <v>729</v>
      </c>
      <c r="F48" s="142" t="str">
        <f>IF(D48="","*",VLOOKUP(E48,BS_ATIVIDADE[],3,FALSE))</f>
        <v>MECANIZAÇÃO - SOCADORA</v>
      </c>
      <c r="G48" s="106" t="s">
        <v>334</v>
      </c>
      <c r="H48" s="106" t="s">
        <v>332</v>
      </c>
      <c r="I48" s="105">
        <v>73</v>
      </c>
      <c r="J48" s="105">
        <v>272.2</v>
      </c>
      <c r="K48" s="105">
        <v>271.7</v>
      </c>
      <c r="L48" s="127" t="str" cm="1">
        <f t="array" ref="L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48" s="127" t="str" cm="1">
        <f t="array" ref="M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271ZKY</v>
      </c>
      <c r="N48" s="186">
        <v>0.34722222222222221</v>
      </c>
      <c r="O48" s="106">
        <v>0.125</v>
      </c>
      <c r="P48" s="105">
        <v>765</v>
      </c>
      <c r="Q48" s="9" t="str">
        <f>IF(E48=0, "*", IFERROR(_xlfn.XLOOKUP(E48, BS_ATIVIDADE[ATIVIDADE], BS_ATIVIDADE[UNIDADE]), "*"))</f>
        <v>M</v>
      </c>
      <c r="R48" s="128" t="str" cm="1">
        <f t="array" ref="R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8" s="128" t="str" cm="1">
        <f t="array" ref="S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48" s="10" t="str" cm="1">
        <f t="array" ref="T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8" s="105" t="s">
        <v>1063</v>
      </c>
      <c r="V48" s="105" t="s">
        <v>1064</v>
      </c>
      <c r="W48" s="104" t="s">
        <v>452</v>
      </c>
      <c r="X48" s="129" t="s">
        <v>455</v>
      </c>
      <c r="Y48" s="104"/>
      <c r="Z48" s="187"/>
      <c r="AA48" s="188"/>
      <c r="AB48" s="188"/>
      <c r="AC48" s="189"/>
      <c r="AD48" s="187"/>
      <c r="AE48" s="189"/>
      <c r="AF48" s="192"/>
      <c r="AG48" s="14"/>
      <c r="AH48" s="126" t="str">
        <f>IF(BS_CONTROLE[[#This Row],[Atividade]]=0, "-", BS_CONTROLE[[#This Row],[Atividade]])</f>
        <v>MECANIZAÇÃO - SOCADORA</v>
      </c>
      <c r="AI48" s="8" t="str">
        <f>IF(BS_CONTROLE[[#This Row],[Atividade]]=0, "-", BS_CONTROLE[[#This Row],[Atividade]])</f>
        <v>MECANIZAÇÃO - SOCADORA</v>
      </c>
      <c r="AJ48" s="30" t="str">
        <f>BS_CONTROLE[[#This Row],[Local - Partida]]</f>
        <v>ZDP2</v>
      </c>
      <c r="AK48" s="30" t="str">
        <f>BS_CONTROLE[[#This Row],[Local - Encerramento]]</f>
        <v>ZDP</v>
      </c>
      <c r="AL48" s="105" t="str">
        <f>IF(BS_CONTROLE[[#This Row],[Entre - Estações]]=0, "-", BS_CONTROLE[[#This Row],[Entre - Estações]])</f>
        <v>ZEC-ZKY</v>
      </c>
      <c r="AM48" s="105" t="str">
        <f>IF(BS_CONTROLE[[#This Row],[SB]]=0, "-", BS_CONTROLE[[#This Row],[SB]])</f>
        <v>271ZKY</v>
      </c>
      <c r="AN48" s="105">
        <f>IF(BS_CONTROLE[[#This Row],[SUB]]=0, "-", BS_CONTROLE[[#This Row],[SUB]])</f>
        <v>73</v>
      </c>
      <c r="AO48" s="105">
        <f>BS_CONTROLE[[#This Row],[KM - Inicio]]</f>
        <v>272.2</v>
      </c>
      <c r="AP48" s="105">
        <f>BS_CONTROLE[[#This Row],[KM - Inicio]]</f>
        <v>272.2</v>
      </c>
      <c r="AQ48" s="108">
        <v>0</v>
      </c>
      <c r="AR48" s="108">
        <v>0</v>
      </c>
      <c r="AS48" s="108">
        <v>0</v>
      </c>
      <c r="AT48" s="135"/>
      <c r="AU48" s="135"/>
      <c r="AV48" s="13"/>
      <c r="AW48" s="13"/>
      <c r="AX48" s="176">
        <f t="shared" si="1"/>
        <v>0</v>
      </c>
      <c r="AY48" s="153"/>
      <c r="AZ48" s="109">
        <v>0</v>
      </c>
      <c r="BA48" s="9" t="str">
        <f>IFERROR(_xlfn.XLOOKUP(AH48, BS_ATIVIDADE[ATIVIDADE],BS_ATIVIDADE[UNIDADE] ), "*")</f>
        <v>M</v>
      </c>
      <c r="BB48" s="12" t="str" cm="1">
        <f t="array" ref="BB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8" s="12" t="str" cm="1">
        <f t="array" ref="BC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48" s="10" t="str" cm="1">
        <f t="array" ref="BD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8" s="150" t="str">
        <f>BS_CONTROLE[[#This Row],[Responsavel pelo boletim]]</f>
        <v>Antonioni</v>
      </c>
      <c r="BF48" s="15"/>
      <c r="BG48" s="16">
        <v>0</v>
      </c>
      <c r="BH48" s="16"/>
      <c r="BI48" s="16" t="s">
        <v>1149</v>
      </c>
      <c r="BJ48" s="16" t="s">
        <v>1149</v>
      </c>
      <c r="BK48" s="15"/>
      <c r="BL48" s="130" t="s">
        <v>469</v>
      </c>
      <c r="BM48" s="130" t="s">
        <v>489</v>
      </c>
      <c r="BN48" s="130" t="s">
        <v>556</v>
      </c>
      <c r="BO48" s="16" t="s">
        <v>1149</v>
      </c>
      <c r="BP48" s="11" t="str">
        <f>IF(AND(BQ48&lt;1,BR48&lt;1),"Produção e Intervalo",IF(BQ48&lt;1,"Intervalo",IF(BR48&lt;1,"Produção","Aderente")))</f>
        <v>Produção e Intervalo</v>
      </c>
      <c r="BQ48" s="18">
        <f>IF(OR(B48="",E48=""),"*",AX48/O48)</f>
        <v>0</v>
      </c>
      <c r="BR48" s="18">
        <f>IF(OR(B48="",E48=""),"*",AZ48/P48)</f>
        <v>0</v>
      </c>
      <c r="BS48" s="210" t="str">
        <f t="shared" si="5"/>
        <v>PCMVIARecursosInternos</v>
      </c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</row>
    <row r="49" spans="1:122">
      <c r="A49" s="45" t="str">
        <f t="shared" si="3"/>
        <v>JOVÂNIO (TP-850)46057</v>
      </c>
      <c r="B49" s="102">
        <v>46057</v>
      </c>
      <c r="C49" s="134">
        <f>IF(BS_CONTROLE[[#This Row],[DATA]]="","",WEEKNUM(BS_CONTROLE[[#This Row],[DATA]]))</f>
        <v>6</v>
      </c>
      <c r="D49" s="178" t="s">
        <v>927</v>
      </c>
      <c r="E49" s="126" t="s">
        <v>806</v>
      </c>
      <c r="F49" s="142" t="str">
        <f>IF(D49="","*",VLOOKUP(E49,BS_ATIVIDADE[],3,FALSE))</f>
        <v>SOLDA</v>
      </c>
      <c r="G49" s="150" t="s">
        <v>624</v>
      </c>
      <c r="H49" s="150" t="s">
        <v>624</v>
      </c>
      <c r="I49" s="105">
        <v>73</v>
      </c>
      <c r="J49" s="105">
        <v>265.7</v>
      </c>
      <c r="K49" s="105" t="s">
        <v>624</v>
      </c>
      <c r="L49" s="127" t="str" cm="1">
        <f t="array" ref="L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49" s="127" t="str" cm="1">
        <f t="array" ref="M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ZEC267</v>
      </c>
      <c r="N49" s="186">
        <v>0.375</v>
      </c>
      <c r="O49" s="106">
        <v>6.25E-2</v>
      </c>
      <c r="P49" s="105">
        <v>1</v>
      </c>
      <c r="Q49" s="9" t="str">
        <f>IF(E49=0, "*", IFERROR(_xlfn.XLOOKUP(E49, BS_ATIVIDADE[ATIVIDADE], BS_ATIVIDADE[UNIDADE]), "*"))</f>
        <v>Nº DE SOLDA</v>
      </c>
      <c r="R49" s="128" t="str" cm="1">
        <f t="array" ref="R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49" s="128" t="str" cm="1">
        <f t="array" ref="S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49" s="10" t="str" cm="1">
        <f t="array" ref="T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49" s="105" t="s">
        <v>1074</v>
      </c>
      <c r="V49" s="105" t="s">
        <v>1150</v>
      </c>
      <c r="W49" s="104" t="s">
        <v>452</v>
      </c>
      <c r="X49" s="129" t="s">
        <v>455</v>
      </c>
      <c r="Y49" s="104"/>
      <c r="Z49" s="105"/>
      <c r="AA49" s="103"/>
      <c r="AB49" s="152"/>
      <c r="AC49" s="107"/>
      <c r="AD49" s="105"/>
      <c r="AE49" s="105"/>
      <c r="AF49" s="105"/>
      <c r="AG49" s="14"/>
      <c r="AH49" s="126" t="str">
        <f>IF(BS_CONTROLE[[#This Row],[Atividade]]=0, "-", BS_CONTROLE[[#This Row],[Atividade]])</f>
        <v>PDM - SOLDA</v>
      </c>
      <c r="AI49" s="8" t="str">
        <f>IF(BS_CONTROLE[[#This Row],[Atividade]]=0, "-", BS_CONTROLE[[#This Row],[Atividade]])</f>
        <v>PDM - SOLDA</v>
      </c>
      <c r="AJ49" s="30" t="str">
        <f>BS_CONTROLE[[#This Row],[Local - Partida]]</f>
        <v>-</v>
      </c>
      <c r="AK49" s="30" t="str">
        <f>BS_CONTROLE[[#This Row],[Local - Encerramento]]</f>
        <v>-</v>
      </c>
      <c r="AL49" s="105" t="str">
        <f>IF(BS_CONTROLE[[#This Row],[Entre - Estações]]=0, "-", BS_CONTROLE[[#This Row],[Entre - Estações]])</f>
        <v>ZEC-ZKY</v>
      </c>
      <c r="AM49" s="105" t="str">
        <f>IF(BS_CONTROLE[[#This Row],[SB]]=0, "-", BS_CONTROLE[[#This Row],[SB]])</f>
        <v>ZEC267</v>
      </c>
      <c r="AN49" s="105">
        <f>IF(BS_CONTROLE[[#This Row],[SUB]]=0, "-", BS_CONTROLE[[#This Row],[SUB]])</f>
        <v>73</v>
      </c>
      <c r="AO49" s="105">
        <f>BS_CONTROLE[[#This Row],[KM - Inicio]]</f>
        <v>265.7</v>
      </c>
      <c r="AP49" s="105">
        <f>BS_CONTROLE[[#This Row],[KM - Inicio]]</f>
        <v>265.7</v>
      </c>
      <c r="AQ49" s="108">
        <v>0.375</v>
      </c>
      <c r="AR49" s="108">
        <v>0</v>
      </c>
      <c r="AS49" s="108">
        <v>0</v>
      </c>
      <c r="AT49" s="135"/>
      <c r="AU49" s="135"/>
      <c r="AV49" s="13"/>
      <c r="AW49" s="13"/>
      <c r="AX49" s="176">
        <f t="shared" si="1"/>
        <v>0</v>
      </c>
      <c r="AY49" s="153"/>
      <c r="AZ49" s="109">
        <v>0</v>
      </c>
      <c r="BA49" s="9" t="str">
        <f>IFERROR(_xlfn.XLOOKUP(AH49, BS_ATIVIDADE[ATIVIDADE],BS_ATIVIDADE[UNIDADE] ), "*")</f>
        <v>Nº DE SOLDA</v>
      </c>
      <c r="BB49" s="12" t="str" cm="1">
        <f t="array" ref="BB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49" s="12" t="str" cm="1">
        <f t="array" ref="BC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49" s="10" t="str" cm="1">
        <f t="array" ref="BD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49" s="150"/>
      <c r="BF49" s="15"/>
      <c r="BG49" s="16">
        <v>0</v>
      </c>
      <c r="BH49" s="16"/>
      <c r="BI49" s="16" t="s">
        <v>1151</v>
      </c>
      <c r="BJ49" s="16" t="s">
        <v>1151</v>
      </c>
      <c r="BK49" s="15"/>
      <c r="BL49" s="130" t="s">
        <v>478</v>
      </c>
      <c r="BM49" s="130" t="s">
        <v>502</v>
      </c>
      <c r="BN49" s="130" t="s">
        <v>502</v>
      </c>
      <c r="BO49" s="16" t="s">
        <v>1151</v>
      </c>
      <c r="BP49" s="11" t="str">
        <f t="shared" si="4"/>
        <v>Produção e Intervalo</v>
      </c>
      <c r="BQ49" s="18">
        <f>IF(OR(B49="",E49=""),"*",AX49/O49)</f>
        <v>0</v>
      </c>
      <c r="BR49" s="18">
        <f>IF(OR(B49="",E49=""),"*",AZ49/P49)</f>
        <v>0</v>
      </c>
      <c r="BS49" s="210" t="str">
        <f t="shared" si="5"/>
        <v>CondiçõesClimáticaChuva</v>
      </c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</row>
    <row r="50" spans="1:122">
      <c r="A50" s="45" t="str">
        <f>D50&amp;B50</f>
        <v>A7346057</v>
      </c>
      <c r="B50" s="183">
        <v>46057</v>
      </c>
      <c r="C50" s="134">
        <f>IF(BS_CONTROLE[[#This Row],[DATA]]="","",WEEKNUM(BS_CONTROLE[[#This Row],[DATA]]))</f>
        <v>6</v>
      </c>
      <c r="D50" s="184" t="s">
        <v>745</v>
      </c>
      <c r="E50" s="185" t="s">
        <v>645</v>
      </c>
      <c r="F50" s="142" t="str">
        <f>IF(D50="","*",VLOOKUP(E50,BS_ATIVIDADE[],3,FALSE))</f>
        <v>DETECÇÃO</v>
      </c>
      <c r="G50" s="186" t="s">
        <v>278</v>
      </c>
      <c r="H50" s="186" t="s">
        <v>337</v>
      </c>
      <c r="I50" s="127">
        <v>73</v>
      </c>
      <c r="J50" s="127">
        <v>234</v>
      </c>
      <c r="K50" s="105">
        <v>306</v>
      </c>
      <c r="L50" s="127" t="s">
        <v>1152</v>
      </c>
      <c r="M50" s="127" t="s">
        <v>1153</v>
      </c>
      <c r="N50" s="186">
        <v>0.33333333333333331</v>
      </c>
      <c r="O50" s="106">
        <v>4.1666666666666664E-2</v>
      </c>
      <c r="P50" s="105">
        <v>65</v>
      </c>
      <c r="Q50" s="9" t="str">
        <f>IF(E50=0, "*", IFERROR(_xlfn.XLOOKUP(E50, BS_ATIVIDADE[ATIVIDADE], BS_ATIVIDADE[UNIDADE]), "*"))</f>
        <v>KM</v>
      </c>
      <c r="R50" s="128" t="str" cm="1">
        <f t="array" ref="R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0" s="128" t="str" cm="1">
        <f t="array" ref="S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50" s="10" t="str" cm="1">
        <f t="array" ref="T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0" s="105" t="s">
        <v>1111</v>
      </c>
      <c r="V50" s="105" t="s">
        <v>1154</v>
      </c>
      <c r="W50" s="104" t="s">
        <v>452</v>
      </c>
      <c r="X50" s="129" t="s">
        <v>455</v>
      </c>
      <c r="Y50" s="104"/>
      <c r="Z50" s="187"/>
      <c r="AA50" s="188"/>
      <c r="AB50" s="188"/>
      <c r="AC50" s="189"/>
      <c r="AD50" s="187"/>
      <c r="AE50" s="187"/>
      <c r="AF50" s="127"/>
      <c r="AG50" s="14"/>
      <c r="AH50" s="126" t="str">
        <f>IF(BS_CONTROLE[[#This Row],[Atividade]]=0, "-", BS_CONTROLE[[#This Row],[Atividade]])</f>
        <v>DETECÇÃO - RONDA 7 DIAS</v>
      </c>
      <c r="AI50" s="8" t="str">
        <f>IF(BS_CONTROLE[[#This Row],[Atividade]]=0, "-", BS_CONTROLE[[#This Row],[Atividade]])</f>
        <v>DETECÇÃO - RONDA 7 DIAS</v>
      </c>
      <c r="AJ50" s="30" t="str">
        <f>BS_CONTROLE[[#This Row],[Local - Partida]]</f>
        <v>ZVU2</v>
      </c>
      <c r="AK50" s="30" t="str">
        <f>BS_CONTROLE[[#This Row],[Local - Encerramento]]</f>
        <v>ZVP</v>
      </c>
      <c r="AL50" s="105" t="str">
        <f>IF(BS_CONTROLE[[#This Row],[Entre - Estações]]=0, "-", BS_CONTROLE[[#This Row],[Entre - Estações]])</f>
        <v>ZVU-ZVP</v>
      </c>
      <c r="AM50" s="105" t="str">
        <f>IF(BS_CONTROLE[[#This Row],[SB]]=0, "-", BS_CONTROLE[[#This Row],[SB]])</f>
        <v>ZVUZVP</v>
      </c>
      <c r="AN50" s="105">
        <f>IF(BS_CONTROLE[[#This Row],[SUB]]=0, "-", BS_CONTROLE[[#This Row],[SUB]])</f>
        <v>73</v>
      </c>
      <c r="AO50" s="105">
        <f>BS_CONTROLE[[#This Row],[KM - Inicio]]</f>
        <v>234</v>
      </c>
      <c r="AP50" s="105">
        <f>BS_CONTROLE[[#This Row],[KM - Inicio]]</f>
        <v>234</v>
      </c>
      <c r="AQ50" s="108">
        <v>0.4201388888888889</v>
      </c>
      <c r="AR50" s="108">
        <v>0.42291666666666666</v>
      </c>
      <c r="AS50" s="108">
        <v>0.46458333333333335</v>
      </c>
      <c r="AT50" s="135"/>
      <c r="AU50" s="135"/>
      <c r="AV50" s="13"/>
      <c r="AW50" s="13"/>
      <c r="AX50" s="176">
        <f t="shared" si="1"/>
        <v>4.1666666666666685E-2</v>
      </c>
      <c r="AY50" s="153"/>
      <c r="AZ50" s="109">
        <v>65</v>
      </c>
      <c r="BA50" s="9" t="str">
        <f>IFERROR(_xlfn.XLOOKUP(AH50, BS_ATIVIDADE[ATIVIDADE],BS_ATIVIDADE[UNIDADE] ), "*")</f>
        <v>KM</v>
      </c>
      <c r="BB50" s="12" t="str" cm="1">
        <f t="array" ref="BB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0" s="12" t="str" cm="1">
        <f t="array" ref="BC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50" s="10" t="str" cm="1">
        <f t="array" ref="BD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0" s="150" t="str">
        <f>BS_CONTROLE[[#This Row],[Responsavel pelo boletim]]</f>
        <v xml:space="preserve">stadler </v>
      </c>
      <c r="BF50" s="15"/>
      <c r="BG50" s="16">
        <v>2</v>
      </c>
      <c r="BH50" s="16"/>
      <c r="BI50" s="16" t="s">
        <v>1155</v>
      </c>
      <c r="BJ50" s="16" t="s">
        <v>1155</v>
      </c>
      <c r="BK50" s="15"/>
      <c r="BL50" s="130" t="s">
        <v>476</v>
      </c>
      <c r="BM50" s="130" t="s">
        <v>476</v>
      </c>
      <c r="BN50" s="130" t="s">
        <v>476</v>
      </c>
      <c r="BO50" s="16" t="s">
        <v>1155</v>
      </c>
      <c r="BP50" s="11" t="str">
        <f>IF(AND(BQ50&lt;1,BR50&lt;1),"Produção e Intervalo",IF(BQ50&lt;1,"Intervalo",IF(BR50&lt;1,"Produção","Aderente")))</f>
        <v>Aderente</v>
      </c>
      <c r="BQ50" s="18">
        <f>IF(OR(B50="",E50=""),"*",AX50/O50)</f>
        <v>1.0000000000000004</v>
      </c>
      <c r="BR50" s="18">
        <f>IF(OR(B50="",E50=""),"*",AZ50/P50)</f>
        <v>1</v>
      </c>
      <c r="BS50" s="210" t="str">
        <f t="shared" si="5"/>
        <v>OKOK</v>
      </c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</row>
    <row r="51" spans="1:122">
      <c r="A51" s="45" t="str">
        <f t="shared" si="3"/>
        <v>W54</v>
      </c>
      <c r="B51" s="102"/>
      <c r="C51" s="134" t="str">
        <f>IF(BS_CONTROLE[[#This Row],[DATA]]="","",WEEKNUM(BS_CONTROLE[[#This Row],[DATA]]))</f>
        <v/>
      </c>
      <c r="D51" s="184" t="s">
        <v>850</v>
      </c>
      <c r="E51" s="185" t="s">
        <v>638</v>
      </c>
      <c r="F51" s="142" t="str">
        <f>IF(D51="","*",VLOOKUP(E51,BS_ATIVIDADE[],3,FALSE))</f>
        <v>OUTROS</v>
      </c>
      <c r="G51" s="186" t="s">
        <v>253</v>
      </c>
      <c r="H51" s="186"/>
      <c r="I51" s="127">
        <v>73</v>
      </c>
      <c r="J51" s="127">
        <v>202</v>
      </c>
      <c r="K51" s="105">
        <v>128</v>
      </c>
      <c r="L51" s="127" t="s">
        <v>1109</v>
      </c>
      <c r="M51" s="127" t="s">
        <v>1110</v>
      </c>
      <c r="N51" s="186">
        <v>0.375</v>
      </c>
      <c r="O51" s="106">
        <v>4.1666666666666664E-2</v>
      </c>
      <c r="P51" s="105">
        <v>1</v>
      </c>
      <c r="Q51" s="9" t="str">
        <f>IF(E51=0, "*", IFERROR(_xlfn.XLOOKUP(E51, BS_ATIVIDADE[ATIVIDADE], BS_ATIVIDADE[UNIDADE]), "*"))</f>
        <v>BINÁRIO</v>
      </c>
      <c r="R51" s="128" t="str" cm="1">
        <f t="array" ref="R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1" s="128" t="str" cm="1">
        <f t="array" ref="S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51" s="10" t="str" cm="1">
        <f t="array" ref="T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1" s="105" t="s">
        <v>1111</v>
      </c>
      <c r="V51" s="105" t="s">
        <v>1112</v>
      </c>
      <c r="W51" s="104" t="s">
        <v>452</v>
      </c>
      <c r="X51" s="129"/>
      <c r="Y51" s="104"/>
      <c r="Z51" s="180" t="s">
        <v>1091</v>
      </c>
      <c r="AA51" s="188" t="s">
        <v>449</v>
      </c>
      <c r="AB51" s="188" t="s">
        <v>450</v>
      </c>
      <c r="AC51" s="189">
        <v>0.29166666666666669</v>
      </c>
      <c r="AD51" s="187"/>
      <c r="AE51" s="187"/>
      <c r="AF51" s="127"/>
      <c r="AG51" s="14"/>
      <c r="AH51" s="126" t="str">
        <f>IF(BS_CONTROLE[[#This Row],[Atividade]]=0, "-", BS_CONTROLE[[#This Row],[Atividade]])</f>
        <v>DESLOCAMENTO</v>
      </c>
      <c r="AI51" s="8" t="str">
        <f>IF(BS_CONTROLE[[#This Row],[Atividade]]=0, "-", BS_CONTROLE[[#This Row],[Atividade]])</f>
        <v>DESLOCAMENTO</v>
      </c>
      <c r="AJ51" s="30" t="str">
        <f>BS_CONTROLE[[#This Row],[Local - Partida]]</f>
        <v>ZRU2</v>
      </c>
      <c r="AK51" s="30">
        <f>BS_CONTROLE[[#This Row],[Local - Encerramento]]</f>
        <v>0</v>
      </c>
      <c r="AL51" s="105" t="str">
        <f>IF(BS_CONTROLE[[#This Row],[Entre - Estações]]=0, "-", BS_CONTROLE[[#This Row],[Entre - Estações]])</f>
        <v>ZRU-ZPN</v>
      </c>
      <c r="AM51" s="105" t="str">
        <f>IF(BS_CONTROLE[[#This Row],[SB]]=0, "-", BS_CONTROLE[[#This Row],[SB]])</f>
        <v>ZRUZPN</v>
      </c>
      <c r="AN51" s="105">
        <f>IF(BS_CONTROLE[[#This Row],[SUB]]=0, "-", BS_CONTROLE[[#This Row],[SUB]])</f>
        <v>73</v>
      </c>
      <c r="AO51" s="105">
        <f>BS_CONTROLE[[#This Row],[KM - Inicio]]</f>
        <v>202</v>
      </c>
      <c r="AP51" s="105">
        <f>BS_CONTROLE[[#This Row],[KM - Inicio]]</f>
        <v>202</v>
      </c>
      <c r="AQ51" s="108"/>
      <c r="AR51" s="108"/>
      <c r="AS51" s="108"/>
      <c r="AT51" s="135"/>
      <c r="AU51" s="135"/>
      <c r="AV51" s="13"/>
      <c r="AW51" s="13"/>
      <c r="AX51" s="176">
        <f t="shared" si="1"/>
        <v>0</v>
      </c>
      <c r="AY51" s="153"/>
      <c r="AZ51" s="109"/>
      <c r="BA51" s="9" t="str">
        <f>IFERROR(_xlfn.XLOOKUP(AH51, BS_ATIVIDADE[ATIVIDADE],BS_ATIVIDADE[UNIDADE] ), "*")</f>
        <v>BINÁRIO</v>
      </c>
      <c r="BB51" s="12" t="str" cm="1">
        <f t="array" ref="BB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1" s="12" t="str" cm="1">
        <f t="array" ref="BC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51" s="10" t="str" cm="1">
        <f t="array" ref="BD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1" s="150"/>
      <c r="BF51" s="15"/>
      <c r="BG51" s="16"/>
      <c r="BH51" s="16"/>
      <c r="BI51" s="16"/>
      <c r="BJ51" s="17"/>
      <c r="BK51" s="15"/>
      <c r="BL51" s="130"/>
      <c r="BM51" s="130"/>
      <c r="BN51" s="130"/>
      <c r="BO51" s="17"/>
      <c r="BP51" s="11" t="str">
        <f t="shared" si="4"/>
        <v>Aderente</v>
      </c>
      <c r="BQ51" s="18" t="str">
        <f>IF(OR(B51="",E51=""),"*",AX51/O51)</f>
        <v>*</v>
      </c>
      <c r="BR51" s="18" t="str">
        <f>IF(OR(B51="",E51=""),"*",AZ51/P51)</f>
        <v>*</v>
      </c>
      <c r="BS51" s="210" t="str">
        <f t="shared" si="5"/>
        <v/>
      </c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</row>
    <row r="52" spans="1:122">
      <c r="A52" s="45" t="str">
        <f t="shared" si="3"/>
        <v>V8846057</v>
      </c>
      <c r="B52" s="102">
        <v>46057</v>
      </c>
      <c r="C52" s="134">
        <f>IF(BS_CONTROLE[[#This Row],[DATA]]="","",WEEKNUM(BS_CONTROLE[[#This Row],[DATA]]))</f>
        <v>6</v>
      </c>
      <c r="D52" s="178" t="s">
        <v>832</v>
      </c>
      <c r="E52" s="126" t="s">
        <v>729</v>
      </c>
      <c r="F52" s="142" t="str">
        <f>IF(D52="","*",VLOOKUP(E52,BS_ATIVIDADE[],3,FALSE))</f>
        <v>MECANIZAÇÃO - SOCADORA</v>
      </c>
      <c r="G52" s="106" t="s">
        <v>1067</v>
      </c>
      <c r="H52" s="106" t="s">
        <v>1108</v>
      </c>
      <c r="I52" s="105">
        <v>73</v>
      </c>
      <c r="J52" s="105">
        <v>153.80000000000001</v>
      </c>
      <c r="K52" s="105">
        <v>152</v>
      </c>
      <c r="L52" s="127" t="str" cm="1">
        <f t="array" ref="L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52" s="127" t="str" cm="1">
        <f t="array" ref="M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52" s="186">
        <v>0.34722222222222221</v>
      </c>
      <c r="O52" s="106">
        <v>0.125</v>
      </c>
      <c r="P52" s="105">
        <v>1500</v>
      </c>
      <c r="Q52" s="9" t="str">
        <f>IF(E52=0, "*", IFERROR(_xlfn.XLOOKUP(E52, BS_ATIVIDADE[ATIVIDADE], BS_ATIVIDADE[UNIDADE]), "*"))</f>
        <v>M</v>
      </c>
      <c r="R52" s="128" t="str" cm="1">
        <f t="array" ref="R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2" s="128" t="str" cm="1">
        <f t="array" ref="S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52" s="10" t="str" cm="1">
        <f t="array" ref="T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2" s="105" t="s">
        <v>1063</v>
      </c>
      <c r="V52" s="105" t="s">
        <v>1064</v>
      </c>
      <c r="W52" s="104" t="s">
        <v>452</v>
      </c>
      <c r="X52" s="129" t="s">
        <v>455</v>
      </c>
      <c r="Y52" s="104"/>
      <c r="Z52" s="105"/>
      <c r="AA52" s="103"/>
      <c r="AB52" s="152"/>
      <c r="AC52" s="107"/>
      <c r="AD52" s="105"/>
      <c r="AE52" s="105"/>
      <c r="AF52" s="105"/>
      <c r="AG52" s="14"/>
      <c r="AH52" s="126" t="str">
        <f>IF(BS_CONTROLE[[#This Row],[Atividade]]=0, "-", BS_CONTROLE[[#This Row],[Atividade]])</f>
        <v>MECANIZAÇÃO - SOCADORA</v>
      </c>
      <c r="AI52" s="8" t="str">
        <f>IF(BS_CONTROLE[[#This Row],[Atividade]]=0, "-", BS_CONTROLE[[#This Row],[Atividade]])</f>
        <v>MECANIZAÇÃO - SOCADORA</v>
      </c>
      <c r="AJ52" s="30" t="str">
        <f>BS_CONTROLE[[#This Row],[Local - Partida]]</f>
        <v>ZPN2</v>
      </c>
      <c r="AK52" s="30" t="str">
        <f>BS_CONTROLE[[#This Row],[Local - Encerramento]]</f>
        <v>ZPN</v>
      </c>
      <c r="AL52" s="105" t="str">
        <f>IF(BS_CONTROLE[[#This Row],[Entre - Estações]]=0, "-", BS_CONTROLE[[#This Row],[Entre - Estações]])</f>
        <v>ZCV-ZCT</v>
      </c>
      <c r="AM52" s="105" t="str">
        <f>IF(BS_CONTROLE[[#This Row],[SB]]=0, "-", BS_CONTROLE[[#This Row],[SB]])</f>
        <v>152ZCT</v>
      </c>
      <c r="AN52" s="105">
        <f>IF(BS_CONTROLE[[#This Row],[SUB]]=0, "-", BS_CONTROLE[[#This Row],[SUB]])</f>
        <v>73</v>
      </c>
      <c r="AO52" s="105">
        <f>BS_CONTROLE[[#This Row],[KM - Inicio]]</f>
        <v>153.80000000000001</v>
      </c>
      <c r="AP52" s="105">
        <f>BS_CONTROLE[[#This Row],[KM - Inicio]]</f>
        <v>153.80000000000001</v>
      </c>
      <c r="AQ52" s="108">
        <v>0</v>
      </c>
      <c r="AR52" s="108">
        <v>0</v>
      </c>
      <c r="AS52" s="108">
        <v>0</v>
      </c>
      <c r="AT52" s="135"/>
      <c r="AU52" s="135"/>
      <c r="AV52" s="13"/>
      <c r="AW52" s="13"/>
      <c r="AX52" s="176">
        <f t="shared" si="1"/>
        <v>0</v>
      </c>
      <c r="AY52" s="153"/>
      <c r="AZ52" s="109">
        <v>0</v>
      </c>
      <c r="BA52" s="9" t="str">
        <f>IFERROR(_xlfn.XLOOKUP(AH52, BS_ATIVIDADE[ATIVIDADE],BS_ATIVIDADE[UNIDADE] ), "*")</f>
        <v>M</v>
      </c>
      <c r="BB52" s="12" t="str" cm="1">
        <f t="array" ref="BB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2" s="12" t="str" cm="1">
        <f t="array" ref="BC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52" s="10" t="str" cm="1">
        <f t="array" ref="BD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2" s="150"/>
      <c r="BF52" s="15"/>
      <c r="BG52" s="16">
        <v>0</v>
      </c>
      <c r="BH52" s="16"/>
      <c r="BI52" s="16" t="s">
        <v>1156</v>
      </c>
      <c r="BJ52" s="16" t="s">
        <v>1156</v>
      </c>
      <c r="BK52" s="15"/>
      <c r="BL52" s="130" t="s">
        <v>468</v>
      </c>
      <c r="BM52" s="130" t="s">
        <v>498</v>
      </c>
      <c r="BN52" s="130" t="s">
        <v>585</v>
      </c>
      <c r="BO52" s="16" t="s">
        <v>1156</v>
      </c>
      <c r="BP52" s="11" t="str">
        <f t="shared" si="4"/>
        <v>Produção e Intervalo</v>
      </c>
      <c r="BQ52" s="18">
        <f>IF(OR(B52="",E52=""),"*",AX52/O52)</f>
        <v>0</v>
      </c>
      <c r="BR52" s="18">
        <f>IF(OR(B52="",E52=""),"*",AZ52/P52)</f>
        <v>0</v>
      </c>
      <c r="BS52" s="210" t="str">
        <f t="shared" si="5"/>
        <v>MecanizaçãoAtivos</v>
      </c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</row>
    <row r="53" spans="1:122">
      <c r="A53" s="45" t="str">
        <f>D53&amp;B53</f>
        <v>W4846057</v>
      </c>
      <c r="B53" s="183">
        <v>46057</v>
      </c>
      <c r="C53" s="134">
        <f>IF(BS_CONTROLE[[#This Row],[DATA]]="","",WEEKNUM(BS_CONTROLE[[#This Row],[DATA]]))</f>
        <v>6</v>
      </c>
      <c r="D53" s="184" t="s">
        <v>847</v>
      </c>
      <c r="E53" s="185" t="s">
        <v>638</v>
      </c>
      <c r="F53" s="142" t="str">
        <f>IF(D53="","*",VLOOKUP(E53,BS_ATIVIDADE[],3,FALSE))</f>
        <v>OUTROS</v>
      </c>
      <c r="G53" s="186" t="s">
        <v>1067</v>
      </c>
      <c r="H53" s="186" t="s">
        <v>300</v>
      </c>
      <c r="I53" s="127">
        <v>73</v>
      </c>
      <c r="J53" s="127">
        <v>128</v>
      </c>
      <c r="K53" s="105">
        <v>262</v>
      </c>
      <c r="L53" s="127" t="s">
        <v>1157</v>
      </c>
      <c r="M53" s="127" t="s">
        <v>1158</v>
      </c>
      <c r="N53" s="186">
        <v>0.33333333333333331</v>
      </c>
      <c r="O53" s="106">
        <v>4.1666666666666664E-2</v>
      </c>
      <c r="P53" s="105">
        <v>1</v>
      </c>
      <c r="Q53" s="9" t="str">
        <f>IF(E53=0, "*", IFERROR(_xlfn.XLOOKUP(E53, BS_ATIVIDADE[ATIVIDADE], BS_ATIVIDADE[UNIDADE]), "*"))</f>
        <v>BINÁRIO</v>
      </c>
      <c r="R53" s="128" t="str" cm="1">
        <f t="array" ref="R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3" s="128" t="str" cm="1">
        <f t="array" ref="S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53" s="10" t="str" cm="1">
        <f t="array" ref="T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3" s="105" t="s">
        <v>1086</v>
      </c>
      <c r="V53" s="105" t="s">
        <v>1159</v>
      </c>
      <c r="W53" s="104" t="s">
        <v>452</v>
      </c>
      <c r="X53" s="129" t="s">
        <v>455</v>
      </c>
      <c r="Y53" s="104"/>
      <c r="Z53" s="187"/>
      <c r="AA53" s="188"/>
      <c r="AB53" s="188"/>
      <c r="AC53" s="189"/>
      <c r="AD53" s="187"/>
      <c r="AE53" s="187"/>
      <c r="AF53" s="127"/>
      <c r="AG53" s="14"/>
      <c r="AH53" s="126" t="str">
        <f>IF(BS_CONTROLE[[#This Row],[Atividade]]=0, "-", BS_CONTROLE[[#This Row],[Atividade]])</f>
        <v>DESLOCAMENTO</v>
      </c>
      <c r="AI53" s="8" t="str">
        <f>IF(BS_CONTROLE[[#This Row],[Atividade]]=0, "-", BS_CONTROLE[[#This Row],[Atividade]])</f>
        <v>DESLOCAMENTO</v>
      </c>
      <c r="AJ53" s="30" t="str">
        <f>BS_CONTROLE[[#This Row],[Local - Partida]]</f>
        <v>ZPN2</v>
      </c>
      <c r="AK53" s="30" t="str">
        <f>BS_CONTROLE[[#This Row],[Local - Encerramento]]</f>
        <v>ZEC</v>
      </c>
      <c r="AL53" s="105" t="str">
        <f>IF(BS_CONTROLE[[#This Row],[Entre - Estações]]=0, "-", BS_CONTROLE[[#This Row],[Entre - Estações]])</f>
        <v>ZPN-ZEC</v>
      </c>
      <c r="AM53" s="105" t="str">
        <f>IF(BS_CONTROLE[[#This Row],[SB]]=0, "-", BS_CONTROLE[[#This Row],[SB]])</f>
        <v>ZPNZEC</v>
      </c>
      <c r="AN53" s="105">
        <f>IF(BS_CONTROLE[[#This Row],[SUB]]=0, "-", BS_CONTROLE[[#This Row],[SUB]])</f>
        <v>73</v>
      </c>
      <c r="AO53" s="105">
        <f>BS_CONTROLE[[#This Row],[KM - Inicio]]</f>
        <v>128</v>
      </c>
      <c r="AP53" s="105">
        <f>BS_CONTROLE[[#This Row],[KM - Inicio]]</f>
        <v>128</v>
      </c>
      <c r="AQ53" s="108">
        <v>0.35208333333333336</v>
      </c>
      <c r="AR53" s="108">
        <v>0</v>
      </c>
      <c r="AS53" s="108">
        <v>0</v>
      </c>
      <c r="AT53" s="135"/>
      <c r="AU53" s="135"/>
      <c r="AV53" s="13"/>
      <c r="AW53" s="13"/>
      <c r="AX53" s="176">
        <f t="shared" si="1"/>
        <v>0</v>
      </c>
      <c r="AY53" s="153"/>
      <c r="AZ53" s="109">
        <v>0</v>
      </c>
      <c r="BA53" s="9" t="str">
        <f>IFERROR(_xlfn.XLOOKUP(AH53, BS_ATIVIDADE[ATIVIDADE],BS_ATIVIDADE[UNIDADE] ), "*")</f>
        <v>BINÁRIO</v>
      </c>
      <c r="BB53" s="12" t="str" cm="1">
        <f t="array" ref="BB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3" s="12" t="str" cm="1">
        <f t="array" ref="BC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53" s="10" t="str" cm="1">
        <f t="array" ref="BD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3" s="150" t="str">
        <f>BS_CONTROLE[[#This Row],[Responsavel pelo boletim]]</f>
        <v xml:space="preserve">Douglas </v>
      </c>
      <c r="BF53" s="15"/>
      <c r="BG53" s="16">
        <v>0</v>
      </c>
      <c r="BH53" s="16"/>
      <c r="BI53" s="16" t="s">
        <v>1160</v>
      </c>
      <c r="BJ53" s="16" t="s">
        <v>1160</v>
      </c>
      <c r="BK53" s="15"/>
      <c r="BL53" s="130" t="s">
        <v>471</v>
      </c>
      <c r="BM53" s="130" t="s">
        <v>500</v>
      </c>
      <c r="BN53" s="130" t="s">
        <v>561</v>
      </c>
      <c r="BO53" s="16" t="s">
        <v>1160</v>
      </c>
      <c r="BP53" s="11" t="str">
        <f>IF(AND(BQ53&lt;1,BR53&lt;1),"Produção e Intervalo",IF(BQ53&lt;1,"Intervalo",IF(BR53&lt;1,"Produção","Aderente")))</f>
        <v>Produção e Intervalo</v>
      </c>
      <c r="BQ53" s="18">
        <f>IF(OR(B53="",E53=""),"*",AX53/O53)</f>
        <v>0</v>
      </c>
      <c r="BR53" s="18">
        <f>IF(OR(B53="",E53=""),"*",AZ53/P53)</f>
        <v>0</v>
      </c>
      <c r="BS53" s="210" t="str">
        <f t="shared" si="5"/>
        <v>CCOCirculaçãoIntervaloOportunidade</v>
      </c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</row>
    <row r="54" spans="1:122">
      <c r="A54" s="45" t="str">
        <f>D54&amp;B54</f>
        <v>E4046057</v>
      </c>
      <c r="B54" s="183">
        <v>46057</v>
      </c>
      <c r="C54" s="134">
        <f>IF(BS_CONTROLE[[#This Row],[DATA]]="","",WEEKNUM(BS_CONTROLE[[#This Row],[DATA]]))</f>
        <v>6</v>
      </c>
      <c r="D54" s="184" t="s">
        <v>771</v>
      </c>
      <c r="E54" s="185" t="s">
        <v>638</v>
      </c>
      <c r="F54" s="142" t="str">
        <f>IF(D54="","*",VLOOKUP(E54,BS_ATIVIDADE[],3,FALSE))</f>
        <v>OUTROS</v>
      </c>
      <c r="G54" s="186" t="s">
        <v>190</v>
      </c>
      <c r="H54" s="186" t="s">
        <v>332</v>
      </c>
      <c r="I54" s="127">
        <v>73</v>
      </c>
      <c r="J54" s="127">
        <v>115</v>
      </c>
      <c r="K54" s="105">
        <v>302</v>
      </c>
      <c r="L54" s="127" t="s">
        <v>1161</v>
      </c>
      <c r="M54" s="127" t="s">
        <v>1162</v>
      </c>
      <c r="N54" s="186">
        <v>0.375</v>
      </c>
      <c r="O54" s="106">
        <v>4.1666666666666664E-2</v>
      </c>
      <c r="P54" s="105">
        <v>1</v>
      </c>
      <c r="Q54" s="9" t="str">
        <f>IF(E54=0, "*", IFERROR(_xlfn.XLOOKUP(E54, BS_ATIVIDADE[ATIVIDADE], BS_ATIVIDADE[UNIDADE]), "*"))</f>
        <v>BINÁRIO</v>
      </c>
      <c r="R54" s="128" t="str" cm="1">
        <f t="array" ref="R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4" s="128" t="str" cm="1">
        <f t="array" ref="S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54" s="10" t="str" cm="1">
        <f t="array" ref="T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4" s="105" t="s">
        <v>1111</v>
      </c>
      <c r="V54" s="105" t="s">
        <v>1163</v>
      </c>
      <c r="W54" s="104" t="s">
        <v>452</v>
      </c>
      <c r="X54" s="129" t="s">
        <v>455</v>
      </c>
      <c r="Y54" s="104"/>
      <c r="Z54" s="187" t="s">
        <v>1164</v>
      </c>
      <c r="AA54" s="188" t="s">
        <v>454</v>
      </c>
      <c r="AB54" s="188" t="s">
        <v>437</v>
      </c>
      <c r="AC54" s="189"/>
      <c r="AD54" s="187"/>
      <c r="AE54" s="187"/>
      <c r="AF54" s="127"/>
      <c r="AG54" s="14"/>
      <c r="AH54" s="126" t="str">
        <f>IF(BS_CONTROLE[[#This Row],[Atividade]]=0, "-", BS_CONTROLE[[#This Row],[Atividade]])</f>
        <v>DESLOCAMENTO</v>
      </c>
      <c r="AI54" s="8" t="str">
        <f>IF(BS_CONTROLE[[#This Row],[Atividade]]=0, "-", BS_CONTROLE[[#This Row],[Atividade]])</f>
        <v>DESLOCAMENTO</v>
      </c>
      <c r="AJ54" s="30" t="str">
        <f>BS_CONTROLE[[#This Row],[Local - Partida]]</f>
        <v>ZSD2</v>
      </c>
      <c r="AK54" s="30" t="str">
        <f>BS_CONTROLE[[#This Row],[Local - Encerramento]]</f>
        <v>ZDP</v>
      </c>
      <c r="AL54" s="105" t="str">
        <f>IF(BS_CONTROLE[[#This Row],[Entre - Estações]]=0, "-", BS_CONTROLE[[#This Row],[Entre - Estações]])</f>
        <v>ZSD-ZDP</v>
      </c>
      <c r="AM54" s="105" t="str">
        <f>IF(BS_CONTROLE[[#This Row],[SB]]=0, "-", BS_CONTROLE[[#This Row],[SB]])</f>
        <v>ZSDZDP</v>
      </c>
      <c r="AN54" s="105">
        <f>IF(BS_CONTROLE[[#This Row],[SUB]]=0, "-", BS_CONTROLE[[#This Row],[SUB]])</f>
        <v>73</v>
      </c>
      <c r="AO54" s="105">
        <f>BS_CONTROLE[[#This Row],[KM - Inicio]]</f>
        <v>115</v>
      </c>
      <c r="AP54" s="105">
        <f>BS_CONTROLE[[#This Row],[KM - Inicio]]</f>
        <v>115</v>
      </c>
      <c r="AQ54" s="108">
        <v>0</v>
      </c>
      <c r="AR54" s="108">
        <v>0</v>
      </c>
      <c r="AS54" s="108">
        <v>0</v>
      </c>
      <c r="AT54" s="135"/>
      <c r="AU54" s="135"/>
      <c r="AV54" s="13"/>
      <c r="AW54" s="13"/>
      <c r="AX54" s="176">
        <f t="shared" si="1"/>
        <v>0</v>
      </c>
      <c r="AY54" s="153"/>
      <c r="AZ54" s="109">
        <v>0</v>
      </c>
      <c r="BA54" s="9" t="str">
        <f>IFERROR(_xlfn.XLOOKUP(AH54, BS_ATIVIDADE[ATIVIDADE],BS_ATIVIDADE[UNIDADE] ), "*")</f>
        <v>BINÁRIO</v>
      </c>
      <c r="BB54" s="12" t="str" cm="1">
        <f t="array" ref="BB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4" s="12" t="str" cm="1">
        <f t="array" ref="BC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54" s="10" t="str" cm="1">
        <f t="array" ref="BD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4" s="150" t="str">
        <f>BS_CONTROLE[[#This Row],[Responsavel pelo boletim]]</f>
        <v xml:space="preserve">stadler </v>
      </c>
      <c r="BF54" s="15"/>
      <c r="BG54" s="16">
        <v>0</v>
      </c>
      <c r="BH54" s="16"/>
      <c r="BI54" s="16" t="s">
        <v>1077</v>
      </c>
      <c r="BJ54" s="16" t="s">
        <v>1077</v>
      </c>
      <c r="BK54" s="15"/>
      <c r="BL54" s="130" t="s">
        <v>471</v>
      </c>
      <c r="BM54" s="130" t="s">
        <v>500</v>
      </c>
      <c r="BN54" s="130" t="s">
        <v>561</v>
      </c>
      <c r="BO54" s="16" t="s">
        <v>1077</v>
      </c>
      <c r="BP54" s="11" t="str">
        <f>IF(AND(BQ54&lt;1,BR54&lt;1),"Produção e Intervalo",IF(BQ54&lt;1,"Intervalo",IF(BR54&lt;1,"Produção","Aderente")))</f>
        <v>Produção e Intervalo</v>
      </c>
      <c r="BQ54" s="18">
        <f>IF(OR(B54="",E54=""),"*",AX54/O54)</f>
        <v>0</v>
      </c>
      <c r="BR54" s="18">
        <f>IF(OR(B54="",E54=""),"*",AZ54/P54)</f>
        <v>0</v>
      </c>
      <c r="BS54" s="210" t="str">
        <f t="shared" si="5"/>
        <v>CCOCirculaçãoIntervaloOportunidade</v>
      </c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</row>
    <row r="55" spans="1:122">
      <c r="A55" s="45" t="str">
        <f t="shared" si="3"/>
        <v>PEDRO (TP-696)46057</v>
      </c>
      <c r="B55" s="102">
        <v>46057</v>
      </c>
      <c r="C55" s="134">
        <f>IF(BS_CONTROLE[[#This Row],[DATA]]="","",WEEKNUM(BS_CONTROLE[[#This Row],[DATA]]))</f>
        <v>6</v>
      </c>
      <c r="D55" s="104" t="s">
        <v>945</v>
      </c>
      <c r="E55" s="126" t="s">
        <v>806</v>
      </c>
      <c r="F55" s="142" t="str">
        <f>IF(D55="","*",VLOOKUP(E55,BS_ATIVIDADE[],3,FALSE))</f>
        <v>SOLDA</v>
      </c>
      <c r="G55" s="186" t="s">
        <v>624</v>
      </c>
      <c r="H55" s="186" t="s">
        <v>624</v>
      </c>
      <c r="I55" s="105">
        <v>73</v>
      </c>
      <c r="J55" s="105">
        <v>102</v>
      </c>
      <c r="K55" s="105" t="s">
        <v>624</v>
      </c>
      <c r="L55" s="127" t="str" cm="1">
        <f t="array" ref="L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55" s="127" t="str" cm="1">
        <f t="array" ref="M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55" s="186">
        <v>0.375</v>
      </c>
      <c r="O55" s="106">
        <v>6.25E-2</v>
      </c>
      <c r="P55" s="105">
        <v>1</v>
      </c>
      <c r="Q55" s="9" t="str">
        <f>IF(E55=0, "*", IFERROR(_xlfn.XLOOKUP(E55, BS_ATIVIDADE[ATIVIDADE], BS_ATIVIDADE[UNIDADE]), "*"))</f>
        <v>Nº DE SOLDA</v>
      </c>
      <c r="R55" s="128" t="str" cm="1">
        <f t="array" ref="R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5" s="128" t="str" cm="1">
        <f t="array" ref="S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55" s="10" t="str" cm="1">
        <f t="array" ref="T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5" s="105" t="s">
        <v>1074</v>
      </c>
      <c r="V55" s="105" t="s">
        <v>1080</v>
      </c>
      <c r="W55" s="104" t="s">
        <v>452</v>
      </c>
      <c r="X55" s="129" t="s">
        <v>455</v>
      </c>
      <c r="Y55" s="104"/>
      <c r="Z55" s="105"/>
      <c r="AA55" s="103"/>
      <c r="AB55" s="152"/>
      <c r="AC55" s="107"/>
      <c r="AD55" s="105"/>
      <c r="AE55" s="105"/>
      <c r="AF55" s="105"/>
      <c r="AG55" s="14"/>
      <c r="AH55" s="126" t="str">
        <f>IF(BS_CONTROLE[[#This Row],[Atividade]]=0, "-", BS_CONTROLE[[#This Row],[Atividade]])</f>
        <v>PDM - SOLDA</v>
      </c>
      <c r="AI55" s="8" t="str">
        <f>IF(BS_CONTROLE[[#This Row],[Atividade]]=0, "-", BS_CONTROLE[[#This Row],[Atividade]])</f>
        <v>PDM - SOLDA</v>
      </c>
      <c r="AJ55" s="30" t="str">
        <f>BS_CONTROLE[[#This Row],[Local - Partida]]</f>
        <v>-</v>
      </c>
      <c r="AK55" s="30" t="str">
        <f>BS_CONTROLE[[#This Row],[Local - Encerramento]]</f>
        <v>-</v>
      </c>
      <c r="AL55" s="105" t="str">
        <f>IF(BS_CONTROLE[[#This Row],[Entre - Estações]]=0, "-", BS_CONTROLE[[#This Row],[Entre - Estações]])</f>
        <v>ZCZ-ZZF</v>
      </c>
      <c r="AM55" s="105" t="str">
        <f>IF(BS_CONTROLE[[#This Row],[SB]]=0, "-", BS_CONTROLE[[#This Row],[SB]])</f>
        <v>101ZZF</v>
      </c>
      <c r="AN55" s="105">
        <f>IF(BS_CONTROLE[[#This Row],[SUB]]=0, "-", BS_CONTROLE[[#This Row],[SUB]])</f>
        <v>73</v>
      </c>
      <c r="AO55" s="105">
        <f>BS_CONTROLE[[#This Row],[KM - Inicio]]</f>
        <v>102</v>
      </c>
      <c r="AP55" s="105">
        <f>BS_CONTROLE[[#This Row],[KM - Inicio]]</f>
        <v>102</v>
      </c>
      <c r="AQ55" s="108">
        <v>0</v>
      </c>
      <c r="AR55" s="108">
        <v>0</v>
      </c>
      <c r="AS55" s="108">
        <v>0</v>
      </c>
      <c r="AT55" s="135"/>
      <c r="AU55" s="135"/>
      <c r="AV55" s="13"/>
      <c r="AW55" s="13"/>
      <c r="AX55" s="176">
        <f t="shared" si="1"/>
        <v>0</v>
      </c>
      <c r="AY55" s="153"/>
      <c r="AZ55" s="109">
        <v>0</v>
      </c>
      <c r="BA55" s="9" t="str">
        <f>IFERROR(_xlfn.XLOOKUP(AH55, BS_ATIVIDADE[ATIVIDADE],BS_ATIVIDADE[UNIDADE] ), "*")</f>
        <v>Nº DE SOLDA</v>
      </c>
      <c r="BB55" s="12" t="str" cm="1">
        <f t="array" ref="BB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5" s="12" t="str" cm="1">
        <f t="array" ref="BC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55" s="10" t="str" cm="1">
        <f t="array" ref="BD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5" s="150"/>
      <c r="BF55" s="15"/>
      <c r="BG55" s="16">
        <v>0</v>
      </c>
      <c r="BH55" s="16"/>
      <c r="BI55" s="16" t="s">
        <v>1165</v>
      </c>
      <c r="BJ55" s="16" t="s">
        <v>1165</v>
      </c>
      <c r="BK55" s="15"/>
      <c r="BL55" s="130" t="s">
        <v>472</v>
      </c>
      <c r="BM55" s="130" t="s">
        <v>501</v>
      </c>
      <c r="BN55" s="130" t="s">
        <v>552</v>
      </c>
      <c r="BO55" s="16" t="s">
        <v>1165</v>
      </c>
      <c r="BP55" s="11" t="str">
        <f t="shared" si="4"/>
        <v>Produção e Intervalo</v>
      </c>
      <c r="BQ55" s="18">
        <f>IF(OR(B55="",E55=""),"*",AX55/O55)</f>
        <v>0</v>
      </c>
      <c r="BR55" s="18">
        <f>IF(OR(B55="",E55=""),"*",AZ55/P55)</f>
        <v>0</v>
      </c>
      <c r="BS55" s="210" t="str">
        <f t="shared" si="5"/>
        <v>SuperExecução</v>
      </c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</row>
    <row r="56" spans="1:122">
      <c r="A56" s="45" t="str">
        <f>D56&amp;B56</f>
        <v>V4046057</v>
      </c>
      <c r="B56" s="183">
        <v>46057</v>
      </c>
      <c r="C56" s="134">
        <f>IF(BS_CONTROLE[[#This Row],[DATA]]="","",WEEKNUM(BS_CONTROLE[[#This Row],[DATA]]))</f>
        <v>6</v>
      </c>
      <c r="D56" s="184" t="s">
        <v>796</v>
      </c>
      <c r="E56" s="185" t="s">
        <v>755</v>
      </c>
      <c r="F56" s="142" t="str">
        <f>IF(D56="","*",VLOOKUP(E56,BS_ATIVIDADE[],3,FALSE))</f>
        <v>MODERNIZAÇÃO</v>
      </c>
      <c r="G56" s="186" t="s">
        <v>1119</v>
      </c>
      <c r="H56" s="186" t="s">
        <v>1119</v>
      </c>
      <c r="I56" s="127">
        <v>73</v>
      </c>
      <c r="J56" s="127">
        <v>55</v>
      </c>
      <c r="K56" s="105">
        <v>54.5</v>
      </c>
      <c r="L56" s="127" t="str" cm="1">
        <f t="array" ref="L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56" s="127" t="str" cm="1">
        <f t="array" ref="M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ZDGK58</v>
      </c>
      <c r="N56" s="186">
        <v>0.33333333333333331</v>
      </c>
      <c r="O56" s="106">
        <v>8.3333333333333329E-2</v>
      </c>
      <c r="P56" s="105">
        <v>500</v>
      </c>
      <c r="Q56" s="9" t="str">
        <f>IF(E56=0, "*", IFERROR(_xlfn.XLOOKUP(E56, BS_ATIVIDADE[ATIVIDADE], BS_ATIVIDADE[UNIDADE]), "*"))</f>
        <v>M</v>
      </c>
      <c r="R56" s="128" t="str" cm="1">
        <f t="array" ref="R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6" s="128" t="str" cm="1">
        <f t="array" ref="S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56" s="10" t="str" cm="1">
        <f t="array" ref="T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6" s="105" t="s">
        <v>1120</v>
      </c>
      <c r="V56" s="105" t="s">
        <v>1121</v>
      </c>
      <c r="W56" s="104" t="s">
        <v>452</v>
      </c>
      <c r="X56" s="129" t="s">
        <v>455</v>
      </c>
      <c r="Y56" s="104"/>
      <c r="Z56" s="187"/>
      <c r="AA56" s="188"/>
      <c r="AB56" s="188"/>
      <c r="AC56" s="189"/>
      <c r="AD56" s="187"/>
      <c r="AE56" s="187"/>
      <c r="AF56" s="127"/>
      <c r="AG56" s="14"/>
      <c r="AH56" s="126" t="str">
        <f>IF(BS_CONTROLE[[#This Row],[Atividade]]=0, "-", BS_CONTROLE[[#This Row],[Atividade]])</f>
        <v>MODERNIZAÇÃO - SOCADORA</v>
      </c>
      <c r="AI56" s="8" t="str">
        <f>IF(BS_CONTROLE[[#This Row],[Atividade]]=0, "-", BS_CONTROLE[[#This Row],[Atividade]])</f>
        <v>MODERNIZAÇÃO - SOCADORA</v>
      </c>
      <c r="AJ56" s="30" t="str">
        <f>BS_CONTROLE[[#This Row],[Local - Partida]]</f>
        <v>ZDGK582</v>
      </c>
      <c r="AK56" s="30" t="str">
        <f>BS_CONTROLE[[#This Row],[Local - Encerramento]]</f>
        <v>ZDGK582</v>
      </c>
      <c r="AL56" s="105" t="str">
        <f>IF(BS_CONTROLE[[#This Row],[Entre - Estações]]=0, "-", BS_CONTROLE[[#This Row],[Entre - Estações]])</f>
        <v>ZDG-ZTN</v>
      </c>
      <c r="AM56" s="105" t="str">
        <f>IF(BS_CONTROLE[[#This Row],[SB]]=0, "-", BS_CONTROLE[[#This Row],[SB]])</f>
        <v>ZDGK58</v>
      </c>
      <c r="AN56" s="105">
        <f>IF(BS_CONTROLE[[#This Row],[SUB]]=0, "-", BS_CONTROLE[[#This Row],[SUB]])</f>
        <v>73</v>
      </c>
      <c r="AO56" s="105">
        <f>BS_CONTROLE[[#This Row],[KM - Inicio]]</f>
        <v>55</v>
      </c>
      <c r="AP56" s="105">
        <f>BS_CONTROLE[[#This Row],[KM - Inicio]]</f>
        <v>55</v>
      </c>
      <c r="AQ56" s="108">
        <v>0.37777777777777777</v>
      </c>
      <c r="AR56" s="108">
        <v>0</v>
      </c>
      <c r="AS56" s="108">
        <v>0</v>
      </c>
      <c r="AT56" s="135"/>
      <c r="AU56" s="135"/>
      <c r="AV56" s="13"/>
      <c r="AW56" s="13"/>
      <c r="AX56" s="176">
        <f t="shared" si="1"/>
        <v>0</v>
      </c>
      <c r="AY56" s="153"/>
      <c r="AZ56" s="109">
        <v>0</v>
      </c>
      <c r="BA56" s="9" t="str">
        <f>IFERROR(_xlfn.XLOOKUP(AH56, BS_ATIVIDADE[ATIVIDADE],BS_ATIVIDADE[UNIDADE] ), "*")</f>
        <v>M</v>
      </c>
      <c r="BB56" s="12" t="str" cm="1">
        <f t="array" ref="BB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6" s="12" t="str" cm="1">
        <f t="array" ref="BC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56" s="10" t="str" cm="1">
        <f t="array" ref="BD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6" s="150" t="str">
        <f>BS_CONTROLE[[#This Row],[Responsavel pelo boletim]]</f>
        <v>Luiz Granado</v>
      </c>
      <c r="BF56" s="15"/>
      <c r="BG56" s="16">
        <v>0</v>
      </c>
      <c r="BH56" s="16"/>
      <c r="BI56" s="16" t="s">
        <v>1166</v>
      </c>
      <c r="BJ56" s="16" t="s">
        <v>1166</v>
      </c>
      <c r="BK56" s="15"/>
      <c r="BL56" s="130" t="s">
        <v>471</v>
      </c>
      <c r="BM56" s="130" t="s">
        <v>500</v>
      </c>
      <c r="BN56" s="130" t="s">
        <v>561</v>
      </c>
      <c r="BO56" s="16" t="s">
        <v>1166</v>
      </c>
      <c r="BP56" s="11" t="str">
        <f>IF(AND(BQ56&lt;1,BR56&lt;1),"Produção e Intervalo",IF(BQ56&lt;1,"Intervalo",IF(BR56&lt;1,"Produção","Aderente")))</f>
        <v>Produção e Intervalo</v>
      </c>
      <c r="BQ56" s="18">
        <f>IF(OR(B56="",E56=""),"*",AX56/O56)</f>
        <v>0</v>
      </c>
      <c r="BR56" s="18">
        <f>IF(OR(B56="",E56=""),"*",AZ56/P56)</f>
        <v>0</v>
      </c>
      <c r="BS56" s="210" t="str">
        <f t="shared" si="5"/>
        <v>CCOCirculaçãoIntervaloOportunidade</v>
      </c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</row>
    <row r="57" spans="1:122">
      <c r="A57" s="45" t="str">
        <f>D57&amp;B57</f>
        <v>W9246057</v>
      </c>
      <c r="B57" s="183">
        <v>46057</v>
      </c>
      <c r="C57" s="134">
        <f>IF(BS_CONTROLE[[#This Row],[DATA]]="","",WEEKNUM(BS_CONTROLE[[#This Row],[DATA]]))</f>
        <v>6</v>
      </c>
      <c r="D57" s="178" t="s">
        <v>865</v>
      </c>
      <c r="E57" s="126" t="s">
        <v>787</v>
      </c>
      <c r="F57" s="142" t="str">
        <f>IF(D57="","*",VLOOKUP(E57,BS_ATIVIDADE[],3,FALSE))</f>
        <v>DORMENTE - DESCARGA</v>
      </c>
      <c r="G57" s="150" t="s">
        <v>1094</v>
      </c>
      <c r="H57" s="150" t="s">
        <v>1094</v>
      </c>
      <c r="I57" s="105">
        <v>73</v>
      </c>
      <c r="J57" s="105">
        <v>16</v>
      </c>
      <c r="K57" s="105">
        <v>18</v>
      </c>
      <c r="L57" s="127" t="str" cm="1">
        <f t="array" ref="L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57" s="127" t="str" cm="1">
        <f t="array" ref="M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57" s="186">
        <v>0.375</v>
      </c>
      <c r="O57" s="106">
        <v>0.125</v>
      </c>
      <c r="P57" s="105">
        <v>1000</v>
      </c>
      <c r="Q57" s="9" t="str">
        <f>IF(E57=0, "*", IFERROR(_xlfn.XLOOKUP(E57, BS_ATIVIDADE[ATIVIDADE], BS_ATIVIDADE[UNIDADE]), "*"))</f>
        <v>Nº DE DORMENTES</v>
      </c>
      <c r="R57" s="128" t="str" cm="1">
        <f t="array" ref="R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7" s="128" t="str" cm="1">
        <f t="array" ref="S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57" s="10" t="str" cm="1">
        <f t="array" ref="T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7" s="105" t="s">
        <v>1095</v>
      </c>
      <c r="V57" s="105" t="s">
        <v>1132</v>
      </c>
      <c r="W57" s="104" t="s">
        <v>452</v>
      </c>
      <c r="X57" s="129" t="s">
        <v>455</v>
      </c>
      <c r="Y57" s="104"/>
      <c r="Z57" s="105" t="s">
        <v>1167</v>
      </c>
      <c r="AA57" s="103" t="s">
        <v>454</v>
      </c>
      <c r="AB57" s="103" t="s">
        <v>450</v>
      </c>
      <c r="AC57" s="107">
        <v>0.29166666666666669</v>
      </c>
      <c r="AD57" s="105">
        <v>769</v>
      </c>
      <c r="AE57" s="107" t="s">
        <v>1098</v>
      </c>
      <c r="AF57" s="105">
        <v>17</v>
      </c>
      <c r="AG57" s="14"/>
      <c r="AH57" s="126" t="str">
        <f>IF(BS_CONTROLE[[#This Row],[Atividade]]=0, "-", BS_CONTROLE[[#This Row],[Atividade]])</f>
        <v>PDM - DESCARGA - DORMENTE</v>
      </c>
      <c r="AI57" s="8" t="str">
        <f>IF(BS_CONTROLE[[#This Row],[Atividade]]=0, "-", BS_CONTROLE[[#This Row],[Atividade]])</f>
        <v>PDM - DESCARGA - DORMENTE</v>
      </c>
      <c r="AJ57" s="30" t="str">
        <f>BS_CONTROLE[[#This Row],[Local - Partida]]</f>
        <v>ZAR2</v>
      </c>
      <c r="AK57" s="30" t="str">
        <f>BS_CONTROLE[[#This Row],[Local - Encerramento]]</f>
        <v>ZAR2</v>
      </c>
      <c r="AL57" s="105" t="str">
        <f>IF(BS_CONTROLE[[#This Row],[Entre - Estações]]=0, "-", BS_CONTROLE[[#This Row],[Entre - Estações]])</f>
        <v>ZZR-ZDZ</v>
      </c>
      <c r="AM57" s="105" t="str">
        <f>IF(BS_CONTROLE[[#This Row],[SB]]=0, "-", BS_CONTROLE[[#This Row],[SB]])</f>
        <v>K14K18</v>
      </c>
      <c r="AN57" s="105">
        <f>IF(BS_CONTROLE[[#This Row],[SUB]]=0, "-", BS_CONTROLE[[#This Row],[SUB]])</f>
        <v>73</v>
      </c>
      <c r="AO57" s="105">
        <f>BS_CONTROLE[[#This Row],[KM - Inicio]]</f>
        <v>16</v>
      </c>
      <c r="AP57" s="105">
        <f>BS_CONTROLE[[#This Row],[KM - Inicio]]</f>
        <v>16</v>
      </c>
      <c r="AQ57" s="108">
        <v>0</v>
      </c>
      <c r="AR57" s="108">
        <v>0</v>
      </c>
      <c r="AS57" s="108">
        <v>0</v>
      </c>
      <c r="AT57" s="135"/>
      <c r="AU57" s="135"/>
      <c r="AV57" s="13"/>
      <c r="AW57" s="13"/>
      <c r="AX57" s="176">
        <f t="shared" si="1"/>
        <v>0</v>
      </c>
      <c r="AY57" s="153"/>
      <c r="AZ57" s="109">
        <v>0</v>
      </c>
      <c r="BA57" s="9" t="str">
        <f>IFERROR(_xlfn.XLOOKUP(AH57, BS_ATIVIDADE[ATIVIDADE],BS_ATIVIDADE[UNIDADE] ), "*")</f>
        <v>Nº DE DORMENTES</v>
      </c>
      <c r="BB57" s="12" t="str" cm="1">
        <f t="array" ref="BB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7" s="12" t="str" cm="1">
        <f t="array" ref="BC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57" s="10" t="str" cm="1">
        <f t="array" ref="BD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7" s="150" t="str">
        <f>BS_CONTROLE[[#This Row],[Responsavel pelo boletim]]</f>
        <v>Gabriel</v>
      </c>
      <c r="BF57" s="15"/>
      <c r="BG57" s="16">
        <v>0</v>
      </c>
      <c r="BH57" s="16"/>
      <c r="BI57" s="16" t="s">
        <v>1077</v>
      </c>
      <c r="BJ57" s="16" t="s">
        <v>1077</v>
      </c>
      <c r="BK57" s="15"/>
      <c r="BL57" s="130" t="s">
        <v>471</v>
      </c>
      <c r="BM57" s="130" t="s">
        <v>500</v>
      </c>
      <c r="BN57" s="130" t="s">
        <v>561</v>
      </c>
      <c r="BO57" s="16" t="s">
        <v>1077</v>
      </c>
      <c r="BP57" s="11" t="str">
        <f>IF(AND(BQ57&lt;1,BR57&lt;1),"Produção e Intervalo",IF(BQ57&lt;1,"Intervalo",IF(BR57&lt;1,"Produção","Aderente")))</f>
        <v>Produção e Intervalo</v>
      </c>
      <c r="BQ57" s="18">
        <f>IF(OR(B57="",E57=""),"*",AX57/O57)</f>
        <v>0</v>
      </c>
      <c r="BR57" s="18">
        <f>IF(OR(B57="",E57=""),"*",AZ57/P57)</f>
        <v>0</v>
      </c>
      <c r="BS57" s="210" t="str">
        <f t="shared" si="5"/>
        <v>CCOCirculaçãoIntervaloOportunidade</v>
      </c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</row>
    <row r="58" spans="1:122">
      <c r="A58" s="45" t="str">
        <f t="shared" si="3"/>
        <v>ANTÔNIO (TP-713)46057</v>
      </c>
      <c r="B58" s="102">
        <v>46057</v>
      </c>
      <c r="C58" s="134">
        <f>IF(BS_CONTROLE[[#This Row],[DATA]]="","",WEEKNUM(BS_CONTROLE[[#This Row],[DATA]]))</f>
        <v>6</v>
      </c>
      <c r="D58" s="104" t="s">
        <v>883</v>
      </c>
      <c r="E58" s="185" t="s">
        <v>806</v>
      </c>
      <c r="F58" s="142" t="str">
        <f>IF(D58="","*",VLOOKUP(E58,BS_ATIVIDADE[],3,FALSE))</f>
        <v>SOLDA</v>
      </c>
      <c r="G58" s="106" t="s">
        <v>624</v>
      </c>
      <c r="H58" s="106" t="s">
        <v>624</v>
      </c>
      <c r="I58" s="105">
        <v>73</v>
      </c>
      <c r="J58" s="105">
        <v>16.8</v>
      </c>
      <c r="K58" s="105" t="s">
        <v>624</v>
      </c>
      <c r="L58" s="127" t="str" cm="1">
        <f t="array" ref="L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58" s="127" t="str" cm="1">
        <f t="array" ref="M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58" s="106">
        <v>0.375</v>
      </c>
      <c r="O58" s="106">
        <v>6.25E-2</v>
      </c>
      <c r="P58" s="105">
        <v>1</v>
      </c>
      <c r="Q58" s="9" t="str">
        <f>IF(E58=0, "*", IFERROR(_xlfn.XLOOKUP(E58, BS_ATIVIDADE[ATIVIDADE], BS_ATIVIDADE[UNIDADE]), "*"))</f>
        <v>Nº DE SOLDA</v>
      </c>
      <c r="R58" s="128" t="str" cm="1">
        <f t="array" ref="R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8" s="128" t="str" cm="1">
        <f t="array" ref="S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58" s="10" t="str" cm="1">
        <f t="array" ref="T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8" s="105" t="s">
        <v>1089</v>
      </c>
      <c r="V58" s="105" t="s">
        <v>1080</v>
      </c>
      <c r="W58" s="104" t="s">
        <v>452</v>
      </c>
      <c r="X58" s="129" t="s">
        <v>455</v>
      </c>
      <c r="Y58" s="104"/>
      <c r="Z58" s="105"/>
      <c r="AA58" s="103"/>
      <c r="AB58" s="152"/>
      <c r="AC58" s="107"/>
      <c r="AD58" s="105"/>
      <c r="AE58" s="105"/>
      <c r="AF58" s="105"/>
      <c r="AG58" s="14"/>
      <c r="AH58" s="126" t="str">
        <f>IF(BS_CONTROLE[[#This Row],[Atividade]]=0, "-", BS_CONTROLE[[#This Row],[Atividade]])</f>
        <v>PDM - SOLDA</v>
      </c>
      <c r="AI58" s="8" t="str">
        <f>IF(BS_CONTROLE[[#This Row],[Atividade]]=0, "-", BS_CONTROLE[[#This Row],[Atividade]])</f>
        <v>PDM - SOLDA</v>
      </c>
      <c r="AJ58" s="30" t="str">
        <f>BS_CONTROLE[[#This Row],[Local - Partida]]</f>
        <v>-</v>
      </c>
      <c r="AK58" s="30" t="str">
        <f>BS_CONTROLE[[#This Row],[Local - Encerramento]]</f>
        <v>-</v>
      </c>
      <c r="AL58" s="105" t="str">
        <f>IF(BS_CONTROLE[[#This Row],[Entre - Estações]]=0, "-", BS_CONTROLE[[#This Row],[Entre - Estações]])</f>
        <v>ZZR-ZDZ</v>
      </c>
      <c r="AM58" s="105" t="str">
        <f>IF(BS_CONTROLE[[#This Row],[SB]]=0, "-", BS_CONTROLE[[#This Row],[SB]])</f>
        <v>K14K18</v>
      </c>
      <c r="AN58" s="105">
        <f>IF(BS_CONTROLE[[#This Row],[SUB]]=0, "-", BS_CONTROLE[[#This Row],[SUB]])</f>
        <v>73</v>
      </c>
      <c r="AO58" s="105">
        <f>BS_CONTROLE[[#This Row],[KM - Inicio]]</f>
        <v>16.8</v>
      </c>
      <c r="AP58" s="105">
        <f>BS_CONTROLE[[#This Row],[KM - Inicio]]</f>
        <v>16.8</v>
      </c>
      <c r="AQ58" s="108">
        <v>0.34722222222222221</v>
      </c>
      <c r="AR58" s="108">
        <v>0</v>
      </c>
      <c r="AS58" s="108">
        <v>0</v>
      </c>
      <c r="AT58" s="135"/>
      <c r="AU58" s="135"/>
      <c r="AV58" s="13"/>
      <c r="AW58" s="13"/>
      <c r="AX58" s="176">
        <f t="shared" si="1"/>
        <v>0</v>
      </c>
      <c r="AY58" s="153"/>
      <c r="AZ58" s="109">
        <v>0</v>
      </c>
      <c r="BA58" s="9" t="str">
        <f>IFERROR(_xlfn.XLOOKUP(AH58, BS_ATIVIDADE[ATIVIDADE],BS_ATIVIDADE[UNIDADE] ), "*")</f>
        <v>Nº DE SOLDA</v>
      </c>
      <c r="BB58" s="12" t="str" cm="1">
        <f t="array" ref="BB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8" s="12" t="str" cm="1">
        <f t="array" ref="BC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58" s="10" t="str" cm="1">
        <f t="array" ref="BD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8" s="150"/>
      <c r="BF58" s="15"/>
      <c r="BG58" s="16">
        <v>0</v>
      </c>
      <c r="BH58" s="16"/>
      <c r="BI58" s="16" t="s">
        <v>1168</v>
      </c>
      <c r="BJ58" s="16" t="s">
        <v>1168</v>
      </c>
      <c r="BK58" s="15"/>
      <c r="BL58" s="130" t="s">
        <v>478</v>
      </c>
      <c r="BM58" s="130" t="s">
        <v>502</v>
      </c>
      <c r="BN58" s="130" t="s">
        <v>502</v>
      </c>
      <c r="BO58" s="16" t="s">
        <v>1168</v>
      </c>
      <c r="BP58" s="11" t="str">
        <f t="shared" si="4"/>
        <v>Produção e Intervalo</v>
      </c>
      <c r="BQ58" s="18">
        <f>IF(OR(B58="",E58=""),"*",AX58/O58)</f>
        <v>0</v>
      </c>
      <c r="BR58" s="18">
        <f>IF(OR(B58="",E58=""),"*",AZ58/P58)</f>
        <v>0</v>
      </c>
      <c r="BS58" s="210" t="str">
        <f t="shared" si="5"/>
        <v>CondiçõesClimáticaChuva</v>
      </c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</row>
    <row r="59" spans="1:122">
      <c r="A59" s="45" t="str">
        <f t="shared" si="3"/>
        <v>W9946057</v>
      </c>
      <c r="B59" s="102">
        <v>46057</v>
      </c>
      <c r="C59" s="134">
        <f>IF(BS_CONTROLE[[#This Row],[DATA]]="","",WEEKNUM(BS_CONTROLE[[#This Row],[DATA]]))</f>
        <v>6</v>
      </c>
      <c r="D59" s="184" t="s">
        <v>871</v>
      </c>
      <c r="E59" s="193" t="s">
        <v>638</v>
      </c>
      <c r="F59" s="142" t="str">
        <f>IF(D59="","*",VLOOKUP(E59,BS_ATIVIDADE[],3,FALSE))</f>
        <v>OUTROS</v>
      </c>
      <c r="G59" s="186" t="s">
        <v>16</v>
      </c>
      <c r="H59" s="186" t="s">
        <v>135</v>
      </c>
      <c r="I59" s="127">
        <v>73</v>
      </c>
      <c r="J59" s="127">
        <v>7</v>
      </c>
      <c r="K59" s="105">
        <v>42</v>
      </c>
      <c r="L59" s="127" t="s">
        <v>1135</v>
      </c>
      <c r="M59" s="127" t="s">
        <v>1136</v>
      </c>
      <c r="N59" s="186">
        <v>0.375</v>
      </c>
      <c r="O59" s="106">
        <v>4.1666666666666664E-2</v>
      </c>
      <c r="P59" s="105">
        <v>1</v>
      </c>
      <c r="Q59" s="9" t="str">
        <f>IF(E59=0, "*", IFERROR(_xlfn.XLOOKUP(E59, BS_ATIVIDADE[ATIVIDADE], BS_ATIVIDADE[UNIDADE]), "*"))</f>
        <v>BINÁRIO</v>
      </c>
      <c r="R59" s="128" t="str" cm="1">
        <f t="array" ref="R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59" s="128" t="str" cm="1">
        <f t="array" ref="S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59" s="10" t="str" cm="1">
        <f t="array" ref="T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59" s="105" t="s">
        <v>1120</v>
      </c>
      <c r="V59" s="105" t="s">
        <v>1137</v>
      </c>
      <c r="W59" s="104" t="s">
        <v>452</v>
      </c>
      <c r="X59" s="129" t="s">
        <v>455</v>
      </c>
      <c r="Y59" s="104"/>
      <c r="Z59" s="187" t="s">
        <v>1138</v>
      </c>
      <c r="AA59" s="188" t="s">
        <v>449</v>
      </c>
      <c r="AB59" s="188" t="s">
        <v>450</v>
      </c>
      <c r="AC59" s="189">
        <v>0.29166666666666669</v>
      </c>
      <c r="AD59" s="187"/>
      <c r="AE59" s="189"/>
      <c r="AF59" s="127"/>
      <c r="AG59" s="14"/>
      <c r="AH59" s="126" t="str">
        <f>IF(BS_CONTROLE[[#This Row],[Atividade]]=0, "-", BS_CONTROLE[[#This Row],[Atividade]])</f>
        <v>DESLOCAMENTO</v>
      </c>
      <c r="AI59" s="8" t="str">
        <f>IF(BS_CONTROLE[[#This Row],[Atividade]]=0, "-", BS_CONTROLE[[#This Row],[Atividade]])</f>
        <v>DESLOCAMENTO</v>
      </c>
      <c r="AJ59" s="30" t="str">
        <f>BS_CONTROLE[[#This Row],[Local - Partida]]</f>
        <v>ZTO2</v>
      </c>
      <c r="AK59" s="30" t="str">
        <f>BS_CONTROLE[[#This Row],[Local - Encerramento]]</f>
        <v>ZMA</v>
      </c>
      <c r="AL59" s="105" t="str">
        <f>IF(BS_CONTROLE[[#This Row],[Entre - Estações]]=0, "-", BS_CONTROLE[[#This Row],[Entre - Estações]])</f>
        <v>ZTO-ZMA</v>
      </c>
      <c r="AM59" s="105" t="str">
        <f>IF(BS_CONTROLE[[#This Row],[SB]]=0, "-", BS_CONTROLE[[#This Row],[SB]])</f>
        <v>ZTOZMA</v>
      </c>
      <c r="AN59" s="105">
        <f>IF(BS_CONTROLE[[#This Row],[SUB]]=0, "-", BS_CONTROLE[[#This Row],[SUB]])</f>
        <v>73</v>
      </c>
      <c r="AO59" s="105">
        <f>BS_CONTROLE[[#This Row],[KM - Inicio]]</f>
        <v>7</v>
      </c>
      <c r="AP59" s="105">
        <f>BS_CONTROLE[[#This Row],[KM - Inicio]]</f>
        <v>7</v>
      </c>
      <c r="AQ59" s="108">
        <v>0</v>
      </c>
      <c r="AR59" s="108">
        <v>0</v>
      </c>
      <c r="AS59" s="108">
        <v>0</v>
      </c>
      <c r="AT59" s="135"/>
      <c r="AU59" s="135"/>
      <c r="AV59" s="13"/>
      <c r="AW59" s="13"/>
      <c r="AX59" s="176">
        <f t="shared" si="1"/>
        <v>0</v>
      </c>
      <c r="AY59" s="153"/>
      <c r="AZ59" s="109">
        <v>0</v>
      </c>
      <c r="BA59" s="9" t="str">
        <f>IFERROR(_xlfn.XLOOKUP(AH59, BS_ATIVIDADE[ATIVIDADE],BS_ATIVIDADE[UNIDADE] ), "*")</f>
        <v>BINÁRIO</v>
      </c>
      <c r="BB59" s="12" t="str" cm="1">
        <f t="array" ref="BB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59" s="12" t="str" cm="1">
        <f t="array" ref="BC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59" s="10" t="str" cm="1">
        <f t="array" ref="BD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59" s="150"/>
      <c r="BF59" s="15"/>
      <c r="BG59" s="16">
        <v>0</v>
      </c>
      <c r="BH59" s="16"/>
      <c r="BI59" s="16" t="s">
        <v>1169</v>
      </c>
      <c r="BJ59" s="16" t="s">
        <v>1169</v>
      </c>
      <c r="BK59" s="15"/>
      <c r="BL59" s="130" t="s">
        <v>464</v>
      </c>
      <c r="BM59" s="130" t="s">
        <v>486</v>
      </c>
      <c r="BN59" s="130" t="s">
        <v>550</v>
      </c>
      <c r="BO59" s="16" t="s">
        <v>1169</v>
      </c>
      <c r="BP59" s="11" t="str">
        <f t="shared" si="4"/>
        <v>Produção e Intervalo</v>
      </c>
      <c r="BQ59" s="18">
        <f>IF(OR(B59="",E59=""),"*",AX59/O59)</f>
        <v>0</v>
      </c>
      <c r="BR59" s="18">
        <f>IF(OR(B59="",E59=""),"*",AZ59/P59)</f>
        <v>0</v>
      </c>
      <c r="BS59" s="210" t="str">
        <f t="shared" si="5"/>
        <v>PátioOperação</v>
      </c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</row>
    <row r="60" spans="1:122">
      <c r="A60" s="45" t="str">
        <f t="shared" si="3"/>
        <v>W9746057</v>
      </c>
      <c r="B60" s="102">
        <v>46057</v>
      </c>
      <c r="C60" s="134">
        <f>IF(BS_CONTROLE[[#This Row],[DATA]]="","",WEEKNUM(BS_CONTROLE[[#This Row],[DATA]]))</f>
        <v>6</v>
      </c>
      <c r="D60" s="104" t="s">
        <v>869</v>
      </c>
      <c r="E60" s="126" t="s">
        <v>638</v>
      </c>
      <c r="F60" s="142" t="str">
        <f>IF(D60="","*",VLOOKUP(E60,BS_ATIVIDADE[],3,FALSE))</f>
        <v>OUTROS</v>
      </c>
      <c r="G60" s="106" t="s">
        <v>16</v>
      </c>
      <c r="H60" s="106" t="s">
        <v>1139</v>
      </c>
      <c r="I60" s="105">
        <v>73</v>
      </c>
      <c r="J60" s="105">
        <v>7</v>
      </c>
      <c r="K60" s="105" t="s">
        <v>624</v>
      </c>
      <c r="L60" s="127" t="s">
        <v>1140</v>
      </c>
      <c r="M60" s="127" t="s">
        <v>1141</v>
      </c>
      <c r="N60" s="186">
        <v>0.375</v>
      </c>
      <c r="O60" s="106">
        <v>4.1666666666666664E-2</v>
      </c>
      <c r="P60" s="105">
        <v>1</v>
      </c>
      <c r="Q60" s="9" t="str">
        <f>IF(E60=0, "*", IFERROR(_xlfn.XLOOKUP(E60, BS_ATIVIDADE[ATIVIDADE], BS_ATIVIDADE[UNIDADE]), "*"))</f>
        <v>BINÁRIO</v>
      </c>
      <c r="R60" s="128" t="str" cm="1">
        <f t="array" ref="R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0" s="128" t="str" cm="1">
        <f t="array" ref="S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60" s="10" t="str" cm="1">
        <f t="array" ref="T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60" s="105" t="s">
        <v>1142</v>
      </c>
      <c r="V60" s="151" t="s">
        <v>1143</v>
      </c>
      <c r="W60" s="104" t="s">
        <v>452</v>
      </c>
      <c r="X60" s="129" t="s">
        <v>455</v>
      </c>
      <c r="Y60" s="104"/>
      <c r="Z60" s="105" t="s">
        <v>1144</v>
      </c>
      <c r="AA60" s="103" t="s">
        <v>449</v>
      </c>
      <c r="AB60" s="152"/>
      <c r="AC60" s="107"/>
      <c r="AD60" s="105"/>
      <c r="AE60" s="105"/>
      <c r="AF60" s="105"/>
      <c r="AG60" s="14"/>
      <c r="AH60" s="126" t="str">
        <f>IF(BS_CONTROLE[[#This Row],[Atividade]]=0, "-", BS_CONTROLE[[#This Row],[Atividade]])</f>
        <v>DESLOCAMENTO</v>
      </c>
      <c r="AI60" s="8" t="str">
        <f>IF(BS_CONTROLE[[#This Row],[Atividade]]=0, "-", BS_CONTROLE[[#This Row],[Atividade]])</f>
        <v>DESLOCAMENTO</v>
      </c>
      <c r="AJ60" s="30" t="str">
        <f>BS_CONTROLE[[#This Row],[Local - Partida]]</f>
        <v>ZTO2</v>
      </c>
      <c r="AK60" s="30" t="str">
        <f>BS_CONTROLE[[#This Row],[Local - Encerramento]]</f>
        <v>ZEM</v>
      </c>
      <c r="AL60" s="105" t="str">
        <f>IF(BS_CONTROLE[[#This Row],[Entre - Estações]]=0, "-", BS_CONTROLE[[#This Row],[Entre - Estações]])</f>
        <v>ZTO-ZEM</v>
      </c>
      <c r="AM60" s="105" t="str">
        <f>IF(BS_CONTROLE[[#This Row],[SB]]=0, "-", BS_CONTROLE[[#This Row],[SB]])</f>
        <v>ZTOZEM</v>
      </c>
      <c r="AN60" s="105">
        <f>IF(BS_CONTROLE[[#This Row],[SUB]]=0, "-", BS_CONTROLE[[#This Row],[SUB]])</f>
        <v>73</v>
      </c>
      <c r="AO60" s="105">
        <f>BS_CONTROLE[[#This Row],[KM - Inicio]]</f>
        <v>7</v>
      </c>
      <c r="AP60" s="105">
        <f>BS_CONTROLE[[#This Row],[KM - Inicio]]</f>
        <v>7</v>
      </c>
      <c r="AQ60" s="108">
        <v>0</v>
      </c>
      <c r="AR60" s="108">
        <v>0</v>
      </c>
      <c r="AS60" s="108">
        <v>0</v>
      </c>
      <c r="AT60" s="135"/>
      <c r="AU60" s="135"/>
      <c r="AV60" s="13"/>
      <c r="AW60" s="13"/>
      <c r="AX60" s="176">
        <f t="shared" si="1"/>
        <v>0</v>
      </c>
      <c r="AY60" s="153"/>
      <c r="AZ60" s="109">
        <v>0</v>
      </c>
      <c r="BA60" s="9" t="str">
        <f>IFERROR(_xlfn.XLOOKUP(AH60, BS_ATIVIDADE[ATIVIDADE],BS_ATIVIDADE[UNIDADE] ), "*")</f>
        <v>BINÁRIO</v>
      </c>
      <c r="BB60" s="12" t="str" cm="1">
        <f t="array" ref="BB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0" s="12" t="str" cm="1">
        <f t="array" ref="BC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60" s="10" t="str" cm="1">
        <f t="array" ref="BD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60" s="150"/>
      <c r="BF60" s="15"/>
      <c r="BG60" s="16">
        <v>0</v>
      </c>
      <c r="BH60" s="16"/>
      <c r="BI60" s="16" t="s">
        <v>1170</v>
      </c>
      <c r="BJ60" s="16" t="s">
        <v>1170</v>
      </c>
      <c r="BK60" s="15"/>
      <c r="BL60" s="130" t="s">
        <v>464</v>
      </c>
      <c r="BM60" s="130" t="s">
        <v>486</v>
      </c>
      <c r="BN60" s="130" t="s">
        <v>550</v>
      </c>
      <c r="BO60" s="16" t="s">
        <v>1171</v>
      </c>
      <c r="BP60" s="11" t="str">
        <f t="shared" si="4"/>
        <v>Produção e Intervalo</v>
      </c>
      <c r="BQ60" s="18">
        <f>IF(OR(B60="",E60=""),"*",AX60/O60)</f>
        <v>0</v>
      </c>
      <c r="BR60" s="18">
        <f>IF(OR(B60="",E60=""),"*",AZ60/P60)</f>
        <v>0</v>
      </c>
      <c r="BS60" s="210" t="str">
        <f t="shared" si="5"/>
        <v>PátioOperação</v>
      </c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</row>
    <row r="61" spans="1:122">
      <c r="A61" s="45" t="str">
        <f t="shared" si="3"/>
        <v>V8346057</v>
      </c>
      <c r="B61" s="102">
        <v>46057</v>
      </c>
      <c r="C61" s="134">
        <f>IF(BS_CONTROLE[[#This Row],[DATA]]="","",WEEKNUM(BS_CONTROLE[[#This Row],[DATA]]))</f>
        <v>6</v>
      </c>
      <c r="D61" s="104" t="s">
        <v>822</v>
      </c>
      <c r="E61" s="126" t="s">
        <v>729</v>
      </c>
      <c r="F61" s="142" t="str">
        <f>IF(D61="","*",VLOOKUP(E61,BS_ATIVIDADE[],3,FALSE))</f>
        <v>MECANIZAÇÃO - SOCADORA</v>
      </c>
      <c r="G61" s="106" t="s">
        <v>57</v>
      </c>
      <c r="H61" s="106" t="s">
        <v>55</v>
      </c>
      <c r="I61" s="105">
        <v>70</v>
      </c>
      <c r="J61" s="105">
        <v>139.30000000000001</v>
      </c>
      <c r="K61" s="105">
        <v>139</v>
      </c>
      <c r="L61" s="127" t="str" cm="1">
        <f t="array" ref="L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61" s="127" t="str" cm="1">
        <f t="array" ref="M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61" s="106">
        <v>0.35416666666666669</v>
      </c>
      <c r="O61" s="106">
        <v>8.3333333333333329E-2</v>
      </c>
      <c r="P61" s="105">
        <v>300</v>
      </c>
      <c r="Q61" s="9" t="str">
        <f>IF(E61=0, "*", IFERROR(_xlfn.XLOOKUP(E61, BS_ATIVIDADE[ATIVIDADE], BS_ATIVIDADE[UNIDADE]), "*"))</f>
        <v>M</v>
      </c>
      <c r="R61" s="128" t="str" cm="1">
        <f t="array" ref="R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1" s="128" t="str" cm="1">
        <f t="array" ref="S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61" s="10" t="str" cm="1">
        <f t="array" ref="T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61" s="105" t="s">
        <v>1063</v>
      </c>
      <c r="V61" s="105" t="s">
        <v>1064</v>
      </c>
      <c r="W61" s="104" t="s">
        <v>452</v>
      </c>
      <c r="X61" s="129" t="s">
        <v>455</v>
      </c>
      <c r="Y61" s="104"/>
      <c r="Z61" s="105"/>
      <c r="AA61" s="103"/>
      <c r="AB61" s="152"/>
      <c r="AC61" s="107"/>
      <c r="AD61" s="105"/>
      <c r="AE61" s="105"/>
      <c r="AF61" s="105"/>
      <c r="AG61" s="14"/>
      <c r="AH61" s="126" t="str">
        <f>IF(BS_CONTROLE[[#This Row],[Atividade]]=0, "-", BS_CONTROLE[[#This Row],[Atividade]])</f>
        <v>MECANIZAÇÃO - SOCADORA</v>
      </c>
      <c r="AI61" s="8" t="str">
        <f>IF(BS_CONTROLE[[#This Row],[Atividade]]=0, "-", BS_CONTROLE[[#This Row],[Atividade]])</f>
        <v>MECANIZAÇÃO - SOCADORA</v>
      </c>
      <c r="AJ61" s="30" t="str">
        <f>BS_CONTROLE[[#This Row],[Local - Partida]]</f>
        <v>ZIQ2</v>
      </c>
      <c r="AK61" s="30" t="str">
        <f>BS_CONTROLE[[#This Row],[Local - Encerramento]]</f>
        <v>ZIQ</v>
      </c>
      <c r="AL61" s="105" t="str">
        <f>IF(BS_CONTROLE[[#This Row],[Entre - Estações]]=0, "-", BS_CONTROLE[[#This Row],[Entre - Estações]])</f>
        <v>ZRQ-ZQX</v>
      </c>
      <c r="AM61" s="105" t="str">
        <f>IF(BS_CONTROLE[[#This Row],[SB]]=0, "-", BS_CONTROLE[[#This Row],[SB]])</f>
        <v>139ZQX1</v>
      </c>
      <c r="AN61" s="105">
        <f>IF(BS_CONTROLE[[#This Row],[SUB]]=0, "-", BS_CONTROLE[[#This Row],[SUB]])</f>
        <v>70</v>
      </c>
      <c r="AO61" s="105">
        <f>BS_CONTROLE[[#This Row],[KM - Inicio]]</f>
        <v>139.30000000000001</v>
      </c>
      <c r="AP61" s="105">
        <f>BS_CONTROLE[[#This Row],[KM - Inicio]]</f>
        <v>139.30000000000001</v>
      </c>
      <c r="AQ61" s="108">
        <v>0.36041666666666666</v>
      </c>
      <c r="AR61" s="108">
        <v>0</v>
      </c>
      <c r="AS61" s="108">
        <v>0</v>
      </c>
      <c r="AT61" s="135"/>
      <c r="AU61" s="135"/>
      <c r="AV61" s="13"/>
      <c r="AW61" s="13"/>
      <c r="AX61" s="176">
        <f t="shared" si="1"/>
        <v>0</v>
      </c>
      <c r="AY61" s="153"/>
      <c r="AZ61" s="109">
        <v>0</v>
      </c>
      <c r="BA61" s="9" t="str">
        <f>IFERROR(_xlfn.XLOOKUP(AH61, BS_ATIVIDADE[ATIVIDADE],BS_ATIVIDADE[UNIDADE] ), "*")</f>
        <v>M</v>
      </c>
      <c r="BB61" s="12" t="str" cm="1">
        <f t="array" ref="BB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1" s="12" t="str" cm="1">
        <f t="array" ref="BC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61" s="10" t="str" cm="1">
        <f t="array" ref="BD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61" s="150"/>
      <c r="BF61" s="15"/>
      <c r="BG61" s="16">
        <v>0</v>
      </c>
      <c r="BH61" s="16"/>
      <c r="BI61" s="16" t="s">
        <v>1172</v>
      </c>
      <c r="BJ61" s="16" t="s">
        <v>1172</v>
      </c>
      <c r="BK61" s="15"/>
      <c r="BL61" s="130" t="s">
        <v>471</v>
      </c>
      <c r="BM61" s="130" t="s">
        <v>500</v>
      </c>
      <c r="BN61" s="130" t="s">
        <v>561</v>
      </c>
      <c r="BO61" s="16" t="s">
        <v>1172</v>
      </c>
      <c r="BP61" s="11" t="str">
        <f t="shared" si="4"/>
        <v>Produção e Intervalo</v>
      </c>
      <c r="BQ61" s="18">
        <f>IF(OR(B61="",E61=""),"*",AX61/O61)</f>
        <v>0</v>
      </c>
      <c r="BR61" s="18">
        <f>IF(OR(B61="",E61=""),"*",AZ61/P61)</f>
        <v>0</v>
      </c>
      <c r="BS61" s="210" t="str">
        <f t="shared" si="5"/>
        <v>CCOCirculaçãoIntervaloOportunidade</v>
      </c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</row>
    <row r="62" spans="1:122">
      <c r="A62" s="45" t="str">
        <f t="shared" si="3"/>
        <v/>
      </c>
      <c r="B62" s="102"/>
      <c r="C62" s="134" t="str">
        <f>IF(BS_CONTROLE[[#This Row],[DATA]]="","",WEEKNUM(BS_CONTROLE[[#This Row],[DATA]]))</f>
        <v/>
      </c>
      <c r="D62" s="104"/>
      <c r="E62" s="126"/>
      <c r="F62" s="142" t="str">
        <f>IF(D62="","*",VLOOKUP(E62,BS_ATIVIDADE[],3,FALSE))</f>
        <v>*</v>
      </c>
      <c r="G62" s="106"/>
      <c r="H62" s="106"/>
      <c r="I62" s="105"/>
      <c r="J62" s="105"/>
      <c r="K62" s="105"/>
      <c r="L62" s="127" t="str" cm="1">
        <f t="array" ref="L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" s="127" t="str" cm="1">
        <f t="array" ref="M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" s="106"/>
      <c r="O62" s="106"/>
      <c r="P62" s="105"/>
      <c r="Q62" s="9" t="str">
        <f>IF(E62=0, "*", IFERROR(_xlfn.XLOOKUP(E62, BS_ATIVIDADE[ATIVIDADE], BS_ATIVIDADE[UNIDADE]), "*"))</f>
        <v>*</v>
      </c>
      <c r="R62" s="128" t="str" cm="1">
        <f t="array" ref="R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" s="128" t="str" cm="1">
        <f t="array" ref="S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" s="10" t="str" cm="1">
        <f t="array" ref="T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" s="105"/>
      <c r="V62" s="151"/>
      <c r="W62" s="104"/>
      <c r="X62" s="129"/>
      <c r="Y62" s="104"/>
      <c r="Z62" s="105"/>
      <c r="AA62" s="103"/>
      <c r="AB62" s="152"/>
      <c r="AC62" s="107"/>
      <c r="AD62" s="105"/>
      <c r="AE62" s="105"/>
      <c r="AF62" s="105"/>
      <c r="AG62" s="14"/>
      <c r="AH62" s="126" t="str">
        <f>IF(BS_CONTROLE[[#This Row],[Atividade]]=0, "-", BS_CONTROLE[[#This Row],[Atividade]])</f>
        <v>-</v>
      </c>
      <c r="AI62" s="8" t="str">
        <f>IF(BS_CONTROLE[[#This Row],[Atividade]]=0, "-", BS_CONTROLE[[#This Row],[Atividade]])</f>
        <v>-</v>
      </c>
      <c r="AJ62" s="30">
        <f>BS_CONTROLE[[#This Row],[Local - Partida]]</f>
        <v>0</v>
      </c>
      <c r="AK62" s="30">
        <f>BS_CONTROLE[[#This Row],[Local - Encerramento]]</f>
        <v>0</v>
      </c>
      <c r="AL62" s="105" t="str">
        <f>IF(BS_CONTROLE[[#This Row],[Entre - Estações]]=0, "-", BS_CONTROLE[[#This Row],[Entre - Estações]])</f>
        <v>-</v>
      </c>
      <c r="AM62" s="105" t="str">
        <f>IF(BS_CONTROLE[[#This Row],[SB]]=0, "-", BS_CONTROLE[[#This Row],[SB]])</f>
        <v>-</v>
      </c>
      <c r="AN62" s="105" t="str">
        <f>IF(BS_CONTROLE[[#This Row],[SUB]]=0, "-", BS_CONTROLE[[#This Row],[SUB]])</f>
        <v>-</v>
      </c>
      <c r="AO62" s="105">
        <f>BS_CONTROLE[[#This Row],[KM - Inicio]]</f>
        <v>0</v>
      </c>
      <c r="AP62" s="105">
        <f>BS_CONTROLE[[#This Row],[KM - Inicio]]</f>
        <v>0</v>
      </c>
      <c r="AQ62" s="108"/>
      <c r="AR62" s="108"/>
      <c r="AS62" s="108"/>
      <c r="AT62" s="135"/>
      <c r="AU62" s="135"/>
      <c r="AV62" s="13"/>
      <c r="AW62" s="13"/>
      <c r="AX62" s="176" t="str">
        <f t="shared" si="1"/>
        <v>*</v>
      </c>
      <c r="AY62" s="153"/>
      <c r="AZ62" s="109"/>
      <c r="BA62" s="9" t="str">
        <f>IFERROR(_xlfn.XLOOKUP(AH62, BS_ATIVIDADE[ATIVIDADE],BS_ATIVIDADE[UNIDADE] ), "*")</f>
        <v>*</v>
      </c>
      <c r="BB62" s="12" t="str" cm="1">
        <f t="array" ref="BB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" s="12" t="str" cm="1">
        <f t="array" ref="BC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" s="10" t="str" cm="1">
        <f t="array" ref="BD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" s="150"/>
      <c r="BF62" s="15"/>
      <c r="BG62" s="16"/>
      <c r="BH62" s="16"/>
      <c r="BI62" s="16"/>
      <c r="BJ62" s="17"/>
      <c r="BK62" s="15"/>
      <c r="BL62" s="130"/>
      <c r="BM62" s="130"/>
      <c r="BN62" s="130"/>
      <c r="BO62" s="17"/>
      <c r="BP62" s="11" t="str">
        <f t="shared" si="4"/>
        <v>Aderente</v>
      </c>
      <c r="BQ62" s="18" t="str">
        <f>IF(OR(B62="",E62=""),"*",AX62/O62)</f>
        <v>*</v>
      </c>
      <c r="BR62" s="18" t="str">
        <f>IF(OR(B62="",E62=""),"*",AZ62/P62)</f>
        <v>*</v>
      </c>
      <c r="BS62" s="210" t="str">
        <f t="shared" si="5"/>
        <v/>
      </c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</row>
    <row r="63" spans="1:122">
      <c r="A63" s="45" t="str">
        <f t="shared" si="3"/>
        <v/>
      </c>
      <c r="B63" s="102"/>
      <c r="C63" s="134" t="str">
        <f>IF(BS_CONTROLE[[#This Row],[DATA]]="","",WEEKNUM(BS_CONTROLE[[#This Row],[DATA]]))</f>
        <v/>
      </c>
      <c r="D63" s="104"/>
      <c r="E63" s="126"/>
      <c r="F63" s="142" t="str">
        <f>IF(D63="","*",VLOOKUP(E63,BS_ATIVIDADE[],3,FALSE))</f>
        <v>*</v>
      </c>
      <c r="G63" s="106"/>
      <c r="H63" s="106"/>
      <c r="I63" s="105"/>
      <c r="J63" s="105"/>
      <c r="K63" s="105"/>
      <c r="L63" s="127" t="str" cm="1">
        <f t="array" ref="L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" s="127" t="str" cm="1">
        <f t="array" ref="M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" s="106"/>
      <c r="O63" s="106"/>
      <c r="P63" s="105"/>
      <c r="Q63" s="9" t="str">
        <f>IF(E63=0, "*", IFERROR(_xlfn.XLOOKUP(E63, BS_ATIVIDADE[ATIVIDADE], BS_ATIVIDADE[UNIDADE]), "*"))</f>
        <v>*</v>
      </c>
      <c r="R63" s="128" t="str" cm="1">
        <f t="array" ref="R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" s="128" t="str" cm="1">
        <f t="array" ref="S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" s="10" t="str" cm="1">
        <f t="array" ref="T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" s="105"/>
      <c r="V63" s="151"/>
      <c r="W63" s="104"/>
      <c r="X63" s="129"/>
      <c r="Y63" s="104"/>
      <c r="Z63" s="105"/>
      <c r="AA63" s="103"/>
      <c r="AB63" s="152"/>
      <c r="AC63" s="107"/>
      <c r="AD63" s="105"/>
      <c r="AE63" s="105"/>
      <c r="AF63" s="105"/>
      <c r="AG63" s="14"/>
      <c r="AH63" s="126" t="str">
        <f>IF(BS_CONTROLE[[#This Row],[Atividade]]=0, "-", BS_CONTROLE[[#This Row],[Atividade]])</f>
        <v>-</v>
      </c>
      <c r="AI63" s="8" t="str">
        <f>IF(BS_CONTROLE[[#This Row],[Atividade]]=0, "-", BS_CONTROLE[[#This Row],[Atividade]])</f>
        <v>-</v>
      </c>
      <c r="AJ63" s="30">
        <f>BS_CONTROLE[[#This Row],[Local - Partida]]</f>
        <v>0</v>
      </c>
      <c r="AK63" s="30">
        <f>BS_CONTROLE[[#This Row],[Local - Encerramento]]</f>
        <v>0</v>
      </c>
      <c r="AL63" s="105" t="str">
        <f>IF(BS_CONTROLE[[#This Row],[Entre - Estações]]=0, "-", BS_CONTROLE[[#This Row],[Entre - Estações]])</f>
        <v>-</v>
      </c>
      <c r="AM63" s="105" t="str">
        <f>IF(BS_CONTROLE[[#This Row],[SB]]=0, "-", BS_CONTROLE[[#This Row],[SB]])</f>
        <v>-</v>
      </c>
      <c r="AN63" s="105" t="str">
        <f>IF(BS_CONTROLE[[#This Row],[SUB]]=0, "-", BS_CONTROLE[[#This Row],[SUB]])</f>
        <v>-</v>
      </c>
      <c r="AO63" s="105">
        <f>BS_CONTROLE[[#This Row],[KM - Inicio]]</f>
        <v>0</v>
      </c>
      <c r="AP63" s="105">
        <f>BS_CONTROLE[[#This Row],[KM - Inicio]]</f>
        <v>0</v>
      </c>
      <c r="AQ63" s="108"/>
      <c r="AR63" s="108"/>
      <c r="AS63" s="108"/>
      <c r="AT63" s="135"/>
      <c r="AU63" s="135"/>
      <c r="AV63" s="13"/>
      <c r="AW63" s="13"/>
      <c r="AX63" s="176" t="str">
        <f t="shared" si="1"/>
        <v>*</v>
      </c>
      <c r="AY63" s="153"/>
      <c r="AZ63" s="109"/>
      <c r="BA63" s="9" t="str">
        <f>IFERROR(_xlfn.XLOOKUP(AH63, BS_ATIVIDADE[ATIVIDADE],BS_ATIVIDADE[UNIDADE] ), "*")</f>
        <v>*</v>
      </c>
      <c r="BB63" s="12" t="str" cm="1">
        <f t="array" ref="BB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" s="12" t="str" cm="1">
        <f t="array" ref="BC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" s="10" t="str" cm="1">
        <f t="array" ref="BD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" s="150"/>
      <c r="BF63" s="15"/>
      <c r="BG63" s="16"/>
      <c r="BH63" s="16"/>
      <c r="BI63" s="16"/>
      <c r="BJ63" s="17"/>
      <c r="BK63" s="15"/>
      <c r="BL63" s="130"/>
      <c r="BM63" s="130"/>
      <c r="BN63" s="130"/>
      <c r="BO63" s="17"/>
      <c r="BP63" s="11" t="str">
        <f t="shared" si="4"/>
        <v>Aderente</v>
      </c>
      <c r="BQ63" s="18" t="str">
        <f>IF(OR(B63="",E63=""),"*",AX63/O63)</f>
        <v>*</v>
      </c>
      <c r="BR63" s="18" t="str">
        <f>IF(OR(B63="",E63=""),"*",AZ63/P63)</f>
        <v>*</v>
      </c>
      <c r="BS63" s="210" t="str">
        <f t="shared" si="5"/>
        <v/>
      </c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</row>
    <row r="64" spans="1:122">
      <c r="A64" s="45" t="str">
        <f t="shared" si="3"/>
        <v/>
      </c>
      <c r="B64" s="102"/>
      <c r="C64" s="134" t="str">
        <f>IF(BS_CONTROLE[[#This Row],[DATA]]="","",WEEKNUM(BS_CONTROLE[[#This Row],[DATA]]))</f>
        <v/>
      </c>
      <c r="D64" s="104"/>
      <c r="E64" s="126"/>
      <c r="F64" s="142" t="str">
        <f>IF(D64="","*",VLOOKUP(E64,BS_ATIVIDADE[],3,FALSE))</f>
        <v>*</v>
      </c>
      <c r="G64" s="106"/>
      <c r="H64" s="106"/>
      <c r="I64" s="105"/>
      <c r="J64" s="105"/>
      <c r="K64" s="105"/>
      <c r="L64" s="127" t="str" cm="1">
        <f t="array" ref="L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" s="127" t="str" cm="1">
        <f t="array" ref="M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" s="106"/>
      <c r="O64" s="106"/>
      <c r="P64" s="105"/>
      <c r="Q64" s="9" t="str">
        <f>IF(E64=0, "*", IFERROR(_xlfn.XLOOKUP(E64, BS_ATIVIDADE[ATIVIDADE], BS_ATIVIDADE[UNIDADE]), "*"))</f>
        <v>*</v>
      </c>
      <c r="R64" s="128" t="str" cm="1">
        <f t="array" ref="R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" s="128" t="str" cm="1">
        <f t="array" ref="S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" s="10" t="str" cm="1">
        <f t="array" ref="T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" s="105"/>
      <c r="V64" s="151"/>
      <c r="W64" s="104"/>
      <c r="X64" s="129"/>
      <c r="Y64" s="104"/>
      <c r="Z64" s="105"/>
      <c r="AA64" s="103"/>
      <c r="AB64" s="152"/>
      <c r="AC64" s="107"/>
      <c r="AD64" s="105"/>
      <c r="AE64" s="105"/>
      <c r="AF64" s="105"/>
      <c r="AG64" s="14"/>
      <c r="AH64" s="126" t="str">
        <f>IF(BS_CONTROLE[[#This Row],[Atividade]]=0, "-", BS_CONTROLE[[#This Row],[Atividade]])</f>
        <v>-</v>
      </c>
      <c r="AI64" s="8" t="str">
        <f>IF(BS_CONTROLE[[#This Row],[Atividade]]=0, "-", BS_CONTROLE[[#This Row],[Atividade]])</f>
        <v>-</v>
      </c>
      <c r="AJ64" s="30">
        <f>BS_CONTROLE[[#This Row],[Local - Partida]]</f>
        <v>0</v>
      </c>
      <c r="AK64" s="30">
        <f>BS_CONTROLE[[#This Row],[Local - Encerramento]]</f>
        <v>0</v>
      </c>
      <c r="AL64" s="105" t="str">
        <f>IF(BS_CONTROLE[[#This Row],[Entre - Estações]]=0, "-", BS_CONTROLE[[#This Row],[Entre - Estações]])</f>
        <v>-</v>
      </c>
      <c r="AM64" s="105" t="str">
        <f>IF(BS_CONTROLE[[#This Row],[SB]]=0, "-", BS_CONTROLE[[#This Row],[SB]])</f>
        <v>-</v>
      </c>
      <c r="AN64" s="105" t="str">
        <f>IF(BS_CONTROLE[[#This Row],[SUB]]=0, "-", BS_CONTROLE[[#This Row],[SUB]])</f>
        <v>-</v>
      </c>
      <c r="AO64" s="105">
        <f>BS_CONTROLE[[#This Row],[KM - Inicio]]</f>
        <v>0</v>
      </c>
      <c r="AP64" s="105">
        <f>BS_CONTROLE[[#This Row],[KM - Inicio]]</f>
        <v>0</v>
      </c>
      <c r="AQ64" s="108"/>
      <c r="AR64" s="108"/>
      <c r="AS64" s="108"/>
      <c r="AT64" s="135"/>
      <c r="AU64" s="135"/>
      <c r="AV64" s="13"/>
      <c r="AW64" s="13"/>
      <c r="AX64" s="176" t="str">
        <f t="shared" si="1"/>
        <v>*</v>
      </c>
      <c r="AY64" s="153"/>
      <c r="AZ64" s="109"/>
      <c r="BA64" s="9" t="str">
        <f>IFERROR(_xlfn.XLOOKUP(AH64, BS_ATIVIDADE[ATIVIDADE],BS_ATIVIDADE[UNIDADE] ), "*")</f>
        <v>*</v>
      </c>
      <c r="BB64" s="12" t="str" cm="1">
        <f t="array" ref="BB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" s="12" t="str" cm="1">
        <f t="array" ref="BC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" s="10" t="str" cm="1">
        <f t="array" ref="BD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" s="150"/>
      <c r="BF64" s="15"/>
      <c r="BG64" s="16"/>
      <c r="BH64" s="16"/>
      <c r="BI64" s="16"/>
      <c r="BJ64" s="17"/>
      <c r="BK64" s="15"/>
      <c r="BL64" s="130"/>
      <c r="BM64" s="130"/>
      <c r="BN64" s="130"/>
      <c r="BO64" s="17"/>
      <c r="BP64" s="11" t="str">
        <f t="shared" si="4"/>
        <v>Aderente</v>
      </c>
      <c r="BQ64" s="18" t="str">
        <f>IF(OR(B64="",E64=""),"*",AX64/O64)</f>
        <v>*</v>
      </c>
      <c r="BR64" s="18" t="str">
        <f>IF(OR(B64="",E64=""),"*",AZ64/P64)</f>
        <v>*</v>
      </c>
      <c r="BS64" s="210" t="str">
        <f t="shared" si="5"/>
        <v/>
      </c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</row>
    <row r="65" spans="1:122">
      <c r="A65" s="45" t="str">
        <f t="shared" si="3"/>
        <v>V8746058</v>
      </c>
      <c r="B65" s="102">
        <v>46058</v>
      </c>
      <c r="C65" s="134">
        <f>IF(BS_CONTROLE[[#This Row],[DATA]]="","",WEEKNUM(BS_CONTROLE[[#This Row],[DATA]]))</f>
        <v>6</v>
      </c>
      <c r="D65" s="178" t="s">
        <v>830</v>
      </c>
      <c r="E65" s="185" t="s">
        <v>729</v>
      </c>
      <c r="F65" s="142" t="str">
        <f>IF(D65="","*",VLOOKUP(E65,BS_ATIVIDADE[],3,FALSE))</f>
        <v>MECANIZAÇÃO - SOCADORA</v>
      </c>
      <c r="G65" s="106" t="s">
        <v>334</v>
      </c>
      <c r="H65" s="106" t="s">
        <v>332</v>
      </c>
      <c r="I65" s="105">
        <v>73</v>
      </c>
      <c r="J65" s="105">
        <v>272.2</v>
      </c>
      <c r="K65" s="105">
        <v>271.7</v>
      </c>
      <c r="L65" s="127" t="str" cm="1">
        <f t="array" ref="L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65" s="127" t="str" cm="1">
        <f t="array" ref="M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271ZKY</v>
      </c>
      <c r="N65" s="186">
        <v>0.34722222222222221</v>
      </c>
      <c r="O65" s="106">
        <v>0.125</v>
      </c>
      <c r="P65" s="105">
        <v>1200</v>
      </c>
      <c r="Q65" s="9" t="str">
        <f>IF(E65=0, "*", IFERROR(_xlfn.XLOOKUP(E65, BS_ATIVIDADE[ATIVIDADE], BS_ATIVIDADE[UNIDADE]), "*"))</f>
        <v>M</v>
      </c>
      <c r="R65" s="128" t="str" cm="1">
        <f t="array" ref="R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5" s="128" t="str" cm="1">
        <f t="array" ref="S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65" s="10" t="str" cm="1">
        <f t="array" ref="T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65" s="105" t="s">
        <v>1063</v>
      </c>
      <c r="V65" s="105" t="s">
        <v>1064</v>
      </c>
      <c r="W65" s="104" t="s">
        <v>452</v>
      </c>
      <c r="X65" s="129" t="s">
        <v>455</v>
      </c>
      <c r="Y65" s="104"/>
      <c r="Z65" s="105"/>
      <c r="AA65" s="103"/>
      <c r="AB65" s="152"/>
      <c r="AC65" s="107"/>
      <c r="AD65" s="105"/>
      <c r="AE65" s="105"/>
      <c r="AF65" s="105"/>
      <c r="AG65" s="14"/>
      <c r="AH65" s="126" t="str">
        <f>IF(BS_CONTROLE[[#This Row],[Atividade]]=0, "-", BS_CONTROLE[[#This Row],[Atividade]])</f>
        <v>MECANIZAÇÃO - SOCADORA</v>
      </c>
      <c r="AI65" s="8" t="str">
        <f>IF(BS_CONTROLE[[#This Row],[Atividade]]=0, "-", BS_CONTROLE[[#This Row],[Atividade]])</f>
        <v>MECANIZAÇÃO - SOCADORA</v>
      </c>
      <c r="AJ65" s="30" t="str">
        <f>BS_CONTROLE[[#This Row],[Local - Partida]]</f>
        <v>ZDP2</v>
      </c>
      <c r="AK65" s="30" t="str">
        <f>BS_CONTROLE[[#This Row],[Local - Encerramento]]</f>
        <v>ZDP</v>
      </c>
      <c r="AL65" s="105" t="str">
        <f>IF(BS_CONTROLE[[#This Row],[Entre - Estações]]=0, "-", BS_CONTROLE[[#This Row],[Entre - Estações]])</f>
        <v>ZEC-ZKY</v>
      </c>
      <c r="AM65" s="105" t="str">
        <f>IF(BS_CONTROLE[[#This Row],[SB]]=0, "-", BS_CONTROLE[[#This Row],[SB]])</f>
        <v>271ZKY</v>
      </c>
      <c r="AN65" s="105">
        <f>IF(BS_CONTROLE[[#This Row],[SUB]]=0, "-", BS_CONTROLE[[#This Row],[SUB]])</f>
        <v>73</v>
      </c>
      <c r="AO65" s="105">
        <f>BS_CONTROLE[[#This Row],[KM - Inicio]]</f>
        <v>272.2</v>
      </c>
      <c r="AP65" s="105">
        <f>BS_CONTROLE[[#This Row],[KM - Inicio]]</f>
        <v>272.2</v>
      </c>
      <c r="AQ65" s="108">
        <v>0.74583333333333335</v>
      </c>
      <c r="AR65" s="108">
        <v>0</v>
      </c>
      <c r="AS65" s="108">
        <v>0</v>
      </c>
      <c r="AT65" s="135"/>
      <c r="AU65" s="135"/>
      <c r="AV65" s="13"/>
      <c r="AW65" s="13"/>
      <c r="AX65" s="176">
        <f t="shared" si="1"/>
        <v>0</v>
      </c>
      <c r="AY65" s="153"/>
      <c r="AZ65" s="109">
        <v>0</v>
      </c>
      <c r="BA65" s="9" t="str">
        <f>IFERROR(_xlfn.XLOOKUP(AH65, BS_ATIVIDADE[ATIVIDADE],BS_ATIVIDADE[UNIDADE] ), "*")</f>
        <v>M</v>
      </c>
      <c r="BB65" s="12" t="str" cm="1">
        <f t="array" ref="BB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5" s="12" t="str" cm="1">
        <f t="array" ref="BC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65" s="10" t="str" cm="1">
        <f t="array" ref="BD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65" s="150"/>
      <c r="BF65" s="15"/>
      <c r="BG65" s="16">
        <v>0</v>
      </c>
      <c r="BH65" s="16"/>
      <c r="BI65" s="16" t="s">
        <v>1173</v>
      </c>
      <c r="BJ65" s="16" t="s">
        <v>1173</v>
      </c>
      <c r="BK65" s="15"/>
      <c r="BL65" s="130" t="s">
        <v>471</v>
      </c>
      <c r="BM65" s="130" t="s">
        <v>500</v>
      </c>
      <c r="BN65" s="130" t="s">
        <v>561</v>
      </c>
      <c r="BO65" s="202"/>
      <c r="BP65" s="11" t="str">
        <f t="shared" si="4"/>
        <v>Produção e Intervalo</v>
      </c>
      <c r="BQ65" s="18">
        <f>IF(OR(B65="",E65=""),"*",AX65/O65)</f>
        <v>0</v>
      </c>
      <c r="BR65" s="18">
        <f>IF(OR(B65="",E65=""),"*",AZ65/P65)</f>
        <v>0</v>
      </c>
      <c r="BS65" s="210" t="str">
        <f t="shared" si="5"/>
        <v>CCOCirculaçãoIntervaloOportunidade</v>
      </c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</row>
    <row r="66" spans="1:122">
      <c r="A66" s="45" t="str">
        <f>D66&amp;B66</f>
        <v>JOVÂNIO (TP-850)46058</v>
      </c>
      <c r="B66" s="183">
        <v>46058</v>
      </c>
      <c r="C66" s="134">
        <f>IF(BS_CONTROLE[[#This Row],[DATA]]="","",WEEKNUM(BS_CONTROLE[[#This Row],[DATA]]))</f>
        <v>6</v>
      </c>
      <c r="D66" s="178" t="s">
        <v>927</v>
      </c>
      <c r="E66" s="126" t="s">
        <v>806</v>
      </c>
      <c r="F66" s="142" t="str">
        <f>IF(D66="","*",VLOOKUP(E66,BS_ATIVIDADE[],3,FALSE))</f>
        <v>SOLDA</v>
      </c>
      <c r="G66" s="150" t="s">
        <v>624</v>
      </c>
      <c r="H66" s="150" t="s">
        <v>624</v>
      </c>
      <c r="I66" s="105">
        <v>73</v>
      </c>
      <c r="J66" s="105">
        <v>267.89999999999998</v>
      </c>
      <c r="K66" s="105" t="s">
        <v>624</v>
      </c>
      <c r="L66" s="127" t="str" cm="1">
        <f t="array" ref="L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66" s="127" cm="1">
        <f t="array" ref="M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267271</v>
      </c>
      <c r="N66" s="186">
        <v>0.375</v>
      </c>
      <c r="O66" s="106">
        <v>6.25E-2</v>
      </c>
      <c r="P66" s="105">
        <v>1</v>
      </c>
      <c r="Q66" s="9" t="str">
        <f>IF(E66=0, "*", IFERROR(_xlfn.XLOOKUP(E66, BS_ATIVIDADE[ATIVIDADE], BS_ATIVIDADE[UNIDADE]), "*"))</f>
        <v>Nº DE SOLDA</v>
      </c>
      <c r="R66" s="128" t="str" cm="1">
        <f t="array" ref="R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6" s="128" t="str" cm="1">
        <f t="array" ref="S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66" s="10" t="str" cm="1">
        <f t="array" ref="T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66" s="105" t="s">
        <v>1074</v>
      </c>
      <c r="V66" s="105" t="s">
        <v>1150</v>
      </c>
      <c r="W66" s="104" t="s">
        <v>452</v>
      </c>
      <c r="X66" s="129" t="s">
        <v>455</v>
      </c>
      <c r="Y66" s="104"/>
      <c r="Z66" s="187"/>
      <c r="AA66" s="188"/>
      <c r="AB66" s="188"/>
      <c r="AC66" s="189"/>
      <c r="AD66" s="187"/>
      <c r="AE66" s="187"/>
      <c r="AF66" s="127"/>
      <c r="AG66" s="14"/>
      <c r="AH66" s="126" t="str">
        <f>IF(BS_CONTROLE[[#This Row],[Atividade]]=0, "-", BS_CONTROLE[[#This Row],[Atividade]])</f>
        <v>PDM - SOLDA</v>
      </c>
      <c r="AI66" s="8" t="str">
        <f>IF(BS_CONTROLE[[#This Row],[Atividade]]=0, "-", BS_CONTROLE[[#This Row],[Atividade]])</f>
        <v>PDM - SOLDA</v>
      </c>
      <c r="AJ66" s="30" t="str">
        <f>BS_CONTROLE[[#This Row],[Local - Partida]]</f>
        <v>-</v>
      </c>
      <c r="AK66" s="30" t="str">
        <f>BS_CONTROLE[[#This Row],[Local - Encerramento]]</f>
        <v>-</v>
      </c>
      <c r="AL66" s="105" t="str">
        <f>IF(BS_CONTROLE[[#This Row],[Entre - Estações]]=0, "-", BS_CONTROLE[[#This Row],[Entre - Estações]])</f>
        <v>ZEC-ZKY</v>
      </c>
      <c r="AM66" s="105">
        <f>IF(BS_CONTROLE[[#This Row],[SB]]=0, "-", BS_CONTROLE[[#This Row],[SB]])</f>
        <v>267271</v>
      </c>
      <c r="AN66" s="105">
        <f>IF(BS_CONTROLE[[#This Row],[SUB]]=0, "-", BS_CONTROLE[[#This Row],[SUB]])</f>
        <v>73</v>
      </c>
      <c r="AO66" s="105">
        <f>BS_CONTROLE[[#This Row],[KM - Inicio]]</f>
        <v>267.89999999999998</v>
      </c>
      <c r="AP66" s="105">
        <f>BS_CONTROLE[[#This Row],[KM - Inicio]]</f>
        <v>267.89999999999998</v>
      </c>
      <c r="AQ66" s="201">
        <v>0.35625000000000001</v>
      </c>
      <c r="AR66" s="201">
        <v>0</v>
      </c>
      <c r="AS66" s="201">
        <v>0</v>
      </c>
      <c r="AT66" s="135"/>
      <c r="AU66" s="135"/>
      <c r="AV66" s="13"/>
      <c r="AW66" s="13"/>
      <c r="AX66" s="176">
        <f t="shared" si="1"/>
        <v>0</v>
      </c>
      <c r="AY66" s="153"/>
      <c r="AZ66" s="199">
        <v>0</v>
      </c>
      <c r="BA66" s="9" t="str">
        <f>IFERROR(_xlfn.XLOOKUP(AH66, BS_ATIVIDADE[ATIVIDADE],BS_ATIVIDADE[UNIDADE] ), "*")</f>
        <v>Nº DE SOLDA</v>
      </c>
      <c r="BB66" s="12" t="str" cm="1">
        <f t="array" ref="BB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6" s="12" t="str" cm="1">
        <f t="array" ref="BC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66" s="10" t="str" cm="1">
        <f t="array" ref="BD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66" s="150" t="str">
        <f>BS_CONTROLE[[#This Row],[Responsavel pelo boletim]]</f>
        <v xml:space="preserve">Ronaldo </v>
      </c>
      <c r="BF66" s="15"/>
      <c r="BG66" s="200">
        <v>0</v>
      </c>
      <c r="BH66" s="16"/>
      <c r="BI66" s="200" t="s">
        <v>1174</v>
      </c>
      <c r="BJ66" s="200" t="s">
        <v>1174</v>
      </c>
      <c r="BK66" s="15"/>
      <c r="BL66" s="130" t="s">
        <v>471</v>
      </c>
      <c r="BM66" s="130" t="s">
        <v>500</v>
      </c>
      <c r="BN66" s="130" t="s">
        <v>561</v>
      </c>
      <c r="BO66" s="203" t="s">
        <v>1174</v>
      </c>
      <c r="BP66" s="11" t="str">
        <f>IF(AND(BQ66&lt;1,BR66&lt;1),"Produção e Intervalo",IF(BQ66&lt;1,"Intervalo",IF(BR66&lt;1,"Produção","Aderente")))</f>
        <v>Produção e Intervalo</v>
      </c>
      <c r="BQ66" s="18">
        <f>IF(OR(B66="",E66=""),"*",AX66/O66)</f>
        <v>0</v>
      </c>
      <c r="BR66" s="18">
        <f>IF(OR(B66="",E66=""),"*",AZ66/P66)</f>
        <v>0</v>
      </c>
      <c r="BS66" s="210" t="str">
        <f t="shared" si="5"/>
        <v>CCOCirculaçãoIntervaloOportunidade</v>
      </c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</row>
    <row r="67" spans="1:122">
      <c r="A67" s="45" t="str">
        <f>D67&amp;B67</f>
        <v>V8846058</v>
      </c>
      <c r="B67" s="183">
        <v>46058</v>
      </c>
      <c r="C67" s="134">
        <f>IF(BS_CONTROLE[[#This Row],[DATA]]="","",WEEKNUM(BS_CONTROLE[[#This Row],[DATA]]))</f>
        <v>6</v>
      </c>
      <c r="D67" s="178" t="s">
        <v>832</v>
      </c>
      <c r="E67" s="126" t="s">
        <v>729</v>
      </c>
      <c r="F67" s="142" t="str">
        <f>IF(D67="","*",VLOOKUP(E67,BS_ATIVIDADE[],3,FALSE))</f>
        <v>MECANIZAÇÃO - SOCADORA</v>
      </c>
      <c r="G67" s="106" t="s">
        <v>1067</v>
      </c>
      <c r="H67" s="106" t="s">
        <v>1108</v>
      </c>
      <c r="I67" s="105">
        <v>73</v>
      </c>
      <c r="J67" s="105">
        <v>153.80000000000001</v>
      </c>
      <c r="K67" s="105">
        <v>152</v>
      </c>
      <c r="L67" s="127" t="str" cm="1">
        <f t="array" ref="L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67" s="127" t="str" cm="1">
        <f t="array" ref="M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67" s="186">
        <v>0.34722222222222221</v>
      </c>
      <c r="O67" s="106">
        <v>0.125</v>
      </c>
      <c r="P67" s="105">
        <v>1200</v>
      </c>
      <c r="Q67" s="9" t="str">
        <f>IF(E67=0, "*", IFERROR(_xlfn.XLOOKUP(E67, BS_ATIVIDADE[ATIVIDADE], BS_ATIVIDADE[UNIDADE]), "*"))</f>
        <v>M</v>
      </c>
      <c r="R67" s="128" t="str" cm="1">
        <f t="array" ref="R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7" s="128" t="str" cm="1">
        <f t="array" ref="S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67" s="10" t="str" cm="1">
        <f t="array" ref="T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67" s="105" t="s">
        <v>1063</v>
      </c>
      <c r="V67" s="105" t="s">
        <v>1064</v>
      </c>
      <c r="W67" s="104" t="s">
        <v>452</v>
      </c>
      <c r="X67" s="129" t="s">
        <v>455</v>
      </c>
      <c r="Y67" s="104"/>
      <c r="Z67" s="105"/>
      <c r="AA67" s="103"/>
      <c r="AB67" s="152"/>
      <c r="AC67" s="107"/>
      <c r="AD67" s="105"/>
      <c r="AE67" s="105"/>
      <c r="AF67" s="105"/>
      <c r="AG67" s="14"/>
      <c r="AH67" s="126" t="str">
        <f>IF(BS_CONTROLE[[#This Row],[Atividade]]=0, "-", BS_CONTROLE[[#This Row],[Atividade]])</f>
        <v>MECANIZAÇÃO - SOCADORA</v>
      </c>
      <c r="AI67" s="8" t="str">
        <f>IF(BS_CONTROLE[[#This Row],[Atividade]]=0, "-", BS_CONTROLE[[#This Row],[Atividade]])</f>
        <v>MECANIZAÇÃO - SOCADORA</v>
      </c>
      <c r="AJ67" s="30" t="str">
        <f>BS_CONTROLE[[#This Row],[Local - Partida]]</f>
        <v>ZPN2</v>
      </c>
      <c r="AK67" s="30" t="str">
        <f>BS_CONTROLE[[#This Row],[Local - Encerramento]]</f>
        <v>ZPN</v>
      </c>
      <c r="AL67" s="105" t="str">
        <f>IF(BS_CONTROLE[[#This Row],[Entre - Estações]]=0, "-", BS_CONTROLE[[#This Row],[Entre - Estações]])</f>
        <v>ZCV-ZCT</v>
      </c>
      <c r="AM67" s="105" t="str">
        <f>IF(BS_CONTROLE[[#This Row],[SB]]=0, "-", BS_CONTROLE[[#This Row],[SB]])</f>
        <v>152ZCT</v>
      </c>
      <c r="AN67" s="105">
        <f>IF(BS_CONTROLE[[#This Row],[SUB]]=0, "-", BS_CONTROLE[[#This Row],[SUB]])</f>
        <v>73</v>
      </c>
      <c r="AO67" s="105">
        <f>BS_CONTROLE[[#This Row],[KM - Inicio]]</f>
        <v>153.80000000000001</v>
      </c>
      <c r="AP67" s="105">
        <f>BS_CONTROLE[[#This Row],[KM - Inicio]]</f>
        <v>153.80000000000001</v>
      </c>
      <c r="AQ67" s="108">
        <v>0.68958333333333333</v>
      </c>
      <c r="AR67" s="108">
        <v>0</v>
      </c>
      <c r="AS67" s="108">
        <v>0</v>
      </c>
      <c r="AT67" s="135"/>
      <c r="AU67" s="135"/>
      <c r="AV67" s="13"/>
      <c r="AW67" s="13"/>
      <c r="AX67" s="176">
        <f t="shared" si="1"/>
        <v>0</v>
      </c>
      <c r="AY67" s="153"/>
      <c r="AZ67" s="109">
        <v>0</v>
      </c>
      <c r="BA67" s="9" t="str">
        <f>IFERROR(_xlfn.XLOOKUP(AH67, BS_ATIVIDADE[ATIVIDADE],BS_ATIVIDADE[UNIDADE] ), "*")</f>
        <v>M</v>
      </c>
      <c r="BB67" s="12" t="str" cm="1">
        <f t="array" ref="BB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7" s="12" t="str" cm="1">
        <f t="array" ref="BC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67" s="10" t="str" cm="1">
        <f t="array" ref="BD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67" s="150" t="str">
        <f>BS_CONTROLE[[#This Row],[Responsavel pelo boletim]]</f>
        <v>Antonioni</v>
      </c>
      <c r="BF67" s="15"/>
      <c r="BG67" s="16">
        <v>0</v>
      </c>
      <c r="BH67" s="16"/>
      <c r="BI67" s="16" t="s">
        <v>1175</v>
      </c>
      <c r="BJ67" s="16" t="s">
        <v>1175</v>
      </c>
      <c r="BK67" s="15"/>
      <c r="BL67" s="130" t="s">
        <v>471</v>
      </c>
      <c r="BM67" s="130" t="s">
        <v>500</v>
      </c>
      <c r="BN67" s="130" t="s">
        <v>561</v>
      </c>
      <c r="BO67" s="204"/>
      <c r="BP67" s="11" t="str">
        <f>IF(AND(BQ67&lt;1,BR67&lt;1),"Produção e Intervalo",IF(BQ67&lt;1,"Intervalo",IF(BR67&lt;1,"Produção","Aderente")))</f>
        <v>Produção e Intervalo</v>
      </c>
      <c r="BQ67" s="18">
        <f>IF(OR(B67="",E67=""),"*",AX67/O67)</f>
        <v>0</v>
      </c>
      <c r="BR67" s="18">
        <f>IF(OR(B67="",E67=""),"*",AZ67/P67)</f>
        <v>0</v>
      </c>
      <c r="BS67" s="210" t="str">
        <f t="shared" si="5"/>
        <v>CCOCirculaçãoIntervaloOportunidade</v>
      </c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</row>
    <row r="68" spans="1:122">
      <c r="A68" s="45" t="str">
        <f>D68&amp;B68</f>
        <v>A6346058</v>
      </c>
      <c r="B68" s="183">
        <v>46058</v>
      </c>
      <c r="C68" s="134">
        <f>IF(BS_CONTROLE[[#This Row],[DATA]]="","",WEEKNUM(BS_CONTROLE[[#This Row],[DATA]]))</f>
        <v>6</v>
      </c>
      <c r="D68" s="184" t="s">
        <v>728</v>
      </c>
      <c r="E68" s="185" t="s">
        <v>697</v>
      </c>
      <c r="F68" s="142" t="str">
        <f>IF(D68="","*",VLOOKUP(E68,BS_ATIVIDADE[],3,FALSE))</f>
        <v>OUTROS</v>
      </c>
      <c r="G68" s="186" t="s">
        <v>253</v>
      </c>
      <c r="H68" s="186" t="s">
        <v>14</v>
      </c>
      <c r="I68" s="127">
        <v>73</v>
      </c>
      <c r="J68" s="127">
        <v>204</v>
      </c>
      <c r="K68" s="105">
        <v>7</v>
      </c>
      <c r="L68" s="127" t="s">
        <v>1176</v>
      </c>
      <c r="M68" s="127" t="s">
        <v>1177</v>
      </c>
      <c r="N68" s="186">
        <v>0.33333333333333331</v>
      </c>
      <c r="O68" s="106">
        <v>4.1666666666666664E-2</v>
      </c>
      <c r="P68" s="105">
        <v>1</v>
      </c>
      <c r="Q68" s="9" t="str">
        <f>IF(E68=0, "*", IFERROR(_xlfn.XLOOKUP(E68, BS_ATIVIDADE[ATIVIDADE], BS_ATIVIDADE[UNIDADE]), "*"))</f>
        <v>BINÁRIO</v>
      </c>
      <c r="R68" s="128" t="str" cm="1">
        <f t="array" ref="R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8" s="128" t="str" cm="1">
        <f t="array" ref="S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68" s="10" t="str" cm="1">
        <f t="array" ref="T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68" s="105" t="s">
        <v>1074</v>
      </c>
      <c r="V68" s="105" t="s">
        <v>1104</v>
      </c>
      <c r="W68" s="104" t="s">
        <v>452</v>
      </c>
      <c r="X68" s="129" t="s">
        <v>455</v>
      </c>
      <c r="Y68" s="104"/>
      <c r="Z68" s="187"/>
      <c r="AA68" s="188"/>
      <c r="AB68" s="188"/>
      <c r="AC68" s="189"/>
      <c r="AD68" s="187"/>
      <c r="AE68" s="187"/>
      <c r="AF68" s="127"/>
      <c r="AG68" s="14"/>
      <c r="AH68" s="126" t="str">
        <f>IF(BS_CONTROLE[[#This Row],[Atividade]]=0, "-", BS_CONTROLE[[#This Row],[Atividade]])</f>
        <v>INSPEÇÃO AUTO DE LINHA</v>
      </c>
      <c r="AI68" s="8" t="str">
        <f>IF(BS_CONTROLE[[#This Row],[Atividade]]=0, "-", BS_CONTROLE[[#This Row],[Atividade]])</f>
        <v>INSPEÇÃO AUTO DE LINHA</v>
      </c>
      <c r="AJ68" s="30" t="str">
        <f>BS_CONTROLE[[#This Row],[Local - Partida]]</f>
        <v>ZRU2</v>
      </c>
      <c r="AK68" s="30" t="str">
        <f>BS_CONTROLE[[#This Row],[Local - Encerramento]]</f>
        <v>ZTO</v>
      </c>
      <c r="AL68" s="105" t="str">
        <f>IF(BS_CONTROLE[[#This Row],[Entre - Estações]]=0, "-", BS_CONTROLE[[#This Row],[Entre - Estações]])</f>
        <v>ZRU-ZTO</v>
      </c>
      <c r="AM68" s="105" t="str">
        <f>IF(BS_CONTROLE[[#This Row],[SB]]=0, "-", BS_CONTROLE[[#This Row],[SB]])</f>
        <v>ZRUZTO</v>
      </c>
      <c r="AN68" s="105">
        <f>IF(BS_CONTROLE[[#This Row],[SUB]]=0, "-", BS_CONTROLE[[#This Row],[SUB]])</f>
        <v>73</v>
      </c>
      <c r="AO68" s="105">
        <f>BS_CONTROLE[[#This Row],[KM - Inicio]]</f>
        <v>204</v>
      </c>
      <c r="AP68" s="105">
        <f>BS_CONTROLE[[#This Row],[KM - Inicio]]</f>
        <v>204</v>
      </c>
      <c r="AQ68" s="108">
        <v>0.39027777777777778</v>
      </c>
      <c r="AR68" s="108">
        <v>0</v>
      </c>
      <c r="AS68" s="108">
        <v>4.1666666666666664E-2</v>
      </c>
      <c r="AT68" s="135"/>
      <c r="AU68" s="135"/>
      <c r="AV68" s="13"/>
      <c r="AW68" s="13"/>
      <c r="AX68" s="176">
        <f t="shared" si="1"/>
        <v>4.1666666666666664E-2</v>
      </c>
      <c r="AY68" s="153"/>
      <c r="AZ68" s="109">
        <v>1</v>
      </c>
      <c r="BA68" s="9" t="str">
        <f>IFERROR(_xlfn.XLOOKUP(AH68, BS_ATIVIDADE[ATIVIDADE],BS_ATIVIDADE[UNIDADE] ), "*")</f>
        <v>BINÁRIO</v>
      </c>
      <c r="BB68" s="12" t="str" cm="1">
        <f t="array" ref="BB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8" s="12" t="str" cm="1">
        <f t="array" ref="BC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68" s="10" t="str" cm="1">
        <f t="array" ref="BD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68" s="150" t="str">
        <f>BS_CONTROLE[[#This Row],[Responsavel pelo boletim]]</f>
        <v xml:space="preserve">Ronaldo </v>
      </c>
      <c r="BF68" s="15"/>
      <c r="BG68" s="16">
        <v>2</v>
      </c>
      <c r="BH68" s="16"/>
      <c r="BI68" s="16" t="s">
        <v>1178</v>
      </c>
      <c r="BJ68" s="16" t="s">
        <v>1178</v>
      </c>
      <c r="BK68" s="15"/>
      <c r="BL68" s="130" t="s">
        <v>476</v>
      </c>
      <c r="BM68" s="130" t="s">
        <v>476</v>
      </c>
      <c r="BN68" s="130" t="s">
        <v>476</v>
      </c>
      <c r="BO68" s="204"/>
      <c r="BP68" s="11" t="str">
        <f>IF(AND(BQ68&lt;1,BR68&lt;1),"Produção e Intervalo",IF(BQ68&lt;1,"Intervalo",IF(BR68&lt;1,"Produção","Aderente")))</f>
        <v>Aderente</v>
      </c>
      <c r="BQ68" s="18">
        <f>IF(OR(B68="",E68=""),"*",AX68/O68)</f>
        <v>1</v>
      </c>
      <c r="BR68" s="18">
        <f>IF(OR(B68="",E68=""),"*",AZ68/P68)</f>
        <v>1</v>
      </c>
      <c r="BS68" s="210" t="str">
        <f t="shared" si="5"/>
        <v>OKOK</v>
      </c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</row>
    <row r="69" spans="1:122">
      <c r="A69" s="45" t="str">
        <f t="shared" si="3"/>
        <v>W4846058</v>
      </c>
      <c r="B69" s="102">
        <v>46058</v>
      </c>
      <c r="C69" s="134">
        <f>IF(BS_CONTROLE[[#This Row],[DATA]]="","",WEEKNUM(BS_CONTROLE[[#This Row],[DATA]]))</f>
        <v>6</v>
      </c>
      <c r="D69" s="184" t="s">
        <v>847</v>
      </c>
      <c r="E69" s="185" t="s">
        <v>638</v>
      </c>
      <c r="F69" s="142" t="str">
        <f>IF(D69="","*",VLOOKUP(E69,BS_ATIVIDADE[],3,FALSE))</f>
        <v>OUTROS</v>
      </c>
      <c r="G69" s="186" t="s">
        <v>1067</v>
      </c>
      <c r="H69" s="186" t="s">
        <v>300</v>
      </c>
      <c r="I69" s="127">
        <v>73</v>
      </c>
      <c r="J69" s="127">
        <v>128</v>
      </c>
      <c r="K69" s="105">
        <v>262</v>
      </c>
      <c r="L69" s="127" t="s">
        <v>1157</v>
      </c>
      <c r="M69" s="127" t="s">
        <v>1158</v>
      </c>
      <c r="N69" s="186">
        <v>0.33333333333333331</v>
      </c>
      <c r="O69" s="106">
        <v>4.1666666666666664E-2</v>
      </c>
      <c r="P69" s="105">
        <v>1</v>
      </c>
      <c r="Q69" s="9" t="str">
        <f>IF(E69=0, "*", IFERROR(_xlfn.XLOOKUP(E69, BS_ATIVIDADE[ATIVIDADE], BS_ATIVIDADE[UNIDADE]), "*"))</f>
        <v>BINÁRIO</v>
      </c>
      <c r="R69" s="128" t="str" cm="1">
        <f t="array" ref="R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69" s="128" t="str" cm="1">
        <f t="array" ref="S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69" s="10" t="str" cm="1">
        <f t="array" ref="T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69" s="105" t="s">
        <v>1086</v>
      </c>
      <c r="V69" s="105" t="s">
        <v>1159</v>
      </c>
      <c r="W69" s="104" t="s">
        <v>452</v>
      </c>
      <c r="X69" s="129" t="s">
        <v>455</v>
      </c>
      <c r="Y69" s="104"/>
      <c r="Z69" s="187"/>
      <c r="AA69" s="188"/>
      <c r="AB69" s="188"/>
      <c r="AC69" s="189"/>
      <c r="AD69" s="187"/>
      <c r="AE69" s="187"/>
      <c r="AF69" s="127"/>
      <c r="AG69" s="14"/>
      <c r="AH69" s="126" t="str">
        <f>IF(BS_CONTROLE[[#This Row],[Atividade]]=0, "-", BS_CONTROLE[[#This Row],[Atividade]])</f>
        <v>DESLOCAMENTO</v>
      </c>
      <c r="AI69" s="8" t="str">
        <f>IF(BS_CONTROLE[[#This Row],[Atividade]]=0, "-", BS_CONTROLE[[#This Row],[Atividade]])</f>
        <v>DESLOCAMENTO</v>
      </c>
      <c r="AJ69" s="30" t="str">
        <f>BS_CONTROLE[[#This Row],[Local - Partida]]</f>
        <v>ZPN2</v>
      </c>
      <c r="AK69" s="30" t="str">
        <f>BS_CONTROLE[[#This Row],[Local - Encerramento]]</f>
        <v>ZEC</v>
      </c>
      <c r="AL69" s="105" t="str">
        <f>IF(BS_CONTROLE[[#This Row],[Entre - Estações]]=0, "-", BS_CONTROLE[[#This Row],[Entre - Estações]])</f>
        <v>ZPN-ZEC</v>
      </c>
      <c r="AM69" s="105" t="str">
        <f>IF(BS_CONTROLE[[#This Row],[SB]]=0, "-", BS_CONTROLE[[#This Row],[SB]])</f>
        <v>ZPNZEC</v>
      </c>
      <c r="AN69" s="105">
        <f>IF(BS_CONTROLE[[#This Row],[SUB]]=0, "-", BS_CONTROLE[[#This Row],[SUB]])</f>
        <v>73</v>
      </c>
      <c r="AO69" s="105">
        <f>BS_CONTROLE[[#This Row],[KM - Inicio]]</f>
        <v>128</v>
      </c>
      <c r="AP69" s="105">
        <f>BS_CONTROLE[[#This Row],[KM - Inicio]]</f>
        <v>128</v>
      </c>
      <c r="AQ69" s="108">
        <v>0.34930555555555554</v>
      </c>
      <c r="AR69" s="108">
        <v>0</v>
      </c>
      <c r="AS69" s="108">
        <v>4.1666666666666664E-2</v>
      </c>
      <c r="AT69" s="135"/>
      <c r="AU69" s="135"/>
      <c r="AV69" s="13"/>
      <c r="AW69" s="13"/>
      <c r="AX69" s="176">
        <f t="shared" si="1"/>
        <v>4.1666666666666664E-2</v>
      </c>
      <c r="AY69" s="153"/>
      <c r="AZ69" s="109">
        <v>1</v>
      </c>
      <c r="BA69" s="9" t="str">
        <f>IFERROR(_xlfn.XLOOKUP(AH69, BS_ATIVIDADE[ATIVIDADE],BS_ATIVIDADE[UNIDADE] ), "*")</f>
        <v>BINÁRIO</v>
      </c>
      <c r="BB69" s="12" t="str" cm="1">
        <f t="array" ref="BB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69" s="12" t="str" cm="1">
        <f t="array" ref="BC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69" s="10" t="str" cm="1">
        <f t="array" ref="BD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69" s="150"/>
      <c r="BF69" s="15"/>
      <c r="BG69" s="16">
        <v>2</v>
      </c>
      <c r="BH69" s="16"/>
      <c r="BI69" s="16" t="s">
        <v>1179</v>
      </c>
      <c r="BJ69" s="16" t="s">
        <v>1179</v>
      </c>
      <c r="BK69" s="15"/>
      <c r="BL69" s="130" t="s">
        <v>476</v>
      </c>
      <c r="BM69" s="130" t="s">
        <v>476</v>
      </c>
      <c r="BN69" s="130" t="s">
        <v>476</v>
      </c>
      <c r="BO69" s="202"/>
      <c r="BP69" s="11" t="str">
        <f t="shared" si="4"/>
        <v>Aderente</v>
      </c>
      <c r="BQ69" s="18">
        <f>IF(OR(B69="",E69=""),"*",AX69/O69)</f>
        <v>1</v>
      </c>
      <c r="BR69" s="18">
        <f>IF(OR(B69="",E69=""),"*",AZ69/P69)</f>
        <v>1</v>
      </c>
      <c r="BS69" s="210" t="str">
        <f t="shared" si="5"/>
        <v>OKOK</v>
      </c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</row>
    <row r="70" spans="1:122">
      <c r="A70" s="45" t="str">
        <f t="shared" si="3"/>
        <v>E4046058</v>
      </c>
      <c r="B70" s="102">
        <v>46058</v>
      </c>
      <c r="C70" s="134">
        <f>IF(BS_CONTROLE[[#This Row],[DATA]]="","",WEEKNUM(BS_CONTROLE[[#This Row],[DATA]]))</f>
        <v>6</v>
      </c>
      <c r="D70" s="184" t="s">
        <v>771</v>
      </c>
      <c r="E70" s="185" t="s">
        <v>638</v>
      </c>
      <c r="F70" s="142" t="str">
        <f>IF(D70="","*",VLOOKUP(E70,BS_ATIVIDADE[],3,FALSE))</f>
        <v>OUTROS</v>
      </c>
      <c r="G70" s="186" t="s">
        <v>190</v>
      </c>
      <c r="H70" s="186" t="s">
        <v>332</v>
      </c>
      <c r="I70" s="127">
        <v>73</v>
      </c>
      <c r="J70" s="127">
        <v>115</v>
      </c>
      <c r="K70" s="105">
        <v>302</v>
      </c>
      <c r="L70" s="127" t="s">
        <v>1161</v>
      </c>
      <c r="M70" s="127" t="s">
        <v>1162</v>
      </c>
      <c r="N70" s="186">
        <v>0.375</v>
      </c>
      <c r="O70" s="106">
        <v>4.1666666666666664E-2</v>
      </c>
      <c r="P70" s="105">
        <v>1</v>
      </c>
      <c r="Q70" s="9" t="str">
        <f>IF(E70=0, "*", IFERROR(_xlfn.XLOOKUP(E70, BS_ATIVIDADE[ATIVIDADE], BS_ATIVIDADE[UNIDADE]), "*"))</f>
        <v>BINÁRIO</v>
      </c>
      <c r="R70" s="128" t="str" cm="1">
        <f t="array" ref="R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0" s="128" t="str" cm="1">
        <f t="array" ref="S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70" s="10" t="str" cm="1">
        <f t="array" ref="T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0" s="105" t="s">
        <v>1111</v>
      </c>
      <c r="V70" s="105" t="s">
        <v>1180</v>
      </c>
      <c r="W70" s="104" t="s">
        <v>452</v>
      </c>
      <c r="X70" s="129" t="s">
        <v>455</v>
      </c>
      <c r="Y70" s="104"/>
      <c r="Z70" s="187" t="s">
        <v>1164</v>
      </c>
      <c r="AA70" s="188" t="s">
        <v>454</v>
      </c>
      <c r="AB70" s="188" t="s">
        <v>450</v>
      </c>
      <c r="AC70" s="189"/>
      <c r="AD70" s="187"/>
      <c r="AE70" s="187"/>
      <c r="AF70" s="127"/>
      <c r="AG70" s="14"/>
      <c r="AH70" s="126" t="str">
        <f>IF(BS_CONTROLE[[#This Row],[Atividade]]=0, "-", BS_CONTROLE[[#This Row],[Atividade]])</f>
        <v>DESLOCAMENTO</v>
      </c>
      <c r="AI70" s="8" t="str">
        <f>IF(BS_CONTROLE[[#This Row],[Atividade]]=0, "-", BS_CONTROLE[[#This Row],[Atividade]])</f>
        <v>DESLOCAMENTO</v>
      </c>
      <c r="AJ70" s="30" t="str">
        <f>BS_CONTROLE[[#This Row],[Local - Partida]]</f>
        <v>ZSD2</v>
      </c>
      <c r="AK70" s="30" t="str">
        <f>BS_CONTROLE[[#This Row],[Local - Encerramento]]</f>
        <v>ZDP</v>
      </c>
      <c r="AL70" s="105" t="str">
        <f>IF(BS_CONTROLE[[#This Row],[Entre - Estações]]=0, "-", BS_CONTROLE[[#This Row],[Entre - Estações]])</f>
        <v>ZSD-ZDP</v>
      </c>
      <c r="AM70" s="105" t="str">
        <f>IF(BS_CONTROLE[[#This Row],[SB]]=0, "-", BS_CONTROLE[[#This Row],[SB]])</f>
        <v>ZSDZDP</v>
      </c>
      <c r="AN70" s="105">
        <f>IF(BS_CONTROLE[[#This Row],[SUB]]=0, "-", BS_CONTROLE[[#This Row],[SUB]])</f>
        <v>73</v>
      </c>
      <c r="AO70" s="105">
        <f>BS_CONTROLE[[#This Row],[KM - Inicio]]</f>
        <v>115</v>
      </c>
      <c r="AP70" s="105">
        <f>BS_CONTROLE[[#This Row],[KM - Inicio]]</f>
        <v>115</v>
      </c>
      <c r="AQ70" s="108">
        <v>0.45694444444444443</v>
      </c>
      <c r="AR70" s="108">
        <v>0</v>
      </c>
      <c r="AS70" s="108">
        <v>4.1666666666666664E-2</v>
      </c>
      <c r="AT70" s="135"/>
      <c r="AU70" s="135"/>
      <c r="AV70" s="13"/>
      <c r="AW70" s="13"/>
      <c r="AX70" s="176">
        <f t="shared" ref="AX70:AX87" si="6">IF(D70="","*",IFERROR(IF(ISODD(COUNT(AR70:AW70)),"ERRO",SUM((AS70-AR70),(AU70-AT70),(AW70-AV70))),"ERRO"))</f>
        <v>4.1666666666666664E-2</v>
      </c>
      <c r="AY70" s="153"/>
      <c r="AZ70" s="109">
        <v>1</v>
      </c>
      <c r="BA70" s="9" t="str">
        <f>IFERROR(_xlfn.XLOOKUP(AH70, BS_ATIVIDADE[ATIVIDADE],BS_ATIVIDADE[UNIDADE] ), "*")</f>
        <v>BINÁRIO</v>
      </c>
      <c r="BB70" s="12" t="str" cm="1">
        <f t="array" ref="BB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0" s="12" t="str" cm="1">
        <f t="array" ref="BC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70" s="10" t="str" cm="1">
        <f t="array" ref="BD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0" s="150"/>
      <c r="BF70" s="15"/>
      <c r="BG70" s="16">
        <v>2</v>
      </c>
      <c r="BH70" s="16" t="s">
        <v>1179</v>
      </c>
      <c r="BI70" s="16" t="s">
        <v>1179</v>
      </c>
      <c r="BJ70" s="16" t="s">
        <v>1179</v>
      </c>
      <c r="BK70" s="15"/>
      <c r="BL70" s="130" t="s">
        <v>476</v>
      </c>
      <c r="BM70" s="130" t="s">
        <v>476</v>
      </c>
      <c r="BN70" s="130" t="s">
        <v>476</v>
      </c>
      <c r="BO70" s="202"/>
      <c r="BP70" s="11" t="str">
        <f t="shared" si="4"/>
        <v>Aderente</v>
      </c>
      <c r="BQ70" s="18">
        <f>IF(OR(B70="",E70=""),"*",AX70/O70)</f>
        <v>1</v>
      </c>
      <c r="BR70" s="18">
        <f>IF(OR(B70="",E70=""),"*",AZ70/P70)</f>
        <v>1</v>
      </c>
      <c r="BS70" s="210" t="str">
        <f t="shared" si="5"/>
        <v>OKOK</v>
      </c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</row>
    <row r="71" spans="1:122">
      <c r="A71" s="45" t="str">
        <f t="shared" si="3"/>
        <v>PEDRO (TP-696)46058</v>
      </c>
      <c r="B71" s="102">
        <v>46058</v>
      </c>
      <c r="C71" s="134">
        <f>IF(BS_CONTROLE[[#This Row],[DATA]]="","",WEEKNUM(BS_CONTROLE[[#This Row],[DATA]]))</f>
        <v>6</v>
      </c>
      <c r="D71" s="104" t="s">
        <v>945</v>
      </c>
      <c r="E71" s="126" t="s">
        <v>806</v>
      </c>
      <c r="F71" s="142" t="str">
        <f>IF(D71="","*",VLOOKUP(E71,BS_ATIVIDADE[],3,FALSE))</f>
        <v>SOLDA</v>
      </c>
      <c r="G71" s="186" t="s">
        <v>624</v>
      </c>
      <c r="H71" s="186" t="s">
        <v>624</v>
      </c>
      <c r="I71" s="105">
        <v>73</v>
      </c>
      <c r="J71" s="105">
        <v>102</v>
      </c>
      <c r="K71" s="105" t="s">
        <v>624</v>
      </c>
      <c r="L71" s="127" t="str" cm="1">
        <f t="array" ref="L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71" s="127" t="str" cm="1">
        <f t="array" ref="M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71" s="186">
        <v>0.375</v>
      </c>
      <c r="O71" s="106">
        <v>6.25E-2</v>
      </c>
      <c r="P71" s="105">
        <v>1</v>
      </c>
      <c r="Q71" s="9" t="str">
        <f>IF(E71=0, "*", IFERROR(_xlfn.XLOOKUP(E71, BS_ATIVIDADE[ATIVIDADE], BS_ATIVIDADE[UNIDADE]), "*"))</f>
        <v>Nº DE SOLDA</v>
      </c>
      <c r="R71" s="128" t="str" cm="1">
        <f t="array" ref="R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1" s="128" t="str" cm="1">
        <f t="array" ref="S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71" s="10" t="str" cm="1">
        <f t="array" ref="T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1" s="105" t="s">
        <v>1074</v>
      </c>
      <c r="V71" s="105" t="s">
        <v>1080</v>
      </c>
      <c r="W71" s="104" t="s">
        <v>452</v>
      </c>
      <c r="X71" s="129" t="s">
        <v>455</v>
      </c>
      <c r="Y71" s="104"/>
      <c r="Z71" s="105"/>
      <c r="AA71" s="103"/>
      <c r="AB71" s="152"/>
      <c r="AC71" s="107"/>
      <c r="AD71" s="105"/>
      <c r="AE71" s="105"/>
      <c r="AF71" s="105"/>
      <c r="AG71" s="14"/>
      <c r="AH71" s="126" t="str">
        <f>IF(BS_CONTROLE[[#This Row],[Atividade]]=0, "-", BS_CONTROLE[[#This Row],[Atividade]])</f>
        <v>PDM - SOLDA</v>
      </c>
      <c r="AI71" s="8" t="str">
        <f>IF(BS_CONTROLE[[#This Row],[Atividade]]=0, "-", BS_CONTROLE[[#This Row],[Atividade]])</f>
        <v>PDM - SOLDA</v>
      </c>
      <c r="AJ71" s="30" t="str">
        <f>BS_CONTROLE[[#This Row],[Local - Partida]]</f>
        <v>-</v>
      </c>
      <c r="AK71" s="30" t="str">
        <f>BS_CONTROLE[[#This Row],[Local - Encerramento]]</f>
        <v>-</v>
      </c>
      <c r="AL71" s="105" t="str">
        <f>IF(BS_CONTROLE[[#This Row],[Entre - Estações]]=0, "-", BS_CONTROLE[[#This Row],[Entre - Estações]])</f>
        <v>ZCZ-ZZF</v>
      </c>
      <c r="AM71" s="105" t="str">
        <f>IF(BS_CONTROLE[[#This Row],[SB]]=0, "-", BS_CONTROLE[[#This Row],[SB]])</f>
        <v>101ZZF</v>
      </c>
      <c r="AN71" s="105">
        <f>IF(BS_CONTROLE[[#This Row],[SUB]]=0, "-", BS_CONTROLE[[#This Row],[SUB]])</f>
        <v>73</v>
      </c>
      <c r="AO71" s="105">
        <f>BS_CONTROLE[[#This Row],[KM - Inicio]]</f>
        <v>102</v>
      </c>
      <c r="AP71" s="105">
        <f>BS_CONTROLE[[#This Row],[KM - Inicio]]</f>
        <v>102</v>
      </c>
      <c r="AQ71" s="201">
        <v>0</v>
      </c>
      <c r="AR71" s="201">
        <v>0</v>
      </c>
      <c r="AS71" s="201">
        <v>0</v>
      </c>
      <c r="AT71" s="135"/>
      <c r="AU71" s="135"/>
      <c r="AV71" s="13"/>
      <c r="AW71" s="13"/>
      <c r="AX71" s="176">
        <f t="shared" si="6"/>
        <v>0</v>
      </c>
      <c r="AY71" s="153"/>
      <c r="AZ71" s="199">
        <v>0</v>
      </c>
      <c r="BA71" s="9" t="str">
        <f>IFERROR(_xlfn.XLOOKUP(AH71, BS_ATIVIDADE[ATIVIDADE],BS_ATIVIDADE[UNIDADE] ), "*")</f>
        <v>Nº DE SOLDA</v>
      </c>
      <c r="BB71" s="12" t="str" cm="1">
        <f t="array" ref="BB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1" s="12" t="str" cm="1">
        <f t="array" ref="BC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71" s="10" t="str" cm="1">
        <f t="array" ref="BD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1" s="150"/>
      <c r="BF71" s="15"/>
      <c r="BG71" s="200">
        <v>0</v>
      </c>
      <c r="BH71" s="16"/>
      <c r="BI71" s="200" t="s">
        <v>1181</v>
      </c>
      <c r="BJ71" s="200" t="s">
        <v>1181</v>
      </c>
      <c r="BK71" s="15"/>
      <c r="BL71" s="130" t="s">
        <v>472</v>
      </c>
      <c r="BM71" s="130" t="s">
        <v>501</v>
      </c>
      <c r="BN71" s="130" t="s">
        <v>596</v>
      </c>
      <c r="BO71" s="203" t="s">
        <v>1181</v>
      </c>
      <c r="BP71" s="11" t="str">
        <f t="shared" si="4"/>
        <v>Produção e Intervalo</v>
      </c>
      <c r="BQ71" s="18">
        <f>IF(OR(B71="",E71=""),"*",AX71/O71)</f>
        <v>0</v>
      </c>
      <c r="BR71" s="18">
        <f>IF(OR(B71="",E71=""),"*",AZ71/P71)</f>
        <v>0</v>
      </c>
      <c r="BS71" s="210" t="str">
        <f t="shared" si="5"/>
        <v>SuperExecução</v>
      </c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</row>
    <row r="72" spans="1:122">
      <c r="A72" s="45" t="str">
        <f t="shared" si="3"/>
        <v>V4046058</v>
      </c>
      <c r="B72" s="102">
        <v>46058</v>
      </c>
      <c r="C72" s="134">
        <f>IF(BS_CONTROLE[[#This Row],[DATA]]="","",WEEKNUM(BS_CONTROLE[[#This Row],[DATA]]))</f>
        <v>6</v>
      </c>
      <c r="D72" s="184" t="s">
        <v>796</v>
      </c>
      <c r="E72" s="185" t="s">
        <v>755</v>
      </c>
      <c r="F72" s="142" t="str">
        <f>IF(D72="","*",VLOOKUP(E72,BS_ATIVIDADE[],3,FALSE))</f>
        <v>MODERNIZAÇÃO</v>
      </c>
      <c r="G72" s="186" t="s">
        <v>1119</v>
      </c>
      <c r="H72" s="186" t="s">
        <v>1119</v>
      </c>
      <c r="I72" s="127">
        <v>73</v>
      </c>
      <c r="J72" s="127">
        <v>55</v>
      </c>
      <c r="K72" s="105">
        <v>54.5</v>
      </c>
      <c r="L72" s="127" t="str" cm="1">
        <f t="array" ref="L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72" s="127" t="str" cm="1">
        <f t="array" ref="M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ZDGK58</v>
      </c>
      <c r="N72" s="186">
        <v>0.33333333333333331</v>
      </c>
      <c r="O72" s="106">
        <v>8.3333333333333329E-2</v>
      </c>
      <c r="P72" s="105">
        <v>500</v>
      </c>
      <c r="Q72" s="9" t="str">
        <f>IF(E72=0, "*", IFERROR(_xlfn.XLOOKUP(E72, BS_ATIVIDADE[ATIVIDADE], BS_ATIVIDADE[UNIDADE]), "*"))</f>
        <v>M</v>
      </c>
      <c r="R72" s="128" t="str" cm="1">
        <f t="array" ref="R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2" s="128" t="str" cm="1">
        <f t="array" ref="S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72" s="10" t="str" cm="1">
        <f t="array" ref="T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2" s="105" t="s">
        <v>1120</v>
      </c>
      <c r="V72" s="105" t="s">
        <v>1121</v>
      </c>
      <c r="W72" s="104" t="s">
        <v>452</v>
      </c>
      <c r="X72" s="129" t="s">
        <v>455</v>
      </c>
      <c r="Y72" s="104"/>
      <c r="Z72" s="187"/>
      <c r="AA72" s="188"/>
      <c r="AB72" s="188"/>
      <c r="AC72" s="189"/>
      <c r="AD72" s="187"/>
      <c r="AE72" s="187"/>
      <c r="AF72" s="127"/>
      <c r="AG72" s="14"/>
      <c r="AH72" s="126" t="str">
        <f>IF(BS_CONTROLE[[#This Row],[Atividade]]=0, "-", BS_CONTROLE[[#This Row],[Atividade]])</f>
        <v>MODERNIZAÇÃO - SOCADORA</v>
      </c>
      <c r="AI72" s="8" t="str">
        <f>IF(BS_CONTROLE[[#This Row],[Atividade]]=0, "-", BS_CONTROLE[[#This Row],[Atividade]])</f>
        <v>MODERNIZAÇÃO - SOCADORA</v>
      </c>
      <c r="AJ72" s="30" t="str">
        <f>BS_CONTROLE[[#This Row],[Local - Partida]]</f>
        <v>ZDGK582</v>
      </c>
      <c r="AK72" s="30" t="str">
        <f>BS_CONTROLE[[#This Row],[Local - Encerramento]]</f>
        <v>ZDGK582</v>
      </c>
      <c r="AL72" s="105" t="str">
        <f>IF(BS_CONTROLE[[#This Row],[Entre - Estações]]=0, "-", BS_CONTROLE[[#This Row],[Entre - Estações]])</f>
        <v>ZDG-ZTN</v>
      </c>
      <c r="AM72" s="105" t="str">
        <f>IF(BS_CONTROLE[[#This Row],[SB]]=0, "-", BS_CONTROLE[[#This Row],[SB]])</f>
        <v>ZDGK58</v>
      </c>
      <c r="AN72" s="105">
        <f>IF(BS_CONTROLE[[#This Row],[SUB]]=0, "-", BS_CONTROLE[[#This Row],[SUB]])</f>
        <v>73</v>
      </c>
      <c r="AO72" s="105">
        <f>BS_CONTROLE[[#This Row],[KM - Inicio]]</f>
        <v>55</v>
      </c>
      <c r="AP72" s="105">
        <f>BS_CONTROLE[[#This Row],[KM - Inicio]]</f>
        <v>55</v>
      </c>
      <c r="AQ72" s="201">
        <v>0.33611111111111114</v>
      </c>
      <c r="AR72" s="201">
        <v>0</v>
      </c>
      <c r="AS72" s="201">
        <v>0</v>
      </c>
      <c r="AT72" s="135"/>
      <c r="AU72" s="135"/>
      <c r="AV72" s="13"/>
      <c r="AW72" s="13"/>
      <c r="AX72" s="176">
        <f t="shared" si="6"/>
        <v>0</v>
      </c>
      <c r="AY72" s="153"/>
      <c r="AZ72" s="109">
        <v>0</v>
      </c>
      <c r="BA72" s="9" t="str">
        <f>IFERROR(_xlfn.XLOOKUP(AH72, BS_ATIVIDADE[ATIVIDADE],BS_ATIVIDADE[UNIDADE] ), "*")</f>
        <v>M</v>
      </c>
      <c r="BB72" s="12" t="str" cm="1">
        <f t="array" ref="BB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2" s="12" t="str" cm="1">
        <f t="array" ref="BC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72" s="10" t="str" cm="1">
        <f t="array" ref="BD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2" s="150"/>
      <c r="BF72" s="15"/>
      <c r="BG72" s="16">
        <v>0</v>
      </c>
      <c r="BH72" s="16"/>
      <c r="BI72" s="16" t="s">
        <v>1175</v>
      </c>
      <c r="BJ72" s="16" t="s">
        <v>1175</v>
      </c>
      <c r="BK72" s="15"/>
      <c r="BL72" s="130" t="s">
        <v>471</v>
      </c>
      <c r="BM72" s="130" t="s">
        <v>500</v>
      </c>
      <c r="BN72" s="130" t="s">
        <v>561</v>
      </c>
      <c r="BO72" s="17"/>
      <c r="BP72" s="11" t="str">
        <f t="shared" si="4"/>
        <v>Produção e Intervalo</v>
      </c>
      <c r="BQ72" s="18">
        <f>IF(OR(B72="",E72=""),"*",AX72/O72)</f>
        <v>0</v>
      </c>
      <c r="BR72" s="18">
        <f>IF(OR(B72="",E72=""),"*",AZ72/P72)</f>
        <v>0</v>
      </c>
      <c r="BS72" s="210" t="str">
        <f t="shared" si="5"/>
        <v>CCOCirculaçãoIntervaloOportunidade</v>
      </c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</row>
    <row r="73" spans="1:122">
      <c r="A73" s="45" t="str">
        <f t="shared" si="3"/>
        <v>W9246058</v>
      </c>
      <c r="B73" s="102">
        <v>46058</v>
      </c>
      <c r="C73" s="134">
        <f>IF(BS_CONTROLE[[#This Row],[DATA]]="","",WEEKNUM(BS_CONTROLE[[#This Row],[DATA]]))</f>
        <v>6</v>
      </c>
      <c r="D73" s="178" t="s">
        <v>865</v>
      </c>
      <c r="E73" s="126" t="s">
        <v>787</v>
      </c>
      <c r="F73" s="142" t="str">
        <f>IF(D73="","*",VLOOKUP(E73,BS_ATIVIDADE[],3,FALSE))</f>
        <v>DORMENTE - DESCARGA</v>
      </c>
      <c r="G73" s="150" t="s">
        <v>1094</v>
      </c>
      <c r="H73" s="150" t="s">
        <v>1094</v>
      </c>
      <c r="I73" s="105">
        <v>73</v>
      </c>
      <c r="J73" s="105">
        <v>16</v>
      </c>
      <c r="K73" s="105">
        <v>18</v>
      </c>
      <c r="L73" s="127" t="str" cm="1">
        <f t="array" ref="L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73" s="127" t="str" cm="1">
        <f t="array" ref="M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73" s="186">
        <v>0.375</v>
      </c>
      <c r="O73" s="106">
        <v>0.125</v>
      </c>
      <c r="P73" s="105">
        <v>1000</v>
      </c>
      <c r="Q73" s="9" t="str">
        <f>IF(E73=0, "*", IFERROR(_xlfn.XLOOKUP(E73, BS_ATIVIDADE[ATIVIDADE], BS_ATIVIDADE[UNIDADE]), "*"))</f>
        <v>Nº DE DORMENTES</v>
      </c>
      <c r="R73" s="128" t="str" cm="1">
        <f t="array" ref="R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3" s="128" t="str" cm="1">
        <f t="array" ref="S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73" s="10" t="str" cm="1">
        <f t="array" ref="T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3" s="105" t="s">
        <v>1095</v>
      </c>
      <c r="V73" s="105" t="s">
        <v>1132</v>
      </c>
      <c r="W73" s="104" t="s">
        <v>452</v>
      </c>
      <c r="X73" s="129" t="s">
        <v>455</v>
      </c>
      <c r="Y73" s="104"/>
      <c r="Z73" s="105" t="s">
        <v>1182</v>
      </c>
      <c r="AA73" s="103" t="s">
        <v>454</v>
      </c>
      <c r="AB73" s="103" t="s">
        <v>450</v>
      </c>
      <c r="AC73" s="107">
        <v>0.29166666666666669</v>
      </c>
      <c r="AD73" s="105">
        <v>769</v>
      </c>
      <c r="AE73" s="107" t="s">
        <v>1098</v>
      </c>
      <c r="AF73" s="105">
        <v>17</v>
      </c>
      <c r="AG73" s="14"/>
      <c r="AH73" s="126" t="str">
        <f>IF(BS_CONTROLE[[#This Row],[Atividade]]=0, "-", BS_CONTROLE[[#This Row],[Atividade]])</f>
        <v>PDM - DESCARGA - DORMENTE</v>
      </c>
      <c r="AI73" s="8" t="str">
        <f>IF(BS_CONTROLE[[#This Row],[Atividade]]=0, "-", BS_CONTROLE[[#This Row],[Atividade]])</f>
        <v>PDM - DESCARGA - DORMENTE</v>
      </c>
      <c r="AJ73" s="30" t="str">
        <f>BS_CONTROLE[[#This Row],[Local - Partida]]</f>
        <v>ZAR2</v>
      </c>
      <c r="AK73" s="30" t="str">
        <f>BS_CONTROLE[[#This Row],[Local - Encerramento]]</f>
        <v>ZAR2</v>
      </c>
      <c r="AL73" s="105" t="str">
        <f>IF(BS_CONTROLE[[#This Row],[Entre - Estações]]=0, "-", BS_CONTROLE[[#This Row],[Entre - Estações]])</f>
        <v>ZZR-ZDZ</v>
      </c>
      <c r="AM73" s="105" t="str">
        <f>IF(BS_CONTROLE[[#This Row],[SB]]=0, "-", BS_CONTROLE[[#This Row],[SB]])</f>
        <v>K14K18</v>
      </c>
      <c r="AN73" s="105">
        <f>IF(BS_CONTROLE[[#This Row],[SUB]]=0, "-", BS_CONTROLE[[#This Row],[SUB]])</f>
        <v>73</v>
      </c>
      <c r="AO73" s="105">
        <f>BS_CONTROLE[[#This Row],[KM - Inicio]]</f>
        <v>16</v>
      </c>
      <c r="AP73" s="105">
        <f>BS_CONTROLE[[#This Row],[KM - Inicio]]</f>
        <v>16</v>
      </c>
      <c r="AQ73" s="201">
        <v>0</v>
      </c>
      <c r="AR73" s="201">
        <v>0</v>
      </c>
      <c r="AS73" s="201">
        <v>0</v>
      </c>
      <c r="AT73" s="135"/>
      <c r="AU73" s="135"/>
      <c r="AV73" s="13"/>
      <c r="AW73" s="13"/>
      <c r="AX73" s="176">
        <f t="shared" si="6"/>
        <v>0</v>
      </c>
      <c r="AY73" s="153"/>
      <c r="AZ73" s="109">
        <v>0</v>
      </c>
      <c r="BA73" s="9" t="str">
        <f>IFERROR(_xlfn.XLOOKUP(AH73, BS_ATIVIDADE[ATIVIDADE],BS_ATIVIDADE[UNIDADE] ), "*")</f>
        <v>Nº DE DORMENTES</v>
      </c>
      <c r="BB73" s="12" t="str" cm="1">
        <f t="array" ref="BB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3" s="12" t="str" cm="1">
        <f t="array" ref="BC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73" s="10" t="str" cm="1">
        <f t="array" ref="BD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3" s="150"/>
      <c r="BF73" s="15"/>
      <c r="BG73" s="16">
        <v>0</v>
      </c>
      <c r="BH73" s="16"/>
      <c r="BI73" s="16" t="s">
        <v>1175</v>
      </c>
      <c r="BJ73" s="16" t="s">
        <v>1175</v>
      </c>
      <c r="BK73" s="15"/>
      <c r="BL73" s="130" t="s">
        <v>471</v>
      </c>
      <c r="BM73" s="130" t="s">
        <v>500</v>
      </c>
      <c r="BN73" s="130" t="s">
        <v>561</v>
      </c>
      <c r="BO73" s="16" t="s">
        <v>1077</v>
      </c>
      <c r="BP73" s="11" t="str">
        <f t="shared" si="4"/>
        <v>Produção e Intervalo</v>
      </c>
      <c r="BQ73" s="18">
        <f>IF(OR(B73="",E73=""),"*",AX73/O73)</f>
        <v>0</v>
      </c>
      <c r="BR73" s="18">
        <f>IF(OR(B73="",E73=""),"*",AZ73/P73)</f>
        <v>0</v>
      </c>
      <c r="BS73" s="210" t="str">
        <f t="shared" si="5"/>
        <v>CCOCirculaçãoIntervaloOportunidade</v>
      </c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</row>
    <row r="74" spans="1:122">
      <c r="A74" s="45" t="str">
        <f t="shared" si="3"/>
        <v>ANTÔNIO (TP-713)46058</v>
      </c>
      <c r="B74" s="102">
        <v>46058</v>
      </c>
      <c r="C74" s="134">
        <f>IF(BS_CONTROLE[[#This Row],[DATA]]="","",WEEKNUM(BS_CONTROLE[[#This Row],[DATA]]))</f>
        <v>6</v>
      </c>
      <c r="D74" s="104" t="s">
        <v>883</v>
      </c>
      <c r="E74" s="185" t="s">
        <v>806</v>
      </c>
      <c r="F74" s="142" t="str">
        <f>IF(D74="","*",VLOOKUP(E74,BS_ATIVIDADE[],3,FALSE))</f>
        <v>SOLDA</v>
      </c>
      <c r="G74" s="106" t="s">
        <v>624</v>
      </c>
      <c r="H74" s="106" t="s">
        <v>624</v>
      </c>
      <c r="I74" s="105">
        <v>73</v>
      </c>
      <c r="J74" s="105">
        <v>16.8</v>
      </c>
      <c r="K74" s="105" t="s">
        <v>624</v>
      </c>
      <c r="L74" s="127" t="str" cm="1">
        <f t="array" ref="L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74" s="127" t="str" cm="1">
        <f t="array" ref="M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74" s="106">
        <v>0.375</v>
      </c>
      <c r="O74" s="106">
        <v>6.25E-2</v>
      </c>
      <c r="P74" s="105">
        <v>1</v>
      </c>
      <c r="Q74" s="9" t="str">
        <f>IF(E74=0, "*", IFERROR(_xlfn.XLOOKUP(E74, BS_ATIVIDADE[ATIVIDADE], BS_ATIVIDADE[UNIDADE]), "*"))</f>
        <v>Nº DE SOLDA</v>
      </c>
      <c r="R74" s="128" t="str" cm="1">
        <f t="array" ref="R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4" s="128" t="str" cm="1">
        <f t="array" ref="S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74" s="10" t="str" cm="1">
        <f t="array" ref="T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4" s="105" t="s">
        <v>1089</v>
      </c>
      <c r="V74" s="105" t="s">
        <v>1080</v>
      </c>
      <c r="W74" s="104" t="s">
        <v>452</v>
      </c>
      <c r="X74" s="129" t="s">
        <v>455</v>
      </c>
      <c r="Y74" s="104"/>
      <c r="Z74" s="105"/>
      <c r="AA74" s="103"/>
      <c r="AB74" s="152"/>
      <c r="AC74" s="107"/>
      <c r="AD74" s="105"/>
      <c r="AE74" s="105"/>
      <c r="AF74" s="105"/>
      <c r="AG74" s="14"/>
      <c r="AH74" s="126" t="str">
        <f>IF(BS_CONTROLE[[#This Row],[Atividade]]=0, "-", BS_CONTROLE[[#This Row],[Atividade]])</f>
        <v>PDM - SOLDA</v>
      </c>
      <c r="AI74" s="8" t="str">
        <f>IF(BS_CONTROLE[[#This Row],[Atividade]]=0, "-", BS_CONTROLE[[#This Row],[Atividade]])</f>
        <v>PDM - SOLDA</v>
      </c>
      <c r="AJ74" s="30" t="str">
        <f>BS_CONTROLE[[#This Row],[Local - Partida]]</f>
        <v>-</v>
      </c>
      <c r="AK74" s="30" t="str">
        <f>BS_CONTROLE[[#This Row],[Local - Encerramento]]</f>
        <v>-</v>
      </c>
      <c r="AL74" s="105" t="str">
        <f>IF(BS_CONTROLE[[#This Row],[Entre - Estações]]=0, "-", BS_CONTROLE[[#This Row],[Entre - Estações]])</f>
        <v>ZZR-ZDZ</v>
      </c>
      <c r="AM74" s="105" t="str">
        <f>IF(BS_CONTROLE[[#This Row],[SB]]=0, "-", BS_CONTROLE[[#This Row],[SB]])</f>
        <v>K14K18</v>
      </c>
      <c r="AN74" s="105">
        <f>IF(BS_CONTROLE[[#This Row],[SUB]]=0, "-", BS_CONTROLE[[#This Row],[SUB]])</f>
        <v>73</v>
      </c>
      <c r="AO74" s="105">
        <f>BS_CONTROLE[[#This Row],[KM - Inicio]]</f>
        <v>16.8</v>
      </c>
      <c r="AP74" s="105">
        <f>BS_CONTROLE[[#This Row],[KM - Inicio]]</f>
        <v>16.8</v>
      </c>
      <c r="AQ74" s="201">
        <v>0.37430555555555556</v>
      </c>
      <c r="AR74" s="201">
        <v>0</v>
      </c>
      <c r="AS74" s="201">
        <v>0</v>
      </c>
      <c r="AT74" s="135"/>
      <c r="AU74" s="135"/>
      <c r="AV74" s="13"/>
      <c r="AW74" s="13"/>
      <c r="AX74" s="176">
        <f t="shared" si="6"/>
        <v>0</v>
      </c>
      <c r="AY74" s="153"/>
      <c r="AZ74" s="199">
        <v>0</v>
      </c>
      <c r="BA74" s="9" t="str">
        <f>IFERROR(_xlfn.XLOOKUP(AH74, BS_ATIVIDADE[ATIVIDADE],BS_ATIVIDADE[UNIDADE] ), "*")</f>
        <v>Nº DE SOLDA</v>
      </c>
      <c r="BB74" s="12" t="str" cm="1">
        <f t="array" ref="BB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4" s="12" t="str" cm="1">
        <f t="array" ref="BC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74" s="10" t="str" cm="1">
        <f t="array" ref="BD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4" s="150"/>
      <c r="BF74" s="15"/>
      <c r="BG74" s="200">
        <v>0</v>
      </c>
      <c r="BH74" s="16"/>
      <c r="BI74" s="200" t="s">
        <v>1183</v>
      </c>
      <c r="BJ74" s="200" t="s">
        <v>1183</v>
      </c>
      <c r="BK74" s="15"/>
      <c r="BL74" s="130" t="s">
        <v>471</v>
      </c>
      <c r="BM74" s="130" t="s">
        <v>500</v>
      </c>
      <c r="BN74" s="130" t="s">
        <v>561</v>
      </c>
      <c r="BO74" s="200" t="s">
        <v>1183</v>
      </c>
      <c r="BP74" s="11" t="str">
        <f t="shared" si="4"/>
        <v>Produção e Intervalo</v>
      </c>
      <c r="BQ74" s="18">
        <f>IF(OR(B74="",E74=""),"*",AX74/O74)</f>
        <v>0</v>
      </c>
      <c r="BR74" s="18">
        <f>IF(OR(B74="",E74=""),"*",AZ74/P74)</f>
        <v>0</v>
      </c>
      <c r="BS74" s="210" t="str">
        <f t="shared" si="5"/>
        <v>CCOCirculaçãoIntervaloOportunidade</v>
      </c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</row>
    <row r="75" spans="1:122">
      <c r="A75" s="45" t="str">
        <f t="shared" si="3"/>
        <v>W99</v>
      </c>
      <c r="B75" s="102"/>
      <c r="C75" s="134" t="str">
        <f>IF(BS_CONTROLE[[#This Row],[DATA]]="","",WEEKNUM(BS_CONTROLE[[#This Row],[DATA]]))</f>
        <v/>
      </c>
      <c r="D75" s="184" t="s">
        <v>871</v>
      </c>
      <c r="E75" s="193" t="s">
        <v>638</v>
      </c>
      <c r="F75" s="142" t="str">
        <f>IF(D75="","*",VLOOKUP(E75,BS_ATIVIDADE[],3,FALSE))</f>
        <v>OUTROS</v>
      </c>
      <c r="G75" s="186" t="s">
        <v>16</v>
      </c>
      <c r="H75" s="186" t="s">
        <v>135</v>
      </c>
      <c r="I75" s="127">
        <v>73</v>
      </c>
      <c r="J75" s="127">
        <v>7</v>
      </c>
      <c r="K75" s="105">
        <v>42</v>
      </c>
      <c r="L75" s="127" t="s">
        <v>1135</v>
      </c>
      <c r="M75" s="127" t="s">
        <v>1136</v>
      </c>
      <c r="N75" s="186">
        <v>0.375</v>
      </c>
      <c r="O75" s="106">
        <v>4.1666666666666664E-2</v>
      </c>
      <c r="P75" s="105">
        <v>1</v>
      </c>
      <c r="Q75" s="9" t="str">
        <f>IF(E75=0, "*", IFERROR(_xlfn.XLOOKUP(E75, BS_ATIVIDADE[ATIVIDADE], BS_ATIVIDADE[UNIDADE]), "*"))</f>
        <v>BINÁRIO</v>
      </c>
      <c r="R75" s="128" t="str" cm="1">
        <f t="array" ref="R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5" s="128" t="str" cm="1">
        <f t="array" ref="S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75" s="10" t="str" cm="1">
        <f t="array" ref="T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5" s="105" t="s">
        <v>1120</v>
      </c>
      <c r="V75" s="105" t="s">
        <v>1137</v>
      </c>
      <c r="W75" s="104" t="s">
        <v>452</v>
      </c>
      <c r="X75" s="129"/>
      <c r="Y75" s="104"/>
      <c r="Z75" s="187" t="s">
        <v>1138</v>
      </c>
      <c r="AA75" s="188" t="s">
        <v>449</v>
      </c>
      <c r="AB75" s="188" t="s">
        <v>450</v>
      </c>
      <c r="AC75" s="189">
        <v>0.29166666666666669</v>
      </c>
      <c r="AD75" s="187"/>
      <c r="AE75" s="189"/>
      <c r="AF75" s="127"/>
      <c r="AG75" s="14"/>
      <c r="AH75" s="126" t="str">
        <f>IF(BS_CONTROLE[[#This Row],[Atividade]]=0, "-", BS_CONTROLE[[#This Row],[Atividade]])</f>
        <v>DESLOCAMENTO</v>
      </c>
      <c r="AI75" s="8" t="str">
        <f>IF(BS_CONTROLE[[#This Row],[Atividade]]=0, "-", BS_CONTROLE[[#This Row],[Atividade]])</f>
        <v>DESLOCAMENTO</v>
      </c>
      <c r="AJ75" s="30" t="str">
        <f>BS_CONTROLE[[#This Row],[Local - Partida]]</f>
        <v>ZTO2</v>
      </c>
      <c r="AK75" s="30" t="str">
        <f>BS_CONTROLE[[#This Row],[Local - Encerramento]]</f>
        <v>ZMA</v>
      </c>
      <c r="AL75" s="105" t="str">
        <f>IF(BS_CONTROLE[[#This Row],[Entre - Estações]]=0, "-", BS_CONTROLE[[#This Row],[Entre - Estações]])</f>
        <v>ZTO-ZMA</v>
      </c>
      <c r="AM75" s="105" t="str">
        <f>IF(BS_CONTROLE[[#This Row],[SB]]=0, "-", BS_CONTROLE[[#This Row],[SB]])</f>
        <v>ZTOZMA</v>
      </c>
      <c r="AN75" s="105">
        <f>IF(BS_CONTROLE[[#This Row],[SUB]]=0, "-", BS_CONTROLE[[#This Row],[SUB]])</f>
        <v>73</v>
      </c>
      <c r="AO75" s="105">
        <f>BS_CONTROLE[[#This Row],[KM - Inicio]]</f>
        <v>7</v>
      </c>
      <c r="AP75" s="105">
        <f>BS_CONTROLE[[#This Row],[KM - Inicio]]</f>
        <v>7</v>
      </c>
      <c r="AQ75" s="108"/>
      <c r="AR75" s="108"/>
      <c r="AS75" s="108"/>
      <c r="AT75" s="135"/>
      <c r="AU75" s="135"/>
      <c r="AV75" s="13"/>
      <c r="AW75" s="13"/>
      <c r="AX75" s="176">
        <f t="shared" si="6"/>
        <v>0</v>
      </c>
      <c r="AY75" s="153"/>
      <c r="AZ75" s="109"/>
      <c r="BA75" s="9" t="str">
        <f>IFERROR(_xlfn.XLOOKUP(AH75, BS_ATIVIDADE[ATIVIDADE],BS_ATIVIDADE[UNIDADE] ), "*")</f>
        <v>BINÁRIO</v>
      </c>
      <c r="BB75" s="12" t="str" cm="1">
        <f t="array" ref="BB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5" s="12" t="str" cm="1">
        <f t="array" ref="BC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75" s="10" t="str" cm="1">
        <f t="array" ref="BD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5" s="150"/>
      <c r="BF75" s="15"/>
      <c r="BG75" s="16"/>
      <c r="BH75" s="16"/>
      <c r="BI75" s="16"/>
      <c r="BJ75" s="17"/>
      <c r="BK75" s="15"/>
      <c r="BL75" s="130"/>
      <c r="BM75" s="130"/>
      <c r="BN75" s="130"/>
      <c r="BO75" s="17"/>
      <c r="BP75" s="11" t="str">
        <f t="shared" si="4"/>
        <v>Aderente</v>
      </c>
      <c r="BQ75" s="18" t="str">
        <f>IF(OR(B75="",E75=""),"*",AX75/O75)</f>
        <v>*</v>
      </c>
      <c r="BR75" s="18" t="str">
        <f>IF(OR(B75="",E75=""),"*",AZ75/P75)</f>
        <v>*</v>
      </c>
      <c r="BS75" s="210" t="str">
        <f t="shared" si="5"/>
        <v/>
      </c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</row>
    <row r="76" spans="1:122">
      <c r="A76" s="45" t="str">
        <f t="shared" si="3"/>
        <v>W9746058</v>
      </c>
      <c r="B76" s="102">
        <v>46058</v>
      </c>
      <c r="C76" s="134">
        <f>IF(BS_CONTROLE[[#This Row],[DATA]]="","",WEEKNUM(BS_CONTROLE[[#This Row],[DATA]]))</f>
        <v>6</v>
      </c>
      <c r="D76" s="104" t="s">
        <v>869</v>
      </c>
      <c r="E76" s="126" t="s">
        <v>638</v>
      </c>
      <c r="F76" s="142" t="str">
        <f>IF(D76="","*",VLOOKUP(E76,BS_ATIVIDADE[],3,FALSE))</f>
        <v>OUTROS</v>
      </c>
      <c r="G76" s="106" t="s">
        <v>16</v>
      </c>
      <c r="H76" s="106" t="s">
        <v>1139</v>
      </c>
      <c r="I76" s="105">
        <v>73</v>
      </c>
      <c r="J76" s="105">
        <v>7</v>
      </c>
      <c r="K76" s="105" t="s">
        <v>624</v>
      </c>
      <c r="L76" s="127" t="s">
        <v>1140</v>
      </c>
      <c r="M76" s="127" t="s">
        <v>1141</v>
      </c>
      <c r="N76" s="186">
        <v>0.375</v>
      </c>
      <c r="O76" s="106">
        <v>4.1666666666666664E-2</v>
      </c>
      <c r="P76" s="105">
        <v>1</v>
      </c>
      <c r="Q76" s="9" t="str">
        <f>IF(E76=0, "*", IFERROR(_xlfn.XLOOKUP(E76, BS_ATIVIDADE[ATIVIDADE], BS_ATIVIDADE[UNIDADE]), "*"))</f>
        <v>BINÁRIO</v>
      </c>
      <c r="R76" s="128" t="str" cm="1">
        <f t="array" ref="R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6" s="128" t="str" cm="1">
        <f t="array" ref="S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76" s="10" t="str" cm="1">
        <f t="array" ref="T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6" s="105" t="s">
        <v>1142</v>
      </c>
      <c r="V76" s="151" t="s">
        <v>1143</v>
      </c>
      <c r="W76" s="104" t="s">
        <v>452</v>
      </c>
      <c r="X76" s="129" t="s">
        <v>455</v>
      </c>
      <c r="Y76" s="104"/>
      <c r="Z76" s="105" t="s">
        <v>1144</v>
      </c>
      <c r="AA76" s="103" t="s">
        <v>449</v>
      </c>
      <c r="AB76" s="152"/>
      <c r="AC76" s="107"/>
      <c r="AD76" s="105"/>
      <c r="AE76" s="105"/>
      <c r="AF76" s="105"/>
      <c r="AG76" s="14"/>
      <c r="AH76" s="126" t="str">
        <f>IF(BS_CONTROLE[[#This Row],[Atividade]]=0, "-", BS_CONTROLE[[#This Row],[Atividade]])</f>
        <v>DESLOCAMENTO</v>
      </c>
      <c r="AI76" s="8" t="str">
        <f>IF(BS_CONTROLE[[#This Row],[Atividade]]=0, "-", BS_CONTROLE[[#This Row],[Atividade]])</f>
        <v>DESLOCAMENTO</v>
      </c>
      <c r="AJ76" s="30" t="str">
        <f>BS_CONTROLE[[#This Row],[Local - Partida]]</f>
        <v>ZTO2</v>
      </c>
      <c r="AK76" s="30" t="str">
        <f>BS_CONTROLE[[#This Row],[Local - Encerramento]]</f>
        <v>ZEM</v>
      </c>
      <c r="AL76" s="105" t="str">
        <f>IF(BS_CONTROLE[[#This Row],[Entre - Estações]]=0, "-", BS_CONTROLE[[#This Row],[Entre - Estações]])</f>
        <v>ZTO-ZEM</v>
      </c>
      <c r="AM76" s="105" t="str">
        <f>IF(BS_CONTROLE[[#This Row],[SB]]=0, "-", BS_CONTROLE[[#This Row],[SB]])</f>
        <v>ZTOZEM</v>
      </c>
      <c r="AN76" s="105">
        <f>IF(BS_CONTROLE[[#This Row],[SUB]]=0, "-", BS_CONTROLE[[#This Row],[SUB]])</f>
        <v>73</v>
      </c>
      <c r="AO76" s="105">
        <f>BS_CONTROLE[[#This Row],[KM - Inicio]]</f>
        <v>7</v>
      </c>
      <c r="AP76" s="105">
        <f>BS_CONTROLE[[#This Row],[KM - Inicio]]</f>
        <v>7</v>
      </c>
      <c r="AQ76" s="108">
        <v>0.44374999999999998</v>
      </c>
      <c r="AR76" s="108">
        <v>0</v>
      </c>
      <c r="AS76" s="108">
        <v>4.1666666666666664E-2</v>
      </c>
      <c r="AT76" s="135"/>
      <c r="AU76" s="135"/>
      <c r="AV76" s="13"/>
      <c r="AW76" s="13"/>
      <c r="AX76" s="176">
        <f t="shared" si="6"/>
        <v>4.1666666666666664E-2</v>
      </c>
      <c r="AY76" s="153"/>
      <c r="AZ76" s="109">
        <v>1</v>
      </c>
      <c r="BA76" s="9" t="str">
        <f>IFERROR(_xlfn.XLOOKUP(AH76, BS_ATIVIDADE[ATIVIDADE],BS_ATIVIDADE[UNIDADE] ), "*")</f>
        <v>BINÁRIO</v>
      </c>
      <c r="BB76" s="12" t="str" cm="1">
        <f t="array" ref="BB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6" s="12" t="str" cm="1">
        <f t="array" ref="BC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76" s="10" t="str" cm="1">
        <f t="array" ref="BD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6" s="150"/>
      <c r="BF76" s="15"/>
      <c r="BG76" s="16">
        <v>2</v>
      </c>
      <c r="BH76" s="16"/>
      <c r="BI76" s="16" t="s">
        <v>1179</v>
      </c>
      <c r="BJ76" s="16" t="s">
        <v>1179</v>
      </c>
      <c r="BK76" s="15"/>
      <c r="BL76" s="130" t="s">
        <v>476</v>
      </c>
      <c r="BM76" s="130" t="s">
        <v>476</v>
      </c>
      <c r="BN76" s="130" t="s">
        <v>476</v>
      </c>
      <c r="BO76" s="17"/>
      <c r="BP76" s="11" t="str">
        <f t="shared" si="4"/>
        <v>Aderente</v>
      </c>
      <c r="BQ76" s="18">
        <f>IF(OR(B76="",E76=""),"*",AX76/O76)</f>
        <v>1</v>
      </c>
      <c r="BR76" s="18">
        <f>IF(OR(B76="",E76=""),"*",AZ76/P76)</f>
        <v>1</v>
      </c>
      <c r="BS76" s="210" t="str">
        <f t="shared" si="5"/>
        <v>OKOK</v>
      </c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</row>
    <row r="77" spans="1:122">
      <c r="A77" s="45" t="str">
        <f t="shared" si="3"/>
        <v>V8346058</v>
      </c>
      <c r="B77" s="102">
        <v>46058</v>
      </c>
      <c r="C77" s="134">
        <f>IF(BS_CONTROLE[[#This Row],[DATA]]="","",WEEKNUM(BS_CONTROLE[[#This Row],[DATA]]))</f>
        <v>6</v>
      </c>
      <c r="D77" s="104" t="s">
        <v>822</v>
      </c>
      <c r="E77" s="126" t="s">
        <v>729</v>
      </c>
      <c r="F77" s="142" t="str">
        <f>IF(D77="","*",VLOOKUP(E77,BS_ATIVIDADE[],3,FALSE))</f>
        <v>MECANIZAÇÃO - SOCADORA</v>
      </c>
      <c r="G77" s="106" t="s">
        <v>57</v>
      </c>
      <c r="H77" s="106" t="s">
        <v>55</v>
      </c>
      <c r="I77" s="105">
        <v>70</v>
      </c>
      <c r="J77" s="105">
        <v>139.30000000000001</v>
      </c>
      <c r="K77" s="105">
        <v>139</v>
      </c>
      <c r="L77" s="127" t="str" cm="1">
        <f t="array" ref="L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77" s="127" t="str" cm="1">
        <f t="array" ref="M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77" s="106">
        <v>0.35416666666666669</v>
      </c>
      <c r="O77" s="106">
        <v>8.3333333333333329E-2</v>
      </c>
      <c r="P77" s="105">
        <v>600</v>
      </c>
      <c r="Q77" s="9" t="str">
        <f>IF(E77=0, "*", IFERROR(_xlfn.XLOOKUP(E77, BS_ATIVIDADE[ATIVIDADE], BS_ATIVIDADE[UNIDADE]), "*"))</f>
        <v>M</v>
      </c>
      <c r="R77" s="128" t="str" cm="1">
        <f t="array" ref="R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7" s="128" t="str" cm="1">
        <f t="array" ref="S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77" s="10" t="str" cm="1">
        <f t="array" ref="T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77" s="105" t="s">
        <v>1063</v>
      </c>
      <c r="V77" s="105" t="s">
        <v>1064</v>
      </c>
      <c r="W77" s="104" t="s">
        <v>452</v>
      </c>
      <c r="X77" s="129" t="s">
        <v>455</v>
      </c>
      <c r="Y77" s="104"/>
      <c r="Z77" s="105"/>
      <c r="AA77" s="103"/>
      <c r="AB77" s="152"/>
      <c r="AC77" s="107"/>
      <c r="AD77" s="105"/>
      <c r="AE77" s="105"/>
      <c r="AF77" s="105"/>
      <c r="AG77" s="14"/>
      <c r="AH77" s="126" t="str">
        <f>IF(BS_CONTROLE[[#This Row],[Atividade]]=0, "-", BS_CONTROLE[[#This Row],[Atividade]])</f>
        <v>MECANIZAÇÃO - SOCADORA</v>
      </c>
      <c r="AI77" s="8" t="str">
        <f>IF(BS_CONTROLE[[#This Row],[Atividade]]=0, "-", BS_CONTROLE[[#This Row],[Atividade]])</f>
        <v>MECANIZAÇÃO - SOCADORA</v>
      </c>
      <c r="AJ77" s="30" t="str">
        <f>BS_CONTROLE[[#This Row],[Local - Partida]]</f>
        <v>ZIQ2</v>
      </c>
      <c r="AK77" s="30" t="str">
        <f>BS_CONTROLE[[#This Row],[Local - Encerramento]]</f>
        <v>ZIQ</v>
      </c>
      <c r="AL77" s="105" t="str">
        <f>IF(BS_CONTROLE[[#This Row],[Entre - Estações]]=0, "-", BS_CONTROLE[[#This Row],[Entre - Estações]])</f>
        <v>ZRQ-ZQX</v>
      </c>
      <c r="AM77" s="105" t="str">
        <f>IF(BS_CONTROLE[[#This Row],[SB]]=0, "-", BS_CONTROLE[[#This Row],[SB]])</f>
        <v>139ZQX1</v>
      </c>
      <c r="AN77" s="105">
        <f>IF(BS_CONTROLE[[#This Row],[SUB]]=0, "-", BS_CONTROLE[[#This Row],[SUB]])</f>
        <v>70</v>
      </c>
      <c r="AO77" s="105">
        <f>BS_CONTROLE[[#This Row],[KM - Inicio]]</f>
        <v>139.30000000000001</v>
      </c>
      <c r="AP77" s="105">
        <f>BS_CONTROLE[[#This Row],[KM - Inicio]]</f>
        <v>139.30000000000001</v>
      </c>
      <c r="AQ77" s="108">
        <v>0.32847222222222222</v>
      </c>
      <c r="AR77" s="108">
        <v>0</v>
      </c>
      <c r="AS77" s="108">
        <v>0</v>
      </c>
      <c r="AT77" s="135"/>
      <c r="AU77" s="135"/>
      <c r="AV77" s="13"/>
      <c r="AW77" s="13"/>
      <c r="AX77" s="176">
        <f t="shared" si="6"/>
        <v>0</v>
      </c>
      <c r="AY77" s="153"/>
      <c r="AZ77" s="109">
        <v>0</v>
      </c>
      <c r="BA77" s="9" t="str">
        <f>IFERROR(_xlfn.XLOOKUP(AH77, BS_ATIVIDADE[ATIVIDADE],BS_ATIVIDADE[UNIDADE] ), "*")</f>
        <v>M</v>
      </c>
      <c r="BB77" s="12" t="str" cm="1">
        <f t="array" ref="BB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7" s="12" t="str" cm="1">
        <f t="array" ref="BC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77" s="10" t="str" cm="1">
        <f t="array" ref="BD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77" s="150"/>
      <c r="BF77" s="15"/>
      <c r="BG77" s="110">
        <v>0</v>
      </c>
      <c r="BH77" s="110" t="s">
        <v>1175</v>
      </c>
      <c r="BI77" s="110" t="s">
        <v>1175</v>
      </c>
      <c r="BJ77" s="110" t="s">
        <v>1175</v>
      </c>
      <c r="BK77" s="15"/>
      <c r="BL77" s="130" t="s">
        <v>471</v>
      </c>
      <c r="BM77" s="130" t="s">
        <v>500</v>
      </c>
      <c r="BN77" s="130" t="s">
        <v>561</v>
      </c>
      <c r="BO77" s="17"/>
      <c r="BP77" s="11" t="str">
        <f t="shared" si="4"/>
        <v>Produção e Intervalo</v>
      </c>
      <c r="BQ77" s="18">
        <f>IF(OR(B77="",E77=""),"*",AX77/O77)</f>
        <v>0</v>
      </c>
      <c r="BR77" s="18">
        <f>IF(OR(B77="",E77=""),"*",AZ77/P77)</f>
        <v>0</v>
      </c>
      <c r="BS77" s="210" t="str">
        <f t="shared" si="5"/>
        <v>CCOCirculaçãoIntervaloOportunidade</v>
      </c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</row>
    <row r="78" spans="1:122">
      <c r="A78" s="45"/>
      <c r="B78" s="183"/>
      <c r="C78" s="134"/>
      <c r="D78" s="184"/>
      <c r="E78" s="185"/>
      <c r="F78" s="142" t="str">
        <f>IF(D78="","*",VLOOKUP(E78,BS_ATIVIDADE[],3,FALSE))</f>
        <v>*</v>
      </c>
      <c r="G78" s="186"/>
      <c r="H78" s="186"/>
      <c r="I78" s="127"/>
      <c r="J78" s="127"/>
      <c r="K78" s="105"/>
      <c r="L78" s="127" t="str" cm="1">
        <f t="array" ref="L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" s="127" t="str" cm="1">
        <f t="array" ref="M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" s="106"/>
      <c r="O78" s="106"/>
      <c r="P78" s="105"/>
      <c r="Q78" s="9" t="str">
        <f>IF(E78=0, "*", IFERROR(_xlfn.XLOOKUP(E78, BS_ATIVIDADE[ATIVIDADE], BS_ATIVIDADE[UNIDADE]), "*"))</f>
        <v>*</v>
      </c>
      <c r="R78" s="128" t="str" cm="1">
        <f t="array" ref="R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" s="128" t="str" cm="1">
        <f t="array" ref="S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" s="10" t="str" cm="1">
        <f t="array" ref="T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" s="105"/>
      <c r="V78" s="105"/>
      <c r="W78" s="104"/>
      <c r="X78" s="129"/>
      <c r="Y78" s="104"/>
      <c r="Z78" s="187"/>
      <c r="AA78" s="188"/>
      <c r="AB78" s="188"/>
      <c r="AC78" s="189"/>
      <c r="AD78" s="187"/>
      <c r="AE78" s="187"/>
      <c r="AF78" s="127"/>
      <c r="AG78" s="14"/>
      <c r="AH78" s="126" t="str">
        <f>IF(BS_CONTROLE[[#This Row],[Atividade]]=0, "-", BS_CONTROLE[[#This Row],[Atividade]])</f>
        <v>-</v>
      </c>
      <c r="AI78" s="8" t="str">
        <f>IF(BS_CONTROLE[[#This Row],[Atividade]]=0, "-", BS_CONTROLE[[#This Row],[Atividade]])</f>
        <v>-</v>
      </c>
      <c r="AJ78" s="30">
        <f>BS_CONTROLE[[#This Row],[Local - Partida]]</f>
        <v>0</v>
      </c>
      <c r="AK78" s="30">
        <f>BS_CONTROLE[[#This Row],[Local - Encerramento]]</f>
        <v>0</v>
      </c>
      <c r="AL78" s="105" t="str">
        <f>IF(BS_CONTROLE[[#This Row],[Entre - Estações]]=0, "-", BS_CONTROLE[[#This Row],[Entre - Estações]])</f>
        <v>-</v>
      </c>
      <c r="AM78" s="105" t="str">
        <f>IF(BS_CONTROLE[[#This Row],[SB]]=0, "-", BS_CONTROLE[[#This Row],[SB]])</f>
        <v>-</v>
      </c>
      <c r="AN78" s="105" t="str">
        <f>IF(BS_CONTROLE[[#This Row],[SUB]]=0, "-", BS_CONTROLE[[#This Row],[SUB]])</f>
        <v>-</v>
      </c>
      <c r="AO78" s="105">
        <f>BS_CONTROLE[[#This Row],[KM - Inicio]]</f>
        <v>0</v>
      </c>
      <c r="AP78" s="105">
        <f>BS_CONTROLE[[#This Row],[KM - Inicio]]</f>
        <v>0</v>
      </c>
      <c r="AQ78" s="108"/>
      <c r="AR78" s="108"/>
      <c r="AS78" s="108"/>
      <c r="AT78" s="135"/>
      <c r="AU78" s="135"/>
      <c r="AV78" s="13"/>
      <c r="AW78" s="13"/>
      <c r="AX78" s="176" t="str">
        <f t="shared" si="6"/>
        <v>*</v>
      </c>
      <c r="AY78" s="153"/>
      <c r="AZ78" s="109"/>
      <c r="BA78" s="9" t="str">
        <f>IFERROR(_xlfn.XLOOKUP(AH78, BS_ATIVIDADE[ATIVIDADE],BS_ATIVIDADE[UNIDADE] ), "*")</f>
        <v>*</v>
      </c>
      <c r="BB78" s="12" t="str" cm="1">
        <f t="array" ref="BB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" s="12" t="str" cm="1">
        <f t="array" ref="BC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" s="10" t="str" cm="1">
        <f t="array" ref="BD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" s="150">
        <f>BS_CONTROLE[[#This Row],[Responsavel pelo boletim]]</f>
        <v>0</v>
      </c>
      <c r="BF78" s="15"/>
      <c r="BG78" s="16"/>
      <c r="BH78" s="16"/>
      <c r="BI78" s="16"/>
      <c r="BJ78" s="17"/>
      <c r="BK78" s="15"/>
      <c r="BL78" s="130"/>
      <c r="BM78" s="130"/>
      <c r="BN78" s="130"/>
      <c r="BO78" s="190"/>
      <c r="BP78" s="11" t="str">
        <f>IF(AND(BQ78&lt;1,BR78&lt;1),"Produção e Intervalo",IF(BQ78&lt;1,"Intervalo",IF(BR78&lt;1,"Produção","Aderente")))</f>
        <v>Aderente</v>
      </c>
      <c r="BQ78" s="18" t="str">
        <f>IF(OR(B78="",E78=""),"*",AX78/O78)</f>
        <v>*</v>
      </c>
      <c r="BR78" s="18" t="str">
        <f>IF(OR(B78="",E78=""),"*",AZ78/P78)</f>
        <v>*</v>
      </c>
      <c r="BS78" s="210" t="str">
        <f t="shared" si="5"/>
        <v/>
      </c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</row>
    <row r="79" spans="1:122">
      <c r="A79" s="45" t="str">
        <f>D79&amp;B79</f>
        <v>E40</v>
      </c>
      <c r="B79" s="183"/>
      <c r="C79" s="134" t="str">
        <f>IF(BS_CONTROLE[[#This Row],[DATA]]="","",WEEKNUM(BS_CONTROLE[[#This Row],[DATA]]))</f>
        <v/>
      </c>
      <c r="D79" s="184" t="s">
        <v>771</v>
      </c>
      <c r="E79" s="185" t="s">
        <v>691</v>
      </c>
      <c r="F79" s="142" t="str">
        <f>IF(D79="","*",VLOOKUP(E79,BS_ATIVIDADE[],3,FALSE))</f>
        <v>TRILHEIRO - DESCARGA</v>
      </c>
      <c r="G79" s="186" t="s">
        <v>334</v>
      </c>
      <c r="H79" s="186" t="s">
        <v>332</v>
      </c>
      <c r="I79" s="127">
        <v>73</v>
      </c>
      <c r="J79" s="127">
        <v>400</v>
      </c>
      <c r="K79" s="105">
        <v>401</v>
      </c>
      <c r="L79" s="127" t="str" cm="1">
        <f t="array" ref="L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ZUE</v>
      </c>
      <c r="M79" s="127" t="s">
        <v>1184</v>
      </c>
      <c r="N79" s="106">
        <v>0.58333333333333337</v>
      </c>
      <c r="O79" s="106">
        <v>8.3333333333333329E-2</v>
      </c>
      <c r="P79" s="105">
        <v>1600</v>
      </c>
      <c r="Q79" s="9" t="str">
        <f>IF(E79=0, "*", IFERROR(_xlfn.XLOOKUP(E79, BS_ATIVIDADE[ATIVIDADE], BS_ATIVIDADE[UNIDADE]), "*"))</f>
        <v>M</v>
      </c>
      <c r="R79" s="128" t="str" cm="1">
        <f t="array" ref="R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79" s="128" t="str" cm="1">
        <f t="array" ref="S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79" s="10" t="str" cm="1">
        <f t="array" ref="T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79" s="105" t="s">
        <v>1086</v>
      </c>
      <c r="V79" s="105" t="s">
        <v>1185</v>
      </c>
      <c r="W79" s="104" t="s">
        <v>452</v>
      </c>
      <c r="X79" s="129"/>
      <c r="Y79" s="104"/>
      <c r="Z79" s="187"/>
      <c r="AA79" s="188"/>
      <c r="AB79" s="188"/>
      <c r="AC79" s="189"/>
      <c r="AD79" s="187"/>
      <c r="AE79" s="187"/>
      <c r="AF79" s="127"/>
      <c r="AG79" s="14"/>
      <c r="AH79" s="126" t="str">
        <f>IF(BS_CONTROLE[[#This Row],[Atividade]]=0, "-", BS_CONTROLE[[#This Row],[Atividade]])</f>
        <v>TRILHEIRO - DESCARGA</v>
      </c>
      <c r="AI79" s="8" t="str">
        <f>IF(BS_CONTROLE[[#This Row],[Atividade]]=0, "-", BS_CONTROLE[[#This Row],[Atividade]])</f>
        <v>TRILHEIRO - DESCARGA</v>
      </c>
      <c r="AJ79" s="30" t="str">
        <f>BS_CONTROLE[[#This Row],[Local - Partida]]</f>
        <v>ZDP2</v>
      </c>
      <c r="AK79" s="30" t="str">
        <f>BS_CONTROLE[[#This Row],[Local - Encerramento]]</f>
        <v>ZDP</v>
      </c>
      <c r="AL79" s="105" t="str">
        <f>IF(BS_CONTROLE[[#This Row],[Entre - Estações]]=0, "-", BS_CONTROLE[[#This Row],[Entre - Estações]])</f>
        <v>ZUE</v>
      </c>
      <c r="AM79" s="105" t="str">
        <f>IF(BS_CONTROLE[[#This Row],[SB]]=0, "-", BS_CONTROLE[[#This Row],[SB]])</f>
        <v>ZUEPAT</v>
      </c>
      <c r="AN79" s="105">
        <f>IF(BS_CONTROLE[[#This Row],[SUB]]=0, "-", BS_CONTROLE[[#This Row],[SUB]])</f>
        <v>73</v>
      </c>
      <c r="AO79" s="105">
        <f>BS_CONTROLE[[#This Row],[KM - Inicio]]</f>
        <v>400</v>
      </c>
      <c r="AP79" s="105">
        <f>BS_CONTROLE[[#This Row],[KM - Inicio]]</f>
        <v>400</v>
      </c>
      <c r="AQ79" s="108"/>
      <c r="AR79" s="108"/>
      <c r="AS79" s="108"/>
      <c r="AT79" s="135"/>
      <c r="AU79" s="135"/>
      <c r="AV79" s="13"/>
      <c r="AW79" s="13"/>
      <c r="AX79" s="176">
        <f t="shared" si="6"/>
        <v>0</v>
      </c>
      <c r="AY79" s="153"/>
      <c r="AZ79" s="109"/>
      <c r="BA79" s="9" t="str">
        <f>IFERROR(_xlfn.XLOOKUP(AH79, BS_ATIVIDADE[ATIVIDADE],BS_ATIVIDADE[UNIDADE] ), "*")</f>
        <v>M</v>
      </c>
      <c r="BB79" s="12" t="str" cm="1">
        <f t="array" ref="BB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79" s="12" t="str" cm="1">
        <f t="array" ref="BC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79" s="10" t="str" cm="1">
        <f t="array" ref="BD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79" s="150" t="str">
        <f>BS_CONTROLE[[#This Row],[Responsavel pelo boletim]]</f>
        <v xml:space="preserve">Douglas </v>
      </c>
      <c r="BF79" s="15"/>
      <c r="BG79" s="16"/>
      <c r="BH79" s="16"/>
      <c r="BI79" s="16"/>
      <c r="BJ79" s="17"/>
      <c r="BK79" s="15"/>
      <c r="BL79" s="130"/>
      <c r="BM79" s="130"/>
      <c r="BN79" s="130"/>
      <c r="BO79" s="190"/>
      <c r="BP79" s="11" t="str">
        <f>IF(AND(BQ79&lt;1,BR79&lt;1),"Produção e Intervalo",IF(BQ79&lt;1,"Intervalo",IF(BR79&lt;1,"Produção","Aderente")))</f>
        <v>Aderente</v>
      </c>
      <c r="BQ79" s="18" t="str">
        <f>IF(OR(B79="",E79=""),"*",AX79/O79)</f>
        <v>*</v>
      </c>
      <c r="BR79" s="18" t="str">
        <f>IF(OR(B79="",E79=""),"*",AZ79/P79)</f>
        <v>*</v>
      </c>
      <c r="BS79" s="210" t="str">
        <f t="shared" si="5"/>
        <v/>
      </c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</row>
    <row r="80" spans="1:122">
      <c r="A80" s="45" t="str">
        <f t="shared" si="3"/>
        <v>V8746059</v>
      </c>
      <c r="B80" s="102">
        <v>46059</v>
      </c>
      <c r="C80" s="134">
        <f>IF(BS_CONTROLE[[#This Row],[DATA]]="","",WEEKNUM(BS_CONTROLE[[#This Row],[DATA]]))</f>
        <v>6</v>
      </c>
      <c r="D80" s="178" t="s">
        <v>830</v>
      </c>
      <c r="E80" s="185" t="s">
        <v>729</v>
      </c>
      <c r="F80" s="142" t="str">
        <f>IF(D80="","*",VLOOKUP(E80,BS_ATIVIDADE[],3,FALSE))</f>
        <v>MECANIZAÇÃO - SOCADORA</v>
      </c>
      <c r="G80" s="205" t="s">
        <v>334</v>
      </c>
      <c r="H80" s="106" t="s">
        <v>332</v>
      </c>
      <c r="I80" s="105">
        <v>73</v>
      </c>
      <c r="J80" s="105">
        <v>293.8</v>
      </c>
      <c r="K80" s="105">
        <v>291</v>
      </c>
      <c r="L80" s="127" t="str" cm="1">
        <f t="array" ref="L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ZZM-ZCF</v>
      </c>
      <c r="M80" s="127" t="str" cm="1">
        <f t="array" ref="M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293ZCF1</v>
      </c>
      <c r="N80" s="186">
        <v>0.34722222222222221</v>
      </c>
      <c r="O80" s="106">
        <v>0.16666666666666666</v>
      </c>
      <c r="P80" s="105">
        <v>1600</v>
      </c>
      <c r="Q80" s="9" t="str">
        <f>IF(E80=0, "*", IFERROR(_xlfn.XLOOKUP(E80, BS_ATIVIDADE[ATIVIDADE], BS_ATIVIDADE[UNIDADE]), "*"))</f>
        <v>M</v>
      </c>
      <c r="R80" s="128" t="str" cm="1">
        <f t="array" ref="R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0" s="128" t="str" cm="1">
        <f t="array" ref="S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80" s="10" t="str" cm="1">
        <f t="array" ref="T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0" s="105" t="s">
        <v>1063</v>
      </c>
      <c r="V80" s="105" t="s">
        <v>1064</v>
      </c>
      <c r="W80" s="104" t="s">
        <v>447</v>
      </c>
      <c r="X80" s="129" t="s">
        <v>446</v>
      </c>
      <c r="Y80" s="104"/>
      <c r="Z80" s="105"/>
      <c r="AA80" s="103"/>
      <c r="AB80" s="152"/>
      <c r="AC80" s="107"/>
      <c r="AD80" s="105"/>
      <c r="AE80" s="105"/>
      <c r="AF80" s="105"/>
      <c r="AG80" s="14"/>
      <c r="AH80" s="126" t="str">
        <f>IF(BS_CONTROLE[[#This Row],[Atividade]]=0, "-", BS_CONTROLE[[#This Row],[Atividade]])</f>
        <v>MECANIZAÇÃO - SOCADORA</v>
      </c>
      <c r="AI80" s="8" t="str">
        <f>IF(BS_CONTROLE[[#This Row],[Atividade]]=0, "-", BS_CONTROLE[[#This Row],[Atividade]])</f>
        <v>MECANIZAÇÃO - SOCADORA</v>
      </c>
      <c r="AJ80" s="30" t="str">
        <f>BS_CONTROLE[[#This Row],[Local - Partida]]</f>
        <v>ZDP2</v>
      </c>
      <c r="AK80" s="30" t="str">
        <f>BS_CONTROLE[[#This Row],[Local - Encerramento]]</f>
        <v>ZDP</v>
      </c>
      <c r="AL80" s="105" t="str">
        <f>IF(BS_CONTROLE[[#This Row],[Entre - Estações]]=0, "-", BS_CONTROLE[[#This Row],[Entre - Estações]])</f>
        <v>ZZM-ZCF</v>
      </c>
      <c r="AM80" s="105" t="str">
        <f>IF(BS_CONTROLE[[#This Row],[SB]]=0, "-", BS_CONTROLE[[#This Row],[SB]])</f>
        <v>293ZCF1</v>
      </c>
      <c r="AN80" s="105">
        <f>IF(BS_CONTROLE[[#This Row],[SUB]]=0, "-", BS_CONTROLE[[#This Row],[SUB]])</f>
        <v>73</v>
      </c>
      <c r="AO80" s="105">
        <f>BS_CONTROLE[[#This Row],[KM - Inicio]]</f>
        <v>293.8</v>
      </c>
      <c r="AP80" s="105">
        <f>BS_CONTROLE[[#This Row],[KM - Inicio]]</f>
        <v>293.8</v>
      </c>
      <c r="AQ80" s="108">
        <v>0.3263888888888889</v>
      </c>
      <c r="AR80" s="108">
        <v>0</v>
      </c>
      <c r="AS80" s="108">
        <v>0</v>
      </c>
      <c r="AT80" s="135"/>
      <c r="AU80" s="135"/>
      <c r="AV80" s="13"/>
      <c r="AW80" s="13"/>
      <c r="AX80" s="176">
        <f t="shared" si="6"/>
        <v>0</v>
      </c>
      <c r="AY80" s="153"/>
      <c r="AZ80" s="109">
        <v>0</v>
      </c>
      <c r="BA80" s="9" t="str">
        <f>IFERROR(_xlfn.XLOOKUP(AH80, BS_ATIVIDADE[ATIVIDADE],BS_ATIVIDADE[UNIDADE] ), "*")</f>
        <v>M</v>
      </c>
      <c r="BB80" s="12" t="str" cm="1">
        <f t="array" ref="BB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0" s="12" t="str" cm="1">
        <f t="array" ref="BC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80" s="10" t="str" cm="1">
        <f t="array" ref="BD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0" s="150"/>
      <c r="BF80" s="15"/>
      <c r="BG80" s="16">
        <v>0</v>
      </c>
      <c r="BH80" s="16"/>
      <c r="BI80" s="16" t="s">
        <v>1186</v>
      </c>
      <c r="BJ80" s="16" t="s">
        <v>1186</v>
      </c>
      <c r="BK80" s="15"/>
      <c r="BL80" s="130" t="s">
        <v>468</v>
      </c>
      <c r="BM80" s="130" t="s">
        <v>488</v>
      </c>
      <c r="BN80" s="130" t="s">
        <v>604</v>
      </c>
      <c r="BO80" s="16" t="s">
        <v>1186</v>
      </c>
      <c r="BP80" s="11" t="str">
        <f t="shared" si="4"/>
        <v>Produção e Intervalo</v>
      </c>
      <c r="BQ80" s="18">
        <f>IF(OR(B80="",E80=""),"*",AX80/O80)</f>
        <v>0</v>
      </c>
      <c r="BR80" s="18">
        <f>IF(OR(B80="",E80=""),"*",AZ80/P80)</f>
        <v>0</v>
      </c>
      <c r="BS80" s="210" t="str">
        <f t="shared" si="5"/>
        <v>MecanizaçãoOperação</v>
      </c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</row>
    <row r="81" spans="1:122">
      <c r="A81" s="45" t="str">
        <f>D81&amp;B81</f>
        <v>JOVÂNIO (TP-850)46059</v>
      </c>
      <c r="B81" s="183">
        <v>46059</v>
      </c>
      <c r="C81" s="134">
        <f>IF(BS_CONTROLE[[#This Row],[DATA]]="","",WEEKNUM(BS_CONTROLE[[#This Row],[DATA]]))</f>
        <v>6</v>
      </c>
      <c r="D81" s="178" t="s">
        <v>927</v>
      </c>
      <c r="E81" s="126" t="s">
        <v>806</v>
      </c>
      <c r="F81" s="142" t="str">
        <f>IF(D81="","*",VLOOKUP(E81,BS_ATIVIDADE[],3,FALSE))</f>
        <v>SOLDA</v>
      </c>
      <c r="G81" s="206" t="s">
        <v>624</v>
      </c>
      <c r="H81" s="150" t="s">
        <v>624</v>
      </c>
      <c r="I81" s="105">
        <v>73</v>
      </c>
      <c r="J81" s="105">
        <v>268</v>
      </c>
      <c r="K81" s="105" t="s">
        <v>624</v>
      </c>
      <c r="L81" s="127" t="str" cm="1">
        <f t="array" ref="L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81" s="127" cm="1">
        <f t="array" ref="M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267271</v>
      </c>
      <c r="N81" s="186">
        <v>0.375</v>
      </c>
      <c r="O81" s="106">
        <v>6.25E-2</v>
      </c>
      <c r="P81" s="105">
        <v>1</v>
      </c>
      <c r="Q81" s="9" t="str">
        <f>IF(E81=0, "*", IFERROR(_xlfn.XLOOKUP(E81, BS_ATIVIDADE[ATIVIDADE], BS_ATIVIDADE[UNIDADE]), "*"))</f>
        <v>Nº DE SOLDA</v>
      </c>
      <c r="R81" s="128" t="str" cm="1">
        <f t="array" ref="R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1" s="128" t="str" cm="1">
        <f t="array" ref="S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81" s="10" t="str" cm="1">
        <f t="array" ref="T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1" s="105" t="s">
        <v>1079</v>
      </c>
      <c r="V81" s="105" t="s">
        <v>1080</v>
      </c>
      <c r="W81" s="104" t="s">
        <v>452</v>
      </c>
      <c r="X81" s="129"/>
      <c r="Y81" s="104"/>
      <c r="Z81" s="187"/>
      <c r="AA81" s="188"/>
      <c r="AB81" s="188"/>
      <c r="AC81" s="189"/>
      <c r="AD81" s="187"/>
      <c r="AE81" s="187"/>
      <c r="AF81" s="127"/>
      <c r="AG81" s="14"/>
      <c r="AH81" s="126" t="str">
        <f>IF(BS_CONTROLE[[#This Row],[Atividade]]=0, "-", BS_CONTROLE[[#This Row],[Atividade]])</f>
        <v>PDM - SOLDA</v>
      </c>
      <c r="AI81" s="8" t="str">
        <f>IF(BS_CONTROLE[[#This Row],[Atividade]]=0, "-", BS_CONTROLE[[#This Row],[Atividade]])</f>
        <v>PDM - SOLDA</v>
      </c>
      <c r="AJ81" s="30" t="str">
        <f>BS_CONTROLE[[#This Row],[Local - Partida]]</f>
        <v>-</v>
      </c>
      <c r="AK81" s="30" t="str">
        <f>BS_CONTROLE[[#This Row],[Local - Encerramento]]</f>
        <v>-</v>
      </c>
      <c r="AL81" s="105" t="str">
        <f>IF(BS_CONTROLE[[#This Row],[Entre - Estações]]=0, "-", BS_CONTROLE[[#This Row],[Entre - Estações]])</f>
        <v>ZEC-ZKY</v>
      </c>
      <c r="AM81" s="105">
        <f>IF(BS_CONTROLE[[#This Row],[SB]]=0, "-", BS_CONTROLE[[#This Row],[SB]])</f>
        <v>267271</v>
      </c>
      <c r="AN81" s="105">
        <f>IF(BS_CONTROLE[[#This Row],[SUB]]=0, "-", BS_CONTROLE[[#This Row],[SUB]])</f>
        <v>73</v>
      </c>
      <c r="AO81" s="105">
        <f>BS_CONTROLE[[#This Row],[KM - Inicio]]</f>
        <v>268</v>
      </c>
      <c r="AP81" s="105">
        <f>BS_CONTROLE[[#This Row],[KM - Inicio]]</f>
        <v>268</v>
      </c>
      <c r="AQ81" s="108">
        <v>0.375</v>
      </c>
      <c r="AR81" s="108">
        <v>0</v>
      </c>
      <c r="AS81" s="108">
        <v>0</v>
      </c>
      <c r="AT81" s="135"/>
      <c r="AU81" s="135"/>
      <c r="AV81" s="13"/>
      <c r="AW81" s="13"/>
      <c r="AX81" s="176">
        <f t="shared" si="6"/>
        <v>0</v>
      </c>
      <c r="AY81" s="153"/>
      <c r="AZ81" s="109">
        <v>0</v>
      </c>
      <c r="BA81" s="9" t="str">
        <f>IFERROR(_xlfn.XLOOKUP(AH81, BS_ATIVIDADE[ATIVIDADE],BS_ATIVIDADE[UNIDADE] ), "*")</f>
        <v>Nº DE SOLDA</v>
      </c>
      <c r="BB81" s="12" t="str" cm="1">
        <f t="array" ref="BB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1" s="12" t="str" cm="1">
        <f t="array" ref="BC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81" s="10" t="str" cm="1">
        <f t="array" ref="BD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1" s="150" t="str">
        <f>BS_CONTROLE[[#This Row],[Responsavel pelo boletim]]</f>
        <v xml:space="preserve">ronaldo </v>
      </c>
      <c r="BF81" s="15"/>
      <c r="BG81" s="16">
        <v>0</v>
      </c>
      <c r="BH81" s="16"/>
      <c r="BI81" s="16" t="s">
        <v>1187</v>
      </c>
      <c r="BJ81" s="16" t="s">
        <v>1187</v>
      </c>
      <c r="BK81" s="15"/>
      <c r="BL81" s="130" t="s">
        <v>471</v>
      </c>
      <c r="BM81" s="130" t="s">
        <v>500</v>
      </c>
      <c r="BN81" s="130" t="s">
        <v>599</v>
      </c>
      <c r="BO81" s="16" t="s">
        <v>1187</v>
      </c>
      <c r="BP81" s="11" t="str">
        <f>IF(AND(BQ81&lt;1,BR81&lt;1),"Produção e Intervalo",IF(BQ81&lt;1,"Intervalo",IF(BR81&lt;1,"Produção","Aderente")))</f>
        <v>Produção e Intervalo</v>
      </c>
      <c r="BQ81" s="18">
        <f>IF(OR(B81="",E81=""),"*",AX81/O81)</f>
        <v>0</v>
      </c>
      <c r="BR81" s="18">
        <f>IF(OR(B81="",E81=""),"*",AZ81/P81)</f>
        <v>0</v>
      </c>
      <c r="BS81" s="210" t="str">
        <f t="shared" si="5"/>
        <v>CCOCirculaçãoIntervaloOportunidade</v>
      </c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</row>
    <row r="82" spans="1:122">
      <c r="A82" s="45" t="str">
        <f t="shared" si="3"/>
        <v>JULIO CÉSAR (TP-701)46059</v>
      </c>
      <c r="B82" s="102">
        <v>46059</v>
      </c>
      <c r="C82" s="134">
        <f>IF(BS_CONTROLE[[#This Row],[DATA]]="","",WEEKNUM(BS_CONTROLE[[#This Row],[DATA]]))</f>
        <v>6</v>
      </c>
      <c r="D82" s="178" t="s">
        <v>931</v>
      </c>
      <c r="E82" s="126" t="s">
        <v>806</v>
      </c>
      <c r="F82" s="142" t="str">
        <f>IF(D82="","*",VLOOKUP(E82,BS_ATIVIDADE[],3,FALSE))</f>
        <v>SOLDA</v>
      </c>
      <c r="G82" s="206" t="s">
        <v>624</v>
      </c>
      <c r="H82" s="150" t="s">
        <v>624</v>
      </c>
      <c r="I82" s="105">
        <v>73</v>
      </c>
      <c r="J82" s="105">
        <v>169.7</v>
      </c>
      <c r="K82" s="105" t="s">
        <v>624</v>
      </c>
      <c r="L82" s="127" t="str" cm="1">
        <f t="array" ref="L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ZUC-ZCG</v>
      </c>
      <c r="M82" s="127" t="str" cm="1">
        <f t="array" ref="M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ZUC173</v>
      </c>
      <c r="N82" s="186">
        <v>0.375</v>
      </c>
      <c r="O82" s="106">
        <v>6.25E-2</v>
      </c>
      <c r="P82" s="105">
        <v>1</v>
      </c>
      <c r="Q82" s="9" t="str">
        <f>IF(E82=0, "*", IFERROR(_xlfn.XLOOKUP(E82, BS_ATIVIDADE[ATIVIDADE], BS_ATIVIDADE[UNIDADE]), "*"))</f>
        <v>Nº DE SOLDA</v>
      </c>
      <c r="R82" s="128" t="str" cm="1">
        <f t="array" ref="R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2" s="128" t="str" cm="1">
        <f t="array" ref="S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82" s="10" t="str" cm="1">
        <f t="array" ref="T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2" s="105" t="s">
        <v>1079</v>
      </c>
      <c r="V82" s="105" t="s">
        <v>1080</v>
      </c>
      <c r="W82" s="104" t="s">
        <v>452</v>
      </c>
      <c r="X82" s="129" t="s">
        <v>455</v>
      </c>
      <c r="Y82" s="104"/>
      <c r="Z82" s="105"/>
      <c r="AA82" s="103"/>
      <c r="AB82" s="152"/>
      <c r="AC82" s="107"/>
      <c r="AD82" s="105"/>
      <c r="AE82" s="105"/>
      <c r="AF82" s="105"/>
      <c r="AG82" s="14"/>
      <c r="AH82" s="126" t="str">
        <f>IF(BS_CONTROLE[[#This Row],[Atividade]]=0, "-", BS_CONTROLE[[#This Row],[Atividade]])</f>
        <v>PDM - SOLDA</v>
      </c>
      <c r="AI82" s="8" t="str">
        <f>IF(BS_CONTROLE[[#This Row],[Atividade]]=0, "-", BS_CONTROLE[[#This Row],[Atividade]])</f>
        <v>PDM - SOLDA</v>
      </c>
      <c r="AJ82" s="30" t="str">
        <f>BS_CONTROLE[[#This Row],[Local - Partida]]</f>
        <v>-</v>
      </c>
      <c r="AK82" s="30" t="str">
        <f>BS_CONTROLE[[#This Row],[Local - Encerramento]]</f>
        <v>-</v>
      </c>
      <c r="AL82" s="105" t="str">
        <f>IF(BS_CONTROLE[[#This Row],[Entre - Estações]]=0, "-", BS_CONTROLE[[#This Row],[Entre - Estações]])</f>
        <v>ZUC-ZCG</v>
      </c>
      <c r="AM82" s="105" t="str">
        <f>IF(BS_CONTROLE[[#This Row],[SB]]=0, "-", BS_CONTROLE[[#This Row],[SB]])</f>
        <v>ZUC173</v>
      </c>
      <c r="AN82" s="105">
        <f>IF(BS_CONTROLE[[#This Row],[SUB]]=0, "-", BS_CONTROLE[[#This Row],[SUB]])</f>
        <v>73</v>
      </c>
      <c r="AO82" s="105">
        <f>BS_CONTROLE[[#This Row],[KM - Inicio]]</f>
        <v>169.7</v>
      </c>
      <c r="AP82" s="105">
        <f>BS_CONTROLE[[#This Row],[KM - Inicio]]</f>
        <v>169.7</v>
      </c>
      <c r="AQ82" s="108">
        <v>0.375</v>
      </c>
      <c r="AR82" s="108">
        <v>0</v>
      </c>
      <c r="AS82" s="108">
        <v>0</v>
      </c>
      <c r="AT82" s="135"/>
      <c r="AU82" s="135"/>
      <c r="AV82" s="13"/>
      <c r="AW82" s="13"/>
      <c r="AX82" s="176">
        <f t="shared" si="6"/>
        <v>0</v>
      </c>
      <c r="AY82" s="153"/>
      <c r="AZ82" s="109">
        <v>0</v>
      </c>
      <c r="BA82" s="9" t="str">
        <f>IFERROR(_xlfn.XLOOKUP(AH82, BS_ATIVIDADE[ATIVIDADE],BS_ATIVIDADE[UNIDADE] ), "*")</f>
        <v>Nº DE SOLDA</v>
      </c>
      <c r="BB82" s="12" t="str" cm="1">
        <f t="array" ref="BB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2" s="12" t="str" cm="1">
        <f t="array" ref="BC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82" s="10" t="str" cm="1">
        <f t="array" ref="BD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2" s="150"/>
      <c r="BF82" s="15"/>
      <c r="BG82" s="16">
        <v>0</v>
      </c>
      <c r="BH82" s="16"/>
      <c r="BI82" s="16" t="s">
        <v>1187</v>
      </c>
      <c r="BJ82" s="16" t="s">
        <v>1187</v>
      </c>
      <c r="BK82" s="15"/>
      <c r="BL82" s="130" t="s">
        <v>471</v>
      </c>
      <c r="BM82" s="130" t="s">
        <v>500</v>
      </c>
      <c r="BN82" s="130" t="s">
        <v>599</v>
      </c>
      <c r="BO82" s="16" t="s">
        <v>1187</v>
      </c>
      <c r="BP82" s="11" t="str">
        <f t="shared" si="4"/>
        <v>Produção e Intervalo</v>
      </c>
      <c r="BQ82" s="18">
        <f>IF(OR(B82="",E82=""),"*",AX82/O82)</f>
        <v>0</v>
      </c>
      <c r="BR82" s="18">
        <f>IF(OR(B82="",E82=""),"*",AZ82/P82)</f>
        <v>0</v>
      </c>
      <c r="BS82" s="210" t="str">
        <f t="shared" si="5"/>
        <v>CCOCirculaçãoIntervaloOportunidade</v>
      </c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</row>
    <row r="83" spans="1:122">
      <c r="A83" s="45" t="str">
        <f t="shared" si="3"/>
        <v>V8846059</v>
      </c>
      <c r="B83" s="102">
        <v>46059</v>
      </c>
      <c r="C83" s="134">
        <f>IF(BS_CONTROLE[[#This Row],[DATA]]="","",WEEKNUM(BS_CONTROLE[[#This Row],[DATA]]))</f>
        <v>6</v>
      </c>
      <c r="D83" s="178" t="s">
        <v>832</v>
      </c>
      <c r="E83" s="126" t="s">
        <v>729</v>
      </c>
      <c r="F83" s="142" t="str">
        <f>IF(D83="","*",VLOOKUP(E83,BS_ATIVIDADE[],3,FALSE))</f>
        <v>MECANIZAÇÃO - SOCADORA</v>
      </c>
      <c r="G83" s="205" t="s">
        <v>1067</v>
      </c>
      <c r="H83" s="106" t="s">
        <v>1108</v>
      </c>
      <c r="I83" s="105">
        <v>73</v>
      </c>
      <c r="J83" s="105">
        <v>153.80000000000001</v>
      </c>
      <c r="K83" s="105">
        <v>151</v>
      </c>
      <c r="L83" s="127" t="str" cm="1">
        <f t="array" ref="L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83" s="127" t="str" cm="1">
        <f t="array" ref="M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83" s="186">
        <v>0.34722222222222221</v>
      </c>
      <c r="O83" s="106">
        <v>0.16666666666666666</v>
      </c>
      <c r="P83" s="105">
        <v>1600</v>
      </c>
      <c r="Q83" s="9" t="str">
        <f>IF(E83=0, "*", IFERROR(_xlfn.XLOOKUP(E83, BS_ATIVIDADE[ATIVIDADE], BS_ATIVIDADE[UNIDADE]), "*"))</f>
        <v>M</v>
      </c>
      <c r="R83" s="128" t="str" cm="1">
        <f t="array" ref="R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3" s="128" t="str" cm="1">
        <f t="array" ref="S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83" s="10" t="str" cm="1">
        <f t="array" ref="T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3" s="105" t="s">
        <v>1063</v>
      </c>
      <c r="V83" s="105" t="s">
        <v>1121</v>
      </c>
      <c r="W83" s="104" t="s">
        <v>447</v>
      </c>
      <c r="X83" s="129" t="s">
        <v>446</v>
      </c>
      <c r="Y83" s="104"/>
      <c r="Z83" s="105"/>
      <c r="AA83" s="103"/>
      <c r="AB83" s="152"/>
      <c r="AC83" s="107"/>
      <c r="AD83" s="105"/>
      <c r="AE83" s="105"/>
      <c r="AF83" s="105"/>
      <c r="AG83" s="14"/>
      <c r="AH83" s="126" t="str">
        <f>IF(BS_CONTROLE[[#This Row],[Atividade]]=0, "-", BS_CONTROLE[[#This Row],[Atividade]])</f>
        <v>MECANIZAÇÃO - SOCADORA</v>
      </c>
      <c r="AI83" s="8" t="str">
        <f>IF(BS_CONTROLE[[#This Row],[Atividade]]=0, "-", BS_CONTROLE[[#This Row],[Atividade]])</f>
        <v>MECANIZAÇÃO - SOCADORA</v>
      </c>
      <c r="AJ83" s="30" t="str">
        <f>BS_CONTROLE[[#This Row],[Local - Partida]]</f>
        <v>ZPN2</v>
      </c>
      <c r="AK83" s="30" t="str">
        <f>BS_CONTROLE[[#This Row],[Local - Encerramento]]</f>
        <v>ZPN</v>
      </c>
      <c r="AL83" s="105" t="str">
        <f>IF(BS_CONTROLE[[#This Row],[Entre - Estações]]=0, "-", BS_CONTROLE[[#This Row],[Entre - Estações]])</f>
        <v>ZCV-ZCT</v>
      </c>
      <c r="AM83" s="105" t="str">
        <f>IF(BS_CONTROLE[[#This Row],[SB]]=0, "-", BS_CONTROLE[[#This Row],[SB]])</f>
        <v>152ZCT</v>
      </c>
      <c r="AN83" s="105">
        <f>IF(BS_CONTROLE[[#This Row],[SUB]]=0, "-", BS_CONTROLE[[#This Row],[SUB]])</f>
        <v>73</v>
      </c>
      <c r="AO83" s="105">
        <f>BS_CONTROLE[[#This Row],[KM - Inicio]]</f>
        <v>153.80000000000001</v>
      </c>
      <c r="AP83" s="105">
        <f>BS_CONTROLE[[#This Row],[KM - Inicio]]</f>
        <v>153.80000000000001</v>
      </c>
      <c r="AQ83" s="108">
        <v>0.34166666666666667</v>
      </c>
      <c r="AR83" s="108">
        <v>0</v>
      </c>
      <c r="AS83" s="108">
        <v>0</v>
      </c>
      <c r="AT83" s="135"/>
      <c r="AU83" s="135"/>
      <c r="AV83" s="13"/>
      <c r="AW83" s="13"/>
      <c r="AX83" s="176">
        <f t="shared" si="6"/>
        <v>0</v>
      </c>
      <c r="AY83" s="153"/>
      <c r="AZ83" s="109">
        <v>0</v>
      </c>
      <c r="BA83" s="9" t="str">
        <f>IFERROR(_xlfn.XLOOKUP(AH83, BS_ATIVIDADE[ATIVIDADE],BS_ATIVIDADE[UNIDADE] ), "*")</f>
        <v>M</v>
      </c>
      <c r="BB83" s="12" t="str" cm="1">
        <f t="array" ref="BB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3" s="12" t="str" cm="1">
        <f t="array" ref="BC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83" s="10" t="str" cm="1">
        <f t="array" ref="BD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3" s="150"/>
      <c r="BF83" s="15"/>
      <c r="BG83" s="16">
        <v>0</v>
      </c>
      <c r="BH83" s="16"/>
      <c r="BI83" s="16" t="s">
        <v>1188</v>
      </c>
      <c r="BJ83" s="16" t="s">
        <v>1188</v>
      </c>
      <c r="BK83" s="15"/>
      <c r="BL83" s="130" t="s">
        <v>471</v>
      </c>
      <c r="BM83" s="130" t="s">
        <v>491</v>
      </c>
      <c r="BN83" s="130" t="s">
        <v>599</v>
      </c>
      <c r="BO83" s="16" t="s">
        <v>1188</v>
      </c>
      <c r="BP83" s="11" t="str">
        <f t="shared" si="4"/>
        <v>Produção e Intervalo</v>
      </c>
      <c r="BQ83" s="18">
        <f>IF(OR(B83="",E83=""),"*",AX83/O83)</f>
        <v>0</v>
      </c>
      <c r="BR83" s="18">
        <f>IF(OR(B83="",E83=""),"*",AZ83/P83)</f>
        <v>0</v>
      </c>
      <c r="BS83" s="210" t="str">
        <f t="shared" si="5"/>
        <v>CCOCirculaçãoIntervaloContrato</v>
      </c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</row>
    <row r="84" spans="1:122">
      <c r="A84" s="45" t="str">
        <f t="shared" si="3"/>
        <v>W4846059</v>
      </c>
      <c r="B84" s="102">
        <v>46059</v>
      </c>
      <c r="C84" s="134">
        <f>IF(BS_CONTROLE[[#This Row],[DATA]]="","",WEEKNUM(BS_CONTROLE[[#This Row],[DATA]]))</f>
        <v>6</v>
      </c>
      <c r="D84" s="184" t="s">
        <v>847</v>
      </c>
      <c r="E84" s="185" t="s">
        <v>638</v>
      </c>
      <c r="F84" s="142" t="str">
        <f>IF(D84="","*",VLOOKUP(E84,BS_ATIVIDADE[],3,FALSE))</f>
        <v>OUTROS</v>
      </c>
      <c r="G84" s="205" t="s">
        <v>302</v>
      </c>
      <c r="H84" s="106" t="s">
        <v>353</v>
      </c>
      <c r="I84" s="105">
        <v>73</v>
      </c>
      <c r="J84" s="105">
        <v>262</v>
      </c>
      <c r="K84" s="105">
        <v>372</v>
      </c>
      <c r="L84" s="127" t="s">
        <v>1189</v>
      </c>
      <c r="M84" s="127" t="s">
        <v>1190</v>
      </c>
      <c r="N84" s="106">
        <v>0.35416666666666669</v>
      </c>
      <c r="O84" s="106">
        <v>4.1666666666666664E-2</v>
      </c>
      <c r="P84" s="105">
        <v>1</v>
      </c>
      <c r="Q84" s="9" t="str">
        <f>IF(E84=0, "*", IFERROR(_xlfn.XLOOKUP(E84, BS_ATIVIDADE[ATIVIDADE], BS_ATIVIDADE[UNIDADE]), "*"))</f>
        <v>BINÁRIO</v>
      </c>
      <c r="R84" s="128" t="str" cm="1">
        <f t="array" ref="R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4" s="128" t="str" cm="1">
        <f t="array" ref="S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84" s="10" t="str" cm="1">
        <f t="array" ref="T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4" s="105" t="s">
        <v>1086</v>
      </c>
      <c r="V84" s="151" t="s">
        <v>1191</v>
      </c>
      <c r="W84" s="104" t="s">
        <v>452</v>
      </c>
      <c r="X84" s="129" t="s">
        <v>455</v>
      </c>
      <c r="Y84" s="104"/>
      <c r="Z84" s="105"/>
      <c r="AA84" s="103"/>
      <c r="AB84" s="152"/>
      <c r="AC84" s="107"/>
      <c r="AD84" s="105"/>
      <c r="AE84" s="105"/>
      <c r="AF84" s="105"/>
      <c r="AG84" s="14"/>
      <c r="AH84" s="126" t="str">
        <f>IF(BS_CONTROLE[[#This Row],[Atividade]]=0, "-", BS_CONTROLE[[#This Row],[Atividade]])</f>
        <v>DESLOCAMENTO</v>
      </c>
      <c r="AI84" s="8" t="str">
        <f>IF(BS_CONTROLE[[#This Row],[Atividade]]=0, "-", BS_CONTROLE[[#This Row],[Atividade]])</f>
        <v>DESLOCAMENTO</v>
      </c>
      <c r="AJ84" s="30" t="str">
        <f>BS_CONTROLE[[#This Row],[Local - Partida]]</f>
        <v>ZEC2</v>
      </c>
      <c r="AK84" s="30" t="str">
        <f>BS_CONTROLE[[#This Row],[Local - Encerramento]]</f>
        <v>ZFN</v>
      </c>
      <c r="AL84" s="105" t="str">
        <f>IF(BS_CONTROLE[[#This Row],[Entre - Estações]]=0, "-", BS_CONTROLE[[#This Row],[Entre - Estações]])</f>
        <v>ZEC-ZJA</v>
      </c>
      <c r="AM84" s="105" t="str">
        <f>IF(BS_CONTROLE[[#This Row],[SB]]=0, "-", BS_CONTROLE[[#This Row],[SB]])</f>
        <v>ZECZJA</v>
      </c>
      <c r="AN84" s="105">
        <f>IF(BS_CONTROLE[[#This Row],[SUB]]=0, "-", BS_CONTROLE[[#This Row],[SUB]])</f>
        <v>73</v>
      </c>
      <c r="AO84" s="105">
        <f>BS_CONTROLE[[#This Row],[KM - Inicio]]</f>
        <v>262</v>
      </c>
      <c r="AP84" s="105">
        <f>BS_CONTROLE[[#This Row],[KM - Inicio]]</f>
        <v>262</v>
      </c>
      <c r="AQ84" s="108">
        <v>0.36249999999999999</v>
      </c>
      <c r="AR84" s="108">
        <v>0</v>
      </c>
      <c r="AS84" s="108">
        <v>0</v>
      </c>
      <c r="AT84" s="135"/>
      <c r="AU84" s="135"/>
      <c r="AV84" s="13"/>
      <c r="AW84" s="13"/>
      <c r="AX84" s="176">
        <f t="shared" si="6"/>
        <v>0</v>
      </c>
      <c r="AY84" s="153"/>
      <c r="AZ84" s="109">
        <v>0</v>
      </c>
      <c r="BA84" s="9" t="str">
        <f>IFERROR(_xlfn.XLOOKUP(AH84, BS_ATIVIDADE[ATIVIDADE],BS_ATIVIDADE[UNIDADE] ), "*")</f>
        <v>BINÁRIO</v>
      </c>
      <c r="BB84" s="12" t="str" cm="1">
        <f t="array" ref="BB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4" s="12" t="str" cm="1">
        <f t="array" ref="BC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84" s="10" t="str" cm="1">
        <f t="array" ref="BD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4" s="150"/>
      <c r="BF84" s="15"/>
      <c r="BG84" s="16">
        <v>0</v>
      </c>
      <c r="BH84" s="16"/>
      <c r="BI84" s="16" t="s">
        <v>1192</v>
      </c>
      <c r="BJ84" s="16" t="s">
        <v>1192</v>
      </c>
      <c r="BK84" s="15"/>
      <c r="BL84" s="130" t="s">
        <v>468</v>
      </c>
      <c r="BM84" s="130" t="s">
        <v>498</v>
      </c>
      <c r="BN84" s="130" t="s">
        <v>555</v>
      </c>
      <c r="BO84" s="208" t="s">
        <v>1192</v>
      </c>
      <c r="BP84" s="11" t="str">
        <f t="shared" si="4"/>
        <v>Produção e Intervalo</v>
      </c>
      <c r="BQ84" s="18">
        <f>IF(OR(B84="",E84=""),"*",AX84/O84)</f>
        <v>0</v>
      </c>
      <c r="BR84" s="18">
        <f>IF(OR(B84="",E84=""),"*",AZ84/P84)</f>
        <v>0</v>
      </c>
      <c r="BS84" s="210" t="str">
        <f t="shared" si="5"/>
        <v>MecanizaçãoAtivos</v>
      </c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</row>
    <row r="85" spans="1:122">
      <c r="A85" s="45" t="str">
        <f t="shared" si="3"/>
        <v>PEDRO (TP-696)46059</v>
      </c>
      <c r="B85" s="102">
        <v>46059</v>
      </c>
      <c r="C85" s="134">
        <f>IF(BS_CONTROLE[[#This Row],[DATA]]="","",WEEKNUM(BS_CONTROLE[[#This Row],[DATA]]))</f>
        <v>6</v>
      </c>
      <c r="D85" s="104" t="s">
        <v>945</v>
      </c>
      <c r="E85" s="126" t="s">
        <v>806</v>
      </c>
      <c r="F85" s="142" t="str">
        <f>IF(D85="","*",VLOOKUP(E85,BS_ATIVIDADE[],3,FALSE))</f>
        <v>SOLDA</v>
      </c>
      <c r="G85" s="207" t="s">
        <v>624</v>
      </c>
      <c r="H85" s="186" t="s">
        <v>624</v>
      </c>
      <c r="I85" s="105">
        <v>73</v>
      </c>
      <c r="J85" s="105">
        <v>102.4</v>
      </c>
      <c r="K85" s="105" t="s">
        <v>624</v>
      </c>
      <c r="L85" s="127" t="str" cm="1">
        <f t="array" ref="L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85" s="127" t="str" cm="1">
        <f t="array" ref="M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85" s="186">
        <v>0.375</v>
      </c>
      <c r="O85" s="106">
        <v>6.25E-2</v>
      </c>
      <c r="P85" s="105">
        <v>1</v>
      </c>
      <c r="Q85" s="9" t="str">
        <f>IF(E85=0, "*", IFERROR(_xlfn.XLOOKUP(E85, BS_ATIVIDADE[ATIVIDADE], BS_ATIVIDADE[UNIDADE]), "*"))</f>
        <v>Nº DE SOLDA</v>
      </c>
      <c r="R85" s="128" t="str" cm="1">
        <f t="array" ref="R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5" s="128" t="str" cm="1">
        <f t="array" ref="S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85" s="10" t="str" cm="1">
        <f t="array" ref="T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5" s="105" t="s">
        <v>1074</v>
      </c>
      <c r="V85" s="105" t="s">
        <v>1080</v>
      </c>
      <c r="W85" s="104" t="s">
        <v>452</v>
      </c>
      <c r="X85" s="129" t="s">
        <v>455</v>
      </c>
      <c r="Y85" s="104"/>
      <c r="Z85" s="105"/>
      <c r="AA85" s="103"/>
      <c r="AB85" s="152"/>
      <c r="AC85" s="107"/>
      <c r="AD85" s="105"/>
      <c r="AE85" s="105"/>
      <c r="AF85" s="105"/>
      <c r="AG85" s="14"/>
      <c r="AH85" s="126" t="str">
        <f>IF(BS_CONTROLE[[#This Row],[Atividade]]=0, "-", BS_CONTROLE[[#This Row],[Atividade]])</f>
        <v>PDM - SOLDA</v>
      </c>
      <c r="AI85" s="8" t="str">
        <f>IF(BS_CONTROLE[[#This Row],[Atividade]]=0, "-", BS_CONTROLE[[#This Row],[Atividade]])</f>
        <v>PDM - SOLDA</v>
      </c>
      <c r="AJ85" s="30" t="str">
        <f>BS_CONTROLE[[#This Row],[Local - Partida]]</f>
        <v>-</v>
      </c>
      <c r="AK85" s="30" t="str">
        <f>BS_CONTROLE[[#This Row],[Local - Encerramento]]</f>
        <v>-</v>
      </c>
      <c r="AL85" s="105" t="str">
        <f>IF(BS_CONTROLE[[#This Row],[Entre - Estações]]=0, "-", BS_CONTROLE[[#This Row],[Entre - Estações]])</f>
        <v>ZCZ-ZZF</v>
      </c>
      <c r="AM85" s="105" t="str">
        <f>IF(BS_CONTROLE[[#This Row],[SB]]=0, "-", BS_CONTROLE[[#This Row],[SB]])</f>
        <v>101ZZF</v>
      </c>
      <c r="AN85" s="105">
        <f>IF(BS_CONTROLE[[#This Row],[SUB]]=0, "-", BS_CONTROLE[[#This Row],[SUB]])</f>
        <v>73</v>
      </c>
      <c r="AO85" s="105">
        <f>BS_CONTROLE[[#This Row],[KM - Inicio]]</f>
        <v>102.4</v>
      </c>
      <c r="AP85" s="105">
        <f>BS_CONTROLE[[#This Row],[KM - Inicio]]</f>
        <v>102.4</v>
      </c>
      <c r="AQ85" s="108">
        <v>0.375</v>
      </c>
      <c r="AR85" s="108">
        <v>0</v>
      </c>
      <c r="AS85" s="108">
        <v>0</v>
      </c>
      <c r="AT85" s="135"/>
      <c r="AU85" s="135"/>
      <c r="AV85" s="13"/>
      <c r="AW85" s="13"/>
      <c r="AX85" s="176">
        <f t="shared" si="6"/>
        <v>0</v>
      </c>
      <c r="AY85" s="153"/>
      <c r="AZ85" s="109">
        <v>0</v>
      </c>
      <c r="BA85" s="9" t="str">
        <f>IFERROR(_xlfn.XLOOKUP(AH85, BS_ATIVIDADE[ATIVIDADE],BS_ATIVIDADE[UNIDADE] ), "*")</f>
        <v>Nº DE SOLDA</v>
      </c>
      <c r="BB85" s="12" t="str" cm="1">
        <f t="array" ref="BB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5" s="12" t="str" cm="1">
        <f t="array" ref="BC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85" s="10" t="str" cm="1">
        <f t="array" ref="BD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5" s="150"/>
      <c r="BF85" s="15"/>
      <c r="BG85" s="16">
        <v>0</v>
      </c>
      <c r="BH85" s="16"/>
      <c r="BI85" s="16" t="s">
        <v>1193</v>
      </c>
      <c r="BJ85" s="16" t="s">
        <v>1193</v>
      </c>
      <c r="BK85" s="15"/>
      <c r="BL85" s="130" t="s">
        <v>471</v>
      </c>
      <c r="BM85" s="130" t="s">
        <v>500</v>
      </c>
      <c r="BN85" s="130" t="s">
        <v>599</v>
      </c>
      <c r="BO85" s="16" t="s">
        <v>1193</v>
      </c>
      <c r="BP85" s="11" t="str">
        <f t="shared" si="4"/>
        <v>Produção e Intervalo</v>
      </c>
      <c r="BQ85" s="18">
        <f>IF(OR(B85="",E85=""),"*",AX85/O85)</f>
        <v>0</v>
      </c>
      <c r="BR85" s="18">
        <f>IF(OR(B85="",E85=""),"*",AZ85/P85)</f>
        <v>0</v>
      </c>
      <c r="BS85" s="210" t="str">
        <f t="shared" si="5"/>
        <v>CCOCirculaçãoIntervaloOportunidade</v>
      </c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</row>
    <row r="86" spans="1:122">
      <c r="A86" s="45" t="str">
        <f>D86&amp;B86</f>
        <v>EDVAN (TP-691)</v>
      </c>
      <c r="B86" s="183"/>
      <c r="C86" s="134" t="str">
        <f>IF(BS_CONTROLE[[#This Row],[DATA]]="","",WEEKNUM(BS_CONTROLE[[#This Row],[DATA]]))</f>
        <v/>
      </c>
      <c r="D86" s="184" t="s">
        <v>905</v>
      </c>
      <c r="E86" s="185" t="s">
        <v>813</v>
      </c>
      <c r="F86" s="142" t="str">
        <f>IF(D86="","*",VLOOKUP(E86,BS_ATIVIDADE[],3,FALSE))</f>
        <v>TRILHO - SUBSTITUIÇÂO</v>
      </c>
      <c r="G86" s="186" t="s">
        <v>624</v>
      </c>
      <c r="H86" s="186" t="s">
        <v>624</v>
      </c>
      <c r="I86" s="127">
        <v>73</v>
      </c>
      <c r="J86" s="127">
        <v>55.5</v>
      </c>
      <c r="K86" s="105">
        <v>54.7</v>
      </c>
      <c r="L86" s="127" t="str" cm="1">
        <f t="array" ref="L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86" s="127" t="str" cm="1">
        <f t="array" ref="M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ZDGK58</v>
      </c>
      <c r="N86" s="186">
        <v>0.375</v>
      </c>
      <c r="O86" s="106">
        <v>8.3333333333333329E-2</v>
      </c>
      <c r="P86" s="105">
        <v>312</v>
      </c>
      <c r="Q86" s="9" t="str">
        <f>IF(E86=0, "*", IFERROR(_xlfn.XLOOKUP(E86, BS_ATIVIDADE[ATIVIDADE], BS_ATIVIDADE[UNIDADE]), "*"))</f>
        <v>M</v>
      </c>
      <c r="R86" s="128" t="str" cm="1">
        <f t="array" ref="R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6" s="128" t="str" cm="1">
        <f t="array" ref="S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86" s="10" t="str" cm="1">
        <f t="array" ref="T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6" s="105" t="s">
        <v>1089</v>
      </c>
      <c r="V86" s="105" t="s">
        <v>1194</v>
      </c>
      <c r="W86" s="104" t="s">
        <v>452</v>
      </c>
      <c r="X86" s="129" t="s">
        <v>455</v>
      </c>
      <c r="Y86" s="104"/>
      <c r="Z86" s="187"/>
      <c r="AA86" s="188"/>
      <c r="AB86" s="188"/>
      <c r="AC86" s="189"/>
      <c r="AD86" s="187"/>
      <c r="AE86" s="187"/>
      <c r="AF86" s="127"/>
      <c r="AG86" s="14"/>
      <c r="AH86" s="126" t="str">
        <f>IF(BS_CONTROLE[[#This Row],[Atividade]]=0, "-", BS_CONTROLE[[#This Row],[Atividade]])</f>
        <v>PDM - SUBSTITUIÇÃO - TRILHO</v>
      </c>
      <c r="AI86" s="8" t="str">
        <f>IF(BS_CONTROLE[[#This Row],[Atividade]]=0, "-", BS_CONTROLE[[#This Row],[Atividade]])</f>
        <v>PDM - SUBSTITUIÇÃO - TRILHO</v>
      </c>
      <c r="AJ86" s="30" t="str">
        <f>BS_CONTROLE[[#This Row],[Local - Partida]]</f>
        <v>-</v>
      </c>
      <c r="AK86" s="30" t="str">
        <f>BS_CONTROLE[[#This Row],[Local - Encerramento]]</f>
        <v>-</v>
      </c>
      <c r="AL86" s="105" t="str">
        <f>IF(BS_CONTROLE[[#This Row],[Entre - Estações]]=0, "-", BS_CONTROLE[[#This Row],[Entre - Estações]])</f>
        <v>ZDG-ZTN</v>
      </c>
      <c r="AM86" s="105" t="str">
        <f>IF(BS_CONTROLE[[#This Row],[SB]]=0, "-", BS_CONTROLE[[#This Row],[SB]])</f>
        <v>ZDGK58</v>
      </c>
      <c r="AN86" s="105">
        <f>IF(BS_CONTROLE[[#This Row],[SUB]]=0, "-", BS_CONTROLE[[#This Row],[SUB]])</f>
        <v>73</v>
      </c>
      <c r="AO86" s="105">
        <f>BS_CONTROLE[[#This Row],[KM - Inicio]]</f>
        <v>55.5</v>
      </c>
      <c r="AP86" s="105">
        <f>BS_CONTROLE[[#This Row],[KM - Inicio]]</f>
        <v>55.5</v>
      </c>
      <c r="AQ86" s="108"/>
      <c r="AR86" s="108"/>
      <c r="AS86" s="108"/>
      <c r="AT86" s="135"/>
      <c r="AU86" s="135"/>
      <c r="AV86" s="13"/>
      <c r="AW86" s="13"/>
      <c r="AX86" s="176">
        <f t="shared" si="6"/>
        <v>0</v>
      </c>
      <c r="AY86" s="153"/>
      <c r="AZ86" s="109"/>
      <c r="BA86" s="9" t="str">
        <f>IFERROR(_xlfn.XLOOKUP(AH86, BS_ATIVIDADE[ATIVIDADE],BS_ATIVIDADE[UNIDADE] ), "*")</f>
        <v>M</v>
      </c>
      <c r="BB86" s="12" t="str" cm="1">
        <f t="array" ref="BB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6" s="12" t="str" cm="1">
        <f t="array" ref="BC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86" s="10" t="str" cm="1">
        <f t="array" ref="BD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6" s="150" t="str">
        <f>BS_CONTROLE[[#This Row],[Responsavel pelo boletim]]</f>
        <v>Carlos Eduardo</v>
      </c>
      <c r="BF86" s="15"/>
      <c r="BG86" s="16"/>
      <c r="BH86" s="16"/>
      <c r="BI86" s="16"/>
      <c r="BJ86" s="17"/>
      <c r="BK86" s="15"/>
      <c r="BL86" s="130"/>
      <c r="BM86" s="130"/>
      <c r="BN86" s="130"/>
      <c r="BO86" s="190"/>
      <c r="BP86" s="11" t="str">
        <f>IF(AND(BQ86&lt;1,BR86&lt;1),"Produção e Intervalo",IF(BQ86&lt;1,"Intervalo",IF(BR86&lt;1,"Produção","Aderente")))</f>
        <v>Aderente</v>
      </c>
      <c r="BQ86" s="18" t="str">
        <f>IF(OR(B86="",E86=""),"*",AX86/O86)</f>
        <v>*</v>
      </c>
      <c r="BR86" s="18" t="str">
        <f>IF(OR(B86="",E86=""),"*",AZ86/P86)</f>
        <v>*</v>
      </c>
      <c r="BS86" s="210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</row>
    <row r="87" spans="1:122">
      <c r="A87" s="45" t="str">
        <f t="shared" si="3"/>
        <v>V4046059</v>
      </c>
      <c r="B87" s="102">
        <v>46059</v>
      </c>
      <c r="C87" s="134">
        <f>IF(BS_CONTROLE[[#This Row],[DATA]]="","",WEEKNUM(BS_CONTROLE[[#This Row],[DATA]]))</f>
        <v>6</v>
      </c>
      <c r="D87" s="184" t="s">
        <v>796</v>
      </c>
      <c r="E87" s="185" t="s">
        <v>755</v>
      </c>
      <c r="F87" s="142" t="str">
        <f>IF(D87="","*",VLOOKUP(E87,BS_ATIVIDADE[],3,FALSE))</f>
        <v>MODERNIZAÇÃO</v>
      </c>
      <c r="G87" s="207" t="s">
        <v>1119</v>
      </c>
      <c r="H87" s="186" t="s">
        <v>1119</v>
      </c>
      <c r="I87" s="127">
        <v>73</v>
      </c>
      <c r="J87" s="127">
        <v>55</v>
      </c>
      <c r="K87" s="105">
        <v>54.5</v>
      </c>
      <c r="L87" s="127" t="str" cm="1">
        <f t="array" ref="L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87" s="127" t="str" cm="1">
        <f t="array" ref="M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ZDGK58</v>
      </c>
      <c r="N87" s="186">
        <v>0.33333333333333331</v>
      </c>
      <c r="O87" s="106">
        <v>0.16666666666666666</v>
      </c>
      <c r="P87" s="105">
        <v>500</v>
      </c>
      <c r="Q87" s="9" t="str">
        <f>IF(E87=0, "*", IFERROR(_xlfn.XLOOKUP(E87, BS_ATIVIDADE[ATIVIDADE], BS_ATIVIDADE[UNIDADE]), "*"))</f>
        <v>M</v>
      </c>
      <c r="R87" s="128" t="str" cm="1">
        <f t="array" ref="R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7" s="128" t="str" cm="1">
        <f t="array" ref="S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87" s="10" t="str" cm="1">
        <f t="array" ref="T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7" s="105" t="s">
        <v>1120</v>
      </c>
      <c r="V87" s="105" t="s">
        <v>1121</v>
      </c>
      <c r="W87" s="104" t="s">
        <v>447</v>
      </c>
      <c r="X87" s="129" t="s">
        <v>446</v>
      </c>
      <c r="Y87" s="104"/>
      <c r="Z87" s="105"/>
      <c r="AA87" s="103"/>
      <c r="AB87" s="152"/>
      <c r="AC87" s="107"/>
      <c r="AD87" s="105"/>
      <c r="AE87" s="105"/>
      <c r="AF87" s="105"/>
      <c r="AG87" s="14"/>
      <c r="AH87" s="126" t="str">
        <f>IF(BS_CONTROLE[[#This Row],[Atividade]]=0, "-", BS_CONTROLE[[#This Row],[Atividade]])</f>
        <v>MODERNIZAÇÃO - SOCADORA</v>
      </c>
      <c r="AI87" s="8" t="str">
        <f>IF(BS_CONTROLE[[#This Row],[Atividade]]=0, "-", BS_CONTROLE[[#This Row],[Atividade]])</f>
        <v>MODERNIZAÇÃO - SOCADORA</v>
      </c>
      <c r="AJ87" s="30" t="str">
        <f>BS_CONTROLE[[#This Row],[Local - Partida]]</f>
        <v>ZDGK582</v>
      </c>
      <c r="AK87" s="30" t="str">
        <f>BS_CONTROLE[[#This Row],[Local - Encerramento]]</f>
        <v>ZDGK582</v>
      </c>
      <c r="AL87" s="105" t="str">
        <f>IF(BS_CONTROLE[[#This Row],[Entre - Estações]]=0, "-", BS_CONTROLE[[#This Row],[Entre - Estações]])</f>
        <v>ZDG-ZTN</v>
      </c>
      <c r="AM87" s="105" t="str">
        <f>IF(BS_CONTROLE[[#This Row],[SB]]=0, "-", BS_CONTROLE[[#This Row],[SB]])</f>
        <v>ZDGK58</v>
      </c>
      <c r="AN87" s="105">
        <f>IF(BS_CONTROLE[[#This Row],[SUB]]=0, "-", BS_CONTROLE[[#This Row],[SUB]])</f>
        <v>73</v>
      </c>
      <c r="AO87" s="105">
        <f>BS_CONTROLE[[#This Row],[KM - Inicio]]</f>
        <v>55</v>
      </c>
      <c r="AP87" s="105">
        <f>BS_CONTROLE[[#This Row],[KM - Inicio]]</f>
        <v>55</v>
      </c>
      <c r="AQ87" s="108">
        <v>0.41041666666666665</v>
      </c>
      <c r="AR87" s="108">
        <v>0.5</v>
      </c>
      <c r="AS87" s="108">
        <v>0.58333333333333337</v>
      </c>
      <c r="AT87" s="135">
        <v>0.58333333333333337</v>
      </c>
      <c r="AU87" s="135">
        <v>0.66666666666666663</v>
      </c>
      <c r="AV87" s="13"/>
      <c r="AW87" s="13"/>
      <c r="AX87" s="176">
        <f t="shared" si="6"/>
        <v>0.16666666666666663</v>
      </c>
      <c r="AY87" s="153"/>
      <c r="AZ87" s="109">
        <v>633</v>
      </c>
      <c r="BA87" s="9" t="str">
        <f>IFERROR(_xlfn.XLOOKUP(AH87, BS_ATIVIDADE[ATIVIDADE],BS_ATIVIDADE[UNIDADE] ), "*")</f>
        <v>M</v>
      </c>
      <c r="BB87" s="12" t="str" cm="1">
        <f t="array" ref="BB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7" s="12" t="str" cm="1">
        <f t="array" ref="BC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87" s="10" t="str" cm="1">
        <f t="array" ref="BD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7" s="150"/>
      <c r="BF87" s="15"/>
      <c r="BG87" s="16">
        <v>2</v>
      </c>
      <c r="BH87" s="16"/>
      <c r="BI87" s="16" t="s">
        <v>1195</v>
      </c>
      <c r="BJ87" s="16" t="s">
        <v>1195</v>
      </c>
      <c r="BK87" s="15"/>
      <c r="BL87" s="130" t="s">
        <v>476</v>
      </c>
      <c r="BM87" s="130" t="s">
        <v>476</v>
      </c>
      <c r="BN87" s="130" t="s">
        <v>476</v>
      </c>
      <c r="BO87" s="16" t="s">
        <v>1196</v>
      </c>
      <c r="BP87" s="11" t="str">
        <f t="shared" si="4"/>
        <v>Aderente</v>
      </c>
      <c r="BQ87" s="18">
        <f>IF(OR(B87="",E87=""),"*",AX87/O87)</f>
        <v>0.99999999999999978</v>
      </c>
      <c r="BR87" s="18">
        <f>IF(OR(B87="",E87=""),"*",AZ87/P87)</f>
        <v>1.266</v>
      </c>
      <c r="BS87" s="210" t="str">
        <f t="shared" si="5"/>
        <v>OKOK</v>
      </c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</row>
    <row r="88" spans="1:122">
      <c r="A88" s="45" t="str">
        <f>D88&amp;B88</f>
        <v>ANTÔNIO (TP-713)46059</v>
      </c>
      <c r="B88" s="183">
        <v>46059</v>
      </c>
      <c r="C88" s="134">
        <f>IF(BS_CONTROLE[[#This Row],[DATA]]="","",WEEKNUM(BS_CONTROLE[[#This Row],[DATA]]))</f>
        <v>6</v>
      </c>
      <c r="D88" s="104" t="s">
        <v>883</v>
      </c>
      <c r="E88" s="185" t="s">
        <v>806</v>
      </c>
      <c r="F88" s="142" t="str">
        <f>IF(D88="","*",VLOOKUP(E88,BS_ATIVIDADE[],3,FALSE))</f>
        <v>SOLDA</v>
      </c>
      <c r="G88" s="106" t="s">
        <v>624</v>
      </c>
      <c r="H88" s="106" t="s">
        <v>624</v>
      </c>
      <c r="I88" s="105">
        <v>73</v>
      </c>
      <c r="J88" s="105">
        <v>16.8</v>
      </c>
      <c r="K88" s="105" t="s">
        <v>624</v>
      </c>
      <c r="L88" s="127" t="str" cm="1">
        <f t="array" ref="L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88" s="127" t="str" cm="1">
        <f t="array" ref="M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88" s="106">
        <v>0.375</v>
      </c>
      <c r="O88" s="106">
        <v>6.25E-2</v>
      </c>
      <c r="P88" s="105">
        <v>1</v>
      </c>
      <c r="Q88" s="9" t="str">
        <f>IF(E88=0, "*", IFERROR(_xlfn.XLOOKUP(E88, BS_ATIVIDADE[ATIVIDADE], BS_ATIVIDADE[UNIDADE]), "*"))</f>
        <v>Nº DE SOLDA</v>
      </c>
      <c r="R88" s="128" t="str" cm="1">
        <f t="array" ref="R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8" s="128" t="str" cm="1">
        <f t="array" ref="S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88" s="10" t="str" cm="1">
        <f t="array" ref="T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8" s="105" t="s">
        <v>1089</v>
      </c>
      <c r="V88" s="105" t="s">
        <v>1080</v>
      </c>
      <c r="W88" s="104" t="s">
        <v>452</v>
      </c>
      <c r="X88" s="129" t="s">
        <v>455</v>
      </c>
      <c r="Y88" s="104"/>
      <c r="Z88" s="187"/>
      <c r="AA88" s="188"/>
      <c r="AB88" s="188"/>
      <c r="AC88" s="189"/>
      <c r="AD88" s="187"/>
      <c r="AE88" s="187"/>
      <c r="AF88" s="127"/>
      <c r="AG88" s="14"/>
      <c r="AH88" s="126" t="str">
        <f>IF(BS_CONTROLE[[#This Row],[Atividade]]=0, "-", BS_CONTROLE[[#This Row],[Atividade]])</f>
        <v>PDM - SOLDA</v>
      </c>
      <c r="AI88" s="8" t="str">
        <f>IF(BS_CONTROLE[[#This Row],[Atividade]]=0, "-", BS_CONTROLE[[#This Row],[Atividade]])</f>
        <v>PDM - SOLDA</v>
      </c>
      <c r="AJ88" s="30" t="str">
        <f>BS_CONTROLE[[#This Row],[Local - Partida]]</f>
        <v>-</v>
      </c>
      <c r="AK88" s="30" t="str">
        <f>BS_CONTROLE[[#This Row],[Local - Encerramento]]</f>
        <v>-</v>
      </c>
      <c r="AL88" s="105" t="str">
        <f>IF(BS_CONTROLE[[#This Row],[Entre - Estações]]=0, "-", BS_CONTROLE[[#This Row],[Entre - Estações]])</f>
        <v>ZZR-ZDZ</v>
      </c>
      <c r="AM88" s="105" t="str">
        <f>IF(BS_CONTROLE[[#This Row],[SB]]=0, "-", BS_CONTROLE[[#This Row],[SB]])</f>
        <v>K14K18</v>
      </c>
      <c r="AN88" s="105">
        <f>IF(BS_CONTROLE[[#This Row],[SUB]]=0, "-", BS_CONTROLE[[#This Row],[SUB]])</f>
        <v>73</v>
      </c>
      <c r="AO88" s="105">
        <f>BS_CONTROLE[[#This Row],[KM - Inicio]]</f>
        <v>16.8</v>
      </c>
      <c r="AP88" s="105">
        <f>BS_CONTROLE[[#This Row],[KM - Inicio]]</f>
        <v>16.8</v>
      </c>
      <c r="AQ88" s="108">
        <v>0.375</v>
      </c>
      <c r="AR88" s="108">
        <v>0</v>
      </c>
      <c r="AS88" s="108">
        <v>0</v>
      </c>
      <c r="AT88" s="135"/>
      <c r="AU88" s="135"/>
      <c r="AV88" s="13"/>
      <c r="AW88" s="13"/>
      <c r="AX88" s="176">
        <f>IF(D88="","*",IFERROR(IF(ISODD(COUNT(AR88:AW88)),"ERRO",SUM((AS88-AR88),(AU88-AT88),(AW88-AV88))),"ERRO"))</f>
        <v>0</v>
      </c>
      <c r="AY88" s="153"/>
      <c r="AZ88" s="109">
        <v>0</v>
      </c>
      <c r="BA88" s="9" t="str">
        <f>IFERROR(_xlfn.XLOOKUP(AH88, BS_ATIVIDADE[ATIVIDADE],BS_ATIVIDADE[UNIDADE] ), "*")</f>
        <v>Nº DE SOLDA</v>
      </c>
      <c r="BB88" s="12" t="str" cm="1">
        <f t="array" ref="BB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8" s="12" t="str" cm="1">
        <f t="array" ref="BC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88" s="10" t="str" cm="1">
        <f t="array" ref="BD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8" s="150" t="str">
        <f>BS_CONTROLE[[#This Row],[Responsavel pelo boletim]]</f>
        <v>Carlos Eduardo</v>
      </c>
      <c r="BF88" s="15"/>
      <c r="BG88" s="16">
        <v>0</v>
      </c>
      <c r="BH88" s="16"/>
      <c r="BI88" s="16" t="s">
        <v>1187</v>
      </c>
      <c r="BJ88" s="16" t="s">
        <v>1187</v>
      </c>
      <c r="BK88" s="15"/>
      <c r="BL88" s="130" t="s">
        <v>471</v>
      </c>
      <c r="BM88" s="130" t="s">
        <v>500</v>
      </c>
      <c r="BN88" s="130" t="s">
        <v>599</v>
      </c>
      <c r="BO88" s="16" t="s">
        <v>1187</v>
      </c>
      <c r="BP88" s="11" t="str">
        <f>IF(AND(BQ88&lt;1,BR88&lt;1),"Produção e Intervalo",IF(BQ88&lt;1,"Intervalo",IF(BR88&lt;1,"Produção","Aderente")))</f>
        <v>Produção e Intervalo</v>
      </c>
      <c r="BQ88" s="18">
        <f>IF(OR(B88="",E88=""),"*",AX88/O88)</f>
        <v>0</v>
      </c>
      <c r="BR88" s="18">
        <f>IF(OR(B88="",E88=""),"*",AZ88/P88)</f>
        <v>0</v>
      </c>
      <c r="BS88" s="210" t="str">
        <f t="shared" si="5"/>
        <v>CCOCirculaçãoIntervaloOportunidade</v>
      </c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</row>
    <row r="89" spans="1:122">
      <c r="A89" s="45" t="str">
        <f t="shared" si="3"/>
        <v>W9246059</v>
      </c>
      <c r="B89" s="102">
        <v>46059</v>
      </c>
      <c r="C89" s="134">
        <f>IF(BS_CONTROLE[[#This Row],[DATA]]="","",WEEKNUM(BS_CONTROLE[[#This Row],[DATA]]))</f>
        <v>6</v>
      </c>
      <c r="D89" s="178" t="s">
        <v>865</v>
      </c>
      <c r="E89" s="126" t="s">
        <v>638</v>
      </c>
      <c r="F89" s="142" t="str">
        <f>IF(D89="","*",VLOOKUP(E89,BS_ATIVIDADE[],3,FALSE))</f>
        <v>OUTROS</v>
      </c>
      <c r="G89" s="150" t="s">
        <v>1094</v>
      </c>
      <c r="H89" s="150" t="s">
        <v>135</v>
      </c>
      <c r="I89" s="105">
        <v>73</v>
      </c>
      <c r="J89" s="105">
        <v>16</v>
      </c>
      <c r="K89" s="105">
        <v>18</v>
      </c>
      <c r="L89" s="127" t="str" cm="1">
        <f t="array" ref="L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89" s="127" t="str" cm="1">
        <f t="array" ref="M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89" s="186">
        <v>0.375</v>
      </c>
      <c r="O89" s="106">
        <v>4.1666666666666664E-2</v>
      </c>
      <c r="P89" s="105">
        <v>1</v>
      </c>
      <c r="Q89" s="9" t="str">
        <f>IF(E89=0, "*", IFERROR(_xlfn.XLOOKUP(E89, BS_ATIVIDADE[ATIVIDADE], BS_ATIVIDADE[UNIDADE]), "*"))</f>
        <v>BINÁRIO</v>
      </c>
      <c r="R89" s="128" t="str" cm="1">
        <f t="array" ref="R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89" s="128" t="str" cm="1">
        <f t="array" ref="S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89" s="10" t="str" cm="1">
        <f t="array" ref="T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89" s="105" t="s">
        <v>1095</v>
      </c>
      <c r="V89" s="105" t="s">
        <v>1132</v>
      </c>
      <c r="W89" s="104" t="s">
        <v>452</v>
      </c>
      <c r="X89" s="129" t="s">
        <v>455</v>
      </c>
      <c r="Y89" s="104"/>
      <c r="Z89" s="105"/>
      <c r="AA89" s="103"/>
      <c r="AB89" s="152"/>
      <c r="AC89" s="107"/>
      <c r="AD89" s="105"/>
      <c r="AE89" s="105"/>
      <c r="AF89" s="105"/>
      <c r="AG89" s="14"/>
      <c r="AH89" s="126" t="str">
        <f>IF(BS_CONTROLE[[#This Row],[Atividade]]=0, "-", BS_CONTROLE[[#This Row],[Atividade]])</f>
        <v>DESLOCAMENTO</v>
      </c>
      <c r="AI89" s="8" t="str">
        <f>IF(BS_CONTROLE[[#This Row],[Atividade]]=0, "-", BS_CONTROLE[[#This Row],[Atividade]])</f>
        <v>DESLOCAMENTO</v>
      </c>
      <c r="AJ89" s="30" t="str">
        <f>BS_CONTROLE[[#This Row],[Local - Partida]]</f>
        <v>ZAR2</v>
      </c>
      <c r="AK89" s="30" t="str">
        <f>BS_CONTROLE[[#This Row],[Local - Encerramento]]</f>
        <v>ZMA</v>
      </c>
      <c r="AL89" s="105" t="str">
        <f>IF(BS_CONTROLE[[#This Row],[Entre - Estações]]=0, "-", BS_CONTROLE[[#This Row],[Entre - Estações]])</f>
        <v>ZZR-ZDZ</v>
      </c>
      <c r="AM89" s="105" t="str">
        <f>IF(BS_CONTROLE[[#This Row],[SB]]=0, "-", BS_CONTROLE[[#This Row],[SB]])</f>
        <v>K14K18</v>
      </c>
      <c r="AN89" s="105">
        <f>IF(BS_CONTROLE[[#This Row],[SUB]]=0, "-", BS_CONTROLE[[#This Row],[SUB]])</f>
        <v>73</v>
      </c>
      <c r="AO89" s="105">
        <f>BS_CONTROLE[[#This Row],[KM - Inicio]]</f>
        <v>16</v>
      </c>
      <c r="AP89" s="105">
        <f>BS_CONTROLE[[#This Row],[KM - Inicio]]</f>
        <v>16</v>
      </c>
      <c r="AQ89" s="108">
        <v>0.53263888888888888</v>
      </c>
      <c r="AR89" s="108">
        <v>0.53402777777777777</v>
      </c>
      <c r="AS89" s="108">
        <v>0.5756944444444444</v>
      </c>
      <c r="AT89" s="135"/>
      <c r="AU89" s="135"/>
      <c r="AV89" s="13"/>
      <c r="AW89" s="13"/>
      <c r="AX89" s="176">
        <f>IF(D89="","*",IFERROR(IF(ISODD(COUNT(AR89:AW89)),"ERRO",SUM((AS89-AR89),(AU89-AT89),(AW89-AV89))),"ERRO"))</f>
        <v>4.166666666666663E-2</v>
      </c>
      <c r="AY89" s="153"/>
      <c r="AZ89" s="109">
        <v>1</v>
      </c>
      <c r="BA89" s="9" t="str">
        <f>IFERROR(_xlfn.XLOOKUP(AH89, BS_ATIVIDADE[ATIVIDADE],BS_ATIVIDADE[UNIDADE] ), "*")</f>
        <v>BINÁRIO</v>
      </c>
      <c r="BB89" s="12" t="str" cm="1">
        <f t="array" ref="BB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89" s="12" t="str" cm="1">
        <f t="array" ref="BC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89" s="10" t="str" cm="1">
        <f t="array" ref="BD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89" s="150"/>
      <c r="BF89" s="15"/>
      <c r="BG89" s="16">
        <v>2</v>
      </c>
      <c r="BH89" s="16"/>
      <c r="BI89" s="16" t="s">
        <v>1197</v>
      </c>
      <c r="BJ89" s="16" t="s">
        <v>1197</v>
      </c>
      <c r="BK89" s="15"/>
      <c r="BL89" s="130" t="s">
        <v>476</v>
      </c>
      <c r="BM89" s="130" t="s">
        <v>476</v>
      </c>
      <c r="BN89" s="130" t="s">
        <v>476</v>
      </c>
      <c r="BO89" s="16" t="s">
        <v>1197</v>
      </c>
      <c r="BP89" s="11" t="str">
        <f t="shared" si="4"/>
        <v>Intervalo</v>
      </c>
      <c r="BQ89" s="18">
        <f>IF(OR(B89="",E89=""),"*",AX89/O89)</f>
        <v>0.99999999999999911</v>
      </c>
      <c r="BR89" s="18">
        <f>IF(OR(B89="",E89=""),"*",AZ89/P89)</f>
        <v>1</v>
      </c>
      <c r="BS89" s="210" t="str">
        <f t="shared" si="5"/>
        <v>OKOK</v>
      </c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</row>
    <row r="90" spans="1:122">
      <c r="A90" s="45" t="str">
        <f>D90&amp;B90</f>
        <v>TURMA FIXA VIA 46059</v>
      </c>
      <c r="B90" s="183">
        <v>46059</v>
      </c>
      <c r="C90" s="134">
        <f>IF(BS_CONTROLE[[#This Row],[DATA]]="","",WEEKNUM(BS_CONTROLE[[#This Row],[DATA]]))</f>
        <v>6</v>
      </c>
      <c r="D90" s="104" t="s">
        <v>873</v>
      </c>
      <c r="E90" s="126" t="s">
        <v>810</v>
      </c>
      <c r="F90" s="142" t="str">
        <f>IF(D90="","*",VLOOKUP(E90,BS_ATIVIDADE[],3,FALSE))</f>
        <v>DORMENTE - SUBSTITUIÇÂO</v>
      </c>
      <c r="G90" s="106" t="s">
        <v>624</v>
      </c>
      <c r="H90" s="106" t="s">
        <v>624</v>
      </c>
      <c r="I90" s="105">
        <v>71</v>
      </c>
      <c r="J90" s="105">
        <v>208</v>
      </c>
      <c r="K90" s="105" t="s">
        <v>624</v>
      </c>
      <c r="L90" s="127" t="str" cm="1">
        <f t="array" ref="L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ZSK-ZXH</v>
      </c>
      <c r="M90" s="127" t="str" cm="1">
        <f t="array" ref="M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ZSK208</v>
      </c>
      <c r="N90" s="106">
        <v>0.33333333333333331</v>
      </c>
      <c r="O90" s="106">
        <v>8.3333333333333329E-2</v>
      </c>
      <c r="P90" s="105">
        <v>30</v>
      </c>
      <c r="Q90" s="9" t="str">
        <f>IF(E90=0, "*", IFERROR(_xlfn.XLOOKUP(E90, BS_ATIVIDADE[ATIVIDADE], BS_ATIVIDADE[UNIDADE]), "*"))</f>
        <v>Nº DE DORMENTES</v>
      </c>
      <c r="R90" s="128" t="str" cm="1">
        <f t="array" ref="R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0" s="128" t="str" cm="1">
        <f t="array" ref="S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90" s="10" t="str" cm="1">
        <f t="array" ref="T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ITIRAPINA - ARARAQUARA</v>
      </c>
      <c r="U90" s="105" t="s">
        <v>1198</v>
      </c>
      <c r="V90" s="151" t="s">
        <v>1199</v>
      </c>
      <c r="W90" s="104" t="s">
        <v>452</v>
      </c>
      <c r="X90" s="129" t="s">
        <v>455</v>
      </c>
      <c r="Y90" s="104"/>
      <c r="Z90" s="187"/>
      <c r="AA90" s="188"/>
      <c r="AB90" s="188"/>
      <c r="AC90" s="189"/>
      <c r="AD90" s="187"/>
      <c r="AE90" s="187"/>
      <c r="AF90" s="127"/>
      <c r="AG90" s="14"/>
      <c r="AH90" s="126" t="str">
        <f>IF(BS_CONTROLE[[#This Row],[Atividade]]=0, "-", BS_CONTROLE[[#This Row],[Atividade]])</f>
        <v>PDM - SUBSTITUIÇÃO - DORMENTE</v>
      </c>
      <c r="AI90" s="8" t="str">
        <f>IF(BS_CONTROLE[[#This Row],[Atividade]]=0, "-", BS_CONTROLE[[#This Row],[Atividade]])</f>
        <v>PDM - SUBSTITUIÇÃO - DORMENTE</v>
      </c>
      <c r="AJ90" s="30" t="str">
        <f>BS_CONTROLE[[#This Row],[Local - Partida]]</f>
        <v>-</v>
      </c>
      <c r="AK90" s="30" t="str">
        <f>BS_CONTROLE[[#This Row],[Local - Encerramento]]</f>
        <v>-</v>
      </c>
      <c r="AL90" s="105" t="str">
        <f>IF(BS_CONTROLE[[#This Row],[Entre - Estações]]=0, "-", BS_CONTROLE[[#This Row],[Entre - Estações]])</f>
        <v>ZSK-ZXH</v>
      </c>
      <c r="AM90" s="105" t="str">
        <f>IF(BS_CONTROLE[[#This Row],[SB]]=0, "-", BS_CONTROLE[[#This Row],[SB]])</f>
        <v>ZSK208</v>
      </c>
      <c r="AN90" s="105">
        <f>IF(BS_CONTROLE[[#This Row],[SUB]]=0, "-", BS_CONTROLE[[#This Row],[SUB]])</f>
        <v>71</v>
      </c>
      <c r="AO90" s="105">
        <f>BS_CONTROLE[[#This Row],[KM - Inicio]]</f>
        <v>208</v>
      </c>
      <c r="AP90" s="105">
        <f>BS_CONTROLE[[#This Row],[KM - Inicio]]</f>
        <v>208</v>
      </c>
      <c r="AQ90" s="108">
        <v>0</v>
      </c>
      <c r="AR90" s="108">
        <v>0</v>
      </c>
      <c r="AS90" s="108">
        <v>0</v>
      </c>
      <c r="AT90" s="135"/>
      <c r="AU90" s="135"/>
      <c r="AV90" s="13"/>
      <c r="AW90" s="13"/>
      <c r="AX90" s="176">
        <f>IF(D90="","*",IFERROR(IF(ISODD(COUNT(AR90:AW90)),"ERRO",SUM((AS90-AR90),(AU90-AT90),(AW90-AV90))),"ERRO"))</f>
        <v>0</v>
      </c>
      <c r="AY90" s="153"/>
      <c r="AZ90" s="109">
        <v>0</v>
      </c>
      <c r="BA90" s="9" t="str">
        <f>IFERROR(_xlfn.XLOOKUP(AH90, BS_ATIVIDADE[ATIVIDADE],BS_ATIVIDADE[UNIDADE] ), "*")</f>
        <v>Nº DE DORMENTES</v>
      </c>
      <c r="BB90" s="12" t="str" cm="1">
        <f t="array" ref="BB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0" s="12" t="str" cm="1">
        <f t="array" ref="BC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90" s="10" t="str" cm="1">
        <f t="array" ref="BD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ITIRAPINA - ARARAQUARA</v>
      </c>
      <c r="BE90" s="150" t="str">
        <f>BS_CONTROLE[[#This Row],[Responsavel pelo boletim]]</f>
        <v xml:space="preserve">Marcone </v>
      </c>
      <c r="BF90" s="15"/>
      <c r="BG90" s="16">
        <v>0</v>
      </c>
      <c r="BH90" s="16"/>
      <c r="BI90" s="16" t="s">
        <v>1200</v>
      </c>
      <c r="BJ90" s="16" t="s">
        <v>1200</v>
      </c>
      <c r="BK90" s="15"/>
      <c r="BL90" s="130" t="s">
        <v>472</v>
      </c>
      <c r="BM90" s="130" t="s">
        <v>501</v>
      </c>
      <c r="BN90" s="130" t="s">
        <v>552</v>
      </c>
      <c r="BO90" s="16" t="s">
        <v>1200</v>
      </c>
      <c r="BP90" s="11" t="str">
        <f>IF(AND(BQ90&lt;1,BR90&lt;1),"Produção e Intervalo",IF(BQ90&lt;1,"Intervalo",IF(BR90&lt;1,"Produção","Aderente")))</f>
        <v>Produção e Intervalo</v>
      </c>
      <c r="BQ90" s="18">
        <f>IF(OR(B90="",E90=""),"*",AX90/O90)</f>
        <v>0</v>
      </c>
      <c r="BR90" s="18">
        <f>IF(OR(B90="",E90=""),"*",AZ90/P90)</f>
        <v>0</v>
      </c>
      <c r="BS90" s="210" t="str">
        <f t="shared" ref="BS90:BS145" si="7">IF(BM90="","",SUBSTITUTE(BL90," ","")&amp;SUBSTITUTE(BM90," ",""))</f>
        <v>SuperExecução</v>
      </c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</row>
    <row r="91" spans="1:122">
      <c r="A91" s="45" t="str">
        <f>D91&amp;B91</f>
        <v>TURMA FIXA VIA 46059</v>
      </c>
      <c r="B91" s="183">
        <v>46059</v>
      </c>
      <c r="C91" s="134">
        <f>IF(BS_CONTROLE[[#This Row],[DATA]]="","",WEEKNUM(BS_CONTROLE[[#This Row],[DATA]]))</f>
        <v>6</v>
      </c>
      <c r="D91" s="184" t="s">
        <v>873</v>
      </c>
      <c r="E91" s="185" t="s">
        <v>784</v>
      </c>
      <c r="F91" s="142" t="str">
        <f>IF(D91="","*",VLOOKUP(E91,BS_ATIVIDADE[],3,FALSE))</f>
        <v>AMV</v>
      </c>
      <c r="G91" s="186" t="s">
        <v>624</v>
      </c>
      <c r="H91" s="186" t="s">
        <v>624</v>
      </c>
      <c r="I91" s="127">
        <v>71</v>
      </c>
      <c r="J91" s="127">
        <v>182.7</v>
      </c>
      <c r="K91" s="105" t="s">
        <v>624</v>
      </c>
      <c r="L91" s="127" t="str" cm="1">
        <f t="array" ref="L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ZVI</v>
      </c>
      <c r="M91" s="127" t="s">
        <v>1201</v>
      </c>
      <c r="N91" s="106">
        <v>0.58333333333333337</v>
      </c>
      <c r="O91" s="106">
        <v>6.25E-2</v>
      </c>
      <c r="P91" s="105">
        <v>1</v>
      </c>
      <c r="Q91" s="9" t="str">
        <f>IF(E91=0, "*", IFERROR(_xlfn.XLOOKUP(E91, BS_ATIVIDADE[ATIVIDADE], BS_ATIVIDADE[UNIDADE]), "*"))</f>
        <v>Nº DE PEÇAS</v>
      </c>
      <c r="R91" s="128" t="str" cm="1">
        <f t="array" ref="R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1" s="128" t="str" cm="1">
        <f t="array" ref="S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91" s="10" t="str" cm="1">
        <f t="array" ref="T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ITIRAPINA - ARARAQUARA</v>
      </c>
      <c r="U91" s="105" t="s">
        <v>1202</v>
      </c>
      <c r="V91" s="105" t="s">
        <v>1203</v>
      </c>
      <c r="W91" s="104" t="s">
        <v>452</v>
      </c>
      <c r="X91" s="129" t="s">
        <v>455</v>
      </c>
      <c r="Y91" s="104"/>
      <c r="Z91" s="187"/>
      <c r="AA91" s="188"/>
      <c r="AB91" s="188"/>
      <c r="AC91" s="189"/>
      <c r="AD91" s="187"/>
      <c r="AE91" s="187"/>
      <c r="AF91" s="127"/>
      <c r="AG91" s="14"/>
      <c r="AH91" s="126" t="str">
        <f>IF(BS_CONTROLE[[#This Row],[Atividade]]=0, "-", BS_CONTROLE[[#This Row],[Atividade]])</f>
        <v>PDM - AMV - MEIA CHAVE</v>
      </c>
      <c r="AI91" s="8" t="str">
        <f>IF(BS_CONTROLE[[#This Row],[Atividade]]=0, "-", BS_CONTROLE[[#This Row],[Atividade]])</f>
        <v>PDM - AMV - MEIA CHAVE</v>
      </c>
      <c r="AJ91" s="30" t="str">
        <f>BS_CONTROLE[[#This Row],[Local - Partida]]</f>
        <v>-</v>
      </c>
      <c r="AK91" s="30" t="str">
        <f>BS_CONTROLE[[#This Row],[Local - Encerramento]]</f>
        <v>-</v>
      </c>
      <c r="AL91" s="105" t="str">
        <f>IF(BS_CONTROLE[[#This Row],[Entre - Estações]]=0, "-", BS_CONTROLE[[#This Row],[Entre - Estações]])</f>
        <v>ZVI</v>
      </c>
      <c r="AM91" s="105" t="str">
        <f>IF(BS_CONTROLE[[#This Row],[SB]]=0, "-", BS_CONTROLE[[#This Row],[SB]])</f>
        <v>ZVIS</v>
      </c>
      <c r="AN91" s="105">
        <f>IF(BS_CONTROLE[[#This Row],[SUB]]=0, "-", BS_CONTROLE[[#This Row],[SUB]])</f>
        <v>71</v>
      </c>
      <c r="AO91" s="105">
        <f>BS_CONTROLE[[#This Row],[KM - Inicio]]</f>
        <v>182.7</v>
      </c>
      <c r="AP91" s="105">
        <f>BS_CONTROLE[[#This Row],[KM - Inicio]]</f>
        <v>182.7</v>
      </c>
      <c r="AQ91" s="108">
        <v>0.58333333333333337</v>
      </c>
      <c r="AR91" s="108">
        <v>0.64027777777777772</v>
      </c>
      <c r="AS91" s="108">
        <v>0.70277777777777772</v>
      </c>
      <c r="AT91" s="135"/>
      <c r="AU91" s="135"/>
      <c r="AV91" s="13"/>
      <c r="AW91" s="13"/>
      <c r="AX91" s="176">
        <f>IF(D91="","*",IFERROR(IF(ISODD(COUNT(AR91:AW91)),"ERRO",SUM((AS91-AR91),(AU91-AT91),(AW91-AV91))),"ERRO"))</f>
        <v>6.25E-2</v>
      </c>
      <c r="AY91" s="153"/>
      <c r="AZ91" s="109">
        <v>1</v>
      </c>
      <c r="BA91" s="9" t="str">
        <f>IFERROR(_xlfn.XLOOKUP(AH91, BS_ATIVIDADE[ATIVIDADE],BS_ATIVIDADE[UNIDADE] ), "*")</f>
        <v>Nº DE PEÇAS</v>
      </c>
      <c r="BB91" s="12" t="str" cm="1">
        <f t="array" ref="BB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1" s="12" t="str" cm="1">
        <f t="array" ref="BC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91" s="10" t="str" cm="1">
        <f t="array" ref="BD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ITIRAPINA - ARARAQUARA</v>
      </c>
      <c r="BE91" s="150" t="str">
        <f>BS_CONTROLE[[#This Row],[Responsavel pelo boletim]]</f>
        <v xml:space="preserve">Rodrigo </v>
      </c>
      <c r="BF91" s="15"/>
      <c r="BG91" s="16">
        <v>2</v>
      </c>
      <c r="BH91" s="16"/>
      <c r="BI91" s="16" t="s">
        <v>1204</v>
      </c>
      <c r="BJ91" s="16" t="s">
        <v>1204</v>
      </c>
      <c r="BK91" s="15"/>
      <c r="BL91" s="130" t="s">
        <v>476</v>
      </c>
      <c r="BM91" s="130" t="s">
        <v>476</v>
      </c>
      <c r="BN91" s="130" t="s">
        <v>476</v>
      </c>
      <c r="BO91" s="190"/>
      <c r="BP91" s="11" t="str">
        <f>IF(AND(BQ91&lt;1,BR91&lt;1),"Produção e Intervalo",IF(BQ91&lt;1,"Intervalo",IF(BR91&lt;1,"Produção","Aderente")))</f>
        <v>Aderente</v>
      </c>
      <c r="BQ91" s="18">
        <f>IF(OR(B91="",E91=""),"*",AX91/O91)</f>
        <v>1</v>
      </c>
      <c r="BR91" s="18">
        <f>IF(OR(B91="",E91=""),"*",AZ91/P91)</f>
        <v>1</v>
      </c>
      <c r="BS91" s="210" t="str">
        <f t="shared" si="7"/>
        <v>OKOK</v>
      </c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</row>
    <row r="92" spans="1:122">
      <c r="A92" s="45" t="str">
        <f t="shared" ref="A92:A169" si="8">D92&amp;B92</f>
        <v>V8346059</v>
      </c>
      <c r="B92" s="102">
        <v>46059</v>
      </c>
      <c r="C92" s="134">
        <f>IF(BS_CONTROLE[[#This Row],[DATA]]="","",WEEKNUM(BS_CONTROLE[[#This Row],[DATA]]))</f>
        <v>6</v>
      </c>
      <c r="D92" s="104" t="s">
        <v>822</v>
      </c>
      <c r="E92" s="126" t="s">
        <v>729</v>
      </c>
      <c r="F92" s="142" t="str">
        <f>IF(D92="","*",VLOOKUP(E92,BS_ATIVIDADE[],3,FALSE))</f>
        <v>MECANIZAÇÃO - SOCADORA</v>
      </c>
      <c r="G92" s="106" t="s">
        <v>57</v>
      </c>
      <c r="H92" s="106" t="s">
        <v>55</v>
      </c>
      <c r="I92" s="105">
        <v>70</v>
      </c>
      <c r="J92" s="105">
        <v>139</v>
      </c>
      <c r="K92" s="105">
        <v>139.30000000000001</v>
      </c>
      <c r="L92" s="127" t="str" cm="1">
        <f t="array" ref="L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92" s="127" cm="1">
        <f t="array" ref="M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1381391</v>
      </c>
      <c r="N92" s="106">
        <v>0.35416666666666669</v>
      </c>
      <c r="O92" s="106">
        <v>8.3333333333333329E-2</v>
      </c>
      <c r="P92" s="105">
        <v>300</v>
      </c>
      <c r="Q92" s="9" t="str">
        <f>IF(E92=0, "*", IFERROR(_xlfn.XLOOKUP(E92, BS_ATIVIDADE[ATIVIDADE], BS_ATIVIDADE[UNIDADE]), "*"))</f>
        <v>M</v>
      </c>
      <c r="R92" s="128" t="str" cm="1">
        <f t="array" ref="R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2" s="128" t="str" cm="1">
        <f t="array" ref="S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92" s="10" t="str" cm="1">
        <f t="array" ref="T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92" s="105" t="s">
        <v>1063</v>
      </c>
      <c r="V92" s="105" t="s">
        <v>1064</v>
      </c>
      <c r="W92" s="104" t="s">
        <v>452</v>
      </c>
      <c r="X92" s="129" t="s">
        <v>455</v>
      </c>
      <c r="Y92" s="104"/>
      <c r="Z92" s="105"/>
      <c r="AA92" s="103"/>
      <c r="AB92" s="152"/>
      <c r="AC92" s="107"/>
      <c r="AD92" s="105"/>
      <c r="AE92" s="105"/>
      <c r="AF92" s="105"/>
      <c r="AG92" s="14"/>
      <c r="AH92" s="126" t="str">
        <f>IF(BS_CONTROLE[[#This Row],[Atividade]]=0, "-", BS_CONTROLE[[#This Row],[Atividade]])</f>
        <v>MECANIZAÇÃO - SOCADORA</v>
      </c>
      <c r="AI92" s="8" t="str">
        <f>IF(BS_CONTROLE[[#This Row],[Atividade]]=0, "-", BS_CONTROLE[[#This Row],[Atividade]])</f>
        <v>MECANIZAÇÃO - SOCADORA</v>
      </c>
      <c r="AJ92" s="30" t="str">
        <f>BS_CONTROLE[[#This Row],[Local - Partida]]</f>
        <v>ZIQ2</v>
      </c>
      <c r="AK92" s="30" t="str">
        <f>BS_CONTROLE[[#This Row],[Local - Encerramento]]</f>
        <v>ZIQ</v>
      </c>
      <c r="AL92" s="105" t="str">
        <f>IF(BS_CONTROLE[[#This Row],[Entre - Estações]]=0, "-", BS_CONTROLE[[#This Row],[Entre - Estações]])</f>
        <v>ZRQ-ZQX</v>
      </c>
      <c r="AM92" s="105">
        <f>IF(BS_CONTROLE[[#This Row],[SB]]=0, "-", BS_CONTROLE[[#This Row],[SB]])</f>
        <v>1381391</v>
      </c>
      <c r="AN92" s="105">
        <f>IF(BS_CONTROLE[[#This Row],[SUB]]=0, "-", BS_CONTROLE[[#This Row],[SUB]])</f>
        <v>70</v>
      </c>
      <c r="AO92" s="105">
        <f>BS_CONTROLE[[#This Row],[KM - Inicio]]</f>
        <v>139</v>
      </c>
      <c r="AP92" s="105">
        <f>BS_CONTROLE[[#This Row],[KM - Inicio]]</f>
        <v>139</v>
      </c>
      <c r="AQ92" s="108">
        <v>0.32430555555555557</v>
      </c>
      <c r="AR92" s="108">
        <v>0</v>
      </c>
      <c r="AS92" s="108">
        <v>0</v>
      </c>
      <c r="AT92" s="135"/>
      <c r="AU92" s="135"/>
      <c r="AV92" s="13"/>
      <c r="AW92" s="13"/>
      <c r="AX92" s="176">
        <f>IF(D92="","*",IFERROR(IF(ISODD(COUNT(AR92:AW92)),"ERRO",SUM((AS92-AR92),(AU92-AT92),(AW92-AV92))),"ERRO"))</f>
        <v>0</v>
      </c>
      <c r="AY92" s="153"/>
      <c r="AZ92" s="109">
        <v>0</v>
      </c>
      <c r="BA92" s="9" t="str">
        <f>IFERROR(_xlfn.XLOOKUP(AH92, BS_ATIVIDADE[ATIVIDADE],BS_ATIVIDADE[UNIDADE] ), "*")</f>
        <v>M</v>
      </c>
      <c r="BB92" s="12" t="str" cm="1">
        <f t="array" ref="BB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2" s="12" t="str" cm="1">
        <f t="array" ref="BC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92" s="10" t="str" cm="1">
        <f t="array" ref="BD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92" s="150"/>
      <c r="BF92" s="15"/>
      <c r="BG92" s="16">
        <v>0</v>
      </c>
      <c r="BH92" s="16"/>
      <c r="BI92" s="16" t="s">
        <v>1205</v>
      </c>
      <c r="BJ92" s="16" t="s">
        <v>1205</v>
      </c>
      <c r="BK92" s="15"/>
      <c r="BL92" s="130" t="s">
        <v>471</v>
      </c>
      <c r="BM92" s="130" t="s">
        <v>500</v>
      </c>
      <c r="BN92" s="130" t="s">
        <v>599</v>
      </c>
      <c r="BO92" s="16" t="s">
        <v>1205</v>
      </c>
      <c r="BP92" s="11" t="str">
        <f t="shared" ref="BP92:BP169" si="9">IF(AND(BQ92&lt;1,BR92&lt;1),"Produção e Intervalo",IF(BQ92&lt;1,"Intervalo",IF(BR92&lt;1,"Produção","Aderente")))</f>
        <v>Produção e Intervalo</v>
      </c>
      <c r="BQ92" s="18">
        <f>IF(OR(B92="",E92=""),"*",AX92/O92)</f>
        <v>0</v>
      </c>
      <c r="BR92" s="18">
        <f>IF(OR(B92="",E92=""),"*",AZ92/P92)</f>
        <v>0</v>
      </c>
      <c r="BS92" s="210" t="str">
        <f t="shared" si="7"/>
        <v>CCOCirculaçãoIntervaloOportunidade</v>
      </c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</row>
    <row r="93" spans="1:122">
      <c r="A93" s="45" t="str">
        <f>D93&amp;B93</f>
        <v/>
      </c>
      <c r="B93" s="183"/>
      <c r="C93" s="134" t="str">
        <f>IF(BS_CONTROLE[[#This Row],[DATA]]="","",WEEKNUM(BS_CONTROLE[[#This Row],[DATA]]))</f>
        <v/>
      </c>
      <c r="D93" s="184"/>
      <c r="E93" s="185"/>
      <c r="F93" s="142" t="str">
        <f>IF(D93="","*",VLOOKUP(E93,BS_ATIVIDADE[],3,FALSE))</f>
        <v>*</v>
      </c>
      <c r="G93" s="186"/>
      <c r="H93" s="186"/>
      <c r="I93" s="127"/>
      <c r="J93" s="127"/>
      <c r="K93" s="105"/>
      <c r="L93" s="127" t="str" cm="1">
        <f t="array" ref="L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" s="127" t="str" cm="1">
        <f t="array" ref="M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" s="106"/>
      <c r="O93" s="106"/>
      <c r="P93" s="105"/>
      <c r="Q93" s="9" t="str">
        <f>IF(E93=0, "*", IFERROR(_xlfn.XLOOKUP(E93, BS_ATIVIDADE[ATIVIDADE], BS_ATIVIDADE[UNIDADE]), "*"))</f>
        <v>*</v>
      </c>
      <c r="R93" s="128" t="str" cm="1">
        <f t="array" ref="R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" s="128" t="str" cm="1">
        <f t="array" ref="S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" s="10" t="str" cm="1">
        <f t="array" ref="T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" s="105"/>
      <c r="V93" s="105"/>
      <c r="W93" s="104"/>
      <c r="X93" s="129"/>
      <c r="Y93" s="104"/>
      <c r="Z93" s="187"/>
      <c r="AA93" s="188"/>
      <c r="AB93" s="188"/>
      <c r="AC93" s="189"/>
      <c r="AD93" s="187"/>
      <c r="AE93" s="187"/>
      <c r="AF93" s="127"/>
      <c r="AG93" s="14"/>
      <c r="AH93" s="126" t="str">
        <f>IF(BS_CONTROLE[[#This Row],[Atividade]]=0, "-", BS_CONTROLE[[#This Row],[Atividade]])</f>
        <v>-</v>
      </c>
      <c r="AI93" s="8" t="str">
        <f>IF(BS_CONTROLE[[#This Row],[Atividade]]=0, "-", BS_CONTROLE[[#This Row],[Atividade]])</f>
        <v>-</v>
      </c>
      <c r="AJ93" s="30">
        <f>BS_CONTROLE[[#This Row],[Local - Partida]]</f>
        <v>0</v>
      </c>
      <c r="AK93" s="30">
        <f>BS_CONTROLE[[#This Row],[Local - Encerramento]]</f>
        <v>0</v>
      </c>
      <c r="AL93" s="105" t="str">
        <f>IF(BS_CONTROLE[[#This Row],[Entre - Estações]]=0, "-", BS_CONTROLE[[#This Row],[Entre - Estações]])</f>
        <v>-</v>
      </c>
      <c r="AM93" s="105" t="str">
        <f>IF(BS_CONTROLE[[#This Row],[SB]]=0, "-", BS_CONTROLE[[#This Row],[SB]])</f>
        <v>-</v>
      </c>
      <c r="AN93" s="105" t="str">
        <f>IF(BS_CONTROLE[[#This Row],[SUB]]=0, "-", BS_CONTROLE[[#This Row],[SUB]])</f>
        <v>-</v>
      </c>
      <c r="AO93" s="105">
        <f>BS_CONTROLE[[#This Row],[KM - Inicio]]</f>
        <v>0</v>
      </c>
      <c r="AP93" s="105">
        <f>BS_CONTROLE[[#This Row],[KM - Inicio]]</f>
        <v>0</v>
      </c>
      <c r="AQ93" s="108"/>
      <c r="AR93" s="108"/>
      <c r="AS93" s="108"/>
      <c r="AT93" s="135"/>
      <c r="AU93" s="135"/>
      <c r="AV93" s="13"/>
      <c r="AW93" s="13"/>
      <c r="AX93" s="176" t="str">
        <f>IF(D93="","*",IFERROR(IF(ISODD(COUNT(AR93:AW93)),"ERRO",SUM((AS93-AR93),(AU93-AT93),(AW93-AV93))),"ERRO"))</f>
        <v>*</v>
      </c>
      <c r="AY93" s="153"/>
      <c r="AZ93" s="109"/>
      <c r="BA93" s="9" t="str">
        <f>IFERROR(_xlfn.XLOOKUP(AH93, BS_ATIVIDADE[ATIVIDADE],BS_ATIVIDADE[UNIDADE] ), "*")</f>
        <v>*</v>
      </c>
      <c r="BB93" s="12" t="str" cm="1">
        <f t="array" ref="BB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" s="12" t="str" cm="1">
        <f t="array" ref="BC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" s="10" t="str" cm="1">
        <f t="array" ref="BD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" s="150">
        <f>BS_CONTROLE[[#This Row],[Responsavel pelo boletim]]</f>
        <v>0</v>
      </c>
      <c r="BF93" s="15"/>
      <c r="BG93" s="16"/>
      <c r="BH93" s="16"/>
      <c r="BI93" s="16"/>
      <c r="BJ93" s="17"/>
      <c r="BK93" s="15"/>
      <c r="BL93" s="130"/>
      <c r="BM93" s="130"/>
      <c r="BN93" s="130"/>
      <c r="BO93" s="190"/>
      <c r="BP93" s="11" t="str">
        <f>IF(AND(BQ93&lt;1,BR93&lt;1),"Produção e Intervalo",IF(BQ93&lt;1,"Intervalo",IF(BR93&lt;1,"Produção","Aderente")))</f>
        <v>Aderente</v>
      </c>
      <c r="BQ93" s="18" t="str">
        <f>IF(OR(B93="",E93=""),"*",AX93/O93)</f>
        <v>*</v>
      </c>
      <c r="BR93" s="18" t="str">
        <f>IF(OR(B93="",E93=""),"*",AZ93/P93)</f>
        <v>*</v>
      </c>
      <c r="BS93" s="210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</row>
    <row r="94" spans="1:122">
      <c r="A94" s="45" t="str">
        <f t="shared" si="8"/>
        <v/>
      </c>
      <c r="B94" s="102"/>
      <c r="C94" s="134" t="str">
        <f>IF(BS_CONTROLE[[#This Row],[DATA]]="","",WEEKNUM(BS_CONTROLE[[#This Row],[DATA]]))</f>
        <v/>
      </c>
      <c r="D94" s="104"/>
      <c r="E94" s="126"/>
      <c r="F94" s="142" t="str">
        <f>IF(D94="","*",VLOOKUP(E94,BS_ATIVIDADE[],3,FALSE))</f>
        <v>*</v>
      </c>
      <c r="G94" s="106"/>
      <c r="H94" s="106"/>
      <c r="I94" s="105"/>
      <c r="J94" s="105"/>
      <c r="K94" s="105"/>
      <c r="L94" s="127" t="str" cm="1">
        <f t="array" ref="L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" s="127" t="str" cm="1">
        <f t="array" ref="M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" s="106"/>
      <c r="O94" s="106"/>
      <c r="P94" s="105"/>
      <c r="Q94" s="9" t="str">
        <f>IF(E94=0, "*", IFERROR(_xlfn.XLOOKUP(E94, BS_ATIVIDADE[ATIVIDADE], BS_ATIVIDADE[UNIDADE]), "*"))</f>
        <v>*</v>
      </c>
      <c r="R94" s="128" t="str" cm="1">
        <f t="array" ref="R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" s="128" t="str" cm="1">
        <f t="array" ref="S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" s="10" t="str" cm="1">
        <f t="array" ref="T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" s="105"/>
      <c r="V94" s="151"/>
      <c r="W94" s="104"/>
      <c r="X94" s="129"/>
      <c r="Y94" s="104"/>
      <c r="Z94" s="105"/>
      <c r="AA94" s="103"/>
      <c r="AB94" s="152"/>
      <c r="AC94" s="107"/>
      <c r="AD94" s="105"/>
      <c r="AE94" s="105"/>
      <c r="AF94" s="105"/>
      <c r="AG94" s="14"/>
      <c r="AH94" s="126" t="str">
        <f>IF(BS_CONTROLE[[#This Row],[Atividade]]=0, "-", BS_CONTROLE[[#This Row],[Atividade]])</f>
        <v>-</v>
      </c>
      <c r="AI94" s="8" t="str">
        <f>IF(BS_CONTROLE[[#This Row],[Atividade]]=0, "-", BS_CONTROLE[[#This Row],[Atividade]])</f>
        <v>-</v>
      </c>
      <c r="AJ94" s="30">
        <f>BS_CONTROLE[[#This Row],[Local - Partida]]</f>
        <v>0</v>
      </c>
      <c r="AK94" s="30">
        <f>BS_CONTROLE[[#This Row],[Local - Encerramento]]</f>
        <v>0</v>
      </c>
      <c r="AL94" s="105" t="str">
        <f>IF(BS_CONTROLE[[#This Row],[Entre - Estações]]=0, "-", BS_CONTROLE[[#This Row],[Entre - Estações]])</f>
        <v>-</v>
      </c>
      <c r="AM94" s="105" t="str">
        <f>IF(BS_CONTROLE[[#This Row],[SB]]=0, "-", BS_CONTROLE[[#This Row],[SB]])</f>
        <v>-</v>
      </c>
      <c r="AN94" s="105" t="str">
        <f>IF(BS_CONTROLE[[#This Row],[SUB]]=0, "-", BS_CONTROLE[[#This Row],[SUB]])</f>
        <v>-</v>
      </c>
      <c r="AO94" s="105">
        <f>BS_CONTROLE[[#This Row],[KM - Inicio]]</f>
        <v>0</v>
      </c>
      <c r="AP94" s="105">
        <f>BS_CONTROLE[[#This Row],[KM - Inicio]]</f>
        <v>0</v>
      </c>
      <c r="AQ94" s="108"/>
      <c r="AR94" s="108"/>
      <c r="AS94" s="108"/>
      <c r="AT94" s="135"/>
      <c r="AU94" s="135"/>
      <c r="AV94" s="13"/>
      <c r="AW94" s="13"/>
      <c r="AX94" s="176" t="str">
        <f>IF(D94="","*",IFERROR(IF(ISODD(COUNT(AR94:AW94)),"ERRO",SUM((AS94-AR94),(AU94-AT94),(AW94-AV94))),"ERRO"))</f>
        <v>*</v>
      </c>
      <c r="AY94" s="153"/>
      <c r="AZ94" s="109"/>
      <c r="BA94" s="9" t="str">
        <f>IFERROR(_xlfn.XLOOKUP(AH94, BS_ATIVIDADE[ATIVIDADE],BS_ATIVIDADE[UNIDADE] ), "*")</f>
        <v>*</v>
      </c>
      <c r="BB94" s="12" t="str" cm="1">
        <f t="array" ref="BB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" s="12" t="str" cm="1">
        <f t="array" ref="BC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" s="10" t="str" cm="1">
        <f t="array" ref="BD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" s="150"/>
      <c r="BF94" s="15"/>
      <c r="BG94" s="16"/>
      <c r="BH94" s="16"/>
      <c r="BI94" s="16"/>
      <c r="BJ94" s="17"/>
      <c r="BK94" s="15"/>
      <c r="BL94" s="130"/>
      <c r="BM94" s="130"/>
      <c r="BN94" s="130"/>
      <c r="BO94" s="17"/>
      <c r="BP94" s="11" t="str">
        <f t="shared" si="9"/>
        <v>Aderente</v>
      </c>
      <c r="BQ94" s="18" t="str">
        <f>IF(OR(B94="",E94=""),"*",AX94/O94)</f>
        <v>*</v>
      </c>
      <c r="BR94" s="18" t="str">
        <f>IF(OR(B94="",E94=""),"*",AZ94/P94)</f>
        <v>*</v>
      </c>
      <c r="BS94" s="210" t="str">
        <f t="shared" si="7"/>
        <v/>
      </c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</row>
    <row r="95" spans="1:122">
      <c r="A95" s="45" t="str">
        <f t="shared" si="8"/>
        <v>V8746060</v>
      </c>
      <c r="B95" s="102">
        <v>46060</v>
      </c>
      <c r="C95" s="134">
        <f>IF(BS_CONTROLE[[#This Row],[DATA]]="","",WEEKNUM(BS_CONTROLE[[#This Row],[DATA]]))</f>
        <v>6</v>
      </c>
      <c r="D95" s="178" t="s">
        <v>830</v>
      </c>
      <c r="E95" s="185" t="s">
        <v>729</v>
      </c>
      <c r="F95" s="142" t="str">
        <f>IF(D95="","*",VLOOKUP(E95,BS_ATIVIDADE[],3,FALSE))</f>
        <v>MECANIZAÇÃO - SOCADORA</v>
      </c>
      <c r="G95" s="205" t="s">
        <v>334</v>
      </c>
      <c r="H95" s="106" t="s">
        <v>332</v>
      </c>
      <c r="I95" s="105">
        <v>73</v>
      </c>
      <c r="J95" s="105">
        <v>326.10000000000002</v>
      </c>
      <c r="K95" s="105">
        <v>325.39999999999998</v>
      </c>
      <c r="L95" s="127" t="str" cm="1">
        <f t="array" ref="L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95" s="127" cm="1">
        <f t="array" ref="M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95" s="186">
        <v>0.34722222222222221</v>
      </c>
      <c r="O95" s="106">
        <v>8.3333333333333329E-2</v>
      </c>
      <c r="P95" s="105">
        <v>1020</v>
      </c>
      <c r="Q95" s="9" t="str">
        <f>IF(E95=0, "*", IFERROR(_xlfn.XLOOKUP(E95, BS_ATIVIDADE[ATIVIDADE], BS_ATIVIDADE[UNIDADE]), "*"))</f>
        <v>M</v>
      </c>
      <c r="R95" s="128" t="str" cm="1">
        <f t="array" ref="R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5" s="128" t="str" cm="1">
        <f t="array" ref="S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95" s="10" t="str" cm="1">
        <f t="array" ref="T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95" s="105" t="s">
        <v>1063</v>
      </c>
      <c r="V95" s="105" t="s">
        <v>1064</v>
      </c>
      <c r="W95" s="104" t="s">
        <v>452</v>
      </c>
      <c r="X95" s="129" t="s">
        <v>455</v>
      </c>
      <c r="Y95" s="104"/>
      <c r="Z95" s="105"/>
      <c r="AA95" s="103"/>
      <c r="AB95" s="152"/>
      <c r="AC95" s="107"/>
      <c r="AD95" s="105"/>
      <c r="AE95" s="105"/>
      <c r="AF95" s="105"/>
      <c r="AG95" s="14"/>
      <c r="AH95" s="126" t="str">
        <f>IF(BS_CONTROLE[[#This Row],[Atividade]]=0, "-", BS_CONTROLE[[#This Row],[Atividade]])</f>
        <v>MECANIZAÇÃO - SOCADORA</v>
      </c>
      <c r="AI95" s="8" t="str">
        <f>IF(BS_CONTROLE[[#This Row],[Atividade]]=0, "-", BS_CONTROLE[[#This Row],[Atividade]])</f>
        <v>MECANIZAÇÃO - SOCADORA</v>
      </c>
      <c r="AJ95" s="30" t="str">
        <f>BS_CONTROLE[[#This Row],[Local - Partida]]</f>
        <v>ZDP2</v>
      </c>
      <c r="AK95" s="30" t="str">
        <f>BS_CONTROLE[[#This Row],[Local - Encerramento]]</f>
        <v>ZDP</v>
      </c>
      <c r="AL95" s="105" t="str">
        <f>IF(BS_CONTROLE[[#This Row],[Entre - Estações]]=0, "-", BS_CONTROLE[[#This Row],[Entre - Estações]])</f>
        <v>ZGI-ZFN</v>
      </c>
      <c r="AM95" s="105">
        <f>IF(BS_CONTROLE[[#This Row],[SB]]=0, "-", BS_CONTROLE[[#This Row],[SB]])</f>
        <v>326332</v>
      </c>
      <c r="AN95" s="105">
        <f>IF(BS_CONTROLE[[#This Row],[SUB]]=0, "-", BS_CONTROLE[[#This Row],[SUB]])</f>
        <v>73</v>
      </c>
      <c r="AO95" s="105">
        <f>BS_CONTROLE[[#This Row],[KM - Inicio]]</f>
        <v>326.10000000000002</v>
      </c>
      <c r="AP95" s="105">
        <f>BS_CONTROLE[[#This Row],[KM - Inicio]]</f>
        <v>326.10000000000002</v>
      </c>
      <c r="AQ95" s="108">
        <v>0.32708333333333334</v>
      </c>
      <c r="AR95" s="108">
        <v>0</v>
      </c>
      <c r="AS95" s="108">
        <v>0</v>
      </c>
      <c r="AT95" s="135"/>
      <c r="AU95" s="135"/>
      <c r="AV95" s="13"/>
      <c r="AW95" s="13"/>
      <c r="AX95" s="176">
        <f>IF(D95="","*",IFERROR(IF(ISODD(COUNT(AR95:AW95)),"ERRO",SUM((AS95-AR95),(AU95-AT95),(AW95-AV95))),"ERRO"))</f>
        <v>0</v>
      </c>
      <c r="AY95" s="153"/>
      <c r="AZ95" s="109">
        <v>0</v>
      </c>
      <c r="BA95" s="9" t="str">
        <f>IFERROR(_xlfn.XLOOKUP(AH95, BS_ATIVIDADE[ATIVIDADE],BS_ATIVIDADE[UNIDADE] ), "*")</f>
        <v>M</v>
      </c>
      <c r="BB95" s="12" t="str" cm="1">
        <f t="array" ref="BB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5" s="12" t="str" cm="1">
        <f t="array" ref="BC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95" s="10" t="str" cm="1">
        <f t="array" ref="BD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95" s="150"/>
      <c r="BF95" s="15"/>
      <c r="BG95" s="16">
        <v>0</v>
      </c>
      <c r="BH95" s="16"/>
      <c r="BI95" s="16" t="s">
        <v>1206</v>
      </c>
      <c r="BJ95" s="17" t="s">
        <v>1207</v>
      </c>
      <c r="BK95" s="15"/>
      <c r="BL95" s="130" t="s">
        <v>471</v>
      </c>
      <c r="BM95" s="130" t="s">
        <v>500</v>
      </c>
      <c r="BN95" s="130" t="s">
        <v>599</v>
      </c>
      <c r="BO95" s="17" t="s">
        <v>624</v>
      </c>
      <c r="BP95" s="11" t="str">
        <f t="shared" si="9"/>
        <v>Produção e Intervalo</v>
      </c>
      <c r="BQ95" s="18">
        <f>IF(OR(B95="",E95=""),"*",AX95/O95)</f>
        <v>0</v>
      </c>
      <c r="BR95" s="18">
        <f>IF(OR(B95="",E95=""),"*",AZ95/P95)</f>
        <v>0</v>
      </c>
      <c r="BS95" s="210" t="str">
        <f t="shared" si="7"/>
        <v>CCOCirculaçãoIntervaloOportunidade</v>
      </c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</row>
    <row r="96" spans="1:122">
      <c r="A96" s="45" t="str">
        <f t="shared" si="8"/>
        <v>JOVÂNIO (TP-850)46060</v>
      </c>
      <c r="B96" s="102">
        <v>46060</v>
      </c>
      <c r="C96" s="134">
        <f>IF(BS_CONTROLE[[#This Row],[DATA]]="","",WEEKNUM(BS_CONTROLE[[#This Row],[DATA]]))</f>
        <v>6</v>
      </c>
      <c r="D96" s="178" t="s">
        <v>927</v>
      </c>
      <c r="E96" s="126" t="s">
        <v>806</v>
      </c>
      <c r="F96" s="142" t="str">
        <f>IF(D96="","*",VLOOKUP(E96,BS_ATIVIDADE[],3,FALSE))</f>
        <v>SOLDA</v>
      </c>
      <c r="G96" s="206" t="s">
        <v>624</v>
      </c>
      <c r="H96" s="150" t="s">
        <v>624</v>
      </c>
      <c r="I96" s="105">
        <v>73</v>
      </c>
      <c r="J96" s="105">
        <v>268</v>
      </c>
      <c r="K96" s="105" t="s">
        <v>624</v>
      </c>
      <c r="L96" s="127" t="str" cm="1">
        <f t="array" ref="L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96" s="127" cm="1">
        <f t="array" ref="M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267271</v>
      </c>
      <c r="N96" s="186">
        <v>0.375</v>
      </c>
      <c r="O96" s="106">
        <v>6.25E-2</v>
      </c>
      <c r="P96" s="105">
        <v>1</v>
      </c>
      <c r="Q96" s="9" t="str">
        <f>IF(E96=0, "*", IFERROR(_xlfn.XLOOKUP(E96, BS_ATIVIDADE[ATIVIDADE], BS_ATIVIDADE[UNIDADE]), "*"))</f>
        <v>Nº DE SOLDA</v>
      </c>
      <c r="R96" s="128" t="str" cm="1">
        <f t="array" ref="R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6" s="128" t="str" cm="1">
        <f t="array" ref="S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96" s="10" t="str" cm="1">
        <f t="array" ref="T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96" s="105" t="s">
        <v>1079</v>
      </c>
      <c r="V96" s="105" t="s">
        <v>1080</v>
      </c>
      <c r="W96" s="104" t="s">
        <v>452</v>
      </c>
      <c r="X96" s="129" t="s">
        <v>455</v>
      </c>
      <c r="Y96" s="104"/>
      <c r="Z96" s="105"/>
      <c r="AA96" s="103"/>
      <c r="AB96" s="152"/>
      <c r="AC96" s="107"/>
      <c r="AD96" s="105"/>
      <c r="AE96" s="105"/>
      <c r="AF96" s="105"/>
      <c r="AG96" s="14"/>
      <c r="AH96" s="126" t="str">
        <f>IF(BS_CONTROLE[[#This Row],[Atividade]]=0, "-", BS_CONTROLE[[#This Row],[Atividade]])</f>
        <v>PDM - SOLDA</v>
      </c>
      <c r="AI96" s="8" t="str">
        <f>IF(BS_CONTROLE[[#This Row],[Atividade]]=0, "-", BS_CONTROLE[[#This Row],[Atividade]])</f>
        <v>PDM - SOLDA</v>
      </c>
      <c r="AJ96" s="30" t="str">
        <f>BS_CONTROLE[[#This Row],[Local - Partida]]</f>
        <v>-</v>
      </c>
      <c r="AK96" s="30" t="str">
        <f>BS_CONTROLE[[#This Row],[Local - Encerramento]]</f>
        <v>-</v>
      </c>
      <c r="AL96" s="105" t="str">
        <f>IF(BS_CONTROLE[[#This Row],[Entre - Estações]]=0, "-", BS_CONTROLE[[#This Row],[Entre - Estações]])</f>
        <v>ZEC-ZKY</v>
      </c>
      <c r="AM96" s="105">
        <f>IF(BS_CONTROLE[[#This Row],[SB]]=0, "-", BS_CONTROLE[[#This Row],[SB]])</f>
        <v>267271</v>
      </c>
      <c r="AN96" s="105">
        <f>IF(BS_CONTROLE[[#This Row],[SUB]]=0, "-", BS_CONTROLE[[#This Row],[SUB]])</f>
        <v>73</v>
      </c>
      <c r="AO96" s="105">
        <f>BS_CONTROLE[[#This Row],[KM - Inicio]]</f>
        <v>268</v>
      </c>
      <c r="AP96" s="105">
        <f>BS_CONTROLE[[#This Row],[KM - Inicio]]</f>
        <v>268</v>
      </c>
      <c r="AQ96" s="108">
        <v>0</v>
      </c>
      <c r="AR96" s="108">
        <v>0</v>
      </c>
      <c r="AS96" s="108">
        <v>0</v>
      </c>
      <c r="AT96" s="135"/>
      <c r="AU96" s="135"/>
      <c r="AV96" s="13"/>
      <c r="AW96" s="13"/>
      <c r="AX96" s="176">
        <f>IF(D96="","*",IFERROR(IF(ISODD(COUNT(AR96:AW96)),"ERRO",SUM((AS96-AR96),(AU96-AT96),(AW96-AV96))),"ERRO"))</f>
        <v>0</v>
      </c>
      <c r="AY96" s="153"/>
      <c r="AZ96" s="109">
        <v>0</v>
      </c>
      <c r="BA96" s="9" t="str">
        <f>IFERROR(_xlfn.XLOOKUP(AH96, BS_ATIVIDADE[ATIVIDADE],BS_ATIVIDADE[UNIDADE] ), "*")</f>
        <v>Nº DE SOLDA</v>
      </c>
      <c r="BB96" s="12" t="str" cm="1">
        <f t="array" ref="BB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6" s="12" t="str" cm="1">
        <f t="array" ref="BC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96" s="10" t="str" cm="1">
        <f t="array" ref="BD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96" s="150"/>
      <c r="BF96" s="15"/>
      <c r="BG96" s="16">
        <v>0</v>
      </c>
      <c r="BH96" s="16"/>
      <c r="BI96" s="16" t="s">
        <v>1208</v>
      </c>
      <c r="BJ96" s="16" t="s">
        <v>1208</v>
      </c>
      <c r="BK96" s="15"/>
      <c r="BL96" s="130" t="s">
        <v>471</v>
      </c>
      <c r="BM96" s="130" t="s">
        <v>500</v>
      </c>
      <c r="BN96" s="130" t="s">
        <v>599</v>
      </c>
      <c r="BO96" s="17" t="s">
        <v>624</v>
      </c>
      <c r="BP96" s="11" t="str">
        <f t="shared" si="9"/>
        <v>Produção e Intervalo</v>
      </c>
      <c r="BQ96" s="18">
        <f>IF(OR(B96="",E96=""),"*",AX96/O96)</f>
        <v>0</v>
      </c>
      <c r="BR96" s="18">
        <f>IF(OR(B96="",E96=""),"*",AZ96/P96)</f>
        <v>0</v>
      </c>
      <c r="BS96" s="210" t="str">
        <f t="shared" si="7"/>
        <v>CCOCirculaçãoIntervaloOportunidade</v>
      </c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</row>
    <row r="97" spans="1:122">
      <c r="A97" s="45" t="str">
        <f>D97&amp;B97</f>
        <v>W4846060</v>
      </c>
      <c r="B97" s="183">
        <v>46060</v>
      </c>
      <c r="C97" s="134">
        <f>IF(BS_CONTROLE[[#This Row],[DATA]]="","",WEEKNUM(BS_CONTROLE[[#This Row],[DATA]]))</f>
        <v>6</v>
      </c>
      <c r="D97" s="184" t="s">
        <v>847</v>
      </c>
      <c r="E97" s="185" t="s">
        <v>638</v>
      </c>
      <c r="F97" s="142" t="str">
        <f>IF(D97="","*",VLOOKUP(E97,BS_ATIVIDADE[],3,FALSE))</f>
        <v>OUTROS</v>
      </c>
      <c r="G97" s="186" t="s">
        <v>302</v>
      </c>
      <c r="H97" s="186" t="s">
        <v>1209</v>
      </c>
      <c r="I97" s="127">
        <v>73</v>
      </c>
      <c r="J97" s="127">
        <v>262</v>
      </c>
      <c r="K97" s="105">
        <v>433</v>
      </c>
      <c r="L97" s="127" t="s">
        <v>1210</v>
      </c>
      <c r="M97" s="127" t="s">
        <v>1211</v>
      </c>
      <c r="N97" s="186">
        <v>0.33333333333333331</v>
      </c>
      <c r="O97" s="106">
        <v>4.1666666666666664E-2</v>
      </c>
      <c r="P97" s="105">
        <v>1</v>
      </c>
      <c r="Q97" s="9" t="str">
        <f>IF(E97=0, "*", IFERROR(_xlfn.XLOOKUP(E97, BS_ATIVIDADE[ATIVIDADE], BS_ATIVIDADE[UNIDADE]), "*"))</f>
        <v>BINÁRIO</v>
      </c>
      <c r="R97" s="128" t="str" cm="1">
        <f t="array" ref="R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7" s="128" t="str" cm="1">
        <f t="array" ref="S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97" s="10" t="str" cm="1">
        <f t="array" ref="T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97" s="105" t="s">
        <v>1212</v>
      </c>
      <c r="V97" s="105" t="s">
        <v>1213</v>
      </c>
      <c r="W97" s="104" t="s">
        <v>452</v>
      </c>
      <c r="X97" s="129" t="s">
        <v>455</v>
      </c>
      <c r="Y97" s="104"/>
      <c r="Z97" s="187"/>
      <c r="AA97" s="188"/>
      <c r="AB97" s="188"/>
      <c r="AC97" s="189"/>
      <c r="AD97" s="187"/>
      <c r="AE97" s="187"/>
      <c r="AF97" s="127"/>
      <c r="AG97" s="14"/>
      <c r="AH97" s="126" t="str">
        <f>IF(BS_CONTROLE[[#This Row],[Atividade]]=0, "-", BS_CONTROLE[[#This Row],[Atividade]])</f>
        <v>DESLOCAMENTO</v>
      </c>
      <c r="AI97" s="8" t="str">
        <f>IF(BS_CONTROLE[[#This Row],[Atividade]]=0, "-", BS_CONTROLE[[#This Row],[Atividade]])</f>
        <v>DESLOCAMENTO</v>
      </c>
      <c r="AJ97" s="30" t="str">
        <f>BS_CONTROLE[[#This Row],[Local - Partida]]</f>
        <v>ZEC2</v>
      </c>
      <c r="AK97" s="30" t="str">
        <f>BS_CONTROLE[[#This Row],[Local - Encerramento]]</f>
        <v>TAP</v>
      </c>
      <c r="AL97" s="105" t="str">
        <f>IF(BS_CONTROLE[[#This Row],[Entre - Estações]]=0, "-", BS_CONTROLE[[#This Row],[Entre - Estações]])</f>
        <v>ZEC-TAP</v>
      </c>
      <c r="AM97" s="105" t="str">
        <f>IF(BS_CONTROLE[[#This Row],[SB]]=0, "-", BS_CONTROLE[[#This Row],[SB]])</f>
        <v>ZECTAP</v>
      </c>
      <c r="AN97" s="105">
        <f>IF(BS_CONTROLE[[#This Row],[SUB]]=0, "-", BS_CONTROLE[[#This Row],[SUB]])</f>
        <v>73</v>
      </c>
      <c r="AO97" s="105">
        <f>BS_CONTROLE[[#This Row],[KM - Inicio]]</f>
        <v>262</v>
      </c>
      <c r="AP97" s="105">
        <f>BS_CONTROLE[[#This Row],[KM - Inicio]]</f>
        <v>262</v>
      </c>
      <c r="AQ97" s="108">
        <v>0</v>
      </c>
      <c r="AR97" s="108">
        <v>0</v>
      </c>
      <c r="AS97" s="108">
        <v>0</v>
      </c>
      <c r="AT97" s="135"/>
      <c r="AU97" s="135"/>
      <c r="AV97" s="13"/>
      <c r="AW97" s="13"/>
      <c r="AX97" s="176">
        <f>IF(D97="","*",IFERROR(IF(ISODD(COUNT(AR97:AW97)),"ERRO",SUM((AS97-AR97),(AU97-AT97),(AW97-AV97))),"ERRO"))</f>
        <v>0</v>
      </c>
      <c r="AY97" s="153"/>
      <c r="AZ97" s="109">
        <v>0</v>
      </c>
      <c r="BA97" s="9" t="str">
        <f>IFERROR(_xlfn.XLOOKUP(AH97, BS_ATIVIDADE[ATIVIDADE],BS_ATIVIDADE[UNIDADE] ), "*")</f>
        <v>BINÁRIO</v>
      </c>
      <c r="BB97" s="12" t="str" cm="1">
        <f t="array" ref="BB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7" s="12" t="str" cm="1">
        <f t="array" ref="BC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97" s="10" t="str" cm="1">
        <f t="array" ref="BD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97" s="150" t="str">
        <f>BS_CONTROLE[[#This Row],[Responsavel pelo boletim]]</f>
        <v>Carlos vilela</v>
      </c>
      <c r="BF97" s="15"/>
      <c r="BG97" s="16">
        <v>0</v>
      </c>
      <c r="BH97" s="16"/>
      <c r="BI97" s="16" t="s">
        <v>1214</v>
      </c>
      <c r="BJ97" s="17" t="s">
        <v>1215</v>
      </c>
      <c r="BK97" s="15"/>
      <c r="BL97" s="130" t="s">
        <v>468</v>
      </c>
      <c r="BM97" s="130" t="s">
        <v>498</v>
      </c>
      <c r="BN97" s="130" t="s">
        <v>555</v>
      </c>
      <c r="BO97" s="190"/>
      <c r="BP97" s="11" t="str">
        <f>IF(AND(BQ97&lt;1,BR97&lt;1),"Produção e Intervalo",IF(BQ97&lt;1,"Intervalo",IF(BR97&lt;1,"Produção","Aderente")))</f>
        <v>Produção e Intervalo</v>
      </c>
      <c r="BQ97" s="18">
        <f>IF(OR(B97="",E97=""),"*",AX97/O97)</f>
        <v>0</v>
      </c>
      <c r="BR97" s="18">
        <f>IF(OR(B97="",E97=""),"*",AZ97/P97)</f>
        <v>0</v>
      </c>
      <c r="BS97" s="210" t="str">
        <f t="shared" si="7"/>
        <v>MecanizaçãoAtivos</v>
      </c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</row>
    <row r="98" spans="1:122">
      <c r="A98" s="45" t="str">
        <f t="shared" si="8"/>
        <v>JULIO CÉSAR (TP-701)46060</v>
      </c>
      <c r="B98" s="102">
        <v>46060</v>
      </c>
      <c r="C98" s="134">
        <f>IF(BS_CONTROLE[[#This Row],[DATA]]="","",WEEKNUM(BS_CONTROLE[[#This Row],[DATA]]))</f>
        <v>6</v>
      </c>
      <c r="D98" s="178" t="s">
        <v>931</v>
      </c>
      <c r="E98" s="126" t="s">
        <v>806</v>
      </c>
      <c r="F98" s="142" t="str">
        <f>IF(D98="","*",VLOOKUP(E98,BS_ATIVIDADE[],3,FALSE))</f>
        <v>SOLDA</v>
      </c>
      <c r="G98" s="206" t="s">
        <v>624</v>
      </c>
      <c r="H98" s="150" t="s">
        <v>624</v>
      </c>
      <c r="I98" s="105">
        <v>73</v>
      </c>
      <c r="J98" s="105">
        <v>169.7</v>
      </c>
      <c r="K98" s="105" t="s">
        <v>624</v>
      </c>
      <c r="L98" s="127" t="str" cm="1">
        <f t="array" ref="L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ZUC-ZCG</v>
      </c>
      <c r="M98" s="127" t="str" cm="1">
        <f t="array" ref="M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ZUC173</v>
      </c>
      <c r="N98" s="186">
        <v>0.375</v>
      </c>
      <c r="O98" s="106">
        <v>6.25E-2</v>
      </c>
      <c r="P98" s="105">
        <v>1</v>
      </c>
      <c r="Q98" s="9" t="str">
        <f>IF(E98=0, "*", IFERROR(_xlfn.XLOOKUP(E98, BS_ATIVIDADE[ATIVIDADE], BS_ATIVIDADE[UNIDADE]), "*"))</f>
        <v>Nº DE SOLDA</v>
      </c>
      <c r="R98" s="128" t="str" cm="1">
        <f t="array" ref="R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8" s="128" t="str" cm="1">
        <f t="array" ref="S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98" s="10" t="str" cm="1">
        <f t="array" ref="T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98" s="105" t="s">
        <v>1079</v>
      </c>
      <c r="V98" s="105" t="s">
        <v>1080</v>
      </c>
      <c r="W98" s="104" t="s">
        <v>452</v>
      </c>
      <c r="X98" s="129" t="s">
        <v>455</v>
      </c>
      <c r="Y98" s="104"/>
      <c r="Z98" s="105"/>
      <c r="AA98" s="103"/>
      <c r="AB98" s="152"/>
      <c r="AC98" s="107"/>
      <c r="AD98" s="105"/>
      <c r="AE98" s="105"/>
      <c r="AF98" s="105"/>
      <c r="AG98" s="14"/>
      <c r="AH98" s="126" t="str">
        <f>IF(BS_CONTROLE[[#This Row],[Atividade]]=0, "-", BS_CONTROLE[[#This Row],[Atividade]])</f>
        <v>PDM - SOLDA</v>
      </c>
      <c r="AI98" s="8" t="str">
        <f>IF(BS_CONTROLE[[#This Row],[Atividade]]=0, "-", BS_CONTROLE[[#This Row],[Atividade]])</f>
        <v>PDM - SOLDA</v>
      </c>
      <c r="AJ98" s="30" t="str">
        <f>BS_CONTROLE[[#This Row],[Local - Partida]]</f>
        <v>-</v>
      </c>
      <c r="AK98" s="30" t="str">
        <f>BS_CONTROLE[[#This Row],[Local - Encerramento]]</f>
        <v>-</v>
      </c>
      <c r="AL98" s="105" t="str">
        <f>IF(BS_CONTROLE[[#This Row],[Entre - Estações]]=0, "-", BS_CONTROLE[[#This Row],[Entre - Estações]])</f>
        <v>ZUC-ZCG</v>
      </c>
      <c r="AM98" s="105" t="str">
        <f>IF(BS_CONTROLE[[#This Row],[SB]]=0, "-", BS_CONTROLE[[#This Row],[SB]])</f>
        <v>ZUC173</v>
      </c>
      <c r="AN98" s="105">
        <f>IF(BS_CONTROLE[[#This Row],[SUB]]=0, "-", BS_CONTROLE[[#This Row],[SUB]])</f>
        <v>73</v>
      </c>
      <c r="AO98" s="105">
        <f>BS_CONTROLE[[#This Row],[KM - Inicio]]</f>
        <v>169.7</v>
      </c>
      <c r="AP98" s="105">
        <f>BS_CONTROLE[[#This Row],[KM - Inicio]]</f>
        <v>169.7</v>
      </c>
      <c r="AQ98" s="108">
        <v>0.41666666666666669</v>
      </c>
      <c r="AR98" s="108">
        <v>0</v>
      </c>
      <c r="AS98" s="108">
        <v>0</v>
      </c>
      <c r="AT98" s="135"/>
      <c r="AU98" s="135"/>
      <c r="AV98" s="13"/>
      <c r="AW98" s="13"/>
      <c r="AX98" s="176">
        <f>IF(D98="","*",IFERROR(IF(ISODD(COUNT(AR98:AW98)),"ERRO",SUM((AS98-AR98),(AU98-AT98),(AW98-AV98))),"ERRO"))</f>
        <v>0</v>
      </c>
      <c r="AY98" s="153"/>
      <c r="AZ98" s="109">
        <v>0</v>
      </c>
      <c r="BA98" s="9" t="str">
        <f>IFERROR(_xlfn.XLOOKUP(AH98, BS_ATIVIDADE[ATIVIDADE],BS_ATIVIDADE[UNIDADE] ), "*")</f>
        <v>Nº DE SOLDA</v>
      </c>
      <c r="BB98" s="12" t="str" cm="1">
        <f t="array" ref="BB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8" s="12" t="str" cm="1">
        <f t="array" ref="BC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98" s="10" t="str" cm="1">
        <f t="array" ref="BD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98" s="150"/>
      <c r="BF98" s="15"/>
      <c r="BG98" s="16">
        <v>0</v>
      </c>
      <c r="BH98" s="16"/>
      <c r="BI98" s="16" t="s">
        <v>1216</v>
      </c>
      <c r="BJ98" s="17" t="s">
        <v>1217</v>
      </c>
      <c r="BK98" s="15"/>
      <c r="BL98" s="130" t="s">
        <v>471</v>
      </c>
      <c r="BM98" s="130" t="s">
        <v>500</v>
      </c>
      <c r="BN98" s="130" t="s">
        <v>599</v>
      </c>
      <c r="BO98" s="17" t="s">
        <v>624</v>
      </c>
      <c r="BP98" s="11" t="str">
        <f t="shared" si="9"/>
        <v>Produção e Intervalo</v>
      </c>
      <c r="BQ98" s="18">
        <f>IF(OR(B98="",E98=""),"*",AX98/O98)</f>
        <v>0</v>
      </c>
      <c r="BR98" s="18">
        <f>IF(OR(B98="",E98=""),"*",AZ98/P98)</f>
        <v>0</v>
      </c>
      <c r="BS98" s="210" t="str">
        <f t="shared" si="7"/>
        <v>CCOCirculaçãoIntervaloOportunidade</v>
      </c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</row>
    <row r="99" spans="1:122">
      <c r="A99" s="45" t="str">
        <f>D99&amp;B99</f>
        <v>V8846060</v>
      </c>
      <c r="B99" s="183">
        <v>46060</v>
      </c>
      <c r="C99" s="134">
        <f>IF(BS_CONTROLE[[#This Row],[DATA]]="","",WEEKNUM(BS_CONTROLE[[#This Row],[DATA]]))</f>
        <v>6</v>
      </c>
      <c r="D99" s="178" t="s">
        <v>832</v>
      </c>
      <c r="E99" s="126" t="s">
        <v>729</v>
      </c>
      <c r="F99" s="142" t="str">
        <f>IF(D99="","*",VLOOKUP(E99,BS_ATIVIDADE[],3,FALSE))</f>
        <v>MECANIZAÇÃO - SOCADORA</v>
      </c>
      <c r="G99" s="205" t="s">
        <v>1067</v>
      </c>
      <c r="H99" s="106" t="s">
        <v>1108</v>
      </c>
      <c r="I99" s="105">
        <v>73</v>
      </c>
      <c r="J99" s="105">
        <v>153.80000000000001</v>
      </c>
      <c r="K99" s="105">
        <v>151</v>
      </c>
      <c r="L99" s="127" t="str" cm="1">
        <f t="array" ref="L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99" s="127" t="str" cm="1">
        <f t="array" ref="M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99" s="186">
        <v>0.34722222222222221</v>
      </c>
      <c r="O99" s="106">
        <v>8.3333333333333329E-2</v>
      </c>
      <c r="P99" s="105">
        <v>800</v>
      </c>
      <c r="Q99" s="9" t="str">
        <f>IF(E99=0, "*", IFERROR(_xlfn.XLOOKUP(E99, BS_ATIVIDADE[ATIVIDADE], BS_ATIVIDADE[UNIDADE]), "*"))</f>
        <v>M</v>
      </c>
      <c r="R99" s="128" t="str" cm="1">
        <f t="array" ref="R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99" s="128" t="str" cm="1">
        <f t="array" ref="S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99" s="10" t="str" cm="1">
        <f t="array" ref="T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99" s="105" t="s">
        <v>1063</v>
      </c>
      <c r="V99" s="105" t="s">
        <v>1064</v>
      </c>
      <c r="W99" s="104" t="s">
        <v>452</v>
      </c>
      <c r="X99" s="129" t="s">
        <v>455</v>
      </c>
      <c r="Y99" s="104"/>
      <c r="Z99" s="187"/>
      <c r="AA99" s="188"/>
      <c r="AB99" s="188"/>
      <c r="AC99" s="189"/>
      <c r="AD99" s="187"/>
      <c r="AE99" s="187"/>
      <c r="AF99" s="127"/>
      <c r="AG99" s="14"/>
      <c r="AH99" s="126" t="str">
        <f>IF(BS_CONTROLE[[#This Row],[Atividade]]=0, "-", BS_CONTROLE[[#This Row],[Atividade]])</f>
        <v>MECANIZAÇÃO - SOCADORA</v>
      </c>
      <c r="AI99" s="8" t="str">
        <f>IF(BS_CONTROLE[[#This Row],[Atividade]]=0, "-", BS_CONTROLE[[#This Row],[Atividade]])</f>
        <v>MECANIZAÇÃO - SOCADORA</v>
      </c>
      <c r="AJ99" s="30" t="str">
        <f>BS_CONTROLE[[#This Row],[Local - Partida]]</f>
        <v>ZPN2</v>
      </c>
      <c r="AK99" s="30" t="str">
        <f>BS_CONTROLE[[#This Row],[Local - Encerramento]]</f>
        <v>ZPN</v>
      </c>
      <c r="AL99" s="105" t="str">
        <f>IF(BS_CONTROLE[[#This Row],[Entre - Estações]]=0, "-", BS_CONTROLE[[#This Row],[Entre - Estações]])</f>
        <v>ZCV-ZCT</v>
      </c>
      <c r="AM99" s="105" t="str">
        <f>IF(BS_CONTROLE[[#This Row],[SB]]=0, "-", BS_CONTROLE[[#This Row],[SB]])</f>
        <v>152ZCT</v>
      </c>
      <c r="AN99" s="105">
        <f>IF(BS_CONTROLE[[#This Row],[SUB]]=0, "-", BS_CONTROLE[[#This Row],[SUB]])</f>
        <v>73</v>
      </c>
      <c r="AO99" s="105">
        <f>BS_CONTROLE[[#This Row],[KM - Inicio]]</f>
        <v>153.80000000000001</v>
      </c>
      <c r="AP99" s="105">
        <f>BS_CONTROLE[[#This Row],[KM - Inicio]]</f>
        <v>153.80000000000001</v>
      </c>
      <c r="AQ99" s="108">
        <v>0.34097222222222223</v>
      </c>
      <c r="AR99" s="108">
        <v>0</v>
      </c>
      <c r="AS99" s="108">
        <v>0</v>
      </c>
      <c r="AT99" s="135"/>
      <c r="AU99" s="135"/>
      <c r="AV99" s="13"/>
      <c r="AW99" s="13"/>
      <c r="AX99" s="176">
        <f>IF(D99="","*",IFERROR(IF(ISODD(COUNT(AR99:AW99)),"ERRO",SUM((AS99-AR99),(AU99-AT99),(AW99-AV99))),"ERRO"))</f>
        <v>0</v>
      </c>
      <c r="AY99" s="153"/>
      <c r="AZ99" s="109">
        <v>0</v>
      </c>
      <c r="BA99" s="9" t="str">
        <f>IFERROR(_xlfn.XLOOKUP(AH99, BS_ATIVIDADE[ATIVIDADE],BS_ATIVIDADE[UNIDADE] ), "*")</f>
        <v>M</v>
      </c>
      <c r="BB99" s="12" t="str" cm="1">
        <f t="array" ref="BB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99" s="12" t="str" cm="1">
        <f t="array" ref="BC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99" s="10" t="str" cm="1">
        <f t="array" ref="BD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99" s="150" t="str">
        <f>BS_CONTROLE[[#This Row],[Responsavel pelo boletim]]</f>
        <v>Antonioni</v>
      </c>
      <c r="BF99" s="15"/>
      <c r="BG99" s="16">
        <v>0</v>
      </c>
      <c r="BH99" s="16"/>
      <c r="BI99" s="16" t="s">
        <v>1218</v>
      </c>
      <c r="BJ99" s="17" t="s">
        <v>1219</v>
      </c>
      <c r="BK99" s="15"/>
      <c r="BL99" s="130" t="s">
        <v>471</v>
      </c>
      <c r="BM99" s="130" t="s">
        <v>500</v>
      </c>
      <c r="BN99" s="130" t="s">
        <v>599</v>
      </c>
      <c r="BO99" s="190" t="s">
        <v>624</v>
      </c>
      <c r="BP99" s="11" t="str">
        <f>IF(AND(BQ99&lt;1,BR99&lt;1),"Produção e Intervalo",IF(BQ99&lt;1,"Intervalo",IF(BR99&lt;1,"Produção","Aderente")))</f>
        <v>Produção e Intervalo</v>
      </c>
      <c r="BQ99" s="18">
        <f>IF(OR(B99="",E99=""),"*",AX99/O99)</f>
        <v>0</v>
      </c>
      <c r="BR99" s="18">
        <f>IF(OR(B99="",E99=""),"*",AZ99/P99)</f>
        <v>0</v>
      </c>
      <c r="BS99" s="210" t="str">
        <f t="shared" si="7"/>
        <v>CCOCirculaçãoIntervaloOportunidade</v>
      </c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</row>
    <row r="100" spans="1:122">
      <c r="A100" s="45" t="str">
        <f>D100&amp;B100</f>
        <v>PEDRO (TP-696)46060</v>
      </c>
      <c r="B100" s="183">
        <v>46060</v>
      </c>
      <c r="C100" s="134">
        <f>IF(BS_CONTROLE[[#This Row],[DATA]]="","",WEEKNUM(BS_CONTROLE[[#This Row],[DATA]]))</f>
        <v>6</v>
      </c>
      <c r="D100" s="104" t="s">
        <v>945</v>
      </c>
      <c r="E100" s="126" t="s">
        <v>806</v>
      </c>
      <c r="F100" s="142" t="str">
        <f>IF(D100="","*",VLOOKUP(E100,BS_ATIVIDADE[],3,FALSE))</f>
        <v>SOLDA</v>
      </c>
      <c r="G100" s="207" t="s">
        <v>624</v>
      </c>
      <c r="H100" s="186" t="s">
        <v>624</v>
      </c>
      <c r="I100" s="105">
        <v>73</v>
      </c>
      <c r="J100" s="105">
        <v>102.4</v>
      </c>
      <c r="K100" s="105" t="s">
        <v>624</v>
      </c>
      <c r="L100" s="127" t="str" cm="1">
        <f t="array" ref="L1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100" s="127" t="str" cm="1">
        <f t="array" ref="M1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100" s="186">
        <v>0.375</v>
      </c>
      <c r="O100" s="106">
        <v>6.25E-2</v>
      </c>
      <c r="P100" s="105">
        <v>1</v>
      </c>
      <c r="Q100" s="9" t="str">
        <f>IF(E100=0, "*", IFERROR(_xlfn.XLOOKUP(E100, BS_ATIVIDADE[ATIVIDADE], BS_ATIVIDADE[UNIDADE]), "*"))</f>
        <v>Nº DE SOLDA</v>
      </c>
      <c r="R100" s="128" t="str" cm="1">
        <f t="array" ref="R1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0" s="128" t="str" cm="1">
        <f t="array" ref="S1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00" s="10" t="str" cm="1">
        <f t="array" ref="T1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0" s="105" t="s">
        <v>1074</v>
      </c>
      <c r="V100" s="105" t="s">
        <v>1080</v>
      </c>
      <c r="W100" s="104" t="s">
        <v>452</v>
      </c>
      <c r="X100" s="129" t="s">
        <v>455</v>
      </c>
      <c r="Y100" s="104"/>
      <c r="Z100" s="187"/>
      <c r="AA100" s="188"/>
      <c r="AB100" s="188"/>
      <c r="AC100" s="189"/>
      <c r="AD100" s="187"/>
      <c r="AE100" s="187"/>
      <c r="AF100" s="127"/>
      <c r="AG100" s="14"/>
      <c r="AH100" s="126" t="str">
        <f>IF(BS_CONTROLE[[#This Row],[Atividade]]=0, "-", BS_CONTROLE[[#This Row],[Atividade]])</f>
        <v>PDM - SOLDA</v>
      </c>
      <c r="AI100" s="8" t="str">
        <f>IF(BS_CONTROLE[[#This Row],[Atividade]]=0, "-", BS_CONTROLE[[#This Row],[Atividade]])</f>
        <v>PDM - SOLDA</v>
      </c>
      <c r="AJ100" s="30" t="str">
        <f>BS_CONTROLE[[#This Row],[Local - Partida]]</f>
        <v>-</v>
      </c>
      <c r="AK100" s="30" t="str">
        <f>BS_CONTROLE[[#This Row],[Local - Encerramento]]</f>
        <v>-</v>
      </c>
      <c r="AL100" s="105" t="str">
        <f>IF(BS_CONTROLE[[#This Row],[Entre - Estações]]=0, "-", BS_CONTROLE[[#This Row],[Entre - Estações]])</f>
        <v>ZCZ-ZZF</v>
      </c>
      <c r="AM100" s="105" t="str">
        <f>IF(BS_CONTROLE[[#This Row],[SB]]=0, "-", BS_CONTROLE[[#This Row],[SB]])</f>
        <v>101ZZF</v>
      </c>
      <c r="AN100" s="105">
        <f>IF(BS_CONTROLE[[#This Row],[SUB]]=0, "-", BS_CONTROLE[[#This Row],[SUB]])</f>
        <v>73</v>
      </c>
      <c r="AO100" s="105">
        <f>BS_CONTROLE[[#This Row],[KM - Inicio]]</f>
        <v>102.4</v>
      </c>
      <c r="AP100" s="105">
        <f>BS_CONTROLE[[#This Row],[KM - Inicio]]</f>
        <v>102.4</v>
      </c>
      <c r="AQ100" s="108">
        <v>0.41666666666666669</v>
      </c>
      <c r="AR100" s="108">
        <v>0</v>
      </c>
      <c r="AS100" s="108">
        <v>0</v>
      </c>
      <c r="AT100" s="135"/>
      <c r="AU100" s="135"/>
      <c r="AV100" s="13"/>
      <c r="AW100" s="13"/>
      <c r="AX100" s="176">
        <f>IF(D100="","*",IFERROR(IF(ISODD(COUNT(AR100:AW100)),"ERRO",SUM((AS100-AR100),(AU100-AT100),(AW100-AV100))),"ERRO"))</f>
        <v>0</v>
      </c>
      <c r="AY100" s="153"/>
      <c r="AZ100" s="109">
        <v>0</v>
      </c>
      <c r="BA100" s="9" t="str">
        <f>IFERROR(_xlfn.XLOOKUP(AH100, BS_ATIVIDADE[ATIVIDADE],BS_ATIVIDADE[UNIDADE] ), "*")</f>
        <v>Nº DE SOLDA</v>
      </c>
      <c r="BB100" s="12" t="str" cm="1">
        <f t="array" ref="BB1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0" s="12" t="str" cm="1">
        <f t="array" ref="BC1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00" s="10" t="str" cm="1">
        <f t="array" ref="BD1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0" s="150" t="str">
        <f>BS_CONTROLE[[#This Row],[Responsavel pelo boletim]]</f>
        <v xml:space="preserve">Ronaldo </v>
      </c>
      <c r="BF100" s="15"/>
      <c r="BG100" s="16">
        <v>0</v>
      </c>
      <c r="BH100" s="16"/>
      <c r="BI100" s="16" t="s">
        <v>1216</v>
      </c>
      <c r="BJ100" s="17" t="s">
        <v>1217</v>
      </c>
      <c r="BK100" s="15"/>
      <c r="BL100" s="130" t="s">
        <v>471</v>
      </c>
      <c r="BM100" s="130" t="s">
        <v>500</v>
      </c>
      <c r="BN100" s="130" t="s">
        <v>599</v>
      </c>
      <c r="BO100" s="190" t="s">
        <v>624</v>
      </c>
      <c r="BP100" s="11" t="str">
        <f>IF(AND(BQ100&lt;1,BR100&lt;1),"Produção e Intervalo",IF(BQ100&lt;1,"Intervalo",IF(BR100&lt;1,"Produção","Aderente")))</f>
        <v>Produção e Intervalo</v>
      </c>
      <c r="BQ100" s="18">
        <f>IF(OR(B100="",E100=""),"*",AX100/O100)</f>
        <v>0</v>
      </c>
      <c r="BR100" s="18">
        <f>IF(OR(B100="",E100=""),"*",AZ100/P100)</f>
        <v>0</v>
      </c>
      <c r="BS100" s="210" t="str">
        <f t="shared" si="7"/>
        <v>CCOCirculaçãoIntervaloOportunidade</v>
      </c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</row>
    <row r="101" spans="1:122">
      <c r="A101" s="45" t="str">
        <f t="shared" si="8"/>
        <v>ANTÔNIO (TP-713)46060</v>
      </c>
      <c r="B101" s="102">
        <v>46060</v>
      </c>
      <c r="C101" s="134">
        <f>IF(BS_CONTROLE[[#This Row],[DATA]]="","",WEEKNUM(BS_CONTROLE[[#This Row],[DATA]]))</f>
        <v>6</v>
      </c>
      <c r="D101" s="104" t="s">
        <v>883</v>
      </c>
      <c r="E101" s="185" t="s">
        <v>806</v>
      </c>
      <c r="F101" s="142" t="str">
        <f>IF(D101="","*",VLOOKUP(E101,BS_ATIVIDADE[],3,FALSE))</f>
        <v>SOLDA</v>
      </c>
      <c r="G101" s="106" t="s">
        <v>624</v>
      </c>
      <c r="H101" s="106" t="s">
        <v>624</v>
      </c>
      <c r="I101" s="105">
        <v>73</v>
      </c>
      <c r="J101" s="105">
        <v>16.8</v>
      </c>
      <c r="K101" s="105" t="s">
        <v>624</v>
      </c>
      <c r="L101" s="127" t="str" cm="1">
        <f t="array" ref="L1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01" s="127" t="str" cm="1">
        <f t="array" ref="M1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101" s="106">
        <v>0.375</v>
      </c>
      <c r="O101" s="106">
        <v>6.25E-2</v>
      </c>
      <c r="P101" s="105">
        <v>1</v>
      </c>
      <c r="Q101" s="9" t="str">
        <f>IF(E101=0, "*", IFERROR(_xlfn.XLOOKUP(E101, BS_ATIVIDADE[ATIVIDADE], BS_ATIVIDADE[UNIDADE]), "*"))</f>
        <v>Nº DE SOLDA</v>
      </c>
      <c r="R101" s="128" t="str" cm="1">
        <f t="array" ref="R1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1" s="128" t="str" cm="1">
        <f t="array" ref="S1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01" s="10" t="str" cm="1">
        <f t="array" ref="T1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1" s="105" t="s">
        <v>1089</v>
      </c>
      <c r="V101" s="105" t="s">
        <v>1080</v>
      </c>
      <c r="W101" s="104" t="s">
        <v>452</v>
      </c>
      <c r="X101" s="129" t="s">
        <v>455</v>
      </c>
      <c r="Y101" s="104"/>
      <c r="Z101" s="105"/>
      <c r="AA101" s="103"/>
      <c r="AB101" s="152"/>
      <c r="AC101" s="107"/>
      <c r="AD101" s="105"/>
      <c r="AE101" s="105"/>
      <c r="AF101" s="105"/>
      <c r="AG101" s="14"/>
      <c r="AH101" s="126" t="str">
        <f>IF(BS_CONTROLE[[#This Row],[Atividade]]=0, "-", BS_CONTROLE[[#This Row],[Atividade]])</f>
        <v>PDM - SOLDA</v>
      </c>
      <c r="AI101" s="8" t="str">
        <f>IF(BS_CONTROLE[[#This Row],[Atividade]]=0, "-", BS_CONTROLE[[#This Row],[Atividade]])</f>
        <v>PDM - SOLDA</v>
      </c>
      <c r="AJ101" s="30" t="str">
        <f>BS_CONTROLE[[#This Row],[Local - Partida]]</f>
        <v>-</v>
      </c>
      <c r="AK101" s="30" t="str">
        <f>BS_CONTROLE[[#This Row],[Local - Encerramento]]</f>
        <v>-</v>
      </c>
      <c r="AL101" s="105" t="str">
        <f>IF(BS_CONTROLE[[#This Row],[Entre - Estações]]=0, "-", BS_CONTROLE[[#This Row],[Entre - Estações]])</f>
        <v>ZZR-ZDZ</v>
      </c>
      <c r="AM101" s="105" t="str">
        <f>IF(BS_CONTROLE[[#This Row],[SB]]=0, "-", BS_CONTROLE[[#This Row],[SB]])</f>
        <v>K14K18</v>
      </c>
      <c r="AN101" s="105">
        <f>IF(BS_CONTROLE[[#This Row],[SUB]]=0, "-", BS_CONTROLE[[#This Row],[SUB]])</f>
        <v>73</v>
      </c>
      <c r="AO101" s="105">
        <f>BS_CONTROLE[[#This Row],[KM - Inicio]]</f>
        <v>16.8</v>
      </c>
      <c r="AP101" s="105">
        <f>BS_CONTROLE[[#This Row],[KM - Inicio]]</f>
        <v>16.8</v>
      </c>
      <c r="AQ101" s="108">
        <v>0.36805555555555558</v>
      </c>
      <c r="AR101" s="108">
        <v>0</v>
      </c>
      <c r="AS101" s="108">
        <v>0</v>
      </c>
      <c r="AT101" s="135"/>
      <c r="AU101" s="135"/>
      <c r="AV101" s="13"/>
      <c r="AW101" s="13"/>
      <c r="AX101" s="176">
        <f>IF(D101="","*",IFERROR(IF(ISODD(COUNT(AR101:AW101)),"ERRO",SUM((AS101-AR101),(AU101-AT101),(AW101-AV101))),"ERRO"))</f>
        <v>0</v>
      </c>
      <c r="AY101" s="153"/>
      <c r="AZ101" s="109">
        <v>0</v>
      </c>
      <c r="BA101" s="9" t="str">
        <f>IFERROR(_xlfn.XLOOKUP(AH101, BS_ATIVIDADE[ATIVIDADE],BS_ATIVIDADE[UNIDADE] ), "*")</f>
        <v>Nº DE SOLDA</v>
      </c>
      <c r="BB101" s="12" t="str" cm="1">
        <f t="array" ref="BB1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1" s="12" t="str" cm="1">
        <f t="array" ref="BC1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01" s="10" t="str" cm="1">
        <f t="array" ref="BD1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1" s="150"/>
      <c r="BF101" s="15"/>
      <c r="BG101" s="16">
        <v>0</v>
      </c>
      <c r="BH101" s="16"/>
      <c r="BI101" s="16" t="s">
        <v>1220</v>
      </c>
      <c r="BJ101" s="17" t="s">
        <v>1221</v>
      </c>
      <c r="BK101" s="15"/>
      <c r="BL101" s="130" t="s">
        <v>471</v>
      </c>
      <c r="BM101" s="130" t="s">
        <v>500</v>
      </c>
      <c r="BN101" s="130" t="s">
        <v>599</v>
      </c>
      <c r="BO101" s="17" t="s">
        <v>624</v>
      </c>
      <c r="BP101" s="11" t="str">
        <f t="shared" si="9"/>
        <v>Produção e Intervalo</v>
      </c>
      <c r="BQ101" s="18">
        <f>IF(OR(B101="",E101=""),"*",AX101/O101)</f>
        <v>0</v>
      </c>
      <c r="BR101" s="18">
        <f>IF(OR(B101="",E101=""),"*",AZ101/P101)</f>
        <v>0</v>
      </c>
      <c r="BS101" s="210" t="str">
        <f t="shared" si="7"/>
        <v>CCOCirculaçãoIntervaloOportunidade</v>
      </c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</row>
    <row r="102" spans="1:122">
      <c r="A102" s="45" t="str">
        <f>D102&amp;B102</f>
        <v>V4046060</v>
      </c>
      <c r="B102" s="183">
        <v>46060</v>
      </c>
      <c r="C102" s="134">
        <f>IF(BS_CONTROLE[[#This Row],[DATA]]="","",WEEKNUM(BS_CONTROLE[[#This Row],[DATA]]))</f>
        <v>6</v>
      </c>
      <c r="D102" s="184" t="s">
        <v>796</v>
      </c>
      <c r="E102" s="185" t="s">
        <v>755</v>
      </c>
      <c r="F102" s="142" t="str">
        <f>IF(D102="","*",VLOOKUP(E102,BS_ATIVIDADE[],3,FALSE))</f>
        <v>MODERNIZAÇÃO</v>
      </c>
      <c r="G102" s="207" t="s">
        <v>1119</v>
      </c>
      <c r="H102" s="186" t="s">
        <v>1119</v>
      </c>
      <c r="I102" s="127">
        <v>73</v>
      </c>
      <c r="J102" s="127">
        <v>54.8</v>
      </c>
      <c r="K102" s="105" t="s">
        <v>1222</v>
      </c>
      <c r="L102" s="127" t="str" cm="1">
        <f t="array" ref="L1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02" s="127" t="s">
        <v>1223</v>
      </c>
      <c r="N102" s="106">
        <v>0.35416666666666669</v>
      </c>
      <c r="O102" s="106">
        <v>8.3333333333333329E-2</v>
      </c>
      <c r="P102" s="105">
        <v>1000</v>
      </c>
      <c r="Q102" s="9" t="str">
        <f>IF(E102=0, "*", IFERROR(_xlfn.XLOOKUP(E102, BS_ATIVIDADE[ATIVIDADE], BS_ATIVIDADE[UNIDADE]), "*"))</f>
        <v>M</v>
      </c>
      <c r="R102" s="128" t="str" cm="1">
        <f t="array" ref="R1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2" s="128" t="str" cm="1">
        <f t="array" ref="S1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02" s="10" t="str" cm="1">
        <f t="array" ref="T1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2" s="105" t="s">
        <v>1202</v>
      </c>
      <c r="V102" s="105" t="s">
        <v>1064</v>
      </c>
      <c r="W102" s="104" t="s">
        <v>452</v>
      </c>
      <c r="X102" s="129" t="s">
        <v>455</v>
      </c>
      <c r="Y102" s="104"/>
      <c r="Z102" s="187"/>
      <c r="AA102" s="188"/>
      <c r="AB102" s="188"/>
      <c r="AC102" s="189"/>
      <c r="AD102" s="187"/>
      <c r="AE102" s="187"/>
      <c r="AF102" s="127"/>
      <c r="AG102" s="14"/>
      <c r="AH102" s="126" t="str">
        <f>IF(BS_CONTROLE[[#This Row],[Atividade]]=0, "-", BS_CONTROLE[[#This Row],[Atividade]])</f>
        <v>MODERNIZAÇÃO - SOCADORA</v>
      </c>
      <c r="AI102" s="8" t="str">
        <f>IF(BS_CONTROLE[[#This Row],[Atividade]]=0, "-", BS_CONTROLE[[#This Row],[Atividade]])</f>
        <v>MODERNIZAÇÃO - SOCADORA</v>
      </c>
      <c r="AJ102" s="30" t="str">
        <f>BS_CONTROLE[[#This Row],[Local - Partida]]</f>
        <v>ZDGK582</v>
      </c>
      <c r="AK102" s="30" t="str">
        <f>BS_CONTROLE[[#This Row],[Local - Encerramento]]</f>
        <v>ZDGK582</v>
      </c>
      <c r="AL102" s="105" t="str">
        <f>IF(BS_CONTROLE[[#This Row],[Entre - Estações]]=0, "-", BS_CONTROLE[[#This Row],[Entre - Estações]])</f>
        <v>ZDG-ZTN</v>
      </c>
      <c r="AM102" s="105" t="str">
        <f>IF(BS_CONTROLE[[#This Row],[SB]]=0, "-", BS_CONTROLE[[#This Row],[SB]])</f>
        <v>ZDGPZT2</v>
      </c>
      <c r="AN102" s="105">
        <f>IF(BS_CONTROLE[[#This Row],[SUB]]=0, "-", BS_CONTROLE[[#This Row],[SUB]])</f>
        <v>73</v>
      </c>
      <c r="AO102" s="105">
        <f>BS_CONTROLE[[#This Row],[KM - Inicio]]</f>
        <v>54.8</v>
      </c>
      <c r="AP102" s="105">
        <f>BS_CONTROLE[[#This Row],[KM - Inicio]]</f>
        <v>54.8</v>
      </c>
      <c r="AQ102" s="108">
        <v>0.38611111111111113</v>
      </c>
      <c r="AR102" s="108">
        <v>0</v>
      </c>
      <c r="AS102" s="108">
        <v>0</v>
      </c>
      <c r="AT102" s="135"/>
      <c r="AU102" s="135"/>
      <c r="AV102" s="13"/>
      <c r="AW102" s="13"/>
      <c r="AX102" s="176">
        <f>IF(D102="","*",IFERROR(IF(ISODD(COUNT(AR102:AW102)),"ERRO",SUM((AS102-AR102),(AU102-AT102),(AW102-AV102))),"ERRO"))</f>
        <v>0</v>
      </c>
      <c r="AY102" s="153"/>
      <c r="AZ102" s="109">
        <v>0</v>
      </c>
      <c r="BA102" s="9" t="str">
        <f>IFERROR(_xlfn.XLOOKUP(AH102, BS_ATIVIDADE[ATIVIDADE],BS_ATIVIDADE[UNIDADE] ), "*")</f>
        <v>M</v>
      </c>
      <c r="BB102" s="12" t="str" cm="1">
        <f t="array" ref="BB1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2" s="12" t="str" cm="1">
        <f t="array" ref="BC1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02" s="10" t="str" cm="1">
        <f t="array" ref="BD1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2" s="150" t="str">
        <f>BS_CONTROLE[[#This Row],[Responsavel pelo boletim]]</f>
        <v xml:space="preserve">Rodrigo </v>
      </c>
      <c r="BF102" s="15"/>
      <c r="BG102" s="16">
        <v>0</v>
      </c>
      <c r="BH102" s="16"/>
      <c r="BI102" s="16" t="s">
        <v>1224</v>
      </c>
      <c r="BJ102" s="17" t="s">
        <v>1225</v>
      </c>
      <c r="BK102" s="15"/>
      <c r="BL102" s="130" t="s">
        <v>471</v>
      </c>
      <c r="BM102" s="130" t="s">
        <v>500</v>
      </c>
      <c r="BN102" s="130" t="s">
        <v>599</v>
      </c>
      <c r="BO102" s="190" t="s">
        <v>624</v>
      </c>
      <c r="BP102" s="11" t="str">
        <f>IF(AND(BQ102&lt;1,BR102&lt;1),"Produção e Intervalo",IF(BQ102&lt;1,"Intervalo",IF(BR102&lt;1,"Produção","Aderente")))</f>
        <v>Produção e Intervalo</v>
      </c>
      <c r="BQ102" s="18">
        <f>IF(OR(B102="",E102=""),"*",AX102/O102)</f>
        <v>0</v>
      </c>
      <c r="BR102" s="18">
        <f>IF(OR(B102="",E102=""),"*",AZ102/P102)</f>
        <v>0</v>
      </c>
      <c r="BS102" s="210" t="str">
        <f t="shared" si="7"/>
        <v>CCOCirculaçãoIntervaloOportunidade</v>
      </c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</row>
    <row r="103" spans="1:122">
      <c r="A103" s="45" t="str">
        <f t="shared" si="8"/>
        <v>TURMA FIXA VIA 46060</v>
      </c>
      <c r="B103" s="102">
        <v>46060</v>
      </c>
      <c r="C103" s="134">
        <f>IF(BS_CONTROLE[[#This Row],[DATA]]="","",WEEKNUM(BS_CONTROLE[[#This Row],[DATA]]))</f>
        <v>6</v>
      </c>
      <c r="D103" s="104" t="s">
        <v>873</v>
      </c>
      <c r="E103" s="126" t="s">
        <v>810</v>
      </c>
      <c r="F103" s="142" t="str">
        <f>IF(D103="","*",VLOOKUP(E103,BS_ATIVIDADE[],3,FALSE))</f>
        <v>DORMENTE - SUBSTITUIÇÂO</v>
      </c>
      <c r="G103" s="106" t="s">
        <v>624</v>
      </c>
      <c r="H103" s="106" t="s">
        <v>624</v>
      </c>
      <c r="I103" s="105">
        <v>71</v>
      </c>
      <c r="J103" s="105">
        <v>208</v>
      </c>
      <c r="K103" s="105" t="s">
        <v>624</v>
      </c>
      <c r="L103" s="127" t="str" cm="1">
        <f t="array" ref="L1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ZSK-ZXH</v>
      </c>
      <c r="M103" s="127" t="str" cm="1">
        <f t="array" ref="M1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ZSK208</v>
      </c>
      <c r="N103" s="106">
        <v>0.33333333333333331</v>
      </c>
      <c r="O103" s="106">
        <v>8.3333333333333329E-2</v>
      </c>
      <c r="P103" s="105">
        <v>30</v>
      </c>
      <c r="Q103" s="9" t="str">
        <f>IF(E103=0, "*", IFERROR(_xlfn.XLOOKUP(E103, BS_ATIVIDADE[ATIVIDADE], BS_ATIVIDADE[UNIDADE]), "*"))</f>
        <v>Nº DE DORMENTES</v>
      </c>
      <c r="R103" s="128" t="str" cm="1">
        <f t="array" ref="R1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3" s="128" t="str" cm="1">
        <f t="array" ref="S1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03" s="10" t="str" cm="1">
        <f t="array" ref="T1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ITIRAPINA - ARARAQUARA</v>
      </c>
      <c r="U103" s="105" t="s">
        <v>1198</v>
      </c>
      <c r="V103" s="151" t="s">
        <v>1199</v>
      </c>
      <c r="W103" s="104" t="s">
        <v>452</v>
      </c>
      <c r="X103" s="129" t="s">
        <v>455</v>
      </c>
      <c r="Y103" s="104"/>
      <c r="Z103" s="105"/>
      <c r="AA103" s="103"/>
      <c r="AB103" s="152"/>
      <c r="AC103" s="107"/>
      <c r="AD103" s="105"/>
      <c r="AE103" s="105"/>
      <c r="AF103" s="105"/>
      <c r="AG103" s="14"/>
      <c r="AH103" s="126" t="str">
        <f>IF(BS_CONTROLE[[#This Row],[Atividade]]=0, "-", BS_CONTROLE[[#This Row],[Atividade]])</f>
        <v>PDM - SUBSTITUIÇÃO - DORMENTE</v>
      </c>
      <c r="AI103" s="8" t="str">
        <f>IF(BS_CONTROLE[[#This Row],[Atividade]]=0, "-", BS_CONTROLE[[#This Row],[Atividade]])</f>
        <v>PDM - SUBSTITUIÇÃO - DORMENTE</v>
      </c>
      <c r="AJ103" s="30" t="str">
        <f>BS_CONTROLE[[#This Row],[Local - Partida]]</f>
        <v>-</v>
      </c>
      <c r="AK103" s="30" t="str">
        <f>BS_CONTROLE[[#This Row],[Local - Encerramento]]</f>
        <v>-</v>
      </c>
      <c r="AL103" s="105" t="str">
        <f>IF(BS_CONTROLE[[#This Row],[Entre - Estações]]=0, "-", BS_CONTROLE[[#This Row],[Entre - Estações]])</f>
        <v>ZSK-ZXH</v>
      </c>
      <c r="AM103" s="105" t="str">
        <f>IF(BS_CONTROLE[[#This Row],[SB]]=0, "-", BS_CONTROLE[[#This Row],[SB]])</f>
        <v>ZSK208</v>
      </c>
      <c r="AN103" s="105">
        <f>IF(BS_CONTROLE[[#This Row],[SUB]]=0, "-", BS_CONTROLE[[#This Row],[SUB]])</f>
        <v>71</v>
      </c>
      <c r="AO103" s="105">
        <f>BS_CONTROLE[[#This Row],[KM - Inicio]]</f>
        <v>208</v>
      </c>
      <c r="AP103" s="105">
        <f>BS_CONTROLE[[#This Row],[KM - Inicio]]</f>
        <v>208</v>
      </c>
      <c r="AQ103" s="108">
        <v>0</v>
      </c>
      <c r="AR103" s="108">
        <v>0</v>
      </c>
      <c r="AS103" s="108">
        <v>0</v>
      </c>
      <c r="AT103" s="135"/>
      <c r="AU103" s="135"/>
      <c r="AV103" s="13"/>
      <c r="AW103" s="13"/>
      <c r="AX103" s="176">
        <f>IF(D103="","*",IFERROR(IF(ISODD(COUNT(AR103:AW103)),"ERRO",SUM((AS103-AR103),(AU103-AT103),(AW103-AV103))),"ERRO"))</f>
        <v>0</v>
      </c>
      <c r="AY103" s="153"/>
      <c r="AZ103" s="109">
        <v>0</v>
      </c>
      <c r="BA103" s="9" t="str">
        <f>IFERROR(_xlfn.XLOOKUP(AH103, BS_ATIVIDADE[ATIVIDADE],BS_ATIVIDADE[UNIDADE] ), "*")</f>
        <v>Nº DE DORMENTES</v>
      </c>
      <c r="BB103" s="12" t="str" cm="1">
        <f t="array" ref="BB1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3" s="12" t="str" cm="1">
        <f t="array" ref="BC1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03" s="10" t="str" cm="1">
        <f t="array" ref="BD1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ITIRAPINA - ARARAQUARA</v>
      </c>
      <c r="BE103" s="150"/>
      <c r="BF103" s="15"/>
      <c r="BG103" s="16">
        <v>0</v>
      </c>
      <c r="BH103" s="16"/>
      <c r="BI103" s="16" t="s">
        <v>1216</v>
      </c>
      <c r="BJ103" s="17" t="s">
        <v>1226</v>
      </c>
      <c r="BK103" s="15"/>
      <c r="BL103" s="130" t="s">
        <v>472</v>
      </c>
      <c r="BM103" s="130" t="s">
        <v>501</v>
      </c>
      <c r="BN103" s="130" t="s">
        <v>552</v>
      </c>
      <c r="BO103" s="17" t="s">
        <v>1226</v>
      </c>
      <c r="BP103" s="11" t="str">
        <f t="shared" si="9"/>
        <v>Produção e Intervalo</v>
      </c>
      <c r="BQ103" s="18">
        <f>IF(OR(B103="",E103=""),"*",AX103/O103)</f>
        <v>0</v>
      </c>
      <c r="BR103" s="18">
        <f>IF(OR(B103="",E103=""),"*",AZ103/P103)</f>
        <v>0</v>
      </c>
      <c r="BS103" s="210" t="str">
        <f t="shared" si="7"/>
        <v>SuperExecução</v>
      </c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</row>
    <row r="104" spans="1:122">
      <c r="A104" s="45" t="str">
        <f t="shared" si="8"/>
        <v>V8346060</v>
      </c>
      <c r="B104" s="102">
        <v>46060</v>
      </c>
      <c r="C104" s="134">
        <f>IF(BS_CONTROLE[[#This Row],[DATA]]="","",WEEKNUM(BS_CONTROLE[[#This Row],[DATA]]))</f>
        <v>6</v>
      </c>
      <c r="D104" s="104" t="s">
        <v>822</v>
      </c>
      <c r="E104" s="126" t="s">
        <v>729</v>
      </c>
      <c r="F104" s="142" t="str">
        <f>IF(D104="","*",VLOOKUP(E104,BS_ATIVIDADE[],3,FALSE))</f>
        <v>MECANIZAÇÃO - SOCADORA</v>
      </c>
      <c r="G104" s="106" t="s">
        <v>57</v>
      </c>
      <c r="H104" s="106" t="s">
        <v>55</v>
      </c>
      <c r="I104" s="105">
        <v>70</v>
      </c>
      <c r="J104" s="105">
        <v>139.19999999999999</v>
      </c>
      <c r="K104" s="105">
        <v>135</v>
      </c>
      <c r="L104" s="127" t="str" cm="1">
        <f t="array" ref="L1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04" s="127" t="str" cm="1">
        <f t="array" ref="M1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04" s="106">
        <v>0.35416666666666669</v>
      </c>
      <c r="O104" s="106">
        <v>8.3333333333333329E-2</v>
      </c>
      <c r="P104" s="105">
        <v>300</v>
      </c>
      <c r="Q104" s="9" t="str">
        <f>IF(E104=0, "*", IFERROR(_xlfn.XLOOKUP(E104, BS_ATIVIDADE[ATIVIDADE], BS_ATIVIDADE[UNIDADE]), "*"))</f>
        <v>M</v>
      </c>
      <c r="R104" s="128" t="str" cm="1">
        <f t="array" ref="R1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4" s="128" t="str" cm="1">
        <f t="array" ref="S1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04" s="10" t="str" cm="1">
        <f t="array" ref="T1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04" s="105" t="s">
        <v>1063</v>
      </c>
      <c r="V104" s="105" t="s">
        <v>1064</v>
      </c>
      <c r="W104" s="104" t="s">
        <v>452</v>
      </c>
      <c r="X104" s="129" t="s">
        <v>455</v>
      </c>
      <c r="Y104" s="104"/>
      <c r="Z104" s="105"/>
      <c r="AA104" s="103"/>
      <c r="AB104" s="152"/>
      <c r="AC104" s="107"/>
      <c r="AD104" s="105"/>
      <c r="AE104" s="105"/>
      <c r="AF104" s="105"/>
      <c r="AG104" s="14"/>
      <c r="AH104" s="126" t="str">
        <f>IF(BS_CONTROLE[[#This Row],[Atividade]]=0, "-", BS_CONTROLE[[#This Row],[Atividade]])</f>
        <v>MECANIZAÇÃO - SOCADORA</v>
      </c>
      <c r="AI104" s="8" t="str">
        <f>IF(BS_CONTROLE[[#This Row],[Atividade]]=0, "-", BS_CONTROLE[[#This Row],[Atividade]])</f>
        <v>MECANIZAÇÃO - SOCADORA</v>
      </c>
      <c r="AJ104" s="30" t="str">
        <f>BS_CONTROLE[[#This Row],[Local - Partida]]</f>
        <v>ZIQ2</v>
      </c>
      <c r="AK104" s="30" t="str">
        <f>BS_CONTROLE[[#This Row],[Local - Encerramento]]</f>
        <v>ZIQ</v>
      </c>
      <c r="AL104" s="105" t="str">
        <f>IF(BS_CONTROLE[[#This Row],[Entre - Estações]]=0, "-", BS_CONTROLE[[#This Row],[Entre - Estações]])</f>
        <v>ZRQ-ZQX</v>
      </c>
      <c r="AM104" s="105" t="str">
        <f>IF(BS_CONTROLE[[#This Row],[SB]]=0, "-", BS_CONTROLE[[#This Row],[SB]])</f>
        <v>139ZQX1</v>
      </c>
      <c r="AN104" s="105">
        <f>IF(BS_CONTROLE[[#This Row],[SUB]]=0, "-", BS_CONTROLE[[#This Row],[SUB]])</f>
        <v>70</v>
      </c>
      <c r="AO104" s="105">
        <f>BS_CONTROLE[[#This Row],[KM - Inicio]]</f>
        <v>139.19999999999999</v>
      </c>
      <c r="AP104" s="105">
        <f>BS_CONTROLE[[#This Row],[KM - Inicio]]</f>
        <v>139.19999999999999</v>
      </c>
      <c r="AQ104" s="108">
        <v>0.32708333333333334</v>
      </c>
      <c r="AR104" s="108">
        <v>0.44097222222222221</v>
      </c>
      <c r="AS104" s="108">
        <v>0.4826388888888889</v>
      </c>
      <c r="AT104" s="135">
        <v>0.52083333333333337</v>
      </c>
      <c r="AU104" s="135">
        <v>0.56666666666666665</v>
      </c>
      <c r="AV104" s="13"/>
      <c r="AW104" s="13"/>
      <c r="AX104" s="176">
        <f>IF(D104="","*",IFERROR(IF(ISODD(COUNT(AR104:AW104)),"ERRO",SUM((AS104-AR104),(AU104-AT104),(AW104-AV104))),"ERRO"))</f>
        <v>8.7499999999999967E-2</v>
      </c>
      <c r="AY104" s="153"/>
      <c r="AZ104" s="109">
        <v>510</v>
      </c>
      <c r="BA104" s="9" t="str">
        <f>IFERROR(_xlfn.XLOOKUP(AH104, BS_ATIVIDADE[ATIVIDADE],BS_ATIVIDADE[UNIDADE] ), "*")</f>
        <v>M</v>
      </c>
      <c r="BB104" s="12" t="str" cm="1">
        <f t="array" ref="BB1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4" s="12" t="str" cm="1">
        <f t="array" ref="BC1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04" s="10" t="str" cm="1">
        <f t="array" ref="BD1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04" s="150"/>
      <c r="BF104" s="15"/>
      <c r="BG104" s="16">
        <v>2</v>
      </c>
      <c r="BH104" s="16"/>
      <c r="BI104" s="16" t="s">
        <v>1227</v>
      </c>
      <c r="BJ104" s="17" t="s">
        <v>1228</v>
      </c>
      <c r="BK104" s="15"/>
      <c r="BL104" s="130" t="s">
        <v>476</v>
      </c>
      <c r="BM104" s="130" t="s">
        <v>476</v>
      </c>
      <c r="BN104" s="130" t="s">
        <v>476</v>
      </c>
      <c r="BO104" s="17" t="s">
        <v>624</v>
      </c>
      <c r="BP104" s="11" t="str">
        <f t="shared" si="9"/>
        <v>Aderente</v>
      </c>
      <c r="BQ104" s="18">
        <f>IF(OR(B104="",E104=""),"*",AX104/O104)</f>
        <v>1.0499999999999996</v>
      </c>
      <c r="BR104" s="18">
        <f>IF(OR(B104="",E104=""),"*",AZ104/P104)</f>
        <v>1.7</v>
      </c>
      <c r="BS104" s="210" t="str">
        <f t="shared" si="7"/>
        <v>OKOK</v>
      </c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</row>
    <row r="105" spans="1:122">
      <c r="A105" s="45" t="str">
        <f t="shared" si="8"/>
        <v/>
      </c>
      <c r="B105" s="102"/>
      <c r="C105" s="134" t="str">
        <f>IF(BS_CONTROLE[[#This Row],[DATA]]="","",WEEKNUM(BS_CONTROLE[[#This Row],[DATA]]))</f>
        <v/>
      </c>
      <c r="D105" s="104"/>
      <c r="E105" s="126"/>
      <c r="F105" s="142" t="str">
        <f>IF(D105="","*",VLOOKUP(E105,BS_ATIVIDADE[],3,FALSE))</f>
        <v>*</v>
      </c>
      <c r="G105" s="106"/>
      <c r="H105" s="106"/>
      <c r="I105" s="105"/>
      <c r="J105" s="105"/>
      <c r="K105" s="105"/>
      <c r="L105" s="127" t="str" cm="1">
        <f t="array" ref="L1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" s="127" t="str" cm="1">
        <f t="array" ref="M1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" s="106"/>
      <c r="O105" s="106"/>
      <c r="P105" s="105"/>
      <c r="Q105" s="9" t="str">
        <f>IF(E105=0, "*", IFERROR(_xlfn.XLOOKUP(E105, BS_ATIVIDADE[ATIVIDADE], BS_ATIVIDADE[UNIDADE]), "*"))</f>
        <v>*</v>
      </c>
      <c r="R105" s="128" t="str" cm="1">
        <f t="array" ref="R1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" s="128" t="str" cm="1">
        <f t="array" ref="S1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" s="10" t="str" cm="1">
        <f t="array" ref="T1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" s="105"/>
      <c r="V105" s="151"/>
      <c r="W105" s="104"/>
      <c r="X105" s="129"/>
      <c r="Y105" s="104"/>
      <c r="Z105" s="105"/>
      <c r="AA105" s="103"/>
      <c r="AB105" s="152"/>
      <c r="AC105" s="107"/>
      <c r="AD105" s="105"/>
      <c r="AE105" s="105"/>
      <c r="AF105" s="105"/>
      <c r="AG105" s="14"/>
      <c r="AH105" s="126" t="str">
        <f>IF(BS_CONTROLE[[#This Row],[Atividade]]=0, "-", BS_CONTROLE[[#This Row],[Atividade]])</f>
        <v>-</v>
      </c>
      <c r="AI105" s="8" t="str">
        <f>IF(BS_CONTROLE[[#This Row],[Atividade]]=0, "-", BS_CONTROLE[[#This Row],[Atividade]])</f>
        <v>-</v>
      </c>
      <c r="AJ105" s="30">
        <f>BS_CONTROLE[[#This Row],[Local - Partida]]</f>
        <v>0</v>
      </c>
      <c r="AK105" s="30">
        <f>BS_CONTROLE[[#This Row],[Local - Encerramento]]</f>
        <v>0</v>
      </c>
      <c r="AL105" s="105" t="str">
        <f>IF(BS_CONTROLE[[#This Row],[Entre - Estações]]=0, "-", BS_CONTROLE[[#This Row],[Entre - Estações]])</f>
        <v>-</v>
      </c>
      <c r="AM105" s="105" t="str">
        <f>IF(BS_CONTROLE[[#This Row],[SB]]=0, "-", BS_CONTROLE[[#This Row],[SB]])</f>
        <v>-</v>
      </c>
      <c r="AN105" s="105" t="str">
        <f>IF(BS_CONTROLE[[#This Row],[SUB]]=0, "-", BS_CONTROLE[[#This Row],[SUB]])</f>
        <v>-</v>
      </c>
      <c r="AO105" s="105">
        <f>BS_CONTROLE[[#This Row],[KM - Inicio]]</f>
        <v>0</v>
      </c>
      <c r="AP105" s="105">
        <f>BS_CONTROLE[[#This Row],[KM - Inicio]]</f>
        <v>0</v>
      </c>
      <c r="AQ105" s="108"/>
      <c r="AR105" s="108"/>
      <c r="AS105" s="108"/>
      <c r="AT105" s="135"/>
      <c r="AU105" s="135"/>
      <c r="AV105" s="13"/>
      <c r="AW105" s="13"/>
      <c r="AX105" s="176" t="str">
        <f>IF(D105="","*",IFERROR(IF(ISODD(COUNT(AR105:AW105)),"ERRO",SUM((AS105-AR105),(AU105-AT105),(AW105-AV105))),"ERRO"))</f>
        <v>*</v>
      </c>
      <c r="AY105" s="153"/>
      <c r="AZ105" s="109"/>
      <c r="BA105" s="9" t="str">
        <f>IFERROR(_xlfn.XLOOKUP(AH105, BS_ATIVIDADE[ATIVIDADE],BS_ATIVIDADE[UNIDADE] ), "*")</f>
        <v>*</v>
      </c>
      <c r="BB105" s="12" t="str" cm="1">
        <f t="array" ref="BB1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" s="12" t="str" cm="1">
        <f t="array" ref="BC1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" s="10" t="str" cm="1">
        <f t="array" ref="BD1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" s="150"/>
      <c r="BF105" s="15"/>
      <c r="BG105" s="16"/>
      <c r="BH105" s="16"/>
      <c r="BI105" s="16"/>
      <c r="BJ105" s="17"/>
      <c r="BK105" s="15"/>
      <c r="BL105" s="130"/>
      <c r="BM105" s="130"/>
      <c r="BN105" s="130"/>
      <c r="BO105" s="17"/>
      <c r="BP105" s="11" t="str">
        <f t="shared" si="9"/>
        <v>Aderente</v>
      </c>
      <c r="BQ105" s="18" t="str">
        <f>IF(OR(B105="",E105=""),"*",AX105/O105)</f>
        <v>*</v>
      </c>
      <c r="BR105" s="18" t="str">
        <f>IF(OR(B105="",E105=""),"*",AZ105/P105)</f>
        <v>*</v>
      </c>
      <c r="BS105" s="210" t="str">
        <f t="shared" si="7"/>
        <v/>
      </c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</row>
    <row r="106" spans="1:122">
      <c r="A106" s="45" t="str">
        <f t="shared" si="8"/>
        <v>W4846061</v>
      </c>
      <c r="B106" s="102">
        <v>46061</v>
      </c>
      <c r="C106" s="134">
        <f>IF(BS_CONTROLE[[#This Row],[DATA]]="","",WEEKNUM(BS_CONTROLE[[#This Row],[DATA]]))</f>
        <v>7</v>
      </c>
      <c r="D106" s="104" t="s">
        <v>847</v>
      </c>
      <c r="E106" s="126" t="s">
        <v>638</v>
      </c>
      <c r="F106" s="142" t="str">
        <f>IF(D106="","*",VLOOKUP(E106,BS_ATIVIDADE[],3,FALSE))</f>
        <v>OUTROS</v>
      </c>
      <c r="G106" s="106" t="s">
        <v>302</v>
      </c>
      <c r="H106" s="106" t="s">
        <v>1209</v>
      </c>
      <c r="I106" s="105">
        <v>73</v>
      </c>
      <c r="J106" s="105">
        <v>262</v>
      </c>
      <c r="K106" s="105" t="s">
        <v>624</v>
      </c>
      <c r="L106" s="127" t="s">
        <v>1210</v>
      </c>
      <c r="M106" s="127" t="s">
        <v>1211</v>
      </c>
      <c r="N106" s="106">
        <v>0.35416666666666669</v>
      </c>
      <c r="O106" s="106">
        <v>4.1666666666666664E-2</v>
      </c>
      <c r="P106" s="105">
        <v>1</v>
      </c>
      <c r="Q106" s="9" t="str">
        <f>IF(E106=0, "*", IFERROR(_xlfn.XLOOKUP(E106, BS_ATIVIDADE[ATIVIDADE], BS_ATIVIDADE[UNIDADE]), "*"))</f>
        <v>BINÁRIO</v>
      </c>
      <c r="R106" s="128" t="str" cm="1">
        <f t="array" ref="R1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6" s="128" t="str" cm="1">
        <f t="array" ref="S1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06" s="10" t="str" cm="1">
        <f t="array" ref="T1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6" s="105" t="s">
        <v>1229</v>
      </c>
      <c r="V106" s="151" t="s">
        <v>1230</v>
      </c>
      <c r="W106" s="104" t="s">
        <v>452</v>
      </c>
      <c r="X106" s="129" t="s">
        <v>455</v>
      </c>
      <c r="Y106" s="104"/>
      <c r="Z106" s="105">
        <v>1</v>
      </c>
      <c r="AA106" s="103" t="s">
        <v>443</v>
      </c>
      <c r="AB106" s="152"/>
      <c r="AC106" s="107">
        <v>0.29166666666666669</v>
      </c>
      <c r="AD106" s="105">
        <v>6202</v>
      </c>
      <c r="AE106" s="105">
        <v>6201</v>
      </c>
      <c r="AF106" s="105" t="s">
        <v>624</v>
      </c>
      <c r="AG106" s="14"/>
      <c r="AH106" s="126" t="str">
        <f>IF(BS_CONTROLE[[#This Row],[Atividade]]=0, "-", BS_CONTROLE[[#This Row],[Atividade]])</f>
        <v>DESLOCAMENTO</v>
      </c>
      <c r="AI106" s="8" t="str">
        <f>IF(BS_CONTROLE[[#This Row],[Atividade]]=0, "-", BS_CONTROLE[[#This Row],[Atividade]])</f>
        <v>DESLOCAMENTO</v>
      </c>
      <c r="AJ106" s="30" t="str">
        <f>BS_CONTROLE[[#This Row],[Local - Partida]]</f>
        <v>ZEC2</v>
      </c>
      <c r="AK106" s="30" t="str">
        <f>BS_CONTROLE[[#This Row],[Local - Encerramento]]</f>
        <v>TAP</v>
      </c>
      <c r="AL106" s="105" t="str">
        <f>IF(BS_CONTROLE[[#This Row],[Entre - Estações]]=0, "-", BS_CONTROLE[[#This Row],[Entre - Estações]])</f>
        <v>ZEC-TAP</v>
      </c>
      <c r="AM106" s="105" t="str">
        <f>IF(BS_CONTROLE[[#This Row],[SB]]=0, "-", BS_CONTROLE[[#This Row],[SB]])</f>
        <v>ZECTAP</v>
      </c>
      <c r="AN106" s="105">
        <f>IF(BS_CONTROLE[[#This Row],[SUB]]=0, "-", BS_CONTROLE[[#This Row],[SUB]])</f>
        <v>73</v>
      </c>
      <c r="AO106" s="105">
        <f>BS_CONTROLE[[#This Row],[KM - Inicio]]</f>
        <v>262</v>
      </c>
      <c r="AP106" s="105">
        <f>BS_CONTROLE[[#This Row],[KM - Inicio]]</f>
        <v>262</v>
      </c>
      <c r="AQ106" s="108">
        <v>0</v>
      </c>
      <c r="AR106" s="108">
        <v>0</v>
      </c>
      <c r="AS106" s="108">
        <v>0</v>
      </c>
      <c r="AT106" s="135"/>
      <c r="AU106" s="135"/>
      <c r="AV106" s="13"/>
      <c r="AW106" s="13"/>
      <c r="AX106" s="176">
        <f>IF(D106="","*",IFERROR(IF(ISODD(COUNT(AR106:AW106)),"ERRO",SUM((AS106-AR106),(AU106-AT106),(AW106-AV106))),"ERRO"))</f>
        <v>0</v>
      </c>
      <c r="AY106" s="153"/>
      <c r="AZ106" s="109">
        <v>0</v>
      </c>
      <c r="BA106" s="9" t="str">
        <f>IFERROR(_xlfn.XLOOKUP(AH106, BS_ATIVIDADE[ATIVIDADE],BS_ATIVIDADE[UNIDADE] ), "*")</f>
        <v>BINÁRIO</v>
      </c>
      <c r="BB106" s="12" t="str" cm="1">
        <f t="array" ref="BB1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6" s="12" t="str" cm="1">
        <f t="array" ref="BC1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06" s="10" t="str" cm="1">
        <f t="array" ref="BD1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6" s="150"/>
      <c r="BF106" s="15"/>
      <c r="BG106" s="16">
        <v>0</v>
      </c>
      <c r="BH106" s="16"/>
      <c r="BI106" s="16" t="s">
        <v>1231</v>
      </c>
      <c r="BJ106" s="16" t="s">
        <v>1231</v>
      </c>
      <c r="BK106" s="15"/>
      <c r="BL106" s="130" t="s">
        <v>477</v>
      </c>
      <c r="BM106" s="130" t="s">
        <v>493</v>
      </c>
      <c r="BN106" s="130" t="s">
        <v>565</v>
      </c>
      <c r="BO106" s="17" t="s">
        <v>1232</v>
      </c>
      <c r="BP106" s="11" t="str">
        <f t="shared" si="9"/>
        <v>Produção e Intervalo</v>
      </c>
      <c r="BQ106" s="18">
        <f>IF(OR(B106="",E106=""),"*",AX106/O106)</f>
        <v>0</v>
      </c>
      <c r="BR106" s="18">
        <f>IF(OR(B106="",E106=""),"*",AZ106/P106)</f>
        <v>0</v>
      </c>
      <c r="BS106" s="210" t="str">
        <f t="shared" si="7"/>
        <v>AnomaliaVia</v>
      </c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</row>
    <row r="107" spans="1:122">
      <c r="A107" s="45" t="str">
        <f t="shared" si="8"/>
        <v>V8746061</v>
      </c>
      <c r="B107" s="102">
        <v>46061</v>
      </c>
      <c r="C107" s="134">
        <f>IF(BS_CONTROLE[[#This Row],[DATA]]="","",WEEKNUM(BS_CONTROLE[[#This Row],[DATA]]))</f>
        <v>7</v>
      </c>
      <c r="D107" s="178" t="s">
        <v>830</v>
      </c>
      <c r="E107" s="185" t="s">
        <v>729</v>
      </c>
      <c r="F107" s="142" t="str">
        <f>IF(D107="","*",VLOOKUP(E107,BS_ATIVIDADE[],3,FALSE))</f>
        <v>MECANIZAÇÃO - SOCADORA</v>
      </c>
      <c r="G107" s="205" t="s">
        <v>334</v>
      </c>
      <c r="H107" s="106" t="s">
        <v>332</v>
      </c>
      <c r="I107" s="105">
        <v>73</v>
      </c>
      <c r="J107" s="105">
        <v>293.8</v>
      </c>
      <c r="K107" s="105">
        <v>291</v>
      </c>
      <c r="L107" s="127" t="str" cm="1">
        <f t="array" ref="L1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ZZM-ZCF</v>
      </c>
      <c r="M107" s="127" t="str" cm="1">
        <f t="array" ref="M1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293ZCF1</v>
      </c>
      <c r="N107" s="186">
        <v>0.34722222222222221</v>
      </c>
      <c r="O107" s="106">
        <v>8.3333333333333329E-2</v>
      </c>
      <c r="P107" s="105">
        <v>1020</v>
      </c>
      <c r="Q107" s="9" t="str">
        <f>IF(E107=0, "*", IFERROR(_xlfn.XLOOKUP(E107, BS_ATIVIDADE[ATIVIDADE], BS_ATIVIDADE[UNIDADE]), "*"))</f>
        <v>M</v>
      </c>
      <c r="R107" s="128" t="str" cm="1">
        <f t="array" ref="R1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7" s="128" t="str" cm="1">
        <f t="array" ref="S1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07" s="10" t="str" cm="1">
        <f t="array" ref="T1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7" s="105" t="s">
        <v>1063</v>
      </c>
      <c r="V107" s="105" t="s">
        <v>1064</v>
      </c>
      <c r="W107" s="104" t="s">
        <v>452</v>
      </c>
      <c r="X107" s="129" t="s">
        <v>455</v>
      </c>
      <c r="Y107" s="104"/>
      <c r="Z107" s="105"/>
      <c r="AA107" s="103"/>
      <c r="AB107" s="152"/>
      <c r="AC107" s="107"/>
      <c r="AD107" s="105"/>
      <c r="AE107" s="105"/>
      <c r="AF107" s="105"/>
      <c r="AG107" s="14"/>
      <c r="AH107" s="126" t="str">
        <f>IF(BS_CONTROLE[[#This Row],[Atividade]]=0, "-", BS_CONTROLE[[#This Row],[Atividade]])</f>
        <v>MECANIZAÇÃO - SOCADORA</v>
      </c>
      <c r="AI107" s="8" t="str">
        <f>IF(BS_CONTROLE[[#This Row],[Atividade]]=0, "-", BS_CONTROLE[[#This Row],[Atividade]])</f>
        <v>MECANIZAÇÃO - SOCADORA</v>
      </c>
      <c r="AJ107" s="30" t="str">
        <f>BS_CONTROLE[[#This Row],[Local - Partida]]</f>
        <v>ZDP2</v>
      </c>
      <c r="AK107" s="30" t="str">
        <f>BS_CONTROLE[[#This Row],[Local - Encerramento]]</f>
        <v>ZDP</v>
      </c>
      <c r="AL107" s="105" t="str">
        <f>IF(BS_CONTROLE[[#This Row],[Entre - Estações]]=0, "-", BS_CONTROLE[[#This Row],[Entre - Estações]])</f>
        <v>ZZM-ZCF</v>
      </c>
      <c r="AM107" s="105" t="str">
        <f>IF(BS_CONTROLE[[#This Row],[SB]]=0, "-", BS_CONTROLE[[#This Row],[SB]])</f>
        <v>293ZCF1</v>
      </c>
      <c r="AN107" s="105">
        <f>IF(BS_CONTROLE[[#This Row],[SUB]]=0, "-", BS_CONTROLE[[#This Row],[SUB]])</f>
        <v>73</v>
      </c>
      <c r="AO107" s="105">
        <f>BS_CONTROLE[[#This Row],[KM - Inicio]]</f>
        <v>293.8</v>
      </c>
      <c r="AP107" s="105">
        <f>BS_CONTROLE[[#This Row],[KM - Inicio]]</f>
        <v>293.8</v>
      </c>
      <c r="AQ107" s="108">
        <v>0.3840277777777778</v>
      </c>
      <c r="AR107" s="108">
        <v>0</v>
      </c>
      <c r="AS107" s="108">
        <v>0</v>
      </c>
      <c r="AT107" s="135"/>
      <c r="AU107" s="135"/>
      <c r="AV107" s="13"/>
      <c r="AW107" s="13"/>
      <c r="AX107" s="176">
        <f>IF(D107="","*",IFERROR(IF(ISODD(COUNT(AR107:AW107)),"ERRO",SUM((AS107-AR107),(AU107-AT107),(AW107-AV107))),"ERRO"))</f>
        <v>0</v>
      </c>
      <c r="AY107" s="153"/>
      <c r="AZ107" s="109">
        <v>0</v>
      </c>
      <c r="BA107" s="9" t="str">
        <f>IFERROR(_xlfn.XLOOKUP(AH107, BS_ATIVIDADE[ATIVIDADE],BS_ATIVIDADE[UNIDADE] ), "*")</f>
        <v>M</v>
      </c>
      <c r="BB107" s="12" t="str" cm="1">
        <f t="array" ref="BB1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7" s="12" t="str" cm="1">
        <f t="array" ref="BC1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07" s="10" t="str" cm="1">
        <f t="array" ref="BD1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7" s="150"/>
      <c r="BF107" s="15"/>
      <c r="BG107" s="16">
        <v>0</v>
      </c>
      <c r="BH107" s="16"/>
      <c r="BI107" s="16" t="s">
        <v>1233</v>
      </c>
      <c r="BJ107" s="16" t="s">
        <v>1233</v>
      </c>
      <c r="BK107" s="15"/>
      <c r="BL107" s="130" t="s">
        <v>477</v>
      </c>
      <c r="BM107" s="130" t="s">
        <v>493</v>
      </c>
      <c r="BN107" s="130" t="s">
        <v>565</v>
      </c>
      <c r="BO107" s="17" t="s">
        <v>1232</v>
      </c>
      <c r="BP107" s="11" t="str">
        <f t="shared" si="9"/>
        <v>Produção e Intervalo</v>
      </c>
      <c r="BQ107" s="18">
        <f>IF(OR(B107="",E107=""),"*",AX107/O107)</f>
        <v>0</v>
      </c>
      <c r="BR107" s="18">
        <f>IF(OR(B107="",E107=""),"*",AZ107/P107)</f>
        <v>0</v>
      </c>
      <c r="BS107" s="210" t="str">
        <f t="shared" si="7"/>
        <v>AnomaliaVia</v>
      </c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</row>
    <row r="108" spans="1:122">
      <c r="A108" s="45" t="str">
        <f>D108&amp;B108</f>
        <v>V4846061</v>
      </c>
      <c r="B108" s="183">
        <v>46061</v>
      </c>
      <c r="C108" s="134">
        <f>IF(BS_CONTROLE[[#This Row],[DATA]]="","",WEEKNUM(BS_CONTROLE[[#This Row],[DATA]]))</f>
        <v>7</v>
      </c>
      <c r="D108" s="184" t="s">
        <v>1234</v>
      </c>
      <c r="E108" s="185" t="s">
        <v>638</v>
      </c>
      <c r="F108" s="142" t="str">
        <f>IF(D108="","*",VLOOKUP(E108,BS_ATIVIDADE[],3,FALSE))</f>
        <v>OUTROS</v>
      </c>
      <c r="G108" s="186" t="s">
        <v>79</v>
      </c>
      <c r="H108" s="186" t="s">
        <v>170</v>
      </c>
      <c r="I108" s="127">
        <v>73</v>
      </c>
      <c r="J108" s="127">
        <v>205</v>
      </c>
      <c r="K108" s="105">
        <v>90</v>
      </c>
      <c r="L108" s="127" t="s">
        <v>1235</v>
      </c>
      <c r="M108" s="127" t="s">
        <v>1236</v>
      </c>
      <c r="N108" s="186">
        <v>0.35416666666666669</v>
      </c>
      <c r="O108" s="106">
        <v>4.1666666666666664E-2</v>
      </c>
      <c r="P108" s="105">
        <v>1</v>
      </c>
      <c r="Q108" s="9" t="str">
        <f>IF(E108=0, "*", IFERROR(_xlfn.XLOOKUP(E108, BS_ATIVIDADE[ATIVIDADE], BS_ATIVIDADE[UNIDADE]), "*"))</f>
        <v>BINÁRIO</v>
      </c>
      <c r="R108" s="128" t="str" cm="1">
        <f t="array" ref="R1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8" s="128" t="str" cm="1">
        <f t="array" ref="S1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08" s="10" t="str" cm="1">
        <f t="array" ref="T1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8" s="105" t="s">
        <v>1063</v>
      </c>
      <c r="V108" s="105" t="s">
        <v>1237</v>
      </c>
      <c r="W108" s="104" t="s">
        <v>452</v>
      </c>
      <c r="X108" s="129" t="s">
        <v>455</v>
      </c>
      <c r="Y108" s="104"/>
      <c r="Z108" s="187"/>
      <c r="AA108" s="188"/>
      <c r="AB108" s="188"/>
      <c r="AC108" s="189"/>
      <c r="AD108" s="187"/>
      <c r="AE108" s="187"/>
      <c r="AF108" s="127"/>
      <c r="AG108" s="14"/>
      <c r="AH108" s="126" t="str">
        <f>IF(BS_CONTROLE[[#This Row],[Atividade]]=0, "-", BS_CONTROLE[[#This Row],[Atividade]])</f>
        <v>DESLOCAMENTO</v>
      </c>
      <c r="AI108" s="8" t="str">
        <f>IF(BS_CONTROLE[[#This Row],[Atividade]]=0, "-", BS_CONTROLE[[#This Row],[Atividade]])</f>
        <v>DESLOCAMENTO</v>
      </c>
      <c r="AJ108" s="30" t="str">
        <f>BS_CONTROLE[[#This Row],[Local - Partida]]</f>
        <v>ZSK2</v>
      </c>
      <c r="AK108" s="30" t="str">
        <f>BS_CONTROLE[[#This Row],[Local - Encerramento]]</f>
        <v>ZCZ</v>
      </c>
      <c r="AL108" s="105" t="str">
        <f>IF(BS_CONTROLE[[#This Row],[Entre - Estações]]=0, "-", BS_CONTROLE[[#This Row],[Entre - Estações]])</f>
        <v>ZSK-ZCZ</v>
      </c>
      <c r="AM108" s="105" t="str">
        <f>IF(BS_CONTROLE[[#This Row],[SB]]=0, "-", BS_CONTROLE[[#This Row],[SB]])</f>
        <v>ZSKZCZ</v>
      </c>
      <c r="AN108" s="105">
        <f>IF(BS_CONTROLE[[#This Row],[SUB]]=0, "-", BS_CONTROLE[[#This Row],[SUB]])</f>
        <v>73</v>
      </c>
      <c r="AO108" s="105">
        <f>BS_CONTROLE[[#This Row],[KM - Inicio]]</f>
        <v>205</v>
      </c>
      <c r="AP108" s="105">
        <f>BS_CONTROLE[[#This Row],[KM - Inicio]]</f>
        <v>205</v>
      </c>
      <c r="AQ108" s="108">
        <v>0.34513888888888888</v>
      </c>
      <c r="AR108" s="108">
        <v>0</v>
      </c>
      <c r="AS108" s="108">
        <v>0</v>
      </c>
      <c r="AT108" s="135"/>
      <c r="AU108" s="135"/>
      <c r="AV108" s="13"/>
      <c r="AW108" s="13"/>
      <c r="AX108" s="176">
        <f>IF(D108="","*",IFERROR(IF(ISODD(COUNT(AR108:AW108)),"ERRO",SUM((AS108-AR108),(AU108-AT108),(AW108-AV108))),"ERRO"))</f>
        <v>0</v>
      </c>
      <c r="AY108" s="153"/>
      <c r="AZ108" s="109"/>
      <c r="BA108" s="9" t="str">
        <f>IFERROR(_xlfn.XLOOKUP(AH108, BS_ATIVIDADE[ATIVIDADE],BS_ATIVIDADE[UNIDADE] ), "*")</f>
        <v>BINÁRIO</v>
      </c>
      <c r="BB108" s="12" t="str" cm="1">
        <f t="array" ref="BB1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8" s="12" t="str" cm="1">
        <f t="array" ref="BC1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08" s="10" t="str" cm="1">
        <f t="array" ref="BD1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8" s="150" t="str">
        <f>BS_CONTROLE[[#This Row],[Responsavel pelo boletim]]</f>
        <v>Antonioni</v>
      </c>
      <c r="BF108" s="15"/>
      <c r="BG108" s="16">
        <v>0</v>
      </c>
      <c r="BH108" s="16"/>
      <c r="BI108" s="16" t="s">
        <v>1238</v>
      </c>
      <c r="BJ108" s="17" t="s">
        <v>1239</v>
      </c>
      <c r="BK108" s="15"/>
      <c r="BL108" s="130" t="s">
        <v>471</v>
      </c>
      <c r="BM108" s="130" t="s">
        <v>500</v>
      </c>
      <c r="BN108" s="130" t="s">
        <v>599</v>
      </c>
      <c r="BO108" s="190" t="s">
        <v>624</v>
      </c>
      <c r="BP108" s="11" t="str">
        <f>IF(AND(BQ108&lt;1,BR108&lt;1),"Produção e Intervalo",IF(BQ108&lt;1,"Intervalo",IF(BR108&lt;1,"Produção","Aderente")))</f>
        <v>Produção e Intervalo</v>
      </c>
      <c r="BQ108" s="18">
        <f>IF(OR(B108="",E108=""),"*",AX108/O108)</f>
        <v>0</v>
      </c>
      <c r="BR108" s="18">
        <f>IF(OR(B108="",E108=""),"*",AZ108/P108)</f>
        <v>0</v>
      </c>
      <c r="BS108" s="210" t="str">
        <f t="shared" si="7"/>
        <v>CCOCirculaçãoIntervaloOportunidade</v>
      </c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</row>
    <row r="109" spans="1:122">
      <c r="A109" s="45" t="str">
        <f t="shared" si="8"/>
        <v>V8846061</v>
      </c>
      <c r="B109" s="102">
        <v>46061</v>
      </c>
      <c r="C109" s="134">
        <f>IF(BS_CONTROLE[[#This Row],[DATA]]="","",WEEKNUM(BS_CONTROLE[[#This Row],[DATA]]))</f>
        <v>7</v>
      </c>
      <c r="D109" s="178" t="s">
        <v>832</v>
      </c>
      <c r="E109" s="126" t="s">
        <v>729</v>
      </c>
      <c r="F109" s="142" t="str">
        <f>IF(D109="","*",VLOOKUP(E109,BS_ATIVIDADE[],3,FALSE))</f>
        <v>MECANIZAÇÃO - SOCADORA</v>
      </c>
      <c r="G109" s="205" t="s">
        <v>1067</v>
      </c>
      <c r="H109" s="106" t="s">
        <v>1108</v>
      </c>
      <c r="I109" s="105">
        <v>73</v>
      </c>
      <c r="J109" s="105">
        <v>153.80000000000001</v>
      </c>
      <c r="K109" s="105">
        <v>151</v>
      </c>
      <c r="L109" s="127" t="str" cm="1">
        <f t="array" ref="L1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09" s="127" t="str" cm="1">
        <f t="array" ref="M1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09" s="186">
        <v>0.34722222222222221</v>
      </c>
      <c r="O109" s="106">
        <v>8.3333333333333329E-2</v>
      </c>
      <c r="P109" s="105">
        <v>510</v>
      </c>
      <c r="Q109" s="9" t="str">
        <f>IF(E109=0, "*", IFERROR(_xlfn.XLOOKUP(E109, BS_ATIVIDADE[ATIVIDADE], BS_ATIVIDADE[UNIDADE]), "*"))</f>
        <v>M</v>
      </c>
      <c r="R109" s="128" t="str" cm="1">
        <f t="array" ref="R1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09" s="128" t="str" cm="1">
        <f t="array" ref="S1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09" s="10" t="str" cm="1">
        <f t="array" ref="T1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09" s="105" t="s">
        <v>1063</v>
      </c>
      <c r="V109" s="105" t="s">
        <v>1064</v>
      </c>
      <c r="W109" s="104" t="s">
        <v>452</v>
      </c>
      <c r="X109" s="129" t="s">
        <v>455</v>
      </c>
      <c r="Y109" s="104"/>
      <c r="Z109" s="105"/>
      <c r="AA109" s="103"/>
      <c r="AB109" s="152"/>
      <c r="AC109" s="107"/>
      <c r="AD109" s="105"/>
      <c r="AE109" s="105"/>
      <c r="AF109" s="105"/>
      <c r="AG109" s="14"/>
      <c r="AH109" s="126" t="str">
        <f>IF(BS_CONTROLE[[#This Row],[Atividade]]=0, "-", BS_CONTROLE[[#This Row],[Atividade]])</f>
        <v>MECANIZAÇÃO - SOCADORA</v>
      </c>
      <c r="AI109" s="8" t="str">
        <f>IF(BS_CONTROLE[[#This Row],[Atividade]]=0, "-", BS_CONTROLE[[#This Row],[Atividade]])</f>
        <v>MECANIZAÇÃO - SOCADORA</v>
      </c>
      <c r="AJ109" s="30" t="str">
        <f>BS_CONTROLE[[#This Row],[Local - Partida]]</f>
        <v>ZPN2</v>
      </c>
      <c r="AK109" s="30" t="str">
        <f>BS_CONTROLE[[#This Row],[Local - Encerramento]]</f>
        <v>ZPN</v>
      </c>
      <c r="AL109" s="105" t="str">
        <f>IF(BS_CONTROLE[[#This Row],[Entre - Estações]]=0, "-", BS_CONTROLE[[#This Row],[Entre - Estações]])</f>
        <v>ZCV-ZCT</v>
      </c>
      <c r="AM109" s="105" t="str">
        <f>IF(BS_CONTROLE[[#This Row],[SB]]=0, "-", BS_CONTROLE[[#This Row],[SB]])</f>
        <v>152ZCT</v>
      </c>
      <c r="AN109" s="105">
        <f>IF(BS_CONTROLE[[#This Row],[SUB]]=0, "-", BS_CONTROLE[[#This Row],[SUB]])</f>
        <v>73</v>
      </c>
      <c r="AO109" s="105">
        <f>BS_CONTROLE[[#This Row],[KM - Inicio]]</f>
        <v>153.80000000000001</v>
      </c>
      <c r="AP109" s="105">
        <f>BS_CONTROLE[[#This Row],[KM - Inicio]]</f>
        <v>153.80000000000001</v>
      </c>
      <c r="AQ109" s="108">
        <v>0.33680555555555558</v>
      </c>
      <c r="AR109" s="108">
        <v>0</v>
      </c>
      <c r="AS109" s="108">
        <v>0</v>
      </c>
      <c r="AT109" s="135"/>
      <c r="AU109" s="135"/>
      <c r="AV109" s="13"/>
      <c r="AW109" s="13"/>
      <c r="AX109" s="176">
        <f>IF(D109="","*",IFERROR(IF(ISODD(COUNT(AR109:AW109)),"ERRO",SUM((AS109-AR109),(AU109-AT109),(AW109-AV109))),"ERRO"))</f>
        <v>0</v>
      </c>
      <c r="AY109" s="153"/>
      <c r="AZ109" s="109">
        <v>0</v>
      </c>
      <c r="BA109" s="9" t="str">
        <f>IFERROR(_xlfn.XLOOKUP(AH109, BS_ATIVIDADE[ATIVIDADE],BS_ATIVIDADE[UNIDADE] ), "*")</f>
        <v>M</v>
      </c>
      <c r="BB109" s="12" t="str" cm="1">
        <f t="array" ref="BB1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09" s="12" t="str" cm="1">
        <f t="array" ref="BC1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09" s="10" t="str" cm="1">
        <f t="array" ref="BD1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09" s="150"/>
      <c r="BF109" s="15"/>
      <c r="BG109" s="16">
        <v>0</v>
      </c>
      <c r="BH109" s="16"/>
      <c r="BI109" s="16" t="s">
        <v>1240</v>
      </c>
      <c r="BJ109" s="16" t="s">
        <v>1240</v>
      </c>
      <c r="BK109" s="15"/>
      <c r="BL109" s="130" t="s">
        <v>477</v>
      </c>
      <c r="BM109" s="130" t="s">
        <v>467</v>
      </c>
      <c r="BN109" s="130" t="s">
        <v>566</v>
      </c>
      <c r="BO109" s="17" t="s">
        <v>1241</v>
      </c>
      <c r="BP109" s="11" t="str">
        <f t="shared" si="9"/>
        <v>Produção e Intervalo</v>
      </c>
      <c r="BQ109" s="18">
        <f>IF(OR(B109="",E109=""),"*",AX109/O109)</f>
        <v>0</v>
      </c>
      <c r="BR109" s="18">
        <f>IF(OR(B109="",E109=""),"*",AZ109/P109)</f>
        <v>0</v>
      </c>
      <c r="BS109" s="210" t="str">
        <f t="shared" si="7"/>
        <v>AnomaliaMecânica</v>
      </c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</row>
    <row r="110" spans="1:122">
      <c r="A110" s="45" t="str">
        <f>D110&amp;B110</f>
        <v>V4046061</v>
      </c>
      <c r="B110" s="183">
        <v>46061</v>
      </c>
      <c r="C110" s="134">
        <f>IF(BS_CONTROLE[[#This Row],[DATA]]="","",WEEKNUM(BS_CONTROLE[[#This Row],[DATA]]))</f>
        <v>7</v>
      </c>
      <c r="D110" s="184" t="s">
        <v>796</v>
      </c>
      <c r="E110" s="185" t="s">
        <v>755</v>
      </c>
      <c r="F110" s="142" t="str">
        <f>IF(D110="","*",VLOOKUP(E110,BS_ATIVIDADE[],3,FALSE))</f>
        <v>MODERNIZAÇÃO</v>
      </c>
      <c r="G110" s="207" t="s">
        <v>1119</v>
      </c>
      <c r="H110" s="186" t="s">
        <v>1119</v>
      </c>
      <c r="I110" s="127">
        <v>73</v>
      </c>
      <c r="J110" s="127">
        <v>52</v>
      </c>
      <c r="K110" s="105">
        <v>52.2</v>
      </c>
      <c r="L110" s="127" t="str" cm="1">
        <f t="array" ref="L1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110" s="127" t="str" cm="1">
        <f t="array" ref="M1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K47ZDG</v>
      </c>
      <c r="N110" s="186">
        <v>0.33333333333333331</v>
      </c>
      <c r="O110" s="106">
        <v>8.3333333333333329E-2</v>
      </c>
      <c r="P110" s="105">
        <v>1792</v>
      </c>
      <c r="Q110" s="9" t="str">
        <f>IF(E110=0, "*", IFERROR(_xlfn.XLOOKUP(E110, BS_ATIVIDADE[ATIVIDADE], BS_ATIVIDADE[UNIDADE]), "*"))</f>
        <v>M</v>
      </c>
      <c r="R110" s="128" t="str" cm="1">
        <f t="array" ref="R1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0" s="128" t="str" cm="1">
        <f t="array" ref="S1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10" s="10" t="str" cm="1">
        <f t="array" ref="T1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0" s="105" t="s">
        <v>1120</v>
      </c>
      <c r="V110" s="105" t="s">
        <v>1242</v>
      </c>
      <c r="W110" s="104" t="s">
        <v>452</v>
      </c>
      <c r="X110" s="129" t="s">
        <v>455</v>
      </c>
      <c r="Y110" s="104"/>
      <c r="Z110" s="187"/>
      <c r="AA110" s="188"/>
      <c r="AB110" s="188"/>
      <c r="AC110" s="189"/>
      <c r="AD110" s="187"/>
      <c r="AE110" s="187"/>
      <c r="AF110" s="127"/>
      <c r="AG110" s="14"/>
      <c r="AH110" s="126" t="str">
        <f>IF(BS_CONTROLE[[#This Row],[Atividade]]=0, "-", BS_CONTROLE[[#This Row],[Atividade]])</f>
        <v>MODERNIZAÇÃO - SOCADORA</v>
      </c>
      <c r="AI110" s="8" t="str">
        <f>IF(BS_CONTROLE[[#This Row],[Atividade]]=0, "-", BS_CONTROLE[[#This Row],[Atividade]])</f>
        <v>MODERNIZAÇÃO - SOCADORA</v>
      </c>
      <c r="AJ110" s="30" t="str">
        <f>BS_CONTROLE[[#This Row],[Local - Partida]]</f>
        <v>ZDGK582</v>
      </c>
      <c r="AK110" s="30" t="str">
        <f>BS_CONTROLE[[#This Row],[Local - Encerramento]]</f>
        <v>ZDGK582</v>
      </c>
      <c r="AL110" s="105" t="str">
        <f>IF(BS_CONTROLE[[#This Row],[Entre - Estações]]=0, "-", BS_CONTROLE[[#This Row],[Entre - Estações]])</f>
        <v>ZMA-ZDG</v>
      </c>
      <c r="AM110" s="105" t="str">
        <f>IF(BS_CONTROLE[[#This Row],[SB]]=0, "-", BS_CONTROLE[[#This Row],[SB]])</f>
        <v>K47ZDG</v>
      </c>
      <c r="AN110" s="105">
        <f>IF(BS_CONTROLE[[#This Row],[SUB]]=0, "-", BS_CONTROLE[[#This Row],[SUB]])</f>
        <v>73</v>
      </c>
      <c r="AO110" s="105">
        <f>BS_CONTROLE[[#This Row],[KM - Inicio]]</f>
        <v>52</v>
      </c>
      <c r="AP110" s="105">
        <f>BS_CONTROLE[[#This Row],[KM - Inicio]]</f>
        <v>52</v>
      </c>
      <c r="AQ110" s="108">
        <v>0.33541666666666664</v>
      </c>
      <c r="AR110" s="108">
        <v>0</v>
      </c>
      <c r="AS110" s="108">
        <v>0</v>
      </c>
      <c r="AT110" s="135"/>
      <c r="AU110" s="135"/>
      <c r="AV110" s="13"/>
      <c r="AW110" s="13"/>
      <c r="AX110" s="176">
        <f>IF(D110="","*",IFERROR(IF(ISODD(COUNT(AR110:AW110)),"ERRO",SUM((AS110-AR110),(AU110-AT110),(AW110-AV110))),"ERRO"))</f>
        <v>0</v>
      </c>
      <c r="AY110" s="153"/>
      <c r="AZ110" s="109">
        <v>0</v>
      </c>
      <c r="BA110" s="9" t="str">
        <f>IFERROR(_xlfn.XLOOKUP(AH110, BS_ATIVIDADE[ATIVIDADE],BS_ATIVIDADE[UNIDADE] ), "*")</f>
        <v>M</v>
      </c>
      <c r="BB110" s="12" t="str" cm="1">
        <f t="array" ref="BB1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0" s="12" t="str" cm="1">
        <f t="array" ref="BC1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10" s="10" t="str" cm="1">
        <f t="array" ref="BD1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0" s="150" t="str">
        <f>BS_CONTROLE[[#This Row],[Responsavel pelo boletim]]</f>
        <v>Luiz Granado</v>
      </c>
      <c r="BF110" s="15"/>
      <c r="BG110" s="16">
        <v>0</v>
      </c>
      <c r="BH110" s="16"/>
      <c r="BI110" s="16" t="s">
        <v>1243</v>
      </c>
      <c r="BJ110" s="16" t="s">
        <v>1243</v>
      </c>
      <c r="BK110" s="15"/>
      <c r="BL110" s="130" t="s">
        <v>477</v>
      </c>
      <c r="BM110" s="130" t="s">
        <v>467</v>
      </c>
      <c r="BN110" s="130" t="s">
        <v>1244</v>
      </c>
      <c r="BO110" s="190" t="s">
        <v>1245</v>
      </c>
      <c r="BP110" s="11" t="str">
        <f>IF(AND(BQ110&lt;1,BR110&lt;1),"Produção e Intervalo",IF(BQ110&lt;1,"Intervalo",IF(BR110&lt;1,"Produção","Aderente")))</f>
        <v>Produção e Intervalo</v>
      </c>
      <c r="BQ110" s="18">
        <f>IF(OR(B110="",E110=""),"*",AX110/O110)</f>
        <v>0</v>
      </c>
      <c r="BR110" s="18">
        <f>IF(OR(B110="",E110=""),"*",AZ110/P110)</f>
        <v>0</v>
      </c>
      <c r="BS110" s="210" t="str">
        <f t="shared" si="7"/>
        <v>AnomaliaMecânica</v>
      </c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</row>
    <row r="111" spans="1:122">
      <c r="A111" s="45" t="str">
        <f t="shared" si="8"/>
        <v>V8346061</v>
      </c>
      <c r="B111" s="102">
        <v>46061</v>
      </c>
      <c r="C111" s="134">
        <f>IF(BS_CONTROLE[[#This Row],[DATA]]="","",WEEKNUM(BS_CONTROLE[[#This Row],[DATA]]))</f>
        <v>7</v>
      </c>
      <c r="D111" s="104" t="s">
        <v>822</v>
      </c>
      <c r="E111" s="126" t="s">
        <v>729</v>
      </c>
      <c r="F111" s="142" t="str">
        <f>IF(D111="","*",VLOOKUP(E111,BS_ATIVIDADE[],3,FALSE))</f>
        <v>MECANIZAÇÃO - SOCADORA</v>
      </c>
      <c r="G111" s="106" t="s">
        <v>57</v>
      </c>
      <c r="H111" s="106" t="s">
        <v>55</v>
      </c>
      <c r="I111" s="105">
        <v>70</v>
      </c>
      <c r="J111" s="105">
        <v>139.19999999999999</v>
      </c>
      <c r="K111" s="105">
        <v>135</v>
      </c>
      <c r="L111" s="127" t="str" cm="1">
        <f t="array" ref="L1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11" s="127" t="str" cm="1">
        <f t="array" ref="M1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11" s="106">
        <v>0.35416666666666669</v>
      </c>
      <c r="O111" s="106">
        <v>8.3333333333333329E-2</v>
      </c>
      <c r="P111" s="105">
        <v>480</v>
      </c>
      <c r="Q111" s="9" t="str">
        <f>IF(E111=0, "*", IFERROR(_xlfn.XLOOKUP(E111, BS_ATIVIDADE[ATIVIDADE], BS_ATIVIDADE[UNIDADE]), "*"))</f>
        <v>M</v>
      </c>
      <c r="R111" s="128" t="str" cm="1">
        <f t="array" ref="R1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1" s="128" t="str" cm="1">
        <f t="array" ref="S1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11" s="10" t="str" cm="1">
        <f t="array" ref="T1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11" s="105" t="s">
        <v>1063</v>
      </c>
      <c r="V111" s="105" t="s">
        <v>1064</v>
      </c>
      <c r="W111" s="104" t="s">
        <v>452</v>
      </c>
      <c r="X111" s="129" t="s">
        <v>455</v>
      </c>
      <c r="Y111" s="104"/>
      <c r="Z111" s="105"/>
      <c r="AA111" s="103"/>
      <c r="AB111" s="152"/>
      <c r="AC111" s="107"/>
      <c r="AD111" s="105"/>
      <c r="AE111" s="105"/>
      <c r="AF111" s="105"/>
      <c r="AG111" s="14"/>
      <c r="AH111" s="126" t="str">
        <f>IF(BS_CONTROLE[[#This Row],[Atividade]]=0, "-", BS_CONTROLE[[#This Row],[Atividade]])</f>
        <v>MECANIZAÇÃO - SOCADORA</v>
      </c>
      <c r="AI111" s="8" t="str">
        <f>IF(BS_CONTROLE[[#This Row],[Atividade]]=0, "-", BS_CONTROLE[[#This Row],[Atividade]])</f>
        <v>MECANIZAÇÃO - SOCADORA</v>
      </c>
      <c r="AJ111" s="30" t="str">
        <f>BS_CONTROLE[[#This Row],[Local - Partida]]</f>
        <v>ZIQ2</v>
      </c>
      <c r="AK111" s="30" t="str">
        <f>BS_CONTROLE[[#This Row],[Local - Encerramento]]</f>
        <v>ZIQ</v>
      </c>
      <c r="AL111" s="105" t="str">
        <f>IF(BS_CONTROLE[[#This Row],[Entre - Estações]]=0, "-", BS_CONTROLE[[#This Row],[Entre - Estações]])</f>
        <v>ZRQ-ZQX</v>
      </c>
      <c r="AM111" s="105" t="str">
        <f>IF(BS_CONTROLE[[#This Row],[SB]]=0, "-", BS_CONTROLE[[#This Row],[SB]])</f>
        <v>139ZQX1</v>
      </c>
      <c r="AN111" s="105">
        <f>IF(BS_CONTROLE[[#This Row],[SUB]]=0, "-", BS_CONTROLE[[#This Row],[SUB]])</f>
        <v>70</v>
      </c>
      <c r="AO111" s="105">
        <f>BS_CONTROLE[[#This Row],[KM - Inicio]]</f>
        <v>139.19999999999999</v>
      </c>
      <c r="AP111" s="105">
        <f>BS_CONTROLE[[#This Row],[KM - Inicio]]</f>
        <v>139.19999999999999</v>
      </c>
      <c r="AQ111" s="108">
        <v>0.33124999999999999</v>
      </c>
      <c r="AR111" s="108">
        <v>0</v>
      </c>
      <c r="AS111" s="108">
        <v>0</v>
      </c>
      <c r="AT111" s="135"/>
      <c r="AU111" s="135"/>
      <c r="AV111" s="13"/>
      <c r="AW111" s="13"/>
      <c r="AX111" s="176">
        <f>IF(D111="","*",IFERROR(IF(ISODD(COUNT(AR111:AW111)),"ERRO",SUM((AS111-AR111),(AU111-AT111),(AW111-AV111))),"ERRO"))</f>
        <v>0</v>
      </c>
      <c r="AY111" s="153"/>
      <c r="AZ111" s="109">
        <v>0</v>
      </c>
      <c r="BA111" s="9" t="str">
        <f>IFERROR(_xlfn.XLOOKUP(AH111, BS_ATIVIDADE[ATIVIDADE],BS_ATIVIDADE[UNIDADE] ), "*")</f>
        <v>M</v>
      </c>
      <c r="BB111" s="12" t="str" cm="1">
        <f t="array" ref="BB1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1" s="12" t="str" cm="1">
        <f t="array" ref="BC1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11" s="10" t="str" cm="1">
        <f t="array" ref="BD1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11" s="150"/>
      <c r="BF111" s="15"/>
      <c r="BG111" s="16">
        <v>0</v>
      </c>
      <c r="BH111" s="16"/>
      <c r="BI111" s="16" t="s">
        <v>1246</v>
      </c>
      <c r="BJ111" s="17" t="s">
        <v>1247</v>
      </c>
      <c r="BK111" s="15"/>
      <c r="BL111" s="130" t="s">
        <v>471</v>
      </c>
      <c r="BM111" s="130" t="s">
        <v>500</v>
      </c>
      <c r="BN111" s="130" t="s">
        <v>599</v>
      </c>
      <c r="BO111" s="17" t="s">
        <v>624</v>
      </c>
      <c r="BP111" s="11" t="str">
        <f t="shared" si="9"/>
        <v>Produção e Intervalo</v>
      </c>
      <c r="BQ111" s="18">
        <f>IF(OR(B111="",E111=""),"*",AX111/O111)</f>
        <v>0</v>
      </c>
      <c r="BR111" s="18">
        <f>IF(OR(B111="",E111=""),"*",AZ111/P111)</f>
        <v>0</v>
      </c>
      <c r="BS111" s="210" t="str">
        <f t="shared" si="7"/>
        <v>CCOCirculaçãoIntervaloOportunidade</v>
      </c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</row>
    <row r="112" spans="1:122">
      <c r="A112" s="45" t="str">
        <f t="shared" si="8"/>
        <v/>
      </c>
      <c r="B112" s="102"/>
      <c r="C112" s="134" t="str">
        <f>IF(BS_CONTROLE[[#This Row],[DATA]]="","",WEEKNUM(BS_CONTROLE[[#This Row],[DATA]]))</f>
        <v/>
      </c>
      <c r="D112" s="104"/>
      <c r="E112" s="126"/>
      <c r="F112" s="142" t="str">
        <f>IF(D112="","*",VLOOKUP(E112,BS_ATIVIDADE[],3,FALSE))</f>
        <v>*</v>
      </c>
      <c r="G112" s="106"/>
      <c r="H112" s="106"/>
      <c r="I112" s="105"/>
      <c r="J112" s="105"/>
      <c r="K112" s="105"/>
      <c r="L112" s="127" t="str" cm="1">
        <f t="array" ref="L1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12" s="127" t="str" cm="1">
        <f t="array" ref="M1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12" s="106"/>
      <c r="O112" s="106"/>
      <c r="P112" s="105"/>
      <c r="Q112" s="9" t="str">
        <f>IF(E112=0, "*", IFERROR(_xlfn.XLOOKUP(E112, BS_ATIVIDADE[ATIVIDADE], BS_ATIVIDADE[UNIDADE]), "*"))</f>
        <v>*</v>
      </c>
      <c r="R112" s="128" t="str" cm="1">
        <f t="array" ref="R1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12" s="128" t="str" cm="1">
        <f t="array" ref="S1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12" s="10" t="str" cm="1">
        <f t="array" ref="T1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12" s="105"/>
      <c r="V112" s="151"/>
      <c r="W112" s="104"/>
      <c r="X112" s="129"/>
      <c r="Y112" s="104"/>
      <c r="Z112" s="105"/>
      <c r="AA112" s="103"/>
      <c r="AB112" s="152"/>
      <c r="AC112" s="107"/>
      <c r="AD112" s="105"/>
      <c r="AE112" s="105"/>
      <c r="AF112" s="105"/>
      <c r="AG112" s="14"/>
      <c r="AH112" s="126" t="str">
        <f>IF(BS_CONTROLE[[#This Row],[Atividade]]=0, "-", BS_CONTROLE[[#This Row],[Atividade]])</f>
        <v>-</v>
      </c>
      <c r="AI112" s="8" t="str">
        <f>IF(BS_CONTROLE[[#This Row],[Atividade]]=0, "-", BS_CONTROLE[[#This Row],[Atividade]])</f>
        <v>-</v>
      </c>
      <c r="AJ112" s="30">
        <f>BS_CONTROLE[[#This Row],[Local - Partida]]</f>
        <v>0</v>
      </c>
      <c r="AK112" s="30">
        <f>BS_CONTROLE[[#This Row],[Local - Encerramento]]</f>
        <v>0</v>
      </c>
      <c r="AL112" s="105" t="str">
        <f>IF(BS_CONTROLE[[#This Row],[Entre - Estações]]=0, "-", BS_CONTROLE[[#This Row],[Entre - Estações]])</f>
        <v>-</v>
      </c>
      <c r="AM112" s="105" t="str">
        <f>IF(BS_CONTROLE[[#This Row],[SB]]=0, "-", BS_CONTROLE[[#This Row],[SB]])</f>
        <v>-</v>
      </c>
      <c r="AN112" s="105" t="str">
        <f>IF(BS_CONTROLE[[#This Row],[SUB]]=0, "-", BS_CONTROLE[[#This Row],[SUB]])</f>
        <v>-</v>
      </c>
      <c r="AO112" s="105">
        <f>BS_CONTROLE[[#This Row],[KM - Inicio]]</f>
        <v>0</v>
      </c>
      <c r="AP112" s="105">
        <f>BS_CONTROLE[[#This Row],[KM - Inicio]]</f>
        <v>0</v>
      </c>
      <c r="AQ112" s="108"/>
      <c r="AR112" s="108"/>
      <c r="AS112" s="108"/>
      <c r="AT112" s="135"/>
      <c r="AU112" s="135"/>
      <c r="AV112" s="13"/>
      <c r="AW112" s="13"/>
      <c r="AX112" s="176" t="str">
        <f>IF(D112="","*",IFERROR(IF(ISODD(COUNT(AR112:AW112)),"ERRO",SUM((AS112-AR112),(AU112-AT112),(AW112-AV112))),"ERRO"))</f>
        <v>*</v>
      </c>
      <c r="AY112" s="153"/>
      <c r="AZ112" s="109"/>
      <c r="BA112" s="9" t="str">
        <f>IFERROR(_xlfn.XLOOKUP(AH112, BS_ATIVIDADE[ATIVIDADE],BS_ATIVIDADE[UNIDADE] ), "*")</f>
        <v>*</v>
      </c>
      <c r="BB112" s="12" t="str" cm="1">
        <f t="array" ref="BB1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12" s="12" t="str" cm="1">
        <f t="array" ref="BC1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12" s="10" t="str" cm="1">
        <f t="array" ref="BD1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12" s="150"/>
      <c r="BF112" s="15"/>
      <c r="BG112" s="16"/>
      <c r="BH112" s="16"/>
      <c r="BI112" s="16"/>
      <c r="BJ112" s="17"/>
      <c r="BK112" s="15"/>
      <c r="BL112" s="130"/>
      <c r="BM112" s="130"/>
      <c r="BN112" s="130"/>
      <c r="BO112" s="17"/>
      <c r="BP112" s="11" t="str">
        <f t="shared" si="9"/>
        <v>Aderente</v>
      </c>
      <c r="BQ112" s="18" t="str">
        <f>IF(OR(B112="",E112=""),"*",AX112/O112)</f>
        <v>*</v>
      </c>
      <c r="BR112" s="18" t="str">
        <f>IF(OR(B112="",E112=""),"*",AZ112/P112)</f>
        <v>*</v>
      </c>
      <c r="BS112" s="210" t="str">
        <f t="shared" si="7"/>
        <v/>
      </c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</row>
    <row r="113" spans="1:122">
      <c r="A113" s="45" t="str">
        <f t="shared" si="8"/>
        <v/>
      </c>
      <c r="B113" s="102"/>
      <c r="C113" s="134" t="str">
        <f>IF(BS_CONTROLE[[#This Row],[DATA]]="","",WEEKNUM(BS_CONTROLE[[#This Row],[DATA]]))</f>
        <v/>
      </c>
      <c r="D113" s="104"/>
      <c r="E113" s="126"/>
      <c r="F113" s="142" t="str">
        <f>IF(D113="","*",VLOOKUP(E113,BS_ATIVIDADE[],3,FALSE))</f>
        <v>*</v>
      </c>
      <c r="G113" s="106"/>
      <c r="H113" s="106"/>
      <c r="I113" s="105"/>
      <c r="J113" s="105"/>
      <c r="K113" s="105"/>
      <c r="L113" s="127" t="str" cm="1">
        <f t="array" ref="L1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13" s="127" t="str" cm="1">
        <f t="array" ref="M1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13" s="106"/>
      <c r="O113" s="106"/>
      <c r="P113" s="105"/>
      <c r="Q113" s="9" t="str">
        <f>IF(E113=0, "*", IFERROR(_xlfn.XLOOKUP(E113, BS_ATIVIDADE[ATIVIDADE], BS_ATIVIDADE[UNIDADE]), "*"))</f>
        <v>*</v>
      </c>
      <c r="R113" s="128" t="str" cm="1">
        <f t="array" ref="R1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13" s="128" t="str" cm="1">
        <f t="array" ref="S1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13" s="10" t="str" cm="1">
        <f t="array" ref="T1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13" s="105"/>
      <c r="V113" s="151"/>
      <c r="W113" s="104"/>
      <c r="X113" s="129"/>
      <c r="Y113" s="104"/>
      <c r="Z113" s="105"/>
      <c r="AA113" s="103"/>
      <c r="AB113" s="152"/>
      <c r="AC113" s="107"/>
      <c r="AD113" s="105"/>
      <c r="AE113" s="105"/>
      <c r="AF113" s="105"/>
      <c r="AG113" s="14"/>
      <c r="AH113" s="126" t="str">
        <f>IF(BS_CONTROLE[[#This Row],[Atividade]]=0, "-", BS_CONTROLE[[#This Row],[Atividade]])</f>
        <v>-</v>
      </c>
      <c r="AI113" s="8" t="str">
        <f>IF(BS_CONTROLE[[#This Row],[Atividade]]=0, "-", BS_CONTROLE[[#This Row],[Atividade]])</f>
        <v>-</v>
      </c>
      <c r="AJ113" s="30">
        <f>BS_CONTROLE[[#This Row],[Local - Partida]]</f>
        <v>0</v>
      </c>
      <c r="AK113" s="30">
        <f>BS_CONTROLE[[#This Row],[Local - Encerramento]]</f>
        <v>0</v>
      </c>
      <c r="AL113" s="105" t="str">
        <f>IF(BS_CONTROLE[[#This Row],[Entre - Estações]]=0, "-", BS_CONTROLE[[#This Row],[Entre - Estações]])</f>
        <v>-</v>
      </c>
      <c r="AM113" s="105" t="str">
        <f>IF(BS_CONTROLE[[#This Row],[SB]]=0, "-", BS_CONTROLE[[#This Row],[SB]])</f>
        <v>-</v>
      </c>
      <c r="AN113" s="105" t="str">
        <f>IF(BS_CONTROLE[[#This Row],[SUB]]=0, "-", BS_CONTROLE[[#This Row],[SUB]])</f>
        <v>-</v>
      </c>
      <c r="AO113" s="105">
        <f>BS_CONTROLE[[#This Row],[KM - Inicio]]</f>
        <v>0</v>
      </c>
      <c r="AP113" s="105">
        <f>BS_CONTROLE[[#This Row],[KM - Inicio]]</f>
        <v>0</v>
      </c>
      <c r="AQ113" s="108"/>
      <c r="AR113" s="108"/>
      <c r="AS113" s="108"/>
      <c r="AT113" s="135"/>
      <c r="AU113" s="135"/>
      <c r="AV113" s="13"/>
      <c r="AW113" s="13"/>
      <c r="AX113" s="176" t="str">
        <f>IF(D113="","*",IFERROR(IF(ISODD(COUNT(AR113:AW113)),"ERRO",SUM((AS113-AR113),(AU113-AT113),(AW113-AV113))),"ERRO"))</f>
        <v>*</v>
      </c>
      <c r="AY113" s="153"/>
      <c r="AZ113" s="109"/>
      <c r="BA113" s="9" t="str">
        <f>IFERROR(_xlfn.XLOOKUP(AH113, BS_ATIVIDADE[ATIVIDADE],BS_ATIVIDADE[UNIDADE] ), "*")</f>
        <v>*</v>
      </c>
      <c r="BB113" s="12" t="str" cm="1">
        <f t="array" ref="BB1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13" s="12" t="str" cm="1">
        <f t="array" ref="BC1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13" s="10" t="str" cm="1">
        <f t="array" ref="BD1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13" s="150"/>
      <c r="BF113" s="15"/>
      <c r="BG113" s="16"/>
      <c r="BH113" s="16"/>
      <c r="BI113" s="16"/>
      <c r="BJ113" s="17"/>
      <c r="BK113" s="15"/>
      <c r="BL113" s="130"/>
      <c r="BM113" s="130"/>
      <c r="BN113" s="130"/>
      <c r="BO113" s="17"/>
      <c r="BP113" s="11" t="str">
        <f t="shared" si="9"/>
        <v>Aderente</v>
      </c>
      <c r="BQ113" s="18" t="str">
        <f>IF(OR(B113="",E113=""),"*",AX113/O113)</f>
        <v>*</v>
      </c>
      <c r="BR113" s="18" t="str">
        <f>IF(OR(B113="",E113=""),"*",AZ113/P113)</f>
        <v>*</v>
      </c>
      <c r="BS113" s="210" t="str">
        <f t="shared" si="7"/>
        <v/>
      </c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</row>
    <row r="114" spans="1:122">
      <c r="A114" s="45" t="str">
        <f t="shared" si="8"/>
        <v>W4846062</v>
      </c>
      <c r="B114" s="102">
        <v>46062</v>
      </c>
      <c r="C114" s="134">
        <f>IF(BS_CONTROLE[[#This Row],[DATA]]="","",WEEKNUM(BS_CONTROLE[[#This Row],[DATA]]))</f>
        <v>7</v>
      </c>
      <c r="D114" s="104" t="s">
        <v>847</v>
      </c>
      <c r="E114" s="126" t="s">
        <v>638</v>
      </c>
      <c r="F114" s="142" t="str">
        <f>IF(D114="","*",VLOOKUP(E114,BS_ATIVIDADE[],3,FALSE))</f>
        <v>OUTROS</v>
      </c>
      <c r="G114" s="106" t="s">
        <v>302</v>
      </c>
      <c r="H114" s="106" t="s">
        <v>1248</v>
      </c>
      <c r="I114" s="105">
        <v>73</v>
      </c>
      <c r="J114" s="105">
        <v>262</v>
      </c>
      <c r="K114" s="105" t="s">
        <v>624</v>
      </c>
      <c r="L114" s="127" t="s">
        <v>1210</v>
      </c>
      <c r="M114" s="127" t="s">
        <v>1211</v>
      </c>
      <c r="N114" s="106">
        <v>0.375</v>
      </c>
      <c r="O114" s="106">
        <v>4.1666666666666664E-2</v>
      </c>
      <c r="P114" s="105">
        <v>1</v>
      </c>
      <c r="Q114" s="9" t="str">
        <f>IF(E114=0, "*", IFERROR(_xlfn.XLOOKUP(E114, BS_ATIVIDADE[ATIVIDADE], BS_ATIVIDADE[UNIDADE]), "*"))</f>
        <v>BINÁRIO</v>
      </c>
      <c r="R114" s="128" t="str" cm="1">
        <f t="array" ref="R1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4" s="128" t="str" cm="1">
        <f t="array" ref="S1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14" s="10" t="str" cm="1">
        <f t="array" ref="T1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4" s="105" t="s">
        <v>1249</v>
      </c>
      <c r="V114" s="151" t="s">
        <v>1230</v>
      </c>
      <c r="W114" s="104" t="s">
        <v>452</v>
      </c>
      <c r="X114" s="129"/>
      <c r="Y114" s="104"/>
      <c r="Z114" s="105">
        <v>1</v>
      </c>
      <c r="AA114" s="103" t="s">
        <v>443</v>
      </c>
      <c r="AB114" s="152"/>
      <c r="AC114" s="107">
        <v>0.29166666666666669</v>
      </c>
      <c r="AD114" s="105">
        <v>6202</v>
      </c>
      <c r="AE114" s="105">
        <v>6201</v>
      </c>
      <c r="AF114" s="105" t="s">
        <v>624</v>
      </c>
      <c r="AG114" s="14"/>
      <c r="AH114" s="126" t="str">
        <f>IF(BS_CONTROLE[[#This Row],[Atividade]]=0, "-", BS_CONTROLE[[#This Row],[Atividade]])</f>
        <v>DESLOCAMENTO</v>
      </c>
      <c r="AI114" s="8" t="str">
        <f>IF(BS_CONTROLE[[#This Row],[Atividade]]=0, "-", BS_CONTROLE[[#This Row],[Atividade]])</f>
        <v>DESLOCAMENTO</v>
      </c>
      <c r="AJ114" s="30" t="str">
        <f>BS_CONTROLE[[#This Row],[Local - Partida]]</f>
        <v>ZEC2</v>
      </c>
      <c r="AK114" s="30" t="str">
        <f>BS_CONTROLE[[#This Row],[Local - Encerramento]]</f>
        <v>TAP2</v>
      </c>
      <c r="AL114" s="105" t="str">
        <f>IF(BS_CONTROLE[[#This Row],[Entre - Estações]]=0, "-", BS_CONTROLE[[#This Row],[Entre - Estações]])</f>
        <v>ZEC-TAP</v>
      </c>
      <c r="AM114" s="105" t="str">
        <f>IF(BS_CONTROLE[[#This Row],[SB]]=0, "-", BS_CONTROLE[[#This Row],[SB]])</f>
        <v>ZECTAP</v>
      </c>
      <c r="AN114" s="105">
        <f>IF(BS_CONTROLE[[#This Row],[SUB]]=0, "-", BS_CONTROLE[[#This Row],[SUB]])</f>
        <v>73</v>
      </c>
      <c r="AO114" s="105">
        <f>BS_CONTROLE[[#This Row],[KM - Inicio]]</f>
        <v>262</v>
      </c>
      <c r="AP114" s="105">
        <f>BS_CONTROLE[[#This Row],[KM - Inicio]]</f>
        <v>262</v>
      </c>
      <c r="AQ114" s="108">
        <v>0.40833333333333333</v>
      </c>
      <c r="AR114" s="108">
        <v>0</v>
      </c>
      <c r="AS114" s="108">
        <v>4.1666666666666664E-2</v>
      </c>
      <c r="AT114" s="135"/>
      <c r="AU114" s="135"/>
      <c r="AV114" s="13"/>
      <c r="AW114" s="13"/>
      <c r="AX114" s="176">
        <f>IF(D114="","*",IFERROR(IF(ISODD(COUNT(AR114:AW114)),"ERRO",SUM((AS114-AR114),(AU114-AT114),(AW114-AV114))),"ERRO"))</f>
        <v>4.1666666666666664E-2</v>
      </c>
      <c r="AY114" s="153"/>
      <c r="AZ114" s="109">
        <v>1</v>
      </c>
      <c r="BA114" s="9" t="str">
        <f>IFERROR(_xlfn.XLOOKUP(AH114, BS_ATIVIDADE[ATIVIDADE],BS_ATIVIDADE[UNIDADE] ), "*")</f>
        <v>BINÁRIO</v>
      </c>
      <c r="BB114" s="12" t="str" cm="1">
        <f t="array" ref="BB1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4" s="12" t="str" cm="1">
        <f t="array" ref="BC1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14" s="10" t="str" cm="1">
        <f t="array" ref="BD1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4" s="150"/>
      <c r="BF114" s="15"/>
      <c r="BG114" s="16">
        <v>1</v>
      </c>
      <c r="BH114" s="16"/>
      <c r="BI114" s="16" t="s">
        <v>1250</v>
      </c>
      <c r="BJ114" s="17" t="s">
        <v>1251</v>
      </c>
      <c r="BK114" s="15"/>
      <c r="BL114" s="130" t="s">
        <v>476</v>
      </c>
      <c r="BM114" s="130" t="s">
        <v>476</v>
      </c>
      <c r="BN114" s="130" t="s">
        <v>476</v>
      </c>
      <c r="BO114" s="17" t="s">
        <v>624</v>
      </c>
      <c r="BP114" s="11" t="str">
        <f t="shared" si="9"/>
        <v>Aderente</v>
      </c>
      <c r="BQ114" s="18">
        <f>IF(OR(B114="",E114=""),"*",AX114/O114)</f>
        <v>1</v>
      </c>
      <c r="BR114" s="18">
        <f>IF(OR(B114="",E114=""),"*",AZ114/P114)</f>
        <v>1</v>
      </c>
      <c r="BS114" s="210" t="str">
        <f t="shared" si="7"/>
        <v>OKOK</v>
      </c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</row>
    <row r="115" spans="1:122">
      <c r="A115" s="45" t="str">
        <f t="shared" si="8"/>
        <v>V8746062</v>
      </c>
      <c r="B115" s="102">
        <v>46062</v>
      </c>
      <c r="C115" s="134">
        <f>IF(BS_CONTROLE[[#This Row],[DATA]]="","",WEEKNUM(BS_CONTROLE[[#This Row],[DATA]]))</f>
        <v>7</v>
      </c>
      <c r="D115" s="178" t="s">
        <v>830</v>
      </c>
      <c r="E115" s="185" t="s">
        <v>729</v>
      </c>
      <c r="F115" s="142" t="str">
        <f>IF(D115="","*",VLOOKUP(E115,BS_ATIVIDADE[],3,FALSE))</f>
        <v>MECANIZAÇÃO - SOCADORA</v>
      </c>
      <c r="G115" s="205" t="s">
        <v>334</v>
      </c>
      <c r="H115" s="106" t="s">
        <v>332</v>
      </c>
      <c r="I115" s="105">
        <v>73</v>
      </c>
      <c r="J115" s="105">
        <v>326.10000000000002</v>
      </c>
      <c r="K115" s="105">
        <v>325.39999999999998</v>
      </c>
      <c r="L115" s="127" t="str" cm="1">
        <f t="array" ref="L1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15" s="127" cm="1">
        <f t="array" ref="M1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115" s="186">
        <v>0.34722222222222221</v>
      </c>
      <c r="O115" s="106">
        <v>8.3333333333333329E-2</v>
      </c>
      <c r="P115" s="105">
        <v>1020</v>
      </c>
      <c r="Q115" s="9" t="str">
        <f>IF(E115=0, "*", IFERROR(_xlfn.XLOOKUP(E115, BS_ATIVIDADE[ATIVIDADE], BS_ATIVIDADE[UNIDADE]), "*"))</f>
        <v>M</v>
      </c>
      <c r="R115" s="128" t="str" cm="1">
        <f t="array" ref="R1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5" s="128" t="str" cm="1">
        <f t="array" ref="S1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15" s="10" t="str" cm="1">
        <f t="array" ref="T1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5" s="105" t="s">
        <v>1063</v>
      </c>
      <c r="V115" s="105" t="s">
        <v>1064</v>
      </c>
      <c r="W115" s="104" t="s">
        <v>452</v>
      </c>
      <c r="X115" s="129"/>
      <c r="Y115" s="104"/>
      <c r="Z115" s="105"/>
      <c r="AA115" s="103"/>
      <c r="AB115" s="152"/>
      <c r="AC115" s="107"/>
      <c r="AD115" s="105"/>
      <c r="AE115" s="105"/>
      <c r="AF115" s="105"/>
      <c r="AG115" s="14"/>
      <c r="AH115" s="126" t="str">
        <f>IF(BS_CONTROLE[[#This Row],[Atividade]]=0, "-", BS_CONTROLE[[#This Row],[Atividade]])</f>
        <v>MECANIZAÇÃO - SOCADORA</v>
      </c>
      <c r="AI115" s="8" t="str">
        <f>IF(BS_CONTROLE[[#This Row],[Atividade]]=0, "-", BS_CONTROLE[[#This Row],[Atividade]])</f>
        <v>MECANIZAÇÃO - SOCADORA</v>
      </c>
      <c r="AJ115" s="30" t="str">
        <f>BS_CONTROLE[[#This Row],[Local - Partida]]</f>
        <v>ZDP2</v>
      </c>
      <c r="AK115" s="30" t="str">
        <f>BS_CONTROLE[[#This Row],[Local - Encerramento]]</f>
        <v>ZDP</v>
      </c>
      <c r="AL115" s="105" t="str">
        <f>IF(BS_CONTROLE[[#This Row],[Entre - Estações]]=0, "-", BS_CONTROLE[[#This Row],[Entre - Estações]])</f>
        <v>ZGI-ZFN</v>
      </c>
      <c r="AM115" s="105">
        <f>IF(BS_CONTROLE[[#This Row],[SB]]=0, "-", BS_CONTROLE[[#This Row],[SB]])</f>
        <v>326332</v>
      </c>
      <c r="AN115" s="105">
        <f>IF(BS_CONTROLE[[#This Row],[SUB]]=0, "-", BS_CONTROLE[[#This Row],[SUB]])</f>
        <v>73</v>
      </c>
      <c r="AO115" s="105">
        <f>BS_CONTROLE[[#This Row],[KM - Inicio]]</f>
        <v>326.10000000000002</v>
      </c>
      <c r="AP115" s="105">
        <f>BS_CONTROLE[[#This Row],[KM - Inicio]]</f>
        <v>326.10000000000002</v>
      </c>
      <c r="AQ115" s="108">
        <v>0.32708333333333334</v>
      </c>
      <c r="AR115" s="108">
        <v>0</v>
      </c>
      <c r="AS115" s="108">
        <v>0</v>
      </c>
      <c r="AT115" s="135"/>
      <c r="AU115" s="135"/>
      <c r="AV115" s="13"/>
      <c r="AW115" s="13"/>
      <c r="AX115" s="176">
        <f>IF(D115="","*",IFERROR(IF(ISODD(COUNT(AR115:AW115)),"ERRO",SUM((AS115-AR115),(AU115-AT115),(AW115-AV115))),"ERRO"))</f>
        <v>0</v>
      </c>
      <c r="AY115" s="153"/>
      <c r="AZ115" s="109">
        <v>0</v>
      </c>
      <c r="BA115" s="9" t="str">
        <f>IFERROR(_xlfn.XLOOKUP(AH115, BS_ATIVIDADE[ATIVIDADE],BS_ATIVIDADE[UNIDADE] ), "*")</f>
        <v>M</v>
      </c>
      <c r="BB115" s="12" t="str" cm="1">
        <f t="array" ref="BB1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5" s="12" t="str" cm="1">
        <f t="array" ref="BC1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15" s="10" t="str" cm="1">
        <f t="array" ref="BD1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5" s="150"/>
      <c r="BF115" s="15"/>
      <c r="BG115" s="16">
        <v>0</v>
      </c>
      <c r="BH115" s="16"/>
      <c r="BI115" s="16" t="s">
        <v>1207</v>
      </c>
      <c r="BJ115" s="16" t="s">
        <v>1207</v>
      </c>
      <c r="BK115" s="15"/>
      <c r="BL115" s="130" t="s">
        <v>471</v>
      </c>
      <c r="BM115" s="130" t="s">
        <v>500</v>
      </c>
      <c r="BN115" s="130" t="s">
        <v>599</v>
      </c>
      <c r="BO115" s="17" t="s">
        <v>624</v>
      </c>
      <c r="BP115" s="11" t="str">
        <f t="shared" si="9"/>
        <v>Produção e Intervalo</v>
      </c>
      <c r="BQ115" s="18">
        <f>IF(OR(B115="",E115=""),"*",AX115/O115)</f>
        <v>0</v>
      </c>
      <c r="BR115" s="18">
        <f>IF(OR(B115="",E115=""),"*",AZ115/P115)</f>
        <v>0</v>
      </c>
      <c r="BS115" s="210" t="str">
        <f t="shared" si="7"/>
        <v>CCOCirculaçãoIntervaloOportunidade</v>
      </c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</row>
    <row r="116" spans="1:122">
      <c r="A116" s="45" t="str">
        <f>D116&amp;B116</f>
        <v>JOVÂNIO (TP-850)46062</v>
      </c>
      <c r="B116" s="183">
        <v>46062</v>
      </c>
      <c r="C116" s="134">
        <f>IF(BS_CONTROLE[[#This Row],[DATA]]="","",WEEKNUM(BS_CONTROLE[[#This Row],[DATA]]))</f>
        <v>7</v>
      </c>
      <c r="D116" s="178" t="s">
        <v>927</v>
      </c>
      <c r="E116" s="126" t="s">
        <v>806</v>
      </c>
      <c r="F116" s="142" t="str">
        <f>IF(D116="","*",VLOOKUP(E116,BS_ATIVIDADE[],3,FALSE))</f>
        <v>SOLDA</v>
      </c>
      <c r="G116" s="206" t="s">
        <v>624</v>
      </c>
      <c r="H116" s="150" t="s">
        <v>624</v>
      </c>
      <c r="I116" s="105">
        <v>73</v>
      </c>
      <c r="J116" s="105">
        <v>268</v>
      </c>
      <c r="K116" s="105" t="s">
        <v>624</v>
      </c>
      <c r="L116" s="127" t="str" cm="1">
        <f t="array" ref="L1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ZEC-ZKY</v>
      </c>
      <c r="M116" s="127" cm="1">
        <f t="array" ref="M1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267271</v>
      </c>
      <c r="N116" s="186">
        <v>0.375</v>
      </c>
      <c r="O116" s="106">
        <v>6.25E-2</v>
      </c>
      <c r="P116" s="105">
        <v>1</v>
      </c>
      <c r="Q116" s="9" t="str">
        <f>IF(E116=0, "*", IFERROR(_xlfn.XLOOKUP(E116, BS_ATIVIDADE[ATIVIDADE], BS_ATIVIDADE[UNIDADE]), "*"))</f>
        <v>Nº DE SOLDA</v>
      </c>
      <c r="R116" s="128" t="str" cm="1">
        <f t="array" ref="R1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6" s="128" t="str" cm="1">
        <f t="array" ref="S1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16" s="10" t="str" cm="1">
        <f t="array" ref="T1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6" s="105" t="s">
        <v>1079</v>
      </c>
      <c r="V116" s="105" t="s">
        <v>1080</v>
      </c>
      <c r="W116" s="104" t="s">
        <v>452</v>
      </c>
      <c r="X116" s="129"/>
      <c r="Y116" s="104"/>
      <c r="Z116" s="187"/>
      <c r="AA116" s="188"/>
      <c r="AB116" s="188"/>
      <c r="AC116" s="189"/>
      <c r="AD116" s="187"/>
      <c r="AE116" s="187"/>
      <c r="AF116" s="127"/>
      <c r="AG116" s="14"/>
      <c r="AH116" s="126" t="str">
        <f>IF(BS_CONTROLE[[#This Row],[Atividade]]=0, "-", BS_CONTROLE[[#This Row],[Atividade]])</f>
        <v>PDM - SOLDA</v>
      </c>
      <c r="AI116" s="8" t="str">
        <f>IF(BS_CONTROLE[[#This Row],[Atividade]]=0, "-", BS_CONTROLE[[#This Row],[Atividade]])</f>
        <v>PDM - SOLDA</v>
      </c>
      <c r="AJ116" s="30" t="str">
        <f>BS_CONTROLE[[#This Row],[Local - Partida]]</f>
        <v>-</v>
      </c>
      <c r="AK116" s="30" t="str">
        <f>BS_CONTROLE[[#This Row],[Local - Encerramento]]</f>
        <v>-</v>
      </c>
      <c r="AL116" s="105" t="s">
        <v>1252</v>
      </c>
      <c r="AM116" s="105" t="s">
        <v>338</v>
      </c>
      <c r="AN116" s="105">
        <f>IF(BS_CONTROLE[[#This Row],[SUB]]=0, "-", BS_CONTROLE[[#This Row],[SUB]])</f>
        <v>73</v>
      </c>
      <c r="AO116" s="105">
        <v>306</v>
      </c>
      <c r="AP116" s="105" t="s">
        <v>624</v>
      </c>
      <c r="AQ116" s="108">
        <v>0.375</v>
      </c>
      <c r="AR116" s="108">
        <v>0</v>
      </c>
      <c r="AS116" s="108">
        <v>0</v>
      </c>
      <c r="AT116" s="135"/>
      <c r="AU116" s="135"/>
      <c r="AV116" s="13"/>
      <c r="AW116" s="13"/>
      <c r="AX116" s="176">
        <f>IF(D116="","*",IFERROR(IF(ISODD(COUNT(AR116:AW116)),"ERRO",SUM((AS116-AR116),(AU116-AT116),(AW116-AV116))),"ERRO"))</f>
        <v>0</v>
      </c>
      <c r="AY116" s="153"/>
      <c r="AZ116" s="109">
        <v>0</v>
      </c>
      <c r="BA116" s="9" t="str">
        <f>IFERROR(_xlfn.XLOOKUP(AH116, BS_ATIVIDADE[ATIVIDADE],BS_ATIVIDADE[UNIDADE] ), "*")</f>
        <v>Nº DE SOLDA</v>
      </c>
      <c r="BB116" s="12" t="str" cm="1">
        <f t="array" ref="BB1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6" s="12" t="str" cm="1">
        <f t="array" ref="BC1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16" s="10" t="str" cm="1">
        <f t="array" ref="BD1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6" s="150" t="str">
        <f>BS_CONTROLE[[#This Row],[Responsavel pelo boletim]]</f>
        <v xml:space="preserve">ronaldo </v>
      </c>
      <c r="BF116" s="15"/>
      <c r="BG116" s="16">
        <v>0</v>
      </c>
      <c r="BH116" s="16"/>
      <c r="BI116" s="16" t="s">
        <v>1253</v>
      </c>
      <c r="BJ116" s="16" t="s">
        <v>1253</v>
      </c>
      <c r="BK116" s="15"/>
      <c r="BL116" s="130" t="s">
        <v>478</v>
      </c>
      <c r="BM116" s="130" t="s">
        <v>502</v>
      </c>
      <c r="BN116" s="130" t="s">
        <v>502</v>
      </c>
      <c r="BO116" s="190"/>
      <c r="BP116" s="11" t="str">
        <f>IF(AND(BQ116&lt;1,BR116&lt;1),"Produção e Intervalo",IF(BQ116&lt;1,"Intervalo",IF(BR116&lt;1,"Produção","Aderente")))</f>
        <v>Produção e Intervalo</v>
      </c>
      <c r="BQ116" s="18">
        <f>IF(OR(B116="",E116=""),"*",AX116/O116)</f>
        <v>0</v>
      </c>
      <c r="BR116" s="18">
        <f>IF(OR(B116="",E116=""),"*",AZ116/P116)</f>
        <v>0</v>
      </c>
      <c r="BS116" s="210" t="str">
        <f t="shared" si="7"/>
        <v>CondiçõesClimáticaChuva</v>
      </c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</row>
    <row r="117" spans="1:122">
      <c r="A117" s="45" t="str">
        <f>D117&amp;B117</f>
        <v>JULIO CÉSAR (TP-701)46062</v>
      </c>
      <c r="B117" s="183">
        <v>46062</v>
      </c>
      <c r="C117" s="134">
        <f>IF(BS_CONTROLE[[#This Row],[DATA]]="","",WEEKNUM(BS_CONTROLE[[#This Row],[DATA]]))</f>
        <v>7</v>
      </c>
      <c r="D117" s="178" t="s">
        <v>931</v>
      </c>
      <c r="E117" s="126" t="s">
        <v>806</v>
      </c>
      <c r="F117" s="142" t="str">
        <f>IF(D117="","*",VLOOKUP(E117,BS_ATIVIDADE[],3,FALSE))</f>
        <v>SOLDA</v>
      </c>
      <c r="G117" s="206" t="s">
        <v>624</v>
      </c>
      <c r="H117" s="150" t="s">
        <v>624</v>
      </c>
      <c r="I117" s="105">
        <v>73</v>
      </c>
      <c r="J117" s="105">
        <v>169.7</v>
      </c>
      <c r="K117" s="105" t="s">
        <v>624</v>
      </c>
      <c r="L117" s="127" t="str" cm="1">
        <f t="array" ref="L1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ZUC-ZCG</v>
      </c>
      <c r="M117" s="127" t="str" cm="1">
        <f t="array" ref="M1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ZUC173</v>
      </c>
      <c r="N117" s="186">
        <v>0.375</v>
      </c>
      <c r="O117" s="106">
        <v>6.25E-2</v>
      </c>
      <c r="P117" s="105">
        <v>1</v>
      </c>
      <c r="Q117" s="9" t="str">
        <f>IF(E117=0, "*", IFERROR(_xlfn.XLOOKUP(E117, BS_ATIVIDADE[ATIVIDADE], BS_ATIVIDADE[UNIDADE]), "*"))</f>
        <v>Nº DE SOLDA</v>
      </c>
      <c r="R117" s="128" t="str" cm="1">
        <f t="array" ref="R1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7" s="128" t="str" cm="1">
        <f t="array" ref="S1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17" s="10" t="str" cm="1">
        <f t="array" ref="T1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7" s="105" t="s">
        <v>1079</v>
      </c>
      <c r="V117" s="105" t="s">
        <v>1080</v>
      </c>
      <c r="W117" s="104" t="s">
        <v>452</v>
      </c>
      <c r="X117" s="129"/>
      <c r="Y117" s="104"/>
      <c r="Z117" s="187"/>
      <c r="AA117" s="188"/>
      <c r="AB117" s="188"/>
      <c r="AC117" s="189"/>
      <c r="AD117" s="187"/>
      <c r="AE117" s="187"/>
      <c r="AF117" s="127"/>
      <c r="AG117" s="14"/>
      <c r="AH117" s="126" t="str">
        <f>IF(BS_CONTROLE[[#This Row],[Atividade]]=0, "-", BS_CONTROLE[[#This Row],[Atividade]])</f>
        <v>PDM - SOLDA</v>
      </c>
      <c r="AI117" s="8" t="str">
        <f>IF(BS_CONTROLE[[#This Row],[Atividade]]=0, "-", BS_CONTROLE[[#This Row],[Atividade]])</f>
        <v>PDM - SOLDA</v>
      </c>
      <c r="AJ117" s="30" t="str">
        <f>BS_CONTROLE[[#This Row],[Local - Partida]]</f>
        <v>-</v>
      </c>
      <c r="AK117" s="30" t="str">
        <f>BS_CONTROLE[[#This Row],[Local - Encerramento]]</f>
        <v>-</v>
      </c>
      <c r="AL117" s="105" t="s">
        <v>1252</v>
      </c>
      <c r="AM117" s="105" t="s">
        <v>338</v>
      </c>
      <c r="AN117" s="105">
        <f>IF(BS_CONTROLE[[#This Row],[SUB]]=0, "-", BS_CONTROLE[[#This Row],[SUB]])</f>
        <v>73</v>
      </c>
      <c r="AO117" s="105">
        <v>304</v>
      </c>
      <c r="AP117" s="105" t="s">
        <v>624</v>
      </c>
      <c r="AQ117" s="108">
        <v>0.375</v>
      </c>
      <c r="AR117" s="108">
        <v>0</v>
      </c>
      <c r="AS117" s="108">
        <v>0</v>
      </c>
      <c r="AT117" s="135"/>
      <c r="AU117" s="135"/>
      <c r="AV117" s="13"/>
      <c r="AW117" s="13"/>
      <c r="AX117" s="176">
        <f>IF(D117="","*",IFERROR(IF(ISODD(COUNT(AR117:AW117)),"ERRO",SUM((AS117-AR117),(AU117-AT117),(AW117-AV117))),"ERRO"))</f>
        <v>0</v>
      </c>
      <c r="AY117" s="153"/>
      <c r="AZ117" s="109">
        <v>0</v>
      </c>
      <c r="BA117" s="9" t="str">
        <f>IFERROR(_xlfn.XLOOKUP(AH117, BS_ATIVIDADE[ATIVIDADE],BS_ATIVIDADE[UNIDADE] ), "*")</f>
        <v>Nº DE SOLDA</v>
      </c>
      <c r="BB117" s="12" t="str" cm="1">
        <f t="array" ref="BB1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7" s="12" t="str" cm="1">
        <f t="array" ref="BC1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17" s="10" t="str" cm="1">
        <f t="array" ref="BD1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7" s="150" t="str">
        <f>BS_CONTROLE[[#This Row],[Responsavel pelo boletim]]</f>
        <v xml:space="preserve">ronaldo </v>
      </c>
      <c r="BF117" s="15"/>
      <c r="BG117" s="16">
        <v>0</v>
      </c>
      <c r="BH117" s="16"/>
      <c r="BI117" s="16" t="s">
        <v>1253</v>
      </c>
      <c r="BJ117" s="16" t="s">
        <v>1253</v>
      </c>
      <c r="BK117" s="15"/>
      <c r="BL117" s="130" t="s">
        <v>478</v>
      </c>
      <c r="BM117" s="130" t="s">
        <v>502</v>
      </c>
      <c r="BN117" s="130" t="s">
        <v>502</v>
      </c>
      <c r="BO117" s="190" t="s">
        <v>624</v>
      </c>
      <c r="BP117" s="11" t="str">
        <f>IF(AND(BQ117&lt;1,BR117&lt;1),"Produção e Intervalo",IF(BQ117&lt;1,"Intervalo",IF(BR117&lt;1,"Produção","Aderente")))</f>
        <v>Produção e Intervalo</v>
      </c>
      <c r="BQ117" s="18">
        <f>IF(OR(B117="",E117=""),"*",AX117/O117)</f>
        <v>0</v>
      </c>
      <c r="BR117" s="18">
        <f>IF(OR(B117="",E117=""),"*",AZ117/P117)</f>
        <v>0</v>
      </c>
      <c r="BS117" s="210" t="str">
        <f t="shared" si="7"/>
        <v>CondiçõesClimáticaChuva</v>
      </c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</row>
    <row r="118" spans="1:122">
      <c r="A118" s="45" t="str">
        <f t="shared" si="8"/>
        <v>V8846062</v>
      </c>
      <c r="B118" s="102">
        <v>46062</v>
      </c>
      <c r="C118" s="134">
        <f>IF(BS_CONTROLE[[#This Row],[DATA]]="","",WEEKNUM(BS_CONTROLE[[#This Row],[DATA]]))</f>
        <v>7</v>
      </c>
      <c r="D118" s="178" t="s">
        <v>832</v>
      </c>
      <c r="E118" s="126" t="s">
        <v>729</v>
      </c>
      <c r="F118" s="142" t="str">
        <f>IF(D118="","*",VLOOKUP(E118,BS_ATIVIDADE[],3,FALSE))</f>
        <v>MECANIZAÇÃO - SOCADORA</v>
      </c>
      <c r="G118" s="205" t="s">
        <v>1067</v>
      </c>
      <c r="H118" s="106" t="s">
        <v>1108</v>
      </c>
      <c r="I118" s="105">
        <v>73</v>
      </c>
      <c r="J118" s="105">
        <v>153.80000000000001</v>
      </c>
      <c r="K118" s="105">
        <v>151</v>
      </c>
      <c r="L118" s="127" t="str" cm="1">
        <f t="array" ref="L1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18" s="127" t="str" cm="1">
        <f t="array" ref="M1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18" s="186">
        <v>0.34722222222222221</v>
      </c>
      <c r="O118" s="106">
        <v>8.3333333333333329E-2</v>
      </c>
      <c r="P118" s="105">
        <v>510</v>
      </c>
      <c r="Q118" s="9" t="str">
        <f>IF(E118=0, "*", IFERROR(_xlfn.XLOOKUP(E118, BS_ATIVIDADE[ATIVIDADE], BS_ATIVIDADE[UNIDADE]), "*"))</f>
        <v>M</v>
      </c>
      <c r="R118" s="128" t="str" cm="1">
        <f t="array" ref="R1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8" s="128" t="str" cm="1">
        <f t="array" ref="S1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18" s="10" t="str" cm="1">
        <f t="array" ref="T1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8" s="105" t="s">
        <v>1063</v>
      </c>
      <c r="V118" s="105" t="s">
        <v>1064</v>
      </c>
      <c r="W118" s="104" t="s">
        <v>452</v>
      </c>
      <c r="X118" s="129"/>
      <c r="Y118" s="104"/>
      <c r="Z118" s="105"/>
      <c r="AA118" s="103"/>
      <c r="AB118" s="152"/>
      <c r="AC118" s="107"/>
      <c r="AD118" s="105"/>
      <c r="AE118" s="105"/>
      <c r="AF118" s="105"/>
      <c r="AG118" s="14"/>
      <c r="AH118" s="126" t="str">
        <f>IF(BS_CONTROLE[[#This Row],[Atividade]]=0, "-", BS_CONTROLE[[#This Row],[Atividade]])</f>
        <v>MECANIZAÇÃO - SOCADORA</v>
      </c>
      <c r="AI118" s="8" t="str">
        <f>IF(BS_CONTROLE[[#This Row],[Atividade]]=0, "-", BS_CONTROLE[[#This Row],[Atividade]])</f>
        <v>MECANIZAÇÃO - SOCADORA</v>
      </c>
      <c r="AJ118" s="30" t="str">
        <f>BS_CONTROLE[[#This Row],[Local - Partida]]</f>
        <v>ZPN2</v>
      </c>
      <c r="AK118" s="30" t="str">
        <f>BS_CONTROLE[[#This Row],[Local - Encerramento]]</f>
        <v>ZPN</v>
      </c>
      <c r="AL118" s="105" t="str">
        <f>IF(BS_CONTROLE[[#This Row],[Entre - Estações]]=0, "-", BS_CONTROLE[[#This Row],[Entre - Estações]])</f>
        <v>ZCV-ZCT</v>
      </c>
      <c r="AM118" s="105" t="str">
        <f>IF(BS_CONTROLE[[#This Row],[SB]]=0, "-", BS_CONTROLE[[#This Row],[SB]])</f>
        <v>152ZCT</v>
      </c>
      <c r="AN118" s="105">
        <f>IF(BS_CONTROLE[[#This Row],[SUB]]=0, "-", BS_CONTROLE[[#This Row],[SUB]])</f>
        <v>73</v>
      </c>
      <c r="AO118" s="105">
        <f>BS_CONTROLE[[#This Row],[KM - Inicio]]</f>
        <v>153.80000000000001</v>
      </c>
      <c r="AP118" s="105">
        <f>BS_CONTROLE[[#This Row],[KM - Inicio]]</f>
        <v>153.80000000000001</v>
      </c>
      <c r="AQ118" s="108">
        <v>0.33958333333333335</v>
      </c>
      <c r="AR118" s="108">
        <v>0</v>
      </c>
      <c r="AS118" s="108">
        <v>0</v>
      </c>
      <c r="AT118" s="135"/>
      <c r="AU118" s="135"/>
      <c r="AV118" s="13"/>
      <c r="AW118" s="13"/>
      <c r="AX118" s="176">
        <f>IF(D118="","*",IFERROR(IF(ISODD(COUNT(AR118:AW118)),"ERRO",SUM((AS118-AR118),(AU118-AT118),(AW118-AV118))),"ERRO"))</f>
        <v>0</v>
      </c>
      <c r="AY118" s="153"/>
      <c r="AZ118" s="109">
        <v>0</v>
      </c>
      <c r="BA118" s="9" t="str">
        <f>IFERROR(_xlfn.XLOOKUP(AH118, BS_ATIVIDADE[ATIVIDADE],BS_ATIVIDADE[UNIDADE] ), "*")</f>
        <v>M</v>
      </c>
      <c r="BB118" s="12" t="str" cm="1">
        <f t="array" ref="BB1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8" s="12" t="str" cm="1">
        <f t="array" ref="BC1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18" s="10" t="str" cm="1">
        <f t="array" ref="BD1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8" s="150"/>
      <c r="BF118" s="15"/>
      <c r="BG118" s="16">
        <v>0</v>
      </c>
      <c r="BH118" s="16"/>
      <c r="BI118" s="16" t="s">
        <v>1254</v>
      </c>
      <c r="BJ118" s="16" t="s">
        <v>1254</v>
      </c>
      <c r="BK118" s="15"/>
      <c r="BL118" s="130" t="s">
        <v>471</v>
      </c>
      <c r="BM118" s="130" t="s">
        <v>500</v>
      </c>
      <c r="BN118" s="130" t="s">
        <v>599</v>
      </c>
      <c r="BO118" s="17" t="s">
        <v>624</v>
      </c>
      <c r="BP118" s="11" t="str">
        <f t="shared" si="9"/>
        <v>Produção e Intervalo</v>
      </c>
      <c r="BQ118" s="18">
        <f>IF(OR(B118="",E118=""),"*",AX118/O118)</f>
        <v>0</v>
      </c>
      <c r="BR118" s="18">
        <f>IF(OR(B118="",E118=""),"*",AZ118/P118)</f>
        <v>0</v>
      </c>
      <c r="BS118" s="210" t="str">
        <f t="shared" si="7"/>
        <v>CCOCirculaçãoIntervaloOportunidade</v>
      </c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</row>
    <row r="119" spans="1:122">
      <c r="A119" s="45" t="str">
        <f>D119&amp;B119</f>
        <v>PEDRO (TP-696)46062</v>
      </c>
      <c r="B119" s="183">
        <v>46062</v>
      </c>
      <c r="C119" s="134">
        <f>IF(BS_CONTROLE[[#This Row],[DATA]]="","",WEEKNUM(BS_CONTROLE[[#This Row],[DATA]]))</f>
        <v>7</v>
      </c>
      <c r="D119" s="104" t="s">
        <v>945</v>
      </c>
      <c r="E119" s="126" t="s">
        <v>806</v>
      </c>
      <c r="F119" s="142" t="str">
        <f>IF(D119="","*",VLOOKUP(E119,BS_ATIVIDADE[],3,FALSE))</f>
        <v>SOLDA</v>
      </c>
      <c r="G119" s="207" t="s">
        <v>624</v>
      </c>
      <c r="H119" s="186" t="s">
        <v>624</v>
      </c>
      <c r="I119" s="105">
        <v>73</v>
      </c>
      <c r="J119" s="105">
        <v>102</v>
      </c>
      <c r="K119" s="105" t="s">
        <v>624</v>
      </c>
      <c r="L119" s="127" t="str" cm="1">
        <f t="array" ref="L1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119" s="127" t="str" cm="1">
        <f t="array" ref="M1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119" s="186">
        <v>0.375</v>
      </c>
      <c r="O119" s="106">
        <v>6.25E-2</v>
      </c>
      <c r="P119" s="105">
        <v>1</v>
      </c>
      <c r="Q119" s="9" t="str">
        <f>IF(E119=0, "*", IFERROR(_xlfn.XLOOKUP(E119, BS_ATIVIDADE[ATIVIDADE], BS_ATIVIDADE[UNIDADE]), "*"))</f>
        <v>Nº DE SOLDA</v>
      </c>
      <c r="R119" s="128" t="str" cm="1">
        <f t="array" ref="R1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19" s="128" t="str" cm="1">
        <f t="array" ref="S1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19" s="10" t="str" cm="1">
        <f t="array" ref="T1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19" s="105" t="s">
        <v>1074</v>
      </c>
      <c r="V119" s="105" t="s">
        <v>1080</v>
      </c>
      <c r="W119" s="104" t="s">
        <v>452</v>
      </c>
      <c r="X119" s="129"/>
      <c r="Y119" s="104"/>
      <c r="Z119" s="187"/>
      <c r="AA119" s="188"/>
      <c r="AB119" s="188"/>
      <c r="AC119" s="189"/>
      <c r="AD119" s="187"/>
      <c r="AE119" s="187"/>
      <c r="AF119" s="127"/>
      <c r="AG119" s="14"/>
      <c r="AH119" s="126" t="str">
        <f>IF(BS_CONTROLE[[#This Row],[Atividade]]=0, "-", BS_CONTROLE[[#This Row],[Atividade]])</f>
        <v>PDM - SOLDA</v>
      </c>
      <c r="AI119" s="8" t="str">
        <f>IF(BS_CONTROLE[[#This Row],[Atividade]]=0, "-", BS_CONTROLE[[#This Row],[Atividade]])</f>
        <v>PDM - SOLDA</v>
      </c>
      <c r="AJ119" s="30" t="str">
        <f>BS_CONTROLE[[#This Row],[Local - Partida]]</f>
        <v>-</v>
      </c>
      <c r="AK119" s="30" t="str">
        <f>BS_CONTROLE[[#This Row],[Local - Encerramento]]</f>
        <v>-</v>
      </c>
      <c r="AL119" s="105" t="str">
        <f>IF(BS_CONTROLE[[#This Row],[Entre - Estações]]=0, "-", BS_CONTROLE[[#This Row],[Entre - Estações]])</f>
        <v>ZCZ-ZZF</v>
      </c>
      <c r="AM119" s="105" t="str">
        <f>IF(BS_CONTROLE[[#This Row],[SB]]=0, "-", BS_CONTROLE[[#This Row],[SB]])</f>
        <v>101ZZF</v>
      </c>
      <c r="AN119" s="105">
        <f>IF(BS_CONTROLE[[#This Row],[SUB]]=0, "-", BS_CONTROLE[[#This Row],[SUB]])</f>
        <v>73</v>
      </c>
      <c r="AO119" s="105">
        <f>BS_CONTROLE[[#This Row],[KM - Inicio]]</f>
        <v>102</v>
      </c>
      <c r="AP119" s="105">
        <f>BS_CONTROLE[[#This Row],[KM - Inicio]]</f>
        <v>102</v>
      </c>
      <c r="AQ119" s="108">
        <v>0.375</v>
      </c>
      <c r="AR119" s="108">
        <v>0</v>
      </c>
      <c r="AS119" s="108">
        <v>0</v>
      </c>
      <c r="AT119" s="135"/>
      <c r="AU119" s="135"/>
      <c r="AV119" s="13"/>
      <c r="AW119" s="13"/>
      <c r="AX119" s="176">
        <f>IF(D119="","*",IFERROR(IF(ISODD(COUNT(AR119:AW119)),"ERRO",SUM((AS119-AR119),(AU119-AT119),(AW119-AV119))),"ERRO"))</f>
        <v>0</v>
      </c>
      <c r="AY119" s="153"/>
      <c r="AZ119" s="109">
        <v>0</v>
      </c>
      <c r="BA119" s="9" t="str">
        <f>IFERROR(_xlfn.XLOOKUP(AH119, BS_ATIVIDADE[ATIVIDADE],BS_ATIVIDADE[UNIDADE] ), "*")</f>
        <v>Nº DE SOLDA</v>
      </c>
      <c r="BB119" s="12" t="str" cm="1">
        <f t="array" ref="BB1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19" s="12" t="str" cm="1">
        <f t="array" ref="BC1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19" s="10" t="str" cm="1">
        <f t="array" ref="BD1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19" s="150" t="str">
        <f>BS_CONTROLE[[#This Row],[Responsavel pelo boletim]]</f>
        <v xml:space="preserve">Ronaldo </v>
      </c>
      <c r="BF119" s="15"/>
      <c r="BG119" s="16">
        <v>0</v>
      </c>
      <c r="BH119" s="16"/>
      <c r="BI119" s="16" t="s">
        <v>1255</v>
      </c>
      <c r="BJ119" s="16" t="s">
        <v>1253</v>
      </c>
      <c r="BK119" s="15"/>
      <c r="BL119" s="130" t="s">
        <v>478</v>
      </c>
      <c r="BM119" s="130" t="s">
        <v>502</v>
      </c>
      <c r="BN119" s="130" t="s">
        <v>502</v>
      </c>
      <c r="BO119" s="190" t="s">
        <v>624</v>
      </c>
      <c r="BP119" s="11" t="str">
        <f>IF(AND(BQ119&lt;1,BR119&lt;1),"Produção e Intervalo",IF(BQ119&lt;1,"Intervalo",IF(BR119&lt;1,"Produção","Aderente")))</f>
        <v>Produção e Intervalo</v>
      </c>
      <c r="BQ119" s="18">
        <f>IF(OR(B119="",E119=""),"*",AX119/O119)</f>
        <v>0</v>
      </c>
      <c r="BR119" s="18">
        <f>IF(OR(B119="",E119=""),"*",AZ119/P119)</f>
        <v>0</v>
      </c>
      <c r="BS119" s="210" t="str">
        <f t="shared" si="7"/>
        <v>CondiçõesClimáticaChuva</v>
      </c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</row>
    <row r="120" spans="1:122">
      <c r="A120" s="45" t="str">
        <f>D120&amp;B120</f>
        <v>ANTÔNIO (TP-713)46062</v>
      </c>
      <c r="B120" s="183">
        <v>46062</v>
      </c>
      <c r="C120" s="134">
        <f>IF(BS_CONTROLE[[#This Row],[DATA]]="","",WEEKNUM(BS_CONTROLE[[#This Row],[DATA]]))</f>
        <v>7</v>
      </c>
      <c r="D120" s="104" t="s">
        <v>883</v>
      </c>
      <c r="E120" s="185" t="s">
        <v>806</v>
      </c>
      <c r="F120" s="142" t="str">
        <f>IF(D120="","*",VLOOKUP(E120,BS_ATIVIDADE[],3,FALSE))</f>
        <v>SOLDA</v>
      </c>
      <c r="G120" s="106" t="s">
        <v>624</v>
      </c>
      <c r="H120" s="106" t="s">
        <v>624</v>
      </c>
      <c r="I120" s="105">
        <v>73</v>
      </c>
      <c r="J120" s="105">
        <v>16.8</v>
      </c>
      <c r="K120" s="105" t="s">
        <v>624</v>
      </c>
      <c r="L120" s="127" t="str" cm="1">
        <f t="array" ref="L1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20" s="127" t="str" cm="1">
        <f t="array" ref="M1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120" s="106">
        <v>0.375</v>
      </c>
      <c r="O120" s="106">
        <v>6.25E-2</v>
      </c>
      <c r="P120" s="105">
        <v>1</v>
      </c>
      <c r="Q120" s="9" t="str">
        <f>IF(E120=0, "*", IFERROR(_xlfn.XLOOKUP(E120, BS_ATIVIDADE[ATIVIDADE], BS_ATIVIDADE[UNIDADE]), "*"))</f>
        <v>Nº DE SOLDA</v>
      </c>
      <c r="R120" s="128" t="str" cm="1">
        <f t="array" ref="R1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0" s="128" t="str" cm="1">
        <f t="array" ref="S1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20" s="10" t="str" cm="1">
        <f t="array" ref="T1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0" s="105" t="s">
        <v>1089</v>
      </c>
      <c r="V120" s="105" t="s">
        <v>1080</v>
      </c>
      <c r="W120" s="104" t="s">
        <v>452</v>
      </c>
      <c r="X120" s="129"/>
      <c r="Y120" s="104"/>
      <c r="Z120" s="187"/>
      <c r="AA120" s="188"/>
      <c r="AB120" s="188"/>
      <c r="AC120" s="189"/>
      <c r="AD120" s="187"/>
      <c r="AE120" s="187"/>
      <c r="AF120" s="127"/>
      <c r="AG120" s="14"/>
      <c r="AH120" s="126" t="str">
        <f>IF(BS_CONTROLE[[#This Row],[Atividade]]=0, "-", BS_CONTROLE[[#This Row],[Atividade]])</f>
        <v>PDM - SOLDA</v>
      </c>
      <c r="AI120" s="8" t="str">
        <f>IF(BS_CONTROLE[[#This Row],[Atividade]]=0, "-", BS_CONTROLE[[#This Row],[Atividade]])</f>
        <v>PDM - SOLDA</v>
      </c>
      <c r="AJ120" s="30" t="str">
        <f>BS_CONTROLE[[#This Row],[Local - Partida]]</f>
        <v>-</v>
      </c>
      <c r="AK120" s="30" t="str">
        <f>BS_CONTROLE[[#This Row],[Local - Encerramento]]</f>
        <v>-</v>
      </c>
      <c r="AL120" s="105" t="s">
        <v>1256</v>
      </c>
      <c r="AM120" s="105" t="s">
        <v>169</v>
      </c>
      <c r="AN120" s="105">
        <f>IF(BS_CONTROLE[[#This Row],[SUB]]=0, "-", BS_CONTROLE[[#This Row],[SUB]])</f>
        <v>73</v>
      </c>
      <c r="AO120" s="105">
        <v>88</v>
      </c>
      <c r="AP120" s="105" t="s">
        <v>624</v>
      </c>
      <c r="AQ120" s="108">
        <v>0.375</v>
      </c>
      <c r="AR120" s="108">
        <v>0</v>
      </c>
      <c r="AS120" s="108">
        <v>0</v>
      </c>
      <c r="AT120" s="135"/>
      <c r="AU120" s="135"/>
      <c r="AV120" s="13"/>
      <c r="AW120" s="13"/>
      <c r="AX120" s="176">
        <f>IF(D120="","*",IFERROR(IF(ISODD(COUNT(AR120:AW120)),"ERRO",SUM((AS120-AR120),(AU120-AT120),(AW120-AV120))),"ERRO"))</f>
        <v>0</v>
      </c>
      <c r="AY120" s="153"/>
      <c r="AZ120" s="109">
        <v>0</v>
      </c>
      <c r="BA120" s="9" t="str">
        <f>IFERROR(_xlfn.XLOOKUP(AH120, BS_ATIVIDADE[ATIVIDADE],BS_ATIVIDADE[UNIDADE] ), "*")</f>
        <v>Nº DE SOLDA</v>
      </c>
      <c r="BB120" s="12" t="str" cm="1">
        <f t="array" ref="BB1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0" s="12" t="str" cm="1">
        <f t="array" ref="BC1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20" s="10" t="str" cm="1">
        <f t="array" ref="BD1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0" s="150" t="str">
        <f>BS_CONTROLE[[#This Row],[Responsavel pelo boletim]]</f>
        <v>Carlos Eduardo</v>
      </c>
      <c r="BF120" s="15"/>
      <c r="BG120" s="16">
        <v>0</v>
      </c>
      <c r="BH120" s="16"/>
      <c r="BI120" s="16" t="s">
        <v>1257</v>
      </c>
      <c r="BJ120" s="16" t="s">
        <v>1253</v>
      </c>
      <c r="BK120" s="15"/>
      <c r="BL120" s="130" t="s">
        <v>478</v>
      </c>
      <c r="BM120" s="130" t="s">
        <v>502</v>
      </c>
      <c r="BN120" s="130" t="s">
        <v>502</v>
      </c>
      <c r="BO120" s="190" t="s">
        <v>624</v>
      </c>
      <c r="BP120" s="11" t="str">
        <f>IF(AND(BQ120&lt;1,BR120&lt;1),"Produção e Intervalo",IF(BQ120&lt;1,"Intervalo",IF(BR120&lt;1,"Produção","Aderente")))</f>
        <v>Produção e Intervalo</v>
      </c>
      <c r="BQ120" s="18">
        <f>IF(OR(B120="",E120=""),"*",AX120/O120)</f>
        <v>0</v>
      </c>
      <c r="BR120" s="18">
        <f>IF(OR(B120="",E120=""),"*",AZ120/P120)</f>
        <v>0</v>
      </c>
      <c r="BS120" s="210" t="str">
        <f t="shared" si="7"/>
        <v>CondiçõesClimáticaChuva</v>
      </c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</row>
    <row r="121" spans="1:122">
      <c r="A121" s="45" t="str">
        <f>D121&amp;B121</f>
        <v>V4046062</v>
      </c>
      <c r="B121" s="183">
        <v>46062</v>
      </c>
      <c r="C121" s="134">
        <f>IF(BS_CONTROLE[[#This Row],[DATA]]="","",WEEKNUM(BS_CONTROLE[[#This Row],[DATA]]))</f>
        <v>7</v>
      </c>
      <c r="D121" s="184" t="s">
        <v>796</v>
      </c>
      <c r="E121" s="185" t="s">
        <v>755</v>
      </c>
      <c r="F121" s="142" t="str">
        <f>IF(D121="","*",VLOOKUP(E121,BS_ATIVIDADE[],3,FALSE))</f>
        <v>MODERNIZAÇÃO</v>
      </c>
      <c r="G121" s="207" t="s">
        <v>1119</v>
      </c>
      <c r="H121" s="186" t="s">
        <v>1119</v>
      </c>
      <c r="I121" s="127">
        <v>73</v>
      </c>
      <c r="J121" s="127">
        <v>54.7</v>
      </c>
      <c r="K121" s="105" t="s">
        <v>624</v>
      </c>
      <c r="L121" s="127" t="str" cm="1">
        <f t="array" ref="L1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21" s="127" t="s">
        <v>1223</v>
      </c>
      <c r="N121" s="186">
        <v>0.33333333333333331</v>
      </c>
      <c r="O121" s="106">
        <v>8.3333333333333329E-2</v>
      </c>
      <c r="P121" s="105">
        <v>1792</v>
      </c>
      <c r="Q121" s="9" t="str">
        <f>IF(E121=0, "*", IFERROR(_xlfn.XLOOKUP(E121, BS_ATIVIDADE[ATIVIDADE], BS_ATIVIDADE[UNIDADE]), "*"))</f>
        <v>M</v>
      </c>
      <c r="R121" s="128" t="str" cm="1">
        <f t="array" ref="R1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1" s="128" t="str" cm="1">
        <f t="array" ref="S1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21" s="10" t="str" cm="1">
        <f t="array" ref="T1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1" s="105" t="s">
        <v>1120</v>
      </c>
      <c r="V121" s="105" t="s">
        <v>1258</v>
      </c>
      <c r="W121" s="104" t="s">
        <v>452</v>
      </c>
      <c r="X121" s="129"/>
      <c r="Y121" s="104"/>
      <c r="Z121" s="187"/>
      <c r="AA121" s="188"/>
      <c r="AB121" s="188"/>
      <c r="AC121" s="189"/>
      <c r="AD121" s="187"/>
      <c r="AE121" s="187"/>
      <c r="AF121" s="127"/>
      <c r="AG121" s="14"/>
      <c r="AH121" s="126" t="str">
        <f>IF(BS_CONTROLE[[#This Row],[Atividade]]=0, "-", BS_CONTROLE[[#This Row],[Atividade]])</f>
        <v>MODERNIZAÇÃO - SOCADORA</v>
      </c>
      <c r="AI121" s="8" t="str">
        <f>IF(BS_CONTROLE[[#This Row],[Atividade]]=0, "-", BS_CONTROLE[[#This Row],[Atividade]])</f>
        <v>MODERNIZAÇÃO - SOCADORA</v>
      </c>
      <c r="AJ121" s="30" t="str">
        <f>BS_CONTROLE[[#This Row],[Local - Partida]]</f>
        <v>ZDGK582</v>
      </c>
      <c r="AK121" s="30" t="str">
        <f>BS_CONTROLE[[#This Row],[Local - Encerramento]]</f>
        <v>ZDGK582</v>
      </c>
      <c r="AL121" s="105" t="str">
        <f>IF(BS_CONTROLE[[#This Row],[Entre - Estações]]=0, "-", BS_CONTROLE[[#This Row],[Entre - Estações]])</f>
        <v>ZDG-ZTN</v>
      </c>
      <c r="AM121" s="105" t="str">
        <f>IF(BS_CONTROLE[[#This Row],[SB]]=0, "-", BS_CONTROLE[[#This Row],[SB]])</f>
        <v>ZDGPZT2</v>
      </c>
      <c r="AN121" s="105">
        <f>IF(BS_CONTROLE[[#This Row],[SUB]]=0, "-", BS_CONTROLE[[#This Row],[SUB]])</f>
        <v>73</v>
      </c>
      <c r="AO121" s="105">
        <f>BS_CONTROLE[[#This Row],[KM - Inicio]]</f>
        <v>54.7</v>
      </c>
      <c r="AP121" s="105">
        <f>BS_CONTROLE[[#This Row],[KM - Inicio]]</f>
        <v>54.7</v>
      </c>
      <c r="AQ121" s="108">
        <v>0.33194444444444443</v>
      </c>
      <c r="AR121" s="108">
        <v>0</v>
      </c>
      <c r="AS121" s="108">
        <v>0</v>
      </c>
      <c r="AT121" s="135"/>
      <c r="AU121" s="135"/>
      <c r="AV121" s="13"/>
      <c r="AW121" s="13"/>
      <c r="AX121" s="176">
        <f>IF(D121="","*",IFERROR(IF(ISODD(COUNT(AR121:AW121)),"ERRO",SUM((AS121-AR121),(AU121-AT121),(AW121-AV121))),"ERRO"))</f>
        <v>0</v>
      </c>
      <c r="AY121" s="153"/>
      <c r="AZ121" s="109">
        <v>0</v>
      </c>
      <c r="BA121" s="9" t="str">
        <f>IFERROR(_xlfn.XLOOKUP(AH121, BS_ATIVIDADE[ATIVIDADE],BS_ATIVIDADE[UNIDADE] ), "*")</f>
        <v>M</v>
      </c>
      <c r="BB121" s="12" t="str" cm="1">
        <f t="array" ref="BB1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1" s="12" t="str" cm="1">
        <f t="array" ref="BC1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21" s="10" t="str" cm="1">
        <f t="array" ref="BD1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1" s="150" t="str">
        <f>BS_CONTROLE[[#This Row],[Responsavel pelo boletim]]</f>
        <v>Luiz Granado</v>
      </c>
      <c r="BF121" s="15"/>
      <c r="BG121" s="16">
        <v>0</v>
      </c>
      <c r="BH121" s="16"/>
      <c r="BI121" s="16" t="s">
        <v>1259</v>
      </c>
      <c r="BJ121" s="16" t="s">
        <v>1260</v>
      </c>
      <c r="BK121" s="15"/>
      <c r="BL121" s="130" t="s">
        <v>471</v>
      </c>
      <c r="BM121" s="130" t="s">
        <v>500</v>
      </c>
      <c r="BN121" s="130" t="s">
        <v>599</v>
      </c>
      <c r="BO121" s="190" t="s">
        <v>624</v>
      </c>
      <c r="BP121" s="11" t="str">
        <f>IF(AND(BQ121&lt;1,BR121&lt;1),"Produção e Intervalo",IF(BQ121&lt;1,"Intervalo",IF(BR121&lt;1,"Produção","Aderente")))</f>
        <v>Produção e Intervalo</v>
      </c>
      <c r="BQ121" s="18">
        <f>IF(OR(B121="",E121=""),"*",AX121/O121)</f>
        <v>0</v>
      </c>
      <c r="BR121" s="18">
        <f>IF(OR(B121="",E121=""),"*",AZ121/P121)</f>
        <v>0</v>
      </c>
      <c r="BS121" s="210" t="str">
        <f t="shared" si="7"/>
        <v>CCOCirculaçãoIntervaloOportunidade</v>
      </c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</row>
    <row r="122" spans="1:122">
      <c r="A122" s="45" t="str">
        <f>D122&amp;B122</f>
        <v>A7346062</v>
      </c>
      <c r="B122" s="183">
        <v>46062</v>
      </c>
      <c r="C122" s="134">
        <f>IF(BS_CONTROLE[[#This Row],[DATA]]="","",WEEKNUM(BS_CONTROLE[[#This Row],[DATA]]))</f>
        <v>7</v>
      </c>
      <c r="D122" s="184" t="s">
        <v>745</v>
      </c>
      <c r="E122" s="185" t="s">
        <v>645</v>
      </c>
      <c r="F122" s="142" t="str">
        <f>IF(D122="","*",VLOOKUP(E122,BS_ATIVIDADE[],3,FALSE))</f>
        <v>DETECÇÃO</v>
      </c>
      <c r="G122" s="186" t="s">
        <v>16</v>
      </c>
      <c r="H122" s="186" t="s">
        <v>1108</v>
      </c>
      <c r="I122" s="127">
        <v>73</v>
      </c>
      <c r="J122" s="127">
        <v>7</v>
      </c>
      <c r="K122" s="105">
        <v>128</v>
      </c>
      <c r="L122" s="127" t="s">
        <v>1261</v>
      </c>
      <c r="M122" s="127" t="s">
        <v>1262</v>
      </c>
      <c r="N122" s="186">
        <v>0.33333333333333331</v>
      </c>
      <c r="O122" s="106">
        <v>4.1666666666666664E-2</v>
      </c>
      <c r="P122" s="105">
        <v>100</v>
      </c>
      <c r="Q122" s="9" t="str">
        <f>IF(E122=0, "*", IFERROR(_xlfn.XLOOKUP(E122, BS_ATIVIDADE[ATIVIDADE], BS_ATIVIDADE[UNIDADE]), "*"))</f>
        <v>KM</v>
      </c>
      <c r="R122" s="128" t="str" cm="1">
        <f t="array" ref="R1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2" s="128" t="str" cm="1">
        <f t="array" ref="S1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22" s="10" t="str" cm="1">
        <f t="array" ref="T1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2" s="105" t="s">
        <v>1263</v>
      </c>
      <c r="V122" s="105" t="s">
        <v>1154</v>
      </c>
      <c r="W122" s="104" t="s">
        <v>452</v>
      </c>
      <c r="X122" s="129"/>
      <c r="Y122" s="104"/>
      <c r="Z122" s="187"/>
      <c r="AA122" s="188"/>
      <c r="AB122" s="188"/>
      <c r="AC122" s="189"/>
      <c r="AD122" s="187"/>
      <c r="AE122" s="187"/>
      <c r="AF122" s="127"/>
      <c r="AG122" s="14"/>
      <c r="AH122" s="126" t="str">
        <f>IF(BS_CONTROLE[[#This Row],[Atividade]]=0, "-", BS_CONTROLE[[#This Row],[Atividade]])</f>
        <v>DETECÇÃO - RONDA 7 DIAS</v>
      </c>
      <c r="AI122" s="8" t="str">
        <f>IF(BS_CONTROLE[[#This Row],[Atividade]]=0, "-", BS_CONTROLE[[#This Row],[Atividade]])</f>
        <v>DETECÇÃO - RONDA 7 DIAS</v>
      </c>
      <c r="AJ122" s="30" t="str">
        <f>BS_CONTROLE[[#This Row],[Local - Partida]]</f>
        <v>ZTO2</v>
      </c>
      <c r="AK122" s="30" t="str">
        <f>BS_CONTROLE[[#This Row],[Local - Encerramento]]</f>
        <v>ZPN</v>
      </c>
      <c r="AL122" s="105" t="str">
        <f>IF(BS_CONTROLE[[#This Row],[Entre - Estações]]=0, "-", BS_CONTROLE[[#This Row],[Entre - Estações]])</f>
        <v>ZTO-ZPN</v>
      </c>
      <c r="AM122" s="105" t="str">
        <f>IF(BS_CONTROLE[[#This Row],[SB]]=0, "-", BS_CONTROLE[[#This Row],[SB]])</f>
        <v>ZTOZPN</v>
      </c>
      <c r="AN122" s="105">
        <f>IF(BS_CONTROLE[[#This Row],[SUB]]=0, "-", BS_CONTROLE[[#This Row],[SUB]])</f>
        <v>73</v>
      </c>
      <c r="AO122" s="105">
        <f>BS_CONTROLE[[#This Row],[KM - Inicio]]</f>
        <v>7</v>
      </c>
      <c r="AP122" s="105">
        <f>BS_CONTROLE[[#This Row],[KM - Inicio]]</f>
        <v>7</v>
      </c>
      <c r="AQ122" s="108">
        <v>0.50416666666666665</v>
      </c>
      <c r="AR122" s="108">
        <v>0</v>
      </c>
      <c r="AS122" s="108">
        <v>0</v>
      </c>
      <c r="AT122" s="135"/>
      <c r="AU122" s="135"/>
      <c r="AV122" s="13"/>
      <c r="AW122" s="13"/>
      <c r="AX122" s="176">
        <f>IF(D122="","*",IFERROR(IF(ISODD(COUNT(AR122:AW122)),"ERRO",SUM((AS122-AR122),(AU122-AT122),(AW122-AV122))),"ERRO"))</f>
        <v>0</v>
      </c>
      <c r="AY122" s="153"/>
      <c r="AZ122" s="109">
        <v>50</v>
      </c>
      <c r="BA122" s="9" t="str">
        <f>IFERROR(_xlfn.XLOOKUP(AH122, BS_ATIVIDADE[ATIVIDADE],BS_ATIVIDADE[UNIDADE] ), "*")</f>
        <v>KM</v>
      </c>
      <c r="BB122" s="12" t="str" cm="1">
        <f t="array" ref="BB1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2" s="12" t="str" cm="1">
        <f t="array" ref="BC1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22" s="10" t="str" cm="1">
        <f t="array" ref="BD1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2" s="150" t="str">
        <f>BS_CONTROLE[[#This Row],[Responsavel pelo boletim]]</f>
        <v>Generoso</v>
      </c>
      <c r="BF122" s="15"/>
      <c r="BG122" s="16">
        <v>1</v>
      </c>
      <c r="BH122" s="16"/>
      <c r="BI122" s="16" t="s">
        <v>1264</v>
      </c>
      <c r="BJ122" s="17" t="s">
        <v>1265</v>
      </c>
      <c r="BK122" s="15"/>
      <c r="BL122" s="130" t="s">
        <v>479</v>
      </c>
      <c r="BM122" s="130" t="s">
        <v>486</v>
      </c>
      <c r="BN122" s="130" t="s">
        <v>581</v>
      </c>
      <c r="BO122" s="190"/>
      <c r="BP122" s="11" t="str">
        <f>IF(AND(BQ122&lt;1,BR122&lt;1),"Produção e Intervalo",IF(BQ122&lt;1,"Intervalo",IF(BR122&lt;1,"Produção","Aderente")))</f>
        <v>Produção e Intervalo</v>
      </c>
      <c r="BQ122" s="18">
        <f>IF(OR(B122="",E122=""),"*",AX122/O122)</f>
        <v>0</v>
      </c>
      <c r="BR122" s="18">
        <f>IF(OR(B122="",E122=""),"*",AZ122/P122)</f>
        <v>0.5</v>
      </c>
      <c r="BS122" s="210" t="str">
        <f t="shared" si="7"/>
        <v>ConfiabilidadeOperação</v>
      </c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</row>
    <row r="123" spans="1:122">
      <c r="A123" s="45" t="str">
        <f t="shared" si="8"/>
        <v>V8346062</v>
      </c>
      <c r="B123" s="102">
        <v>46062</v>
      </c>
      <c r="C123" s="134">
        <f>IF(BS_CONTROLE[[#This Row],[DATA]]="","",WEEKNUM(BS_CONTROLE[[#This Row],[DATA]]))</f>
        <v>7</v>
      </c>
      <c r="D123" s="104" t="s">
        <v>822</v>
      </c>
      <c r="E123" s="126" t="s">
        <v>729</v>
      </c>
      <c r="F123" s="142" t="str">
        <f>IF(D123="","*",VLOOKUP(E123,BS_ATIVIDADE[],3,FALSE))</f>
        <v>MECANIZAÇÃO - SOCADORA</v>
      </c>
      <c r="G123" s="106" t="s">
        <v>57</v>
      </c>
      <c r="H123" s="106" t="s">
        <v>57</v>
      </c>
      <c r="I123" s="105">
        <v>70</v>
      </c>
      <c r="J123" s="105">
        <v>139.19999999999999</v>
      </c>
      <c r="K123" s="105">
        <v>135</v>
      </c>
      <c r="L123" s="127" t="str" cm="1">
        <f t="array" ref="L1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23" s="127" t="str" cm="1">
        <f t="array" ref="M1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23" s="106">
        <v>0.35416666666666669</v>
      </c>
      <c r="O123" s="106">
        <v>8.3333333333333329E-2</v>
      </c>
      <c r="P123" s="105">
        <v>480</v>
      </c>
      <c r="Q123" s="9" t="str">
        <f>IF(E123=0, "*", IFERROR(_xlfn.XLOOKUP(E123, BS_ATIVIDADE[ATIVIDADE], BS_ATIVIDADE[UNIDADE]), "*"))</f>
        <v>M</v>
      </c>
      <c r="R123" s="128" t="str" cm="1">
        <f t="array" ref="R1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3" s="128" t="str" cm="1">
        <f t="array" ref="S1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23" s="10" t="str" cm="1">
        <f t="array" ref="T1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23" s="105" t="s">
        <v>1063</v>
      </c>
      <c r="V123" s="105" t="s">
        <v>1064</v>
      </c>
      <c r="W123" s="104" t="s">
        <v>452</v>
      </c>
      <c r="X123" s="129"/>
      <c r="Y123" s="104"/>
      <c r="Z123" s="105"/>
      <c r="AA123" s="103"/>
      <c r="AB123" s="152"/>
      <c r="AC123" s="107"/>
      <c r="AD123" s="105"/>
      <c r="AE123" s="105"/>
      <c r="AF123" s="105"/>
      <c r="AG123" s="14"/>
      <c r="AH123" s="126" t="str">
        <f>IF(BS_CONTROLE[[#This Row],[Atividade]]=0, "-", BS_CONTROLE[[#This Row],[Atividade]])</f>
        <v>MECANIZAÇÃO - SOCADORA</v>
      </c>
      <c r="AI123" s="8" t="str">
        <f>IF(BS_CONTROLE[[#This Row],[Atividade]]=0, "-", BS_CONTROLE[[#This Row],[Atividade]])</f>
        <v>MECANIZAÇÃO - SOCADORA</v>
      </c>
      <c r="AJ123" s="30" t="str">
        <f>BS_CONTROLE[[#This Row],[Local - Partida]]</f>
        <v>ZIQ2</v>
      </c>
      <c r="AK123" s="30" t="str">
        <f>BS_CONTROLE[[#This Row],[Local - Encerramento]]</f>
        <v>ZIQ2</v>
      </c>
      <c r="AL123" s="105" t="str">
        <f>IF(BS_CONTROLE[[#This Row],[Entre - Estações]]=0, "-", BS_CONTROLE[[#This Row],[Entre - Estações]])</f>
        <v>ZRQ-ZQX</v>
      </c>
      <c r="AM123" s="105" t="str">
        <f>IF(BS_CONTROLE[[#This Row],[SB]]=0, "-", BS_CONTROLE[[#This Row],[SB]])</f>
        <v>139ZQX1</v>
      </c>
      <c r="AN123" s="105">
        <f>IF(BS_CONTROLE[[#This Row],[SUB]]=0, "-", BS_CONTROLE[[#This Row],[SUB]])</f>
        <v>70</v>
      </c>
      <c r="AO123" s="105">
        <f>BS_CONTROLE[[#This Row],[KM - Inicio]]</f>
        <v>139.19999999999999</v>
      </c>
      <c r="AP123" s="105">
        <f>BS_CONTROLE[[#This Row],[KM - Inicio]]</f>
        <v>139.19999999999999</v>
      </c>
      <c r="AQ123" s="108">
        <v>0.32500000000000001</v>
      </c>
      <c r="AR123" s="108">
        <v>0</v>
      </c>
      <c r="AS123" s="108">
        <v>0</v>
      </c>
      <c r="AT123" s="135"/>
      <c r="AU123" s="135"/>
      <c r="AV123" s="13"/>
      <c r="AW123" s="13"/>
      <c r="AX123" s="176">
        <f>IF(D123="","*",IFERROR(IF(ISODD(COUNT(AR123:AW123)),"ERRO",SUM((AS123-AR123),(AU123-AT123),(AW123-AV123))),"ERRO"))</f>
        <v>0</v>
      </c>
      <c r="AY123" s="153"/>
      <c r="AZ123" s="109">
        <v>0</v>
      </c>
      <c r="BA123" s="9" t="str">
        <f>IFERROR(_xlfn.XLOOKUP(AH123, BS_ATIVIDADE[ATIVIDADE],BS_ATIVIDADE[UNIDADE] ), "*")</f>
        <v>M</v>
      </c>
      <c r="BB123" s="12" t="str" cm="1">
        <f t="array" ref="BB1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3" s="12" t="str" cm="1">
        <f t="array" ref="BC1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23" s="10" t="str" cm="1">
        <f t="array" ref="BD1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23" s="150"/>
      <c r="BF123" s="15"/>
      <c r="BG123" s="16">
        <v>0</v>
      </c>
      <c r="BH123" s="16"/>
      <c r="BI123" s="16" t="s">
        <v>1266</v>
      </c>
      <c r="BJ123" s="16" t="s">
        <v>1267</v>
      </c>
      <c r="BK123" s="15"/>
      <c r="BL123" s="130" t="s">
        <v>471</v>
      </c>
      <c r="BM123" s="130" t="s">
        <v>500</v>
      </c>
      <c r="BN123" s="130" t="s">
        <v>599</v>
      </c>
      <c r="BO123" s="17" t="s">
        <v>624</v>
      </c>
      <c r="BP123" s="11" t="str">
        <f t="shared" si="9"/>
        <v>Produção e Intervalo</v>
      </c>
      <c r="BQ123" s="18">
        <f>IF(OR(B123="",E123=""),"*",AX123/O123)</f>
        <v>0</v>
      </c>
      <c r="BR123" s="18">
        <f>IF(OR(B123="",E123=""),"*",AZ123/P123)</f>
        <v>0</v>
      </c>
      <c r="BS123" s="210" t="str">
        <f t="shared" si="7"/>
        <v>CCOCirculaçãoIntervaloOportunidade</v>
      </c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</row>
    <row r="124" spans="1:122">
      <c r="A124" s="45" t="str">
        <f t="shared" si="8"/>
        <v>V4846062</v>
      </c>
      <c r="B124" s="102">
        <v>46062</v>
      </c>
      <c r="C124" s="134">
        <f>IF(BS_CONTROLE[[#This Row],[DATA]]="","",WEEKNUM(BS_CONTROLE[[#This Row],[DATA]]))</f>
        <v>7</v>
      </c>
      <c r="D124" s="104" t="s">
        <v>1234</v>
      </c>
      <c r="E124" s="126" t="s">
        <v>638</v>
      </c>
      <c r="F124" s="142" t="str">
        <f>IF(D124="","*",VLOOKUP(E124,BS_ATIVIDADE[],3,FALSE))</f>
        <v>OUTROS</v>
      </c>
      <c r="G124" s="106" t="s">
        <v>82</v>
      </c>
      <c r="H124" s="106" t="s">
        <v>172</v>
      </c>
      <c r="I124" s="105">
        <v>71</v>
      </c>
      <c r="J124" s="105">
        <v>204</v>
      </c>
      <c r="K124" s="105" t="s">
        <v>624</v>
      </c>
      <c r="L124" s="127" t="s">
        <v>1235</v>
      </c>
      <c r="M124" s="127" t="s">
        <v>1236</v>
      </c>
      <c r="N124" s="106">
        <v>0.375</v>
      </c>
      <c r="O124" s="106">
        <v>4.1666666666666664E-2</v>
      </c>
      <c r="P124" s="105">
        <v>1</v>
      </c>
      <c r="Q124" s="9" t="str">
        <f>IF(E124=0, "*", IFERROR(_xlfn.XLOOKUP(E124, BS_ATIVIDADE[ATIVIDADE], BS_ATIVIDADE[UNIDADE]), "*"))</f>
        <v>BINÁRIO</v>
      </c>
      <c r="R124" s="128" t="str" cm="1">
        <f t="array" ref="R1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4" s="128" t="str" cm="1">
        <f t="array" ref="S1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24" s="10" t="str" cm="1">
        <f t="array" ref="T1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ITIRAPINA - ARARAQUARA</v>
      </c>
      <c r="U124" s="105" t="s">
        <v>1268</v>
      </c>
      <c r="V124" s="151" t="s">
        <v>1269</v>
      </c>
      <c r="W124" s="104" t="s">
        <v>452</v>
      </c>
      <c r="X124" s="129"/>
      <c r="Y124" s="104"/>
      <c r="Z124" s="105">
        <v>1</v>
      </c>
      <c r="AA124" s="103" t="s">
        <v>443</v>
      </c>
      <c r="AB124" s="152"/>
      <c r="AC124" s="107">
        <v>0.29166666666666669</v>
      </c>
      <c r="AD124" s="105">
        <v>6248</v>
      </c>
      <c r="AE124" s="105" t="s">
        <v>624</v>
      </c>
      <c r="AF124" s="105" t="s">
        <v>624</v>
      </c>
      <c r="AG124" s="14"/>
      <c r="AH124" s="126" t="str">
        <f>IF(BS_CONTROLE[[#This Row],[Atividade]]=0, "-", BS_CONTROLE[[#This Row],[Atividade]])</f>
        <v>DESLOCAMENTO</v>
      </c>
      <c r="AI124" s="8" t="str">
        <f>IF(BS_CONTROLE[[#This Row],[Atividade]]=0, "-", BS_CONTROLE[[#This Row],[Atividade]])</f>
        <v>DESLOCAMENTO</v>
      </c>
      <c r="AJ124" s="30" t="str">
        <f>BS_CONTROLE[[#This Row],[Local - Partida]]</f>
        <v>ZSKPAT2</v>
      </c>
      <c r="AK124" s="30" t="str">
        <f>BS_CONTROLE[[#This Row],[Local - Encerramento]]</f>
        <v>ZCZ2</v>
      </c>
      <c r="AL124" s="105" t="str">
        <f>IF(BS_CONTROLE[[#This Row],[Entre - Estações]]=0, "-", BS_CONTROLE[[#This Row],[Entre - Estações]])</f>
        <v>ZSK-ZCZ</v>
      </c>
      <c r="AM124" s="105" t="str">
        <f>IF(BS_CONTROLE[[#This Row],[SB]]=0, "-", BS_CONTROLE[[#This Row],[SB]])</f>
        <v>ZSKZCZ</v>
      </c>
      <c r="AN124" s="105">
        <f>IF(BS_CONTROLE[[#This Row],[SUB]]=0, "-", BS_CONTROLE[[#This Row],[SUB]])</f>
        <v>71</v>
      </c>
      <c r="AO124" s="105">
        <f>BS_CONTROLE[[#This Row],[KM - Inicio]]</f>
        <v>204</v>
      </c>
      <c r="AP124" s="105">
        <f>BS_CONTROLE[[#This Row],[KM - Inicio]]</f>
        <v>204</v>
      </c>
      <c r="AQ124" s="108">
        <v>0.34652777777777777</v>
      </c>
      <c r="AR124" s="108">
        <v>0</v>
      </c>
      <c r="AS124" s="108">
        <v>0</v>
      </c>
      <c r="AT124" s="135"/>
      <c r="AU124" s="135"/>
      <c r="AV124" s="13"/>
      <c r="AW124" s="13"/>
      <c r="AX124" s="176">
        <f>IF(D124="","*",IFERROR(IF(ISODD(COUNT(AR124:AW124)),"ERRO",SUM((AS124-AR124),(AU124-AT124),(AW124-AV124))),"ERRO"))</f>
        <v>0</v>
      </c>
      <c r="AY124" s="153"/>
      <c r="AZ124" s="109">
        <v>0</v>
      </c>
      <c r="BA124" s="9" t="str">
        <f>IFERROR(_xlfn.XLOOKUP(AH124, BS_ATIVIDADE[ATIVIDADE],BS_ATIVIDADE[UNIDADE] ), "*")</f>
        <v>BINÁRIO</v>
      </c>
      <c r="BB124" s="12" t="str" cm="1">
        <f t="array" ref="BB1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4" s="12" t="str" cm="1">
        <f t="array" ref="BC1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24" s="10" t="str" cm="1">
        <f t="array" ref="BD1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ITIRAPINA - ARARAQUARA</v>
      </c>
      <c r="BE124" s="150"/>
      <c r="BF124" s="15"/>
      <c r="BG124" s="16">
        <v>0</v>
      </c>
      <c r="BH124" s="16"/>
      <c r="BI124" s="16" t="s">
        <v>1270</v>
      </c>
      <c r="BJ124" s="16" t="s">
        <v>1271</v>
      </c>
      <c r="BK124" s="15"/>
      <c r="BL124" s="130" t="s">
        <v>471</v>
      </c>
      <c r="BM124" s="130" t="s">
        <v>500</v>
      </c>
      <c r="BN124" s="130" t="s">
        <v>599</v>
      </c>
      <c r="BO124" s="17" t="s">
        <v>624</v>
      </c>
      <c r="BP124" s="11" t="str">
        <f t="shared" si="9"/>
        <v>Produção e Intervalo</v>
      </c>
      <c r="BQ124" s="18">
        <f>IF(OR(B124="",E124=""),"*",AX124/O124)</f>
        <v>0</v>
      </c>
      <c r="BR124" s="18">
        <f>IF(OR(B124="",E124=""),"*",AZ124/P124)</f>
        <v>0</v>
      </c>
      <c r="BS124" s="210" t="str">
        <f t="shared" si="7"/>
        <v>CCOCirculaçãoIntervaloOportunidade</v>
      </c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</row>
    <row r="125" spans="1:122" ht="23.25">
      <c r="A125" s="45" t="str">
        <f t="shared" si="8"/>
        <v>W9246062</v>
      </c>
      <c r="B125" s="102">
        <v>46062</v>
      </c>
      <c r="C125" s="134">
        <f>IF(BS_CONTROLE[[#This Row],[DATA]]="","",WEEKNUM(BS_CONTROLE[[#This Row],[DATA]]))</f>
        <v>7</v>
      </c>
      <c r="D125" s="104" t="s">
        <v>865</v>
      </c>
      <c r="E125" s="126" t="s">
        <v>787</v>
      </c>
      <c r="F125" s="142" t="str">
        <f>IF(D125="","*",VLOOKUP(E125,BS_ATIVIDADE[],3,FALSE))</f>
        <v>DORMENTE - DESCARGA</v>
      </c>
      <c r="G125" s="106" t="s">
        <v>137</v>
      </c>
      <c r="H125" s="106" t="s">
        <v>137</v>
      </c>
      <c r="I125" s="105">
        <v>73</v>
      </c>
      <c r="J125" s="105">
        <v>34</v>
      </c>
      <c r="K125" s="105">
        <v>17</v>
      </c>
      <c r="L125" s="127" t="str" cm="1">
        <f t="array" ref="L1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ZDZ-ZMA</v>
      </c>
      <c r="M125" s="127" t="str" cm="1">
        <f t="array" ref="M1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K30K36</v>
      </c>
      <c r="N125" s="106">
        <v>0.41666666666666669</v>
      </c>
      <c r="O125" s="106">
        <v>4.1666666666666664E-2</v>
      </c>
      <c r="P125" s="105">
        <v>1000</v>
      </c>
      <c r="Q125" s="9" t="str">
        <f>IF(E125=0, "*", IFERROR(_xlfn.XLOOKUP(E125, BS_ATIVIDADE[ATIVIDADE], BS_ATIVIDADE[UNIDADE]), "*"))</f>
        <v>Nº DE DORMENTES</v>
      </c>
      <c r="R125" s="128" t="str" cm="1">
        <f t="array" ref="R1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5" s="128" t="str" cm="1">
        <f t="array" ref="S1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25" s="10" t="str" cm="1">
        <f t="array" ref="T1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5" s="105" t="s">
        <v>1089</v>
      </c>
      <c r="V125" s="151" t="s">
        <v>1272</v>
      </c>
      <c r="W125" s="104" t="s">
        <v>452</v>
      </c>
      <c r="X125" s="129"/>
      <c r="Y125" s="104"/>
      <c r="Z125" s="105" t="s">
        <v>1273</v>
      </c>
      <c r="AA125" s="103" t="s">
        <v>443</v>
      </c>
      <c r="AB125" s="152"/>
      <c r="AC125" s="107">
        <v>0.29166666666666669</v>
      </c>
      <c r="AD125" s="105">
        <v>7696</v>
      </c>
      <c r="AE125" s="105">
        <v>7679</v>
      </c>
      <c r="AF125" s="105" t="s">
        <v>624</v>
      </c>
      <c r="AG125" s="14"/>
      <c r="AH125" s="126" t="str">
        <f>IF(BS_CONTROLE[[#This Row],[Atividade]]=0, "-", BS_CONTROLE[[#This Row],[Atividade]])</f>
        <v>PDM - DESCARGA - DORMENTE</v>
      </c>
      <c r="AI125" s="8" t="str">
        <f>IF(BS_CONTROLE[[#This Row],[Atividade]]=0, "-", BS_CONTROLE[[#This Row],[Atividade]])</f>
        <v>PDM - DESCARGA - DORMENTE</v>
      </c>
      <c r="AJ125" s="30" t="str">
        <f>BS_CONTROLE[[#This Row],[Local - Partida]]</f>
        <v>ZMA2</v>
      </c>
      <c r="AK125" s="30" t="str">
        <f>BS_CONTROLE[[#This Row],[Local - Encerramento]]</f>
        <v>ZMA2</v>
      </c>
      <c r="AL125" s="105" t="str">
        <f>IF(BS_CONTROLE[[#This Row],[Entre - Estações]]=0, "-", BS_CONTROLE[[#This Row],[Entre - Estações]])</f>
        <v>ZDZ-ZMA</v>
      </c>
      <c r="AM125" s="105" t="str">
        <f>IF(BS_CONTROLE[[#This Row],[SB]]=0, "-", BS_CONTROLE[[#This Row],[SB]])</f>
        <v>K30K36</v>
      </c>
      <c r="AN125" s="105">
        <f>IF(BS_CONTROLE[[#This Row],[SUB]]=0, "-", BS_CONTROLE[[#This Row],[SUB]])</f>
        <v>73</v>
      </c>
      <c r="AO125" s="105">
        <f>BS_CONTROLE[[#This Row],[KM - Inicio]]</f>
        <v>34</v>
      </c>
      <c r="AP125" s="105">
        <f>BS_CONTROLE[[#This Row],[KM - Inicio]]</f>
        <v>34</v>
      </c>
      <c r="AQ125" s="108">
        <v>0.46111111111111114</v>
      </c>
      <c r="AR125" s="108">
        <v>0</v>
      </c>
      <c r="AS125" s="108">
        <v>0</v>
      </c>
      <c r="AT125" s="135"/>
      <c r="AU125" s="135"/>
      <c r="AV125" s="13"/>
      <c r="AW125" s="13"/>
      <c r="AX125" s="176">
        <f>IF(D125="","*",IFERROR(IF(ISODD(COUNT(AR125:AW125)),"ERRO",SUM((AS125-AR125),(AU125-AT125),(AW125-AV125))),"ERRO"))</f>
        <v>0</v>
      </c>
      <c r="AY125" s="153"/>
      <c r="AZ125" s="109">
        <v>0</v>
      </c>
      <c r="BA125" s="9" t="str">
        <f>IFERROR(_xlfn.XLOOKUP(AH125, BS_ATIVIDADE[ATIVIDADE],BS_ATIVIDADE[UNIDADE] ), "*")</f>
        <v>Nº DE DORMENTES</v>
      </c>
      <c r="BB125" s="12" t="str" cm="1">
        <f t="array" ref="BB1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5" s="12" t="str" cm="1">
        <f t="array" ref="BC1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25" s="10" t="str" cm="1">
        <f t="array" ref="BD1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5" s="150"/>
      <c r="BF125" s="15"/>
      <c r="BG125" s="16">
        <v>0</v>
      </c>
      <c r="BH125" s="16"/>
      <c r="BI125" s="16" t="s">
        <v>1274</v>
      </c>
      <c r="BJ125" s="17" t="s">
        <v>1275</v>
      </c>
      <c r="BK125" s="15"/>
      <c r="BL125" s="130" t="s">
        <v>472</v>
      </c>
      <c r="BM125" s="130" t="s">
        <v>492</v>
      </c>
      <c r="BN125" s="130" t="s">
        <v>562</v>
      </c>
      <c r="BO125" s="17" t="s">
        <v>624</v>
      </c>
      <c r="BP125" s="11" t="str">
        <f t="shared" si="9"/>
        <v>Produção e Intervalo</v>
      </c>
      <c r="BQ125" s="18">
        <f>IF(OR(B125="",E125=""),"*",AX125/O125)</f>
        <v>0</v>
      </c>
      <c r="BR125" s="18">
        <f>IF(OR(B125="",E125=""),"*",AZ125/P125)</f>
        <v>0</v>
      </c>
      <c r="BS125" s="210" t="str">
        <f t="shared" si="7"/>
        <v>SuperEquipamento</v>
      </c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</row>
    <row r="126" spans="1:122">
      <c r="A126" s="45" t="str">
        <f t="shared" si="8"/>
        <v/>
      </c>
      <c r="B126" s="102"/>
      <c r="C126" s="134" t="str">
        <f>IF(BS_CONTROLE[[#This Row],[DATA]]="","",WEEKNUM(BS_CONTROLE[[#This Row],[DATA]]))</f>
        <v/>
      </c>
      <c r="D126" s="104"/>
      <c r="E126" s="126"/>
      <c r="F126" s="142" t="str">
        <f>IF(D126="","*",VLOOKUP(E126,BS_ATIVIDADE[],3,FALSE))</f>
        <v>*</v>
      </c>
      <c r="G126" s="106"/>
      <c r="H126" s="106"/>
      <c r="I126" s="105"/>
      <c r="J126" s="105"/>
      <c r="K126" s="105"/>
      <c r="L126" s="127" t="str" cm="1">
        <f t="array" ref="L1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26" s="127" t="str" cm="1">
        <f t="array" ref="M1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26" s="106"/>
      <c r="O126" s="106"/>
      <c r="P126" s="105"/>
      <c r="Q126" s="9" t="str">
        <f>IF(E126=0, "*", IFERROR(_xlfn.XLOOKUP(E126, BS_ATIVIDADE[ATIVIDADE], BS_ATIVIDADE[UNIDADE]), "*"))</f>
        <v>*</v>
      </c>
      <c r="R126" s="128" t="str" cm="1">
        <f t="array" ref="R1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26" s="128" t="str" cm="1">
        <f t="array" ref="S1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26" s="10" t="str" cm="1">
        <f t="array" ref="T1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26" s="105"/>
      <c r="V126" s="151"/>
      <c r="W126" s="104"/>
      <c r="X126" s="129"/>
      <c r="Y126" s="104"/>
      <c r="Z126" s="105"/>
      <c r="AA126" s="103"/>
      <c r="AB126" s="152"/>
      <c r="AC126" s="107"/>
      <c r="AD126" s="105"/>
      <c r="AE126" s="105"/>
      <c r="AF126" s="105"/>
      <c r="AG126" s="14"/>
      <c r="AH126" s="126" t="str">
        <f>IF(BS_CONTROLE[[#This Row],[Atividade]]=0, "-", BS_CONTROLE[[#This Row],[Atividade]])</f>
        <v>-</v>
      </c>
      <c r="AI126" s="8" t="str">
        <f>IF(BS_CONTROLE[[#This Row],[Atividade]]=0, "-", BS_CONTROLE[[#This Row],[Atividade]])</f>
        <v>-</v>
      </c>
      <c r="AJ126" s="30">
        <f>BS_CONTROLE[[#This Row],[Local - Partida]]</f>
        <v>0</v>
      </c>
      <c r="AK126" s="30">
        <f>BS_CONTROLE[[#This Row],[Local - Encerramento]]</f>
        <v>0</v>
      </c>
      <c r="AL126" s="105" t="str">
        <f>IF(BS_CONTROLE[[#This Row],[Entre - Estações]]=0, "-", BS_CONTROLE[[#This Row],[Entre - Estações]])</f>
        <v>-</v>
      </c>
      <c r="AM126" s="105" t="str">
        <f>IF(BS_CONTROLE[[#This Row],[SB]]=0, "-", BS_CONTROLE[[#This Row],[SB]])</f>
        <v>-</v>
      </c>
      <c r="AN126" s="105" t="str">
        <f>IF(BS_CONTROLE[[#This Row],[SUB]]=0, "-", BS_CONTROLE[[#This Row],[SUB]])</f>
        <v>-</v>
      </c>
      <c r="AO126" s="105">
        <f>BS_CONTROLE[[#This Row],[KM - Inicio]]</f>
        <v>0</v>
      </c>
      <c r="AP126" s="105">
        <f>BS_CONTROLE[[#This Row],[KM - Inicio]]</f>
        <v>0</v>
      </c>
      <c r="AQ126" s="108"/>
      <c r="AR126" s="108"/>
      <c r="AS126" s="108"/>
      <c r="AT126" s="135"/>
      <c r="AU126" s="135"/>
      <c r="AV126" s="13"/>
      <c r="AW126" s="13"/>
      <c r="AX126" s="176" t="str">
        <f>IF(D126="","*",IFERROR(IF(ISODD(COUNT(AR126:AW126)),"ERRO",SUM((AS126-AR126),(AU126-AT126),(AW126-AV126))),"ERRO"))</f>
        <v>*</v>
      </c>
      <c r="AY126" s="153"/>
      <c r="AZ126" s="109"/>
      <c r="BA126" s="9" t="str">
        <f>IFERROR(_xlfn.XLOOKUP(AH126, BS_ATIVIDADE[ATIVIDADE],BS_ATIVIDADE[UNIDADE] ), "*")</f>
        <v>*</v>
      </c>
      <c r="BB126" s="12" t="str" cm="1">
        <f t="array" ref="BB1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26" s="12" t="str" cm="1">
        <f t="array" ref="BC1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26" s="10" t="str" cm="1">
        <f t="array" ref="BD1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26" s="150"/>
      <c r="BF126" s="15"/>
      <c r="BG126" s="16"/>
      <c r="BH126" s="16"/>
      <c r="BI126" s="16"/>
      <c r="BJ126" s="17"/>
      <c r="BK126" s="15"/>
      <c r="BL126" s="130"/>
      <c r="BM126" s="130"/>
      <c r="BN126" s="130"/>
      <c r="BO126" s="17"/>
      <c r="BP126" s="11" t="str">
        <f t="shared" si="9"/>
        <v>Aderente</v>
      </c>
      <c r="BQ126" s="18" t="str">
        <f>IF(OR(B126="",E126=""),"*",AX126/O126)</f>
        <v>*</v>
      </c>
      <c r="BR126" s="18" t="str">
        <f>IF(OR(B126="",E126=""),"*",AZ126/P126)</f>
        <v>*</v>
      </c>
      <c r="BS126" s="210" t="str">
        <f t="shared" si="7"/>
        <v/>
      </c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</row>
    <row r="127" spans="1:122">
      <c r="A127" s="45" t="str">
        <f t="shared" si="8"/>
        <v>E4046063</v>
      </c>
      <c r="B127" s="102">
        <v>46063</v>
      </c>
      <c r="C127" s="134">
        <f>IF(BS_CONTROLE[[#This Row],[DATA]]="","",WEEKNUM(BS_CONTROLE[[#This Row],[DATA]]))</f>
        <v>7</v>
      </c>
      <c r="D127" s="104" t="s">
        <v>771</v>
      </c>
      <c r="E127" s="126" t="s">
        <v>691</v>
      </c>
      <c r="F127" s="142" t="str">
        <f>IF(D127="","*",VLOOKUP(E127,BS_ATIVIDADE[],3,FALSE))</f>
        <v>TRILHEIRO - DESCARGA</v>
      </c>
      <c r="G127" s="106" t="s">
        <v>334</v>
      </c>
      <c r="H127" s="106" t="s">
        <v>334</v>
      </c>
      <c r="I127" s="105">
        <v>73</v>
      </c>
      <c r="J127" s="105">
        <v>400</v>
      </c>
      <c r="K127" s="105">
        <v>401.9</v>
      </c>
      <c r="L127" s="127" t="str" cm="1">
        <f t="array" ref="L1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ZUE</v>
      </c>
      <c r="M127" s="127" t="s">
        <v>1276</v>
      </c>
      <c r="N127" s="106">
        <v>0.35416666666666669</v>
      </c>
      <c r="O127" s="106">
        <v>8.3333333333333329E-2</v>
      </c>
      <c r="P127" s="105">
        <v>1560</v>
      </c>
      <c r="Q127" s="9" t="str">
        <f>IF(E127=0, "*", IFERROR(_xlfn.XLOOKUP(E127, BS_ATIVIDADE[ATIVIDADE], BS_ATIVIDADE[UNIDADE]), "*"))</f>
        <v>M</v>
      </c>
      <c r="R127" s="128" t="str" cm="1">
        <f t="array" ref="R1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7" s="128" t="str" cm="1">
        <f t="array" ref="S1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27" s="10" t="str" cm="1">
        <f t="array" ref="T1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7" s="105" t="s">
        <v>1277</v>
      </c>
      <c r="V127" s="151" t="s">
        <v>1278</v>
      </c>
      <c r="W127" s="104" t="s">
        <v>452</v>
      </c>
      <c r="X127" s="129" t="s">
        <v>455</v>
      </c>
      <c r="Y127" s="104"/>
      <c r="Z127" s="105" t="s">
        <v>1279</v>
      </c>
      <c r="AA127" s="103" t="s">
        <v>454</v>
      </c>
      <c r="AB127" s="152" t="s">
        <v>437</v>
      </c>
      <c r="AC127" s="107">
        <v>0.29166666666666669</v>
      </c>
      <c r="AD127" s="105" t="s">
        <v>1280</v>
      </c>
      <c r="AE127" s="105">
        <v>7672</v>
      </c>
      <c r="AF127" s="105" t="s">
        <v>624</v>
      </c>
      <c r="AG127" s="14"/>
      <c r="AH127" s="126" t="str">
        <f>IF(BS_CONTROLE[[#This Row],[Atividade]]=0, "-", BS_CONTROLE[[#This Row],[Atividade]])</f>
        <v>TRILHEIRO - DESCARGA</v>
      </c>
      <c r="AI127" s="8" t="str">
        <f>IF(BS_CONTROLE[[#This Row],[Atividade]]=0, "-", BS_CONTROLE[[#This Row],[Atividade]])</f>
        <v>TRILHEIRO - DESCARGA</v>
      </c>
      <c r="AJ127" s="30" t="str">
        <f>BS_CONTROLE[[#This Row],[Local - Partida]]</f>
        <v>ZDP2</v>
      </c>
      <c r="AK127" s="30" t="str">
        <f>BS_CONTROLE[[#This Row],[Local - Encerramento]]</f>
        <v>ZDP2</v>
      </c>
      <c r="AL127" s="105" t="str">
        <f>IF(BS_CONTROLE[[#This Row],[Entre - Estações]]=0, "-", BS_CONTROLE[[#This Row],[Entre - Estações]])</f>
        <v>ZUE</v>
      </c>
      <c r="AM127" s="105" t="str">
        <f>IF(BS_CONTROLE[[#This Row],[SB]]=0, "-", BS_CONTROLE[[#This Row],[SB]])</f>
        <v>394ZUE/ZUEPAT1</v>
      </c>
      <c r="AN127" s="105">
        <f>IF(BS_CONTROLE[[#This Row],[SUB]]=0, "-", BS_CONTROLE[[#This Row],[SUB]])</f>
        <v>73</v>
      </c>
      <c r="AO127" s="105">
        <f>BS_CONTROLE[[#This Row],[KM - Inicio]]</f>
        <v>400</v>
      </c>
      <c r="AP127" s="105">
        <f>BS_CONTROLE[[#This Row],[KM - Inicio]]</f>
        <v>400</v>
      </c>
      <c r="AQ127" s="108">
        <v>0</v>
      </c>
      <c r="AR127" s="108">
        <v>0</v>
      </c>
      <c r="AS127" s="108">
        <v>0</v>
      </c>
      <c r="AT127" s="135"/>
      <c r="AU127" s="135"/>
      <c r="AV127" s="13"/>
      <c r="AW127" s="13"/>
      <c r="AX127" s="176">
        <f>IF(D127="","*",IFERROR(IF(ISODD(COUNT(AR127:AW127)),"ERRO",SUM((AS127-AR127),(AU127-AT127),(AW127-AV127))),"ERRO"))</f>
        <v>0</v>
      </c>
      <c r="AY127" s="153"/>
      <c r="AZ127" s="109">
        <v>0</v>
      </c>
      <c r="BA127" s="9" t="str">
        <f>IFERROR(_xlfn.XLOOKUP(AH127, BS_ATIVIDADE[ATIVIDADE],BS_ATIVIDADE[UNIDADE] ), "*")</f>
        <v>M</v>
      </c>
      <c r="BB127" s="12" t="str" cm="1">
        <f t="array" ref="BB1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7" s="12" t="str" cm="1">
        <f t="array" ref="BC1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27" s="10" t="str" cm="1">
        <f t="array" ref="BD1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7" s="150"/>
      <c r="BF127" s="15"/>
      <c r="BG127" s="16">
        <v>0</v>
      </c>
      <c r="BH127" s="16"/>
      <c r="BI127" s="16" t="s">
        <v>1281</v>
      </c>
      <c r="BJ127" s="208" t="s">
        <v>1281</v>
      </c>
      <c r="BK127" s="15"/>
      <c r="BL127" s="130" t="s">
        <v>471</v>
      </c>
      <c r="BM127" s="130" t="s">
        <v>500</v>
      </c>
      <c r="BN127" s="130" t="s">
        <v>599</v>
      </c>
      <c r="BO127" s="208" t="s">
        <v>1281</v>
      </c>
      <c r="BP127" s="11" t="str">
        <f t="shared" si="9"/>
        <v>Produção e Intervalo</v>
      </c>
      <c r="BQ127" s="18">
        <f>IF(OR(B127="",E127=""),"*",AX127/O127)</f>
        <v>0</v>
      </c>
      <c r="BR127" s="18">
        <f>IF(OR(B127="",E127=""),"*",AZ127/P127)</f>
        <v>0</v>
      </c>
      <c r="BS127" s="210" t="str">
        <f t="shared" si="7"/>
        <v>CCOCirculaçãoIntervaloOportunidade</v>
      </c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</row>
    <row r="128" spans="1:122">
      <c r="A128" s="45" t="str">
        <f t="shared" si="8"/>
        <v>V8746063</v>
      </c>
      <c r="B128" s="102">
        <v>46063</v>
      </c>
      <c r="C128" s="134">
        <f>IF(BS_CONTROLE[[#This Row],[DATA]]="","",WEEKNUM(BS_CONTROLE[[#This Row],[DATA]]))</f>
        <v>7</v>
      </c>
      <c r="D128" s="104" t="s">
        <v>830</v>
      </c>
      <c r="E128" s="126" t="s">
        <v>729</v>
      </c>
      <c r="F128" s="142" t="str">
        <f>IF(D128="","*",VLOOKUP(E128,BS_ATIVIDADE[],3,FALSE))</f>
        <v>MECANIZAÇÃO - SOCADORA</v>
      </c>
      <c r="G128" s="106" t="s">
        <v>334</v>
      </c>
      <c r="H128" s="106" t="s">
        <v>334</v>
      </c>
      <c r="I128" s="105">
        <v>73</v>
      </c>
      <c r="J128" s="105">
        <v>326.10000000000002</v>
      </c>
      <c r="K128" s="105">
        <v>325.39999999999998</v>
      </c>
      <c r="L128" s="127" t="str" cm="1">
        <f t="array" ref="L1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28" s="127" cm="1">
        <f t="array" ref="M1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128" s="106">
        <v>0.375</v>
      </c>
      <c r="O128" s="106">
        <v>0.16666666666666666</v>
      </c>
      <c r="P128" s="105">
        <v>2040</v>
      </c>
      <c r="Q128" s="9" t="str">
        <f>IF(E128=0, "*", IFERROR(_xlfn.XLOOKUP(E128, BS_ATIVIDADE[ATIVIDADE], BS_ATIVIDADE[UNIDADE]), "*"))</f>
        <v>M</v>
      </c>
      <c r="R128" s="128" t="str" cm="1">
        <f t="array" ref="R1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8" s="128" t="str" cm="1">
        <f t="array" ref="S1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28" s="10" t="str" cm="1">
        <f t="array" ref="T1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8" s="105" t="s">
        <v>1063</v>
      </c>
      <c r="V128" s="151" t="s">
        <v>1282</v>
      </c>
      <c r="W128" s="104" t="s">
        <v>447</v>
      </c>
      <c r="X128" s="129" t="s">
        <v>446</v>
      </c>
      <c r="Y128" s="104"/>
      <c r="Z128" s="105">
        <v>1</v>
      </c>
      <c r="AA128" s="103" t="s">
        <v>443</v>
      </c>
      <c r="AB128" s="152" t="s">
        <v>437</v>
      </c>
      <c r="AC128" s="107">
        <v>0.29166666666666669</v>
      </c>
      <c r="AD128" s="105">
        <v>6237</v>
      </c>
      <c r="AE128" s="105" t="s">
        <v>624</v>
      </c>
      <c r="AF128" s="105" t="s">
        <v>624</v>
      </c>
      <c r="AG128" s="14"/>
      <c r="AH128" s="126" t="str">
        <f>IF(BS_CONTROLE[[#This Row],[Atividade]]=0, "-", BS_CONTROLE[[#This Row],[Atividade]])</f>
        <v>MECANIZAÇÃO - SOCADORA</v>
      </c>
      <c r="AI128" s="8" t="str">
        <f>IF(BS_CONTROLE[[#This Row],[Atividade]]=0, "-", BS_CONTROLE[[#This Row],[Atividade]])</f>
        <v>MECANIZAÇÃO - SOCADORA</v>
      </c>
      <c r="AJ128" s="30" t="str">
        <f>BS_CONTROLE[[#This Row],[Local - Partida]]</f>
        <v>ZDP2</v>
      </c>
      <c r="AK128" s="30" t="str">
        <f>BS_CONTROLE[[#This Row],[Local - Encerramento]]</f>
        <v>ZDP2</v>
      </c>
      <c r="AL128" s="105" t="str">
        <f>IF(BS_CONTROLE[[#This Row],[Entre - Estações]]=0, "-", BS_CONTROLE[[#This Row],[Entre - Estações]])</f>
        <v>ZGI-ZFN</v>
      </c>
      <c r="AM128" s="105">
        <f>IF(BS_CONTROLE[[#This Row],[SB]]=0, "-", BS_CONTROLE[[#This Row],[SB]])</f>
        <v>326332</v>
      </c>
      <c r="AN128" s="105">
        <f>IF(BS_CONTROLE[[#This Row],[SUB]]=0, "-", BS_CONTROLE[[#This Row],[SUB]])</f>
        <v>73</v>
      </c>
      <c r="AO128" s="105">
        <f>BS_CONTROLE[[#This Row],[KM - Inicio]]</f>
        <v>326.10000000000002</v>
      </c>
      <c r="AP128" s="105">
        <f>BS_CONTROLE[[#This Row],[KM - Inicio]]</f>
        <v>326.10000000000002</v>
      </c>
      <c r="AQ128" s="108">
        <v>0</v>
      </c>
      <c r="AR128" s="108">
        <v>0</v>
      </c>
      <c r="AS128" s="108">
        <v>0</v>
      </c>
      <c r="AT128" s="135"/>
      <c r="AU128" s="135"/>
      <c r="AV128" s="13"/>
      <c r="AW128" s="13"/>
      <c r="AX128" s="176">
        <f>IF(D128="","*",IFERROR(IF(ISODD(COUNT(AR128:AW128)),"ERRO",SUM((AS128-AR128),(AU128-AT128),(AW128-AV128))),"ERRO"))</f>
        <v>0</v>
      </c>
      <c r="AY128" s="153"/>
      <c r="AZ128" s="109">
        <v>0</v>
      </c>
      <c r="BA128" s="9" t="str">
        <f>IFERROR(_xlfn.XLOOKUP(AH128, BS_ATIVIDADE[ATIVIDADE],BS_ATIVIDADE[UNIDADE] ), "*")</f>
        <v>M</v>
      </c>
      <c r="BB128" s="12" t="str" cm="1">
        <f t="array" ref="BB1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8" s="12" t="str" cm="1">
        <f t="array" ref="BC1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28" s="10" t="str" cm="1">
        <f t="array" ref="BD1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8" s="150"/>
      <c r="BF128" s="15"/>
      <c r="BG128" s="16">
        <v>0</v>
      </c>
      <c r="BH128" s="16"/>
      <c r="BI128" s="16" t="s">
        <v>1283</v>
      </c>
      <c r="BJ128" s="16" t="s">
        <v>1283</v>
      </c>
      <c r="BK128" s="15"/>
      <c r="BL128" s="130" t="s">
        <v>471</v>
      </c>
      <c r="BM128" s="130" t="s">
        <v>491</v>
      </c>
      <c r="BN128" s="130" t="s">
        <v>599</v>
      </c>
      <c r="BO128" s="16" t="s">
        <v>1283</v>
      </c>
      <c r="BP128" s="11" t="str">
        <f t="shared" si="9"/>
        <v>Produção e Intervalo</v>
      </c>
      <c r="BQ128" s="18">
        <f>IF(OR(B128="",E128=""),"*",AX128/O128)</f>
        <v>0</v>
      </c>
      <c r="BR128" s="18">
        <f>IF(OR(B128="",E128=""),"*",AZ128/P128)</f>
        <v>0</v>
      </c>
      <c r="BS128" s="210" t="str">
        <f t="shared" si="7"/>
        <v>CCOCirculaçãoIntervaloContrato</v>
      </c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</row>
    <row r="129" spans="1:122">
      <c r="A129" s="45" t="str">
        <f t="shared" si="8"/>
        <v>JOSUEL (TP-697)46063</v>
      </c>
      <c r="B129" s="102">
        <v>46063</v>
      </c>
      <c r="C129" s="134">
        <f>IF(BS_CONTROLE[[#This Row],[DATA]]="","",WEEKNUM(BS_CONTROLE[[#This Row],[DATA]]))</f>
        <v>7</v>
      </c>
      <c r="D129" s="104" t="s">
        <v>968</v>
      </c>
      <c r="E129" s="126" t="s">
        <v>806</v>
      </c>
      <c r="F129" s="142" t="str">
        <f>IF(D129="","*",VLOOKUP(E129,BS_ATIVIDADE[],3,FALSE))</f>
        <v>SOLDA</v>
      </c>
      <c r="G129" s="106" t="s">
        <v>624</v>
      </c>
      <c r="H129" s="106" t="s">
        <v>624</v>
      </c>
      <c r="I129" s="105">
        <v>73</v>
      </c>
      <c r="J129" s="105">
        <v>306.5</v>
      </c>
      <c r="K129" s="105" t="s">
        <v>624</v>
      </c>
      <c r="L129" s="127" t="str" cm="1">
        <f t="array" ref="L1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ZVP-ZGI</v>
      </c>
      <c r="M129" s="127" t="str" cm="1">
        <f t="array" ref="M1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ZVPPAT1</v>
      </c>
      <c r="N129" s="106">
        <v>0.39583333333333331</v>
      </c>
      <c r="O129" s="106">
        <v>6.25E-2</v>
      </c>
      <c r="P129" s="105">
        <v>1</v>
      </c>
      <c r="Q129" s="9" t="str">
        <f>IF(E129=0, "*", IFERROR(_xlfn.XLOOKUP(E129, BS_ATIVIDADE[ATIVIDADE], BS_ATIVIDADE[UNIDADE]), "*"))</f>
        <v>Nº DE SOLDA</v>
      </c>
      <c r="R129" s="128" t="str" cm="1">
        <f t="array" ref="R1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29" s="128" t="str" cm="1">
        <f t="array" ref="S1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29" s="10" t="str" cm="1">
        <f t="array" ref="T1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29" s="105" t="s">
        <v>1284</v>
      </c>
      <c r="V129" s="151" t="s">
        <v>1150</v>
      </c>
      <c r="W129" s="104" t="s">
        <v>452</v>
      </c>
      <c r="X129" s="129" t="s">
        <v>455</v>
      </c>
      <c r="Y129" s="104"/>
      <c r="Z129" s="105" t="s">
        <v>624</v>
      </c>
      <c r="AA129" s="103"/>
      <c r="AB129" s="152"/>
      <c r="AC129" s="107" t="s">
        <v>624</v>
      </c>
      <c r="AD129" s="105" t="s">
        <v>624</v>
      </c>
      <c r="AE129" s="105" t="s">
        <v>624</v>
      </c>
      <c r="AF129" s="105" t="s">
        <v>624</v>
      </c>
      <c r="AG129" s="14"/>
      <c r="AH129" s="126" t="str">
        <f>IF(BS_CONTROLE[[#This Row],[Atividade]]=0, "-", BS_CONTROLE[[#This Row],[Atividade]])</f>
        <v>PDM - SOLDA</v>
      </c>
      <c r="AI129" s="8" t="str">
        <f>IF(BS_CONTROLE[[#This Row],[Atividade]]=0, "-", BS_CONTROLE[[#This Row],[Atividade]])</f>
        <v>PDM - SOLDA</v>
      </c>
      <c r="AJ129" s="30" t="str">
        <f>BS_CONTROLE[[#This Row],[Local - Partida]]</f>
        <v>-</v>
      </c>
      <c r="AK129" s="30" t="str">
        <f>BS_CONTROLE[[#This Row],[Local - Encerramento]]</f>
        <v>-</v>
      </c>
      <c r="AL129" s="105" t="str">
        <f>IF(BS_CONTROLE[[#This Row],[Entre - Estações]]=0, "-", BS_CONTROLE[[#This Row],[Entre - Estações]])</f>
        <v>ZVP-ZGI</v>
      </c>
      <c r="AM129" s="105" t="str">
        <f>IF(BS_CONTROLE[[#This Row],[SB]]=0, "-", BS_CONTROLE[[#This Row],[SB]])</f>
        <v>ZVPPAT1</v>
      </c>
      <c r="AN129" s="105">
        <f>IF(BS_CONTROLE[[#This Row],[SUB]]=0, "-", BS_CONTROLE[[#This Row],[SUB]])</f>
        <v>73</v>
      </c>
      <c r="AO129" s="105">
        <f>BS_CONTROLE[[#This Row],[KM - Inicio]]</f>
        <v>306.5</v>
      </c>
      <c r="AP129" s="105">
        <f>BS_CONTROLE[[#This Row],[KM - Inicio]]</f>
        <v>306.5</v>
      </c>
      <c r="AQ129" s="108">
        <v>0.4513888888888889</v>
      </c>
      <c r="AR129" s="108">
        <v>0</v>
      </c>
      <c r="AS129" s="108">
        <v>0</v>
      </c>
      <c r="AT129" s="135"/>
      <c r="AU129" s="135"/>
      <c r="AV129" s="13"/>
      <c r="AW129" s="13"/>
      <c r="AX129" s="176">
        <f>IF(D129="","*",IFERROR(IF(ISODD(COUNT(AR129:AW129)),"ERRO",SUM((AS129-AR129),(AU129-AT129),(AW129-AV129))),"ERRO"))</f>
        <v>0</v>
      </c>
      <c r="AY129" s="153"/>
      <c r="AZ129" s="109">
        <v>0</v>
      </c>
      <c r="BA129" s="9" t="str">
        <f>IFERROR(_xlfn.XLOOKUP(AH129, BS_ATIVIDADE[ATIVIDADE],BS_ATIVIDADE[UNIDADE] ), "*")</f>
        <v>Nº DE SOLDA</v>
      </c>
      <c r="BB129" s="12" t="str" cm="1">
        <f t="array" ref="BB1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29" s="12" t="str" cm="1">
        <f t="array" ref="BC1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29" s="10" t="str" cm="1">
        <f t="array" ref="BD1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29" s="150"/>
      <c r="BF129" s="15"/>
      <c r="BG129" s="16">
        <v>0</v>
      </c>
      <c r="BH129" s="16"/>
      <c r="BI129" s="16" t="s">
        <v>1285</v>
      </c>
      <c r="BJ129" s="16" t="s">
        <v>1285</v>
      </c>
      <c r="BK129" s="15"/>
      <c r="BL129" s="130" t="s">
        <v>478</v>
      </c>
      <c r="BM129" s="130" t="s">
        <v>502</v>
      </c>
      <c r="BN129" s="130" t="s">
        <v>502</v>
      </c>
      <c r="BO129" s="16" t="s">
        <v>1285</v>
      </c>
      <c r="BP129" s="11" t="str">
        <f t="shared" si="9"/>
        <v>Produção e Intervalo</v>
      </c>
      <c r="BQ129" s="18">
        <f>IF(OR(B129="",E129=""),"*",AX129/O129)</f>
        <v>0</v>
      </c>
      <c r="BR129" s="18">
        <f>IF(OR(B129="",E129=""),"*",AZ129/P129)</f>
        <v>0</v>
      </c>
      <c r="BS129" s="210" t="str">
        <f t="shared" si="7"/>
        <v>CondiçõesClimáticaChuva</v>
      </c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</row>
    <row r="130" spans="1:122">
      <c r="A130" s="45" t="str">
        <f t="shared" si="8"/>
        <v/>
      </c>
      <c r="B130" s="102"/>
      <c r="C130" s="134" t="str">
        <f>IF(BS_CONTROLE[[#This Row],[DATA]]="","",WEEKNUM(BS_CONTROLE[[#This Row],[DATA]]))</f>
        <v/>
      </c>
      <c r="D130" s="104"/>
      <c r="E130" s="126"/>
      <c r="F130" s="142" t="str">
        <f>IF(D130="","*",VLOOKUP(E130,BS_ATIVIDADE[],3,FALSE))</f>
        <v>*</v>
      </c>
      <c r="G130" s="106"/>
      <c r="H130" s="106"/>
      <c r="I130" s="105"/>
      <c r="J130" s="105"/>
      <c r="K130" s="105"/>
      <c r="L130" s="127" t="str" cm="1">
        <f t="array" ref="L1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30" s="127" t="str" cm="1">
        <f t="array" ref="M1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30" s="106"/>
      <c r="O130" s="106"/>
      <c r="P130" s="105"/>
      <c r="Q130" s="9" t="str">
        <f>IF(E130=0, "*", IFERROR(_xlfn.XLOOKUP(E130, BS_ATIVIDADE[ATIVIDADE], BS_ATIVIDADE[UNIDADE]), "*"))</f>
        <v>*</v>
      </c>
      <c r="R130" s="128" t="str" cm="1">
        <f t="array" ref="R1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30" s="128" t="str" cm="1">
        <f t="array" ref="S1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30" s="10" t="str" cm="1">
        <f t="array" ref="T1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30" s="105"/>
      <c r="V130" s="151"/>
      <c r="W130" s="104"/>
      <c r="X130" s="129"/>
      <c r="Y130" s="104"/>
      <c r="Z130" s="105"/>
      <c r="AA130" s="103"/>
      <c r="AB130" s="152"/>
      <c r="AC130" s="107"/>
      <c r="AD130" s="105"/>
      <c r="AE130" s="105"/>
      <c r="AF130" s="105"/>
      <c r="AG130" s="14"/>
      <c r="AH130" s="126" t="str">
        <f>IF(BS_CONTROLE[[#This Row],[Atividade]]=0, "-", BS_CONTROLE[[#This Row],[Atividade]])</f>
        <v>-</v>
      </c>
      <c r="AI130" s="8" t="str">
        <f>IF(BS_CONTROLE[[#This Row],[Atividade]]=0, "-", BS_CONTROLE[[#This Row],[Atividade]])</f>
        <v>-</v>
      </c>
      <c r="AJ130" s="30">
        <f>BS_CONTROLE[[#This Row],[Local - Partida]]</f>
        <v>0</v>
      </c>
      <c r="AK130" s="30">
        <f>BS_CONTROLE[[#This Row],[Local - Encerramento]]</f>
        <v>0</v>
      </c>
      <c r="AL130" s="105" t="str">
        <f>IF(BS_CONTROLE[[#This Row],[Entre - Estações]]=0, "-", BS_CONTROLE[[#This Row],[Entre - Estações]])</f>
        <v>-</v>
      </c>
      <c r="AM130" s="105" t="str">
        <f>IF(BS_CONTROLE[[#This Row],[SB]]=0, "-", BS_CONTROLE[[#This Row],[SB]])</f>
        <v>-</v>
      </c>
      <c r="AN130" s="105" t="str">
        <f>IF(BS_CONTROLE[[#This Row],[SUB]]=0, "-", BS_CONTROLE[[#This Row],[SUB]])</f>
        <v>-</v>
      </c>
      <c r="AO130" s="105">
        <f>BS_CONTROLE[[#This Row],[KM - Inicio]]</f>
        <v>0</v>
      </c>
      <c r="AP130" s="105">
        <f>BS_CONTROLE[[#This Row],[KM - Inicio]]</f>
        <v>0</v>
      </c>
      <c r="AQ130" s="108"/>
      <c r="AR130" s="108"/>
      <c r="AS130" s="108"/>
      <c r="AT130" s="135"/>
      <c r="AU130" s="135"/>
      <c r="AV130" s="13"/>
      <c r="AW130" s="13"/>
      <c r="AX130" s="176" t="str">
        <f>IF(D130="","*",IFERROR(IF(ISODD(COUNT(AR130:AW130)),"ERRO",SUM((AS130-AR130),(AU130-AT130),(AW130-AV130))),"ERRO"))</f>
        <v>*</v>
      </c>
      <c r="AY130" s="153"/>
      <c r="AZ130" s="109"/>
      <c r="BA130" s="9" t="str">
        <f>IFERROR(_xlfn.XLOOKUP(AH130, BS_ATIVIDADE[ATIVIDADE],BS_ATIVIDADE[UNIDADE] ), "*")</f>
        <v>*</v>
      </c>
      <c r="BB130" s="12" t="str" cm="1">
        <f t="array" ref="BB1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30" s="12" t="str" cm="1">
        <f t="array" ref="BC1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30" s="10" t="str" cm="1">
        <f t="array" ref="BD1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30" s="150"/>
      <c r="BF130" s="15"/>
      <c r="BG130" s="16"/>
      <c r="BH130" s="16"/>
      <c r="BI130" s="16"/>
      <c r="BJ130" s="17"/>
      <c r="BK130" s="15"/>
      <c r="BL130" s="130"/>
      <c r="BM130" s="130"/>
      <c r="BN130" s="130"/>
      <c r="BO130" s="17"/>
      <c r="BP130" s="11" t="str">
        <f t="shared" si="9"/>
        <v>Aderente</v>
      </c>
      <c r="BQ130" s="18" t="str">
        <f>IF(OR(B130="",E130=""),"*",AX130/O130)</f>
        <v>*</v>
      </c>
      <c r="BR130" s="18" t="str">
        <f>IF(OR(B130="",E130=""),"*",AZ130/P130)</f>
        <v>*</v>
      </c>
      <c r="BS130" s="210" t="str">
        <f t="shared" si="7"/>
        <v/>
      </c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</row>
    <row r="131" spans="1:122">
      <c r="A131" s="45" t="str">
        <f t="shared" si="8"/>
        <v>A7346063</v>
      </c>
      <c r="B131" s="102">
        <v>46063</v>
      </c>
      <c r="C131" s="134">
        <f>IF(BS_CONTROLE[[#This Row],[DATA]]="","",WEEKNUM(BS_CONTROLE[[#This Row],[DATA]]))</f>
        <v>7</v>
      </c>
      <c r="D131" s="104" t="s">
        <v>745</v>
      </c>
      <c r="E131" s="126" t="s">
        <v>645</v>
      </c>
      <c r="F131" s="142" t="str">
        <f>IF(D131="","*",VLOOKUP(E131,BS_ATIVIDADE[],3,FALSE))</f>
        <v>DETECÇÃO</v>
      </c>
      <c r="G131" s="106" t="s">
        <v>226</v>
      </c>
      <c r="H131" s="106" t="s">
        <v>337</v>
      </c>
      <c r="I131" s="105">
        <v>73</v>
      </c>
      <c r="J131" s="105">
        <v>167</v>
      </c>
      <c r="K131" s="105" t="s">
        <v>624</v>
      </c>
      <c r="L131" s="127" t="s">
        <v>1286</v>
      </c>
      <c r="M131" s="127" t="s">
        <v>1287</v>
      </c>
      <c r="N131" s="106">
        <v>0.375</v>
      </c>
      <c r="O131" s="106">
        <v>4.1666666666666664E-2</v>
      </c>
      <c r="P131" s="105">
        <v>150</v>
      </c>
      <c r="Q131" s="9" t="str">
        <f>IF(E131=0, "*", IFERROR(_xlfn.XLOOKUP(E131, BS_ATIVIDADE[ATIVIDADE], BS_ATIVIDADE[UNIDADE]), "*"))</f>
        <v>KM</v>
      </c>
      <c r="R131" s="128" t="str" cm="1">
        <f t="array" ref="R1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1" s="128" t="str" cm="1">
        <f t="array" ref="S1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31" s="10" t="str" cm="1">
        <f t="array" ref="T1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1" s="105" t="s">
        <v>1288</v>
      </c>
      <c r="V131" s="151" t="s">
        <v>1289</v>
      </c>
      <c r="W131" s="104" t="s">
        <v>452</v>
      </c>
      <c r="X131" s="129" t="s">
        <v>455</v>
      </c>
      <c r="Y131" s="104"/>
      <c r="Z131" s="105">
        <v>1</v>
      </c>
      <c r="AA131" s="103" t="s">
        <v>443</v>
      </c>
      <c r="AB131" s="152" t="s">
        <v>437</v>
      </c>
      <c r="AC131" s="107">
        <v>0.29166666666666669</v>
      </c>
      <c r="AD131" s="105">
        <v>6296</v>
      </c>
      <c r="AE131" s="105" t="s">
        <v>624</v>
      </c>
      <c r="AF131" s="105" t="s">
        <v>624</v>
      </c>
      <c r="AG131" s="14"/>
      <c r="AH131" s="126" t="str">
        <f>IF(BS_CONTROLE[[#This Row],[Atividade]]=0, "-", BS_CONTROLE[[#This Row],[Atividade]])</f>
        <v>DETECÇÃO - RONDA 7 DIAS</v>
      </c>
      <c r="AI131" s="8" t="str">
        <f>IF(BS_CONTROLE[[#This Row],[Atividade]]=0, "-", BS_CONTROLE[[#This Row],[Atividade]])</f>
        <v>DETECÇÃO - RONDA 7 DIAS</v>
      </c>
      <c r="AJ131" s="30" t="str">
        <f>BS_CONTROLE[[#This Row],[Local - Partida]]</f>
        <v>ZUC</v>
      </c>
      <c r="AK131" s="30" t="str">
        <f>BS_CONTROLE[[#This Row],[Local - Encerramento]]</f>
        <v>ZVP</v>
      </c>
      <c r="AL131" s="105" t="str">
        <f>IF(BS_CONTROLE[[#This Row],[Entre - Estações]]=0, "-", BS_CONTROLE[[#This Row],[Entre - Estações]])</f>
        <v>ZUC-ZVP</v>
      </c>
      <c r="AM131" s="105" t="str">
        <f>IF(BS_CONTROLE[[#This Row],[SB]]=0, "-", BS_CONTROLE[[#This Row],[SB]])</f>
        <v>ZUCZVP</v>
      </c>
      <c r="AN131" s="105">
        <f>IF(BS_CONTROLE[[#This Row],[SUB]]=0, "-", BS_CONTROLE[[#This Row],[SUB]])</f>
        <v>73</v>
      </c>
      <c r="AO131" s="105">
        <f>BS_CONTROLE[[#This Row],[KM - Inicio]]</f>
        <v>167</v>
      </c>
      <c r="AP131" s="105">
        <f>BS_CONTROLE[[#This Row],[KM - Inicio]]</f>
        <v>167</v>
      </c>
      <c r="AQ131" s="108">
        <v>0.33194444444444443</v>
      </c>
      <c r="AR131" s="108">
        <v>0.42916666666666664</v>
      </c>
      <c r="AS131" s="108">
        <v>0.47083333333333333</v>
      </c>
      <c r="AT131" s="135"/>
      <c r="AU131" s="135"/>
      <c r="AV131" s="13"/>
      <c r="AW131" s="13"/>
      <c r="AX131" s="176">
        <f>IF(D131="","*",IFERROR(IF(ISODD(COUNT(AR131:AW131)),"ERRO",SUM((AS131-AR131),(AU131-AT131),(AW131-AV131))),"ERRO"))</f>
        <v>4.1666666666666685E-2</v>
      </c>
      <c r="AY131" s="153"/>
      <c r="AZ131" s="109">
        <v>150</v>
      </c>
      <c r="BA131" s="9" t="str">
        <f>IFERROR(_xlfn.XLOOKUP(AH131, BS_ATIVIDADE[ATIVIDADE],BS_ATIVIDADE[UNIDADE] ), "*")</f>
        <v>KM</v>
      </c>
      <c r="BB131" s="12" t="str" cm="1">
        <f t="array" ref="BB1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1" s="12" t="str" cm="1">
        <f t="array" ref="BC1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31" s="10" t="str" cm="1">
        <f t="array" ref="BD1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1" s="150"/>
      <c r="BF131" s="15"/>
      <c r="BG131" s="16">
        <v>2</v>
      </c>
      <c r="BH131" s="16"/>
      <c r="BI131" s="16" t="s">
        <v>1290</v>
      </c>
      <c r="BJ131" s="16" t="s">
        <v>1290</v>
      </c>
      <c r="BK131" s="15"/>
      <c r="BL131" s="130" t="s">
        <v>476</v>
      </c>
      <c r="BM131" s="130" t="s">
        <v>476</v>
      </c>
      <c r="BN131" s="130" t="s">
        <v>476</v>
      </c>
      <c r="BO131" s="17"/>
      <c r="BP131" s="11" t="str">
        <f t="shared" si="9"/>
        <v>Aderente</v>
      </c>
      <c r="BQ131" s="18">
        <f>IF(OR(B131="",E131=""),"*",AX131/O131)</f>
        <v>1.0000000000000004</v>
      </c>
      <c r="BR131" s="18">
        <f>IF(OR(B131="",E131=""),"*",AZ131/P131)</f>
        <v>1</v>
      </c>
      <c r="BS131" s="210" t="str">
        <f t="shared" si="7"/>
        <v>OKOK</v>
      </c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</row>
    <row r="132" spans="1:122">
      <c r="A132" s="45" t="str">
        <f t="shared" si="8"/>
        <v>V8846063</v>
      </c>
      <c r="B132" s="102">
        <v>46063</v>
      </c>
      <c r="C132" s="134">
        <f>IF(BS_CONTROLE[[#This Row],[DATA]]="","",WEEKNUM(BS_CONTROLE[[#This Row],[DATA]]))</f>
        <v>7</v>
      </c>
      <c r="D132" s="178" t="s">
        <v>832</v>
      </c>
      <c r="E132" s="126" t="s">
        <v>729</v>
      </c>
      <c r="F132" s="142" t="str">
        <f>IF(D132="","*",VLOOKUP(E132,BS_ATIVIDADE[],3,FALSE))</f>
        <v>MECANIZAÇÃO - SOCADORA</v>
      </c>
      <c r="G132" s="205" t="s">
        <v>1067</v>
      </c>
      <c r="H132" s="205" t="s">
        <v>1067</v>
      </c>
      <c r="I132" s="105">
        <v>73</v>
      </c>
      <c r="J132" s="105">
        <v>153.80000000000001</v>
      </c>
      <c r="K132" s="105">
        <v>151</v>
      </c>
      <c r="L132" s="127" t="str" cm="1">
        <f t="array" ref="L1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32" s="127" t="str" cm="1">
        <f t="array" ref="M1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32" s="186">
        <v>0.375</v>
      </c>
      <c r="O132" s="106">
        <v>0.16666666666666666</v>
      </c>
      <c r="P132" s="105">
        <v>1020</v>
      </c>
      <c r="Q132" s="9" t="str">
        <f>IF(E132=0, "*", IFERROR(_xlfn.XLOOKUP(E132, BS_ATIVIDADE[ATIVIDADE], BS_ATIVIDADE[UNIDADE]), "*"))</f>
        <v>M</v>
      </c>
      <c r="R132" s="128" t="str" cm="1">
        <f t="array" ref="R1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2" s="128" t="str" cm="1">
        <f t="array" ref="S1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32" s="10" t="str" cm="1">
        <f t="array" ref="T1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2" s="105" t="s">
        <v>1063</v>
      </c>
      <c r="V132" s="151" t="s">
        <v>1282</v>
      </c>
      <c r="W132" s="104" t="s">
        <v>447</v>
      </c>
      <c r="X132" s="129" t="s">
        <v>446</v>
      </c>
      <c r="Y132" s="104"/>
      <c r="Z132" s="105">
        <v>1</v>
      </c>
      <c r="AA132" s="103" t="s">
        <v>443</v>
      </c>
      <c r="AB132" s="152" t="s">
        <v>437</v>
      </c>
      <c r="AC132" s="107">
        <v>0.29166666666666669</v>
      </c>
      <c r="AD132" s="105">
        <v>6238</v>
      </c>
      <c r="AE132" s="105" t="s">
        <v>624</v>
      </c>
      <c r="AF132" s="105" t="s">
        <v>624</v>
      </c>
      <c r="AG132" s="14"/>
      <c r="AH132" s="126" t="str">
        <f>IF(BS_CONTROLE[[#This Row],[Atividade]]=0, "-", BS_CONTROLE[[#This Row],[Atividade]])</f>
        <v>MECANIZAÇÃO - SOCADORA</v>
      </c>
      <c r="AI132" s="8" t="str">
        <f>IF(BS_CONTROLE[[#This Row],[Atividade]]=0, "-", BS_CONTROLE[[#This Row],[Atividade]])</f>
        <v>MECANIZAÇÃO - SOCADORA</v>
      </c>
      <c r="AJ132" s="30" t="str">
        <f>BS_CONTROLE[[#This Row],[Local - Partida]]</f>
        <v>ZPN2</v>
      </c>
      <c r="AK132" s="30" t="str">
        <f>BS_CONTROLE[[#This Row],[Local - Encerramento]]</f>
        <v>ZPN2</v>
      </c>
      <c r="AL132" s="105" t="str">
        <f>IF(BS_CONTROLE[[#This Row],[Entre - Estações]]=0, "-", BS_CONTROLE[[#This Row],[Entre - Estações]])</f>
        <v>ZCV-ZCT</v>
      </c>
      <c r="AM132" s="105" t="str">
        <f>IF(BS_CONTROLE[[#This Row],[SB]]=0, "-", BS_CONTROLE[[#This Row],[SB]])</f>
        <v>152ZCT</v>
      </c>
      <c r="AN132" s="105">
        <f>IF(BS_CONTROLE[[#This Row],[SUB]]=0, "-", BS_CONTROLE[[#This Row],[SUB]])</f>
        <v>73</v>
      </c>
      <c r="AO132" s="105">
        <f>BS_CONTROLE[[#This Row],[KM - Inicio]]</f>
        <v>153.80000000000001</v>
      </c>
      <c r="AP132" s="105">
        <f>BS_CONTROLE[[#This Row],[KM - Inicio]]</f>
        <v>153.80000000000001</v>
      </c>
      <c r="AQ132" s="108">
        <v>0.33541666666666664</v>
      </c>
      <c r="AR132" s="108">
        <v>0</v>
      </c>
      <c r="AS132" s="108">
        <v>0</v>
      </c>
      <c r="AT132" s="135"/>
      <c r="AU132" s="135"/>
      <c r="AV132" s="13"/>
      <c r="AW132" s="13"/>
      <c r="AX132" s="176">
        <f>IF(D132="","*",IFERROR(IF(ISODD(COUNT(AR132:AW132)),"ERRO",SUM((AS132-AR132),(AU132-AT132),(AW132-AV132))),"ERRO"))</f>
        <v>0</v>
      </c>
      <c r="AY132" s="153"/>
      <c r="AZ132" s="109">
        <v>0</v>
      </c>
      <c r="BA132" s="9" t="str">
        <f>IFERROR(_xlfn.XLOOKUP(AH132, BS_ATIVIDADE[ATIVIDADE],BS_ATIVIDADE[UNIDADE] ), "*")</f>
        <v>M</v>
      </c>
      <c r="BB132" s="12" t="str" cm="1">
        <f t="array" ref="BB1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2" s="12" t="str" cm="1">
        <f t="array" ref="BC1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32" s="10" t="str" cm="1">
        <f t="array" ref="BD1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2" s="150"/>
      <c r="BF132" s="15"/>
      <c r="BG132" s="16">
        <v>0</v>
      </c>
      <c r="BH132" s="16"/>
      <c r="BI132" s="16" t="s">
        <v>1291</v>
      </c>
      <c r="BJ132" s="16" t="s">
        <v>1291</v>
      </c>
      <c r="BK132" s="15"/>
      <c r="BL132" s="130" t="s">
        <v>471</v>
      </c>
      <c r="BM132" s="130" t="s">
        <v>491</v>
      </c>
      <c r="BN132" s="130" t="s">
        <v>599</v>
      </c>
      <c r="BO132" s="16" t="s">
        <v>1291</v>
      </c>
      <c r="BP132" s="11" t="str">
        <f t="shared" si="9"/>
        <v>Produção e Intervalo</v>
      </c>
      <c r="BQ132" s="18">
        <f>IF(OR(B132="",E132=""),"*",AX132/O132)</f>
        <v>0</v>
      </c>
      <c r="BR132" s="18">
        <f>IF(OR(B132="",E132=""),"*",AZ132/P132)</f>
        <v>0</v>
      </c>
      <c r="BS132" s="210" t="str">
        <f t="shared" si="7"/>
        <v>CCOCirculaçãoIntervaloContrato</v>
      </c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</row>
    <row r="133" spans="1:122">
      <c r="A133" s="45" t="str">
        <f t="shared" si="8"/>
        <v>JULIO (TF-648)46063</v>
      </c>
      <c r="B133" s="102">
        <v>46063</v>
      </c>
      <c r="C133" s="134">
        <f>IF(BS_CONTROLE[[#This Row],[DATA]]="","",WEEKNUM(BS_CONTROLE[[#This Row],[DATA]]))</f>
        <v>7</v>
      </c>
      <c r="D133" s="104" t="s">
        <v>929</v>
      </c>
      <c r="E133" s="126" t="s">
        <v>806</v>
      </c>
      <c r="F133" s="142" t="str">
        <f>IF(D133="","*",VLOOKUP(E133,BS_ATIVIDADE[],3,FALSE))</f>
        <v>SOLDA</v>
      </c>
      <c r="G133" s="106" t="s">
        <v>624</v>
      </c>
      <c r="H133" s="106" t="s">
        <v>624</v>
      </c>
      <c r="I133" s="105">
        <v>73</v>
      </c>
      <c r="J133" s="105">
        <v>102</v>
      </c>
      <c r="K133" s="105" t="s">
        <v>624</v>
      </c>
      <c r="L133" s="127" t="str" cm="1">
        <f t="array" ref="L1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133" s="127" t="str" cm="1">
        <f t="array" ref="M1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133" s="106">
        <v>0.375</v>
      </c>
      <c r="O133" s="106">
        <v>6.25E-2</v>
      </c>
      <c r="P133" s="105">
        <v>1</v>
      </c>
      <c r="Q133" s="9" t="str">
        <f>IF(E133=0, "*", IFERROR(_xlfn.XLOOKUP(E133, BS_ATIVIDADE[ATIVIDADE], BS_ATIVIDADE[UNIDADE]), "*"))</f>
        <v>Nº DE SOLDA</v>
      </c>
      <c r="R133" s="128" t="str" cm="1">
        <f t="array" ref="R1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3" s="128" t="str" cm="1">
        <f t="array" ref="S1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33" s="10" t="str" cm="1">
        <f t="array" ref="T1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3" s="105" t="s">
        <v>1292</v>
      </c>
      <c r="V133" s="151" t="s">
        <v>1150</v>
      </c>
      <c r="W133" s="104" t="s">
        <v>452</v>
      </c>
      <c r="X133" s="129" t="s">
        <v>455</v>
      </c>
      <c r="Y133" s="104"/>
      <c r="Z133" s="105" t="s">
        <v>624</v>
      </c>
      <c r="AA133" s="103"/>
      <c r="AB133" s="152"/>
      <c r="AC133" s="107" t="s">
        <v>624</v>
      </c>
      <c r="AD133" s="105" t="s">
        <v>624</v>
      </c>
      <c r="AE133" s="105" t="s">
        <v>624</v>
      </c>
      <c r="AF133" s="105" t="s">
        <v>624</v>
      </c>
      <c r="AG133" s="14"/>
      <c r="AH133" s="126" t="str">
        <f>IF(BS_CONTROLE[[#This Row],[Atividade]]=0, "-", BS_CONTROLE[[#This Row],[Atividade]])</f>
        <v>PDM - SOLDA</v>
      </c>
      <c r="AI133" s="8" t="str">
        <f>IF(BS_CONTROLE[[#This Row],[Atividade]]=0, "-", BS_CONTROLE[[#This Row],[Atividade]])</f>
        <v>PDM - SOLDA</v>
      </c>
      <c r="AJ133" s="30" t="str">
        <f>BS_CONTROLE[[#This Row],[Local - Partida]]</f>
        <v>-</v>
      </c>
      <c r="AK133" s="30" t="str">
        <f>BS_CONTROLE[[#This Row],[Local - Encerramento]]</f>
        <v>-</v>
      </c>
      <c r="AL133" s="105" t="str">
        <f>IF(BS_CONTROLE[[#This Row],[Entre - Estações]]=0, "-", BS_CONTROLE[[#This Row],[Entre - Estações]])</f>
        <v>ZCZ-ZZF</v>
      </c>
      <c r="AM133" s="105" t="str">
        <f>IF(BS_CONTROLE[[#This Row],[SB]]=0, "-", BS_CONTROLE[[#This Row],[SB]])</f>
        <v>101ZZF</v>
      </c>
      <c r="AN133" s="105">
        <f>IF(BS_CONTROLE[[#This Row],[SUB]]=0, "-", BS_CONTROLE[[#This Row],[SUB]])</f>
        <v>73</v>
      </c>
      <c r="AO133" s="105">
        <f>BS_CONTROLE[[#This Row],[KM - Inicio]]</f>
        <v>102</v>
      </c>
      <c r="AP133" s="105">
        <f>BS_CONTROLE[[#This Row],[KM - Inicio]]</f>
        <v>102</v>
      </c>
      <c r="AQ133" s="108">
        <v>0.58333333333333337</v>
      </c>
      <c r="AR133" s="108">
        <v>0</v>
      </c>
      <c r="AS133" s="108">
        <v>0</v>
      </c>
      <c r="AT133" s="135"/>
      <c r="AU133" s="135"/>
      <c r="AV133" s="13"/>
      <c r="AW133" s="13"/>
      <c r="AX133" s="176">
        <f>IF(D133="","*",IFERROR(IF(ISODD(COUNT(AR133:AW133)),"ERRO",SUM((AS133-AR133),(AU133-AT133),(AW133-AV133))),"ERRO"))</f>
        <v>0</v>
      </c>
      <c r="AY133" s="153"/>
      <c r="AZ133" s="109">
        <v>0</v>
      </c>
      <c r="BA133" s="9" t="str">
        <f>IFERROR(_xlfn.XLOOKUP(AH133, BS_ATIVIDADE[ATIVIDADE],BS_ATIVIDADE[UNIDADE] ), "*")</f>
        <v>Nº DE SOLDA</v>
      </c>
      <c r="BB133" s="12" t="str" cm="1">
        <f t="array" ref="BB1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3" s="12" t="str" cm="1">
        <f t="array" ref="BC1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33" s="10" t="str" cm="1">
        <f t="array" ref="BD1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3" s="150"/>
      <c r="BF133" s="15"/>
      <c r="BG133" s="16">
        <v>0</v>
      </c>
      <c r="BH133" s="16"/>
      <c r="BI133" s="16" t="s">
        <v>1293</v>
      </c>
      <c r="BJ133" s="16" t="s">
        <v>1293</v>
      </c>
      <c r="BK133" s="15"/>
      <c r="BL133" s="130" t="s">
        <v>478</v>
      </c>
      <c r="BM133" s="130" t="s">
        <v>502</v>
      </c>
      <c r="BN133" s="130" t="s">
        <v>502</v>
      </c>
      <c r="BO133" s="16" t="s">
        <v>1293</v>
      </c>
      <c r="BP133" s="11" t="str">
        <f t="shared" si="9"/>
        <v>Produção e Intervalo</v>
      </c>
      <c r="BQ133" s="18">
        <f>IF(OR(B133="",E133=""),"*",AX133/O133)</f>
        <v>0</v>
      </c>
      <c r="BR133" s="18">
        <f>IF(OR(B133="",E133=""),"*",AZ133/P133)</f>
        <v>0</v>
      </c>
      <c r="BS133" s="210" t="str">
        <f t="shared" si="7"/>
        <v>CondiçõesClimáticaChuva</v>
      </c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</row>
    <row r="134" spans="1:122">
      <c r="A134" s="45" t="str">
        <f t="shared" si="8"/>
        <v/>
      </c>
      <c r="B134" s="102"/>
      <c r="C134" s="134" t="str">
        <f>IF(BS_CONTROLE[[#This Row],[DATA]]="","",WEEKNUM(BS_CONTROLE[[#This Row],[DATA]]))</f>
        <v/>
      </c>
      <c r="D134" s="104"/>
      <c r="E134" s="126"/>
      <c r="F134" s="142" t="str">
        <f>IF(D134="","*",VLOOKUP(E134,BS_ATIVIDADE[],3,FALSE))</f>
        <v>*</v>
      </c>
      <c r="G134" s="106"/>
      <c r="H134" s="106"/>
      <c r="I134" s="105"/>
      <c r="J134" s="105"/>
      <c r="K134" s="105"/>
      <c r="L134" s="127" t="str" cm="1">
        <f t="array" ref="L1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34" s="127" t="str" cm="1">
        <f t="array" ref="M1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34" s="106"/>
      <c r="O134" s="106"/>
      <c r="P134" s="105"/>
      <c r="Q134" s="9" t="str">
        <f>IF(E134=0, "*", IFERROR(_xlfn.XLOOKUP(E134, BS_ATIVIDADE[ATIVIDADE], BS_ATIVIDADE[UNIDADE]), "*"))</f>
        <v>*</v>
      </c>
      <c r="R134" s="128" t="str" cm="1">
        <f t="array" ref="R1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34" s="128" t="str" cm="1">
        <f t="array" ref="S1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34" s="10" t="str" cm="1">
        <f t="array" ref="T1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34" s="105"/>
      <c r="V134" s="151"/>
      <c r="W134" s="104"/>
      <c r="X134" s="129"/>
      <c r="Y134" s="104"/>
      <c r="Z134" s="105"/>
      <c r="AA134" s="103"/>
      <c r="AB134" s="152"/>
      <c r="AC134" s="107"/>
      <c r="AD134" s="105"/>
      <c r="AE134" s="105"/>
      <c r="AF134" s="105"/>
      <c r="AG134" s="14"/>
      <c r="AH134" s="126" t="str">
        <f>IF(BS_CONTROLE[[#This Row],[Atividade]]=0, "-", BS_CONTROLE[[#This Row],[Atividade]])</f>
        <v>-</v>
      </c>
      <c r="AI134" s="8" t="str">
        <f>IF(BS_CONTROLE[[#This Row],[Atividade]]=0, "-", BS_CONTROLE[[#This Row],[Atividade]])</f>
        <v>-</v>
      </c>
      <c r="AJ134" s="30">
        <f>BS_CONTROLE[[#This Row],[Local - Partida]]</f>
        <v>0</v>
      </c>
      <c r="AK134" s="30">
        <f>BS_CONTROLE[[#This Row],[Local - Encerramento]]</f>
        <v>0</v>
      </c>
      <c r="AL134" s="105" t="str">
        <f>IF(BS_CONTROLE[[#This Row],[Entre - Estações]]=0, "-", BS_CONTROLE[[#This Row],[Entre - Estações]])</f>
        <v>-</v>
      </c>
      <c r="AM134" s="105" t="str">
        <f>IF(BS_CONTROLE[[#This Row],[SB]]=0, "-", BS_CONTROLE[[#This Row],[SB]])</f>
        <v>-</v>
      </c>
      <c r="AN134" s="105" t="str">
        <f>IF(BS_CONTROLE[[#This Row],[SUB]]=0, "-", BS_CONTROLE[[#This Row],[SUB]])</f>
        <v>-</v>
      </c>
      <c r="AO134" s="105">
        <f>BS_CONTROLE[[#This Row],[KM - Inicio]]</f>
        <v>0</v>
      </c>
      <c r="AP134" s="105">
        <f>BS_CONTROLE[[#This Row],[KM - Inicio]]</f>
        <v>0</v>
      </c>
      <c r="AQ134" s="108"/>
      <c r="AR134" s="108"/>
      <c r="AS134" s="108"/>
      <c r="AT134" s="135"/>
      <c r="AU134" s="135"/>
      <c r="AV134" s="13"/>
      <c r="AW134" s="13"/>
      <c r="AX134" s="176" t="str">
        <f>IF(D134="","*",IFERROR(IF(ISODD(COUNT(AR134:AW134)),"ERRO",SUM((AS134-AR134),(AU134-AT134),(AW134-AV134))),"ERRO"))</f>
        <v>*</v>
      </c>
      <c r="AY134" s="153"/>
      <c r="AZ134" s="109"/>
      <c r="BA134" s="9" t="str">
        <f>IFERROR(_xlfn.XLOOKUP(AH134, BS_ATIVIDADE[ATIVIDADE],BS_ATIVIDADE[UNIDADE] ), "*")</f>
        <v>*</v>
      </c>
      <c r="BB134" s="12" t="str" cm="1">
        <f t="array" ref="BB1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34" s="12" t="str" cm="1">
        <f t="array" ref="BC1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34" s="10" t="str" cm="1">
        <f t="array" ref="BD1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34" s="150"/>
      <c r="BF134" s="15"/>
      <c r="BG134" s="16"/>
      <c r="BH134" s="16"/>
      <c r="BI134" s="16"/>
      <c r="BJ134" s="17"/>
      <c r="BK134" s="15"/>
      <c r="BL134" s="130"/>
      <c r="BM134" s="130"/>
      <c r="BN134" s="130"/>
      <c r="BO134" s="17"/>
      <c r="BP134" s="11" t="str">
        <f t="shared" si="9"/>
        <v>Aderente</v>
      </c>
      <c r="BQ134" s="18" t="str">
        <f>IF(OR(B134="",E134=""),"*",AX134/O134)</f>
        <v>*</v>
      </c>
      <c r="BR134" s="18" t="str">
        <f>IF(OR(B134="",E134=""),"*",AZ134/P134)</f>
        <v>*</v>
      </c>
      <c r="BS134" s="210" t="str">
        <f t="shared" si="7"/>
        <v/>
      </c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</row>
    <row r="135" spans="1:122">
      <c r="A135" s="45" t="str">
        <f t="shared" si="8"/>
        <v>MOD SPN46063</v>
      </c>
      <c r="B135" s="102">
        <v>46063</v>
      </c>
      <c r="C135" s="134">
        <f>IF(BS_CONTROLE[[#This Row],[DATA]]="","",WEEKNUM(BS_CONTROLE[[#This Row],[DATA]]))</f>
        <v>7</v>
      </c>
      <c r="D135" s="104" t="s">
        <v>640</v>
      </c>
      <c r="E135" s="126" t="s">
        <v>614</v>
      </c>
      <c r="F135" s="142" t="str">
        <f>IF(D135="","*",VLOOKUP(E135,BS_ATIVIDADE[],3,FALSE))</f>
        <v>OUTROS</v>
      </c>
      <c r="G135" s="106" t="s">
        <v>624</v>
      </c>
      <c r="H135" s="106" t="s">
        <v>624</v>
      </c>
      <c r="I135" s="105">
        <v>73</v>
      </c>
      <c r="J135" s="105">
        <v>52</v>
      </c>
      <c r="K135" s="105">
        <v>43.1</v>
      </c>
      <c r="L135" s="127" t="str" cm="1">
        <f t="array" ref="L1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135" s="127" t="s">
        <v>1294</v>
      </c>
      <c r="N135" s="106">
        <v>0.35416666666666669</v>
      </c>
      <c r="O135" s="106">
        <v>0.16666666666666666</v>
      </c>
      <c r="P135" s="105">
        <v>1</v>
      </c>
      <c r="Q135" s="9" t="str">
        <f>IF(E135=0, "*", IFERROR(_xlfn.XLOOKUP(E135, BS_ATIVIDADE[ATIVIDADE], BS_ATIVIDADE[UNIDADE]), "*"))</f>
        <v>BINÁRIO</v>
      </c>
      <c r="R135" s="128" t="str" cm="1">
        <f t="array" ref="R1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5" s="128" t="str" cm="1">
        <f t="array" ref="S1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35" s="10" t="str" cm="1">
        <f t="array" ref="T1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5" s="105" t="s">
        <v>1120</v>
      </c>
      <c r="V135" s="151" t="s">
        <v>1295</v>
      </c>
      <c r="W135" s="104" t="s">
        <v>447</v>
      </c>
      <c r="X135" s="129" t="s">
        <v>446</v>
      </c>
      <c r="Y135" s="104"/>
      <c r="Z135" s="105"/>
      <c r="AA135" s="103"/>
      <c r="AB135" s="152"/>
      <c r="AC135" s="107" t="s">
        <v>624</v>
      </c>
      <c r="AD135" s="105" t="s">
        <v>624</v>
      </c>
      <c r="AE135" s="105" t="s">
        <v>624</v>
      </c>
      <c r="AF135" s="105" t="s">
        <v>624</v>
      </c>
      <c r="AG135" s="14"/>
      <c r="AH135" s="126" t="str">
        <f>IF(BS_CONTROLE[[#This Row],[Atividade]]=0, "-", BS_CONTROLE[[#This Row],[Atividade]])</f>
        <v>BLOCO</v>
      </c>
      <c r="AI135" s="8" t="str">
        <f>IF(BS_CONTROLE[[#This Row],[Atividade]]=0, "-", BS_CONTROLE[[#This Row],[Atividade]])</f>
        <v>BLOCO</v>
      </c>
      <c r="AJ135" s="30" t="str">
        <f>BS_CONTROLE[[#This Row],[Local - Partida]]</f>
        <v>-</v>
      </c>
      <c r="AK135" s="30" t="str">
        <f>BS_CONTROLE[[#This Row],[Local - Encerramento]]</f>
        <v>-</v>
      </c>
      <c r="AL135" s="105" t="str">
        <f>IF(BS_CONTROLE[[#This Row],[Entre - Estações]]=0, "-", BS_CONTROLE[[#This Row],[Entre - Estações]])</f>
        <v>ZMA-ZDG</v>
      </c>
      <c r="AM135" s="105" t="str">
        <f>IF(BS_CONTROLE[[#This Row],[SB]]=0, "-", BS_CONTROLE[[#This Row],[SB]])</f>
        <v>K47ZDG/ZMAK47</v>
      </c>
      <c r="AN135" s="105">
        <f>IF(BS_CONTROLE[[#This Row],[SUB]]=0, "-", BS_CONTROLE[[#This Row],[SUB]])</f>
        <v>73</v>
      </c>
      <c r="AO135" s="105">
        <f>BS_CONTROLE[[#This Row],[KM - Inicio]]</f>
        <v>52</v>
      </c>
      <c r="AP135" s="105">
        <f>BS_CONTROLE[[#This Row],[KM - Inicio]]</f>
        <v>52</v>
      </c>
      <c r="AQ135" s="108">
        <v>0</v>
      </c>
      <c r="AR135" s="108">
        <v>0</v>
      </c>
      <c r="AS135" s="108">
        <v>0</v>
      </c>
      <c r="AT135" s="135"/>
      <c r="AU135" s="135"/>
      <c r="AV135" s="13"/>
      <c r="AW135" s="13"/>
      <c r="AX135" s="176">
        <f>IF(D135="","*",IFERROR(IF(ISODD(COUNT(AR135:AW135)),"ERRO",SUM((AS135-AR135),(AU135-AT135),(AW135-AV135))),"ERRO"))</f>
        <v>0</v>
      </c>
      <c r="AY135" s="153"/>
      <c r="AZ135" s="109">
        <v>0</v>
      </c>
      <c r="BA135" s="9" t="str">
        <f>IFERROR(_xlfn.XLOOKUP(AH135, BS_ATIVIDADE[ATIVIDADE],BS_ATIVIDADE[UNIDADE] ), "*")</f>
        <v>BINÁRIO</v>
      </c>
      <c r="BB135" s="12" t="str" cm="1">
        <f t="array" ref="BB1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5" s="12" t="str" cm="1">
        <f t="array" ref="BC1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35" s="10" t="str" cm="1">
        <f t="array" ref="BD1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5" s="150"/>
      <c r="BF135" s="15"/>
      <c r="BG135" s="16">
        <v>0</v>
      </c>
      <c r="BH135" s="16"/>
      <c r="BI135" s="16" t="s">
        <v>1281</v>
      </c>
      <c r="BJ135" s="208" t="s">
        <v>1281</v>
      </c>
      <c r="BK135" s="15"/>
      <c r="BL135" s="130" t="s">
        <v>471</v>
      </c>
      <c r="BM135" s="130" t="s">
        <v>491</v>
      </c>
      <c r="BN135" s="130" t="s">
        <v>599</v>
      </c>
      <c r="BO135" s="208" t="s">
        <v>1281</v>
      </c>
      <c r="BP135" s="11" t="str">
        <f t="shared" si="9"/>
        <v>Produção e Intervalo</v>
      </c>
      <c r="BQ135" s="18">
        <f>IF(OR(B135="",E135=""),"*",AX135/O135)</f>
        <v>0</v>
      </c>
      <c r="BR135" s="18">
        <f>IF(OR(B135="",E135=""),"*",AZ135/P135)</f>
        <v>0</v>
      </c>
      <c r="BS135" s="210" t="str">
        <f t="shared" si="7"/>
        <v>CCOCirculaçãoIntervaloContrato</v>
      </c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</row>
    <row r="136" spans="1:122">
      <c r="A136" s="45" t="str">
        <f t="shared" si="8"/>
        <v>V4046063</v>
      </c>
      <c r="B136" s="102">
        <v>46063</v>
      </c>
      <c r="C136" s="134">
        <f>IF(BS_CONTROLE[[#This Row],[DATA]]="","",WEEKNUM(BS_CONTROLE[[#This Row],[DATA]]))</f>
        <v>7</v>
      </c>
      <c r="D136" s="104" t="s">
        <v>796</v>
      </c>
      <c r="E136" s="126" t="s">
        <v>755</v>
      </c>
      <c r="F136" s="142" t="str">
        <f>IF(D136="","*",VLOOKUP(E136,BS_ATIVIDADE[],3,FALSE))</f>
        <v>MODERNIZAÇÃO</v>
      </c>
      <c r="G136" s="106" t="s">
        <v>151</v>
      </c>
      <c r="H136" s="106" t="s">
        <v>151</v>
      </c>
      <c r="I136" s="105">
        <v>73</v>
      </c>
      <c r="J136" s="105">
        <v>52</v>
      </c>
      <c r="K136" s="105">
        <v>43.1</v>
      </c>
      <c r="L136" s="127" t="str" cm="1">
        <f t="array" ref="L1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136" s="127" t="s">
        <v>1294</v>
      </c>
      <c r="N136" s="106">
        <v>0.33333333333333331</v>
      </c>
      <c r="O136" s="106">
        <v>6.9444444444444447E-4</v>
      </c>
      <c r="P136" s="105">
        <v>3584</v>
      </c>
      <c r="Q136" s="9" t="str">
        <f>IF(E136=0, "*", IFERROR(_xlfn.XLOOKUP(E136, BS_ATIVIDADE[ATIVIDADE], BS_ATIVIDADE[UNIDADE]), "*"))</f>
        <v>M</v>
      </c>
      <c r="R136" s="128" t="str" cm="1">
        <f t="array" ref="R1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6" s="128" t="str" cm="1">
        <f t="array" ref="S1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36" s="10" t="str" cm="1">
        <f t="array" ref="T1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6" s="105" t="s">
        <v>1063</v>
      </c>
      <c r="V136" s="151" t="s">
        <v>1282</v>
      </c>
      <c r="W136" s="104" t="s">
        <v>447</v>
      </c>
      <c r="X136" s="129" t="s">
        <v>446</v>
      </c>
      <c r="Y136" s="104"/>
      <c r="Z136" s="105">
        <v>1</v>
      </c>
      <c r="AA136" s="103" t="s">
        <v>443</v>
      </c>
      <c r="AB136" s="152" t="s">
        <v>437</v>
      </c>
      <c r="AC136" s="107">
        <v>0.29166666666666669</v>
      </c>
      <c r="AD136" s="105">
        <v>6240</v>
      </c>
      <c r="AE136" s="105">
        <v>6200</v>
      </c>
      <c r="AF136" s="105" t="s">
        <v>624</v>
      </c>
      <c r="AG136" s="14"/>
      <c r="AH136" s="126" t="str">
        <f>IF(BS_CONTROLE[[#This Row],[Atividade]]=0, "-", BS_CONTROLE[[#This Row],[Atividade]])</f>
        <v>MODERNIZAÇÃO - SOCADORA</v>
      </c>
      <c r="AI136" s="8" t="str">
        <f>IF(BS_CONTROLE[[#This Row],[Atividade]]=0, "-", BS_CONTROLE[[#This Row],[Atividade]])</f>
        <v>MODERNIZAÇÃO - SOCADORA</v>
      </c>
      <c r="AJ136" s="30" t="str">
        <f>BS_CONTROLE[[#This Row],[Local - Partida]]</f>
        <v>K58K592</v>
      </c>
      <c r="AK136" s="30" t="str">
        <f>BS_CONTROLE[[#This Row],[Local - Encerramento]]</f>
        <v>K58K592</v>
      </c>
      <c r="AL136" s="105" t="str">
        <f>IF(BS_CONTROLE[[#This Row],[Entre - Estações]]=0, "-", BS_CONTROLE[[#This Row],[Entre - Estações]])</f>
        <v>ZMA-ZDG</v>
      </c>
      <c r="AM136" s="105" t="str">
        <f>IF(BS_CONTROLE[[#This Row],[SB]]=0, "-", BS_CONTROLE[[#This Row],[SB]])</f>
        <v>K47ZDG/ZMAK47</v>
      </c>
      <c r="AN136" s="105">
        <f>IF(BS_CONTROLE[[#This Row],[SUB]]=0, "-", BS_CONTROLE[[#This Row],[SUB]])</f>
        <v>73</v>
      </c>
      <c r="AO136" s="105">
        <f>BS_CONTROLE[[#This Row],[KM - Inicio]]</f>
        <v>52</v>
      </c>
      <c r="AP136" s="105">
        <f>BS_CONTROLE[[#This Row],[KM - Inicio]]</f>
        <v>52</v>
      </c>
      <c r="AQ136" s="108">
        <v>0.32916666666666666</v>
      </c>
      <c r="AR136" s="108">
        <v>0</v>
      </c>
      <c r="AS136" s="108">
        <v>0</v>
      </c>
      <c r="AT136" s="135"/>
      <c r="AU136" s="135"/>
      <c r="AV136" s="13"/>
      <c r="AW136" s="13"/>
      <c r="AX136" s="176">
        <f>IF(D136="","*",IFERROR(IF(ISODD(COUNT(AR136:AW136)),"ERRO",SUM((AS136-AR136),(AU136-AT136),(AW136-AV136))),"ERRO"))</f>
        <v>0</v>
      </c>
      <c r="AY136" s="153"/>
      <c r="AZ136" s="109">
        <v>0</v>
      </c>
      <c r="BA136" s="9" t="str">
        <f>IFERROR(_xlfn.XLOOKUP(AH136, BS_ATIVIDADE[ATIVIDADE],BS_ATIVIDADE[UNIDADE] ), "*")</f>
        <v>M</v>
      </c>
      <c r="BB136" s="12" t="str" cm="1">
        <f t="array" ref="BB1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6" s="12" t="str" cm="1">
        <f t="array" ref="BC1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36" s="10" t="str" cm="1">
        <f t="array" ref="BD1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6" s="150"/>
      <c r="BF136" s="15"/>
      <c r="BG136" s="16">
        <v>0</v>
      </c>
      <c r="BH136" s="16"/>
      <c r="BI136" s="16" t="s">
        <v>1296</v>
      </c>
      <c r="BJ136" s="16" t="s">
        <v>1296</v>
      </c>
      <c r="BK136" s="15"/>
      <c r="BL136" s="130" t="s">
        <v>471</v>
      </c>
      <c r="BM136" s="130" t="s">
        <v>491</v>
      </c>
      <c r="BN136" s="130" t="s">
        <v>599</v>
      </c>
      <c r="BO136" s="16" t="s">
        <v>1296</v>
      </c>
      <c r="BP136" s="11" t="str">
        <f t="shared" si="9"/>
        <v>Produção e Intervalo</v>
      </c>
      <c r="BQ136" s="18">
        <f>IF(OR(B136="",E136=""),"*",AX136/O136)</f>
        <v>0</v>
      </c>
      <c r="BR136" s="18">
        <f>IF(OR(B136="",E136=""),"*",AZ136/P136)</f>
        <v>0</v>
      </c>
      <c r="BS136" s="210" t="str">
        <f t="shared" si="7"/>
        <v>CCOCirculaçãoIntervaloContrato</v>
      </c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</row>
    <row r="137" spans="1:122">
      <c r="A137" s="45" t="str">
        <f t="shared" si="8"/>
        <v/>
      </c>
      <c r="B137" s="102"/>
      <c r="C137" s="134" t="str">
        <f>IF(BS_CONTROLE[[#This Row],[DATA]]="","",WEEKNUM(BS_CONTROLE[[#This Row],[DATA]]))</f>
        <v/>
      </c>
      <c r="D137" s="104"/>
      <c r="E137" s="126"/>
      <c r="F137" s="142" t="str">
        <f>IF(D137="","*",VLOOKUP(E137,BS_ATIVIDADE[],3,FALSE))</f>
        <v>*</v>
      </c>
      <c r="G137" s="106"/>
      <c r="H137" s="106"/>
      <c r="I137" s="105"/>
      <c r="J137" s="105"/>
      <c r="K137" s="105"/>
      <c r="L137" s="127" t="str" cm="1">
        <f t="array" ref="L1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37" s="127" t="str" cm="1">
        <f t="array" ref="M1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37" s="106"/>
      <c r="O137" s="106"/>
      <c r="P137" s="105"/>
      <c r="Q137" s="9" t="str">
        <f>IF(E137=0, "*", IFERROR(_xlfn.XLOOKUP(E137, BS_ATIVIDADE[ATIVIDADE], BS_ATIVIDADE[UNIDADE]), "*"))</f>
        <v>*</v>
      </c>
      <c r="R137" s="128" t="str" cm="1">
        <f t="array" ref="R1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37" s="128" t="str" cm="1">
        <f t="array" ref="S1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37" s="10" t="str" cm="1">
        <f t="array" ref="T1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37" s="105"/>
      <c r="V137" s="151"/>
      <c r="W137" s="104"/>
      <c r="X137" s="129"/>
      <c r="Y137" s="104"/>
      <c r="Z137" s="105"/>
      <c r="AA137" s="103"/>
      <c r="AB137" s="152"/>
      <c r="AC137" s="107"/>
      <c r="AD137" s="105"/>
      <c r="AE137" s="105"/>
      <c r="AF137" s="105"/>
      <c r="AG137" s="14"/>
      <c r="AH137" s="126" t="str">
        <f>IF(BS_CONTROLE[[#This Row],[Atividade]]=0, "-", BS_CONTROLE[[#This Row],[Atividade]])</f>
        <v>-</v>
      </c>
      <c r="AI137" s="8" t="str">
        <f>IF(BS_CONTROLE[[#This Row],[Atividade]]=0, "-", BS_CONTROLE[[#This Row],[Atividade]])</f>
        <v>-</v>
      </c>
      <c r="AJ137" s="30">
        <f>BS_CONTROLE[[#This Row],[Local - Partida]]</f>
        <v>0</v>
      </c>
      <c r="AK137" s="30">
        <f>BS_CONTROLE[[#This Row],[Local - Encerramento]]</f>
        <v>0</v>
      </c>
      <c r="AL137" s="105" t="str">
        <f>IF(BS_CONTROLE[[#This Row],[Entre - Estações]]=0, "-", BS_CONTROLE[[#This Row],[Entre - Estações]])</f>
        <v>-</v>
      </c>
      <c r="AM137" s="105" t="str">
        <f>IF(BS_CONTROLE[[#This Row],[SB]]=0, "-", BS_CONTROLE[[#This Row],[SB]])</f>
        <v>-</v>
      </c>
      <c r="AN137" s="105" t="str">
        <f>IF(BS_CONTROLE[[#This Row],[SUB]]=0, "-", BS_CONTROLE[[#This Row],[SUB]])</f>
        <v>-</v>
      </c>
      <c r="AO137" s="105">
        <f>BS_CONTROLE[[#This Row],[KM - Inicio]]</f>
        <v>0</v>
      </c>
      <c r="AP137" s="105">
        <f>BS_CONTROLE[[#This Row],[KM - Inicio]]</f>
        <v>0</v>
      </c>
      <c r="AQ137" s="108"/>
      <c r="AR137" s="108"/>
      <c r="AS137" s="108"/>
      <c r="AT137" s="135"/>
      <c r="AU137" s="135"/>
      <c r="AV137" s="13"/>
      <c r="AW137" s="13"/>
      <c r="AX137" s="176" t="str">
        <f>IF(D137="","*",IFERROR(IF(ISODD(COUNT(AR137:AW137)),"ERRO",SUM((AS137-AR137),(AU137-AT137),(AW137-AV137))),"ERRO"))</f>
        <v>*</v>
      </c>
      <c r="AY137" s="153"/>
      <c r="AZ137" s="109"/>
      <c r="BA137" s="9" t="str">
        <f>IFERROR(_xlfn.XLOOKUP(AH137, BS_ATIVIDADE[ATIVIDADE],BS_ATIVIDADE[UNIDADE] ), "*")</f>
        <v>*</v>
      </c>
      <c r="BB137" s="12" t="str" cm="1">
        <f t="array" ref="BB1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37" s="12" t="str" cm="1">
        <f t="array" ref="BC1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37" s="10" t="str" cm="1">
        <f t="array" ref="BD1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37" s="150"/>
      <c r="BF137" s="15"/>
      <c r="BG137" s="16"/>
      <c r="BH137" s="16"/>
      <c r="BI137" s="16"/>
      <c r="BJ137" s="17"/>
      <c r="BK137" s="15"/>
      <c r="BL137" s="130"/>
      <c r="BM137" s="130"/>
      <c r="BN137" s="130"/>
      <c r="BO137" s="17"/>
      <c r="BP137" s="11" t="str">
        <f t="shared" si="9"/>
        <v>Aderente</v>
      </c>
      <c r="BQ137" s="18" t="str">
        <f>IF(OR(B137="",E137=""),"*",AX137/O137)</f>
        <v>*</v>
      </c>
      <c r="BR137" s="18" t="str">
        <f>IF(OR(B137="",E137=""),"*",AZ137/P137)</f>
        <v>*</v>
      </c>
      <c r="BS137" s="210" t="str">
        <f t="shared" si="7"/>
        <v/>
      </c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</row>
    <row r="138" spans="1:122" ht="23.25">
      <c r="A138" s="45" t="str">
        <f t="shared" si="8"/>
        <v>W9246063</v>
      </c>
      <c r="B138" s="102">
        <v>46063</v>
      </c>
      <c r="C138" s="134">
        <f>IF(BS_CONTROLE[[#This Row],[DATA]]="","",WEEKNUM(BS_CONTROLE[[#This Row],[DATA]]))</f>
        <v>7</v>
      </c>
      <c r="D138" s="104" t="s">
        <v>865</v>
      </c>
      <c r="E138" s="126" t="s">
        <v>787</v>
      </c>
      <c r="F138" s="142" t="str">
        <f>IF(D138="","*",VLOOKUP(E138,BS_ATIVIDADE[],3,FALSE))</f>
        <v>DORMENTE - DESCARGA</v>
      </c>
      <c r="G138" s="106" t="s">
        <v>137</v>
      </c>
      <c r="H138" s="106" t="s">
        <v>137</v>
      </c>
      <c r="I138" s="105">
        <v>73</v>
      </c>
      <c r="J138" s="105">
        <v>34</v>
      </c>
      <c r="K138" s="105">
        <v>17</v>
      </c>
      <c r="L138" s="127" t="str" cm="1">
        <f t="array" ref="L1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ZDZ-ZMA</v>
      </c>
      <c r="M138" s="127" t="str" cm="1">
        <f t="array" ref="M1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K30K36</v>
      </c>
      <c r="N138" s="106">
        <v>0.375</v>
      </c>
      <c r="O138" s="106">
        <v>4.1666666666666664E-2</v>
      </c>
      <c r="P138" s="105">
        <v>1000</v>
      </c>
      <c r="Q138" s="9" t="str">
        <f>IF(E138=0, "*", IFERROR(_xlfn.XLOOKUP(E138, BS_ATIVIDADE[ATIVIDADE], BS_ATIVIDADE[UNIDADE]), "*"))</f>
        <v>Nº DE DORMENTES</v>
      </c>
      <c r="R138" s="128" t="str" cm="1">
        <f t="array" ref="R1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8" s="128" t="str" cm="1">
        <f t="array" ref="S1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38" s="10" t="str" cm="1">
        <f t="array" ref="T1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8" s="105" t="s">
        <v>1089</v>
      </c>
      <c r="V138" s="151" t="s">
        <v>1272</v>
      </c>
      <c r="W138" s="104" t="s">
        <v>452</v>
      </c>
      <c r="X138" s="129" t="s">
        <v>455</v>
      </c>
      <c r="Y138" s="104"/>
      <c r="Z138" s="105" t="s">
        <v>1273</v>
      </c>
      <c r="AA138" s="103" t="s">
        <v>443</v>
      </c>
      <c r="AB138" s="152" t="s">
        <v>437</v>
      </c>
      <c r="AC138" s="107">
        <v>0.29166666666666669</v>
      </c>
      <c r="AD138" s="105">
        <v>7696</v>
      </c>
      <c r="AE138" s="105">
        <v>7679</v>
      </c>
      <c r="AF138" s="105" t="s">
        <v>624</v>
      </c>
      <c r="AG138" s="14"/>
      <c r="AH138" s="126" t="str">
        <f>IF(BS_CONTROLE[[#This Row],[Atividade]]=0, "-", BS_CONTROLE[[#This Row],[Atividade]])</f>
        <v>PDM - DESCARGA - DORMENTE</v>
      </c>
      <c r="AI138" s="8" t="str">
        <f>IF(BS_CONTROLE[[#This Row],[Atividade]]=0, "-", BS_CONTROLE[[#This Row],[Atividade]])</f>
        <v>PDM - DESCARGA - DORMENTE</v>
      </c>
      <c r="AJ138" s="30" t="str">
        <f>BS_CONTROLE[[#This Row],[Local - Partida]]</f>
        <v>ZMA2</v>
      </c>
      <c r="AK138" s="30" t="str">
        <f>BS_CONTROLE[[#This Row],[Local - Encerramento]]</f>
        <v>ZMA2</v>
      </c>
      <c r="AL138" s="105" t="str">
        <f>IF(BS_CONTROLE[[#This Row],[Entre - Estações]]=0, "-", BS_CONTROLE[[#This Row],[Entre - Estações]])</f>
        <v>ZDZ-ZMA</v>
      </c>
      <c r="AM138" s="105" t="str">
        <f>IF(BS_CONTROLE[[#This Row],[SB]]=0, "-", BS_CONTROLE[[#This Row],[SB]])</f>
        <v>K30K36</v>
      </c>
      <c r="AN138" s="105">
        <f>IF(BS_CONTROLE[[#This Row],[SUB]]=0, "-", BS_CONTROLE[[#This Row],[SUB]])</f>
        <v>73</v>
      </c>
      <c r="AO138" s="105">
        <f>BS_CONTROLE[[#This Row],[KM - Inicio]]</f>
        <v>34</v>
      </c>
      <c r="AP138" s="105">
        <f>BS_CONTROLE[[#This Row],[KM - Inicio]]</f>
        <v>34</v>
      </c>
      <c r="AQ138" s="108">
        <v>0</v>
      </c>
      <c r="AR138" s="108">
        <v>0</v>
      </c>
      <c r="AS138" s="108">
        <v>0</v>
      </c>
      <c r="AT138" s="135"/>
      <c r="AU138" s="135"/>
      <c r="AV138" s="13"/>
      <c r="AW138" s="13"/>
      <c r="AX138" s="176">
        <f>IF(D138="","*",IFERROR(IF(ISODD(COUNT(AR138:AW138)),"ERRO",SUM((AS138-AR138),(AU138-AT138),(AW138-AV138))),"ERRO"))</f>
        <v>0</v>
      </c>
      <c r="AY138" s="153"/>
      <c r="AZ138" s="109">
        <v>0</v>
      </c>
      <c r="BA138" s="9" t="str">
        <f>IFERROR(_xlfn.XLOOKUP(AH138, BS_ATIVIDADE[ATIVIDADE],BS_ATIVIDADE[UNIDADE] ), "*")</f>
        <v>Nº DE DORMENTES</v>
      </c>
      <c r="BB138" s="12" t="str" cm="1">
        <f t="array" ref="BB1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8" s="12" t="str" cm="1">
        <f t="array" ref="BC1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38" s="10" t="str" cm="1">
        <f t="array" ref="BD1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8" s="150"/>
      <c r="BF138" s="15"/>
      <c r="BG138" s="16">
        <v>0</v>
      </c>
      <c r="BH138" s="16"/>
      <c r="BI138" s="16" t="s">
        <v>1297</v>
      </c>
      <c r="BJ138" s="208" t="s">
        <v>1297</v>
      </c>
      <c r="BK138" s="15"/>
      <c r="BL138" s="130" t="s">
        <v>464</v>
      </c>
      <c r="BM138" s="130" t="s">
        <v>486</v>
      </c>
      <c r="BN138" s="130" t="s">
        <v>571</v>
      </c>
      <c r="BO138" s="208" t="s">
        <v>1297</v>
      </c>
      <c r="BP138" s="11" t="str">
        <f t="shared" si="9"/>
        <v>Produção e Intervalo</v>
      </c>
      <c r="BQ138" s="18">
        <f>IF(OR(B138="",E138=""),"*",AX138/O138)</f>
        <v>0</v>
      </c>
      <c r="BR138" s="18">
        <f>IF(OR(B138="",E138=""),"*",AZ138/P138)</f>
        <v>0</v>
      </c>
      <c r="BS138" s="210" t="str">
        <f t="shared" si="7"/>
        <v>PátioOperação</v>
      </c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</row>
    <row r="139" spans="1:122">
      <c r="A139" s="45" t="str">
        <f t="shared" si="8"/>
        <v>ANTONIO (TF-681)46063</v>
      </c>
      <c r="B139" s="102">
        <v>46063</v>
      </c>
      <c r="C139" s="134">
        <f>IF(BS_CONTROLE[[#This Row],[DATA]]="","",WEEKNUM(BS_CONTROLE[[#This Row],[DATA]]))</f>
        <v>7</v>
      </c>
      <c r="D139" s="104" t="s">
        <v>882</v>
      </c>
      <c r="E139" s="126" t="s">
        <v>806</v>
      </c>
      <c r="F139" s="142" t="str">
        <f>IF(D139="","*",VLOOKUP(E139,BS_ATIVIDADE[],3,FALSE))</f>
        <v>SOLDA</v>
      </c>
      <c r="G139" s="106" t="s">
        <v>624</v>
      </c>
      <c r="H139" s="106" t="s">
        <v>624</v>
      </c>
      <c r="I139" s="105">
        <v>73</v>
      </c>
      <c r="J139" s="105">
        <v>16</v>
      </c>
      <c r="K139" s="105" t="s">
        <v>624</v>
      </c>
      <c r="L139" s="127" t="str" cm="1">
        <f t="array" ref="L1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39" s="127" t="str" cm="1">
        <f t="array" ref="M1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139" s="106">
        <v>0.375</v>
      </c>
      <c r="O139" s="106">
        <v>6.25E-2</v>
      </c>
      <c r="P139" s="105">
        <v>1</v>
      </c>
      <c r="Q139" s="9" t="str">
        <f>IF(E139=0, "*", IFERROR(_xlfn.XLOOKUP(E139, BS_ATIVIDADE[ATIVIDADE], BS_ATIVIDADE[UNIDADE]), "*"))</f>
        <v>Nº DE SOLDA</v>
      </c>
      <c r="R139" s="128" t="str" cm="1">
        <f t="array" ref="R1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39" s="128" t="str" cm="1">
        <f t="array" ref="S1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39" s="10" t="str" cm="1">
        <f t="array" ref="T1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39" s="105" t="s">
        <v>1298</v>
      </c>
      <c r="V139" s="151" t="s">
        <v>1150</v>
      </c>
      <c r="W139" s="104" t="s">
        <v>452</v>
      </c>
      <c r="X139" s="129" t="s">
        <v>455</v>
      </c>
      <c r="Y139" s="104"/>
      <c r="Z139" s="105"/>
      <c r="AA139" s="103"/>
      <c r="AB139" s="152"/>
      <c r="AC139" s="107" t="s">
        <v>624</v>
      </c>
      <c r="AD139" s="105" t="s">
        <v>624</v>
      </c>
      <c r="AE139" s="105" t="s">
        <v>624</v>
      </c>
      <c r="AF139" s="105" t="s">
        <v>624</v>
      </c>
      <c r="AG139" s="14"/>
      <c r="AH139" s="126" t="str">
        <f>IF(BS_CONTROLE[[#This Row],[Atividade]]=0, "-", BS_CONTROLE[[#This Row],[Atividade]])</f>
        <v>PDM - SOLDA</v>
      </c>
      <c r="AI139" s="8" t="str">
        <f>IF(BS_CONTROLE[[#This Row],[Atividade]]=0, "-", BS_CONTROLE[[#This Row],[Atividade]])</f>
        <v>PDM - SOLDA</v>
      </c>
      <c r="AJ139" s="30" t="str">
        <f>BS_CONTROLE[[#This Row],[Local - Partida]]</f>
        <v>-</v>
      </c>
      <c r="AK139" s="30" t="str">
        <f>BS_CONTROLE[[#This Row],[Local - Encerramento]]</f>
        <v>-</v>
      </c>
      <c r="AL139" s="105" t="str">
        <f>IF(BS_CONTROLE[[#This Row],[Entre - Estações]]=0, "-", BS_CONTROLE[[#This Row],[Entre - Estações]])</f>
        <v>ZZR-ZDZ</v>
      </c>
      <c r="AM139" s="105" t="str">
        <f>IF(BS_CONTROLE[[#This Row],[SB]]=0, "-", BS_CONTROLE[[#This Row],[SB]])</f>
        <v>K14K18</v>
      </c>
      <c r="AN139" s="105">
        <f>IF(BS_CONTROLE[[#This Row],[SUB]]=0, "-", BS_CONTROLE[[#This Row],[SUB]])</f>
        <v>73</v>
      </c>
      <c r="AO139" s="105">
        <f>BS_CONTROLE[[#This Row],[KM - Inicio]]</f>
        <v>16</v>
      </c>
      <c r="AP139" s="105">
        <f>BS_CONTROLE[[#This Row],[KM - Inicio]]</f>
        <v>16</v>
      </c>
      <c r="AQ139" s="108">
        <v>0</v>
      </c>
      <c r="AR139" s="108">
        <v>0</v>
      </c>
      <c r="AS139" s="108">
        <v>0</v>
      </c>
      <c r="AT139" s="135"/>
      <c r="AU139" s="135"/>
      <c r="AV139" s="13"/>
      <c r="AW139" s="13"/>
      <c r="AX139" s="176">
        <f>IF(D139="","*",IFERROR(IF(ISODD(COUNT(AR139:AW139)),"ERRO",SUM((AS139-AR139),(AU139-AT139),(AW139-AV139))),"ERRO"))</f>
        <v>0</v>
      </c>
      <c r="AY139" s="153"/>
      <c r="AZ139" s="109">
        <v>0</v>
      </c>
      <c r="BA139" s="9" t="str">
        <f>IFERROR(_xlfn.XLOOKUP(AH139, BS_ATIVIDADE[ATIVIDADE],BS_ATIVIDADE[UNIDADE] ), "*")</f>
        <v>Nº DE SOLDA</v>
      </c>
      <c r="BB139" s="12" t="str" cm="1">
        <f t="array" ref="BB1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39" s="12" t="str" cm="1">
        <f t="array" ref="BC1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39" s="10" t="str" cm="1">
        <f t="array" ref="BD1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39" s="150"/>
      <c r="BF139" s="15"/>
      <c r="BG139" s="16">
        <v>0</v>
      </c>
      <c r="BH139" s="16"/>
      <c r="BI139" s="16" t="s">
        <v>1299</v>
      </c>
      <c r="BJ139" s="16" t="s">
        <v>1299</v>
      </c>
      <c r="BK139" s="15"/>
      <c r="BL139" s="130" t="s">
        <v>478</v>
      </c>
      <c r="BM139" s="130" t="s">
        <v>502</v>
      </c>
      <c r="BN139" s="130" t="s">
        <v>502</v>
      </c>
      <c r="BO139" s="16" t="s">
        <v>1299</v>
      </c>
      <c r="BP139" s="11" t="str">
        <f t="shared" si="9"/>
        <v>Produção e Intervalo</v>
      </c>
      <c r="BQ139" s="18">
        <f>IF(OR(B139="",E139=""),"*",AX139/O139)</f>
        <v>0</v>
      </c>
      <c r="BR139" s="18">
        <f>IF(OR(B139="",E139=""),"*",AZ139/P139)</f>
        <v>0</v>
      </c>
      <c r="BS139" s="210" t="str">
        <f t="shared" si="7"/>
        <v>CondiçõesClimáticaChuva</v>
      </c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</row>
    <row r="140" spans="1:122">
      <c r="A140" s="45" t="str">
        <f t="shared" si="8"/>
        <v/>
      </c>
      <c r="B140" s="102"/>
      <c r="C140" s="134" t="str">
        <f>IF(BS_CONTROLE[[#This Row],[DATA]]="","",WEEKNUM(BS_CONTROLE[[#This Row],[DATA]]))</f>
        <v/>
      </c>
      <c r="D140" s="104"/>
      <c r="E140" s="126"/>
      <c r="F140" s="142" t="str">
        <f>IF(D140="","*",VLOOKUP(E140,BS_ATIVIDADE[],3,FALSE))</f>
        <v>*</v>
      </c>
      <c r="G140" s="106"/>
      <c r="H140" s="106"/>
      <c r="I140" s="105"/>
      <c r="J140" s="105"/>
      <c r="K140" s="105"/>
      <c r="L140" s="127" t="str" cm="1">
        <f t="array" ref="L1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40" s="127" t="str" cm="1">
        <f t="array" ref="M1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40" s="106"/>
      <c r="O140" s="106"/>
      <c r="P140" s="105"/>
      <c r="Q140" s="9" t="str">
        <f>IF(E140=0, "*", IFERROR(_xlfn.XLOOKUP(E140, BS_ATIVIDADE[ATIVIDADE], BS_ATIVIDADE[UNIDADE]), "*"))</f>
        <v>*</v>
      </c>
      <c r="R140" s="128" t="str" cm="1">
        <f t="array" ref="R1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40" s="128" t="str" cm="1">
        <f t="array" ref="S1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40" s="10" t="str" cm="1">
        <f t="array" ref="T1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40" s="105"/>
      <c r="V140" s="151"/>
      <c r="W140" s="104"/>
      <c r="X140" s="129"/>
      <c r="Y140" s="104"/>
      <c r="Z140" s="105"/>
      <c r="AA140" s="103"/>
      <c r="AB140" s="152"/>
      <c r="AC140" s="107"/>
      <c r="AD140" s="105"/>
      <c r="AE140" s="105"/>
      <c r="AF140" s="105"/>
      <c r="AG140" s="14"/>
      <c r="AH140" s="126" t="str">
        <f>IF(BS_CONTROLE[[#This Row],[Atividade]]=0, "-", BS_CONTROLE[[#This Row],[Atividade]])</f>
        <v>-</v>
      </c>
      <c r="AI140" s="8" t="str">
        <f>IF(BS_CONTROLE[[#This Row],[Atividade]]=0, "-", BS_CONTROLE[[#This Row],[Atividade]])</f>
        <v>-</v>
      </c>
      <c r="AJ140" s="30">
        <f>BS_CONTROLE[[#This Row],[Local - Partida]]</f>
        <v>0</v>
      </c>
      <c r="AK140" s="30">
        <f>BS_CONTROLE[[#This Row],[Local - Encerramento]]</f>
        <v>0</v>
      </c>
      <c r="AL140" s="105" t="str">
        <f>IF(BS_CONTROLE[[#This Row],[Entre - Estações]]=0, "-", BS_CONTROLE[[#This Row],[Entre - Estações]])</f>
        <v>-</v>
      </c>
      <c r="AM140" s="105" t="str">
        <f>IF(BS_CONTROLE[[#This Row],[SB]]=0, "-", BS_CONTROLE[[#This Row],[SB]])</f>
        <v>-</v>
      </c>
      <c r="AN140" s="105" t="str">
        <f>IF(BS_CONTROLE[[#This Row],[SUB]]=0, "-", BS_CONTROLE[[#This Row],[SUB]])</f>
        <v>-</v>
      </c>
      <c r="AO140" s="105">
        <f>BS_CONTROLE[[#This Row],[KM - Inicio]]</f>
        <v>0</v>
      </c>
      <c r="AP140" s="105">
        <f>BS_CONTROLE[[#This Row],[KM - Inicio]]</f>
        <v>0</v>
      </c>
      <c r="AQ140" s="108"/>
      <c r="AR140" s="108"/>
      <c r="AS140" s="108"/>
      <c r="AT140" s="135"/>
      <c r="AU140" s="135"/>
      <c r="AV140" s="13"/>
      <c r="AW140" s="13"/>
      <c r="AX140" s="176" t="str">
        <f>IF(D140="","*",IFERROR(IF(ISODD(COUNT(AR140:AW140)),"ERRO",SUM((AS140-AR140),(AU140-AT140),(AW140-AV140))),"ERRO"))</f>
        <v>*</v>
      </c>
      <c r="AY140" s="153"/>
      <c r="AZ140" s="109"/>
      <c r="BA140" s="9" t="str">
        <f>IFERROR(_xlfn.XLOOKUP(AH140, BS_ATIVIDADE[ATIVIDADE],BS_ATIVIDADE[UNIDADE] ), "*")</f>
        <v>*</v>
      </c>
      <c r="BB140" s="12" t="str" cm="1">
        <f t="array" ref="BB1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40" s="12" t="str" cm="1">
        <f t="array" ref="BC1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40" s="10" t="str" cm="1">
        <f t="array" ref="BD1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40" s="150"/>
      <c r="BF140" s="15"/>
      <c r="BG140" s="16"/>
      <c r="BH140" s="16"/>
      <c r="BI140" s="16"/>
      <c r="BJ140" s="17"/>
      <c r="BK140" s="15"/>
      <c r="BL140" s="130"/>
      <c r="BM140" s="130"/>
      <c r="BN140" s="130"/>
      <c r="BO140" s="17"/>
      <c r="BP140" s="11" t="str">
        <f t="shared" si="9"/>
        <v>Aderente</v>
      </c>
      <c r="BQ140" s="18" t="str">
        <f>IF(OR(B140="",E140=""),"*",AX140/O140)</f>
        <v>*</v>
      </c>
      <c r="BR140" s="18" t="str">
        <f>IF(OR(B140="",E140=""),"*",AZ140/P140)</f>
        <v>*</v>
      </c>
      <c r="BS140" s="210" t="str">
        <f t="shared" si="7"/>
        <v/>
      </c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</row>
    <row r="141" spans="1:122">
      <c r="A141" s="45" t="str">
        <f t="shared" si="8"/>
        <v>PEDRO (TP-696)46063</v>
      </c>
      <c r="B141" s="102">
        <v>46063</v>
      </c>
      <c r="C141" s="134">
        <f>IF(BS_CONTROLE[[#This Row],[DATA]]="","",WEEKNUM(BS_CONTROLE[[#This Row],[DATA]]))</f>
        <v>7</v>
      </c>
      <c r="D141" s="104" t="s">
        <v>945</v>
      </c>
      <c r="E141" s="126" t="s">
        <v>806</v>
      </c>
      <c r="F141" s="142" t="str">
        <f>IF(D141="","*",VLOOKUP(E141,BS_ATIVIDADE[],3,FALSE))</f>
        <v>SOLDA</v>
      </c>
      <c r="G141" s="106" t="s">
        <v>624</v>
      </c>
      <c r="H141" s="106" t="s">
        <v>624</v>
      </c>
      <c r="I141" s="105">
        <v>70</v>
      </c>
      <c r="J141" s="105">
        <v>157.6</v>
      </c>
      <c r="K141" s="105" t="s">
        <v>624</v>
      </c>
      <c r="L141" s="127" t="str" cm="1">
        <f t="array" ref="L1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ZOX</v>
      </c>
      <c r="M141" s="127" t="str" cm="1">
        <f t="array" ref="M1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ZOX1</v>
      </c>
      <c r="N141" s="106">
        <v>0.375</v>
      </c>
      <c r="O141" s="106">
        <v>6.25E-2</v>
      </c>
      <c r="P141" s="105">
        <v>1</v>
      </c>
      <c r="Q141" s="9" t="str">
        <f>IF(E141=0, "*", IFERROR(_xlfn.XLOOKUP(E141, BS_ATIVIDADE[ATIVIDADE], BS_ATIVIDADE[UNIDADE]), "*"))</f>
        <v>Nº DE SOLDA</v>
      </c>
      <c r="R141" s="128" t="str" cm="1">
        <f t="array" ref="R1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1" s="128" t="str" cm="1">
        <f t="array" ref="S1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41" s="10" t="str" cm="1">
        <f t="array" ref="T1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41" s="105" t="s">
        <v>1292</v>
      </c>
      <c r="V141" s="151" t="s">
        <v>1150</v>
      </c>
      <c r="W141" s="104" t="s">
        <v>452</v>
      </c>
      <c r="X141" s="129" t="s">
        <v>455</v>
      </c>
      <c r="Y141" s="104"/>
      <c r="Z141" s="105" t="s">
        <v>624</v>
      </c>
      <c r="AA141" s="103"/>
      <c r="AB141" s="152"/>
      <c r="AC141" s="107" t="s">
        <v>624</v>
      </c>
      <c r="AD141" s="105" t="s">
        <v>624</v>
      </c>
      <c r="AE141" s="105" t="s">
        <v>624</v>
      </c>
      <c r="AF141" s="105" t="s">
        <v>624</v>
      </c>
      <c r="AG141" s="14"/>
      <c r="AH141" s="126" t="str">
        <f>IF(BS_CONTROLE[[#This Row],[Atividade]]=0, "-", BS_CONTROLE[[#This Row],[Atividade]])</f>
        <v>PDM - SOLDA</v>
      </c>
      <c r="AI141" s="8" t="str">
        <f>IF(BS_CONTROLE[[#This Row],[Atividade]]=0, "-", BS_CONTROLE[[#This Row],[Atividade]])</f>
        <v>PDM - SOLDA</v>
      </c>
      <c r="AJ141" s="30" t="str">
        <f>BS_CONTROLE[[#This Row],[Local - Partida]]</f>
        <v>-</v>
      </c>
      <c r="AK141" s="30" t="str">
        <f>BS_CONTROLE[[#This Row],[Local - Encerramento]]</f>
        <v>-</v>
      </c>
      <c r="AL141" s="105" t="str">
        <f>IF(BS_CONTROLE[[#This Row],[Entre - Estações]]=0, "-", BS_CONTROLE[[#This Row],[Entre - Estações]])</f>
        <v>ZOX</v>
      </c>
      <c r="AM141" s="105" t="str">
        <f>IF(BS_CONTROLE[[#This Row],[SB]]=0, "-", BS_CONTROLE[[#This Row],[SB]])</f>
        <v>ZOX1</v>
      </c>
      <c r="AN141" s="105">
        <f>IF(BS_CONTROLE[[#This Row],[SUB]]=0, "-", BS_CONTROLE[[#This Row],[SUB]])</f>
        <v>70</v>
      </c>
      <c r="AO141" s="105">
        <f>BS_CONTROLE[[#This Row],[KM - Inicio]]</f>
        <v>157.6</v>
      </c>
      <c r="AP141" s="105">
        <f>BS_CONTROLE[[#This Row],[KM - Inicio]]</f>
        <v>157.6</v>
      </c>
      <c r="AQ141" s="108">
        <v>0</v>
      </c>
      <c r="AR141" s="108">
        <v>0</v>
      </c>
      <c r="AS141" s="108">
        <v>0</v>
      </c>
      <c r="AT141" s="135"/>
      <c r="AU141" s="135"/>
      <c r="AV141" s="13"/>
      <c r="AW141" s="13"/>
      <c r="AX141" s="176">
        <f>IF(D141="","*",IFERROR(IF(ISODD(COUNT(AR141:AW141)),"ERRO",SUM((AS141-AR141),(AU141-AT141),(AW141-AV141))),"ERRO"))</f>
        <v>0</v>
      </c>
      <c r="AY141" s="153"/>
      <c r="AZ141" s="109">
        <v>0</v>
      </c>
      <c r="BA141" s="9" t="str">
        <f>IFERROR(_xlfn.XLOOKUP(AH141, BS_ATIVIDADE[ATIVIDADE],BS_ATIVIDADE[UNIDADE] ), "*")</f>
        <v>Nº DE SOLDA</v>
      </c>
      <c r="BB141" s="12" t="str" cm="1">
        <f t="array" ref="BB1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1" s="12" t="str" cm="1">
        <f t="array" ref="BC1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41" s="10" t="str" cm="1">
        <f t="array" ref="BD1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41" s="150"/>
      <c r="BF141" s="15"/>
      <c r="BG141" s="16">
        <v>0</v>
      </c>
      <c r="BH141" s="16"/>
      <c r="BI141" s="16" t="s">
        <v>1300</v>
      </c>
      <c r="BJ141" s="16" t="s">
        <v>1300</v>
      </c>
      <c r="BK141" s="15"/>
      <c r="BL141" s="130" t="s">
        <v>472</v>
      </c>
      <c r="BM141" s="130" t="s">
        <v>501</v>
      </c>
      <c r="BN141" s="130" t="s">
        <v>552</v>
      </c>
      <c r="BO141" s="16" t="s">
        <v>1300</v>
      </c>
      <c r="BP141" s="11" t="str">
        <f t="shared" si="9"/>
        <v>Produção e Intervalo</v>
      </c>
      <c r="BQ141" s="18">
        <f>IF(OR(B141="",E141=""),"*",AX141/O141)</f>
        <v>0</v>
      </c>
      <c r="BR141" s="18">
        <f>IF(OR(B141="",E141=""),"*",AZ141/P141)</f>
        <v>0</v>
      </c>
      <c r="BS141" s="210" t="str">
        <f t="shared" si="7"/>
        <v>SuperExecução</v>
      </c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</row>
    <row r="142" spans="1:122">
      <c r="A142" s="45" t="str">
        <f t="shared" si="8"/>
        <v>V8346063</v>
      </c>
      <c r="B142" s="102">
        <v>46063</v>
      </c>
      <c r="C142" s="134">
        <f>IF(BS_CONTROLE[[#This Row],[DATA]]="","",WEEKNUM(BS_CONTROLE[[#This Row],[DATA]]))</f>
        <v>7</v>
      </c>
      <c r="D142" s="104" t="s">
        <v>822</v>
      </c>
      <c r="E142" s="126" t="s">
        <v>729</v>
      </c>
      <c r="F142" s="142" t="str">
        <f>IF(D142="","*",VLOOKUP(E142,BS_ATIVIDADE[],3,FALSE))</f>
        <v>MECANIZAÇÃO - SOCADORA</v>
      </c>
      <c r="G142" s="106" t="s">
        <v>57</v>
      </c>
      <c r="H142" s="106" t="s">
        <v>57</v>
      </c>
      <c r="I142" s="105">
        <v>70</v>
      </c>
      <c r="J142" s="105">
        <v>139.19999999999999</v>
      </c>
      <c r="K142" s="105">
        <v>135</v>
      </c>
      <c r="L142" s="127" t="str" cm="1">
        <f t="array" ref="L1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42" s="127" t="str" cm="1">
        <f t="array" ref="M1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42" s="106">
        <v>0.35416666666666669</v>
      </c>
      <c r="O142" s="106">
        <v>0.16666666666666666</v>
      </c>
      <c r="P142" s="105">
        <v>960</v>
      </c>
      <c r="Q142" s="9" t="str">
        <f>IF(E142=0, "*", IFERROR(_xlfn.XLOOKUP(E142, BS_ATIVIDADE[ATIVIDADE], BS_ATIVIDADE[UNIDADE]), "*"))</f>
        <v>M</v>
      </c>
      <c r="R142" s="128" t="str" cm="1">
        <f t="array" ref="R1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2" s="128" t="str" cm="1">
        <f t="array" ref="S1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42" s="10" t="str" cm="1">
        <f t="array" ref="T1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42" s="105" t="s">
        <v>1063</v>
      </c>
      <c r="V142" s="151" t="s">
        <v>1282</v>
      </c>
      <c r="W142" s="104" t="s">
        <v>447</v>
      </c>
      <c r="X142" s="129" t="s">
        <v>446</v>
      </c>
      <c r="Y142" s="104"/>
      <c r="Z142" s="105">
        <v>1</v>
      </c>
      <c r="AA142" s="103" t="s">
        <v>443</v>
      </c>
      <c r="AB142" s="152" t="s">
        <v>437</v>
      </c>
      <c r="AC142" s="107">
        <v>0.29166666666666669</v>
      </c>
      <c r="AD142" s="105">
        <v>6233</v>
      </c>
      <c r="AE142" s="105" t="s">
        <v>624</v>
      </c>
      <c r="AF142" s="105" t="s">
        <v>624</v>
      </c>
      <c r="AG142" s="14"/>
      <c r="AH142" s="126" t="str">
        <f>IF(BS_CONTROLE[[#This Row],[Atividade]]=0, "-", BS_CONTROLE[[#This Row],[Atividade]])</f>
        <v>MECANIZAÇÃO - SOCADORA</v>
      </c>
      <c r="AI142" s="8" t="str">
        <f>IF(BS_CONTROLE[[#This Row],[Atividade]]=0, "-", BS_CONTROLE[[#This Row],[Atividade]])</f>
        <v>MECANIZAÇÃO - SOCADORA</v>
      </c>
      <c r="AJ142" s="30" t="str">
        <f>BS_CONTROLE[[#This Row],[Local - Partida]]</f>
        <v>ZIQ2</v>
      </c>
      <c r="AK142" s="30" t="str">
        <f>BS_CONTROLE[[#This Row],[Local - Encerramento]]</f>
        <v>ZIQ2</v>
      </c>
      <c r="AL142" s="105" t="str">
        <f>IF(BS_CONTROLE[[#This Row],[Entre - Estações]]=0, "-", BS_CONTROLE[[#This Row],[Entre - Estações]])</f>
        <v>ZRQ-ZQX</v>
      </c>
      <c r="AM142" s="105" t="str">
        <f>IF(BS_CONTROLE[[#This Row],[SB]]=0, "-", BS_CONTROLE[[#This Row],[SB]])</f>
        <v>139ZQX1</v>
      </c>
      <c r="AN142" s="105">
        <f>IF(BS_CONTROLE[[#This Row],[SUB]]=0, "-", BS_CONTROLE[[#This Row],[SUB]])</f>
        <v>70</v>
      </c>
      <c r="AO142" s="105">
        <f>BS_CONTROLE[[#This Row],[KM - Inicio]]</f>
        <v>139.19999999999999</v>
      </c>
      <c r="AP142" s="105">
        <f>BS_CONTROLE[[#This Row],[KM - Inicio]]</f>
        <v>139.19999999999999</v>
      </c>
      <c r="AQ142" s="108">
        <v>0.3263888888888889</v>
      </c>
      <c r="AR142" s="108">
        <v>0</v>
      </c>
      <c r="AS142" s="108">
        <v>0</v>
      </c>
      <c r="AT142" s="135"/>
      <c r="AU142" s="135"/>
      <c r="AV142" s="13"/>
      <c r="AW142" s="13"/>
      <c r="AX142" s="176">
        <f>IF(D142="","*",IFERROR(IF(ISODD(COUNT(AR142:AW142)),"ERRO",SUM((AS142-AR142),(AU142-AT142),(AW142-AV142))),"ERRO"))</f>
        <v>0</v>
      </c>
      <c r="AY142" s="153"/>
      <c r="AZ142" s="109">
        <v>0</v>
      </c>
      <c r="BA142" s="9" t="str">
        <f>IFERROR(_xlfn.XLOOKUP(AH142, BS_ATIVIDADE[ATIVIDADE],BS_ATIVIDADE[UNIDADE] ), "*")</f>
        <v>M</v>
      </c>
      <c r="BB142" s="12" t="str" cm="1">
        <f t="array" ref="BB1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2" s="12" t="str" cm="1">
        <f t="array" ref="BC1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42" s="10" t="str" cm="1">
        <f t="array" ref="BD1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42" s="150"/>
      <c r="BF142" s="15"/>
      <c r="BG142" s="16">
        <v>0</v>
      </c>
      <c r="BH142" s="16"/>
      <c r="BI142" s="16" t="s">
        <v>1301</v>
      </c>
      <c r="BJ142" s="16" t="s">
        <v>1301</v>
      </c>
      <c r="BK142" s="15"/>
      <c r="BL142" s="130" t="s">
        <v>471</v>
      </c>
      <c r="BM142" s="130" t="s">
        <v>491</v>
      </c>
      <c r="BN142" s="130" t="s">
        <v>599</v>
      </c>
      <c r="BO142" s="16" t="s">
        <v>1301</v>
      </c>
      <c r="BP142" s="11" t="str">
        <f t="shared" si="9"/>
        <v>Produção e Intervalo</v>
      </c>
      <c r="BQ142" s="18">
        <f>IF(OR(B142="",E142=""),"*",AX142/O142)</f>
        <v>0</v>
      </c>
      <c r="BR142" s="18">
        <f>IF(OR(B142="",E142=""),"*",AZ142/P142)</f>
        <v>0</v>
      </c>
      <c r="BS142" s="210" t="str">
        <f t="shared" si="7"/>
        <v>CCOCirculaçãoIntervaloContrato</v>
      </c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</row>
    <row r="143" spans="1:122">
      <c r="A143" s="45" t="str">
        <f t="shared" si="8"/>
        <v/>
      </c>
      <c r="B143" s="102"/>
      <c r="C143" s="134" t="str">
        <f>IF(BS_CONTROLE[[#This Row],[DATA]]="","",WEEKNUM(BS_CONTROLE[[#This Row],[DATA]]))</f>
        <v/>
      </c>
      <c r="D143" s="104"/>
      <c r="E143" s="126"/>
      <c r="F143" s="142" t="str">
        <f>IF(D143="","*",VLOOKUP(E143,BS_ATIVIDADE[],3,FALSE))</f>
        <v>*</v>
      </c>
      <c r="G143" s="106"/>
      <c r="H143" s="106"/>
      <c r="I143" s="105"/>
      <c r="J143" s="105"/>
      <c r="K143" s="105"/>
      <c r="L143" s="127" t="str" cm="1">
        <f t="array" ref="L1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43" s="127" t="str" cm="1">
        <f t="array" ref="M1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43" s="106"/>
      <c r="O143" s="106"/>
      <c r="P143" s="105"/>
      <c r="Q143" s="9" t="str">
        <f>IF(E143=0, "*", IFERROR(_xlfn.XLOOKUP(E143, BS_ATIVIDADE[ATIVIDADE], BS_ATIVIDADE[UNIDADE]), "*"))</f>
        <v>*</v>
      </c>
      <c r="R143" s="128" t="str" cm="1">
        <f t="array" ref="R1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43" s="128" t="str" cm="1">
        <f t="array" ref="S1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43" s="10" t="str" cm="1">
        <f t="array" ref="T1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43" s="105"/>
      <c r="V143" s="151"/>
      <c r="W143" s="104"/>
      <c r="X143" s="129"/>
      <c r="Y143" s="104"/>
      <c r="Z143" s="105"/>
      <c r="AA143" s="103"/>
      <c r="AB143" s="152"/>
      <c r="AC143" s="107"/>
      <c r="AD143" s="105"/>
      <c r="AE143" s="105"/>
      <c r="AF143" s="105"/>
      <c r="AG143" s="14"/>
      <c r="AH143" s="126" t="str">
        <f>IF(BS_CONTROLE[[#This Row],[Atividade]]=0, "-", BS_CONTROLE[[#This Row],[Atividade]])</f>
        <v>-</v>
      </c>
      <c r="AI143" s="8" t="str">
        <f>IF(BS_CONTROLE[[#This Row],[Atividade]]=0, "-", BS_CONTROLE[[#This Row],[Atividade]])</f>
        <v>-</v>
      </c>
      <c r="AJ143" s="30">
        <f>BS_CONTROLE[[#This Row],[Local - Partida]]</f>
        <v>0</v>
      </c>
      <c r="AK143" s="30">
        <f>BS_CONTROLE[[#This Row],[Local - Encerramento]]</f>
        <v>0</v>
      </c>
      <c r="AL143" s="105" t="str">
        <f>IF(BS_CONTROLE[[#This Row],[Entre - Estações]]=0, "-", BS_CONTROLE[[#This Row],[Entre - Estações]])</f>
        <v>-</v>
      </c>
      <c r="AM143" s="105" t="str">
        <f>IF(BS_CONTROLE[[#This Row],[SB]]=0, "-", BS_CONTROLE[[#This Row],[SB]])</f>
        <v>-</v>
      </c>
      <c r="AN143" s="105" t="str">
        <f>IF(BS_CONTROLE[[#This Row],[SUB]]=0, "-", BS_CONTROLE[[#This Row],[SUB]])</f>
        <v>-</v>
      </c>
      <c r="AO143" s="105">
        <f>BS_CONTROLE[[#This Row],[KM - Inicio]]</f>
        <v>0</v>
      </c>
      <c r="AP143" s="105">
        <f>BS_CONTROLE[[#This Row],[KM - Inicio]]</f>
        <v>0</v>
      </c>
      <c r="AQ143" s="108"/>
      <c r="AR143" s="108"/>
      <c r="AS143" s="108"/>
      <c r="AT143" s="135"/>
      <c r="AU143" s="135"/>
      <c r="AV143" s="13"/>
      <c r="AW143" s="13"/>
      <c r="AX143" s="176" t="str">
        <f>IF(D143="","*",IFERROR(IF(ISODD(COUNT(AR143:AW143)),"ERRO",SUM((AS143-AR143),(AU143-AT143),(AW143-AV143))),"ERRO"))</f>
        <v>*</v>
      </c>
      <c r="AY143" s="153"/>
      <c r="AZ143" s="109"/>
      <c r="BA143" s="9" t="str">
        <f>IFERROR(_xlfn.XLOOKUP(AH143, BS_ATIVIDADE[ATIVIDADE],BS_ATIVIDADE[UNIDADE] ), "*")</f>
        <v>*</v>
      </c>
      <c r="BB143" s="12" t="str" cm="1">
        <f t="array" ref="BB1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43" s="12" t="str" cm="1">
        <f t="array" ref="BC1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43" s="10" t="str" cm="1">
        <f t="array" ref="BD1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43" s="150"/>
      <c r="BF143" s="15"/>
      <c r="BG143" s="16"/>
      <c r="BH143" s="16"/>
      <c r="BI143" s="16"/>
      <c r="BJ143" s="17"/>
      <c r="BK143" s="15"/>
      <c r="BL143" s="130"/>
      <c r="BM143" s="130"/>
      <c r="BN143" s="130"/>
      <c r="BO143" s="17"/>
      <c r="BP143" s="11" t="str">
        <f t="shared" si="9"/>
        <v>Aderente</v>
      </c>
      <c r="BQ143" s="18" t="str">
        <f>IF(OR(B143="",E143=""),"*",AX143/O143)</f>
        <v>*</v>
      </c>
      <c r="BR143" s="18" t="str">
        <f>IF(OR(B143="",E143=""),"*",AZ143/P143)</f>
        <v>*</v>
      </c>
      <c r="BS143" s="210" t="str">
        <f t="shared" si="7"/>
        <v/>
      </c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</row>
    <row r="144" spans="1:122">
      <c r="A144" s="45" t="str">
        <f t="shared" si="8"/>
        <v/>
      </c>
      <c r="B144" s="102"/>
      <c r="C144" s="134" t="str">
        <f>IF(BS_CONTROLE[[#This Row],[DATA]]="","",WEEKNUM(BS_CONTROLE[[#This Row],[DATA]]))</f>
        <v/>
      </c>
      <c r="D144" s="104"/>
      <c r="E144" s="126"/>
      <c r="F144" s="142" t="str">
        <f>IF(D144="","*",VLOOKUP(E144,BS_ATIVIDADE[],3,FALSE))</f>
        <v>*</v>
      </c>
      <c r="G144" s="106"/>
      <c r="H144" s="106"/>
      <c r="I144" s="105"/>
      <c r="J144" s="105"/>
      <c r="K144" s="105"/>
      <c r="L144" s="127" t="str" cm="1">
        <f t="array" ref="L1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44" s="127" t="str" cm="1">
        <f t="array" ref="M1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44" s="106"/>
      <c r="O144" s="106"/>
      <c r="P144" s="105"/>
      <c r="Q144" s="9" t="str">
        <f>IF(E144=0, "*", IFERROR(_xlfn.XLOOKUP(E144, BS_ATIVIDADE[ATIVIDADE], BS_ATIVIDADE[UNIDADE]), "*"))</f>
        <v>*</v>
      </c>
      <c r="R144" s="128" t="str" cm="1">
        <f t="array" ref="R1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44" s="128" t="str" cm="1">
        <f t="array" ref="S1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44" s="10" t="str" cm="1">
        <f t="array" ref="T1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44" s="105"/>
      <c r="V144" s="151"/>
      <c r="W144" s="104"/>
      <c r="X144" s="129"/>
      <c r="Y144" s="104"/>
      <c r="Z144" s="105"/>
      <c r="AA144" s="103"/>
      <c r="AB144" s="152"/>
      <c r="AC144" s="107"/>
      <c r="AD144" s="105"/>
      <c r="AE144" s="105"/>
      <c r="AF144" s="105"/>
      <c r="AG144" s="14"/>
      <c r="AH144" s="126" t="str">
        <f>IF(BS_CONTROLE[[#This Row],[Atividade]]=0, "-", BS_CONTROLE[[#This Row],[Atividade]])</f>
        <v>-</v>
      </c>
      <c r="AI144" s="8" t="str">
        <f>IF(BS_CONTROLE[[#This Row],[Atividade]]=0, "-", BS_CONTROLE[[#This Row],[Atividade]])</f>
        <v>-</v>
      </c>
      <c r="AJ144" s="30">
        <f>BS_CONTROLE[[#This Row],[Local - Partida]]</f>
        <v>0</v>
      </c>
      <c r="AK144" s="30">
        <f>BS_CONTROLE[[#This Row],[Local - Encerramento]]</f>
        <v>0</v>
      </c>
      <c r="AL144" s="105" t="str">
        <f>IF(BS_CONTROLE[[#This Row],[Entre - Estações]]=0, "-", BS_CONTROLE[[#This Row],[Entre - Estações]])</f>
        <v>-</v>
      </c>
      <c r="AM144" s="105" t="str">
        <f>IF(BS_CONTROLE[[#This Row],[SB]]=0, "-", BS_CONTROLE[[#This Row],[SB]])</f>
        <v>-</v>
      </c>
      <c r="AN144" s="105" t="str">
        <f>IF(BS_CONTROLE[[#This Row],[SUB]]=0, "-", BS_CONTROLE[[#This Row],[SUB]])</f>
        <v>-</v>
      </c>
      <c r="AO144" s="105">
        <f>BS_CONTROLE[[#This Row],[KM - Inicio]]</f>
        <v>0</v>
      </c>
      <c r="AP144" s="105">
        <f>BS_CONTROLE[[#This Row],[KM - Inicio]]</f>
        <v>0</v>
      </c>
      <c r="AQ144" s="108"/>
      <c r="AR144" s="108"/>
      <c r="AS144" s="108"/>
      <c r="AT144" s="135"/>
      <c r="AU144" s="135"/>
      <c r="AV144" s="13"/>
      <c r="AW144" s="13"/>
      <c r="AX144" s="176" t="str">
        <f>IF(D144="","*",IFERROR(IF(ISODD(COUNT(AR144:AW144)),"ERRO",SUM((AS144-AR144),(AU144-AT144),(AW144-AV144))),"ERRO"))</f>
        <v>*</v>
      </c>
      <c r="AY144" s="153"/>
      <c r="AZ144" s="109"/>
      <c r="BA144" s="9" t="str">
        <f>IFERROR(_xlfn.XLOOKUP(AH144, BS_ATIVIDADE[ATIVIDADE],BS_ATIVIDADE[UNIDADE] ), "*")</f>
        <v>*</v>
      </c>
      <c r="BB144" s="12" t="str" cm="1">
        <f t="array" ref="BB1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44" s="12" t="str" cm="1">
        <f t="array" ref="BC1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44" s="10" t="str" cm="1">
        <f t="array" ref="BD1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44" s="150"/>
      <c r="BF144" s="15"/>
      <c r="BG144" s="16"/>
      <c r="BH144" s="16"/>
      <c r="BI144" s="16"/>
      <c r="BJ144" s="17"/>
      <c r="BK144" s="15"/>
      <c r="BL144" s="130"/>
      <c r="BM144" s="130"/>
      <c r="BN144" s="130"/>
      <c r="BO144" s="17"/>
      <c r="BP144" s="11" t="str">
        <f t="shared" si="9"/>
        <v>Aderente</v>
      </c>
      <c r="BQ144" s="18" t="str">
        <f>IF(OR(B144="",E144=""),"*",AX144/O144)</f>
        <v>*</v>
      </c>
      <c r="BR144" s="18" t="str">
        <f>IF(OR(B144="",E144=""),"*",AZ144/P144)</f>
        <v>*</v>
      </c>
      <c r="BS144" s="210" t="str">
        <f t="shared" si="7"/>
        <v/>
      </c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</row>
    <row r="145" spans="1:122">
      <c r="A145" s="45" t="str">
        <f t="shared" si="8"/>
        <v>E4046064</v>
      </c>
      <c r="B145" s="102">
        <v>46064</v>
      </c>
      <c r="C145" s="134">
        <f>IF(BS_CONTROLE[[#This Row],[DATA]]="","",WEEKNUM(BS_CONTROLE[[#This Row],[DATA]]))</f>
        <v>7</v>
      </c>
      <c r="D145" s="104" t="s">
        <v>771</v>
      </c>
      <c r="E145" s="126" t="s">
        <v>691</v>
      </c>
      <c r="F145" s="142" t="str">
        <f>IF(D145="","*",VLOOKUP(E145,BS_ATIVIDADE[],3,FALSE))</f>
        <v>TRILHEIRO - DESCARGA</v>
      </c>
      <c r="G145" s="106" t="s">
        <v>334</v>
      </c>
      <c r="H145" s="106" t="s">
        <v>334</v>
      </c>
      <c r="I145" s="105">
        <v>73</v>
      </c>
      <c r="J145" s="105">
        <v>400</v>
      </c>
      <c r="K145" s="105">
        <v>401.9</v>
      </c>
      <c r="L145" s="127" t="str" cm="1">
        <f t="array" ref="L1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ZUE</v>
      </c>
      <c r="M145" s="127" t="s">
        <v>1276</v>
      </c>
      <c r="N145" s="106">
        <v>0.35416666666666669</v>
      </c>
      <c r="O145" s="106">
        <v>8.3333333333333329E-2</v>
      </c>
      <c r="P145" s="105">
        <v>1560</v>
      </c>
      <c r="Q145" s="9" t="str">
        <f>IF(E145=0, "*", IFERROR(_xlfn.XLOOKUP(E145, BS_ATIVIDADE[ATIVIDADE], BS_ATIVIDADE[UNIDADE]), "*"))</f>
        <v>M</v>
      </c>
      <c r="R145" s="128" t="str" cm="1">
        <f t="array" ref="R1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5" s="128" t="str" cm="1">
        <f t="array" ref="S1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45" s="10" t="str" cm="1">
        <f t="array" ref="T1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45" s="105" t="s">
        <v>1277</v>
      </c>
      <c r="V145" s="151" t="s">
        <v>1278</v>
      </c>
      <c r="W145" s="104" t="s">
        <v>452</v>
      </c>
      <c r="X145" s="129" t="s">
        <v>455</v>
      </c>
      <c r="Y145" s="104"/>
      <c r="Z145" s="105" t="s">
        <v>1302</v>
      </c>
      <c r="AA145" s="103" t="s">
        <v>454</v>
      </c>
      <c r="AB145" s="152" t="s">
        <v>450</v>
      </c>
      <c r="AC145" s="107">
        <v>0.29166666666666669</v>
      </c>
      <c r="AD145" s="105" t="s">
        <v>1280</v>
      </c>
      <c r="AE145" s="105">
        <v>7672</v>
      </c>
      <c r="AF145" s="105" t="s">
        <v>624</v>
      </c>
      <c r="AG145" s="14"/>
      <c r="AH145" s="126" t="str">
        <f>IF(BS_CONTROLE[[#This Row],[Atividade]]=0, "-", BS_CONTROLE[[#This Row],[Atividade]])</f>
        <v>TRILHEIRO - DESCARGA</v>
      </c>
      <c r="AI145" s="8" t="str">
        <f>IF(BS_CONTROLE[[#This Row],[Atividade]]=0, "-", BS_CONTROLE[[#This Row],[Atividade]])</f>
        <v>TRILHEIRO - DESCARGA</v>
      </c>
      <c r="AJ145" s="30" t="str">
        <f>BS_CONTROLE[[#This Row],[Local - Partida]]</f>
        <v>ZDP2</v>
      </c>
      <c r="AK145" s="30" t="str">
        <f>BS_CONTROLE[[#This Row],[Local - Encerramento]]</f>
        <v>ZDP2</v>
      </c>
      <c r="AL145" s="105" t="str">
        <f>IF(BS_CONTROLE[[#This Row],[Entre - Estações]]=0, "-", BS_CONTROLE[[#This Row],[Entre - Estações]])</f>
        <v>ZUE</v>
      </c>
      <c r="AM145" s="105" t="str">
        <f>IF(BS_CONTROLE[[#This Row],[SB]]=0, "-", BS_CONTROLE[[#This Row],[SB]])</f>
        <v>394ZUE/ZUEPAT1</v>
      </c>
      <c r="AN145" s="105">
        <f>IF(BS_CONTROLE[[#This Row],[SUB]]=0, "-", BS_CONTROLE[[#This Row],[SUB]])</f>
        <v>73</v>
      </c>
      <c r="AO145" s="105">
        <f>BS_CONTROLE[[#This Row],[KM - Inicio]]</f>
        <v>400</v>
      </c>
      <c r="AP145" s="105">
        <f>BS_CONTROLE[[#This Row],[KM - Inicio]]</f>
        <v>400</v>
      </c>
      <c r="AQ145" s="108">
        <v>0</v>
      </c>
      <c r="AR145" s="108">
        <v>0</v>
      </c>
      <c r="AS145" s="108">
        <v>0</v>
      </c>
      <c r="AT145" s="135"/>
      <c r="AU145" s="135"/>
      <c r="AV145" s="13"/>
      <c r="AW145" s="13"/>
      <c r="AX145" s="176">
        <f>IF(D145="","*",IFERROR(IF(ISODD(COUNT(AR145:AW145)),"ERRO",SUM((AS145-AR145),(AU145-AT145),(AW145-AV145))),"ERRO"))</f>
        <v>0</v>
      </c>
      <c r="AY145" s="153"/>
      <c r="AZ145" s="109">
        <v>0</v>
      </c>
      <c r="BA145" s="9" t="str">
        <f>IFERROR(_xlfn.XLOOKUP(AH145, BS_ATIVIDADE[ATIVIDADE],BS_ATIVIDADE[UNIDADE] ), "*")</f>
        <v>M</v>
      </c>
      <c r="BB145" s="12" t="str" cm="1">
        <f t="array" ref="BB1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5" s="12" t="str" cm="1">
        <f t="array" ref="BC1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45" s="10" t="str" cm="1">
        <f t="array" ref="BD1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45" s="150"/>
      <c r="BF145" s="15"/>
      <c r="BG145" s="16">
        <v>0</v>
      </c>
      <c r="BH145" s="16"/>
      <c r="BI145" s="16" t="s">
        <v>1303</v>
      </c>
      <c r="BJ145" s="16" t="s">
        <v>1303</v>
      </c>
      <c r="BK145" s="15"/>
      <c r="BL145" s="130" t="s">
        <v>471</v>
      </c>
      <c r="BM145" s="130" t="s">
        <v>500</v>
      </c>
      <c r="BN145" s="130" t="s">
        <v>599</v>
      </c>
      <c r="BO145" s="16" t="s">
        <v>1303</v>
      </c>
      <c r="BP145" s="11" t="str">
        <f t="shared" si="9"/>
        <v>Produção e Intervalo</v>
      </c>
      <c r="BQ145" s="18">
        <f>IF(OR(B145="",E145=""),"*",AX145/O145)</f>
        <v>0</v>
      </c>
      <c r="BR145" s="18">
        <f>IF(OR(B145="",E145=""),"*",AZ145/P145)</f>
        <v>0</v>
      </c>
      <c r="BS145" s="210" t="str">
        <f t="shared" si="7"/>
        <v>CCOCirculaçãoIntervaloOportunidade</v>
      </c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</row>
    <row r="146" spans="1:122">
      <c r="A146" s="45" t="str">
        <f>D146&amp;B146</f>
        <v>W4846064</v>
      </c>
      <c r="B146" s="183">
        <v>46064</v>
      </c>
      <c r="C146" s="134">
        <f>IF(BS_CONTROLE[[#This Row],[DATA]]="","",WEEKNUM(BS_CONTROLE[[#This Row],[DATA]]))</f>
        <v>7</v>
      </c>
      <c r="D146" s="184" t="s">
        <v>847</v>
      </c>
      <c r="E146" s="185" t="s">
        <v>638</v>
      </c>
      <c r="F146" s="142" t="str">
        <f>IF(D146="","*",VLOOKUP(E146,BS_ATIVIDADE[],3,FALSE))</f>
        <v>OUTROS</v>
      </c>
      <c r="G146" s="186" t="s">
        <v>355</v>
      </c>
      <c r="H146" s="186" t="s">
        <v>1209</v>
      </c>
      <c r="I146" s="127">
        <v>73</v>
      </c>
      <c r="J146" s="127">
        <v>339</v>
      </c>
      <c r="K146" s="105">
        <v>433</v>
      </c>
      <c r="L146" s="127" t="s">
        <v>1304</v>
      </c>
      <c r="M146" s="127" t="s">
        <v>1305</v>
      </c>
      <c r="N146" s="106">
        <v>0.35416666666666669</v>
      </c>
      <c r="O146" s="106">
        <v>4.1666666666666664E-2</v>
      </c>
      <c r="P146" s="105">
        <v>1</v>
      </c>
      <c r="Q146" s="9" t="str">
        <f>IF(E146=0, "*", IFERROR(_xlfn.XLOOKUP(E146, BS_ATIVIDADE[ATIVIDADE], BS_ATIVIDADE[UNIDADE]), "*"))</f>
        <v>BINÁRIO</v>
      </c>
      <c r="R146" s="128" t="str" cm="1">
        <f t="array" ref="R1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6" s="128" t="str" cm="1">
        <f t="array" ref="S1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46" s="10" t="str" cm="1">
        <f t="array" ref="T1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46" s="105" t="s">
        <v>1306</v>
      </c>
      <c r="V146" s="105" t="s">
        <v>1307</v>
      </c>
      <c r="W146" s="104" t="s">
        <v>452</v>
      </c>
      <c r="X146" s="129" t="s">
        <v>455</v>
      </c>
      <c r="Y146" s="104"/>
      <c r="Z146" s="187"/>
      <c r="AA146" s="188"/>
      <c r="AB146" s="188"/>
      <c r="AC146" s="189"/>
      <c r="AD146" s="187"/>
      <c r="AE146" s="187"/>
      <c r="AF146" s="127"/>
      <c r="AG146" s="14"/>
      <c r="AH146" s="126" t="str">
        <f>IF(BS_CONTROLE[[#This Row],[Atividade]]=0, "-", BS_CONTROLE[[#This Row],[Atividade]])</f>
        <v>DESLOCAMENTO</v>
      </c>
      <c r="AI146" s="8" t="str">
        <f>IF(BS_CONTROLE[[#This Row],[Atividade]]=0, "-", BS_CONTROLE[[#This Row],[Atividade]])</f>
        <v>DESLOCAMENTO</v>
      </c>
      <c r="AJ146" s="30" t="str">
        <f>BS_CONTROLE[[#This Row],[Local - Partida]]</f>
        <v>ZFN2</v>
      </c>
      <c r="AK146" s="30" t="str">
        <f>BS_CONTROLE[[#This Row],[Local - Encerramento]]</f>
        <v>TAP</v>
      </c>
      <c r="AL146" s="105" t="str">
        <f>IF(BS_CONTROLE[[#This Row],[Entre - Estações]]=0, "-", BS_CONTROLE[[#This Row],[Entre - Estações]])</f>
        <v>ZFN-TAG</v>
      </c>
      <c r="AM146" s="105" t="str">
        <f>IF(BS_CONTROLE[[#This Row],[SB]]=0, "-", BS_CONTROLE[[#This Row],[SB]])</f>
        <v>ZFNTAP</v>
      </c>
      <c r="AN146" s="105">
        <f>IF(BS_CONTROLE[[#This Row],[SUB]]=0, "-", BS_CONTROLE[[#This Row],[SUB]])</f>
        <v>73</v>
      </c>
      <c r="AO146" s="105">
        <f>BS_CONTROLE[[#This Row],[KM - Inicio]]</f>
        <v>339</v>
      </c>
      <c r="AP146" s="105">
        <f>BS_CONTROLE[[#This Row],[KM - Inicio]]</f>
        <v>339</v>
      </c>
      <c r="AQ146" s="108">
        <v>0.38819444444444445</v>
      </c>
      <c r="AR146" s="108">
        <v>0.39513888888888887</v>
      </c>
      <c r="AS146" s="108">
        <v>0.43680555555555556</v>
      </c>
      <c r="AT146" s="135"/>
      <c r="AU146" s="135"/>
      <c r="AV146" s="13"/>
      <c r="AW146" s="13"/>
      <c r="AX146" s="209">
        <f>IF(D146="","*",IFERROR(IF(ISODD(COUNT(AR146:AW146)),"ERRO",SUM((AS146-AR146),(AU146-AT146),(AW146-AV146))),"ERRO"))</f>
        <v>4.1666666666666685E-2</v>
      </c>
      <c r="AY146" s="153"/>
      <c r="AZ146" s="109">
        <v>1</v>
      </c>
      <c r="BA146" s="9" t="str">
        <f>IFERROR(_xlfn.XLOOKUP(AH146, BS_ATIVIDADE[ATIVIDADE],BS_ATIVIDADE[UNIDADE] ), "*")</f>
        <v>BINÁRIO</v>
      </c>
      <c r="BB146" s="12" t="str" cm="1">
        <f t="array" ref="BB1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6" s="12" t="str" cm="1">
        <f t="array" ref="BC1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46" s="10" t="str" cm="1">
        <f t="array" ref="BD1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46" s="150" t="str">
        <f>BS_CONTROLE[[#This Row],[Responsavel pelo boletim]]</f>
        <v>Carlos Vilela</v>
      </c>
      <c r="BF146" s="15"/>
      <c r="BG146" s="16">
        <v>2</v>
      </c>
      <c r="BH146" s="16"/>
      <c r="BI146" s="16" t="s">
        <v>1308</v>
      </c>
      <c r="BJ146" s="16" t="s">
        <v>1308</v>
      </c>
      <c r="BK146" s="15"/>
      <c r="BL146" s="130" t="s">
        <v>476</v>
      </c>
      <c r="BM146" s="130" t="s">
        <v>476</v>
      </c>
      <c r="BN146" s="130" t="s">
        <v>476</v>
      </c>
      <c r="BO146" s="190"/>
      <c r="BP146" s="11" t="str">
        <f>IF(AND(BQ146&lt;1,BR146&lt;1),"Produção e Intervalo",IF(BQ146&lt;1,"Intervalo",IF(BR146&lt;1,"Produção","Aderente")))</f>
        <v>Aderente</v>
      </c>
      <c r="BQ146" s="18">
        <f>IF(OR(B146="",E146=""),"*",AX146/O146)</f>
        <v>1.0000000000000004</v>
      </c>
      <c r="BR146" s="18">
        <f>IF(OR(B146="",E146=""),"*",AZ146/P146)</f>
        <v>1</v>
      </c>
      <c r="BS146" s="210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</row>
    <row r="147" spans="1:122">
      <c r="A147" s="45" t="str">
        <f t="shared" si="8"/>
        <v>V8746064</v>
      </c>
      <c r="B147" s="102">
        <v>46064</v>
      </c>
      <c r="C147" s="134">
        <f>IF(BS_CONTROLE[[#This Row],[DATA]]="","",WEEKNUM(BS_CONTROLE[[#This Row],[DATA]]))</f>
        <v>7</v>
      </c>
      <c r="D147" s="104" t="s">
        <v>830</v>
      </c>
      <c r="E147" s="126" t="s">
        <v>729</v>
      </c>
      <c r="F147" s="142" t="str">
        <f>IF(D147="","*",VLOOKUP(E147,BS_ATIVIDADE[],3,FALSE))</f>
        <v>MECANIZAÇÃO - SOCADORA</v>
      </c>
      <c r="G147" s="106" t="s">
        <v>334</v>
      </c>
      <c r="H147" s="106" t="s">
        <v>334</v>
      </c>
      <c r="I147" s="105">
        <v>73</v>
      </c>
      <c r="J147" s="105">
        <v>326.10000000000002</v>
      </c>
      <c r="K147" s="105">
        <v>325.39999999999998</v>
      </c>
      <c r="L147" s="127" t="str" cm="1">
        <f t="array" ref="L1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47" s="127" cm="1">
        <f t="array" ref="M1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147" s="106">
        <v>0.375</v>
      </c>
      <c r="O147" s="106">
        <v>8.3333333333333329E-2</v>
      </c>
      <c r="P147" s="105">
        <v>1020</v>
      </c>
      <c r="Q147" s="9" t="str">
        <f>IF(E147=0, "*", IFERROR(_xlfn.XLOOKUP(E147, BS_ATIVIDADE[ATIVIDADE], BS_ATIVIDADE[UNIDADE]), "*"))</f>
        <v>M</v>
      </c>
      <c r="R147" s="128" t="str" cm="1">
        <f t="array" ref="R1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7" s="128" t="str" cm="1">
        <f t="array" ref="S1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47" s="10" t="str" cm="1">
        <f t="array" ref="T1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47" s="105" t="s">
        <v>1063</v>
      </c>
      <c r="V147" s="151" t="s">
        <v>1282</v>
      </c>
      <c r="W147" s="104" t="s">
        <v>452</v>
      </c>
      <c r="X147" s="129" t="s">
        <v>455</v>
      </c>
      <c r="Y147" s="104"/>
      <c r="Z147" s="105">
        <v>1</v>
      </c>
      <c r="AA147" s="103" t="s">
        <v>443</v>
      </c>
      <c r="AB147" s="152" t="s">
        <v>437</v>
      </c>
      <c r="AC147" s="107">
        <v>0.29166666666666669</v>
      </c>
      <c r="AD147" s="105">
        <v>6237</v>
      </c>
      <c r="AE147" s="105" t="s">
        <v>624</v>
      </c>
      <c r="AF147" s="105" t="s">
        <v>624</v>
      </c>
      <c r="AG147" s="14"/>
      <c r="AH147" s="126" t="str">
        <f>IF(BS_CONTROLE[[#This Row],[Atividade]]=0, "-", BS_CONTROLE[[#This Row],[Atividade]])</f>
        <v>MECANIZAÇÃO - SOCADORA</v>
      </c>
      <c r="AI147" s="8" t="str">
        <f>IF(BS_CONTROLE[[#This Row],[Atividade]]=0, "-", BS_CONTROLE[[#This Row],[Atividade]])</f>
        <v>MECANIZAÇÃO - SOCADORA</v>
      </c>
      <c r="AJ147" s="30" t="str">
        <f>BS_CONTROLE[[#This Row],[Local - Partida]]</f>
        <v>ZDP2</v>
      </c>
      <c r="AK147" s="30" t="str">
        <f>BS_CONTROLE[[#This Row],[Local - Encerramento]]</f>
        <v>ZDP2</v>
      </c>
      <c r="AL147" s="105" t="str">
        <f>IF(BS_CONTROLE[[#This Row],[Entre - Estações]]=0, "-", BS_CONTROLE[[#This Row],[Entre - Estações]])</f>
        <v>ZGI-ZFN</v>
      </c>
      <c r="AM147" s="105">
        <f>IF(BS_CONTROLE[[#This Row],[SB]]=0, "-", BS_CONTROLE[[#This Row],[SB]])</f>
        <v>326332</v>
      </c>
      <c r="AN147" s="105">
        <f>IF(BS_CONTROLE[[#This Row],[SUB]]=0, "-", BS_CONTROLE[[#This Row],[SUB]])</f>
        <v>73</v>
      </c>
      <c r="AO147" s="105">
        <f>BS_CONTROLE[[#This Row],[KM - Inicio]]</f>
        <v>326.10000000000002</v>
      </c>
      <c r="AP147" s="105">
        <f>BS_CONTROLE[[#This Row],[KM - Inicio]]</f>
        <v>326.10000000000002</v>
      </c>
      <c r="AQ147" s="108">
        <v>0.41041666666666665</v>
      </c>
      <c r="AR147" s="108">
        <v>0</v>
      </c>
      <c r="AS147" s="108">
        <v>0</v>
      </c>
      <c r="AT147" s="135"/>
      <c r="AU147" s="135"/>
      <c r="AV147" s="13"/>
      <c r="AW147" s="13"/>
      <c r="AX147" s="176">
        <f>IF(D147="","*",IFERROR(IF(ISODD(COUNT(AR147:AW147)),"ERRO",SUM((AS147-AR147),(AU147-AT147),(AW147-AV147))),"ERRO"))</f>
        <v>0</v>
      </c>
      <c r="AY147" s="153"/>
      <c r="AZ147" s="109">
        <v>0</v>
      </c>
      <c r="BA147" s="9" t="str">
        <f>IFERROR(_xlfn.XLOOKUP(AH147, BS_ATIVIDADE[ATIVIDADE],BS_ATIVIDADE[UNIDADE] ), "*")</f>
        <v>M</v>
      </c>
      <c r="BB147" s="12" t="str" cm="1">
        <f t="array" ref="BB1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7" s="12" t="str" cm="1">
        <f t="array" ref="BC1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47" s="10" t="str" cm="1">
        <f t="array" ref="BD1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47" s="150"/>
      <c r="BF147" s="15"/>
      <c r="BG147" s="16">
        <v>0</v>
      </c>
      <c r="BH147" s="16"/>
      <c r="BI147" s="16" t="s">
        <v>1309</v>
      </c>
      <c r="BJ147" s="16" t="s">
        <v>1309</v>
      </c>
      <c r="BK147" s="15"/>
      <c r="BL147" s="130" t="s">
        <v>471</v>
      </c>
      <c r="BM147" s="130" t="s">
        <v>500</v>
      </c>
      <c r="BN147" s="130" t="s">
        <v>599</v>
      </c>
      <c r="BO147" s="16" t="s">
        <v>1309</v>
      </c>
      <c r="BP147" s="11" t="str">
        <f t="shared" si="9"/>
        <v>Produção e Intervalo</v>
      </c>
      <c r="BQ147" s="18">
        <f>IF(OR(B147="",E147=""),"*",AX147/O147)</f>
        <v>0</v>
      </c>
      <c r="BR147" s="18">
        <f>IF(OR(B147="",E147=""),"*",AZ147/P147)</f>
        <v>0</v>
      </c>
      <c r="BS147" s="210" t="str">
        <f t="shared" ref="BS147:BS226" si="10">IF(BM147="","",SUBSTITUTE(BL147," ","")&amp;SUBSTITUTE(BM147," ",""))</f>
        <v>CCOCirculaçãoIntervaloOportunidade</v>
      </c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</row>
    <row r="148" spans="1:122">
      <c r="A148" s="45" t="str">
        <f t="shared" si="8"/>
        <v>JOSUEL (TP-697)46064</v>
      </c>
      <c r="B148" s="102">
        <v>46064</v>
      </c>
      <c r="C148" s="134">
        <f>IF(BS_CONTROLE[[#This Row],[DATA]]="","",WEEKNUM(BS_CONTROLE[[#This Row],[DATA]]))</f>
        <v>7</v>
      </c>
      <c r="D148" s="104" t="s">
        <v>968</v>
      </c>
      <c r="E148" s="126" t="s">
        <v>806</v>
      </c>
      <c r="F148" s="142" t="str">
        <f>IF(D148="","*",VLOOKUP(E148,BS_ATIVIDADE[],3,FALSE))</f>
        <v>SOLDA</v>
      </c>
      <c r="G148" s="106" t="s">
        <v>624</v>
      </c>
      <c r="H148" s="106" t="s">
        <v>624</v>
      </c>
      <c r="I148" s="105">
        <v>73</v>
      </c>
      <c r="J148" s="105">
        <v>312.8</v>
      </c>
      <c r="K148" s="105" t="s">
        <v>624</v>
      </c>
      <c r="L148" s="127" t="str" cm="1">
        <f t="array" ref="L1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ZVP-ZGI</v>
      </c>
      <c r="M148" s="127" t="str" cm="1">
        <f t="array" ref="M1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312ZGI</v>
      </c>
      <c r="N148" s="106">
        <v>0.39583333333333331</v>
      </c>
      <c r="O148" s="106">
        <v>6.25E-2</v>
      </c>
      <c r="P148" s="105">
        <v>1</v>
      </c>
      <c r="Q148" s="9" t="str">
        <f>IF(E148=0, "*", IFERROR(_xlfn.XLOOKUP(E148, BS_ATIVIDADE[ATIVIDADE], BS_ATIVIDADE[UNIDADE]), "*"))</f>
        <v>Nº DE SOLDA</v>
      </c>
      <c r="R148" s="128" t="str" cm="1">
        <f t="array" ref="R1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8" s="128" t="str" cm="1">
        <f t="array" ref="S1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48" s="10" t="str" cm="1">
        <f t="array" ref="T1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48" s="105" t="s">
        <v>1284</v>
      </c>
      <c r="V148" s="151" t="s">
        <v>1150</v>
      </c>
      <c r="W148" s="104" t="s">
        <v>452</v>
      </c>
      <c r="X148" s="129" t="s">
        <v>455</v>
      </c>
      <c r="Y148" s="104"/>
      <c r="Z148" s="105" t="s">
        <v>624</v>
      </c>
      <c r="AA148" s="103"/>
      <c r="AB148" s="152"/>
      <c r="AC148" s="107" t="s">
        <v>624</v>
      </c>
      <c r="AD148" s="105" t="s">
        <v>624</v>
      </c>
      <c r="AE148" s="105" t="s">
        <v>624</v>
      </c>
      <c r="AF148" s="105" t="s">
        <v>624</v>
      </c>
      <c r="AG148" s="14"/>
      <c r="AH148" s="126" t="str">
        <f>IF(BS_CONTROLE[[#This Row],[Atividade]]=0, "-", BS_CONTROLE[[#This Row],[Atividade]])</f>
        <v>PDM - SOLDA</v>
      </c>
      <c r="AI148" s="8" t="str">
        <f>IF(BS_CONTROLE[[#This Row],[Atividade]]=0, "-", BS_CONTROLE[[#This Row],[Atividade]])</f>
        <v>PDM - SOLDA</v>
      </c>
      <c r="AJ148" s="30" t="str">
        <f>BS_CONTROLE[[#This Row],[Local - Partida]]</f>
        <v>-</v>
      </c>
      <c r="AK148" s="30" t="str">
        <f>BS_CONTROLE[[#This Row],[Local - Encerramento]]</f>
        <v>-</v>
      </c>
      <c r="AL148" s="105" t="str">
        <f>IF(BS_CONTROLE[[#This Row],[Entre - Estações]]=0, "-", BS_CONTROLE[[#This Row],[Entre - Estações]])</f>
        <v>ZVP-ZGI</v>
      </c>
      <c r="AM148" s="105" t="str">
        <f>IF(BS_CONTROLE[[#This Row],[SB]]=0, "-", BS_CONTROLE[[#This Row],[SB]])</f>
        <v>312ZGI</v>
      </c>
      <c r="AN148" s="105">
        <f>IF(BS_CONTROLE[[#This Row],[SUB]]=0, "-", BS_CONTROLE[[#This Row],[SUB]])</f>
        <v>73</v>
      </c>
      <c r="AO148" s="105">
        <f>BS_CONTROLE[[#This Row],[KM - Inicio]]</f>
        <v>312.8</v>
      </c>
      <c r="AP148" s="105">
        <f>BS_CONTROLE[[#This Row],[KM - Inicio]]</f>
        <v>312.8</v>
      </c>
      <c r="AQ148" s="108">
        <v>0.3888888888888889</v>
      </c>
      <c r="AR148" s="108">
        <v>0</v>
      </c>
      <c r="AS148" s="108">
        <v>0</v>
      </c>
      <c r="AT148" s="135"/>
      <c r="AU148" s="135"/>
      <c r="AV148" s="13"/>
      <c r="AW148" s="13"/>
      <c r="AX148" s="176">
        <f>IF(D148="","*",IFERROR(IF(ISODD(COUNT(AR148:AW148)),"ERRO",SUM((AS148-AR148),(AU148-AT148),(AW148-AV148))),"ERRO"))</f>
        <v>0</v>
      </c>
      <c r="AY148" s="153"/>
      <c r="AZ148" s="109">
        <v>0</v>
      </c>
      <c r="BA148" s="9" t="str">
        <f>IFERROR(_xlfn.XLOOKUP(AH148, BS_ATIVIDADE[ATIVIDADE],BS_ATIVIDADE[UNIDADE] ), "*")</f>
        <v>Nº DE SOLDA</v>
      </c>
      <c r="BB148" s="12" t="str" cm="1">
        <f t="array" ref="BB1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8" s="12" t="str" cm="1">
        <f t="array" ref="BC1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48" s="10" t="str" cm="1">
        <f t="array" ref="BD1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48" s="150"/>
      <c r="BF148" s="15"/>
      <c r="BG148" s="16">
        <v>0</v>
      </c>
      <c r="BH148" s="16"/>
      <c r="BI148" s="16" t="s">
        <v>1310</v>
      </c>
      <c r="BJ148" s="16" t="s">
        <v>1310</v>
      </c>
      <c r="BK148" s="15"/>
      <c r="BL148" s="130" t="s">
        <v>478</v>
      </c>
      <c r="BM148" s="130" t="s">
        <v>502</v>
      </c>
      <c r="BN148" s="130" t="s">
        <v>502</v>
      </c>
      <c r="BO148" s="16" t="s">
        <v>1310</v>
      </c>
      <c r="BP148" s="11" t="str">
        <f t="shared" si="9"/>
        <v>Produção e Intervalo</v>
      </c>
      <c r="BQ148" s="18">
        <f>IF(OR(B148="",E148=""),"*",AX148/O148)</f>
        <v>0</v>
      </c>
      <c r="BR148" s="18">
        <f>IF(OR(B148="",E148=""),"*",AZ148/P148)</f>
        <v>0</v>
      </c>
      <c r="BS148" s="210" t="str">
        <f t="shared" si="10"/>
        <v>CondiçõesClimáticaChuva</v>
      </c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</row>
    <row r="149" spans="1:122">
      <c r="A149" s="45" t="str">
        <f t="shared" si="8"/>
        <v>V8846064</v>
      </c>
      <c r="B149" s="102">
        <v>46064</v>
      </c>
      <c r="C149" s="134">
        <f>IF(BS_CONTROLE[[#This Row],[DATA]]="","",WEEKNUM(BS_CONTROLE[[#This Row],[DATA]]))</f>
        <v>7</v>
      </c>
      <c r="D149" s="178" t="s">
        <v>832</v>
      </c>
      <c r="E149" s="126" t="s">
        <v>729</v>
      </c>
      <c r="F149" s="142" t="str">
        <f>IF(D149="","*",VLOOKUP(E149,BS_ATIVIDADE[],3,FALSE))</f>
        <v>MECANIZAÇÃO - SOCADORA</v>
      </c>
      <c r="G149" s="205" t="s">
        <v>1067</v>
      </c>
      <c r="H149" s="205" t="s">
        <v>1067</v>
      </c>
      <c r="I149" s="105">
        <v>73</v>
      </c>
      <c r="J149" s="105">
        <v>153.80000000000001</v>
      </c>
      <c r="K149" s="105">
        <v>151</v>
      </c>
      <c r="L149" s="127" t="str" cm="1">
        <f t="array" ref="L1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49" s="127" t="str" cm="1">
        <f t="array" ref="M1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49" s="186">
        <v>0.375</v>
      </c>
      <c r="O149" s="106">
        <v>8.3333333333333329E-2</v>
      </c>
      <c r="P149" s="105">
        <v>510</v>
      </c>
      <c r="Q149" s="9" t="str">
        <f>IF(E149=0, "*", IFERROR(_xlfn.XLOOKUP(E149, BS_ATIVIDADE[ATIVIDADE], BS_ATIVIDADE[UNIDADE]), "*"))</f>
        <v>M</v>
      </c>
      <c r="R149" s="128" t="str" cm="1">
        <f t="array" ref="R1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49" s="128" t="str" cm="1">
        <f t="array" ref="S1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49" s="10" t="str" cm="1">
        <f t="array" ref="T1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49" s="105" t="s">
        <v>1063</v>
      </c>
      <c r="V149" s="151" t="s">
        <v>1282</v>
      </c>
      <c r="W149" s="104" t="s">
        <v>452</v>
      </c>
      <c r="X149" s="129" t="s">
        <v>455</v>
      </c>
      <c r="Y149" s="104"/>
      <c r="Z149" s="105">
        <v>1</v>
      </c>
      <c r="AA149" s="103" t="s">
        <v>443</v>
      </c>
      <c r="AB149" s="152" t="s">
        <v>437</v>
      </c>
      <c r="AC149" s="107">
        <v>0.29166666666666669</v>
      </c>
      <c r="AD149" s="105">
        <v>6238</v>
      </c>
      <c r="AE149" s="105" t="s">
        <v>624</v>
      </c>
      <c r="AF149" s="105" t="s">
        <v>624</v>
      </c>
      <c r="AG149" s="14"/>
      <c r="AH149" s="126" t="str">
        <f>IF(BS_CONTROLE[[#This Row],[Atividade]]=0, "-", BS_CONTROLE[[#This Row],[Atividade]])</f>
        <v>MECANIZAÇÃO - SOCADORA</v>
      </c>
      <c r="AI149" s="8" t="str">
        <f>IF(BS_CONTROLE[[#This Row],[Atividade]]=0, "-", BS_CONTROLE[[#This Row],[Atividade]])</f>
        <v>MECANIZAÇÃO - SOCADORA</v>
      </c>
      <c r="AJ149" s="30" t="str">
        <f>BS_CONTROLE[[#This Row],[Local - Partida]]</f>
        <v>ZPN2</v>
      </c>
      <c r="AK149" s="30" t="str">
        <f>BS_CONTROLE[[#This Row],[Local - Encerramento]]</f>
        <v>ZPN2</v>
      </c>
      <c r="AL149" s="105" t="str">
        <f>IF(BS_CONTROLE[[#This Row],[Entre - Estações]]=0, "-", BS_CONTROLE[[#This Row],[Entre - Estações]])</f>
        <v>ZCV-ZCT</v>
      </c>
      <c r="AM149" s="105" t="str">
        <f>IF(BS_CONTROLE[[#This Row],[SB]]=0, "-", BS_CONTROLE[[#This Row],[SB]])</f>
        <v>152ZCT</v>
      </c>
      <c r="AN149" s="105">
        <f>IF(BS_CONTROLE[[#This Row],[SUB]]=0, "-", BS_CONTROLE[[#This Row],[SUB]])</f>
        <v>73</v>
      </c>
      <c r="AO149" s="105">
        <f>BS_CONTROLE[[#This Row],[KM - Inicio]]</f>
        <v>153.80000000000001</v>
      </c>
      <c r="AP149" s="105">
        <f>BS_CONTROLE[[#This Row],[KM - Inicio]]</f>
        <v>153.80000000000001</v>
      </c>
      <c r="AQ149" s="108">
        <v>0.36875000000000002</v>
      </c>
      <c r="AR149" s="108">
        <v>0</v>
      </c>
      <c r="AS149" s="108">
        <v>0</v>
      </c>
      <c r="AT149" s="135"/>
      <c r="AU149" s="135"/>
      <c r="AV149" s="13"/>
      <c r="AW149" s="13"/>
      <c r="AX149" s="176">
        <f>IF(D149="","*",IFERROR(IF(ISODD(COUNT(AR149:AW149)),"ERRO",SUM((AS149-AR149),(AU149-AT149),(AW149-AV149))),"ERRO"))</f>
        <v>0</v>
      </c>
      <c r="AY149" s="153"/>
      <c r="AZ149" s="109">
        <v>0</v>
      </c>
      <c r="BA149" s="9" t="str">
        <f>IFERROR(_xlfn.XLOOKUP(AH149, BS_ATIVIDADE[ATIVIDADE],BS_ATIVIDADE[UNIDADE] ), "*")</f>
        <v>M</v>
      </c>
      <c r="BB149" s="12" t="str" cm="1">
        <f t="array" ref="BB1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49" s="12" t="str" cm="1">
        <f t="array" ref="BC1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49" s="10" t="str" cm="1">
        <f t="array" ref="BD1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49" s="150"/>
      <c r="BF149" s="15"/>
      <c r="BG149" s="16">
        <v>0</v>
      </c>
      <c r="BH149" s="16"/>
      <c r="BI149" s="16" t="s">
        <v>1311</v>
      </c>
      <c r="BJ149" s="16" t="s">
        <v>1311</v>
      </c>
      <c r="BK149" s="15"/>
      <c r="BL149" s="130" t="s">
        <v>471</v>
      </c>
      <c r="BM149" s="130" t="s">
        <v>500</v>
      </c>
      <c r="BN149" s="130" t="s">
        <v>599</v>
      </c>
      <c r="BO149" s="16" t="s">
        <v>1311</v>
      </c>
      <c r="BP149" s="11" t="str">
        <f t="shared" si="9"/>
        <v>Produção e Intervalo</v>
      </c>
      <c r="BQ149" s="18">
        <f>IF(OR(B149="",E149=""),"*",AX149/O149)</f>
        <v>0</v>
      </c>
      <c r="BR149" s="18">
        <f>IF(OR(B149="",E149=""),"*",AZ149/P149)</f>
        <v>0</v>
      </c>
      <c r="BS149" s="210" t="str">
        <f t="shared" si="10"/>
        <v>CCOCirculaçãoIntervaloOportunidade</v>
      </c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</row>
    <row r="150" spans="1:122">
      <c r="A150" s="45" t="str">
        <f t="shared" si="8"/>
        <v>PEDRO (TP-696)46064</v>
      </c>
      <c r="B150" s="102">
        <v>46064</v>
      </c>
      <c r="C150" s="134">
        <f>IF(BS_CONTROLE[[#This Row],[DATA]]="","",WEEKNUM(BS_CONTROLE[[#This Row],[DATA]]))</f>
        <v>7</v>
      </c>
      <c r="D150" s="104" t="s">
        <v>945</v>
      </c>
      <c r="E150" s="126" t="s">
        <v>806</v>
      </c>
      <c r="F150" s="142" t="str">
        <f>IF(D150="","*",VLOOKUP(E150,BS_ATIVIDADE[],3,FALSE))</f>
        <v>SOLDA</v>
      </c>
      <c r="G150" s="106" t="s">
        <v>624</v>
      </c>
      <c r="H150" s="106" t="s">
        <v>624</v>
      </c>
      <c r="I150" s="105">
        <v>73</v>
      </c>
      <c r="J150" s="105">
        <v>216</v>
      </c>
      <c r="K150" s="105" t="s">
        <v>624</v>
      </c>
      <c r="L150" s="127" t="str" cm="1">
        <f t="array" ref="L1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ZGB-ZMO</v>
      </c>
      <c r="M150" s="127" t="str" cm="1">
        <f t="array" ref="M1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ZGB217</v>
      </c>
      <c r="N150" s="106">
        <v>0.375</v>
      </c>
      <c r="O150" s="106">
        <v>6.25E-2</v>
      </c>
      <c r="P150" s="105">
        <v>1</v>
      </c>
      <c r="Q150" s="9" t="str">
        <f>IF(E150=0, "*", IFERROR(_xlfn.XLOOKUP(E150, BS_ATIVIDADE[ATIVIDADE], BS_ATIVIDADE[UNIDADE]), "*"))</f>
        <v>Nº DE SOLDA</v>
      </c>
      <c r="R150" s="128" t="str" cm="1">
        <f t="array" ref="R1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0" s="128" t="str" cm="1">
        <f t="array" ref="S1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50" s="10" t="str" cm="1">
        <f t="array" ref="T1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0" s="105" t="s">
        <v>1292</v>
      </c>
      <c r="V150" s="151" t="s">
        <v>1150</v>
      </c>
      <c r="W150" s="104" t="s">
        <v>452</v>
      </c>
      <c r="X150" s="129" t="s">
        <v>455</v>
      </c>
      <c r="Y150" s="104"/>
      <c r="Z150" s="105" t="s">
        <v>624</v>
      </c>
      <c r="AA150" s="103"/>
      <c r="AB150" s="152"/>
      <c r="AC150" s="107" t="s">
        <v>624</v>
      </c>
      <c r="AD150" s="105" t="s">
        <v>624</v>
      </c>
      <c r="AE150" s="105" t="s">
        <v>624</v>
      </c>
      <c r="AF150" s="105" t="s">
        <v>624</v>
      </c>
      <c r="AG150" s="14"/>
      <c r="AH150" s="126" t="str">
        <f>IF(BS_CONTROLE[[#This Row],[Atividade]]=0, "-", BS_CONTROLE[[#This Row],[Atividade]])</f>
        <v>PDM - SOLDA</v>
      </c>
      <c r="AI150" s="8" t="str">
        <f>IF(BS_CONTROLE[[#This Row],[Atividade]]=0, "-", BS_CONTROLE[[#This Row],[Atividade]])</f>
        <v>PDM - SOLDA</v>
      </c>
      <c r="AJ150" s="30" t="str">
        <f>BS_CONTROLE[[#This Row],[Local - Partida]]</f>
        <v>-</v>
      </c>
      <c r="AK150" s="30" t="str">
        <f>BS_CONTROLE[[#This Row],[Local - Encerramento]]</f>
        <v>-</v>
      </c>
      <c r="AL150" s="105" t="str">
        <f>IF(BS_CONTROLE[[#This Row],[Entre - Estações]]=0, "-", BS_CONTROLE[[#This Row],[Entre - Estações]])</f>
        <v>ZGB-ZMO</v>
      </c>
      <c r="AM150" s="105" t="str">
        <f>IF(BS_CONTROLE[[#This Row],[SB]]=0, "-", BS_CONTROLE[[#This Row],[SB]])</f>
        <v>ZGB217</v>
      </c>
      <c r="AN150" s="105">
        <f>IF(BS_CONTROLE[[#This Row],[SUB]]=0, "-", BS_CONTROLE[[#This Row],[SUB]])</f>
        <v>73</v>
      </c>
      <c r="AO150" s="105">
        <f>BS_CONTROLE[[#This Row],[KM - Inicio]]</f>
        <v>216</v>
      </c>
      <c r="AP150" s="105">
        <f>BS_CONTROLE[[#This Row],[KM - Inicio]]</f>
        <v>216</v>
      </c>
      <c r="AQ150" s="108">
        <v>0</v>
      </c>
      <c r="AR150" s="108">
        <v>0</v>
      </c>
      <c r="AS150" s="108">
        <v>0</v>
      </c>
      <c r="AT150" s="135"/>
      <c r="AU150" s="135"/>
      <c r="AV150" s="13"/>
      <c r="AW150" s="13"/>
      <c r="AX150" s="176">
        <f>IF(D150="","*",IFERROR(IF(ISODD(COUNT(AR150:AW150)),"ERRO",SUM((AS150-AR150),(AU150-AT150),(AW150-AV150))),"ERRO"))</f>
        <v>0</v>
      </c>
      <c r="AY150" s="153"/>
      <c r="AZ150" s="109">
        <v>0</v>
      </c>
      <c r="BA150" s="9" t="str">
        <f>IFERROR(_xlfn.XLOOKUP(AH150, BS_ATIVIDADE[ATIVIDADE],BS_ATIVIDADE[UNIDADE] ), "*")</f>
        <v>Nº DE SOLDA</v>
      </c>
      <c r="BB150" s="12" t="str" cm="1">
        <f t="array" ref="BB1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0" s="12" t="str" cm="1">
        <f t="array" ref="BC1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50" s="10" t="str" cm="1">
        <f t="array" ref="BD1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0" s="150"/>
      <c r="BF150" s="15"/>
      <c r="BG150" s="16">
        <v>0</v>
      </c>
      <c r="BH150" s="16"/>
      <c r="BI150" s="16" t="s">
        <v>1312</v>
      </c>
      <c r="BJ150" s="16" t="s">
        <v>1312</v>
      </c>
      <c r="BK150" s="15"/>
      <c r="BL150" s="130" t="s">
        <v>472</v>
      </c>
      <c r="BM150" s="130" t="s">
        <v>501</v>
      </c>
      <c r="BN150" s="130" t="s">
        <v>552</v>
      </c>
      <c r="BO150" s="16" t="s">
        <v>1312</v>
      </c>
      <c r="BP150" s="11" t="str">
        <f t="shared" si="9"/>
        <v>Produção e Intervalo</v>
      </c>
      <c r="BQ150" s="18">
        <f>IF(OR(B150="",E150=""),"*",AX150/O150)</f>
        <v>0</v>
      </c>
      <c r="BR150" s="18">
        <f>IF(OR(B150="",E150=""),"*",AZ150/P150)</f>
        <v>0</v>
      </c>
      <c r="BS150" s="210" t="str">
        <f t="shared" si="10"/>
        <v>SuperExecução</v>
      </c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</row>
    <row r="151" spans="1:122">
      <c r="A151" s="45" t="str">
        <f>D151&amp;B151</f>
        <v>V4846064</v>
      </c>
      <c r="B151" s="183">
        <v>46064</v>
      </c>
      <c r="C151" s="134">
        <f>IF(BS_CONTROLE[[#This Row],[DATA]]="","",WEEKNUM(BS_CONTROLE[[#This Row],[DATA]]))</f>
        <v>7</v>
      </c>
      <c r="D151" s="184" t="s">
        <v>1234</v>
      </c>
      <c r="E151" s="185" t="s">
        <v>638</v>
      </c>
      <c r="F151" s="142" t="str">
        <f>IF(D151="","*",VLOOKUP(E151,BS_ATIVIDADE[],3,FALSE))</f>
        <v>OUTROS</v>
      </c>
      <c r="G151" s="186" t="s">
        <v>172</v>
      </c>
      <c r="H151" s="186" t="s">
        <v>300</v>
      </c>
      <c r="I151" s="127">
        <v>73</v>
      </c>
      <c r="J151" s="127">
        <v>90</v>
      </c>
      <c r="K151" s="105">
        <v>262</v>
      </c>
      <c r="L151" s="127" t="s">
        <v>1313</v>
      </c>
      <c r="M151" s="127" t="s">
        <v>1314</v>
      </c>
      <c r="N151" s="106">
        <v>0.35416666666666669</v>
      </c>
      <c r="O151" s="106">
        <v>4.1666666666666664E-2</v>
      </c>
      <c r="P151" s="105">
        <v>1</v>
      </c>
      <c r="Q151" s="9" t="str">
        <f>IF(E151=0, "*", IFERROR(_xlfn.XLOOKUP(E151, BS_ATIVIDADE[ATIVIDADE], BS_ATIVIDADE[UNIDADE]), "*"))</f>
        <v>BINÁRIO</v>
      </c>
      <c r="R151" s="128" t="str" cm="1">
        <f t="array" ref="R1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1" s="128" t="str" cm="1">
        <f t="array" ref="S1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51" s="10" t="str" cm="1">
        <f t="array" ref="T1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1" s="105" t="s">
        <v>1315</v>
      </c>
      <c r="V151" s="105" t="s">
        <v>1316</v>
      </c>
      <c r="W151" s="104" t="s">
        <v>452</v>
      </c>
      <c r="X151" s="129" t="s">
        <v>455</v>
      </c>
      <c r="Y151" s="104"/>
      <c r="Z151" s="187"/>
      <c r="AA151" s="188"/>
      <c r="AB151" s="188"/>
      <c r="AC151" s="189"/>
      <c r="AD151" s="187"/>
      <c r="AE151" s="187"/>
      <c r="AF151" s="127"/>
      <c r="AG151" s="14"/>
      <c r="AH151" s="126" t="str">
        <f>IF(BS_CONTROLE[[#This Row],[Atividade]]=0, "-", BS_CONTROLE[[#This Row],[Atividade]])</f>
        <v>DESLOCAMENTO</v>
      </c>
      <c r="AI151" s="8" t="str">
        <f>IF(BS_CONTROLE[[#This Row],[Atividade]]=0, "-", BS_CONTROLE[[#This Row],[Atividade]])</f>
        <v>DESLOCAMENTO</v>
      </c>
      <c r="AJ151" s="30" t="str">
        <f>BS_CONTROLE[[#This Row],[Local - Partida]]</f>
        <v>ZCZ2</v>
      </c>
      <c r="AK151" s="30" t="str">
        <f>BS_CONTROLE[[#This Row],[Local - Encerramento]]</f>
        <v>ZEC</v>
      </c>
      <c r="AL151" s="105" t="str">
        <f>IF(BS_CONTROLE[[#This Row],[Entre - Estações]]=0, "-", BS_CONTROLE[[#This Row],[Entre - Estações]])</f>
        <v>ZCZ-ZEC</v>
      </c>
      <c r="AM151" s="105" t="str">
        <f>IF(BS_CONTROLE[[#This Row],[SB]]=0, "-", BS_CONTROLE[[#This Row],[SB]])</f>
        <v>ZCZZEC</v>
      </c>
      <c r="AN151" s="105">
        <f>IF(BS_CONTROLE[[#This Row],[SUB]]=0, "-", BS_CONTROLE[[#This Row],[SUB]])</f>
        <v>73</v>
      </c>
      <c r="AO151" s="105">
        <f>BS_CONTROLE[[#This Row],[KM - Inicio]]</f>
        <v>90</v>
      </c>
      <c r="AP151" s="105">
        <f>BS_CONTROLE[[#This Row],[KM - Inicio]]</f>
        <v>90</v>
      </c>
      <c r="AQ151" s="108">
        <v>0.36319444444444443</v>
      </c>
      <c r="AR151" s="108">
        <v>0.3972222222222222</v>
      </c>
      <c r="AS151" s="108">
        <v>0.43888888888888888</v>
      </c>
      <c r="AT151" s="135"/>
      <c r="AU151" s="135"/>
      <c r="AV151" s="13"/>
      <c r="AW151" s="13"/>
      <c r="AX151" s="209">
        <f>IF(D151="","*",IFERROR(IF(ISODD(COUNT(AR151:AW151)),"ERRO",SUM((AS151-AR151),(AU151-AT151),(AW151-AV151))),"ERRO"))</f>
        <v>4.1666666666666685E-2</v>
      </c>
      <c r="AY151" s="153"/>
      <c r="AZ151" s="109">
        <v>1</v>
      </c>
      <c r="BA151" s="9" t="str">
        <f>IFERROR(_xlfn.XLOOKUP(AH151, BS_ATIVIDADE[ATIVIDADE],BS_ATIVIDADE[UNIDADE] ), "*")</f>
        <v>BINÁRIO</v>
      </c>
      <c r="BB151" s="12" t="str" cm="1">
        <f t="array" ref="BB1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1" s="12" t="str" cm="1">
        <f t="array" ref="BC1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51" s="10" t="str" cm="1">
        <f t="array" ref="BD1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1" s="150" t="str">
        <f>BS_CONTROLE[[#This Row],[Responsavel pelo boletim]]</f>
        <v xml:space="preserve">Ezequiel </v>
      </c>
      <c r="BF151" s="15"/>
      <c r="BG151" s="16">
        <v>2</v>
      </c>
      <c r="BH151" s="16"/>
      <c r="BI151" s="16" t="s">
        <v>1317</v>
      </c>
      <c r="BJ151" s="16" t="s">
        <v>1317</v>
      </c>
      <c r="BK151" s="15"/>
      <c r="BL151" s="130" t="s">
        <v>476</v>
      </c>
      <c r="BM151" s="130" t="s">
        <v>476</v>
      </c>
      <c r="BN151" s="130" t="s">
        <v>476</v>
      </c>
      <c r="BO151" s="190"/>
      <c r="BP151" s="11" t="str">
        <f>IF(AND(BQ151&lt;1,BR151&lt;1),"Produção e Intervalo",IF(BQ151&lt;1,"Intervalo",IF(BR151&lt;1,"Produção","Aderente")))</f>
        <v>Aderente</v>
      </c>
      <c r="BQ151" s="18">
        <f>IF(OR(B151="",E151=""),"*",AX151/O151)</f>
        <v>1.0000000000000004</v>
      </c>
      <c r="BR151" s="18">
        <f>IF(OR(B151="",E151=""),"*",AZ151/P151)</f>
        <v>1</v>
      </c>
      <c r="BS151" s="210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</row>
    <row r="152" spans="1:122">
      <c r="A152" s="45" t="str">
        <f t="shared" si="8"/>
        <v>MOD SPN46064</v>
      </c>
      <c r="B152" s="102">
        <v>46064</v>
      </c>
      <c r="C152" s="134">
        <f>IF(BS_CONTROLE[[#This Row],[DATA]]="","",WEEKNUM(BS_CONTROLE[[#This Row],[DATA]]))</f>
        <v>7</v>
      </c>
      <c r="D152" s="104" t="s">
        <v>640</v>
      </c>
      <c r="E152" s="126" t="s">
        <v>614</v>
      </c>
      <c r="F152" s="142" t="str">
        <f>IF(D152="","*",VLOOKUP(E152,BS_ATIVIDADE[],3,FALSE))</f>
        <v>OUTROS</v>
      </c>
      <c r="G152" s="106" t="s">
        <v>624</v>
      </c>
      <c r="H152" s="106" t="s">
        <v>624</v>
      </c>
      <c r="I152" s="105">
        <v>73</v>
      </c>
      <c r="J152" s="105">
        <v>54.8</v>
      </c>
      <c r="K152" s="105">
        <v>52</v>
      </c>
      <c r="L152" s="127" t="str" cm="1">
        <f t="array" ref="L1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52" s="127" t="s">
        <v>1318</v>
      </c>
      <c r="N152" s="106">
        <v>0.35416666666666669</v>
      </c>
      <c r="O152" s="106">
        <v>8.3333333333333329E-2</v>
      </c>
      <c r="P152" s="105">
        <v>1</v>
      </c>
      <c r="Q152" s="9" t="str">
        <f>IF(E152=0, "*", IFERROR(_xlfn.XLOOKUP(E152, BS_ATIVIDADE[ATIVIDADE], BS_ATIVIDADE[UNIDADE]), "*"))</f>
        <v>BINÁRIO</v>
      </c>
      <c r="R152" s="128" t="str" cm="1">
        <f t="array" ref="R1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2" s="128" t="str" cm="1">
        <f t="array" ref="S1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52" s="10" t="str" cm="1">
        <f t="array" ref="T1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2" s="105" t="s">
        <v>1120</v>
      </c>
      <c r="V152" s="151" t="s">
        <v>1319</v>
      </c>
      <c r="W152" s="104" t="s">
        <v>452</v>
      </c>
      <c r="X152" s="129" t="s">
        <v>455</v>
      </c>
      <c r="Y152" s="104"/>
      <c r="Z152" s="105"/>
      <c r="AA152" s="103"/>
      <c r="AB152" s="152"/>
      <c r="AC152" s="107" t="s">
        <v>624</v>
      </c>
      <c r="AD152" s="105" t="s">
        <v>624</v>
      </c>
      <c r="AE152" s="105" t="s">
        <v>624</v>
      </c>
      <c r="AF152" s="105" t="s">
        <v>624</v>
      </c>
      <c r="AG152" s="14"/>
      <c r="AH152" s="126" t="str">
        <f>IF(BS_CONTROLE[[#This Row],[Atividade]]=0, "-", BS_CONTROLE[[#This Row],[Atividade]])</f>
        <v>BLOCO</v>
      </c>
      <c r="AI152" s="8" t="str">
        <f>IF(BS_CONTROLE[[#This Row],[Atividade]]=0, "-", BS_CONTROLE[[#This Row],[Atividade]])</f>
        <v>BLOCO</v>
      </c>
      <c r="AJ152" s="30" t="str">
        <f>BS_CONTROLE[[#This Row],[Local - Partida]]</f>
        <v>-</v>
      </c>
      <c r="AK152" s="30" t="str">
        <f>BS_CONTROLE[[#This Row],[Local - Encerramento]]</f>
        <v>-</v>
      </c>
      <c r="AL152" s="105" t="str">
        <f>IF(BS_CONTROLE[[#This Row],[Entre - Estações]]=0, "-", BS_CONTROLE[[#This Row],[Entre - Estações]])</f>
        <v>ZDG-ZTN</v>
      </c>
      <c r="AM152" s="105" t="str">
        <f>IF(BS_CONTROLE[[#This Row],[SB]]=0, "-", BS_CONTROLE[[#This Row],[SB]])</f>
        <v>ZDG2/ZDGPAT2</v>
      </c>
      <c r="AN152" s="105">
        <f>IF(BS_CONTROLE[[#This Row],[SUB]]=0, "-", BS_CONTROLE[[#This Row],[SUB]])</f>
        <v>73</v>
      </c>
      <c r="AO152" s="105">
        <f>BS_CONTROLE[[#This Row],[KM - Inicio]]</f>
        <v>54.8</v>
      </c>
      <c r="AP152" s="105">
        <f>BS_CONTROLE[[#This Row],[KM - Inicio]]</f>
        <v>54.8</v>
      </c>
      <c r="AQ152" s="108">
        <v>0.39791666666666664</v>
      </c>
      <c r="AR152" s="108">
        <v>0</v>
      </c>
      <c r="AS152" s="108">
        <v>0</v>
      </c>
      <c r="AT152" s="135"/>
      <c r="AU152" s="135"/>
      <c r="AV152" s="13"/>
      <c r="AW152" s="13"/>
      <c r="AX152" s="176">
        <f>IF(D152="","*",IFERROR(IF(ISODD(COUNT(AR152:AW152)),"ERRO",SUM((AS152-AR152),(AU152-AT152),(AW152-AV152))),"ERRO"))</f>
        <v>0</v>
      </c>
      <c r="AY152" s="153"/>
      <c r="AZ152" s="109">
        <v>0</v>
      </c>
      <c r="BA152" s="9" t="str">
        <f>IFERROR(_xlfn.XLOOKUP(AH152, BS_ATIVIDADE[ATIVIDADE],BS_ATIVIDADE[UNIDADE] ), "*")</f>
        <v>BINÁRIO</v>
      </c>
      <c r="BB152" s="12" t="str" cm="1">
        <f t="array" ref="BB1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2" s="12" t="str" cm="1">
        <f t="array" ref="BC1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52" s="10" t="str" cm="1">
        <f t="array" ref="BD1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2" s="150"/>
      <c r="BF152" s="15"/>
      <c r="BG152" s="16">
        <v>0</v>
      </c>
      <c r="BH152" s="16"/>
      <c r="BI152" s="16" t="s">
        <v>1320</v>
      </c>
      <c r="BJ152" s="16" t="s">
        <v>1320</v>
      </c>
      <c r="BK152" s="15"/>
      <c r="BL152" s="130" t="s">
        <v>471</v>
      </c>
      <c r="BM152" s="130" t="s">
        <v>500</v>
      </c>
      <c r="BN152" s="130" t="s">
        <v>599</v>
      </c>
      <c r="BO152" s="16" t="s">
        <v>1320</v>
      </c>
      <c r="BP152" s="11" t="str">
        <f t="shared" si="9"/>
        <v>Produção e Intervalo</v>
      </c>
      <c r="BQ152" s="18">
        <f>IF(OR(B152="",E152=""),"*",AX152/O152)</f>
        <v>0</v>
      </c>
      <c r="BR152" s="18">
        <f>IF(OR(B152="",E152=""),"*",AZ152/P152)</f>
        <v>0</v>
      </c>
      <c r="BS152" s="210" t="str">
        <f t="shared" si="10"/>
        <v>CCOCirculaçãoIntervaloOportunidade</v>
      </c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</row>
    <row r="153" spans="1:122">
      <c r="A153" s="45" t="str">
        <f t="shared" si="8"/>
        <v>V4046064</v>
      </c>
      <c r="B153" s="102">
        <v>46064</v>
      </c>
      <c r="C153" s="134">
        <f>IF(BS_CONTROLE[[#This Row],[DATA]]="","",WEEKNUM(BS_CONTROLE[[#This Row],[DATA]]))</f>
        <v>7</v>
      </c>
      <c r="D153" s="104" t="s">
        <v>796</v>
      </c>
      <c r="E153" s="126" t="s">
        <v>755</v>
      </c>
      <c r="F153" s="142" t="str">
        <f>IF(D153="","*",VLOOKUP(E153,BS_ATIVIDADE[],3,FALSE))</f>
        <v>MODERNIZAÇÃO</v>
      </c>
      <c r="G153" s="106" t="s">
        <v>151</v>
      </c>
      <c r="H153" s="106" t="s">
        <v>151</v>
      </c>
      <c r="I153" s="105">
        <v>73</v>
      </c>
      <c r="J153" s="105">
        <v>54.8</v>
      </c>
      <c r="K153" s="105">
        <v>52</v>
      </c>
      <c r="L153" s="127" t="str" cm="1">
        <f t="array" ref="L1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53" s="127" t="s">
        <v>1318</v>
      </c>
      <c r="N153" s="106">
        <v>0.33333333333333331</v>
      </c>
      <c r="O153" s="106">
        <v>6.9444444444444447E-4</v>
      </c>
      <c r="P153" s="105">
        <v>1792</v>
      </c>
      <c r="Q153" s="9" t="str">
        <f>IF(E153=0, "*", IFERROR(_xlfn.XLOOKUP(E153, BS_ATIVIDADE[ATIVIDADE], BS_ATIVIDADE[UNIDADE]), "*"))</f>
        <v>M</v>
      </c>
      <c r="R153" s="128" t="str" cm="1">
        <f t="array" ref="R1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3" s="128" t="str" cm="1">
        <f t="array" ref="S1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53" s="10" t="str" cm="1">
        <f t="array" ref="T1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3" s="105" t="s">
        <v>1063</v>
      </c>
      <c r="V153" s="151" t="s">
        <v>1282</v>
      </c>
      <c r="W153" s="104" t="s">
        <v>452</v>
      </c>
      <c r="X153" s="129" t="s">
        <v>455</v>
      </c>
      <c r="Y153" s="104"/>
      <c r="Z153" s="105">
        <v>1</v>
      </c>
      <c r="AA153" s="103" t="s">
        <v>443</v>
      </c>
      <c r="AB153" s="152" t="s">
        <v>437</v>
      </c>
      <c r="AC153" s="107">
        <v>0.29166666666666669</v>
      </c>
      <c r="AD153" s="105">
        <v>6240</v>
      </c>
      <c r="AE153" s="105">
        <v>6200</v>
      </c>
      <c r="AF153" s="105" t="s">
        <v>624</v>
      </c>
      <c r="AG153" s="14"/>
      <c r="AH153" s="126" t="str">
        <f>IF(BS_CONTROLE[[#This Row],[Atividade]]=0, "-", BS_CONTROLE[[#This Row],[Atividade]])</f>
        <v>MODERNIZAÇÃO - SOCADORA</v>
      </c>
      <c r="AI153" s="8" t="str">
        <f>IF(BS_CONTROLE[[#This Row],[Atividade]]=0, "-", BS_CONTROLE[[#This Row],[Atividade]])</f>
        <v>MODERNIZAÇÃO - SOCADORA</v>
      </c>
      <c r="AJ153" s="30" t="str">
        <f>BS_CONTROLE[[#This Row],[Local - Partida]]</f>
        <v>K58K592</v>
      </c>
      <c r="AK153" s="30" t="str">
        <f>BS_CONTROLE[[#This Row],[Local - Encerramento]]</f>
        <v>K58K592</v>
      </c>
      <c r="AL153" s="105" t="str">
        <f>IF(BS_CONTROLE[[#This Row],[Entre - Estações]]=0, "-", BS_CONTROLE[[#This Row],[Entre - Estações]])</f>
        <v>ZDG-ZTN</v>
      </c>
      <c r="AM153" s="105" t="str">
        <f>IF(BS_CONTROLE[[#This Row],[SB]]=0, "-", BS_CONTROLE[[#This Row],[SB]])</f>
        <v>ZDG2/ZDGPAT2</v>
      </c>
      <c r="AN153" s="105">
        <f>IF(BS_CONTROLE[[#This Row],[SUB]]=0, "-", BS_CONTROLE[[#This Row],[SUB]])</f>
        <v>73</v>
      </c>
      <c r="AO153" s="105">
        <f>BS_CONTROLE[[#This Row],[KM - Inicio]]</f>
        <v>54.8</v>
      </c>
      <c r="AP153" s="105">
        <f>BS_CONTROLE[[#This Row],[KM - Inicio]]</f>
        <v>54.8</v>
      </c>
      <c r="AQ153" s="108">
        <v>0.39791666666666664</v>
      </c>
      <c r="AR153" s="108">
        <v>0</v>
      </c>
      <c r="AS153" s="108">
        <v>0</v>
      </c>
      <c r="AT153" s="135"/>
      <c r="AU153" s="135"/>
      <c r="AV153" s="13"/>
      <c r="AW153" s="13"/>
      <c r="AX153" s="176">
        <f>IF(D153="","*",IFERROR(IF(ISODD(COUNT(AR153:AW153)),"ERRO",SUM((AS153-AR153),(AU153-AT153),(AW153-AV153))),"ERRO"))</f>
        <v>0</v>
      </c>
      <c r="AY153" s="153"/>
      <c r="AZ153" s="109">
        <v>0</v>
      </c>
      <c r="BA153" s="9" t="str">
        <f>IFERROR(_xlfn.XLOOKUP(AH153, BS_ATIVIDADE[ATIVIDADE],BS_ATIVIDADE[UNIDADE] ), "*")</f>
        <v>M</v>
      </c>
      <c r="BB153" s="12" t="str" cm="1">
        <f t="array" ref="BB1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3" s="12" t="str" cm="1">
        <f t="array" ref="BC1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53" s="10" t="str" cm="1">
        <f t="array" ref="BD1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3" s="150"/>
      <c r="BF153" s="15"/>
      <c r="BG153" s="16">
        <v>0</v>
      </c>
      <c r="BH153" s="16"/>
      <c r="BI153" s="16" t="s">
        <v>1320</v>
      </c>
      <c r="BJ153" s="16" t="s">
        <v>1320</v>
      </c>
      <c r="BK153" s="15"/>
      <c r="BL153" s="130" t="s">
        <v>471</v>
      </c>
      <c r="BM153" s="130" t="s">
        <v>500</v>
      </c>
      <c r="BN153" s="130" t="s">
        <v>599</v>
      </c>
      <c r="BO153" s="16" t="s">
        <v>1320</v>
      </c>
      <c r="BP153" s="11" t="str">
        <f t="shared" si="9"/>
        <v>Produção e Intervalo</v>
      </c>
      <c r="BQ153" s="18">
        <f>IF(OR(B153="",E153=""),"*",AX153/O153)</f>
        <v>0</v>
      </c>
      <c r="BR153" s="18">
        <f>IF(OR(B153="",E153=""),"*",AZ153/P153)</f>
        <v>0</v>
      </c>
      <c r="BS153" s="210" t="str">
        <f t="shared" si="10"/>
        <v>CCOCirculaçãoIntervaloOportunidade</v>
      </c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</row>
    <row r="154" spans="1:122" ht="23.25">
      <c r="A154" s="45" t="str">
        <f t="shared" si="8"/>
        <v>W9246064</v>
      </c>
      <c r="B154" s="102">
        <v>46064</v>
      </c>
      <c r="C154" s="134">
        <f>IF(BS_CONTROLE[[#This Row],[DATA]]="","",WEEKNUM(BS_CONTROLE[[#This Row],[DATA]]))</f>
        <v>7</v>
      </c>
      <c r="D154" s="104" t="s">
        <v>865</v>
      </c>
      <c r="E154" s="126" t="s">
        <v>787</v>
      </c>
      <c r="F154" s="142" t="str">
        <f>IF(D154="","*",VLOOKUP(E154,BS_ATIVIDADE[],3,FALSE))</f>
        <v>DORMENTE - DESCARGA</v>
      </c>
      <c r="G154" s="106" t="s">
        <v>137</v>
      </c>
      <c r="H154" s="106" t="s">
        <v>137</v>
      </c>
      <c r="I154" s="105">
        <v>73</v>
      </c>
      <c r="J154" s="105">
        <v>34</v>
      </c>
      <c r="K154" s="105">
        <v>17</v>
      </c>
      <c r="L154" s="127" t="str" cm="1">
        <f t="array" ref="L1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ZDZ-ZMA</v>
      </c>
      <c r="M154" s="127" t="str" cm="1">
        <f t="array" ref="M1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K30K36</v>
      </c>
      <c r="N154" s="106">
        <v>0.375</v>
      </c>
      <c r="O154" s="106">
        <v>4.1666666666666664E-2</v>
      </c>
      <c r="P154" s="105">
        <v>1000</v>
      </c>
      <c r="Q154" s="9" t="str">
        <f>IF(E154=0, "*", IFERROR(_xlfn.XLOOKUP(E154, BS_ATIVIDADE[ATIVIDADE], BS_ATIVIDADE[UNIDADE]), "*"))</f>
        <v>Nº DE DORMENTES</v>
      </c>
      <c r="R154" s="128" t="str" cm="1">
        <f t="array" ref="R1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4" s="128" t="str" cm="1">
        <f t="array" ref="S1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54" s="10" t="str" cm="1">
        <f t="array" ref="T1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4" s="105" t="s">
        <v>1089</v>
      </c>
      <c r="V154" s="151" t="s">
        <v>1272</v>
      </c>
      <c r="W154" s="104" t="s">
        <v>452</v>
      </c>
      <c r="X154" s="129" t="s">
        <v>455</v>
      </c>
      <c r="Y154" s="104"/>
      <c r="Z154" s="105" t="s">
        <v>1321</v>
      </c>
      <c r="AA154" s="103" t="s">
        <v>443</v>
      </c>
      <c r="AB154" s="152" t="s">
        <v>437</v>
      </c>
      <c r="AC154" s="107">
        <v>0.29166666666666669</v>
      </c>
      <c r="AD154" s="105">
        <v>7696</v>
      </c>
      <c r="AE154" s="105">
        <v>7679</v>
      </c>
      <c r="AF154" s="105" t="s">
        <v>624</v>
      </c>
      <c r="AG154" s="14"/>
      <c r="AH154" s="126" t="str">
        <f>IF(BS_CONTROLE[[#This Row],[Atividade]]=0, "-", BS_CONTROLE[[#This Row],[Atividade]])</f>
        <v>PDM - DESCARGA - DORMENTE</v>
      </c>
      <c r="AI154" s="8" t="str">
        <f>IF(BS_CONTROLE[[#This Row],[Atividade]]=0, "-", BS_CONTROLE[[#This Row],[Atividade]])</f>
        <v>PDM - DESCARGA - DORMENTE</v>
      </c>
      <c r="AJ154" s="30" t="str">
        <f>BS_CONTROLE[[#This Row],[Local - Partida]]</f>
        <v>ZMA2</v>
      </c>
      <c r="AK154" s="30" t="str">
        <f>BS_CONTROLE[[#This Row],[Local - Encerramento]]</f>
        <v>ZMA2</v>
      </c>
      <c r="AL154" s="105" t="str">
        <f>IF(BS_CONTROLE[[#This Row],[Entre - Estações]]=0, "-", BS_CONTROLE[[#This Row],[Entre - Estações]])</f>
        <v>ZDZ-ZMA</v>
      </c>
      <c r="AM154" s="105" t="str">
        <f>IF(BS_CONTROLE[[#This Row],[SB]]=0, "-", BS_CONTROLE[[#This Row],[SB]])</f>
        <v>K30K36</v>
      </c>
      <c r="AN154" s="105">
        <f>IF(BS_CONTROLE[[#This Row],[SUB]]=0, "-", BS_CONTROLE[[#This Row],[SUB]])</f>
        <v>73</v>
      </c>
      <c r="AO154" s="105">
        <f>BS_CONTROLE[[#This Row],[KM - Inicio]]</f>
        <v>34</v>
      </c>
      <c r="AP154" s="105">
        <f>BS_CONTROLE[[#This Row],[KM - Inicio]]</f>
        <v>34</v>
      </c>
      <c r="AQ154" s="108">
        <v>0.50138888888888888</v>
      </c>
      <c r="AR154" s="108">
        <v>0</v>
      </c>
      <c r="AS154" s="108">
        <v>0</v>
      </c>
      <c r="AT154" s="135"/>
      <c r="AU154" s="135"/>
      <c r="AV154" s="13"/>
      <c r="AW154" s="13"/>
      <c r="AX154" s="176">
        <f>IF(D154="","*",IFERROR(IF(ISODD(COUNT(AR154:AW154)),"ERRO",SUM((AS154-AR154),(AU154-AT154),(AW154-AV154))),"ERRO"))</f>
        <v>0</v>
      </c>
      <c r="AY154" s="153"/>
      <c r="AZ154" s="109">
        <v>0</v>
      </c>
      <c r="BA154" s="9" t="str">
        <f>IFERROR(_xlfn.XLOOKUP(AH154, BS_ATIVIDADE[ATIVIDADE],BS_ATIVIDADE[UNIDADE] ), "*")</f>
        <v>Nº DE DORMENTES</v>
      </c>
      <c r="BB154" s="12" t="str" cm="1">
        <f t="array" ref="BB1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4" s="12" t="str" cm="1">
        <f t="array" ref="BC1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54" s="10" t="str" cm="1">
        <f t="array" ref="BD1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4" s="150"/>
      <c r="BF154" s="15"/>
      <c r="BG154" s="16">
        <v>0</v>
      </c>
      <c r="BH154" s="16"/>
      <c r="BI154" s="16" t="s">
        <v>1322</v>
      </c>
      <c r="BJ154" s="16" t="s">
        <v>1322</v>
      </c>
      <c r="BK154" s="15"/>
      <c r="BL154" s="130" t="s">
        <v>464</v>
      </c>
      <c r="BM154" s="130" t="s">
        <v>486</v>
      </c>
      <c r="BN154" s="130" t="s">
        <v>571</v>
      </c>
      <c r="BO154" s="16" t="s">
        <v>1322</v>
      </c>
      <c r="BP154" s="11" t="str">
        <f t="shared" si="9"/>
        <v>Produção e Intervalo</v>
      </c>
      <c r="BQ154" s="18">
        <f>IF(OR(B154="",E154=""),"*",AX154/O154)</f>
        <v>0</v>
      </c>
      <c r="BR154" s="18">
        <f>IF(OR(B154="",E154=""),"*",AZ154/P154)</f>
        <v>0</v>
      </c>
      <c r="BS154" s="210" t="str">
        <f t="shared" si="10"/>
        <v>PátioOperação</v>
      </c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</row>
    <row r="155" spans="1:122">
      <c r="A155" s="45" t="str">
        <f t="shared" si="8"/>
        <v>ANTONIO (TF-681)46064</v>
      </c>
      <c r="B155" s="102">
        <v>46064</v>
      </c>
      <c r="C155" s="134">
        <f>IF(BS_CONTROLE[[#This Row],[DATA]]="","",WEEKNUM(BS_CONTROLE[[#This Row],[DATA]]))</f>
        <v>7</v>
      </c>
      <c r="D155" s="104" t="s">
        <v>882</v>
      </c>
      <c r="E155" s="126" t="s">
        <v>806</v>
      </c>
      <c r="F155" s="142" t="str">
        <f>IF(D155="","*",VLOOKUP(E155,BS_ATIVIDADE[],3,FALSE))</f>
        <v>SOLDA</v>
      </c>
      <c r="G155" s="106" t="s">
        <v>624</v>
      </c>
      <c r="H155" s="106" t="s">
        <v>624</v>
      </c>
      <c r="I155" s="105">
        <v>73</v>
      </c>
      <c r="J155" s="105">
        <v>16.8</v>
      </c>
      <c r="K155" s="105" t="s">
        <v>624</v>
      </c>
      <c r="L155" s="127" t="str" cm="1">
        <f t="array" ref="L1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55" s="127" t="str" cm="1">
        <f t="array" ref="M1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155" s="106">
        <v>0.375</v>
      </c>
      <c r="O155" s="106">
        <v>6.25E-2</v>
      </c>
      <c r="P155" s="105">
        <v>1</v>
      </c>
      <c r="Q155" s="9" t="str">
        <f>IF(E155=0, "*", IFERROR(_xlfn.XLOOKUP(E155, BS_ATIVIDADE[ATIVIDADE], BS_ATIVIDADE[UNIDADE]), "*"))</f>
        <v>Nº DE SOLDA</v>
      </c>
      <c r="R155" s="128" t="str" cm="1">
        <f t="array" ref="R1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5" s="128" t="str" cm="1">
        <f t="array" ref="S1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55" s="10" t="str" cm="1">
        <f t="array" ref="T1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5" s="105" t="s">
        <v>1298</v>
      </c>
      <c r="V155" s="151" t="s">
        <v>1150</v>
      </c>
      <c r="W155" s="104" t="s">
        <v>452</v>
      </c>
      <c r="X155" s="129" t="s">
        <v>455</v>
      </c>
      <c r="Y155" s="104"/>
      <c r="Z155" s="105"/>
      <c r="AA155" s="103"/>
      <c r="AB155" s="152"/>
      <c r="AC155" s="107" t="s">
        <v>624</v>
      </c>
      <c r="AD155" s="105" t="s">
        <v>624</v>
      </c>
      <c r="AE155" s="105" t="s">
        <v>624</v>
      </c>
      <c r="AF155" s="105" t="s">
        <v>624</v>
      </c>
      <c r="AG155" s="14"/>
      <c r="AH155" s="126" t="str">
        <f>IF(BS_CONTROLE[[#This Row],[Atividade]]=0, "-", BS_CONTROLE[[#This Row],[Atividade]])</f>
        <v>PDM - SOLDA</v>
      </c>
      <c r="AI155" s="8" t="str">
        <f>IF(BS_CONTROLE[[#This Row],[Atividade]]=0, "-", BS_CONTROLE[[#This Row],[Atividade]])</f>
        <v>PDM - SOLDA</v>
      </c>
      <c r="AJ155" s="30" t="str">
        <f>BS_CONTROLE[[#This Row],[Local - Partida]]</f>
        <v>-</v>
      </c>
      <c r="AK155" s="30" t="str">
        <f>BS_CONTROLE[[#This Row],[Local - Encerramento]]</f>
        <v>-</v>
      </c>
      <c r="AL155" s="105" t="str">
        <f>IF(BS_CONTROLE[[#This Row],[Entre - Estações]]=0, "-", BS_CONTROLE[[#This Row],[Entre - Estações]])</f>
        <v>ZZR-ZDZ</v>
      </c>
      <c r="AM155" s="105" t="str">
        <f>IF(BS_CONTROLE[[#This Row],[SB]]=0, "-", BS_CONTROLE[[#This Row],[SB]])</f>
        <v>K14K18</v>
      </c>
      <c r="AN155" s="105">
        <f>IF(BS_CONTROLE[[#This Row],[SUB]]=0, "-", BS_CONTROLE[[#This Row],[SUB]])</f>
        <v>73</v>
      </c>
      <c r="AO155" s="105">
        <f>BS_CONTROLE[[#This Row],[KM - Inicio]]</f>
        <v>16.8</v>
      </c>
      <c r="AP155" s="105">
        <f>BS_CONTROLE[[#This Row],[KM - Inicio]]</f>
        <v>16.8</v>
      </c>
      <c r="AQ155" s="108">
        <v>0.3888888888888889</v>
      </c>
      <c r="AR155" s="108">
        <v>0</v>
      </c>
      <c r="AS155" s="108">
        <v>0</v>
      </c>
      <c r="AT155" s="135"/>
      <c r="AU155" s="135"/>
      <c r="AV155" s="13"/>
      <c r="AW155" s="13"/>
      <c r="AX155" s="176">
        <f>IF(D155="","*",IFERROR(IF(ISODD(COUNT(AR155:AW155)),"ERRO",SUM((AS155-AR155),(AU155-AT155),(AW155-AV155))),"ERRO"))</f>
        <v>0</v>
      </c>
      <c r="AY155" s="153"/>
      <c r="AZ155" s="109">
        <v>0</v>
      </c>
      <c r="BA155" s="9" t="str">
        <f>IFERROR(_xlfn.XLOOKUP(AH155, BS_ATIVIDADE[ATIVIDADE],BS_ATIVIDADE[UNIDADE] ), "*")</f>
        <v>Nº DE SOLDA</v>
      </c>
      <c r="BB155" s="12" t="str" cm="1">
        <f t="array" ref="BB1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5" s="12" t="str" cm="1">
        <f t="array" ref="BC1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55" s="10" t="str" cm="1">
        <f t="array" ref="BD1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5" s="150"/>
      <c r="BF155" s="15"/>
      <c r="BG155" s="16">
        <v>0</v>
      </c>
      <c r="BH155" s="16"/>
      <c r="BI155" s="16" t="s">
        <v>1323</v>
      </c>
      <c r="BJ155" s="16" t="s">
        <v>1323</v>
      </c>
      <c r="BK155" s="15"/>
      <c r="BL155" s="130" t="s">
        <v>471</v>
      </c>
      <c r="BM155" s="130" t="s">
        <v>500</v>
      </c>
      <c r="BN155" s="130" t="s">
        <v>599</v>
      </c>
      <c r="BO155" s="16" t="s">
        <v>1323</v>
      </c>
      <c r="BP155" s="11" t="str">
        <f t="shared" si="9"/>
        <v>Produção e Intervalo</v>
      </c>
      <c r="BQ155" s="18">
        <f>IF(OR(B155="",E155=""),"*",AX155/O155)</f>
        <v>0</v>
      </c>
      <c r="BR155" s="18">
        <f>IF(OR(B155="",E155=""),"*",AZ155/P155)</f>
        <v>0</v>
      </c>
      <c r="BS155" s="210" t="str">
        <f t="shared" si="10"/>
        <v>CCOCirculaçãoIntervaloOportunidade</v>
      </c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</row>
    <row r="156" spans="1:122">
      <c r="A156" s="45" t="str">
        <f t="shared" si="8"/>
        <v>V8346064</v>
      </c>
      <c r="B156" s="102">
        <v>46064</v>
      </c>
      <c r="C156" s="134">
        <f>IF(BS_CONTROLE[[#This Row],[DATA]]="","",WEEKNUM(BS_CONTROLE[[#This Row],[DATA]]))</f>
        <v>7</v>
      </c>
      <c r="D156" s="104" t="s">
        <v>822</v>
      </c>
      <c r="E156" s="126" t="s">
        <v>729</v>
      </c>
      <c r="F156" s="142" t="str">
        <f>IF(D156="","*",VLOOKUP(E156,BS_ATIVIDADE[],3,FALSE))</f>
        <v>MECANIZAÇÃO - SOCADORA</v>
      </c>
      <c r="G156" s="106" t="s">
        <v>57</v>
      </c>
      <c r="H156" s="106" t="s">
        <v>57</v>
      </c>
      <c r="I156" s="105">
        <v>70</v>
      </c>
      <c r="J156" s="105">
        <v>139.19999999999999</v>
      </c>
      <c r="K156" s="105">
        <v>135</v>
      </c>
      <c r="L156" s="127" t="str" cm="1">
        <f t="array" ref="L1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56" s="127" t="str" cm="1">
        <f t="array" ref="M1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56" s="106">
        <v>0.35416666666666669</v>
      </c>
      <c r="O156" s="106">
        <v>8.3333333333333329E-2</v>
      </c>
      <c r="P156" s="105">
        <v>480</v>
      </c>
      <c r="Q156" s="9" t="str">
        <f>IF(E156=0, "*", IFERROR(_xlfn.XLOOKUP(E156, BS_ATIVIDADE[ATIVIDADE], BS_ATIVIDADE[UNIDADE]), "*"))</f>
        <v>M</v>
      </c>
      <c r="R156" s="128" t="str" cm="1">
        <f t="array" ref="R1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6" s="128" t="str" cm="1">
        <f t="array" ref="S1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56" s="10" t="str" cm="1">
        <f t="array" ref="T1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56" s="105" t="s">
        <v>1063</v>
      </c>
      <c r="V156" s="151" t="s">
        <v>1282</v>
      </c>
      <c r="W156" s="104" t="s">
        <v>452</v>
      </c>
      <c r="X156" s="129" t="s">
        <v>455</v>
      </c>
      <c r="Y156" s="104"/>
      <c r="Z156" s="105">
        <v>1</v>
      </c>
      <c r="AA156" s="103" t="s">
        <v>443</v>
      </c>
      <c r="AB156" s="152" t="s">
        <v>437</v>
      </c>
      <c r="AC156" s="107">
        <v>0.29166666666666669</v>
      </c>
      <c r="AD156" s="105">
        <v>6233</v>
      </c>
      <c r="AE156" s="105" t="s">
        <v>624</v>
      </c>
      <c r="AF156" s="105" t="s">
        <v>624</v>
      </c>
      <c r="AG156" s="14"/>
      <c r="AH156" s="126" t="str">
        <f>IF(BS_CONTROLE[[#This Row],[Atividade]]=0, "-", BS_CONTROLE[[#This Row],[Atividade]])</f>
        <v>MECANIZAÇÃO - SOCADORA</v>
      </c>
      <c r="AI156" s="8" t="str">
        <f>IF(BS_CONTROLE[[#This Row],[Atividade]]=0, "-", BS_CONTROLE[[#This Row],[Atividade]])</f>
        <v>MECANIZAÇÃO - SOCADORA</v>
      </c>
      <c r="AJ156" s="30" t="str">
        <f>BS_CONTROLE[[#This Row],[Local - Partida]]</f>
        <v>ZIQ2</v>
      </c>
      <c r="AK156" s="30" t="str">
        <f>BS_CONTROLE[[#This Row],[Local - Encerramento]]</f>
        <v>ZIQ2</v>
      </c>
      <c r="AL156" s="105" t="str">
        <f>IF(BS_CONTROLE[[#This Row],[Entre - Estações]]=0, "-", BS_CONTROLE[[#This Row],[Entre - Estações]])</f>
        <v>ZRQ-ZQX</v>
      </c>
      <c r="AM156" s="105" t="str">
        <f>IF(BS_CONTROLE[[#This Row],[SB]]=0, "-", BS_CONTROLE[[#This Row],[SB]])</f>
        <v>139ZQX1</v>
      </c>
      <c r="AN156" s="105">
        <f>IF(BS_CONTROLE[[#This Row],[SUB]]=0, "-", BS_CONTROLE[[#This Row],[SUB]])</f>
        <v>70</v>
      </c>
      <c r="AO156" s="105">
        <f>BS_CONTROLE[[#This Row],[KM - Inicio]]</f>
        <v>139.19999999999999</v>
      </c>
      <c r="AP156" s="105">
        <f>BS_CONTROLE[[#This Row],[KM - Inicio]]</f>
        <v>139.19999999999999</v>
      </c>
      <c r="AQ156" s="108">
        <v>0.43611111111111112</v>
      </c>
      <c r="AR156" s="108">
        <v>0</v>
      </c>
      <c r="AS156" s="108">
        <v>0</v>
      </c>
      <c r="AT156" s="135"/>
      <c r="AU156" s="135"/>
      <c r="AV156" s="13"/>
      <c r="AW156" s="13"/>
      <c r="AX156" s="176">
        <f>IF(D156="","*",IFERROR(IF(ISODD(COUNT(AR156:AW156)),"ERRO",SUM((AS156-AR156),(AU156-AT156),(AW156-AV156))),"ERRO"))</f>
        <v>0</v>
      </c>
      <c r="AY156" s="153"/>
      <c r="AZ156" s="109">
        <v>0</v>
      </c>
      <c r="BA156" s="9" t="str">
        <f>IFERROR(_xlfn.XLOOKUP(AH156, BS_ATIVIDADE[ATIVIDADE],BS_ATIVIDADE[UNIDADE] ), "*")</f>
        <v>M</v>
      </c>
      <c r="BB156" s="12" t="str" cm="1">
        <f t="array" ref="BB1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6" s="12" t="str" cm="1">
        <f t="array" ref="BC1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56" s="10" t="str" cm="1">
        <f t="array" ref="BD1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56" s="150"/>
      <c r="BF156" s="15"/>
      <c r="BG156" s="16">
        <v>0</v>
      </c>
      <c r="BH156" s="16"/>
      <c r="BI156" s="16" t="s">
        <v>1324</v>
      </c>
      <c r="BJ156" s="16" t="s">
        <v>1324</v>
      </c>
      <c r="BK156" s="15"/>
      <c r="BL156" s="130" t="s">
        <v>471</v>
      </c>
      <c r="BM156" s="130" t="s">
        <v>500</v>
      </c>
      <c r="BN156" s="130" t="s">
        <v>599</v>
      </c>
      <c r="BO156" s="16" t="s">
        <v>1324</v>
      </c>
      <c r="BP156" s="11" t="str">
        <f t="shared" si="9"/>
        <v>Produção e Intervalo</v>
      </c>
      <c r="BQ156" s="18">
        <f>IF(OR(B156="",E156=""),"*",AX156/O156)</f>
        <v>0</v>
      </c>
      <c r="BR156" s="18">
        <f>IF(OR(B156="",E156=""),"*",AZ156/P156)</f>
        <v>0</v>
      </c>
      <c r="BS156" s="210" t="str">
        <f t="shared" si="10"/>
        <v>CCOCirculaçãoIntervaloOportunidade</v>
      </c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</row>
    <row r="157" spans="1:122">
      <c r="A157" s="45" t="str">
        <f t="shared" si="8"/>
        <v/>
      </c>
      <c r="B157" s="102"/>
      <c r="C157" s="134" t="str">
        <f>IF(BS_CONTROLE[[#This Row],[DATA]]="","",WEEKNUM(BS_CONTROLE[[#This Row],[DATA]]))</f>
        <v/>
      </c>
      <c r="D157" s="104"/>
      <c r="E157" s="126"/>
      <c r="F157" s="142" t="str">
        <f>IF(D157="","*",VLOOKUP(E157,BS_ATIVIDADE[],3,FALSE))</f>
        <v>*</v>
      </c>
      <c r="G157" s="106"/>
      <c r="H157" s="106"/>
      <c r="I157" s="105"/>
      <c r="J157" s="105"/>
      <c r="K157" s="105"/>
      <c r="L157" s="127" t="str" cm="1">
        <f t="array" ref="L1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57" s="127" t="str" cm="1">
        <f t="array" ref="M1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57" s="106"/>
      <c r="O157" s="106"/>
      <c r="P157" s="105"/>
      <c r="Q157" s="9" t="str">
        <f>IF(E157=0, "*", IFERROR(_xlfn.XLOOKUP(E157, BS_ATIVIDADE[ATIVIDADE], BS_ATIVIDADE[UNIDADE]), "*"))</f>
        <v>*</v>
      </c>
      <c r="R157" s="128" t="str" cm="1">
        <f t="array" ref="R1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57" s="128" t="str" cm="1">
        <f t="array" ref="S1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57" s="10" t="str" cm="1">
        <f t="array" ref="T1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57" s="105"/>
      <c r="V157" s="151"/>
      <c r="W157" s="104"/>
      <c r="X157" s="129"/>
      <c r="Y157" s="104"/>
      <c r="Z157" s="105"/>
      <c r="AA157" s="103"/>
      <c r="AB157" s="152"/>
      <c r="AC157" s="107"/>
      <c r="AD157" s="105"/>
      <c r="AE157" s="105"/>
      <c r="AF157" s="105"/>
      <c r="AG157" s="14"/>
      <c r="AH157" s="126" t="str">
        <f>IF(BS_CONTROLE[[#This Row],[Atividade]]=0, "-", BS_CONTROLE[[#This Row],[Atividade]])</f>
        <v>-</v>
      </c>
      <c r="AI157" s="8" t="str">
        <f>IF(BS_CONTROLE[[#This Row],[Atividade]]=0, "-", BS_CONTROLE[[#This Row],[Atividade]])</f>
        <v>-</v>
      </c>
      <c r="AJ157" s="30">
        <f>BS_CONTROLE[[#This Row],[Local - Partida]]</f>
        <v>0</v>
      </c>
      <c r="AK157" s="30">
        <f>BS_CONTROLE[[#This Row],[Local - Encerramento]]</f>
        <v>0</v>
      </c>
      <c r="AL157" s="105" t="str">
        <f>IF(BS_CONTROLE[[#This Row],[Entre - Estações]]=0, "-", BS_CONTROLE[[#This Row],[Entre - Estações]])</f>
        <v>-</v>
      </c>
      <c r="AM157" s="105" t="str">
        <f>IF(BS_CONTROLE[[#This Row],[SB]]=0, "-", BS_CONTROLE[[#This Row],[SB]])</f>
        <v>-</v>
      </c>
      <c r="AN157" s="105" t="str">
        <f>IF(BS_CONTROLE[[#This Row],[SUB]]=0, "-", BS_CONTROLE[[#This Row],[SUB]])</f>
        <v>-</v>
      </c>
      <c r="AO157" s="105">
        <f>BS_CONTROLE[[#This Row],[KM - Inicio]]</f>
        <v>0</v>
      </c>
      <c r="AP157" s="105">
        <f>BS_CONTROLE[[#This Row],[KM - Inicio]]</f>
        <v>0</v>
      </c>
      <c r="AQ157" s="108"/>
      <c r="AR157" s="108"/>
      <c r="AS157" s="108"/>
      <c r="AT157" s="135"/>
      <c r="AU157" s="135"/>
      <c r="AV157" s="13"/>
      <c r="AW157" s="13"/>
      <c r="AX157" s="176" t="str">
        <f>IF(D157="","*",IFERROR(IF(ISODD(COUNT(AR157:AW157)),"ERRO",SUM((AS157-AR157),(AU157-AT157),(AW157-AV157))),"ERRO"))</f>
        <v>*</v>
      </c>
      <c r="AY157" s="153"/>
      <c r="AZ157" s="109"/>
      <c r="BA157" s="9" t="str">
        <f>IFERROR(_xlfn.XLOOKUP(AH157, BS_ATIVIDADE[ATIVIDADE],BS_ATIVIDADE[UNIDADE] ), "*")</f>
        <v>*</v>
      </c>
      <c r="BB157" s="12" t="str" cm="1">
        <f t="array" ref="BB1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57" s="12" t="str" cm="1">
        <f t="array" ref="BC1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57" s="10" t="str" cm="1">
        <f t="array" ref="BD1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57" s="150"/>
      <c r="BF157" s="15"/>
      <c r="BG157" s="16"/>
      <c r="BH157" s="16"/>
      <c r="BI157" s="16"/>
      <c r="BJ157" s="17"/>
      <c r="BK157" s="15"/>
      <c r="BL157" s="130"/>
      <c r="BM157" s="130"/>
      <c r="BN157" s="130"/>
      <c r="BO157" s="17"/>
      <c r="BP157" s="11" t="str">
        <f t="shared" si="9"/>
        <v>Aderente</v>
      </c>
      <c r="BQ157" s="18" t="str">
        <f>IF(OR(B157="",E157=""),"*",AX157/O157)</f>
        <v>*</v>
      </c>
      <c r="BR157" s="18" t="str">
        <f>IF(OR(B157="",E157=""),"*",AZ157/P157)</f>
        <v>*</v>
      </c>
      <c r="BS157" s="210" t="str">
        <f t="shared" si="10"/>
        <v/>
      </c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</row>
    <row r="158" spans="1:122">
      <c r="A158" s="45" t="str">
        <f t="shared" si="8"/>
        <v/>
      </c>
      <c r="B158" s="102"/>
      <c r="C158" s="134" t="str">
        <f>IF(BS_CONTROLE[[#This Row],[DATA]]="","",WEEKNUM(BS_CONTROLE[[#This Row],[DATA]]))</f>
        <v/>
      </c>
      <c r="D158" s="104"/>
      <c r="E158" s="126"/>
      <c r="F158" s="142" t="str">
        <f>IF(D158="","*",VLOOKUP(E158,BS_ATIVIDADE[],3,FALSE))</f>
        <v>*</v>
      </c>
      <c r="G158" s="106"/>
      <c r="H158" s="106"/>
      <c r="I158" s="105"/>
      <c r="J158" s="105"/>
      <c r="K158" s="105"/>
      <c r="L158" s="127" t="str" cm="1">
        <f t="array" ref="L1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58" s="127" t="str" cm="1">
        <f t="array" ref="M1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58" s="106"/>
      <c r="O158" s="106"/>
      <c r="P158" s="105"/>
      <c r="Q158" s="9" t="str">
        <f>IF(E158=0, "*", IFERROR(_xlfn.XLOOKUP(E158, BS_ATIVIDADE[ATIVIDADE], BS_ATIVIDADE[UNIDADE]), "*"))</f>
        <v>*</v>
      </c>
      <c r="R158" s="128" t="str" cm="1">
        <f t="array" ref="R1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58" s="128" t="str" cm="1">
        <f t="array" ref="S1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58" s="10" t="str" cm="1">
        <f t="array" ref="T1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58" s="105"/>
      <c r="V158" s="151"/>
      <c r="W158" s="104"/>
      <c r="X158" s="129"/>
      <c r="Y158" s="104"/>
      <c r="Z158" s="105"/>
      <c r="AA158" s="103"/>
      <c r="AB158" s="152"/>
      <c r="AC158" s="107"/>
      <c r="AD158" s="105"/>
      <c r="AE158" s="105"/>
      <c r="AF158" s="105"/>
      <c r="AG158" s="14"/>
      <c r="AH158" s="126" t="str">
        <f>IF(BS_CONTROLE[[#This Row],[Atividade]]=0, "-", BS_CONTROLE[[#This Row],[Atividade]])</f>
        <v>-</v>
      </c>
      <c r="AI158" s="8" t="str">
        <f>IF(BS_CONTROLE[[#This Row],[Atividade]]=0, "-", BS_CONTROLE[[#This Row],[Atividade]])</f>
        <v>-</v>
      </c>
      <c r="AJ158" s="30">
        <f>BS_CONTROLE[[#This Row],[Local - Partida]]</f>
        <v>0</v>
      </c>
      <c r="AK158" s="30">
        <f>BS_CONTROLE[[#This Row],[Local - Encerramento]]</f>
        <v>0</v>
      </c>
      <c r="AL158" s="105" t="str">
        <f>IF(BS_CONTROLE[[#This Row],[Entre - Estações]]=0, "-", BS_CONTROLE[[#This Row],[Entre - Estações]])</f>
        <v>-</v>
      </c>
      <c r="AM158" s="105" t="str">
        <f>IF(BS_CONTROLE[[#This Row],[SB]]=0, "-", BS_CONTROLE[[#This Row],[SB]])</f>
        <v>-</v>
      </c>
      <c r="AN158" s="105" t="str">
        <f>IF(BS_CONTROLE[[#This Row],[SUB]]=0, "-", BS_CONTROLE[[#This Row],[SUB]])</f>
        <v>-</v>
      </c>
      <c r="AO158" s="105">
        <f>BS_CONTROLE[[#This Row],[KM - Inicio]]</f>
        <v>0</v>
      </c>
      <c r="AP158" s="105">
        <f>BS_CONTROLE[[#This Row],[KM - Inicio]]</f>
        <v>0</v>
      </c>
      <c r="AQ158" s="108"/>
      <c r="AR158" s="108"/>
      <c r="AS158" s="108"/>
      <c r="AT158" s="135"/>
      <c r="AU158" s="135"/>
      <c r="AV158" s="13"/>
      <c r="AW158" s="13"/>
      <c r="AX158" s="176" t="str">
        <f>IF(D158="","*",IFERROR(IF(ISODD(COUNT(AR158:AW158)),"ERRO",SUM((AS158-AR158),(AU158-AT158),(AW158-AV158))),"ERRO"))</f>
        <v>*</v>
      </c>
      <c r="AY158" s="153"/>
      <c r="AZ158" s="109"/>
      <c r="BA158" s="9" t="str">
        <f>IFERROR(_xlfn.XLOOKUP(AH158, BS_ATIVIDADE[ATIVIDADE],BS_ATIVIDADE[UNIDADE] ), "*")</f>
        <v>*</v>
      </c>
      <c r="BB158" s="12" t="str" cm="1">
        <f t="array" ref="BB1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58" s="12" t="str" cm="1">
        <f t="array" ref="BC1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58" s="10" t="str" cm="1">
        <f t="array" ref="BD1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58" s="150"/>
      <c r="BF158" s="15"/>
      <c r="BG158" s="16"/>
      <c r="BH158" s="16"/>
      <c r="BI158" s="16"/>
      <c r="BJ158" s="17"/>
      <c r="BK158" s="15"/>
      <c r="BL158" s="130"/>
      <c r="BM158" s="130"/>
      <c r="BN158" s="130"/>
      <c r="BO158" s="17"/>
      <c r="BP158" s="11" t="str">
        <f t="shared" si="9"/>
        <v>Aderente</v>
      </c>
      <c r="BQ158" s="18" t="str">
        <f>IF(OR(B158="",E158=""),"*",AX158/O158)</f>
        <v>*</v>
      </c>
      <c r="BR158" s="18" t="str">
        <f>IF(OR(B158="",E158=""),"*",AZ158/P158)</f>
        <v>*</v>
      </c>
      <c r="BS158" s="210" t="str">
        <f t="shared" si="10"/>
        <v/>
      </c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</row>
    <row r="159" spans="1:122">
      <c r="A159" s="45" t="str">
        <f t="shared" si="8"/>
        <v>E4046065</v>
      </c>
      <c r="B159" s="102">
        <v>46065</v>
      </c>
      <c r="C159" s="134">
        <f>IF(BS_CONTROLE[[#This Row],[DATA]]="","",WEEKNUM(BS_CONTROLE[[#This Row],[DATA]]))</f>
        <v>7</v>
      </c>
      <c r="D159" s="104" t="s">
        <v>771</v>
      </c>
      <c r="E159" s="126" t="s">
        <v>691</v>
      </c>
      <c r="F159" s="142" t="str">
        <f>IF(D159="","*",VLOOKUP(E159,BS_ATIVIDADE[],3,FALSE))</f>
        <v>TRILHEIRO - DESCARGA</v>
      </c>
      <c r="G159" s="106" t="s">
        <v>334</v>
      </c>
      <c r="H159" s="106" t="s">
        <v>334</v>
      </c>
      <c r="I159" s="105">
        <v>73</v>
      </c>
      <c r="J159" s="105">
        <v>400</v>
      </c>
      <c r="K159" s="105">
        <v>401.9</v>
      </c>
      <c r="L159" s="127" t="str" cm="1">
        <f t="array" ref="L1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ZUE</v>
      </c>
      <c r="M159" s="127" t="s">
        <v>1276</v>
      </c>
      <c r="N159" s="106">
        <v>0.35416666666666669</v>
      </c>
      <c r="O159" s="106">
        <v>8.3333333333333329E-2</v>
      </c>
      <c r="P159" s="105">
        <v>1560</v>
      </c>
      <c r="Q159" s="9" t="str">
        <f>IF(E159=0, "*", IFERROR(_xlfn.XLOOKUP(E159, BS_ATIVIDADE[ATIVIDADE], BS_ATIVIDADE[UNIDADE]), "*"))</f>
        <v>M</v>
      </c>
      <c r="R159" s="128" t="str" cm="1">
        <f t="array" ref="R1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59" s="128" t="str" cm="1">
        <f t="array" ref="S1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59" s="10" t="str" cm="1">
        <f t="array" ref="T1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59" s="105" t="s">
        <v>1277</v>
      </c>
      <c r="V159" s="151" t="s">
        <v>1278</v>
      </c>
      <c r="W159" s="104" t="s">
        <v>452</v>
      </c>
      <c r="X159" s="129" t="s">
        <v>455</v>
      </c>
      <c r="Y159" s="104"/>
      <c r="Z159" s="105" t="s">
        <v>1302</v>
      </c>
      <c r="AA159" s="103" t="s">
        <v>454</v>
      </c>
      <c r="AB159" s="152" t="s">
        <v>450</v>
      </c>
      <c r="AC159" s="107">
        <v>0.29166666666666669</v>
      </c>
      <c r="AD159" s="105" t="s">
        <v>1280</v>
      </c>
      <c r="AE159" s="105">
        <v>7672</v>
      </c>
      <c r="AF159" s="105" t="s">
        <v>624</v>
      </c>
      <c r="AG159" s="14"/>
      <c r="AH159" s="126" t="str">
        <f>IF(BS_CONTROLE[[#This Row],[Atividade]]=0, "-", BS_CONTROLE[[#This Row],[Atividade]])</f>
        <v>TRILHEIRO - DESCARGA</v>
      </c>
      <c r="AI159" s="8" t="str">
        <f>IF(BS_CONTROLE[[#This Row],[Atividade]]=0, "-", BS_CONTROLE[[#This Row],[Atividade]])</f>
        <v>TRILHEIRO - DESCARGA</v>
      </c>
      <c r="AJ159" s="30" t="str">
        <f>BS_CONTROLE[[#This Row],[Local - Partida]]</f>
        <v>ZDP2</v>
      </c>
      <c r="AK159" s="30" t="str">
        <f>BS_CONTROLE[[#This Row],[Local - Encerramento]]</f>
        <v>ZDP2</v>
      </c>
      <c r="AL159" s="105" t="str">
        <f>IF(BS_CONTROLE[[#This Row],[Entre - Estações]]=0, "-", BS_CONTROLE[[#This Row],[Entre - Estações]])</f>
        <v>ZUE</v>
      </c>
      <c r="AM159" s="105" t="str">
        <f>IF(BS_CONTROLE[[#This Row],[SB]]=0, "-", BS_CONTROLE[[#This Row],[SB]])</f>
        <v>394ZUE/ZUEPAT1</v>
      </c>
      <c r="AN159" s="105">
        <f>IF(BS_CONTROLE[[#This Row],[SUB]]=0, "-", BS_CONTROLE[[#This Row],[SUB]])</f>
        <v>73</v>
      </c>
      <c r="AO159" s="105">
        <f>BS_CONTROLE[[#This Row],[KM - Inicio]]</f>
        <v>400</v>
      </c>
      <c r="AP159" s="105">
        <f>BS_CONTROLE[[#This Row],[KM - Inicio]]</f>
        <v>400</v>
      </c>
      <c r="AQ159" s="108">
        <v>0</v>
      </c>
      <c r="AR159" s="108">
        <v>0</v>
      </c>
      <c r="AS159" s="108">
        <v>0</v>
      </c>
      <c r="AT159" s="135"/>
      <c r="AU159" s="135"/>
      <c r="AV159" s="13"/>
      <c r="AW159" s="13"/>
      <c r="AX159" s="176">
        <f>IF(D159="","*",IFERROR(IF(ISODD(COUNT(AR159:AW159)),"ERRO",SUM((AS159-AR159),(AU159-AT159),(AW159-AV159))),"ERRO"))</f>
        <v>0</v>
      </c>
      <c r="AY159" s="153"/>
      <c r="AZ159" s="109">
        <v>0</v>
      </c>
      <c r="BA159" s="9" t="str">
        <f>IFERROR(_xlfn.XLOOKUP(AH159, BS_ATIVIDADE[ATIVIDADE],BS_ATIVIDADE[UNIDADE] ), "*")</f>
        <v>M</v>
      </c>
      <c r="BB159" s="12" t="str" cm="1">
        <f t="array" ref="BB1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59" s="12" t="str" cm="1">
        <f t="array" ref="BC1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59" s="10" t="str" cm="1">
        <f t="array" ref="BD1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59" s="150"/>
      <c r="BF159" s="15"/>
      <c r="BG159" s="16">
        <v>0</v>
      </c>
      <c r="BH159" s="16"/>
      <c r="BI159" s="16" t="s">
        <v>1325</v>
      </c>
      <c r="BJ159" s="16" t="s">
        <v>1325</v>
      </c>
      <c r="BK159" s="15"/>
      <c r="BL159" s="130" t="s">
        <v>471</v>
      </c>
      <c r="BM159" s="130" t="s">
        <v>500</v>
      </c>
      <c r="BN159" s="130" t="s">
        <v>599</v>
      </c>
      <c r="BO159" s="16" t="s">
        <v>1325</v>
      </c>
      <c r="BP159" s="11" t="str">
        <f t="shared" si="9"/>
        <v>Produção e Intervalo</v>
      </c>
      <c r="BQ159" s="18">
        <f>IF(OR(B159="",E159=""),"*",AX159/O159)</f>
        <v>0</v>
      </c>
      <c r="BR159" s="18">
        <f>IF(OR(B159="",E159=""),"*",AZ159/P159)</f>
        <v>0</v>
      </c>
      <c r="BS159" s="210" t="str">
        <f t="shared" si="10"/>
        <v>CCOCirculaçãoIntervaloOportunidade</v>
      </c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</row>
    <row r="160" spans="1:122">
      <c r="A160" s="45" t="str">
        <f t="shared" si="8"/>
        <v>V8746065</v>
      </c>
      <c r="B160" s="102">
        <v>46065</v>
      </c>
      <c r="C160" s="134">
        <f>IF(BS_CONTROLE[[#This Row],[DATA]]="","",WEEKNUM(BS_CONTROLE[[#This Row],[DATA]]))</f>
        <v>7</v>
      </c>
      <c r="D160" s="104" t="s">
        <v>830</v>
      </c>
      <c r="E160" s="126" t="s">
        <v>729</v>
      </c>
      <c r="F160" s="142" t="str">
        <f>IF(D160="","*",VLOOKUP(E160,BS_ATIVIDADE[],3,FALSE))</f>
        <v>MECANIZAÇÃO - SOCADORA</v>
      </c>
      <c r="G160" s="106" t="s">
        <v>334</v>
      </c>
      <c r="H160" s="106" t="s">
        <v>334</v>
      </c>
      <c r="I160" s="105">
        <v>73</v>
      </c>
      <c r="J160" s="105">
        <v>326.10000000000002</v>
      </c>
      <c r="K160" s="105">
        <v>325.39999999999998</v>
      </c>
      <c r="L160" s="127" t="str" cm="1">
        <f t="array" ref="L1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60" s="127" cm="1">
        <f t="array" ref="M1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160" s="106">
        <v>0.375</v>
      </c>
      <c r="O160" s="106">
        <v>8.3333333333333329E-2</v>
      </c>
      <c r="P160" s="105">
        <v>1020</v>
      </c>
      <c r="Q160" s="9" t="str">
        <f>IF(E160=0, "*", IFERROR(_xlfn.XLOOKUP(E160, BS_ATIVIDADE[ATIVIDADE], BS_ATIVIDADE[UNIDADE]), "*"))</f>
        <v>M</v>
      </c>
      <c r="R160" s="128" t="str" cm="1">
        <f t="array" ref="R1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0" s="128" t="str" cm="1">
        <f t="array" ref="S1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60" s="10" t="str" cm="1">
        <f t="array" ref="T1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0" s="105" t="s">
        <v>1063</v>
      </c>
      <c r="V160" s="151" t="s">
        <v>1282</v>
      </c>
      <c r="W160" s="104" t="s">
        <v>452</v>
      </c>
      <c r="X160" s="129" t="s">
        <v>455</v>
      </c>
      <c r="Y160" s="104"/>
      <c r="Z160" s="105">
        <v>1</v>
      </c>
      <c r="AA160" s="103" t="s">
        <v>443</v>
      </c>
      <c r="AB160" s="152" t="s">
        <v>437</v>
      </c>
      <c r="AC160" s="107">
        <v>0.29166666666666669</v>
      </c>
      <c r="AD160" s="105">
        <v>6237</v>
      </c>
      <c r="AE160" s="105" t="s">
        <v>624</v>
      </c>
      <c r="AF160" s="105" t="s">
        <v>624</v>
      </c>
      <c r="AG160" s="14"/>
      <c r="AH160" s="126" t="str">
        <f>IF(BS_CONTROLE[[#This Row],[Atividade]]=0, "-", BS_CONTROLE[[#This Row],[Atividade]])</f>
        <v>MECANIZAÇÃO - SOCADORA</v>
      </c>
      <c r="AI160" s="8" t="str">
        <f>IF(BS_CONTROLE[[#This Row],[Atividade]]=0, "-", BS_CONTROLE[[#This Row],[Atividade]])</f>
        <v>MECANIZAÇÃO - SOCADORA</v>
      </c>
      <c r="AJ160" s="30" t="str">
        <f>BS_CONTROLE[[#This Row],[Local - Partida]]</f>
        <v>ZDP2</v>
      </c>
      <c r="AK160" s="30" t="str">
        <f>BS_CONTROLE[[#This Row],[Local - Encerramento]]</f>
        <v>ZDP2</v>
      </c>
      <c r="AL160" s="105" t="str">
        <f>IF(BS_CONTROLE[[#This Row],[Entre - Estações]]=0, "-", BS_CONTROLE[[#This Row],[Entre - Estações]])</f>
        <v>ZGI-ZFN</v>
      </c>
      <c r="AM160" s="105">
        <f>IF(BS_CONTROLE[[#This Row],[SB]]=0, "-", BS_CONTROLE[[#This Row],[SB]])</f>
        <v>326332</v>
      </c>
      <c r="AN160" s="105">
        <f>IF(BS_CONTROLE[[#This Row],[SUB]]=0, "-", BS_CONTROLE[[#This Row],[SUB]])</f>
        <v>73</v>
      </c>
      <c r="AO160" s="105">
        <f>BS_CONTROLE[[#This Row],[KM - Inicio]]</f>
        <v>326.10000000000002</v>
      </c>
      <c r="AP160" s="105">
        <f>BS_CONTROLE[[#This Row],[KM - Inicio]]</f>
        <v>326.10000000000002</v>
      </c>
      <c r="AQ160" s="108">
        <v>0.35</v>
      </c>
      <c r="AR160" s="108">
        <v>0</v>
      </c>
      <c r="AS160" s="108">
        <v>0</v>
      </c>
      <c r="AT160" s="135"/>
      <c r="AU160" s="135"/>
      <c r="AV160" s="13"/>
      <c r="AW160" s="13"/>
      <c r="AX160" s="176">
        <f>IF(D160="","*",IFERROR(IF(ISODD(COUNT(AR160:AW160)),"ERRO",SUM((AS160-AR160),(AU160-AT160),(AW160-AV160))),"ERRO"))</f>
        <v>0</v>
      </c>
      <c r="AY160" s="153"/>
      <c r="AZ160" s="109">
        <v>0</v>
      </c>
      <c r="BA160" s="9" t="str">
        <f>IFERROR(_xlfn.XLOOKUP(AH160, BS_ATIVIDADE[ATIVIDADE],BS_ATIVIDADE[UNIDADE] ), "*")</f>
        <v>M</v>
      </c>
      <c r="BB160" s="12" t="str" cm="1">
        <f t="array" ref="BB1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0" s="12" t="str" cm="1">
        <f t="array" ref="BC1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60" s="10" t="str" cm="1">
        <f t="array" ref="BD1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0" s="150"/>
      <c r="BF160" s="15"/>
      <c r="BG160" s="16">
        <v>0</v>
      </c>
      <c r="BH160" s="16"/>
      <c r="BI160" s="16" t="s">
        <v>1326</v>
      </c>
      <c r="BJ160" s="16" t="s">
        <v>1326</v>
      </c>
      <c r="BK160" s="15"/>
      <c r="BL160" s="130" t="s">
        <v>471</v>
      </c>
      <c r="BM160" s="130" t="s">
        <v>500</v>
      </c>
      <c r="BN160" s="130" t="s">
        <v>599</v>
      </c>
      <c r="BO160" s="16" t="s">
        <v>1326</v>
      </c>
      <c r="BP160" s="11" t="str">
        <f t="shared" si="9"/>
        <v>Produção e Intervalo</v>
      </c>
      <c r="BQ160" s="18">
        <f>IF(OR(B160="",E160=""),"*",AX160/O160)</f>
        <v>0</v>
      </c>
      <c r="BR160" s="18">
        <f>IF(OR(B160="",E160=""),"*",AZ160/P160)</f>
        <v>0</v>
      </c>
      <c r="BS160" s="210" t="str">
        <f t="shared" si="10"/>
        <v>CCOCirculaçãoIntervaloOportunidade</v>
      </c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</row>
    <row r="161" spans="1:122">
      <c r="A161" s="45" t="str">
        <f t="shared" si="8"/>
        <v>JOSUEL (TP-697)46065</v>
      </c>
      <c r="B161" s="102">
        <v>46065</v>
      </c>
      <c r="C161" s="134">
        <f>IF(BS_CONTROLE[[#This Row],[DATA]]="","",WEEKNUM(BS_CONTROLE[[#This Row],[DATA]]))</f>
        <v>7</v>
      </c>
      <c r="D161" s="104" t="s">
        <v>968</v>
      </c>
      <c r="E161" s="126" t="s">
        <v>806</v>
      </c>
      <c r="F161" s="142" t="str">
        <f>IF(D161="","*",VLOOKUP(E161,BS_ATIVIDADE[],3,FALSE))</f>
        <v>SOLDA</v>
      </c>
      <c r="G161" s="106" t="s">
        <v>624</v>
      </c>
      <c r="H161" s="106" t="s">
        <v>624</v>
      </c>
      <c r="I161" s="105">
        <v>73</v>
      </c>
      <c r="J161" s="105">
        <v>312.8</v>
      </c>
      <c r="K161" s="105" t="s">
        <v>624</v>
      </c>
      <c r="L161" s="127" t="str" cm="1">
        <f t="array" ref="L1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ZVP-ZGI</v>
      </c>
      <c r="M161" s="127" t="str" cm="1">
        <f t="array" ref="M1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312ZGI</v>
      </c>
      <c r="N161" s="106">
        <v>0.39583333333333331</v>
      </c>
      <c r="O161" s="106">
        <v>6.25E-2</v>
      </c>
      <c r="P161" s="105">
        <v>1</v>
      </c>
      <c r="Q161" s="9" t="str">
        <f>IF(E161=0, "*", IFERROR(_xlfn.XLOOKUP(E161, BS_ATIVIDADE[ATIVIDADE], BS_ATIVIDADE[UNIDADE]), "*"))</f>
        <v>Nº DE SOLDA</v>
      </c>
      <c r="R161" s="128" t="str" cm="1">
        <f t="array" ref="R1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1" s="128" t="str" cm="1">
        <f t="array" ref="S1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61" s="10" t="str" cm="1">
        <f t="array" ref="T1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1" s="105" t="s">
        <v>1284</v>
      </c>
      <c r="V161" s="151" t="s">
        <v>1150</v>
      </c>
      <c r="W161" s="104" t="s">
        <v>452</v>
      </c>
      <c r="X161" s="129" t="s">
        <v>455</v>
      </c>
      <c r="Y161" s="104"/>
      <c r="Z161" s="105" t="s">
        <v>624</v>
      </c>
      <c r="AA161" s="103"/>
      <c r="AB161" s="152"/>
      <c r="AC161" s="107" t="s">
        <v>624</v>
      </c>
      <c r="AD161" s="105" t="s">
        <v>624</v>
      </c>
      <c r="AE161" s="105" t="s">
        <v>624</v>
      </c>
      <c r="AF161" s="105" t="s">
        <v>624</v>
      </c>
      <c r="AG161" s="14"/>
      <c r="AH161" s="126" t="str">
        <f>IF(BS_CONTROLE[[#This Row],[Atividade]]=0, "-", BS_CONTROLE[[#This Row],[Atividade]])</f>
        <v>PDM - SOLDA</v>
      </c>
      <c r="AI161" s="8" t="str">
        <f>IF(BS_CONTROLE[[#This Row],[Atividade]]=0, "-", BS_CONTROLE[[#This Row],[Atividade]])</f>
        <v>PDM - SOLDA</v>
      </c>
      <c r="AJ161" s="30" t="str">
        <f>BS_CONTROLE[[#This Row],[Local - Partida]]</f>
        <v>-</v>
      </c>
      <c r="AK161" s="30" t="str">
        <f>BS_CONTROLE[[#This Row],[Local - Encerramento]]</f>
        <v>-</v>
      </c>
      <c r="AL161" s="105" t="str">
        <f>IF(BS_CONTROLE[[#This Row],[Entre - Estações]]=0, "-", BS_CONTROLE[[#This Row],[Entre - Estações]])</f>
        <v>ZVP-ZGI</v>
      </c>
      <c r="AM161" s="105" t="str">
        <f>IF(BS_CONTROLE[[#This Row],[SB]]=0, "-", BS_CONTROLE[[#This Row],[SB]])</f>
        <v>312ZGI</v>
      </c>
      <c r="AN161" s="105">
        <f>IF(BS_CONTROLE[[#This Row],[SUB]]=0, "-", BS_CONTROLE[[#This Row],[SUB]])</f>
        <v>73</v>
      </c>
      <c r="AO161" s="105">
        <f>BS_CONTROLE[[#This Row],[KM - Inicio]]</f>
        <v>312.8</v>
      </c>
      <c r="AP161" s="105">
        <f>BS_CONTROLE[[#This Row],[KM - Inicio]]</f>
        <v>312.8</v>
      </c>
      <c r="AQ161" s="108">
        <v>0.43680555555555556</v>
      </c>
      <c r="AR161" s="108">
        <v>0</v>
      </c>
      <c r="AS161" s="108">
        <v>0</v>
      </c>
      <c r="AT161" s="135"/>
      <c r="AU161" s="135"/>
      <c r="AV161" s="13"/>
      <c r="AW161" s="13"/>
      <c r="AX161" s="176">
        <f>IF(D161="","*",IFERROR(IF(ISODD(COUNT(AR161:AW161)),"ERRO",SUM((AS161-AR161),(AU161-AT161),(AW161-AV161))),"ERRO"))</f>
        <v>0</v>
      </c>
      <c r="AY161" s="153"/>
      <c r="AZ161" s="109">
        <v>0</v>
      </c>
      <c r="BA161" s="9" t="str">
        <f>IFERROR(_xlfn.XLOOKUP(AH161, BS_ATIVIDADE[ATIVIDADE],BS_ATIVIDADE[UNIDADE] ), "*")</f>
        <v>Nº DE SOLDA</v>
      </c>
      <c r="BB161" s="12" t="str" cm="1">
        <f t="array" ref="BB1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1" s="12" t="str" cm="1">
        <f t="array" ref="BC1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61" s="10" t="str" cm="1">
        <f t="array" ref="BD1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1" s="150"/>
      <c r="BF161" s="15"/>
      <c r="BG161" s="16">
        <v>0</v>
      </c>
      <c r="BH161" s="16"/>
      <c r="BI161" s="16" t="s">
        <v>1327</v>
      </c>
      <c r="BJ161" s="16" t="s">
        <v>1327</v>
      </c>
      <c r="BK161" s="15"/>
      <c r="BL161" s="130" t="s">
        <v>478</v>
      </c>
      <c r="BM161" s="130" t="s">
        <v>494</v>
      </c>
      <c r="BN161" s="130" t="s">
        <v>567</v>
      </c>
      <c r="BO161" s="16" t="s">
        <v>1327</v>
      </c>
      <c r="BP161" s="11" t="str">
        <f t="shared" si="9"/>
        <v>Produção e Intervalo</v>
      </c>
      <c r="BQ161" s="18">
        <f>IF(OR(B161="",E161=""),"*",AX161/O161)</f>
        <v>0</v>
      </c>
      <c r="BR161" s="18">
        <f>IF(OR(B161="",E161=""),"*",AZ161/P161)</f>
        <v>0</v>
      </c>
      <c r="BS161" s="210" t="str">
        <f t="shared" si="10"/>
        <v>CondiçõesClimáticaTemperatura</v>
      </c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</row>
    <row r="162" spans="1:122">
      <c r="A162" s="45" t="str">
        <f>D162&amp;B162</f>
        <v>V4846065</v>
      </c>
      <c r="B162" s="183">
        <v>46065</v>
      </c>
      <c r="C162" s="134">
        <f>IF(BS_CONTROLE[[#This Row],[DATA]]="","",WEEKNUM(BS_CONTROLE[[#This Row],[DATA]]))</f>
        <v>7</v>
      </c>
      <c r="D162" s="184" t="s">
        <v>1234</v>
      </c>
      <c r="E162" s="185" t="s">
        <v>638</v>
      </c>
      <c r="F162" s="142" t="str">
        <f>IF(D162="","*",VLOOKUP(E162,BS_ATIVIDADE[],3,FALSE))</f>
        <v>OUTROS</v>
      </c>
      <c r="G162" s="186" t="s">
        <v>244</v>
      </c>
      <c r="H162" s="186" t="s">
        <v>332</v>
      </c>
      <c r="I162" s="127">
        <v>73</v>
      </c>
      <c r="J162" s="127">
        <v>191</v>
      </c>
      <c r="K162" s="105">
        <v>302</v>
      </c>
      <c r="L162" s="127" t="s">
        <v>1328</v>
      </c>
      <c r="M162" s="127" t="s">
        <v>1329</v>
      </c>
      <c r="N162" s="106">
        <v>0.35416666666666669</v>
      </c>
      <c r="O162" s="106">
        <v>4.1666666666666664E-2</v>
      </c>
      <c r="P162" s="105">
        <v>1</v>
      </c>
      <c r="Q162" s="9" t="str">
        <f>IF(E162=0, "*", IFERROR(_xlfn.XLOOKUP(E162, BS_ATIVIDADE[ATIVIDADE], BS_ATIVIDADE[UNIDADE]), "*"))</f>
        <v>BINÁRIO</v>
      </c>
      <c r="R162" s="128" t="str" cm="1">
        <f t="array" ref="R1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2" s="128" t="str" cm="1">
        <f t="array" ref="S1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62" s="10" t="str" cm="1">
        <f t="array" ref="T1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2" s="105" t="s">
        <v>1315</v>
      </c>
      <c r="V162" s="105" t="s">
        <v>1330</v>
      </c>
      <c r="W162" s="104" t="s">
        <v>452</v>
      </c>
      <c r="X162" s="129" t="s">
        <v>455</v>
      </c>
      <c r="Y162" s="104"/>
      <c r="Z162" s="187"/>
      <c r="AA162" s="188"/>
      <c r="AB162" s="188"/>
      <c r="AC162" s="189"/>
      <c r="AD162" s="187"/>
      <c r="AE162" s="187"/>
      <c r="AF162" s="127"/>
      <c r="AG162" s="14"/>
      <c r="AH162" s="126" t="str">
        <f>IF(BS_CONTROLE[[#This Row],[Atividade]]=0, "-", BS_CONTROLE[[#This Row],[Atividade]])</f>
        <v>DESLOCAMENTO</v>
      </c>
      <c r="AI162" s="8" t="str">
        <f>IF(BS_CONTROLE[[#This Row],[Atividade]]=0, "-", BS_CONTROLE[[#This Row],[Atividade]])</f>
        <v>DESLOCAMENTO</v>
      </c>
      <c r="AJ162" s="30" t="str">
        <f>BS_CONTROLE[[#This Row],[Local - Partida]]</f>
        <v>ZEH2</v>
      </c>
      <c r="AK162" s="30" t="str">
        <f>BS_CONTROLE[[#This Row],[Local - Encerramento]]</f>
        <v>ZDP</v>
      </c>
      <c r="AL162" s="105" t="str">
        <f>IF(BS_CONTROLE[[#This Row],[Entre - Estações]]=0, "-", BS_CONTROLE[[#This Row],[Entre - Estações]])</f>
        <v>ZEH-ZDP</v>
      </c>
      <c r="AM162" s="105" t="str">
        <f>IF(BS_CONTROLE[[#This Row],[SB]]=0, "-", BS_CONTROLE[[#This Row],[SB]])</f>
        <v>ZEHZDP</v>
      </c>
      <c r="AN162" s="105">
        <f>IF(BS_CONTROLE[[#This Row],[SUB]]=0, "-", BS_CONTROLE[[#This Row],[SUB]])</f>
        <v>73</v>
      </c>
      <c r="AO162" s="105">
        <f>BS_CONTROLE[[#This Row],[KM - Inicio]]</f>
        <v>191</v>
      </c>
      <c r="AP162" s="105">
        <f>BS_CONTROLE[[#This Row],[KM - Inicio]]</f>
        <v>191</v>
      </c>
      <c r="AQ162" s="108">
        <v>0.43125000000000002</v>
      </c>
      <c r="AR162" s="108">
        <v>0</v>
      </c>
      <c r="AS162" s="108">
        <v>0</v>
      </c>
      <c r="AT162" s="135"/>
      <c r="AU162" s="135"/>
      <c r="AV162" s="13"/>
      <c r="AW162" s="13"/>
      <c r="AX162" s="209">
        <f>IF(D162="","*",IFERROR(IF(ISODD(COUNT(AR162:AW162)),"ERRO",SUM((AS162-AR162),(AU162-AT162),(AW162-AV162))),"ERRO"))</f>
        <v>0</v>
      </c>
      <c r="AY162" s="153"/>
      <c r="AZ162" s="109">
        <v>0</v>
      </c>
      <c r="BA162" s="9" t="str">
        <f>IFERROR(_xlfn.XLOOKUP(AH162, BS_ATIVIDADE[ATIVIDADE],BS_ATIVIDADE[UNIDADE] ), "*")</f>
        <v>BINÁRIO</v>
      </c>
      <c r="BB162" s="12" t="str" cm="1">
        <f t="array" ref="BB1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2" s="12" t="str" cm="1">
        <f t="array" ref="BC1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62" s="10" t="str" cm="1">
        <f t="array" ref="BD1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2" s="150" t="str">
        <f>BS_CONTROLE[[#This Row],[Responsavel pelo boletim]]</f>
        <v xml:space="preserve">Ezequiel </v>
      </c>
      <c r="BF162" s="15"/>
      <c r="BG162" s="16">
        <v>0</v>
      </c>
      <c r="BH162" s="16"/>
      <c r="BI162" s="16" t="s">
        <v>1331</v>
      </c>
      <c r="BJ162" s="16" t="s">
        <v>1331</v>
      </c>
      <c r="BK162" s="15"/>
      <c r="BL162" s="130" t="s">
        <v>471</v>
      </c>
      <c r="BM162" s="130" t="s">
        <v>500</v>
      </c>
      <c r="BN162" s="130" t="s">
        <v>599</v>
      </c>
      <c r="BO162" s="16" t="s">
        <v>1331</v>
      </c>
      <c r="BP162" s="11" t="str">
        <f>IF(AND(BQ162&lt;1,BR162&lt;1),"Produção e Intervalo",IF(BQ162&lt;1,"Intervalo",IF(BR162&lt;1,"Produção","Aderente")))</f>
        <v>Produção e Intervalo</v>
      </c>
      <c r="BQ162" s="18">
        <f>IF(OR(B162="",E162=""),"*",AX162/O162)</f>
        <v>0</v>
      </c>
      <c r="BR162" s="18">
        <f>IF(OR(B162="",E162=""),"*",AZ162/P162)</f>
        <v>0</v>
      </c>
      <c r="BS162" s="210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</row>
    <row r="163" spans="1:122">
      <c r="A163" s="45" t="str">
        <f t="shared" si="8"/>
        <v>V8846065</v>
      </c>
      <c r="B163" s="102">
        <v>46065</v>
      </c>
      <c r="C163" s="134">
        <f>IF(BS_CONTROLE[[#This Row],[DATA]]="","",WEEKNUM(BS_CONTROLE[[#This Row],[DATA]]))</f>
        <v>7</v>
      </c>
      <c r="D163" s="178" t="s">
        <v>832</v>
      </c>
      <c r="E163" s="126" t="s">
        <v>729</v>
      </c>
      <c r="F163" s="142" t="str">
        <f>IF(D163="","*",VLOOKUP(E163,BS_ATIVIDADE[],3,FALSE))</f>
        <v>MECANIZAÇÃO - SOCADORA</v>
      </c>
      <c r="G163" s="205" t="s">
        <v>1067</v>
      </c>
      <c r="H163" s="205" t="s">
        <v>1067</v>
      </c>
      <c r="I163" s="105">
        <v>73</v>
      </c>
      <c r="J163" s="105">
        <v>153.80000000000001</v>
      </c>
      <c r="K163" s="105">
        <v>151</v>
      </c>
      <c r="L163" s="127" t="str" cm="1">
        <f t="array" ref="L1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63" s="127" t="str" cm="1">
        <f t="array" ref="M1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63" s="186">
        <v>0.375</v>
      </c>
      <c r="O163" s="106">
        <v>8.3333333333333329E-2</v>
      </c>
      <c r="P163" s="105">
        <v>510</v>
      </c>
      <c r="Q163" s="9" t="str">
        <f>IF(E163=0, "*", IFERROR(_xlfn.XLOOKUP(E163, BS_ATIVIDADE[ATIVIDADE], BS_ATIVIDADE[UNIDADE]), "*"))</f>
        <v>M</v>
      </c>
      <c r="R163" s="128" t="str" cm="1">
        <f t="array" ref="R1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3" s="128" t="str" cm="1">
        <f t="array" ref="S1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63" s="10" t="str" cm="1">
        <f t="array" ref="T1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3" s="105" t="s">
        <v>1063</v>
      </c>
      <c r="V163" s="151" t="s">
        <v>1282</v>
      </c>
      <c r="W163" s="104" t="s">
        <v>452</v>
      </c>
      <c r="X163" s="129" t="s">
        <v>455</v>
      </c>
      <c r="Y163" s="104"/>
      <c r="Z163" s="105">
        <v>1</v>
      </c>
      <c r="AA163" s="103" t="s">
        <v>443</v>
      </c>
      <c r="AB163" s="152" t="s">
        <v>437</v>
      </c>
      <c r="AC163" s="107">
        <v>0.29166666666666669</v>
      </c>
      <c r="AD163" s="105">
        <v>6238</v>
      </c>
      <c r="AE163" s="105" t="s">
        <v>624</v>
      </c>
      <c r="AF163" s="105" t="s">
        <v>624</v>
      </c>
      <c r="AG163" s="14"/>
      <c r="AH163" s="126" t="str">
        <f>IF(BS_CONTROLE[[#This Row],[Atividade]]=0, "-", BS_CONTROLE[[#This Row],[Atividade]])</f>
        <v>MECANIZAÇÃO - SOCADORA</v>
      </c>
      <c r="AI163" s="8" t="str">
        <f>IF(BS_CONTROLE[[#This Row],[Atividade]]=0, "-", BS_CONTROLE[[#This Row],[Atividade]])</f>
        <v>MECANIZAÇÃO - SOCADORA</v>
      </c>
      <c r="AJ163" s="30" t="str">
        <f>BS_CONTROLE[[#This Row],[Local - Partida]]</f>
        <v>ZPN2</v>
      </c>
      <c r="AK163" s="30" t="str">
        <f>BS_CONTROLE[[#This Row],[Local - Encerramento]]</f>
        <v>ZPN2</v>
      </c>
      <c r="AL163" s="105" t="str">
        <f>IF(BS_CONTROLE[[#This Row],[Entre - Estações]]=0, "-", BS_CONTROLE[[#This Row],[Entre - Estações]])</f>
        <v>ZCV-ZCT</v>
      </c>
      <c r="AM163" s="105" t="str">
        <f>IF(BS_CONTROLE[[#This Row],[SB]]=0, "-", BS_CONTROLE[[#This Row],[SB]])</f>
        <v>152ZCT</v>
      </c>
      <c r="AN163" s="105">
        <f>IF(BS_CONTROLE[[#This Row],[SUB]]=0, "-", BS_CONTROLE[[#This Row],[SUB]])</f>
        <v>73</v>
      </c>
      <c r="AO163" s="105">
        <f>BS_CONTROLE[[#This Row],[KM - Inicio]]</f>
        <v>153.80000000000001</v>
      </c>
      <c r="AP163" s="105">
        <f>BS_CONTROLE[[#This Row],[KM - Inicio]]</f>
        <v>153.80000000000001</v>
      </c>
      <c r="AQ163" s="108">
        <v>0.34375</v>
      </c>
      <c r="AR163" s="108">
        <v>0</v>
      </c>
      <c r="AS163" s="108">
        <v>0</v>
      </c>
      <c r="AT163" s="135"/>
      <c r="AU163" s="135"/>
      <c r="AV163" s="13"/>
      <c r="AW163" s="13"/>
      <c r="AX163" s="176">
        <f>IF(D163="","*",IFERROR(IF(ISODD(COUNT(AR163:AW163)),"ERRO",SUM((AS163-AR163),(AU163-AT163),(AW163-AV163))),"ERRO"))</f>
        <v>0</v>
      </c>
      <c r="AY163" s="153"/>
      <c r="AZ163" s="109">
        <v>0</v>
      </c>
      <c r="BA163" s="9" t="str">
        <f>IFERROR(_xlfn.XLOOKUP(AH163, BS_ATIVIDADE[ATIVIDADE],BS_ATIVIDADE[UNIDADE] ), "*")</f>
        <v>M</v>
      </c>
      <c r="BB163" s="12" t="str" cm="1">
        <f t="array" ref="BB1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3" s="12" t="str" cm="1">
        <f t="array" ref="BC1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63" s="10" t="str" cm="1">
        <f t="array" ref="BD1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3" s="150"/>
      <c r="BF163" s="15"/>
      <c r="BG163" s="16">
        <v>0</v>
      </c>
      <c r="BH163" s="16"/>
      <c r="BI163" s="16" t="s">
        <v>1332</v>
      </c>
      <c r="BJ163" s="208" t="s">
        <v>1332</v>
      </c>
      <c r="BK163" s="15"/>
      <c r="BL163" s="130" t="s">
        <v>471</v>
      </c>
      <c r="BM163" s="130" t="s">
        <v>500</v>
      </c>
      <c r="BN163" s="130" t="s">
        <v>599</v>
      </c>
      <c r="BO163" s="208" t="s">
        <v>1332</v>
      </c>
      <c r="BP163" s="11" t="str">
        <f t="shared" si="9"/>
        <v>Produção e Intervalo</v>
      </c>
      <c r="BQ163" s="18">
        <f>IF(OR(B163="",E163=""),"*",AX163/O163)</f>
        <v>0</v>
      </c>
      <c r="BR163" s="18">
        <f>IF(OR(B163="",E163=""),"*",AZ163/P163)</f>
        <v>0</v>
      </c>
      <c r="BS163" s="210" t="str">
        <f t="shared" si="10"/>
        <v>CCOCirculaçãoIntervaloOportunidade</v>
      </c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</row>
    <row r="164" spans="1:122">
      <c r="A164" s="45" t="str">
        <f t="shared" si="8"/>
        <v>PEDRO (TP-696)46065</v>
      </c>
      <c r="B164" s="102">
        <v>46065</v>
      </c>
      <c r="C164" s="134">
        <f>IF(BS_CONTROLE[[#This Row],[DATA]]="","",WEEKNUM(BS_CONTROLE[[#This Row],[DATA]]))</f>
        <v>7</v>
      </c>
      <c r="D164" s="104" t="s">
        <v>945</v>
      </c>
      <c r="E164" s="126" t="s">
        <v>806</v>
      </c>
      <c r="F164" s="142" t="str">
        <f>IF(D164="","*",VLOOKUP(E164,BS_ATIVIDADE[],3,FALSE))</f>
        <v>SOLDA</v>
      </c>
      <c r="G164" s="106" t="s">
        <v>624</v>
      </c>
      <c r="H164" s="106" t="s">
        <v>624</v>
      </c>
      <c r="I164" s="105">
        <v>73</v>
      </c>
      <c r="J164" s="105">
        <v>216</v>
      </c>
      <c r="K164" s="105" t="s">
        <v>624</v>
      </c>
      <c r="L164" s="127" t="str" cm="1">
        <f t="array" ref="L1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ZGB-ZMO</v>
      </c>
      <c r="M164" s="127" t="str" cm="1">
        <f t="array" ref="M1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ZGB217</v>
      </c>
      <c r="N164" s="106">
        <v>0.375</v>
      </c>
      <c r="O164" s="106">
        <v>6.25E-2</v>
      </c>
      <c r="P164" s="105">
        <v>1</v>
      </c>
      <c r="Q164" s="9" t="str">
        <f>IF(E164=0, "*", IFERROR(_xlfn.XLOOKUP(E164, BS_ATIVIDADE[ATIVIDADE], BS_ATIVIDADE[UNIDADE]), "*"))</f>
        <v>Nº DE SOLDA</v>
      </c>
      <c r="R164" s="128" t="str" cm="1">
        <f t="array" ref="R1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4" s="128" t="str" cm="1">
        <f t="array" ref="S1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64" s="10" t="str" cm="1">
        <f t="array" ref="T1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4" s="105" t="s">
        <v>1292</v>
      </c>
      <c r="V164" s="151" t="s">
        <v>1150</v>
      </c>
      <c r="W164" s="104" t="s">
        <v>452</v>
      </c>
      <c r="X164" s="129" t="s">
        <v>455</v>
      </c>
      <c r="Y164" s="104"/>
      <c r="Z164" s="105" t="s">
        <v>624</v>
      </c>
      <c r="AA164" s="103"/>
      <c r="AB164" s="152"/>
      <c r="AC164" s="107" t="s">
        <v>624</v>
      </c>
      <c r="AD164" s="105" t="s">
        <v>624</v>
      </c>
      <c r="AE164" s="105" t="s">
        <v>624</v>
      </c>
      <c r="AF164" s="105" t="s">
        <v>624</v>
      </c>
      <c r="AG164" s="14"/>
      <c r="AH164" s="126" t="str">
        <f>IF(BS_CONTROLE[[#This Row],[Atividade]]=0, "-", BS_CONTROLE[[#This Row],[Atividade]])</f>
        <v>PDM - SOLDA</v>
      </c>
      <c r="AI164" s="8" t="str">
        <f>IF(BS_CONTROLE[[#This Row],[Atividade]]=0, "-", BS_CONTROLE[[#This Row],[Atividade]])</f>
        <v>PDM - SOLDA</v>
      </c>
      <c r="AJ164" s="30" t="str">
        <f>BS_CONTROLE[[#This Row],[Local - Partida]]</f>
        <v>-</v>
      </c>
      <c r="AK164" s="30" t="str">
        <f>BS_CONTROLE[[#This Row],[Local - Encerramento]]</f>
        <v>-</v>
      </c>
      <c r="AL164" s="105" t="str">
        <f>IF(BS_CONTROLE[[#This Row],[Entre - Estações]]=0, "-", BS_CONTROLE[[#This Row],[Entre - Estações]])</f>
        <v>ZGB-ZMO</v>
      </c>
      <c r="AM164" s="105" t="str">
        <f>IF(BS_CONTROLE[[#This Row],[SB]]=0, "-", BS_CONTROLE[[#This Row],[SB]])</f>
        <v>ZGB217</v>
      </c>
      <c r="AN164" s="105">
        <f>IF(BS_CONTROLE[[#This Row],[SUB]]=0, "-", BS_CONTROLE[[#This Row],[SUB]])</f>
        <v>73</v>
      </c>
      <c r="AO164" s="105">
        <f>BS_CONTROLE[[#This Row],[KM - Inicio]]</f>
        <v>216</v>
      </c>
      <c r="AP164" s="105">
        <f>BS_CONTROLE[[#This Row],[KM - Inicio]]</f>
        <v>216</v>
      </c>
      <c r="AQ164" s="108">
        <v>0.39583333333333331</v>
      </c>
      <c r="AR164" s="108">
        <v>0</v>
      </c>
      <c r="AS164" s="108">
        <v>0</v>
      </c>
      <c r="AT164" s="135"/>
      <c r="AU164" s="135"/>
      <c r="AV164" s="13"/>
      <c r="AW164" s="13"/>
      <c r="AX164" s="176">
        <f>IF(D164="","*",IFERROR(IF(ISODD(COUNT(AR164:AW164)),"ERRO",SUM((AS164-AR164),(AU164-AT164),(AW164-AV164))),"ERRO"))</f>
        <v>0</v>
      </c>
      <c r="AY164" s="153"/>
      <c r="AZ164" s="109">
        <v>0</v>
      </c>
      <c r="BA164" s="9" t="str">
        <f>IFERROR(_xlfn.XLOOKUP(AH164, BS_ATIVIDADE[ATIVIDADE],BS_ATIVIDADE[UNIDADE] ), "*")</f>
        <v>Nº DE SOLDA</v>
      </c>
      <c r="BB164" s="12" t="str" cm="1">
        <f t="array" ref="BB1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4" s="12" t="str" cm="1">
        <f t="array" ref="BC1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64" s="10" t="str" cm="1">
        <f t="array" ref="BD1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4" s="150"/>
      <c r="BF164" s="15"/>
      <c r="BG164" s="16">
        <v>0</v>
      </c>
      <c r="BH164" s="16"/>
      <c r="BI164" s="16" t="s">
        <v>1333</v>
      </c>
      <c r="BJ164" s="16" t="s">
        <v>1333</v>
      </c>
      <c r="BK164" s="15"/>
      <c r="BL164" s="130" t="s">
        <v>471</v>
      </c>
      <c r="BM164" s="130" t="s">
        <v>500</v>
      </c>
      <c r="BN164" s="130" t="s">
        <v>599</v>
      </c>
      <c r="BO164" s="16" t="s">
        <v>1333</v>
      </c>
      <c r="BP164" s="11" t="str">
        <f t="shared" si="9"/>
        <v>Produção e Intervalo</v>
      </c>
      <c r="BQ164" s="18">
        <f>IF(OR(B164="",E164=""),"*",AX164/O164)</f>
        <v>0</v>
      </c>
      <c r="BR164" s="18">
        <f>IF(OR(B164="",E164=""),"*",AZ164/P164)</f>
        <v>0</v>
      </c>
      <c r="BS164" s="210" t="str">
        <f t="shared" si="10"/>
        <v>CCOCirculaçãoIntervaloOportunidade</v>
      </c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</row>
    <row r="165" spans="1:122">
      <c r="A165" s="45" t="str">
        <f t="shared" si="8"/>
        <v>MOD SPN46065</v>
      </c>
      <c r="B165" s="102">
        <v>46065</v>
      </c>
      <c r="C165" s="134">
        <f>IF(BS_CONTROLE[[#This Row],[DATA]]="","",WEEKNUM(BS_CONTROLE[[#This Row],[DATA]]))</f>
        <v>7</v>
      </c>
      <c r="D165" s="104" t="s">
        <v>640</v>
      </c>
      <c r="E165" s="126" t="s">
        <v>614</v>
      </c>
      <c r="F165" s="142" t="str">
        <f>IF(D165="","*",VLOOKUP(E165,BS_ATIVIDADE[],3,FALSE))</f>
        <v>OUTROS</v>
      </c>
      <c r="G165" s="106" t="s">
        <v>624</v>
      </c>
      <c r="H165" s="106" t="s">
        <v>624</v>
      </c>
      <c r="I165" s="105">
        <v>73</v>
      </c>
      <c r="J165" s="105">
        <v>54.8</v>
      </c>
      <c r="K165" s="105">
        <v>52</v>
      </c>
      <c r="L165" s="127" t="str" cm="1">
        <f t="array" ref="L1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65" s="127" t="s">
        <v>1318</v>
      </c>
      <c r="N165" s="106">
        <v>0.35416666666666669</v>
      </c>
      <c r="O165" s="106">
        <v>8.3333333333333329E-2</v>
      </c>
      <c r="P165" s="105">
        <v>1</v>
      </c>
      <c r="Q165" s="9" t="str">
        <f>IF(E165=0, "*", IFERROR(_xlfn.XLOOKUP(E165, BS_ATIVIDADE[ATIVIDADE], BS_ATIVIDADE[UNIDADE]), "*"))</f>
        <v>BINÁRIO</v>
      </c>
      <c r="R165" s="128" t="str" cm="1">
        <f t="array" ref="R1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5" s="128" t="str" cm="1">
        <f t="array" ref="S1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65" s="10" t="str" cm="1">
        <f t="array" ref="T1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5" s="105" t="s">
        <v>1120</v>
      </c>
      <c r="V165" s="151" t="s">
        <v>1319</v>
      </c>
      <c r="W165" s="104" t="s">
        <v>452</v>
      </c>
      <c r="X165" s="129" t="s">
        <v>455</v>
      </c>
      <c r="Y165" s="104"/>
      <c r="Z165" s="105"/>
      <c r="AA165" s="103"/>
      <c r="AB165" s="152"/>
      <c r="AC165" s="107" t="s">
        <v>624</v>
      </c>
      <c r="AD165" s="105" t="s">
        <v>624</v>
      </c>
      <c r="AE165" s="105" t="s">
        <v>624</v>
      </c>
      <c r="AF165" s="105" t="s">
        <v>624</v>
      </c>
      <c r="AG165" s="14"/>
      <c r="AH165" s="126" t="str">
        <f>IF(BS_CONTROLE[[#This Row],[Atividade]]=0, "-", BS_CONTROLE[[#This Row],[Atividade]])</f>
        <v>BLOCO</v>
      </c>
      <c r="AI165" s="8" t="str">
        <f>IF(BS_CONTROLE[[#This Row],[Atividade]]=0, "-", BS_CONTROLE[[#This Row],[Atividade]])</f>
        <v>BLOCO</v>
      </c>
      <c r="AJ165" s="30" t="str">
        <f>BS_CONTROLE[[#This Row],[Local - Partida]]</f>
        <v>-</v>
      </c>
      <c r="AK165" s="30" t="str">
        <f>BS_CONTROLE[[#This Row],[Local - Encerramento]]</f>
        <v>-</v>
      </c>
      <c r="AL165" s="105" t="str">
        <f>IF(BS_CONTROLE[[#This Row],[Entre - Estações]]=0, "-", BS_CONTROLE[[#This Row],[Entre - Estações]])</f>
        <v>ZDG-ZTN</v>
      </c>
      <c r="AM165" s="105" t="str">
        <f>IF(BS_CONTROLE[[#This Row],[SB]]=0, "-", BS_CONTROLE[[#This Row],[SB]])</f>
        <v>ZDG2/ZDGPAT2</v>
      </c>
      <c r="AN165" s="105">
        <f>IF(BS_CONTROLE[[#This Row],[SUB]]=0, "-", BS_CONTROLE[[#This Row],[SUB]])</f>
        <v>73</v>
      </c>
      <c r="AO165" s="105">
        <f>BS_CONTROLE[[#This Row],[KM - Inicio]]</f>
        <v>54.8</v>
      </c>
      <c r="AP165" s="105">
        <f>BS_CONTROLE[[#This Row],[KM - Inicio]]</f>
        <v>54.8</v>
      </c>
      <c r="AQ165" s="108">
        <v>0.34652777777777777</v>
      </c>
      <c r="AR165" s="108">
        <v>0</v>
      </c>
      <c r="AS165" s="108">
        <v>0</v>
      </c>
      <c r="AT165" s="135"/>
      <c r="AU165" s="135"/>
      <c r="AV165" s="13"/>
      <c r="AW165" s="13"/>
      <c r="AX165" s="176">
        <f>IF(D165="","*",IFERROR(IF(ISODD(COUNT(AR165:AW165)),"ERRO",SUM((AS165-AR165),(AU165-AT165),(AW165-AV165))),"ERRO"))</f>
        <v>0</v>
      </c>
      <c r="AY165" s="153"/>
      <c r="AZ165" s="109">
        <v>0</v>
      </c>
      <c r="BA165" s="9" t="str">
        <f>IFERROR(_xlfn.XLOOKUP(AH165, BS_ATIVIDADE[ATIVIDADE],BS_ATIVIDADE[UNIDADE] ), "*")</f>
        <v>BINÁRIO</v>
      </c>
      <c r="BB165" s="12" t="str" cm="1">
        <f t="array" ref="BB1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5" s="12" t="str" cm="1">
        <f t="array" ref="BC1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65" s="10" t="str" cm="1">
        <f t="array" ref="BD1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5" s="150"/>
      <c r="BF165" s="15"/>
      <c r="BG165" s="16">
        <v>0</v>
      </c>
      <c r="BH165" s="16"/>
      <c r="BI165" s="16" t="s">
        <v>1334</v>
      </c>
      <c r="BJ165" s="208" t="s">
        <v>1334</v>
      </c>
      <c r="BK165" s="15"/>
      <c r="BL165" s="130" t="s">
        <v>471</v>
      </c>
      <c r="BM165" s="130" t="s">
        <v>500</v>
      </c>
      <c r="BN165" s="130" t="s">
        <v>599</v>
      </c>
      <c r="BO165" s="208" t="s">
        <v>1334</v>
      </c>
      <c r="BP165" s="11" t="str">
        <f t="shared" si="9"/>
        <v>Produção e Intervalo</v>
      </c>
      <c r="BQ165" s="18">
        <f>IF(OR(B165="",E165=""),"*",AX165/O165)</f>
        <v>0</v>
      </c>
      <c r="BR165" s="18">
        <f>IF(OR(B165="",E165=""),"*",AZ165/P165)</f>
        <v>0</v>
      </c>
      <c r="BS165" s="210" t="str">
        <f t="shared" si="10"/>
        <v>CCOCirculaçãoIntervaloOportunidade</v>
      </c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</row>
    <row r="166" spans="1:122">
      <c r="A166" s="45" t="str">
        <f t="shared" si="8"/>
        <v>V4046065</v>
      </c>
      <c r="B166" s="102">
        <v>46065</v>
      </c>
      <c r="C166" s="134">
        <f>IF(BS_CONTROLE[[#This Row],[DATA]]="","",WEEKNUM(BS_CONTROLE[[#This Row],[DATA]]))</f>
        <v>7</v>
      </c>
      <c r="D166" s="104" t="s">
        <v>796</v>
      </c>
      <c r="E166" s="126" t="s">
        <v>755</v>
      </c>
      <c r="F166" s="142" t="str">
        <f>IF(D166="","*",VLOOKUP(E166,BS_ATIVIDADE[],3,FALSE))</f>
        <v>MODERNIZAÇÃO</v>
      </c>
      <c r="G166" s="106" t="s">
        <v>151</v>
      </c>
      <c r="H166" s="106" t="s">
        <v>151</v>
      </c>
      <c r="I166" s="105">
        <v>73</v>
      </c>
      <c r="J166" s="105">
        <v>54.8</v>
      </c>
      <c r="K166" s="105">
        <v>52</v>
      </c>
      <c r="L166" s="127" t="str" cm="1">
        <f t="array" ref="L1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66" s="127" t="s">
        <v>1318</v>
      </c>
      <c r="N166" s="106">
        <v>0.33333333333333331</v>
      </c>
      <c r="O166" s="106">
        <v>6.9444444444444447E-4</v>
      </c>
      <c r="P166" s="105">
        <v>1792</v>
      </c>
      <c r="Q166" s="9" t="str">
        <f>IF(E166=0, "*", IFERROR(_xlfn.XLOOKUP(E166, BS_ATIVIDADE[ATIVIDADE], BS_ATIVIDADE[UNIDADE]), "*"))</f>
        <v>M</v>
      </c>
      <c r="R166" s="128" t="str" cm="1">
        <f t="array" ref="R1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6" s="128" t="str" cm="1">
        <f t="array" ref="S1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66" s="10" t="str" cm="1">
        <f t="array" ref="T1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6" s="105" t="s">
        <v>1063</v>
      </c>
      <c r="V166" s="151" t="s">
        <v>1282</v>
      </c>
      <c r="W166" s="104" t="s">
        <v>452</v>
      </c>
      <c r="X166" s="129" t="s">
        <v>455</v>
      </c>
      <c r="Y166" s="104"/>
      <c r="Z166" s="105">
        <v>1</v>
      </c>
      <c r="AA166" s="103" t="s">
        <v>443</v>
      </c>
      <c r="AB166" s="152" t="s">
        <v>437</v>
      </c>
      <c r="AC166" s="107">
        <v>0.29166666666666669</v>
      </c>
      <c r="AD166" s="105">
        <v>6240</v>
      </c>
      <c r="AE166" s="105">
        <v>6200</v>
      </c>
      <c r="AF166" s="105" t="s">
        <v>624</v>
      </c>
      <c r="AG166" s="14"/>
      <c r="AH166" s="126" t="str">
        <f>IF(BS_CONTROLE[[#This Row],[Atividade]]=0, "-", BS_CONTROLE[[#This Row],[Atividade]])</f>
        <v>MODERNIZAÇÃO - SOCADORA</v>
      </c>
      <c r="AI166" s="8" t="str">
        <f>IF(BS_CONTROLE[[#This Row],[Atividade]]=0, "-", BS_CONTROLE[[#This Row],[Atividade]])</f>
        <v>MODERNIZAÇÃO - SOCADORA</v>
      </c>
      <c r="AJ166" s="30" t="str">
        <f>BS_CONTROLE[[#This Row],[Local - Partida]]</f>
        <v>K58K592</v>
      </c>
      <c r="AK166" s="30" t="str">
        <f>BS_CONTROLE[[#This Row],[Local - Encerramento]]</f>
        <v>K58K592</v>
      </c>
      <c r="AL166" s="105" t="str">
        <f>IF(BS_CONTROLE[[#This Row],[Entre - Estações]]=0, "-", BS_CONTROLE[[#This Row],[Entre - Estações]])</f>
        <v>ZDG-ZTN</v>
      </c>
      <c r="AM166" s="105" t="str">
        <f>IF(BS_CONTROLE[[#This Row],[SB]]=0, "-", BS_CONTROLE[[#This Row],[SB]])</f>
        <v>ZDG2/ZDGPAT2</v>
      </c>
      <c r="AN166" s="105">
        <f>IF(BS_CONTROLE[[#This Row],[SUB]]=0, "-", BS_CONTROLE[[#This Row],[SUB]])</f>
        <v>73</v>
      </c>
      <c r="AO166" s="105">
        <f>BS_CONTROLE[[#This Row],[KM - Inicio]]</f>
        <v>54.8</v>
      </c>
      <c r="AP166" s="105">
        <f>BS_CONTROLE[[#This Row],[KM - Inicio]]</f>
        <v>54.8</v>
      </c>
      <c r="AQ166" s="108">
        <v>0.34652777777777777</v>
      </c>
      <c r="AR166" s="108">
        <v>0</v>
      </c>
      <c r="AS166" s="108">
        <v>0</v>
      </c>
      <c r="AT166" s="135"/>
      <c r="AU166" s="135"/>
      <c r="AV166" s="13"/>
      <c r="AW166" s="13"/>
      <c r="AX166" s="176">
        <f>IF(D166="","*",IFERROR(IF(ISODD(COUNT(AR166:AW166)),"ERRO",SUM((AS166-AR166),(AU166-AT166),(AW166-AV166))),"ERRO"))</f>
        <v>0</v>
      </c>
      <c r="AY166" s="153"/>
      <c r="AZ166" s="109">
        <v>0</v>
      </c>
      <c r="BA166" s="9" t="str">
        <f>IFERROR(_xlfn.XLOOKUP(AH166, BS_ATIVIDADE[ATIVIDADE],BS_ATIVIDADE[UNIDADE] ), "*")</f>
        <v>M</v>
      </c>
      <c r="BB166" s="12" t="str" cm="1">
        <f t="array" ref="BB1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6" s="12" t="str" cm="1">
        <f t="array" ref="BC1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66" s="10" t="str" cm="1">
        <f t="array" ref="BD1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6" s="150"/>
      <c r="BF166" s="15"/>
      <c r="BG166" s="16">
        <v>0</v>
      </c>
      <c r="BH166" s="16"/>
      <c r="BI166" s="16" t="s">
        <v>1334</v>
      </c>
      <c r="BJ166" s="208" t="s">
        <v>1334</v>
      </c>
      <c r="BK166" s="15"/>
      <c r="BL166" s="130" t="s">
        <v>471</v>
      </c>
      <c r="BM166" s="130" t="s">
        <v>500</v>
      </c>
      <c r="BN166" s="130" t="s">
        <v>599</v>
      </c>
      <c r="BO166" s="208" t="s">
        <v>1334</v>
      </c>
      <c r="BP166" s="11" t="str">
        <f t="shared" si="9"/>
        <v>Produção e Intervalo</v>
      </c>
      <c r="BQ166" s="18">
        <f>IF(OR(B166="",E166=""),"*",AX166/O166)</f>
        <v>0</v>
      </c>
      <c r="BR166" s="18">
        <f>IF(OR(B166="",E166=""),"*",AZ166/P166)</f>
        <v>0</v>
      </c>
      <c r="BS166" s="210" t="str">
        <f t="shared" si="10"/>
        <v>CCOCirculaçãoIntervaloOportunidade</v>
      </c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</row>
    <row r="167" spans="1:122">
      <c r="A167" s="45" t="str">
        <f t="shared" si="8"/>
        <v>V9546065</v>
      </c>
      <c r="B167" s="102">
        <v>46065</v>
      </c>
      <c r="C167" s="134">
        <f>IF(BS_CONTROLE[[#This Row],[DATA]]="","",WEEKNUM(BS_CONTROLE[[#This Row],[DATA]]))</f>
        <v>7</v>
      </c>
      <c r="D167" s="104" t="s">
        <v>843</v>
      </c>
      <c r="E167" s="126" t="s">
        <v>638</v>
      </c>
      <c r="F167" s="142" t="str">
        <f>IF(D167="","*",VLOOKUP(E167,BS_ATIVIDADE[],3,FALSE))</f>
        <v>OUTROS</v>
      </c>
      <c r="G167" s="106" t="s">
        <v>137</v>
      </c>
      <c r="H167" s="106" t="s">
        <v>1335</v>
      </c>
      <c r="I167" s="105">
        <v>73</v>
      </c>
      <c r="J167" s="105">
        <v>42</v>
      </c>
      <c r="K167" s="105" t="s">
        <v>624</v>
      </c>
      <c r="L167" s="127" t="s">
        <v>1336</v>
      </c>
      <c r="M167" s="127" t="s">
        <v>1337</v>
      </c>
      <c r="N167" s="106">
        <v>0.33333333333333331</v>
      </c>
      <c r="O167" s="106">
        <v>4.1666666666666664E-2</v>
      </c>
      <c r="P167" s="105">
        <v>1</v>
      </c>
      <c r="Q167" s="9" t="str">
        <f>IF(E167=0, "*", IFERROR(_xlfn.XLOOKUP(E167, BS_ATIVIDADE[ATIVIDADE], BS_ATIVIDADE[UNIDADE]), "*"))</f>
        <v>BINÁRIO</v>
      </c>
      <c r="R167" s="128" t="str" cm="1">
        <f t="array" ref="R1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7" s="128" t="str" cm="1">
        <f t="array" ref="S1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67" s="10" t="str" cm="1">
        <f t="array" ref="T1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7" s="105" t="s">
        <v>1120</v>
      </c>
      <c r="V167" s="151" t="s">
        <v>1338</v>
      </c>
      <c r="W167" s="104" t="s">
        <v>452</v>
      </c>
      <c r="X167" s="129" t="s">
        <v>455</v>
      </c>
      <c r="Y167" s="104"/>
      <c r="Z167" s="105" t="s">
        <v>1339</v>
      </c>
      <c r="AA167" s="103" t="s">
        <v>443</v>
      </c>
      <c r="AB167" s="152" t="s">
        <v>437</v>
      </c>
      <c r="AC167" s="107"/>
      <c r="AD167" s="105"/>
      <c r="AE167" s="105"/>
      <c r="AF167" s="105"/>
      <c r="AG167" s="14"/>
      <c r="AH167" s="126" t="str">
        <f>IF(BS_CONTROLE[[#This Row],[Atividade]]=0, "-", BS_CONTROLE[[#This Row],[Atividade]])</f>
        <v>DESLOCAMENTO</v>
      </c>
      <c r="AI167" s="8" t="str">
        <f>IF(BS_CONTROLE[[#This Row],[Atividade]]=0, "-", BS_CONTROLE[[#This Row],[Atividade]])</f>
        <v>DESLOCAMENTO</v>
      </c>
      <c r="AJ167" s="30" t="str">
        <f>BS_CONTROLE[[#This Row],[Local - Partida]]</f>
        <v>ZMA2</v>
      </c>
      <c r="AK167" s="30" t="str">
        <f>BS_CONTROLE[[#This Row],[Local - Encerramento]]</f>
        <v>ZYU</v>
      </c>
      <c r="AL167" s="105" t="str">
        <f>IF(BS_CONTROLE[[#This Row],[Entre - Estações]]=0, "-", BS_CONTROLE[[#This Row],[Entre - Estações]])</f>
        <v>ZMA-ZYU</v>
      </c>
      <c r="AM167" s="105" t="str">
        <f>IF(BS_CONTROLE[[#This Row],[SB]]=0, "-", BS_CONTROLE[[#This Row],[SB]])</f>
        <v>ZMAZYU</v>
      </c>
      <c r="AN167" s="105">
        <f>IF(BS_CONTROLE[[#This Row],[SUB]]=0, "-", BS_CONTROLE[[#This Row],[SUB]])</f>
        <v>73</v>
      </c>
      <c r="AO167" s="105">
        <f>BS_CONTROLE[[#This Row],[KM - Inicio]]</f>
        <v>42</v>
      </c>
      <c r="AP167" s="105">
        <f>BS_CONTROLE[[#This Row],[KM - Inicio]]</f>
        <v>42</v>
      </c>
      <c r="AQ167" s="108">
        <v>0</v>
      </c>
      <c r="AR167" s="108">
        <v>0</v>
      </c>
      <c r="AS167" s="108">
        <v>0</v>
      </c>
      <c r="AT167" s="135"/>
      <c r="AU167" s="135"/>
      <c r="AV167" s="13"/>
      <c r="AW167" s="13"/>
      <c r="AX167" s="176">
        <f>IF(D167="","*",IFERROR(IF(ISODD(COUNT(AR167:AW167)),"ERRO",SUM((AS167-AR167),(AU167-AT167),(AW167-AV167))),"ERRO"))</f>
        <v>0</v>
      </c>
      <c r="AY167" s="153"/>
      <c r="AZ167" s="109">
        <v>0</v>
      </c>
      <c r="BA167" s="9" t="str">
        <f>IFERROR(_xlfn.XLOOKUP(AH167, BS_ATIVIDADE[ATIVIDADE],BS_ATIVIDADE[UNIDADE] ), "*")</f>
        <v>BINÁRIO</v>
      </c>
      <c r="BB167" s="12" t="str" cm="1">
        <f t="array" ref="BB1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7" s="12" t="str" cm="1">
        <f t="array" ref="BC1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67" s="10" t="str" cm="1">
        <f t="array" ref="BD1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7" s="150"/>
      <c r="BF167" s="15"/>
      <c r="BG167" s="16">
        <v>0</v>
      </c>
      <c r="BH167" s="16"/>
      <c r="BI167" s="16" t="s">
        <v>1340</v>
      </c>
      <c r="BJ167" s="16" t="s">
        <v>1340</v>
      </c>
      <c r="BK167" s="15"/>
      <c r="BL167" s="130" t="s">
        <v>472</v>
      </c>
      <c r="BM167" s="130" t="s">
        <v>501</v>
      </c>
      <c r="BN167" s="130" t="s">
        <v>563</v>
      </c>
      <c r="BO167" s="17"/>
      <c r="BP167" s="11" t="str">
        <f t="shared" si="9"/>
        <v>Produção e Intervalo</v>
      </c>
      <c r="BQ167" s="18">
        <f>IF(OR(B167="",E167=""),"*",AX167/O167)</f>
        <v>0</v>
      </c>
      <c r="BR167" s="18">
        <f>IF(OR(B167="",E167=""),"*",AZ167/P167)</f>
        <v>0</v>
      </c>
      <c r="BS167" s="210" t="str">
        <f t="shared" si="10"/>
        <v>SuperExecução</v>
      </c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</row>
    <row r="168" spans="1:122" ht="23.25">
      <c r="A168" s="45" t="str">
        <f>D168&amp;B168</f>
        <v>W9246065</v>
      </c>
      <c r="B168" s="183">
        <v>46065</v>
      </c>
      <c r="C168" s="134">
        <f>IF(BS_CONTROLE[[#This Row],[DATA]]="","",WEEKNUM(BS_CONTROLE[[#This Row],[DATA]]))</f>
        <v>7</v>
      </c>
      <c r="D168" s="104" t="s">
        <v>865</v>
      </c>
      <c r="E168" s="126" t="s">
        <v>787</v>
      </c>
      <c r="F168" s="142" t="str">
        <f>IF(D168="","*",VLOOKUP(E168,BS_ATIVIDADE[],3,FALSE))</f>
        <v>DORMENTE - DESCARGA</v>
      </c>
      <c r="G168" s="106" t="s">
        <v>137</v>
      </c>
      <c r="H168" s="106" t="s">
        <v>137</v>
      </c>
      <c r="I168" s="105">
        <v>73</v>
      </c>
      <c r="J168" s="105">
        <v>34</v>
      </c>
      <c r="K168" s="105">
        <v>17</v>
      </c>
      <c r="L168" s="127" t="str" cm="1">
        <f t="array" ref="L1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ZDZ-ZMA</v>
      </c>
      <c r="M168" s="127" t="str" cm="1">
        <f t="array" ref="M1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K30K36</v>
      </c>
      <c r="N168" s="106">
        <v>0.375</v>
      </c>
      <c r="O168" s="106">
        <v>1.0416666666666666E-2</v>
      </c>
      <c r="P168" s="105">
        <v>1000</v>
      </c>
      <c r="Q168" s="9" t="str">
        <f>IF(E168=0, "*", IFERROR(_xlfn.XLOOKUP(E168, BS_ATIVIDADE[ATIVIDADE], BS_ATIVIDADE[UNIDADE]), "*"))</f>
        <v>Nº DE DORMENTES</v>
      </c>
      <c r="R168" s="128" t="str" cm="1">
        <f t="array" ref="R1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8" s="128" t="str" cm="1">
        <f t="array" ref="S1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68" s="10" t="str" cm="1">
        <f t="array" ref="T1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8" s="105" t="s">
        <v>1089</v>
      </c>
      <c r="V168" s="151" t="s">
        <v>1272</v>
      </c>
      <c r="W168" s="104" t="s">
        <v>452</v>
      </c>
      <c r="X168" s="129" t="s">
        <v>455</v>
      </c>
      <c r="Y168" s="104"/>
      <c r="Z168" s="105" t="s">
        <v>1341</v>
      </c>
      <c r="AA168" s="103" t="s">
        <v>443</v>
      </c>
      <c r="AB168" s="152" t="s">
        <v>437</v>
      </c>
      <c r="AC168" s="107">
        <v>0.29166666666666669</v>
      </c>
      <c r="AD168" s="105">
        <v>7696</v>
      </c>
      <c r="AE168" s="105">
        <v>7679</v>
      </c>
      <c r="AF168" s="105" t="s">
        <v>624</v>
      </c>
      <c r="AG168" s="14"/>
      <c r="AH168" s="126" t="str">
        <f>IF(BS_CONTROLE[[#This Row],[Atividade]]=0, "-", BS_CONTROLE[[#This Row],[Atividade]])</f>
        <v>PDM - DESCARGA - DORMENTE</v>
      </c>
      <c r="AI168" s="8" t="str">
        <f>IF(BS_CONTROLE[[#This Row],[Atividade]]=0, "-", BS_CONTROLE[[#This Row],[Atividade]])</f>
        <v>PDM - DESCARGA - DORMENTE</v>
      </c>
      <c r="AJ168" s="30" t="str">
        <f>BS_CONTROLE[[#This Row],[Local - Partida]]</f>
        <v>ZMA2</v>
      </c>
      <c r="AK168" s="30" t="str">
        <f>BS_CONTROLE[[#This Row],[Local - Encerramento]]</f>
        <v>ZMA2</v>
      </c>
      <c r="AL168" s="105" t="str">
        <f>IF(BS_CONTROLE[[#This Row],[Entre - Estações]]=0, "-", BS_CONTROLE[[#This Row],[Entre - Estações]])</f>
        <v>ZDZ-ZMA</v>
      </c>
      <c r="AM168" s="105" t="str">
        <f>IF(BS_CONTROLE[[#This Row],[SB]]=0, "-", BS_CONTROLE[[#This Row],[SB]])</f>
        <v>K30K36</v>
      </c>
      <c r="AN168" s="105">
        <f>IF(BS_CONTROLE[[#This Row],[SUB]]=0, "-", BS_CONTROLE[[#This Row],[SUB]])</f>
        <v>73</v>
      </c>
      <c r="AO168" s="105">
        <f>BS_CONTROLE[[#This Row],[KM - Inicio]]</f>
        <v>34</v>
      </c>
      <c r="AP168" s="105">
        <f>BS_CONTROLE[[#This Row],[KM - Inicio]]</f>
        <v>34</v>
      </c>
      <c r="AQ168" s="108">
        <v>0.39791666666666664</v>
      </c>
      <c r="AR168" s="108">
        <v>0.60624999999999996</v>
      </c>
      <c r="AS168" s="108">
        <v>0.61805555555555558</v>
      </c>
      <c r="AT168" s="135"/>
      <c r="AU168" s="135"/>
      <c r="AV168" s="13"/>
      <c r="AW168" s="13"/>
      <c r="AX168" s="209">
        <f>IF(D168="","*",IFERROR(IF(ISODD(COUNT(AR168:AW168)),"ERRO",SUM((AS168-AR168),(AU168-AT168),(AW168-AV168))),"ERRO"))</f>
        <v>1.1805555555555625E-2</v>
      </c>
      <c r="AY168" s="153"/>
      <c r="AZ168" s="109">
        <v>1500</v>
      </c>
      <c r="BA168" s="9" t="str">
        <f>IFERROR(_xlfn.XLOOKUP(AH168, BS_ATIVIDADE[ATIVIDADE],BS_ATIVIDADE[UNIDADE] ), "*")</f>
        <v>Nº DE DORMENTES</v>
      </c>
      <c r="BB168" s="12" t="str" cm="1">
        <f t="array" ref="BB1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8" s="12" t="str" cm="1">
        <f t="array" ref="BC1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68" s="10" t="str" cm="1">
        <f t="array" ref="BD1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8" s="150" t="str">
        <f>BS_CONTROLE[[#This Row],[Responsavel pelo boletim]]</f>
        <v>Carlos Eduardo</v>
      </c>
      <c r="BF168" s="15"/>
      <c r="BG168" s="16">
        <v>2</v>
      </c>
      <c r="BH168" s="16"/>
      <c r="BI168" s="16" t="s">
        <v>1342</v>
      </c>
      <c r="BJ168" s="16" t="s">
        <v>1342</v>
      </c>
      <c r="BK168" s="15"/>
      <c r="BL168" s="130" t="s">
        <v>476</v>
      </c>
      <c r="BM168" s="130" t="s">
        <v>476</v>
      </c>
      <c r="BN168" s="130" t="s">
        <v>476</v>
      </c>
      <c r="BO168" s="190"/>
      <c r="BP168" s="11" t="str">
        <f>IF(AND(BQ168&lt;1,BR168&lt;1),"Produção e Intervalo",IF(BQ168&lt;1,"Intervalo",IF(BR168&lt;1,"Produção","Aderente")))</f>
        <v>Aderente</v>
      </c>
      <c r="BQ168" s="18">
        <f>IF(OR(B168="",E168=""),"*",AX168/O168)</f>
        <v>1.13333333333334</v>
      </c>
      <c r="BR168" s="18">
        <f>IF(OR(B168="",E168=""),"*",AZ168/P168)</f>
        <v>1.5</v>
      </c>
      <c r="BS168" s="210" t="str">
        <f t="shared" si="10"/>
        <v>OKOK</v>
      </c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</row>
    <row r="169" spans="1:122">
      <c r="A169" s="45" t="str">
        <f t="shared" si="8"/>
        <v>ANTONIO (TF-681)46065</v>
      </c>
      <c r="B169" s="102">
        <v>46065</v>
      </c>
      <c r="C169" s="134">
        <f>IF(BS_CONTROLE[[#This Row],[DATA]]="","",WEEKNUM(BS_CONTROLE[[#This Row],[DATA]]))</f>
        <v>7</v>
      </c>
      <c r="D169" s="104" t="s">
        <v>882</v>
      </c>
      <c r="E169" s="126" t="s">
        <v>806</v>
      </c>
      <c r="F169" s="142" t="str">
        <f>IF(D169="","*",VLOOKUP(E169,BS_ATIVIDADE[],3,FALSE))</f>
        <v>SOLDA</v>
      </c>
      <c r="G169" s="106" t="s">
        <v>624</v>
      </c>
      <c r="H169" s="106" t="s">
        <v>624</v>
      </c>
      <c r="I169" s="105">
        <v>73</v>
      </c>
      <c r="J169" s="105">
        <v>16.8</v>
      </c>
      <c r="K169" s="105" t="s">
        <v>624</v>
      </c>
      <c r="L169" s="127" t="str" cm="1">
        <f t="array" ref="L1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69" s="127" t="str" cm="1">
        <f t="array" ref="M1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169" s="106">
        <v>0.375</v>
      </c>
      <c r="O169" s="106">
        <v>6.25E-2</v>
      </c>
      <c r="P169" s="105">
        <v>1</v>
      </c>
      <c r="Q169" s="9" t="str">
        <f>IF(E169=0, "*", IFERROR(_xlfn.XLOOKUP(E169, BS_ATIVIDADE[ATIVIDADE], BS_ATIVIDADE[UNIDADE]), "*"))</f>
        <v>Nº DE SOLDA</v>
      </c>
      <c r="R169" s="128" t="str" cm="1">
        <f t="array" ref="R1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69" s="128" t="str" cm="1">
        <f t="array" ref="S1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69" s="10" t="str" cm="1">
        <f t="array" ref="T1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69" s="105" t="s">
        <v>1298</v>
      </c>
      <c r="V169" s="151" t="s">
        <v>1150</v>
      </c>
      <c r="W169" s="104" t="s">
        <v>452</v>
      </c>
      <c r="X169" s="129" t="s">
        <v>455</v>
      </c>
      <c r="Y169" s="104"/>
      <c r="Z169" s="105"/>
      <c r="AA169" s="103"/>
      <c r="AB169" s="152"/>
      <c r="AC169" s="107" t="s">
        <v>624</v>
      </c>
      <c r="AD169" s="105" t="s">
        <v>624</v>
      </c>
      <c r="AE169" s="105" t="s">
        <v>624</v>
      </c>
      <c r="AF169" s="105" t="s">
        <v>624</v>
      </c>
      <c r="AG169" s="14"/>
      <c r="AH169" s="126" t="str">
        <f>IF(BS_CONTROLE[[#This Row],[Atividade]]=0, "-", BS_CONTROLE[[#This Row],[Atividade]])</f>
        <v>PDM - SOLDA</v>
      </c>
      <c r="AI169" s="8" t="str">
        <f>IF(BS_CONTROLE[[#This Row],[Atividade]]=0, "-", BS_CONTROLE[[#This Row],[Atividade]])</f>
        <v>PDM - SOLDA</v>
      </c>
      <c r="AJ169" s="30" t="str">
        <f>BS_CONTROLE[[#This Row],[Local - Partida]]</f>
        <v>-</v>
      </c>
      <c r="AK169" s="30" t="str">
        <f>BS_CONTROLE[[#This Row],[Local - Encerramento]]</f>
        <v>-</v>
      </c>
      <c r="AL169" s="105" t="str">
        <f>IF(BS_CONTROLE[[#This Row],[Entre - Estações]]=0, "-", BS_CONTROLE[[#This Row],[Entre - Estações]])</f>
        <v>ZZR-ZDZ</v>
      </c>
      <c r="AM169" s="105" t="str">
        <f>IF(BS_CONTROLE[[#This Row],[SB]]=0, "-", BS_CONTROLE[[#This Row],[SB]])</f>
        <v>K14K18</v>
      </c>
      <c r="AN169" s="105">
        <f>IF(BS_CONTROLE[[#This Row],[SUB]]=0, "-", BS_CONTROLE[[#This Row],[SUB]])</f>
        <v>73</v>
      </c>
      <c r="AO169" s="105">
        <v>16.8</v>
      </c>
      <c r="AP169" s="105">
        <v>16.8</v>
      </c>
      <c r="AQ169" s="108">
        <v>0.35416666666666669</v>
      </c>
      <c r="AR169" s="108">
        <v>0</v>
      </c>
      <c r="AS169" s="108">
        <v>0</v>
      </c>
      <c r="AT169" s="135"/>
      <c r="AU169" s="135"/>
      <c r="AV169" s="13"/>
      <c r="AW169" s="13"/>
      <c r="AX169" s="176">
        <f>IF(D169="","*",IFERROR(IF(ISODD(COUNT(AR169:AW169)),"ERRO",SUM((AS169-AR169),(AU169-AT169),(AW169-AV169))),"ERRO"))</f>
        <v>0</v>
      </c>
      <c r="AY169" s="153"/>
      <c r="AZ169" s="109">
        <v>0</v>
      </c>
      <c r="BA169" s="9" t="str">
        <f>IFERROR(_xlfn.XLOOKUP(AH169, BS_ATIVIDADE[ATIVIDADE],BS_ATIVIDADE[UNIDADE] ), "*")</f>
        <v>Nº DE SOLDA</v>
      </c>
      <c r="BB169" s="12" t="str" cm="1">
        <f t="array" ref="BB1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69" s="12" t="str" cm="1">
        <f t="array" ref="BC1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69" s="10" t="str" cm="1">
        <f t="array" ref="BD1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69" s="150"/>
      <c r="BF169" s="15"/>
      <c r="BG169" s="16">
        <v>0</v>
      </c>
      <c r="BH169" s="16"/>
      <c r="BI169" s="16" t="s">
        <v>1343</v>
      </c>
      <c r="BJ169" s="16" t="s">
        <v>1343</v>
      </c>
      <c r="BK169" s="15"/>
      <c r="BL169" s="130" t="s">
        <v>471</v>
      </c>
      <c r="BM169" s="130" t="s">
        <v>500</v>
      </c>
      <c r="BN169" s="130" t="s">
        <v>599</v>
      </c>
      <c r="BO169" s="16" t="s">
        <v>1343</v>
      </c>
      <c r="BP169" s="11" t="str">
        <f t="shared" si="9"/>
        <v>Produção e Intervalo</v>
      </c>
      <c r="BQ169" s="18">
        <f>IF(OR(B169="",E169=""),"*",AX169/O169)</f>
        <v>0</v>
      </c>
      <c r="BR169" s="18">
        <f>IF(OR(B169="",E169=""),"*",AZ169/P169)</f>
        <v>0</v>
      </c>
      <c r="BS169" s="210" t="str">
        <f t="shared" si="10"/>
        <v>CCOCirculaçãoIntervaloOportunidade</v>
      </c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</row>
    <row r="170" spans="1:122">
      <c r="A170" s="45" t="str">
        <f t="shared" ref="A170:A254" si="11">D170&amp;B170</f>
        <v>V8346065</v>
      </c>
      <c r="B170" s="102">
        <v>46065</v>
      </c>
      <c r="C170" s="134">
        <f>IF(BS_CONTROLE[[#This Row],[DATA]]="","",WEEKNUM(BS_CONTROLE[[#This Row],[DATA]]))</f>
        <v>7</v>
      </c>
      <c r="D170" s="104" t="s">
        <v>822</v>
      </c>
      <c r="E170" s="126" t="s">
        <v>729</v>
      </c>
      <c r="F170" s="142" t="str">
        <f>IF(D170="","*",VLOOKUP(E170,BS_ATIVIDADE[],3,FALSE))</f>
        <v>MECANIZAÇÃO - SOCADORA</v>
      </c>
      <c r="G170" s="106" t="s">
        <v>57</v>
      </c>
      <c r="H170" s="106" t="s">
        <v>57</v>
      </c>
      <c r="I170" s="105">
        <v>70</v>
      </c>
      <c r="J170" s="105">
        <v>139.19999999999999</v>
      </c>
      <c r="K170" s="105">
        <v>135</v>
      </c>
      <c r="L170" s="127" t="str" cm="1">
        <f t="array" ref="L1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70" s="127" t="str" cm="1">
        <f t="array" ref="M1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70" s="106">
        <v>0.35416666666666669</v>
      </c>
      <c r="O170" s="106">
        <v>8.3333333333333329E-2</v>
      </c>
      <c r="P170" s="105">
        <v>480</v>
      </c>
      <c r="Q170" s="9" t="str">
        <f>IF(E170=0, "*", IFERROR(_xlfn.XLOOKUP(E170, BS_ATIVIDADE[ATIVIDADE], BS_ATIVIDADE[UNIDADE]), "*"))</f>
        <v>M</v>
      </c>
      <c r="R170" s="128" t="str" cm="1">
        <f t="array" ref="R1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0" s="128" t="str" cm="1">
        <f t="array" ref="S1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70" s="10" t="str" cm="1">
        <f t="array" ref="T1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70" s="105" t="s">
        <v>1063</v>
      </c>
      <c r="V170" s="151" t="s">
        <v>1282</v>
      </c>
      <c r="W170" s="104" t="s">
        <v>452</v>
      </c>
      <c r="X170" s="129" t="s">
        <v>455</v>
      </c>
      <c r="Y170" s="104"/>
      <c r="Z170" s="105">
        <v>1</v>
      </c>
      <c r="AA170" s="103" t="s">
        <v>443</v>
      </c>
      <c r="AB170" s="152" t="s">
        <v>437</v>
      </c>
      <c r="AC170" s="107">
        <v>0.29166666666666669</v>
      </c>
      <c r="AD170" s="105">
        <v>6233</v>
      </c>
      <c r="AE170" s="105" t="s">
        <v>624</v>
      </c>
      <c r="AF170" s="105" t="s">
        <v>624</v>
      </c>
      <c r="AG170" s="14"/>
      <c r="AH170" s="126" t="str">
        <f>IF(BS_CONTROLE[[#This Row],[Atividade]]=0, "-", BS_CONTROLE[[#This Row],[Atividade]])</f>
        <v>MECANIZAÇÃO - SOCADORA</v>
      </c>
      <c r="AI170" s="8" t="str">
        <f>IF(BS_CONTROLE[[#This Row],[Atividade]]=0, "-", BS_CONTROLE[[#This Row],[Atividade]])</f>
        <v>MECANIZAÇÃO - SOCADORA</v>
      </c>
      <c r="AJ170" s="30" t="str">
        <f>BS_CONTROLE[[#This Row],[Local - Partida]]</f>
        <v>ZIQ2</v>
      </c>
      <c r="AK170" s="30" t="str">
        <f>BS_CONTROLE[[#This Row],[Local - Encerramento]]</f>
        <v>ZIQ2</v>
      </c>
      <c r="AL170" s="105" t="str">
        <f>IF(BS_CONTROLE[[#This Row],[Entre - Estações]]=0, "-", BS_CONTROLE[[#This Row],[Entre - Estações]])</f>
        <v>ZRQ-ZQX</v>
      </c>
      <c r="AM170" s="105" t="str">
        <f>IF(BS_CONTROLE[[#This Row],[SB]]=0, "-", BS_CONTROLE[[#This Row],[SB]])</f>
        <v>139ZQX1</v>
      </c>
      <c r="AN170" s="105">
        <f>IF(BS_CONTROLE[[#This Row],[SUB]]=0, "-", BS_CONTROLE[[#This Row],[SUB]])</f>
        <v>70</v>
      </c>
      <c r="AO170" s="105">
        <f>BS_CONTROLE[[#This Row],[KM - Inicio]]</f>
        <v>139.19999999999999</v>
      </c>
      <c r="AP170" s="105">
        <f>BS_CONTROLE[[#This Row],[KM - Inicio]]</f>
        <v>139.19999999999999</v>
      </c>
      <c r="AQ170" s="108">
        <v>0.34652777777777777</v>
      </c>
      <c r="AR170" s="108">
        <v>0</v>
      </c>
      <c r="AS170" s="108">
        <v>0</v>
      </c>
      <c r="AT170" s="135"/>
      <c r="AU170" s="135"/>
      <c r="AV170" s="13"/>
      <c r="AW170" s="13"/>
      <c r="AX170" s="176">
        <f>IF(D170="","*",IFERROR(IF(ISODD(COUNT(AR170:AW170)),"ERRO",SUM((AS170-AR170),(AU170-AT170),(AW170-AV170))),"ERRO"))</f>
        <v>0</v>
      </c>
      <c r="AY170" s="153"/>
      <c r="AZ170" s="109">
        <v>0</v>
      </c>
      <c r="BA170" s="9" t="str">
        <f>IFERROR(_xlfn.XLOOKUP(AH170, BS_ATIVIDADE[ATIVIDADE],BS_ATIVIDADE[UNIDADE] ), "*")</f>
        <v>M</v>
      </c>
      <c r="BB170" s="12" t="str" cm="1">
        <f t="array" ref="BB1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0" s="12" t="str" cm="1">
        <f t="array" ref="BC1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70" s="10" t="str" cm="1">
        <f t="array" ref="BD1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70" s="150"/>
      <c r="BF170" s="15"/>
      <c r="BG170" s="16">
        <v>0</v>
      </c>
      <c r="BH170" s="16"/>
      <c r="BI170" s="16" t="s">
        <v>1344</v>
      </c>
      <c r="BJ170" s="16" t="s">
        <v>1344</v>
      </c>
      <c r="BK170" s="15"/>
      <c r="BL170" s="130" t="s">
        <v>471</v>
      </c>
      <c r="BM170" s="130" t="s">
        <v>500</v>
      </c>
      <c r="BN170" s="130" t="s">
        <v>599</v>
      </c>
      <c r="BO170" s="16" t="s">
        <v>1344</v>
      </c>
      <c r="BP170" s="11" t="str">
        <f t="shared" ref="BP170:BP254" si="12">IF(AND(BQ170&lt;1,BR170&lt;1),"Produção e Intervalo",IF(BQ170&lt;1,"Intervalo",IF(BR170&lt;1,"Produção","Aderente")))</f>
        <v>Produção e Intervalo</v>
      </c>
      <c r="BQ170" s="18">
        <f>IF(OR(B170="",E170=""),"*",AX170/O170)</f>
        <v>0</v>
      </c>
      <c r="BR170" s="18">
        <f>IF(OR(B170="",E170=""),"*",AZ170/P170)</f>
        <v>0</v>
      </c>
      <c r="BS170" s="210" t="str">
        <f t="shared" si="10"/>
        <v>CCOCirculaçãoIntervaloOportunidade</v>
      </c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</row>
    <row r="171" spans="1:122">
      <c r="A171" s="45" t="str">
        <f t="shared" si="11"/>
        <v/>
      </c>
      <c r="B171" s="102"/>
      <c r="C171" s="134" t="str">
        <f>IF(BS_CONTROLE[[#This Row],[DATA]]="","",WEEKNUM(BS_CONTROLE[[#This Row],[DATA]]))</f>
        <v/>
      </c>
      <c r="D171" s="104"/>
      <c r="E171" s="126"/>
      <c r="F171" s="142" t="str">
        <f>IF(D171="","*",VLOOKUP(E171,BS_ATIVIDADE[],3,FALSE))</f>
        <v>*</v>
      </c>
      <c r="G171" s="106"/>
      <c r="H171" s="106"/>
      <c r="I171" s="105"/>
      <c r="J171" s="105"/>
      <c r="K171" s="105"/>
      <c r="L171" s="127" t="str" cm="1">
        <f t="array" ref="L1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71" s="127" t="str" cm="1">
        <f t="array" ref="M1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71" s="106"/>
      <c r="O171" s="106"/>
      <c r="P171" s="105"/>
      <c r="Q171" s="9" t="str">
        <f>IF(E171=0, "*", IFERROR(_xlfn.XLOOKUP(E171, BS_ATIVIDADE[ATIVIDADE], BS_ATIVIDADE[UNIDADE]), "*"))</f>
        <v>*</v>
      </c>
      <c r="R171" s="128" t="str" cm="1">
        <f t="array" ref="R1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71" s="128" t="str" cm="1">
        <f t="array" ref="S1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71" s="10" t="str" cm="1">
        <f t="array" ref="T1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71" s="105"/>
      <c r="V171" s="151"/>
      <c r="W171" s="104"/>
      <c r="X171" s="129"/>
      <c r="Y171" s="104"/>
      <c r="Z171" s="105"/>
      <c r="AA171" s="103"/>
      <c r="AB171" s="152"/>
      <c r="AC171" s="107"/>
      <c r="AD171" s="105"/>
      <c r="AE171" s="105"/>
      <c r="AF171" s="105"/>
      <c r="AG171" s="14"/>
      <c r="AH171" s="126" t="str">
        <f>IF(BS_CONTROLE[[#This Row],[Atividade]]=0, "-", BS_CONTROLE[[#This Row],[Atividade]])</f>
        <v>-</v>
      </c>
      <c r="AI171" s="8" t="str">
        <f>IF(BS_CONTROLE[[#This Row],[Atividade]]=0, "-", BS_CONTROLE[[#This Row],[Atividade]])</f>
        <v>-</v>
      </c>
      <c r="AJ171" s="30">
        <f>BS_CONTROLE[[#This Row],[Local - Partida]]</f>
        <v>0</v>
      </c>
      <c r="AK171" s="30">
        <f>BS_CONTROLE[[#This Row],[Local - Encerramento]]</f>
        <v>0</v>
      </c>
      <c r="AL171" s="105" t="str">
        <f>IF(BS_CONTROLE[[#This Row],[Entre - Estações]]=0, "-", BS_CONTROLE[[#This Row],[Entre - Estações]])</f>
        <v>-</v>
      </c>
      <c r="AM171" s="105" t="str">
        <f>IF(BS_CONTROLE[[#This Row],[SB]]=0, "-", BS_CONTROLE[[#This Row],[SB]])</f>
        <v>-</v>
      </c>
      <c r="AN171" s="105" t="str">
        <f>IF(BS_CONTROLE[[#This Row],[SUB]]=0, "-", BS_CONTROLE[[#This Row],[SUB]])</f>
        <v>-</v>
      </c>
      <c r="AO171" s="105">
        <f>BS_CONTROLE[[#This Row],[KM - Inicio]]</f>
        <v>0</v>
      </c>
      <c r="AP171" s="105">
        <f>BS_CONTROLE[[#This Row],[KM - Inicio]]</f>
        <v>0</v>
      </c>
      <c r="AQ171" s="108"/>
      <c r="AR171" s="108"/>
      <c r="AS171" s="108"/>
      <c r="AT171" s="135"/>
      <c r="AU171" s="135"/>
      <c r="AV171" s="13"/>
      <c r="AW171" s="13"/>
      <c r="AX171" s="176" t="str">
        <f>IF(D171="","*",IFERROR(IF(ISODD(COUNT(AR171:AW171)),"ERRO",SUM((AS171-AR171),(AU171-AT171),(AW171-AV171))),"ERRO"))</f>
        <v>*</v>
      </c>
      <c r="AY171" s="153"/>
      <c r="AZ171" s="109"/>
      <c r="BA171" s="9" t="str">
        <f>IFERROR(_xlfn.XLOOKUP(AH171, BS_ATIVIDADE[ATIVIDADE],BS_ATIVIDADE[UNIDADE] ), "*")</f>
        <v>*</v>
      </c>
      <c r="BB171" s="12" t="str" cm="1">
        <f t="array" ref="BB1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71" s="12" t="str" cm="1">
        <f t="array" ref="BC1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71" s="10" t="str" cm="1">
        <f t="array" ref="BD1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71" s="150"/>
      <c r="BF171" s="15"/>
      <c r="BG171" s="16"/>
      <c r="BH171" s="16"/>
      <c r="BI171" s="16"/>
      <c r="BJ171" s="17"/>
      <c r="BK171" s="15"/>
      <c r="BL171" s="130"/>
      <c r="BM171" s="130"/>
      <c r="BN171" s="130"/>
      <c r="BO171" s="17"/>
      <c r="BP171" s="11" t="str">
        <f t="shared" si="12"/>
        <v>Aderente</v>
      </c>
      <c r="BQ171" s="18" t="str">
        <f>IF(OR(B171="",E171=""),"*",AX171/O171)</f>
        <v>*</v>
      </c>
      <c r="BR171" s="18" t="str">
        <f>IF(OR(B171="",E171=""),"*",AZ171/P171)</f>
        <v>*</v>
      </c>
      <c r="BS171" s="210" t="str">
        <f t="shared" si="10"/>
        <v/>
      </c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</row>
    <row r="172" spans="1:122">
      <c r="A172" s="45" t="str">
        <f t="shared" si="11"/>
        <v/>
      </c>
      <c r="B172" s="102"/>
      <c r="C172" s="134" t="str">
        <f>IF(BS_CONTROLE[[#This Row],[DATA]]="","",WEEKNUM(BS_CONTROLE[[#This Row],[DATA]]))</f>
        <v/>
      </c>
      <c r="D172" s="104"/>
      <c r="E172" s="126"/>
      <c r="F172" s="142" t="str">
        <f>IF(D172="","*",VLOOKUP(E172,BS_ATIVIDADE[],3,FALSE))</f>
        <v>*</v>
      </c>
      <c r="G172" s="106"/>
      <c r="H172" s="106"/>
      <c r="I172" s="105"/>
      <c r="J172" s="105"/>
      <c r="K172" s="105"/>
      <c r="L172" s="127" t="str" cm="1">
        <f t="array" ref="L1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72" s="127" t="str" cm="1">
        <f t="array" ref="M1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72" s="106"/>
      <c r="O172" s="106"/>
      <c r="P172" s="105"/>
      <c r="Q172" s="9" t="str">
        <f>IF(E172=0, "*", IFERROR(_xlfn.XLOOKUP(E172, BS_ATIVIDADE[ATIVIDADE], BS_ATIVIDADE[UNIDADE]), "*"))</f>
        <v>*</v>
      </c>
      <c r="R172" s="128" t="str" cm="1">
        <f t="array" ref="R1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72" s="128" t="str" cm="1">
        <f t="array" ref="S1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72" s="10" t="str" cm="1">
        <f t="array" ref="T1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72" s="105"/>
      <c r="V172" s="151"/>
      <c r="W172" s="104"/>
      <c r="X172" s="129"/>
      <c r="Y172" s="104"/>
      <c r="Z172" s="105"/>
      <c r="AA172" s="103"/>
      <c r="AB172" s="152"/>
      <c r="AC172" s="107"/>
      <c r="AD172" s="105"/>
      <c r="AE172" s="105"/>
      <c r="AF172" s="105"/>
      <c r="AG172" s="14"/>
      <c r="AH172" s="126" t="str">
        <f>IF(BS_CONTROLE[[#This Row],[Atividade]]=0, "-", BS_CONTROLE[[#This Row],[Atividade]])</f>
        <v>-</v>
      </c>
      <c r="AI172" s="8" t="str">
        <f>IF(BS_CONTROLE[[#This Row],[Atividade]]=0, "-", BS_CONTROLE[[#This Row],[Atividade]])</f>
        <v>-</v>
      </c>
      <c r="AJ172" s="30">
        <f>BS_CONTROLE[[#This Row],[Local - Partida]]</f>
        <v>0</v>
      </c>
      <c r="AK172" s="30">
        <f>BS_CONTROLE[[#This Row],[Local - Encerramento]]</f>
        <v>0</v>
      </c>
      <c r="AL172" s="105" t="str">
        <f>IF(BS_CONTROLE[[#This Row],[Entre - Estações]]=0, "-", BS_CONTROLE[[#This Row],[Entre - Estações]])</f>
        <v>-</v>
      </c>
      <c r="AM172" s="105" t="str">
        <f>IF(BS_CONTROLE[[#This Row],[SB]]=0, "-", BS_CONTROLE[[#This Row],[SB]])</f>
        <v>-</v>
      </c>
      <c r="AN172" s="105" t="str">
        <f>IF(BS_CONTROLE[[#This Row],[SUB]]=0, "-", BS_CONTROLE[[#This Row],[SUB]])</f>
        <v>-</v>
      </c>
      <c r="AO172" s="105">
        <f>BS_CONTROLE[[#This Row],[KM - Inicio]]</f>
        <v>0</v>
      </c>
      <c r="AP172" s="105">
        <f>BS_CONTROLE[[#This Row],[KM - Inicio]]</f>
        <v>0</v>
      </c>
      <c r="AQ172" s="108"/>
      <c r="AR172" s="108"/>
      <c r="AS172" s="108"/>
      <c r="AT172" s="135"/>
      <c r="AU172" s="135"/>
      <c r="AV172" s="13"/>
      <c r="AW172" s="13"/>
      <c r="AX172" s="176" t="str">
        <f>IF(D172="","*",IFERROR(IF(ISODD(COUNT(AR172:AW172)),"ERRO",SUM((AS172-AR172),(AU172-AT172),(AW172-AV172))),"ERRO"))</f>
        <v>*</v>
      </c>
      <c r="AY172" s="153"/>
      <c r="AZ172" s="109"/>
      <c r="BA172" s="9" t="str">
        <f>IFERROR(_xlfn.XLOOKUP(AH172, BS_ATIVIDADE[ATIVIDADE],BS_ATIVIDADE[UNIDADE] ), "*")</f>
        <v>*</v>
      </c>
      <c r="BB172" s="12" t="str" cm="1">
        <f t="array" ref="BB1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72" s="12" t="str" cm="1">
        <f t="array" ref="BC1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72" s="10" t="str" cm="1">
        <f t="array" ref="BD1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72" s="150"/>
      <c r="BF172" s="15"/>
      <c r="BG172" s="16"/>
      <c r="BH172" s="16"/>
      <c r="BI172" s="16"/>
      <c r="BJ172" s="17"/>
      <c r="BK172" s="15"/>
      <c r="BL172" s="130"/>
      <c r="BM172" s="130"/>
      <c r="BN172" s="130"/>
      <c r="BO172" s="17"/>
      <c r="BP172" s="11" t="str">
        <f t="shared" si="12"/>
        <v>Aderente</v>
      </c>
      <c r="BQ172" s="18" t="str">
        <f>IF(OR(B172="",E172=""),"*",AX172/O172)</f>
        <v>*</v>
      </c>
      <c r="BR172" s="18" t="str">
        <f>IF(OR(B172="",E172=""),"*",AZ172/P172)</f>
        <v>*</v>
      </c>
      <c r="BS172" s="210" t="str">
        <f t="shared" si="10"/>
        <v/>
      </c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</row>
    <row r="173" spans="1:122">
      <c r="A173" s="45" t="str">
        <f t="shared" si="11"/>
        <v>E4046066</v>
      </c>
      <c r="B173" s="102">
        <v>46066</v>
      </c>
      <c r="C173" s="134">
        <f>IF(BS_CONTROLE[[#This Row],[DATA]]="","",WEEKNUM(BS_CONTROLE[[#This Row],[DATA]]))</f>
        <v>7</v>
      </c>
      <c r="D173" s="104" t="s">
        <v>771</v>
      </c>
      <c r="E173" s="126" t="s">
        <v>691</v>
      </c>
      <c r="F173" s="142" t="str">
        <f>IF(D173="","*",VLOOKUP(E173,BS_ATIVIDADE[],3,FALSE))</f>
        <v>TRILHEIRO - DESCARGA</v>
      </c>
      <c r="G173" s="106" t="s">
        <v>334</v>
      </c>
      <c r="H173" s="106" t="s">
        <v>334</v>
      </c>
      <c r="I173" s="105">
        <v>73</v>
      </c>
      <c r="J173" s="105">
        <v>400</v>
      </c>
      <c r="K173" s="105">
        <v>401.9</v>
      </c>
      <c r="L173" s="127" t="str" cm="1">
        <f t="array" ref="L1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ZUE</v>
      </c>
      <c r="M173" s="127" t="s">
        <v>1276</v>
      </c>
      <c r="N173" s="106">
        <v>0.35416666666666669</v>
      </c>
      <c r="O173" s="106">
        <v>8.3333333333333329E-2</v>
      </c>
      <c r="P173" s="105">
        <v>1560</v>
      </c>
      <c r="Q173" s="9" t="str">
        <f>IF(E173=0, "*", IFERROR(_xlfn.XLOOKUP(E173, BS_ATIVIDADE[ATIVIDADE], BS_ATIVIDADE[UNIDADE]), "*"))</f>
        <v>M</v>
      </c>
      <c r="R173" s="128" t="str" cm="1">
        <f t="array" ref="R1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3" s="128" t="str" cm="1">
        <f t="array" ref="S1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73" s="10" t="str" cm="1">
        <f t="array" ref="T1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3" s="105" t="s">
        <v>1277</v>
      </c>
      <c r="V173" s="151" t="s">
        <v>1278</v>
      </c>
      <c r="W173" s="104" t="s">
        <v>452</v>
      </c>
      <c r="X173" s="129" t="s">
        <v>455</v>
      </c>
      <c r="Y173" s="104"/>
      <c r="Z173" s="105" t="s">
        <v>1302</v>
      </c>
      <c r="AA173" s="103" t="s">
        <v>454</v>
      </c>
      <c r="AB173" s="152" t="s">
        <v>450</v>
      </c>
      <c r="AC173" s="107">
        <v>0.29166666666666669</v>
      </c>
      <c r="AD173" s="105" t="s">
        <v>1280</v>
      </c>
      <c r="AE173" s="105">
        <v>7672</v>
      </c>
      <c r="AF173" s="105" t="s">
        <v>624</v>
      </c>
      <c r="AG173" s="14"/>
      <c r="AH173" s="126" t="str">
        <f>IF(BS_CONTROLE[[#This Row],[Atividade]]=0, "-", BS_CONTROLE[[#This Row],[Atividade]])</f>
        <v>TRILHEIRO - DESCARGA</v>
      </c>
      <c r="AI173" s="8" t="str">
        <f>IF(BS_CONTROLE[[#This Row],[Atividade]]=0, "-", BS_CONTROLE[[#This Row],[Atividade]])</f>
        <v>TRILHEIRO - DESCARGA</v>
      </c>
      <c r="AJ173" s="30" t="str">
        <f>BS_CONTROLE[[#This Row],[Local - Partida]]</f>
        <v>ZDP2</v>
      </c>
      <c r="AK173" s="30" t="str">
        <f>BS_CONTROLE[[#This Row],[Local - Encerramento]]</f>
        <v>ZDP2</v>
      </c>
      <c r="AL173" s="105" t="str">
        <f>IF(BS_CONTROLE[[#This Row],[Entre - Estações]]=0, "-", BS_CONTROLE[[#This Row],[Entre - Estações]])</f>
        <v>ZUE</v>
      </c>
      <c r="AM173" s="105" t="str">
        <f>IF(BS_CONTROLE[[#This Row],[SB]]=0, "-", BS_CONTROLE[[#This Row],[SB]])</f>
        <v>394ZUE/ZUEPAT1</v>
      </c>
      <c r="AN173" s="105">
        <f>IF(BS_CONTROLE[[#This Row],[SUB]]=0, "-", BS_CONTROLE[[#This Row],[SUB]])</f>
        <v>73</v>
      </c>
      <c r="AO173" s="105">
        <f>BS_CONTROLE[[#This Row],[KM - Inicio]]</f>
        <v>400</v>
      </c>
      <c r="AP173" s="105">
        <f>BS_CONTROLE[[#This Row],[KM - Inicio]]</f>
        <v>400</v>
      </c>
      <c r="AQ173" s="108">
        <v>0</v>
      </c>
      <c r="AR173" s="108">
        <v>0</v>
      </c>
      <c r="AS173" s="108">
        <v>0</v>
      </c>
      <c r="AT173" s="135"/>
      <c r="AU173" s="135"/>
      <c r="AV173" s="13"/>
      <c r="AW173" s="13"/>
      <c r="AX173" s="176">
        <f>IF(D173="","*",IFERROR(IF(ISODD(COUNT(AR173:AW173)),"ERRO",SUM((AS173-AR173),(AU173-AT173),(AW173-AV173))),"ERRO"))</f>
        <v>0</v>
      </c>
      <c r="AY173" s="153"/>
      <c r="AZ173" s="109">
        <v>0</v>
      </c>
      <c r="BA173" s="9" t="str">
        <f>IFERROR(_xlfn.XLOOKUP(AH173, BS_ATIVIDADE[ATIVIDADE],BS_ATIVIDADE[UNIDADE] ), "*")</f>
        <v>M</v>
      </c>
      <c r="BB173" s="12" t="str" cm="1">
        <f t="array" ref="BB1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3" s="12" t="str" cm="1">
        <f t="array" ref="BC1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73" s="10" t="str" cm="1">
        <f t="array" ref="BD1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3" s="150"/>
      <c r="BF173" s="15"/>
      <c r="BG173" s="16">
        <v>0</v>
      </c>
      <c r="BH173" s="16"/>
      <c r="BI173" s="16" t="s">
        <v>1345</v>
      </c>
      <c r="BJ173" s="16" t="s">
        <v>1345</v>
      </c>
      <c r="BK173" s="15"/>
      <c r="BL173" s="130" t="s">
        <v>469</v>
      </c>
      <c r="BM173" s="130" t="s">
        <v>489</v>
      </c>
      <c r="BN173" s="130" t="s">
        <v>552</v>
      </c>
      <c r="BO173" s="16" t="s">
        <v>1345</v>
      </c>
      <c r="BP173" s="11" t="str">
        <f t="shared" si="12"/>
        <v>Produção e Intervalo</v>
      </c>
      <c r="BQ173" s="18">
        <f>IF(OR(B173="",E173=""),"*",AX173/O173)</f>
        <v>0</v>
      </c>
      <c r="BR173" s="18">
        <f>IF(OR(B173="",E173=""),"*",AZ173/P173)</f>
        <v>0</v>
      </c>
      <c r="BS173" s="210" t="str">
        <f t="shared" si="10"/>
        <v>PCMVIARecursosInternos</v>
      </c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</row>
    <row r="174" spans="1:122">
      <c r="A174" s="45" t="str">
        <f t="shared" si="11"/>
        <v>V8746066</v>
      </c>
      <c r="B174" s="102">
        <v>46066</v>
      </c>
      <c r="C174" s="134">
        <f>IF(BS_CONTROLE[[#This Row],[DATA]]="","",WEEKNUM(BS_CONTROLE[[#This Row],[DATA]]))</f>
        <v>7</v>
      </c>
      <c r="D174" s="104" t="s">
        <v>830</v>
      </c>
      <c r="E174" s="126" t="s">
        <v>729</v>
      </c>
      <c r="F174" s="142" t="str">
        <f>IF(D174="","*",VLOOKUP(E174,BS_ATIVIDADE[],3,FALSE))</f>
        <v>MECANIZAÇÃO - SOCADORA</v>
      </c>
      <c r="G174" s="106" t="s">
        <v>334</v>
      </c>
      <c r="H174" s="106" t="s">
        <v>334</v>
      </c>
      <c r="I174" s="105">
        <v>73</v>
      </c>
      <c r="J174" s="105">
        <v>326.10000000000002</v>
      </c>
      <c r="K174" s="105">
        <v>325.39999999999998</v>
      </c>
      <c r="L174" s="127" t="str" cm="1">
        <f t="array" ref="L1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74" s="127" cm="1">
        <f t="array" ref="M1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174" s="106">
        <v>0.375</v>
      </c>
      <c r="O174" s="106">
        <v>0.16666666666666666</v>
      </c>
      <c r="P174" s="105">
        <v>2040</v>
      </c>
      <c r="Q174" s="9" t="str">
        <f>IF(E174=0, "*", IFERROR(_xlfn.XLOOKUP(E174, BS_ATIVIDADE[ATIVIDADE], BS_ATIVIDADE[UNIDADE]), "*"))</f>
        <v>M</v>
      </c>
      <c r="R174" s="128" t="str" cm="1">
        <f t="array" ref="R1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4" s="128" t="str" cm="1">
        <f t="array" ref="S1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74" s="10" t="str" cm="1">
        <f t="array" ref="T1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4" s="105" t="s">
        <v>1063</v>
      </c>
      <c r="V174" s="151" t="s">
        <v>1282</v>
      </c>
      <c r="W174" s="104" t="s">
        <v>447</v>
      </c>
      <c r="X174" s="129" t="s">
        <v>455</v>
      </c>
      <c r="Y174" s="104"/>
      <c r="Z174" s="105">
        <v>1</v>
      </c>
      <c r="AA174" s="103" t="s">
        <v>443</v>
      </c>
      <c r="AB174" s="152" t="s">
        <v>437</v>
      </c>
      <c r="AC174" s="107">
        <v>0.29166666666666669</v>
      </c>
      <c r="AD174" s="105">
        <v>6237</v>
      </c>
      <c r="AE174" s="105" t="s">
        <v>624</v>
      </c>
      <c r="AF174" s="105" t="s">
        <v>624</v>
      </c>
      <c r="AG174" s="14"/>
      <c r="AH174" s="126" t="str">
        <f>IF(BS_CONTROLE[[#This Row],[Atividade]]=0, "-", BS_CONTROLE[[#This Row],[Atividade]])</f>
        <v>MECANIZAÇÃO - SOCADORA</v>
      </c>
      <c r="AI174" s="8" t="str">
        <f>IF(BS_CONTROLE[[#This Row],[Atividade]]=0, "-", BS_CONTROLE[[#This Row],[Atividade]])</f>
        <v>MECANIZAÇÃO - SOCADORA</v>
      </c>
      <c r="AJ174" s="30" t="str">
        <f>BS_CONTROLE[[#This Row],[Local - Partida]]</f>
        <v>ZDP2</v>
      </c>
      <c r="AK174" s="30" t="str">
        <f>BS_CONTROLE[[#This Row],[Local - Encerramento]]</f>
        <v>ZDP2</v>
      </c>
      <c r="AL174" s="105" t="str">
        <f>IF(BS_CONTROLE[[#This Row],[Entre - Estações]]=0, "-", BS_CONTROLE[[#This Row],[Entre - Estações]])</f>
        <v>ZGI-ZFN</v>
      </c>
      <c r="AM174" s="105">
        <f>IF(BS_CONTROLE[[#This Row],[SB]]=0, "-", BS_CONTROLE[[#This Row],[SB]])</f>
        <v>326332</v>
      </c>
      <c r="AN174" s="105">
        <f>IF(BS_CONTROLE[[#This Row],[SUB]]=0, "-", BS_CONTROLE[[#This Row],[SUB]])</f>
        <v>73</v>
      </c>
      <c r="AO174" s="105">
        <f>BS_CONTROLE[[#This Row],[KM - Inicio]]</f>
        <v>326.10000000000002</v>
      </c>
      <c r="AP174" s="105">
        <f>BS_CONTROLE[[#This Row],[KM - Inicio]]</f>
        <v>326.10000000000002</v>
      </c>
      <c r="AQ174" s="108">
        <v>0.34166666666666667</v>
      </c>
      <c r="AR174" s="108">
        <v>0</v>
      </c>
      <c r="AS174" s="108">
        <v>0</v>
      </c>
      <c r="AT174" s="135"/>
      <c r="AU174" s="135"/>
      <c r="AV174" s="13"/>
      <c r="AW174" s="13"/>
      <c r="AX174" s="176">
        <f>IF(D174="","*",IFERROR(IF(ISODD(COUNT(AR174:AW174)),"ERRO",SUM((AS174-AR174),(AU174-AT174),(AW174-AV174))),"ERRO"))</f>
        <v>0</v>
      </c>
      <c r="AY174" s="153"/>
      <c r="AZ174" s="109">
        <v>0</v>
      </c>
      <c r="BA174" s="9" t="str">
        <f>IFERROR(_xlfn.XLOOKUP(AH174, BS_ATIVIDADE[ATIVIDADE],BS_ATIVIDADE[UNIDADE] ), "*")</f>
        <v>M</v>
      </c>
      <c r="BB174" s="12" t="str" cm="1">
        <f t="array" ref="BB1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4" s="12" t="str" cm="1">
        <f t="array" ref="BC1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74" s="10" t="str" cm="1">
        <f t="array" ref="BD1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4" s="150"/>
      <c r="BF174" s="15"/>
      <c r="BG174" s="16">
        <v>0</v>
      </c>
      <c r="BH174" s="16"/>
      <c r="BI174" s="16" t="s">
        <v>1346</v>
      </c>
      <c r="BJ174" s="16" t="s">
        <v>1346</v>
      </c>
      <c r="BK174" s="15"/>
      <c r="BL174" s="130" t="s">
        <v>471</v>
      </c>
      <c r="BM174" s="130" t="s">
        <v>491</v>
      </c>
      <c r="BN174" s="130" t="s">
        <v>599</v>
      </c>
      <c r="BO174" s="16" t="s">
        <v>1346</v>
      </c>
      <c r="BP174" s="11" t="str">
        <f t="shared" si="12"/>
        <v>Produção e Intervalo</v>
      </c>
      <c r="BQ174" s="18">
        <f>IF(OR(B174="",E174=""),"*",AX174/O174)</f>
        <v>0</v>
      </c>
      <c r="BR174" s="18">
        <f>IF(OR(B174="",E174=""),"*",AZ174/P174)</f>
        <v>0</v>
      </c>
      <c r="BS174" s="210" t="str">
        <f t="shared" si="10"/>
        <v>CCOCirculaçãoIntervaloContrato</v>
      </c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</row>
    <row r="175" spans="1:122">
      <c r="A175" s="45" t="str">
        <f t="shared" si="11"/>
        <v>JOSUEL (TP-697)46066</v>
      </c>
      <c r="B175" s="102">
        <v>46066</v>
      </c>
      <c r="C175" s="134">
        <f>IF(BS_CONTROLE[[#This Row],[DATA]]="","",WEEKNUM(BS_CONTROLE[[#This Row],[DATA]]))</f>
        <v>7</v>
      </c>
      <c r="D175" s="104" t="s">
        <v>968</v>
      </c>
      <c r="E175" s="126" t="s">
        <v>806</v>
      </c>
      <c r="F175" s="142" t="str">
        <f>IF(D175="","*",VLOOKUP(E175,BS_ATIVIDADE[],3,FALSE))</f>
        <v>SOLDA</v>
      </c>
      <c r="G175" s="106" t="s">
        <v>624</v>
      </c>
      <c r="H175" s="106" t="s">
        <v>624</v>
      </c>
      <c r="I175" s="105">
        <v>73</v>
      </c>
      <c r="J175" s="105">
        <v>312.8</v>
      </c>
      <c r="K175" s="105" t="s">
        <v>624</v>
      </c>
      <c r="L175" s="127" t="str" cm="1">
        <f t="array" ref="L1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ZVP-ZGI</v>
      </c>
      <c r="M175" s="127" t="str" cm="1">
        <f t="array" ref="M1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312ZGI</v>
      </c>
      <c r="N175" s="106">
        <v>0.39583333333333331</v>
      </c>
      <c r="O175" s="106">
        <v>6.25E-2</v>
      </c>
      <c r="P175" s="105">
        <v>1</v>
      </c>
      <c r="Q175" s="9" t="str">
        <f>IF(E175=0, "*", IFERROR(_xlfn.XLOOKUP(E175, BS_ATIVIDADE[ATIVIDADE], BS_ATIVIDADE[UNIDADE]), "*"))</f>
        <v>Nº DE SOLDA</v>
      </c>
      <c r="R175" s="128" t="str" cm="1">
        <f t="array" ref="R1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5" s="128" t="str" cm="1">
        <f t="array" ref="S1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75" s="10" t="str" cm="1">
        <f t="array" ref="T1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5" s="105" t="s">
        <v>1284</v>
      </c>
      <c r="V175" s="151" t="s">
        <v>1150</v>
      </c>
      <c r="W175" s="104" t="s">
        <v>452</v>
      </c>
      <c r="X175" s="129" t="s">
        <v>455</v>
      </c>
      <c r="Y175" s="104"/>
      <c r="Z175" s="105" t="s">
        <v>624</v>
      </c>
      <c r="AA175" s="103"/>
      <c r="AB175" s="152"/>
      <c r="AC175" s="107" t="s">
        <v>624</v>
      </c>
      <c r="AD175" s="105" t="s">
        <v>624</v>
      </c>
      <c r="AE175" s="105" t="s">
        <v>624</v>
      </c>
      <c r="AF175" s="105" t="s">
        <v>624</v>
      </c>
      <c r="AG175" s="14"/>
      <c r="AH175" s="126" t="str">
        <f>IF(BS_CONTROLE[[#This Row],[Atividade]]=0, "-", BS_CONTROLE[[#This Row],[Atividade]])</f>
        <v>PDM - SOLDA</v>
      </c>
      <c r="AI175" s="8" t="str">
        <f>IF(BS_CONTROLE[[#This Row],[Atividade]]=0, "-", BS_CONTROLE[[#This Row],[Atividade]])</f>
        <v>PDM - SOLDA</v>
      </c>
      <c r="AJ175" s="30" t="str">
        <f>BS_CONTROLE[[#This Row],[Local - Partida]]</f>
        <v>-</v>
      </c>
      <c r="AK175" s="30" t="str">
        <f>BS_CONTROLE[[#This Row],[Local - Encerramento]]</f>
        <v>-</v>
      </c>
      <c r="AL175" s="105" t="str">
        <f>IF(BS_CONTROLE[[#This Row],[Entre - Estações]]=0, "-", BS_CONTROLE[[#This Row],[Entre - Estações]])</f>
        <v>ZVP-ZGI</v>
      </c>
      <c r="AM175" s="105" t="str">
        <f>IF(BS_CONTROLE[[#This Row],[SB]]=0, "-", BS_CONTROLE[[#This Row],[SB]])</f>
        <v>312ZGI</v>
      </c>
      <c r="AN175" s="105">
        <f>IF(BS_CONTROLE[[#This Row],[SUB]]=0, "-", BS_CONTROLE[[#This Row],[SUB]])</f>
        <v>73</v>
      </c>
      <c r="AO175" s="105">
        <f>BS_CONTROLE[[#This Row],[KM - Inicio]]</f>
        <v>312.8</v>
      </c>
      <c r="AP175" s="105">
        <f>BS_CONTROLE[[#This Row],[KM - Inicio]]</f>
        <v>312.8</v>
      </c>
      <c r="AQ175" s="108">
        <v>0.35416666666666669</v>
      </c>
      <c r="AR175" s="108">
        <v>0</v>
      </c>
      <c r="AS175" s="108">
        <v>0</v>
      </c>
      <c r="AT175" s="135"/>
      <c r="AU175" s="135"/>
      <c r="AV175" s="13"/>
      <c r="AW175" s="13"/>
      <c r="AX175" s="176">
        <f>IF(D175="","*",IFERROR(IF(ISODD(COUNT(AR175:AW175)),"ERRO",SUM((AS175-AR175),(AU175-AT175),(AW175-AV175))),"ERRO"))</f>
        <v>0</v>
      </c>
      <c r="AY175" s="153"/>
      <c r="AZ175" s="109">
        <v>0</v>
      </c>
      <c r="BA175" s="9" t="str">
        <f>IFERROR(_xlfn.XLOOKUP(AH175, BS_ATIVIDADE[ATIVIDADE],BS_ATIVIDADE[UNIDADE] ), "*")</f>
        <v>Nº DE SOLDA</v>
      </c>
      <c r="BB175" s="12" t="str" cm="1">
        <f t="array" ref="BB1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5" s="12" t="str" cm="1">
        <f t="array" ref="BC1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75" s="10" t="str" cm="1">
        <f t="array" ref="BD1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5" s="150"/>
      <c r="BF175" s="15"/>
      <c r="BG175" s="16">
        <v>0</v>
      </c>
      <c r="BH175" s="16"/>
      <c r="BI175" s="16" t="s">
        <v>1347</v>
      </c>
      <c r="BJ175" s="16" t="s">
        <v>1347</v>
      </c>
      <c r="BK175" s="15"/>
      <c r="BL175" s="130" t="s">
        <v>472</v>
      </c>
      <c r="BM175" s="130" t="s">
        <v>501</v>
      </c>
      <c r="BN175" s="130" t="s">
        <v>603</v>
      </c>
      <c r="BO175" s="16" t="s">
        <v>1347</v>
      </c>
      <c r="BP175" s="11" t="str">
        <f t="shared" si="12"/>
        <v>Produção e Intervalo</v>
      </c>
      <c r="BQ175" s="18">
        <f>IF(OR(B175="",E175=""),"*",AX175/O175)</f>
        <v>0</v>
      </c>
      <c r="BR175" s="18">
        <f>IF(OR(B175="",E175=""),"*",AZ175/P175)</f>
        <v>0</v>
      </c>
      <c r="BS175" s="210" t="str">
        <f t="shared" si="10"/>
        <v>SuperExecução</v>
      </c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</row>
    <row r="176" spans="1:122">
      <c r="A176" s="45" t="str">
        <f>D176&amp;B176</f>
        <v>N8346066</v>
      </c>
      <c r="B176" s="183">
        <v>46066</v>
      </c>
      <c r="C176" s="134">
        <f>IF(BS_CONTROLE[[#This Row],[DATA]]="","",WEEKNUM(BS_CONTROLE[[#This Row],[DATA]]))</f>
        <v>7</v>
      </c>
      <c r="D176" s="184" t="s">
        <v>786</v>
      </c>
      <c r="E176" s="185" t="s">
        <v>638</v>
      </c>
      <c r="F176" s="142" t="str">
        <f>IF(D176="","*",VLOOKUP(E176,BS_ATIVIDADE[],3,FALSE))</f>
        <v>OUTROS</v>
      </c>
      <c r="G176" s="186" t="s">
        <v>334</v>
      </c>
      <c r="H176" s="186" t="s">
        <v>382</v>
      </c>
      <c r="I176" s="127">
        <v>73</v>
      </c>
      <c r="J176" s="127">
        <v>302</v>
      </c>
      <c r="K176" s="105" t="s">
        <v>624</v>
      </c>
      <c r="L176" s="127" t="s">
        <v>1348</v>
      </c>
      <c r="M176" s="127" t="s">
        <v>1349</v>
      </c>
      <c r="N176" s="106">
        <v>0.54166666666666663</v>
      </c>
      <c r="O176" s="106">
        <v>4.1666666666666664E-2</v>
      </c>
      <c r="P176" s="105">
        <v>1</v>
      </c>
      <c r="Q176" s="9" t="str">
        <f>IF(E176=0, "*", IFERROR(_xlfn.XLOOKUP(E176, BS_ATIVIDADE[ATIVIDADE], BS_ATIVIDADE[UNIDADE]), "*"))</f>
        <v>BINÁRIO</v>
      </c>
      <c r="R176" s="128" t="str" cm="1">
        <f t="array" ref="R1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6" s="128" t="str" cm="1">
        <f t="array" ref="S1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76" s="10" t="str" cm="1">
        <f t="array" ref="T1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6" s="105" t="s">
        <v>1074</v>
      </c>
      <c r="V176" s="105" t="s">
        <v>1350</v>
      </c>
      <c r="W176" s="104" t="s">
        <v>452</v>
      </c>
      <c r="X176" s="129" t="s">
        <v>455</v>
      </c>
      <c r="Y176" s="104"/>
      <c r="Z176" s="187"/>
      <c r="AA176" s="188"/>
      <c r="AB176" s="188"/>
      <c r="AC176" s="189"/>
      <c r="AD176" s="187"/>
      <c r="AE176" s="187"/>
      <c r="AF176" s="127"/>
      <c r="AG176" s="14"/>
      <c r="AH176" s="126" t="str">
        <f>IF(BS_CONTROLE[[#This Row],[Atividade]]=0, "-", BS_CONTROLE[[#This Row],[Atividade]])</f>
        <v>DESLOCAMENTO</v>
      </c>
      <c r="AI176" s="8" t="str">
        <f>IF(BS_CONTROLE[[#This Row],[Atividade]]=0, "-", BS_CONTROLE[[#This Row],[Atividade]])</f>
        <v>DESLOCAMENTO</v>
      </c>
      <c r="AJ176" s="30" t="str">
        <f>BS_CONTROLE[[#This Row],[Local - Partida]]</f>
        <v>ZDP2</v>
      </c>
      <c r="AK176" s="30" t="str">
        <f>BS_CONTROLE[[#This Row],[Local - Encerramento]]</f>
        <v>ZJA</v>
      </c>
      <c r="AL176" s="105" t="str">
        <f>IF(BS_CONTROLE[[#This Row],[Entre - Estações]]=0, "-", BS_CONTROLE[[#This Row],[Entre - Estações]])</f>
        <v>ZDP-ZJA</v>
      </c>
      <c r="AM176" s="105" t="str">
        <f>IF(BS_CONTROLE[[#This Row],[SB]]=0, "-", BS_CONTROLE[[#This Row],[SB]])</f>
        <v>ZDPZJA</v>
      </c>
      <c r="AN176" s="105">
        <f>IF(BS_CONTROLE[[#This Row],[SUB]]=0, "-", BS_CONTROLE[[#This Row],[SUB]])</f>
        <v>73</v>
      </c>
      <c r="AO176" s="105">
        <f>BS_CONTROLE[[#This Row],[KM - Inicio]]</f>
        <v>302</v>
      </c>
      <c r="AP176" s="105">
        <f>BS_CONTROLE[[#This Row],[KM - Inicio]]</f>
        <v>302</v>
      </c>
      <c r="AQ176" s="108">
        <v>0.57499999999999996</v>
      </c>
      <c r="AR176" s="108">
        <v>0.5854166666666667</v>
      </c>
      <c r="AS176" s="108">
        <v>0.62708333333333333</v>
      </c>
      <c r="AT176" s="135"/>
      <c r="AU176" s="135"/>
      <c r="AV176" s="13"/>
      <c r="AW176" s="13"/>
      <c r="AX176" s="209">
        <f>IF(D176="","*",IFERROR(IF(ISODD(COUNT(AR176:AW176)),"ERRO",SUM((AS176-AR176),(AU176-AT176),(AW176-AV176))),"ERRO"))</f>
        <v>4.166666666666663E-2</v>
      </c>
      <c r="AY176" s="153"/>
      <c r="AZ176" s="109">
        <v>1</v>
      </c>
      <c r="BA176" s="9" t="str">
        <f>IFERROR(_xlfn.XLOOKUP(AH176, BS_ATIVIDADE[ATIVIDADE],BS_ATIVIDADE[UNIDADE] ), "*")</f>
        <v>BINÁRIO</v>
      </c>
      <c r="BB176" s="12" t="str" cm="1">
        <f t="array" ref="BB1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6" s="12" t="str" cm="1">
        <f t="array" ref="BC1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76" s="10" t="str" cm="1">
        <f t="array" ref="BD1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6" s="150" t="str">
        <f>BS_CONTROLE[[#This Row],[Responsavel pelo boletim]]</f>
        <v xml:space="preserve">Ronaldo </v>
      </c>
      <c r="BF176" s="15"/>
      <c r="BG176" s="16">
        <v>2</v>
      </c>
      <c r="BH176" s="16"/>
      <c r="BI176" s="16" t="s">
        <v>1351</v>
      </c>
      <c r="BJ176" s="16" t="s">
        <v>1351</v>
      </c>
      <c r="BK176" s="15"/>
      <c r="BL176" s="130" t="s">
        <v>476</v>
      </c>
      <c r="BM176" s="130" t="s">
        <v>476</v>
      </c>
      <c r="BN176" s="130" t="s">
        <v>476</v>
      </c>
      <c r="BO176" s="16" t="s">
        <v>1351</v>
      </c>
      <c r="BP176" s="11" t="str">
        <f>IF(AND(BQ176&lt;1,BR176&lt;1),"Produção e Intervalo",IF(BQ176&lt;1,"Intervalo",IF(BR176&lt;1,"Produção","Aderente")))</f>
        <v>Intervalo</v>
      </c>
      <c r="BQ176" s="18">
        <f>IF(OR(B176="",E176=""),"*",AX176/O176)</f>
        <v>0.99999999999999911</v>
      </c>
      <c r="BR176" s="18">
        <f>IF(OR(B176="",E176=""),"*",AZ176/P176)</f>
        <v>1</v>
      </c>
      <c r="BS176" s="210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</row>
    <row r="177" spans="1:122">
      <c r="A177" s="45" t="str">
        <f>D177&amp;B177</f>
        <v>W5446066</v>
      </c>
      <c r="B177" s="183">
        <v>46066</v>
      </c>
      <c r="C177" s="134">
        <f>IF(BS_CONTROLE[[#This Row],[DATA]]="","",WEEKNUM(BS_CONTROLE[[#This Row],[DATA]]))</f>
        <v>7</v>
      </c>
      <c r="D177" s="184" t="s">
        <v>850</v>
      </c>
      <c r="E177" s="185" t="s">
        <v>638</v>
      </c>
      <c r="F177" s="142" t="str">
        <f>IF(D177="","*",VLOOKUP(E177,BS_ATIVIDADE[],3,FALSE))</f>
        <v>OUTROS</v>
      </c>
      <c r="G177" s="186" t="s">
        <v>253</v>
      </c>
      <c r="H177" s="186" t="s">
        <v>300</v>
      </c>
      <c r="I177" s="127">
        <v>73</v>
      </c>
      <c r="J177" s="127">
        <v>204</v>
      </c>
      <c r="K177" s="105">
        <v>262</v>
      </c>
      <c r="L177" s="127" t="s">
        <v>1352</v>
      </c>
      <c r="M177" s="127" t="s">
        <v>1353</v>
      </c>
      <c r="N177" s="106">
        <v>0.375</v>
      </c>
      <c r="O177" s="106">
        <v>4.1666666666666664E-2</v>
      </c>
      <c r="P177" s="105">
        <v>1</v>
      </c>
      <c r="Q177" s="9" t="str">
        <f>IF(E177=0, "*", IFERROR(_xlfn.XLOOKUP(E177, BS_ATIVIDADE[ATIVIDADE], BS_ATIVIDADE[UNIDADE]), "*"))</f>
        <v>BINÁRIO</v>
      </c>
      <c r="R177" s="128" t="str" cm="1">
        <f t="array" ref="R1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7" s="128" t="str" cm="1">
        <f t="array" ref="S1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77" s="10" t="str" cm="1">
        <f t="array" ref="T1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7" s="105" t="s">
        <v>1354</v>
      </c>
      <c r="V177" s="105" t="s">
        <v>1355</v>
      </c>
      <c r="W177" s="104" t="s">
        <v>452</v>
      </c>
      <c r="X177" s="129" t="s">
        <v>455</v>
      </c>
      <c r="Y177" s="104"/>
      <c r="Z177" s="187" t="s">
        <v>1138</v>
      </c>
      <c r="AA177" s="188" t="s">
        <v>449</v>
      </c>
      <c r="AB177" s="188" t="s">
        <v>450</v>
      </c>
      <c r="AC177" s="189">
        <v>0.29166666666666669</v>
      </c>
      <c r="AD177" s="187"/>
      <c r="AE177" s="187"/>
      <c r="AF177" s="127"/>
      <c r="AG177" s="14"/>
      <c r="AH177" s="126" t="str">
        <f>IF(BS_CONTROLE[[#This Row],[Atividade]]=0, "-", BS_CONTROLE[[#This Row],[Atividade]])</f>
        <v>DESLOCAMENTO</v>
      </c>
      <c r="AI177" s="8" t="str">
        <f>IF(BS_CONTROLE[[#This Row],[Atividade]]=0, "-", BS_CONTROLE[[#This Row],[Atividade]])</f>
        <v>DESLOCAMENTO</v>
      </c>
      <c r="AJ177" s="30" t="str">
        <f>BS_CONTROLE[[#This Row],[Local - Partida]]</f>
        <v>ZRU2</v>
      </c>
      <c r="AK177" s="30" t="str">
        <f>BS_CONTROLE[[#This Row],[Local - Encerramento]]</f>
        <v>ZEC</v>
      </c>
      <c r="AL177" s="105" t="str">
        <f>IF(BS_CONTROLE[[#This Row],[Entre - Estações]]=0, "-", BS_CONTROLE[[#This Row],[Entre - Estações]])</f>
        <v>ZRU-ZEC</v>
      </c>
      <c r="AM177" s="105" t="str">
        <f>IF(BS_CONTROLE[[#This Row],[SB]]=0, "-", BS_CONTROLE[[#This Row],[SB]])</f>
        <v>ZRUZEC</v>
      </c>
      <c r="AN177" s="105">
        <f>IF(BS_CONTROLE[[#This Row],[SUB]]=0, "-", BS_CONTROLE[[#This Row],[SUB]])</f>
        <v>73</v>
      </c>
      <c r="AO177" s="105">
        <f>BS_CONTROLE[[#This Row],[KM - Inicio]]</f>
        <v>204</v>
      </c>
      <c r="AP177" s="105">
        <f>BS_CONTROLE[[#This Row],[KM - Inicio]]</f>
        <v>204</v>
      </c>
      <c r="AQ177" s="108">
        <v>0</v>
      </c>
      <c r="AR177" s="108">
        <v>0</v>
      </c>
      <c r="AS177" s="108">
        <v>0</v>
      </c>
      <c r="AT177" s="135"/>
      <c r="AU177" s="135"/>
      <c r="AV177" s="13"/>
      <c r="AW177" s="13"/>
      <c r="AX177" s="209">
        <f>IF(D177="","*",IFERROR(IF(ISODD(COUNT(AR177:AW177)),"ERRO",SUM((AS177-AR177),(AU177-AT177),(AW177-AV177))),"ERRO"))</f>
        <v>0</v>
      </c>
      <c r="AY177" s="153"/>
      <c r="AZ177" s="109">
        <v>0</v>
      </c>
      <c r="BA177" s="9" t="str">
        <f>IFERROR(_xlfn.XLOOKUP(AH177, BS_ATIVIDADE[ATIVIDADE],BS_ATIVIDADE[UNIDADE] ), "*")</f>
        <v>BINÁRIO</v>
      </c>
      <c r="BB177" s="12" t="str" cm="1">
        <f t="array" ref="BB1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7" s="12" t="str" cm="1">
        <f t="array" ref="BC1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77" s="10" t="str" cm="1">
        <f t="array" ref="BD1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7" s="150" t="str">
        <f>BS_CONTROLE[[#This Row],[Responsavel pelo boletim]]</f>
        <v>Nelson</v>
      </c>
      <c r="BF177" s="15"/>
      <c r="BG177" s="16">
        <v>0</v>
      </c>
      <c r="BH177" s="16"/>
      <c r="BI177" s="16" t="s">
        <v>1303</v>
      </c>
      <c r="BJ177" s="16" t="s">
        <v>1303</v>
      </c>
      <c r="BK177" s="15"/>
      <c r="BL177" s="130" t="s">
        <v>471</v>
      </c>
      <c r="BM177" s="130" t="s">
        <v>500</v>
      </c>
      <c r="BN177" s="130" t="s">
        <v>599</v>
      </c>
      <c r="BO177" s="16" t="s">
        <v>1303</v>
      </c>
      <c r="BP177" s="11" t="str">
        <f>IF(AND(BQ177&lt;1,BR177&lt;1),"Produção e Intervalo",IF(BQ177&lt;1,"Intervalo",IF(BR177&lt;1,"Produção","Aderente")))</f>
        <v>Produção e Intervalo</v>
      </c>
      <c r="BQ177" s="18">
        <f>IF(OR(B177="",E177=""),"*",AX177/O177)</f>
        <v>0</v>
      </c>
      <c r="BR177" s="18">
        <f>IF(OR(B177="",E177=""),"*",AZ177/P177)</f>
        <v>0</v>
      </c>
      <c r="BS177" s="210" t="str">
        <f t="shared" si="10"/>
        <v>CCOCirculaçãoIntervaloOportunidade</v>
      </c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</row>
    <row r="178" spans="1:122">
      <c r="A178" s="45" t="str">
        <f>D178&amp;B178</f>
        <v>V4846066</v>
      </c>
      <c r="B178" s="183">
        <v>46066</v>
      </c>
      <c r="C178" s="134">
        <f>IF(BS_CONTROLE[[#This Row],[DATA]]="","",WEEKNUM(BS_CONTROLE[[#This Row],[DATA]]))</f>
        <v>7</v>
      </c>
      <c r="D178" s="184" t="s">
        <v>1234</v>
      </c>
      <c r="E178" s="185" t="s">
        <v>638</v>
      </c>
      <c r="F178" s="142" t="str">
        <f>IF(D178="","*",VLOOKUP(E178,BS_ATIVIDADE[],3,FALSE))</f>
        <v>OUTROS</v>
      </c>
      <c r="G178" s="186" t="s">
        <v>244</v>
      </c>
      <c r="H178" s="186" t="s">
        <v>332</v>
      </c>
      <c r="I178" s="127">
        <v>73</v>
      </c>
      <c r="J178" s="127">
        <v>191</v>
      </c>
      <c r="K178" s="105">
        <v>302</v>
      </c>
      <c r="L178" s="127" t="s">
        <v>1328</v>
      </c>
      <c r="M178" s="127" t="s">
        <v>1329</v>
      </c>
      <c r="N178" s="106">
        <v>0.35416666666666669</v>
      </c>
      <c r="O178" s="106">
        <v>4.1666666666666664E-2</v>
      </c>
      <c r="P178" s="105">
        <v>1</v>
      </c>
      <c r="Q178" s="9" t="str">
        <f>IF(E178=0, "*", IFERROR(_xlfn.XLOOKUP(E178, BS_ATIVIDADE[ATIVIDADE], BS_ATIVIDADE[UNIDADE]), "*"))</f>
        <v>BINÁRIO</v>
      </c>
      <c r="R178" s="128" t="str" cm="1">
        <f t="array" ref="R1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8" s="128" t="str" cm="1">
        <f t="array" ref="S1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78" s="10" t="str" cm="1">
        <f t="array" ref="T1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8" s="105" t="s">
        <v>1315</v>
      </c>
      <c r="V178" s="105" t="s">
        <v>1330</v>
      </c>
      <c r="W178" s="104" t="s">
        <v>452</v>
      </c>
      <c r="X178" s="129" t="s">
        <v>455</v>
      </c>
      <c r="Y178" s="104"/>
      <c r="Z178" s="187"/>
      <c r="AA178" s="188"/>
      <c r="AB178" s="188"/>
      <c r="AC178" s="189"/>
      <c r="AD178" s="187"/>
      <c r="AE178" s="187"/>
      <c r="AF178" s="127"/>
      <c r="AG178" s="14"/>
      <c r="AH178" s="126" t="str">
        <f>IF(BS_CONTROLE[[#This Row],[Atividade]]=0, "-", BS_CONTROLE[[#This Row],[Atividade]])</f>
        <v>DESLOCAMENTO</v>
      </c>
      <c r="AI178" s="8" t="str">
        <f>IF(BS_CONTROLE[[#This Row],[Atividade]]=0, "-", BS_CONTROLE[[#This Row],[Atividade]])</f>
        <v>DESLOCAMENTO</v>
      </c>
      <c r="AJ178" s="30" t="str">
        <f>BS_CONTROLE[[#This Row],[Local - Partida]]</f>
        <v>ZEH2</v>
      </c>
      <c r="AK178" s="30" t="str">
        <f>BS_CONTROLE[[#This Row],[Local - Encerramento]]</f>
        <v>ZDP</v>
      </c>
      <c r="AL178" s="105" t="str">
        <f>IF(BS_CONTROLE[[#This Row],[Entre - Estações]]=0, "-", BS_CONTROLE[[#This Row],[Entre - Estações]])</f>
        <v>ZEH-ZDP</v>
      </c>
      <c r="AM178" s="105" t="str">
        <f>IF(BS_CONTROLE[[#This Row],[SB]]=0, "-", BS_CONTROLE[[#This Row],[SB]])</f>
        <v>ZEHZDP</v>
      </c>
      <c r="AN178" s="105">
        <f>IF(BS_CONTROLE[[#This Row],[SUB]]=0, "-", BS_CONTROLE[[#This Row],[SUB]])</f>
        <v>73</v>
      </c>
      <c r="AO178" s="105">
        <f>BS_CONTROLE[[#This Row],[KM - Inicio]]</f>
        <v>191</v>
      </c>
      <c r="AP178" s="105">
        <f>BS_CONTROLE[[#This Row],[KM - Inicio]]</f>
        <v>191</v>
      </c>
      <c r="AQ178" s="108">
        <v>0.34652777777777777</v>
      </c>
      <c r="AR178" s="108">
        <v>0.4909722222222222</v>
      </c>
      <c r="AS178" s="108">
        <v>0.53263888888888888</v>
      </c>
      <c r="AT178" s="135"/>
      <c r="AU178" s="135"/>
      <c r="AV178" s="13"/>
      <c r="AW178" s="13"/>
      <c r="AX178" s="209">
        <f>IF(D178="","*",IFERROR(IF(ISODD(COUNT(AR178:AW178)),"ERRO",SUM((AS178-AR178),(AU178-AT178),(AW178-AV178))),"ERRO"))</f>
        <v>4.1666666666666685E-2</v>
      </c>
      <c r="AY178" s="153"/>
      <c r="AZ178" s="109">
        <v>1</v>
      </c>
      <c r="BA178" s="9" t="str">
        <f>IFERROR(_xlfn.XLOOKUP(AH178, BS_ATIVIDADE[ATIVIDADE],BS_ATIVIDADE[UNIDADE] ), "*")</f>
        <v>BINÁRIO</v>
      </c>
      <c r="BB178" s="12" t="str" cm="1">
        <f t="array" ref="BB1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8" s="12" t="str" cm="1">
        <f t="array" ref="BC1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78" s="10" t="str" cm="1">
        <f t="array" ref="BD1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8" s="150" t="str">
        <f>BS_CONTROLE[[#This Row],[Responsavel pelo boletim]]</f>
        <v xml:space="preserve">Ezequiel </v>
      </c>
      <c r="BF178" s="15"/>
      <c r="BG178" s="16">
        <v>2</v>
      </c>
      <c r="BH178" s="16"/>
      <c r="BI178" s="16" t="s">
        <v>1356</v>
      </c>
      <c r="BJ178" s="16" t="s">
        <v>1356</v>
      </c>
      <c r="BK178" s="15"/>
      <c r="BL178" s="130" t="s">
        <v>476</v>
      </c>
      <c r="BM178" s="130" t="s">
        <v>476</v>
      </c>
      <c r="BN178" s="130" t="s">
        <v>476</v>
      </c>
      <c r="BO178" s="190"/>
      <c r="BP178" s="11" t="str">
        <f>IF(AND(BQ178&lt;1,BR178&lt;1),"Produção e Intervalo",IF(BQ178&lt;1,"Intervalo",IF(BR178&lt;1,"Produção","Aderente")))</f>
        <v>Aderente</v>
      </c>
      <c r="BQ178" s="18">
        <f>IF(OR(B178="",E178=""),"*",AX178/O178)</f>
        <v>1.0000000000000004</v>
      </c>
      <c r="BR178" s="18">
        <f>IF(OR(B178="",E178=""),"*",AZ178/P178)</f>
        <v>1</v>
      </c>
      <c r="BS178" s="210" t="str">
        <f t="shared" si="10"/>
        <v>OKOK</v>
      </c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</row>
    <row r="179" spans="1:122">
      <c r="A179" s="45" t="str">
        <f t="shared" si="11"/>
        <v>V8846066</v>
      </c>
      <c r="B179" s="102">
        <v>46066</v>
      </c>
      <c r="C179" s="134">
        <f>IF(BS_CONTROLE[[#This Row],[DATA]]="","",WEEKNUM(BS_CONTROLE[[#This Row],[DATA]]))</f>
        <v>7</v>
      </c>
      <c r="D179" s="178" t="s">
        <v>832</v>
      </c>
      <c r="E179" s="126" t="s">
        <v>729</v>
      </c>
      <c r="F179" s="142" t="str">
        <f>IF(D179="","*",VLOOKUP(E179,BS_ATIVIDADE[],3,FALSE))</f>
        <v>MECANIZAÇÃO - SOCADORA</v>
      </c>
      <c r="G179" s="205" t="s">
        <v>1067</v>
      </c>
      <c r="H179" s="205" t="s">
        <v>1067</v>
      </c>
      <c r="I179" s="105">
        <v>73</v>
      </c>
      <c r="J179" s="105">
        <v>153.80000000000001</v>
      </c>
      <c r="K179" s="105">
        <v>151</v>
      </c>
      <c r="L179" s="127" t="str" cm="1">
        <f t="array" ref="L1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79" s="127" t="str" cm="1">
        <f t="array" ref="M1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79" s="186">
        <v>0.375</v>
      </c>
      <c r="O179" s="106">
        <v>0.16666666666666666</v>
      </c>
      <c r="P179" s="105">
        <v>1020</v>
      </c>
      <c r="Q179" s="9" t="str">
        <f>IF(E179=0, "*", IFERROR(_xlfn.XLOOKUP(E179, BS_ATIVIDADE[ATIVIDADE], BS_ATIVIDADE[UNIDADE]), "*"))</f>
        <v>M</v>
      </c>
      <c r="R179" s="128" t="str" cm="1">
        <f t="array" ref="R1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79" s="128" t="str" cm="1">
        <f t="array" ref="S1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79" s="10" t="str" cm="1">
        <f t="array" ref="T1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79" s="105" t="s">
        <v>1063</v>
      </c>
      <c r="V179" s="151" t="s">
        <v>1282</v>
      </c>
      <c r="W179" s="104" t="s">
        <v>447</v>
      </c>
      <c r="X179" s="129" t="s">
        <v>455</v>
      </c>
      <c r="Y179" s="104"/>
      <c r="Z179" s="105">
        <v>1</v>
      </c>
      <c r="AA179" s="103" t="s">
        <v>443</v>
      </c>
      <c r="AB179" s="152" t="s">
        <v>437</v>
      </c>
      <c r="AC179" s="107">
        <v>0.29166666666666669</v>
      </c>
      <c r="AD179" s="105">
        <v>6238</v>
      </c>
      <c r="AE179" s="105" t="s">
        <v>624</v>
      </c>
      <c r="AF179" s="105" t="s">
        <v>624</v>
      </c>
      <c r="AG179" s="14"/>
      <c r="AH179" s="126" t="str">
        <f>IF(BS_CONTROLE[[#This Row],[Atividade]]=0, "-", BS_CONTROLE[[#This Row],[Atividade]])</f>
        <v>MECANIZAÇÃO - SOCADORA</v>
      </c>
      <c r="AI179" s="8" t="str">
        <f>IF(BS_CONTROLE[[#This Row],[Atividade]]=0, "-", BS_CONTROLE[[#This Row],[Atividade]])</f>
        <v>MECANIZAÇÃO - SOCADORA</v>
      </c>
      <c r="AJ179" s="30" t="str">
        <f>BS_CONTROLE[[#This Row],[Local - Partida]]</f>
        <v>ZPN2</v>
      </c>
      <c r="AK179" s="30" t="str">
        <f>BS_CONTROLE[[#This Row],[Local - Encerramento]]</f>
        <v>ZPN2</v>
      </c>
      <c r="AL179" s="105" t="str">
        <f>IF(BS_CONTROLE[[#This Row],[Entre - Estações]]=0, "-", BS_CONTROLE[[#This Row],[Entre - Estações]])</f>
        <v>ZCV-ZCT</v>
      </c>
      <c r="AM179" s="105" t="str">
        <f>IF(BS_CONTROLE[[#This Row],[SB]]=0, "-", BS_CONTROLE[[#This Row],[SB]])</f>
        <v>152ZCT</v>
      </c>
      <c r="AN179" s="105">
        <f>IF(BS_CONTROLE[[#This Row],[SUB]]=0, "-", BS_CONTROLE[[#This Row],[SUB]])</f>
        <v>73</v>
      </c>
      <c r="AO179" s="105">
        <f>BS_CONTROLE[[#This Row],[KM - Inicio]]</f>
        <v>153.80000000000001</v>
      </c>
      <c r="AP179" s="105">
        <f>BS_CONTROLE[[#This Row],[KM - Inicio]]</f>
        <v>153.80000000000001</v>
      </c>
      <c r="AQ179" s="108">
        <v>0</v>
      </c>
      <c r="AR179" s="108">
        <v>0</v>
      </c>
      <c r="AS179" s="108">
        <v>0</v>
      </c>
      <c r="AT179" s="135"/>
      <c r="AU179" s="135"/>
      <c r="AV179" s="13"/>
      <c r="AW179" s="13"/>
      <c r="AX179" s="176">
        <f>IF(D179="","*",IFERROR(IF(ISODD(COUNT(AR179:AW179)),"ERRO",SUM((AS179-AR179),(AU179-AT179),(AW179-AV179))),"ERRO"))</f>
        <v>0</v>
      </c>
      <c r="AY179" s="153"/>
      <c r="AZ179" s="109">
        <v>0</v>
      </c>
      <c r="BA179" s="9" t="str">
        <f>IFERROR(_xlfn.XLOOKUP(AH179, BS_ATIVIDADE[ATIVIDADE],BS_ATIVIDADE[UNIDADE] ), "*")</f>
        <v>M</v>
      </c>
      <c r="BB179" s="12" t="str" cm="1">
        <f t="array" ref="BB1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79" s="12" t="str" cm="1">
        <f t="array" ref="BC1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79" s="10" t="str" cm="1">
        <f t="array" ref="BD1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79" s="150"/>
      <c r="BF179" s="15"/>
      <c r="BG179" s="16">
        <v>0</v>
      </c>
      <c r="BH179" s="16"/>
      <c r="BI179" s="16" t="s">
        <v>1325</v>
      </c>
      <c r="BJ179" s="16" t="s">
        <v>1325</v>
      </c>
      <c r="BK179" s="15"/>
      <c r="BL179" s="130" t="s">
        <v>471</v>
      </c>
      <c r="BM179" s="130" t="s">
        <v>491</v>
      </c>
      <c r="BN179" s="130" t="s">
        <v>599</v>
      </c>
      <c r="BO179" s="16" t="s">
        <v>1325</v>
      </c>
      <c r="BP179" s="11" t="str">
        <f t="shared" si="12"/>
        <v>Produção e Intervalo</v>
      </c>
      <c r="BQ179" s="18">
        <f>IF(OR(B179="",E179=""),"*",AX179/O179)</f>
        <v>0</v>
      </c>
      <c r="BR179" s="18">
        <f>IF(OR(B179="",E179=""),"*",AZ179/P179)</f>
        <v>0</v>
      </c>
      <c r="BS179" s="210" t="str">
        <f t="shared" si="10"/>
        <v>CCOCirculaçãoIntervaloContrato</v>
      </c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</row>
    <row r="180" spans="1:122">
      <c r="A180" s="45" t="str">
        <f>D180&amp;B180</f>
        <v>PEDRO (TP-696)46066</v>
      </c>
      <c r="B180" s="183">
        <v>46066</v>
      </c>
      <c r="C180" s="134">
        <f>IF(BS_CONTROLE[[#This Row],[DATA]]="","",WEEKNUM(BS_CONTROLE[[#This Row],[DATA]]))</f>
        <v>7</v>
      </c>
      <c r="D180" s="104" t="s">
        <v>945</v>
      </c>
      <c r="E180" s="126" t="s">
        <v>806</v>
      </c>
      <c r="F180" s="142" t="str">
        <f>IF(D180="","*",VLOOKUP(E180,BS_ATIVIDADE[],3,FALSE))</f>
        <v>SOLDA</v>
      </c>
      <c r="G180" s="106" t="s">
        <v>624</v>
      </c>
      <c r="H180" s="106" t="s">
        <v>624</v>
      </c>
      <c r="I180" s="105">
        <v>73</v>
      </c>
      <c r="J180" s="105">
        <v>102.4</v>
      </c>
      <c r="K180" s="105" t="s">
        <v>624</v>
      </c>
      <c r="L180" s="127" t="str" cm="1">
        <f t="array" ref="L1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180" s="127" t="str" cm="1">
        <f t="array" ref="M1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180" s="106">
        <v>0.375</v>
      </c>
      <c r="O180" s="106">
        <v>6.25E-2</v>
      </c>
      <c r="P180" s="105">
        <v>1</v>
      </c>
      <c r="Q180" s="9" t="str">
        <f>IF(E180=0, "*", IFERROR(_xlfn.XLOOKUP(E180, BS_ATIVIDADE[ATIVIDADE], BS_ATIVIDADE[UNIDADE]), "*"))</f>
        <v>Nº DE SOLDA</v>
      </c>
      <c r="R180" s="128" t="str" cm="1">
        <f t="array" ref="R1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0" s="128" t="str" cm="1">
        <f t="array" ref="S1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80" s="10" t="str" cm="1">
        <f t="array" ref="T1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0" s="105" t="s">
        <v>1292</v>
      </c>
      <c r="V180" s="151" t="s">
        <v>1150</v>
      </c>
      <c r="W180" s="104" t="s">
        <v>452</v>
      </c>
      <c r="X180" s="129" t="s">
        <v>455</v>
      </c>
      <c r="Y180" s="104"/>
      <c r="Z180" s="187"/>
      <c r="AA180" s="188"/>
      <c r="AB180" s="188"/>
      <c r="AC180" s="189"/>
      <c r="AD180" s="187"/>
      <c r="AE180" s="187"/>
      <c r="AF180" s="127"/>
      <c r="AG180" s="14"/>
      <c r="AH180" s="126" t="str">
        <f>IF(BS_CONTROLE[[#This Row],[Atividade]]=0, "-", BS_CONTROLE[[#This Row],[Atividade]])</f>
        <v>PDM - SOLDA</v>
      </c>
      <c r="AI180" s="8" t="str">
        <f>IF(BS_CONTROLE[[#This Row],[Atividade]]=0, "-", BS_CONTROLE[[#This Row],[Atividade]])</f>
        <v>PDM - SOLDA</v>
      </c>
      <c r="AJ180" s="30" t="str">
        <f>BS_CONTROLE[[#This Row],[Local - Partida]]</f>
        <v>-</v>
      </c>
      <c r="AK180" s="30" t="str">
        <f>BS_CONTROLE[[#This Row],[Local - Encerramento]]</f>
        <v>-</v>
      </c>
      <c r="AL180" s="105" t="str">
        <f>IF(BS_CONTROLE[[#This Row],[Entre - Estações]]=0, "-", BS_CONTROLE[[#This Row],[Entre - Estações]])</f>
        <v>ZCZ-ZZF</v>
      </c>
      <c r="AM180" s="105" t="str">
        <f>IF(BS_CONTROLE[[#This Row],[SB]]=0, "-", BS_CONTROLE[[#This Row],[SB]])</f>
        <v>101ZZF</v>
      </c>
      <c r="AN180" s="105">
        <f>IF(BS_CONTROLE[[#This Row],[SUB]]=0, "-", BS_CONTROLE[[#This Row],[SUB]])</f>
        <v>73</v>
      </c>
      <c r="AO180" s="105">
        <f>BS_CONTROLE[[#This Row],[KM - Inicio]]</f>
        <v>102.4</v>
      </c>
      <c r="AP180" s="105">
        <f>BS_CONTROLE[[#This Row],[KM - Inicio]]</f>
        <v>102.4</v>
      </c>
      <c r="AQ180" s="108">
        <v>0.375</v>
      </c>
      <c r="AR180" s="108">
        <v>0</v>
      </c>
      <c r="AS180" s="108">
        <v>0</v>
      </c>
      <c r="AT180" s="135"/>
      <c r="AU180" s="135"/>
      <c r="AV180" s="13"/>
      <c r="AW180" s="13"/>
      <c r="AX180" s="209">
        <f>IF(D180="","*",IFERROR(IF(ISODD(COUNT(AR180:AW180)),"ERRO",SUM((AS180-AR180),(AU180-AT180),(AW180-AV180))),"ERRO"))</f>
        <v>0</v>
      </c>
      <c r="AY180" s="153"/>
      <c r="AZ180" s="109">
        <v>0</v>
      </c>
      <c r="BA180" s="9" t="str">
        <f>IFERROR(_xlfn.XLOOKUP(AH180, BS_ATIVIDADE[ATIVIDADE],BS_ATIVIDADE[UNIDADE] ), "*")</f>
        <v>Nº DE SOLDA</v>
      </c>
      <c r="BB180" s="12" t="str" cm="1">
        <f t="array" ref="BB1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0" s="12" t="str" cm="1">
        <f t="array" ref="BC1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80" s="10" t="str" cm="1">
        <f t="array" ref="BD1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0" s="150" t="str">
        <f>BS_CONTROLE[[#This Row],[Responsavel pelo boletim]]</f>
        <v>Pedro</v>
      </c>
      <c r="BF180" s="15"/>
      <c r="BG180" s="16">
        <v>0</v>
      </c>
      <c r="BH180" s="16"/>
      <c r="BI180" s="16" t="s">
        <v>1357</v>
      </c>
      <c r="BJ180" s="16" t="s">
        <v>1357</v>
      </c>
      <c r="BK180" s="15"/>
      <c r="BL180" s="130" t="s">
        <v>471</v>
      </c>
      <c r="BM180" s="130" t="s">
        <v>500</v>
      </c>
      <c r="BN180" s="130" t="s">
        <v>599</v>
      </c>
      <c r="BO180" s="16" t="s">
        <v>1357</v>
      </c>
      <c r="BP180" s="11" t="str">
        <f>IF(AND(BQ180&lt;1,BR180&lt;1),"Produção e Intervalo",IF(BQ180&lt;1,"Intervalo",IF(BR180&lt;1,"Produção","Aderente")))</f>
        <v>Produção e Intervalo</v>
      </c>
      <c r="BQ180" s="18">
        <f>IF(OR(B180="",E180=""),"*",AX180/O180)</f>
        <v>0</v>
      </c>
      <c r="BR180" s="18">
        <f>IF(OR(B180="",E180=""),"*",AZ180/P180)</f>
        <v>0</v>
      </c>
      <c r="BS180" s="210" t="str">
        <f t="shared" si="10"/>
        <v>CCOCirculaçãoIntervaloOportunidade</v>
      </c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</row>
    <row r="181" spans="1:122">
      <c r="A181" s="45" t="str">
        <f t="shared" si="11"/>
        <v>MOD SPN46066</v>
      </c>
      <c r="B181" s="102">
        <v>46066</v>
      </c>
      <c r="C181" s="134">
        <f>IF(BS_CONTROLE[[#This Row],[DATA]]="","",WEEKNUM(BS_CONTROLE[[#This Row],[DATA]]))</f>
        <v>7</v>
      </c>
      <c r="D181" s="104" t="s">
        <v>640</v>
      </c>
      <c r="E181" s="126" t="s">
        <v>614</v>
      </c>
      <c r="F181" s="142" t="str">
        <f>IF(D181="","*",VLOOKUP(E181,BS_ATIVIDADE[],3,FALSE))</f>
        <v>OUTROS</v>
      </c>
      <c r="G181" s="106" t="s">
        <v>624</v>
      </c>
      <c r="H181" s="106" t="s">
        <v>624</v>
      </c>
      <c r="I181" s="105">
        <v>73</v>
      </c>
      <c r="J181" s="105">
        <v>52</v>
      </c>
      <c r="K181" s="105">
        <v>43.1</v>
      </c>
      <c r="L181" s="127" t="str" cm="1">
        <f t="array" ref="L1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181" s="127" t="s">
        <v>1294</v>
      </c>
      <c r="N181" s="106">
        <v>0.35416666666666669</v>
      </c>
      <c r="O181" s="106">
        <v>0.16666666666666666</v>
      </c>
      <c r="P181" s="105">
        <v>1</v>
      </c>
      <c r="Q181" s="9" t="str">
        <f>IF(E181=0, "*", IFERROR(_xlfn.XLOOKUP(E181, BS_ATIVIDADE[ATIVIDADE], BS_ATIVIDADE[UNIDADE]), "*"))</f>
        <v>BINÁRIO</v>
      </c>
      <c r="R181" s="128" t="str" cm="1">
        <f t="array" ref="R1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1" s="128" t="str" cm="1">
        <f t="array" ref="S1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81" s="10" t="str" cm="1">
        <f t="array" ref="T1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1" s="105" t="s">
        <v>1120</v>
      </c>
      <c r="V181" s="151" t="s">
        <v>1295</v>
      </c>
      <c r="W181" s="104" t="s">
        <v>447</v>
      </c>
      <c r="X181" s="129" t="s">
        <v>455</v>
      </c>
      <c r="Y181" s="104"/>
      <c r="Z181" s="105"/>
      <c r="AA181" s="103"/>
      <c r="AB181" s="152"/>
      <c r="AC181" s="107" t="s">
        <v>624</v>
      </c>
      <c r="AD181" s="105" t="s">
        <v>624</v>
      </c>
      <c r="AE181" s="105" t="s">
        <v>624</v>
      </c>
      <c r="AF181" s="105" t="s">
        <v>624</v>
      </c>
      <c r="AG181" s="14"/>
      <c r="AH181" s="126" t="str">
        <f>IF(BS_CONTROLE[[#This Row],[Atividade]]=0, "-", BS_CONTROLE[[#This Row],[Atividade]])</f>
        <v>BLOCO</v>
      </c>
      <c r="AI181" s="8" t="str">
        <f>IF(BS_CONTROLE[[#This Row],[Atividade]]=0, "-", BS_CONTROLE[[#This Row],[Atividade]])</f>
        <v>BLOCO</v>
      </c>
      <c r="AJ181" s="30" t="str">
        <f>BS_CONTROLE[[#This Row],[Local - Partida]]</f>
        <v>-</v>
      </c>
      <c r="AK181" s="30" t="str">
        <f>BS_CONTROLE[[#This Row],[Local - Encerramento]]</f>
        <v>-</v>
      </c>
      <c r="AL181" s="105" t="str">
        <f>IF(BS_CONTROLE[[#This Row],[Entre - Estações]]=0, "-", BS_CONTROLE[[#This Row],[Entre - Estações]])</f>
        <v>ZMA-ZDG</v>
      </c>
      <c r="AM181" s="105" t="str">
        <f>IF(BS_CONTROLE[[#This Row],[SB]]=0, "-", BS_CONTROLE[[#This Row],[SB]])</f>
        <v>K47ZDG/ZMAK47</v>
      </c>
      <c r="AN181" s="105">
        <f>IF(BS_CONTROLE[[#This Row],[SUB]]=0, "-", BS_CONTROLE[[#This Row],[SUB]])</f>
        <v>73</v>
      </c>
      <c r="AO181" s="105">
        <f>BS_CONTROLE[[#This Row],[KM - Inicio]]</f>
        <v>52</v>
      </c>
      <c r="AP181" s="105">
        <f>BS_CONTROLE[[#This Row],[KM - Inicio]]</f>
        <v>52</v>
      </c>
      <c r="AQ181" s="108">
        <v>0.33750000000000002</v>
      </c>
      <c r="AR181" s="108">
        <v>0</v>
      </c>
      <c r="AS181" s="108">
        <v>0</v>
      </c>
      <c r="AT181" s="135"/>
      <c r="AU181" s="135"/>
      <c r="AV181" s="13"/>
      <c r="AW181" s="13"/>
      <c r="AX181" s="176">
        <f>IF(D181="","*",IFERROR(IF(ISODD(COUNT(AR181:AW181)),"ERRO",SUM((AS181-AR181),(AU181-AT181),(AW181-AV181))),"ERRO"))</f>
        <v>0</v>
      </c>
      <c r="AY181" s="153"/>
      <c r="AZ181" s="109">
        <v>0</v>
      </c>
      <c r="BA181" s="9" t="str">
        <f>IFERROR(_xlfn.XLOOKUP(AH181, BS_ATIVIDADE[ATIVIDADE],BS_ATIVIDADE[UNIDADE] ), "*")</f>
        <v>BINÁRIO</v>
      </c>
      <c r="BB181" s="12" t="str" cm="1">
        <f t="array" ref="BB1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1" s="12" t="str" cm="1">
        <f t="array" ref="BC1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81" s="10" t="str" cm="1">
        <f t="array" ref="BD1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1" s="150"/>
      <c r="BF181" s="15"/>
      <c r="BG181" s="16">
        <v>0</v>
      </c>
      <c r="BH181" s="16"/>
      <c r="BI181" s="16" t="s">
        <v>1358</v>
      </c>
      <c r="BJ181" s="16" t="s">
        <v>1358</v>
      </c>
      <c r="BK181" s="15"/>
      <c r="BL181" s="130" t="s">
        <v>471</v>
      </c>
      <c r="BM181" s="130" t="s">
        <v>491</v>
      </c>
      <c r="BN181" s="130" t="s">
        <v>599</v>
      </c>
      <c r="BO181" s="16" t="s">
        <v>1358</v>
      </c>
      <c r="BP181" s="11" t="str">
        <f t="shared" si="12"/>
        <v>Produção e Intervalo</v>
      </c>
      <c r="BQ181" s="18">
        <f>IF(OR(B181="",E181=""),"*",AX181/O181)</f>
        <v>0</v>
      </c>
      <c r="BR181" s="18">
        <f>IF(OR(B181="",E181=""),"*",AZ181/P181)</f>
        <v>0</v>
      </c>
      <c r="BS181" s="210" t="str">
        <f t="shared" si="10"/>
        <v>CCOCirculaçãoIntervaloContrato</v>
      </c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</row>
    <row r="182" spans="1:122">
      <c r="A182" s="45" t="str">
        <f t="shared" si="11"/>
        <v>V4046066</v>
      </c>
      <c r="B182" s="102">
        <v>46066</v>
      </c>
      <c r="C182" s="134">
        <f>IF(BS_CONTROLE[[#This Row],[DATA]]="","",WEEKNUM(BS_CONTROLE[[#This Row],[DATA]]))</f>
        <v>7</v>
      </c>
      <c r="D182" s="104" t="s">
        <v>796</v>
      </c>
      <c r="E182" s="126" t="s">
        <v>755</v>
      </c>
      <c r="F182" s="142" t="str">
        <f>IF(D182="","*",VLOOKUP(E182,BS_ATIVIDADE[],3,FALSE))</f>
        <v>MODERNIZAÇÃO</v>
      </c>
      <c r="G182" s="106" t="s">
        <v>151</v>
      </c>
      <c r="H182" s="106" t="s">
        <v>151</v>
      </c>
      <c r="I182" s="105">
        <v>73</v>
      </c>
      <c r="J182" s="105">
        <v>52</v>
      </c>
      <c r="K182" s="105">
        <v>43.1</v>
      </c>
      <c r="L182" s="127" t="str" cm="1">
        <f t="array" ref="L1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182" s="127" t="s">
        <v>1294</v>
      </c>
      <c r="N182" s="106">
        <v>0.33333333333333331</v>
      </c>
      <c r="O182" s="106">
        <v>6.9444444444444447E-4</v>
      </c>
      <c r="P182" s="105">
        <v>3584</v>
      </c>
      <c r="Q182" s="9" t="str">
        <f>IF(E182=0, "*", IFERROR(_xlfn.XLOOKUP(E182, BS_ATIVIDADE[ATIVIDADE], BS_ATIVIDADE[UNIDADE]), "*"))</f>
        <v>M</v>
      </c>
      <c r="R182" s="128" t="str" cm="1">
        <f t="array" ref="R1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2" s="128" t="str" cm="1">
        <f t="array" ref="S1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82" s="10" t="str" cm="1">
        <f t="array" ref="T1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2" s="105" t="s">
        <v>1063</v>
      </c>
      <c r="V182" s="151" t="s">
        <v>1282</v>
      </c>
      <c r="W182" s="104" t="s">
        <v>447</v>
      </c>
      <c r="X182" s="129" t="s">
        <v>455</v>
      </c>
      <c r="Y182" s="104"/>
      <c r="Z182" s="105">
        <v>1</v>
      </c>
      <c r="AA182" s="103" t="s">
        <v>443</v>
      </c>
      <c r="AB182" s="152" t="s">
        <v>437</v>
      </c>
      <c r="AC182" s="107">
        <v>0.29166666666666669</v>
      </c>
      <c r="AD182" s="105">
        <v>6240</v>
      </c>
      <c r="AE182" s="105">
        <v>6200</v>
      </c>
      <c r="AF182" s="105" t="s">
        <v>624</v>
      </c>
      <c r="AG182" s="14"/>
      <c r="AH182" s="126" t="str">
        <f>IF(BS_CONTROLE[[#This Row],[Atividade]]=0, "-", BS_CONTROLE[[#This Row],[Atividade]])</f>
        <v>MODERNIZAÇÃO - SOCADORA</v>
      </c>
      <c r="AI182" s="8" t="str">
        <f>IF(BS_CONTROLE[[#This Row],[Atividade]]=0, "-", BS_CONTROLE[[#This Row],[Atividade]])</f>
        <v>MODERNIZAÇÃO - SOCADORA</v>
      </c>
      <c r="AJ182" s="30" t="str">
        <f>BS_CONTROLE[[#This Row],[Local - Partida]]</f>
        <v>K58K592</v>
      </c>
      <c r="AK182" s="30" t="str">
        <f>BS_CONTROLE[[#This Row],[Local - Encerramento]]</f>
        <v>K58K592</v>
      </c>
      <c r="AL182" s="105" t="str">
        <f>IF(BS_CONTROLE[[#This Row],[Entre - Estações]]=0, "-", BS_CONTROLE[[#This Row],[Entre - Estações]])</f>
        <v>ZMA-ZDG</v>
      </c>
      <c r="AM182" s="105" t="str">
        <f>IF(BS_CONTROLE[[#This Row],[SB]]=0, "-", BS_CONTROLE[[#This Row],[SB]])</f>
        <v>K47ZDG/ZMAK47</v>
      </c>
      <c r="AN182" s="105">
        <f>IF(BS_CONTROLE[[#This Row],[SUB]]=0, "-", BS_CONTROLE[[#This Row],[SUB]])</f>
        <v>73</v>
      </c>
      <c r="AO182" s="105">
        <f>BS_CONTROLE[[#This Row],[KM - Inicio]]</f>
        <v>52</v>
      </c>
      <c r="AP182" s="105">
        <f>BS_CONTROLE[[#This Row],[KM - Inicio]]</f>
        <v>52</v>
      </c>
      <c r="AQ182" s="108">
        <v>0.33750000000000002</v>
      </c>
      <c r="AR182" s="108">
        <v>0</v>
      </c>
      <c r="AS182" s="108">
        <v>0</v>
      </c>
      <c r="AT182" s="135"/>
      <c r="AU182" s="135"/>
      <c r="AV182" s="13"/>
      <c r="AW182" s="13"/>
      <c r="AX182" s="176">
        <f>IF(D182="","*",IFERROR(IF(ISODD(COUNT(AR182:AW182)),"ERRO",SUM((AS182-AR182),(AU182-AT182),(AW182-AV182))),"ERRO"))</f>
        <v>0</v>
      </c>
      <c r="AY182" s="153"/>
      <c r="AZ182" s="109">
        <v>0</v>
      </c>
      <c r="BA182" s="9" t="str">
        <f>IFERROR(_xlfn.XLOOKUP(AH182, BS_ATIVIDADE[ATIVIDADE],BS_ATIVIDADE[UNIDADE] ), "*")</f>
        <v>M</v>
      </c>
      <c r="BB182" s="12" t="str" cm="1">
        <f t="array" ref="BB1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2" s="12" t="str" cm="1">
        <f t="array" ref="BC1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82" s="10" t="str" cm="1">
        <f t="array" ref="BD1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2" s="150"/>
      <c r="BF182" s="15"/>
      <c r="BG182" s="16">
        <v>0</v>
      </c>
      <c r="BH182" s="16"/>
      <c r="BI182" s="16" t="s">
        <v>1358</v>
      </c>
      <c r="BJ182" s="16" t="s">
        <v>1358</v>
      </c>
      <c r="BK182" s="15"/>
      <c r="BL182" s="130" t="s">
        <v>471</v>
      </c>
      <c r="BM182" s="130" t="s">
        <v>491</v>
      </c>
      <c r="BN182" s="130" t="s">
        <v>599</v>
      </c>
      <c r="BO182" s="16" t="s">
        <v>1358</v>
      </c>
      <c r="BP182" s="11" t="str">
        <f t="shared" si="12"/>
        <v>Produção e Intervalo</v>
      </c>
      <c r="BQ182" s="18">
        <f>IF(OR(B182="",E182=""),"*",AX182/O182)</f>
        <v>0</v>
      </c>
      <c r="BR182" s="18">
        <f>IF(OR(B182="",E182=""),"*",AZ182/P182)</f>
        <v>0</v>
      </c>
      <c r="BS182" s="210" t="str">
        <f t="shared" si="10"/>
        <v>CCOCirculaçãoIntervaloContrato</v>
      </c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</row>
    <row r="183" spans="1:122">
      <c r="A183" s="45" t="str">
        <f>D183&amp;B183</f>
        <v>V9546066</v>
      </c>
      <c r="B183" s="183">
        <v>46066</v>
      </c>
      <c r="C183" s="134">
        <f>IF(BS_CONTROLE[[#This Row],[DATA]]="","",WEEKNUM(BS_CONTROLE[[#This Row],[DATA]]))</f>
        <v>7</v>
      </c>
      <c r="D183" s="104" t="s">
        <v>843</v>
      </c>
      <c r="E183" s="126" t="s">
        <v>638</v>
      </c>
      <c r="F183" s="142" t="str">
        <f>IF(D183="","*",VLOOKUP(E183,BS_ATIVIDADE[],3,FALSE))</f>
        <v>OUTROS</v>
      </c>
      <c r="G183" s="106" t="s">
        <v>137</v>
      </c>
      <c r="H183" s="106" t="s">
        <v>1335</v>
      </c>
      <c r="I183" s="105">
        <v>73</v>
      </c>
      <c r="J183" s="105">
        <v>42</v>
      </c>
      <c r="K183" s="105" t="s">
        <v>624</v>
      </c>
      <c r="L183" s="127" t="s">
        <v>1336</v>
      </c>
      <c r="M183" s="127" t="s">
        <v>1337</v>
      </c>
      <c r="N183" s="106">
        <v>0.3125</v>
      </c>
      <c r="O183" s="106">
        <v>4.1666666666666664E-2</v>
      </c>
      <c r="P183" s="105">
        <v>1</v>
      </c>
      <c r="Q183" s="9" t="str">
        <f>IF(E183=0, "*", IFERROR(_xlfn.XLOOKUP(E183, BS_ATIVIDADE[ATIVIDADE], BS_ATIVIDADE[UNIDADE]), "*"))</f>
        <v>BINÁRIO</v>
      </c>
      <c r="R183" s="128" t="str" cm="1">
        <f t="array" ref="R1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3" s="128" t="str" cm="1">
        <f t="array" ref="S1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83" s="10" t="str" cm="1">
        <f t="array" ref="T1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3" s="105" t="s">
        <v>1120</v>
      </c>
      <c r="V183" s="151" t="s">
        <v>1338</v>
      </c>
      <c r="W183" s="104" t="s">
        <v>452</v>
      </c>
      <c r="X183" s="129" t="s">
        <v>455</v>
      </c>
      <c r="Y183" s="104"/>
      <c r="Z183" s="105" t="s">
        <v>1339</v>
      </c>
      <c r="AA183" s="103" t="s">
        <v>443</v>
      </c>
      <c r="AB183" s="152" t="s">
        <v>437</v>
      </c>
      <c r="AC183" s="107"/>
      <c r="AD183" s="105"/>
      <c r="AE183" s="105"/>
      <c r="AF183" s="105"/>
      <c r="AG183" s="14"/>
      <c r="AH183" s="126" t="str">
        <f>IF(BS_CONTROLE[[#This Row],[Atividade]]=0, "-", BS_CONTROLE[[#This Row],[Atividade]])</f>
        <v>DESLOCAMENTO</v>
      </c>
      <c r="AI183" s="8" t="str">
        <f>IF(BS_CONTROLE[[#This Row],[Atividade]]=0, "-", BS_CONTROLE[[#This Row],[Atividade]])</f>
        <v>DESLOCAMENTO</v>
      </c>
      <c r="AJ183" s="30" t="str">
        <f>BS_CONTROLE[[#This Row],[Local - Partida]]</f>
        <v>ZMA2</v>
      </c>
      <c r="AK183" s="30" t="str">
        <f>BS_CONTROLE[[#This Row],[Local - Encerramento]]</f>
        <v>ZYU</v>
      </c>
      <c r="AL183" s="105" t="str">
        <f>IF(BS_CONTROLE[[#This Row],[Entre - Estações]]=0, "-", BS_CONTROLE[[#This Row],[Entre - Estações]])</f>
        <v>ZMA-ZYU</v>
      </c>
      <c r="AM183" s="105" t="str">
        <f>IF(BS_CONTROLE[[#This Row],[SB]]=0, "-", BS_CONTROLE[[#This Row],[SB]])</f>
        <v>ZMAZYU</v>
      </c>
      <c r="AN183" s="105">
        <f>IF(BS_CONTROLE[[#This Row],[SUB]]=0, "-", BS_CONTROLE[[#This Row],[SUB]])</f>
        <v>73</v>
      </c>
      <c r="AO183" s="105">
        <f>BS_CONTROLE[[#This Row],[KM - Inicio]]</f>
        <v>42</v>
      </c>
      <c r="AP183" s="105">
        <f>BS_CONTROLE[[#This Row],[KM - Inicio]]</f>
        <v>42</v>
      </c>
      <c r="AQ183" s="108">
        <v>0.30902777777777779</v>
      </c>
      <c r="AR183" s="108">
        <v>0</v>
      </c>
      <c r="AS183" s="108">
        <v>0</v>
      </c>
      <c r="AT183" s="135"/>
      <c r="AU183" s="135"/>
      <c r="AV183" s="13"/>
      <c r="AW183" s="13"/>
      <c r="AX183" s="209">
        <f>IF(D183="","*",IFERROR(IF(ISODD(COUNT(AR183:AW183)),"ERRO",SUM((AS183-AR183),(AU183-AT183),(AW183-AV183))),"ERRO"))</f>
        <v>0</v>
      </c>
      <c r="AY183" s="153"/>
      <c r="AZ183" s="109">
        <v>0</v>
      </c>
      <c r="BA183" s="9" t="str">
        <f>IFERROR(_xlfn.XLOOKUP(AH183, BS_ATIVIDADE[ATIVIDADE],BS_ATIVIDADE[UNIDADE] ), "*")</f>
        <v>BINÁRIO</v>
      </c>
      <c r="BB183" s="12" t="str" cm="1">
        <f t="array" ref="BB1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3" s="12" t="str" cm="1">
        <f t="array" ref="BC1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83" s="10" t="str" cm="1">
        <f t="array" ref="BD1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3" s="150" t="str">
        <f>BS_CONTROLE[[#This Row],[Responsavel pelo boletim]]</f>
        <v>Luiz Granado</v>
      </c>
      <c r="BF183" s="15"/>
      <c r="BG183" s="16">
        <v>0</v>
      </c>
      <c r="BH183" s="16"/>
      <c r="BI183" s="16" t="s">
        <v>1359</v>
      </c>
      <c r="BJ183" s="16" t="s">
        <v>1359</v>
      </c>
      <c r="BK183" s="15"/>
      <c r="BL183" s="130" t="s">
        <v>471</v>
      </c>
      <c r="BM183" s="130" t="s">
        <v>500</v>
      </c>
      <c r="BN183" s="130" t="s">
        <v>599</v>
      </c>
      <c r="BO183" s="16" t="s">
        <v>1359</v>
      </c>
      <c r="BP183" s="11" t="str">
        <f>IF(AND(BQ183&lt;1,BR183&lt;1),"Produção e Intervalo",IF(BQ183&lt;1,"Intervalo",IF(BR183&lt;1,"Produção","Aderente")))</f>
        <v>Produção e Intervalo</v>
      </c>
      <c r="BQ183" s="18">
        <f>IF(OR(B183="",E183=""),"*",AX183/O183)</f>
        <v>0</v>
      </c>
      <c r="BR183" s="18">
        <f>IF(OR(B183="",E183=""),"*",AZ183/P183)</f>
        <v>0</v>
      </c>
      <c r="BS183" s="210" t="str">
        <f t="shared" si="10"/>
        <v>CCOCirculaçãoIntervaloOportunidade</v>
      </c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</row>
    <row r="184" spans="1:122">
      <c r="A184" s="45" t="str">
        <f t="shared" si="11"/>
        <v>ANTONIO (TF-681)46066</v>
      </c>
      <c r="B184" s="102">
        <v>46066</v>
      </c>
      <c r="C184" s="134">
        <f>IF(BS_CONTROLE[[#This Row],[DATA]]="","",WEEKNUM(BS_CONTROLE[[#This Row],[DATA]]))</f>
        <v>7</v>
      </c>
      <c r="D184" s="104" t="s">
        <v>882</v>
      </c>
      <c r="E184" s="126" t="s">
        <v>806</v>
      </c>
      <c r="F184" s="142" t="str">
        <f>IF(D184="","*",VLOOKUP(E184,BS_ATIVIDADE[],3,FALSE))</f>
        <v>SOLDA</v>
      </c>
      <c r="G184" s="106" t="s">
        <v>624</v>
      </c>
      <c r="H184" s="106" t="s">
        <v>624</v>
      </c>
      <c r="I184" s="105">
        <v>73</v>
      </c>
      <c r="J184" s="105">
        <v>16.8</v>
      </c>
      <c r="K184" s="105" t="s">
        <v>624</v>
      </c>
      <c r="L184" s="127" t="str" cm="1">
        <f t="array" ref="L1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84" s="127" t="str" cm="1">
        <f t="array" ref="M1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K14K18</v>
      </c>
      <c r="N184" s="106">
        <v>0.375</v>
      </c>
      <c r="O184" s="106">
        <v>6.25E-2</v>
      </c>
      <c r="P184" s="105">
        <v>1</v>
      </c>
      <c r="Q184" s="9" t="str">
        <f>IF(E184=0, "*", IFERROR(_xlfn.XLOOKUP(E184, BS_ATIVIDADE[ATIVIDADE], BS_ATIVIDADE[UNIDADE]), "*"))</f>
        <v>Nº DE SOLDA</v>
      </c>
      <c r="R184" s="128" t="str" cm="1">
        <f t="array" ref="R1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4" s="128" t="str" cm="1">
        <f t="array" ref="S1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84" s="10" t="str" cm="1">
        <f t="array" ref="T1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4" s="105" t="s">
        <v>1298</v>
      </c>
      <c r="V184" s="151" t="s">
        <v>1150</v>
      </c>
      <c r="W184" s="104" t="s">
        <v>452</v>
      </c>
      <c r="X184" s="129" t="s">
        <v>455</v>
      </c>
      <c r="Y184" s="104"/>
      <c r="Z184" s="105"/>
      <c r="AA184" s="103"/>
      <c r="AB184" s="152"/>
      <c r="AC184" s="107" t="s">
        <v>624</v>
      </c>
      <c r="AD184" s="105" t="s">
        <v>624</v>
      </c>
      <c r="AE184" s="105" t="s">
        <v>624</v>
      </c>
      <c r="AF184" s="105" t="s">
        <v>624</v>
      </c>
      <c r="AG184" s="14"/>
      <c r="AH184" s="126" t="str">
        <f>IF(BS_CONTROLE[[#This Row],[Atividade]]=0, "-", BS_CONTROLE[[#This Row],[Atividade]])</f>
        <v>PDM - SOLDA</v>
      </c>
      <c r="AI184" s="8" t="str">
        <f>IF(BS_CONTROLE[[#This Row],[Atividade]]=0, "-", BS_CONTROLE[[#This Row],[Atividade]])</f>
        <v>PDM - SOLDA</v>
      </c>
      <c r="AJ184" s="30" t="str">
        <f>BS_CONTROLE[[#This Row],[Local - Partida]]</f>
        <v>-</v>
      </c>
      <c r="AK184" s="30" t="str">
        <f>BS_CONTROLE[[#This Row],[Local - Encerramento]]</f>
        <v>-</v>
      </c>
      <c r="AL184" s="105" t="str">
        <f>IF(BS_CONTROLE[[#This Row],[Entre - Estações]]=0, "-", BS_CONTROLE[[#This Row],[Entre - Estações]])</f>
        <v>ZZR-ZDZ</v>
      </c>
      <c r="AM184" s="105" t="str">
        <f>IF(BS_CONTROLE[[#This Row],[SB]]=0, "-", BS_CONTROLE[[#This Row],[SB]])</f>
        <v>K14K18</v>
      </c>
      <c r="AN184" s="105">
        <f>IF(BS_CONTROLE[[#This Row],[SUB]]=0, "-", BS_CONTROLE[[#This Row],[SUB]])</f>
        <v>73</v>
      </c>
      <c r="AO184" s="105">
        <f>BS_CONTROLE[[#This Row],[KM - Inicio]]</f>
        <v>16.8</v>
      </c>
      <c r="AP184" s="105">
        <f>BS_CONTROLE[[#This Row],[KM - Inicio]]</f>
        <v>16.8</v>
      </c>
      <c r="AQ184" s="108">
        <v>0.3611111111111111</v>
      </c>
      <c r="AR184" s="108">
        <v>0</v>
      </c>
      <c r="AS184" s="108">
        <v>0</v>
      </c>
      <c r="AT184" s="135"/>
      <c r="AU184" s="135"/>
      <c r="AV184" s="13"/>
      <c r="AW184" s="13"/>
      <c r="AX184" s="176">
        <f>IF(D184="","*",IFERROR(IF(ISODD(COUNT(AR184:AW184)),"ERRO",SUM((AS184-AR184),(AU184-AT184),(AW184-AV184))),"ERRO"))</f>
        <v>0</v>
      </c>
      <c r="AY184" s="153"/>
      <c r="AZ184" s="109">
        <v>0</v>
      </c>
      <c r="BA184" s="9" t="str">
        <f>IFERROR(_xlfn.XLOOKUP(AH184, BS_ATIVIDADE[ATIVIDADE],BS_ATIVIDADE[UNIDADE] ), "*")</f>
        <v>Nº DE SOLDA</v>
      </c>
      <c r="BB184" s="12" t="str" cm="1">
        <f t="array" ref="BB1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4" s="12" t="str" cm="1">
        <f t="array" ref="BC1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84" s="10" t="str" cm="1">
        <f t="array" ref="BD1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4" s="150"/>
      <c r="BF184" s="15"/>
      <c r="BG184" s="16">
        <v>0</v>
      </c>
      <c r="BH184" s="16"/>
      <c r="BI184" s="16" t="s">
        <v>1360</v>
      </c>
      <c r="BJ184" s="16" t="s">
        <v>1360</v>
      </c>
      <c r="BK184" s="15"/>
      <c r="BL184" s="130" t="s">
        <v>471</v>
      </c>
      <c r="BM184" s="130" t="s">
        <v>500</v>
      </c>
      <c r="BN184" s="130" t="s">
        <v>599</v>
      </c>
      <c r="BO184" s="16" t="s">
        <v>1360</v>
      </c>
      <c r="BP184" s="11" t="str">
        <f t="shared" si="12"/>
        <v>Produção e Intervalo</v>
      </c>
      <c r="BQ184" s="18">
        <f>IF(OR(B184="",E184=""),"*",AX184/O184)</f>
        <v>0</v>
      </c>
      <c r="BR184" s="18">
        <f>IF(OR(B184="",E184=""),"*",AZ184/P184)</f>
        <v>0</v>
      </c>
      <c r="BS184" s="210" t="str">
        <f t="shared" si="10"/>
        <v>CCOCirculaçãoIntervaloOportunidade</v>
      </c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</row>
    <row r="185" spans="1:122">
      <c r="A185" s="45" t="str">
        <f>D185&amp;B185</f>
        <v>TURMA FIXA VIA 46066</v>
      </c>
      <c r="B185" s="183">
        <v>46066</v>
      </c>
      <c r="C185" s="134">
        <f>IF(BS_CONTROLE[[#This Row],[DATA]]="","",WEEKNUM(BS_CONTROLE[[#This Row],[DATA]]))</f>
        <v>7</v>
      </c>
      <c r="D185" s="184" t="s">
        <v>873</v>
      </c>
      <c r="E185" s="185" t="s">
        <v>780</v>
      </c>
      <c r="F185" s="142" t="str">
        <f>IF(D185="","*",VLOOKUP(E185,BS_ATIVIDADE[],3,FALSE))</f>
        <v>AMV</v>
      </c>
      <c r="G185" s="186" t="s">
        <v>624</v>
      </c>
      <c r="H185" s="186" t="s">
        <v>624</v>
      </c>
      <c r="I185" s="127">
        <v>70</v>
      </c>
      <c r="J185" s="127">
        <v>156.1</v>
      </c>
      <c r="K185" s="105" t="s">
        <v>624</v>
      </c>
      <c r="L185" s="127" t="str" cm="1">
        <f t="array" ref="L1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ZQX-ZOX</v>
      </c>
      <c r="M185" s="127" t="s">
        <v>1361</v>
      </c>
      <c r="N185" s="106">
        <v>0.375</v>
      </c>
      <c r="O185" s="106">
        <v>4.1666666666666664E-2</v>
      </c>
      <c r="P185" s="105">
        <v>1</v>
      </c>
      <c r="Q185" s="9" t="str">
        <f>IF(E185=0, "*", IFERROR(_xlfn.XLOOKUP(E185, BS_ATIVIDADE[ATIVIDADE], BS_ATIVIDADE[UNIDADE]), "*"))</f>
        <v>Nº DE PEÇAS</v>
      </c>
      <c r="R185" s="128" t="str" cm="1">
        <f t="array" ref="R1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5" s="128" t="str" cm="1">
        <f t="array" ref="S1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85" s="10" t="str" cm="1">
        <f t="array" ref="T1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85" s="105" t="s">
        <v>1362</v>
      </c>
      <c r="V185" s="105" t="s">
        <v>1363</v>
      </c>
      <c r="W185" s="104" t="s">
        <v>452</v>
      </c>
      <c r="X185" s="129" t="s">
        <v>455</v>
      </c>
      <c r="Y185" s="104"/>
      <c r="Z185" s="187"/>
      <c r="AA185" s="188"/>
      <c r="AB185" s="188"/>
      <c r="AC185" s="189"/>
      <c r="AD185" s="187"/>
      <c r="AE185" s="187"/>
      <c r="AF185" s="127"/>
      <c r="AG185" s="14"/>
      <c r="AH185" s="126" t="str">
        <f>IF(BS_CONTROLE[[#This Row],[Atividade]]=0, "-", BS_CONTROLE[[#This Row],[Atividade]])</f>
        <v>PDM - AMV - JACARÉ</v>
      </c>
      <c r="AI185" s="8" t="str">
        <f>IF(BS_CONTROLE[[#This Row],[Atividade]]=0, "-", BS_CONTROLE[[#This Row],[Atividade]])</f>
        <v>PDM - AMV - JACARÉ</v>
      </c>
      <c r="AJ185" s="30" t="str">
        <f>BS_CONTROLE[[#This Row],[Local - Partida]]</f>
        <v>-</v>
      </c>
      <c r="AK185" s="30" t="str">
        <f>BS_CONTROLE[[#This Row],[Local - Encerramento]]</f>
        <v>-</v>
      </c>
      <c r="AL185" s="105" t="str">
        <f>IF(BS_CONTROLE[[#This Row],[Entre - Estações]]=0, "-", BS_CONTROLE[[#This Row],[Entre - Estações]])</f>
        <v>ZQX-ZOX</v>
      </c>
      <c r="AM185" s="105" t="str">
        <f>IF(BS_CONTROLE[[#This Row],[SB]]=0, "-", BS_CONTROLE[[#This Row],[SB]])</f>
        <v>ZOXS</v>
      </c>
      <c r="AN185" s="105">
        <f>IF(BS_CONTROLE[[#This Row],[SUB]]=0, "-", BS_CONTROLE[[#This Row],[SUB]])</f>
        <v>70</v>
      </c>
      <c r="AO185" s="105">
        <f>BS_CONTROLE[[#This Row],[KM - Inicio]]</f>
        <v>156.1</v>
      </c>
      <c r="AP185" s="105">
        <f>BS_CONTROLE[[#This Row],[KM - Inicio]]</f>
        <v>156.1</v>
      </c>
      <c r="AQ185" s="108">
        <v>0.45833333333333331</v>
      </c>
      <c r="AR185" s="108">
        <v>0.52708333333333335</v>
      </c>
      <c r="AS185" s="108">
        <v>0.56874999999999998</v>
      </c>
      <c r="AT185" s="135"/>
      <c r="AU185" s="135"/>
      <c r="AV185" s="13"/>
      <c r="AW185" s="13"/>
      <c r="AX185" s="209">
        <f>IF(D185="","*",IFERROR(IF(ISODD(COUNT(AR185:AW185)),"ERRO",SUM((AS185-AR185),(AU185-AT185),(AW185-AV185))),"ERRO"))</f>
        <v>4.166666666666663E-2</v>
      </c>
      <c r="AY185" s="153"/>
      <c r="AZ185" s="109">
        <v>1</v>
      </c>
      <c r="BA185" s="9" t="str">
        <f>IFERROR(_xlfn.XLOOKUP(AH185, BS_ATIVIDADE[ATIVIDADE],BS_ATIVIDADE[UNIDADE] ), "*")</f>
        <v>Nº DE PEÇAS</v>
      </c>
      <c r="BB185" s="12" t="str" cm="1">
        <f t="array" ref="BB1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5" s="12" t="str" cm="1">
        <f t="array" ref="BC1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85" s="10" t="str" cm="1">
        <f t="array" ref="BD1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85" s="150" t="str">
        <f>BS_CONTROLE[[#This Row],[Responsavel pelo boletim]]</f>
        <v>Marcone</v>
      </c>
      <c r="BF185" s="15"/>
      <c r="BG185" s="16">
        <v>2</v>
      </c>
      <c r="BH185" s="16"/>
      <c r="BI185" s="16" t="s">
        <v>1364</v>
      </c>
      <c r="BJ185" s="16" t="s">
        <v>1364</v>
      </c>
      <c r="BK185" s="15"/>
      <c r="BL185" s="130" t="s">
        <v>476</v>
      </c>
      <c r="BM185" s="130" t="s">
        <v>476</v>
      </c>
      <c r="BN185" s="130" t="s">
        <v>476</v>
      </c>
      <c r="BO185" s="16"/>
      <c r="BP185" s="11" t="str">
        <f>IF(AND(BQ185&lt;1,BR185&lt;1),"Produção e Intervalo",IF(BQ185&lt;1,"Intervalo",IF(BR185&lt;1,"Produção","Aderente")))</f>
        <v>Intervalo</v>
      </c>
      <c r="BQ185" s="18">
        <f>IF(OR(B185="",E185=""),"*",AX185/O185)</f>
        <v>0.99999999999999911</v>
      </c>
      <c r="BR185" s="18">
        <f>IF(OR(B185="",E185=""),"*",AZ185/P185)</f>
        <v>1</v>
      </c>
      <c r="BS185" s="210" t="str">
        <f t="shared" si="10"/>
        <v>OKOK</v>
      </c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</row>
    <row r="186" spans="1:122">
      <c r="A186" s="45" t="str">
        <f t="shared" si="11"/>
        <v>V8346066</v>
      </c>
      <c r="B186" s="102">
        <v>46066</v>
      </c>
      <c r="C186" s="134">
        <f>IF(BS_CONTROLE[[#This Row],[DATA]]="","",WEEKNUM(BS_CONTROLE[[#This Row],[DATA]]))</f>
        <v>7</v>
      </c>
      <c r="D186" s="104" t="s">
        <v>822</v>
      </c>
      <c r="E186" s="126" t="s">
        <v>729</v>
      </c>
      <c r="F186" s="142" t="str">
        <f>IF(D186="","*",VLOOKUP(E186,BS_ATIVIDADE[],3,FALSE))</f>
        <v>MECANIZAÇÃO - SOCADORA</v>
      </c>
      <c r="G186" s="106" t="s">
        <v>57</v>
      </c>
      <c r="H186" s="106" t="s">
        <v>57</v>
      </c>
      <c r="I186" s="105">
        <v>70</v>
      </c>
      <c r="J186" s="105">
        <v>139.19999999999999</v>
      </c>
      <c r="K186" s="105">
        <v>135</v>
      </c>
      <c r="L186" s="127" t="str" cm="1">
        <f t="array" ref="L1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186" s="127" t="str" cm="1">
        <f t="array" ref="M1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186" s="106">
        <v>0.33333333333333331</v>
      </c>
      <c r="O186" s="106">
        <v>0.16666666666666666</v>
      </c>
      <c r="P186" s="105">
        <v>960</v>
      </c>
      <c r="Q186" s="9" t="str">
        <f>IF(E186=0, "*", IFERROR(_xlfn.XLOOKUP(E186, BS_ATIVIDADE[ATIVIDADE], BS_ATIVIDADE[UNIDADE]), "*"))</f>
        <v>M</v>
      </c>
      <c r="R186" s="128" t="str" cm="1">
        <f t="array" ref="R1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6" s="128" t="str" cm="1">
        <f t="array" ref="S1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186" s="10" t="str" cm="1">
        <f t="array" ref="T1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186" s="105" t="s">
        <v>1063</v>
      </c>
      <c r="V186" s="151" t="s">
        <v>1282</v>
      </c>
      <c r="W186" s="104" t="s">
        <v>447</v>
      </c>
      <c r="X186" s="129" t="s">
        <v>455</v>
      </c>
      <c r="Y186" s="104"/>
      <c r="Z186" s="105">
        <v>1</v>
      </c>
      <c r="AA186" s="103" t="s">
        <v>443</v>
      </c>
      <c r="AB186" s="152" t="s">
        <v>437</v>
      </c>
      <c r="AC186" s="107">
        <v>0.29166666666666669</v>
      </c>
      <c r="AD186" s="105">
        <v>6233</v>
      </c>
      <c r="AE186" s="105" t="s">
        <v>624</v>
      </c>
      <c r="AF186" s="105" t="s">
        <v>624</v>
      </c>
      <c r="AG186" s="14"/>
      <c r="AH186" s="126" t="str">
        <f>IF(BS_CONTROLE[[#This Row],[Atividade]]=0, "-", BS_CONTROLE[[#This Row],[Atividade]])</f>
        <v>MECANIZAÇÃO - SOCADORA</v>
      </c>
      <c r="AI186" s="8" t="str">
        <f>IF(BS_CONTROLE[[#This Row],[Atividade]]=0, "-", BS_CONTROLE[[#This Row],[Atividade]])</f>
        <v>MECANIZAÇÃO - SOCADORA</v>
      </c>
      <c r="AJ186" s="30" t="str">
        <f>BS_CONTROLE[[#This Row],[Local - Partida]]</f>
        <v>ZIQ2</v>
      </c>
      <c r="AK186" s="30" t="str">
        <f>BS_CONTROLE[[#This Row],[Local - Encerramento]]</f>
        <v>ZIQ2</v>
      </c>
      <c r="AL186" s="105" t="str">
        <f>IF(BS_CONTROLE[[#This Row],[Entre - Estações]]=0, "-", BS_CONTROLE[[#This Row],[Entre - Estações]])</f>
        <v>ZRQ-ZQX</v>
      </c>
      <c r="AM186" s="105" t="str">
        <f>IF(BS_CONTROLE[[#This Row],[SB]]=0, "-", BS_CONTROLE[[#This Row],[SB]])</f>
        <v>139ZQX1</v>
      </c>
      <c r="AN186" s="105">
        <f>IF(BS_CONTROLE[[#This Row],[SUB]]=0, "-", BS_CONTROLE[[#This Row],[SUB]])</f>
        <v>70</v>
      </c>
      <c r="AO186" s="105">
        <f>BS_CONTROLE[[#This Row],[KM - Inicio]]</f>
        <v>139.19999999999999</v>
      </c>
      <c r="AP186" s="105">
        <f>BS_CONTROLE[[#This Row],[KM - Inicio]]</f>
        <v>139.19999999999999</v>
      </c>
      <c r="AQ186" s="108">
        <v>0.34930555555555554</v>
      </c>
      <c r="AR186" s="108">
        <v>0</v>
      </c>
      <c r="AS186" s="108">
        <v>0</v>
      </c>
      <c r="AT186" s="135"/>
      <c r="AU186" s="135"/>
      <c r="AV186" s="13"/>
      <c r="AW186" s="13"/>
      <c r="AX186" s="176">
        <f>IF(D186="","*",IFERROR(IF(ISODD(COUNT(AR186:AW186)),"ERRO",SUM((AS186-AR186),(AU186-AT186),(AW186-AV186))),"ERRO"))</f>
        <v>0</v>
      </c>
      <c r="AY186" s="153"/>
      <c r="AZ186" s="109">
        <v>0</v>
      </c>
      <c r="BA186" s="9" t="str">
        <f>IFERROR(_xlfn.XLOOKUP(AH186, BS_ATIVIDADE[ATIVIDADE],BS_ATIVIDADE[UNIDADE] ), "*")</f>
        <v>M</v>
      </c>
      <c r="BB186" s="12" t="str" cm="1">
        <f t="array" ref="BB1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6" s="12" t="str" cm="1">
        <f t="array" ref="BC1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186" s="10" t="str" cm="1">
        <f t="array" ref="BD1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186" s="150"/>
      <c r="BF186" s="15"/>
      <c r="BG186" s="16">
        <v>0</v>
      </c>
      <c r="BH186" s="16"/>
      <c r="BI186" s="16" t="s">
        <v>1365</v>
      </c>
      <c r="BJ186" s="16" t="s">
        <v>1365</v>
      </c>
      <c r="BK186" s="15"/>
      <c r="BL186" s="130" t="s">
        <v>471</v>
      </c>
      <c r="BM186" s="130" t="s">
        <v>491</v>
      </c>
      <c r="BN186" s="130" t="s">
        <v>599</v>
      </c>
      <c r="BO186" s="16" t="s">
        <v>1365</v>
      </c>
      <c r="BP186" s="11" t="str">
        <f t="shared" si="12"/>
        <v>Produção e Intervalo</v>
      </c>
      <c r="BQ186" s="18">
        <f>IF(OR(B186="",E186=""),"*",AX186/O186)</f>
        <v>0</v>
      </c>
      <c r="BR186" s="18">
        <f>IF(OR(B186="",E186=""),"*",AZ186/P186)</f>
        <v>0</v>
      </c>
      <c r="BS186" s="210" t="str">
        <f t="shared" si="10"/>
        <v>CCOCirculaçãoIntervaloContrato</v>
      </c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</row>
    <row r="187" spans="1:122">
      <c r="A187" s="45" t="str">
        <f t="shared" si="11"/>
        <v/>
      </c>
      <c r="B187" s="102"/>
      <c r="C187" s="134" t="str">
        <f>IF(BS_CONTROLE[[#This Row],[DATA]]="","",WEEKNUM(BS_CONTROLE[[#This Row],[DATA]]))</f>
        <v/>
      </c>
      <c r="D187" s="104"/>
      <c r="E187" s="126"/>
      <c r="F187" s="142" t="str">
        <f>IF(D187="","*",VLOOKUP(E187,BS_ATIVIDADE[],3,FALSE))</f>
        <v>*</v>
      </c>
      <c r="G187" s="106"/>
      <c r="H187" s="106"/>
      <c r="I187" s="105"/>
      <c r="J187" s="105"/>
      <c r="K187" s="105"/>
      <c r="L187" s="127" t="str" cm="1">
        <f t="array" ref="L1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87" s="127" t="str" cm="1">
        <f t="array" ref="M1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87" s="106"/>
      <c r="O187" s="106"/>
      <c r="P187" s="105"/>
      <c r="Q187" s="9" t="str">
        <f>IF(E187=0, "*", IFERROR(_xlfn.XLOOKUP(E187, BS_ATIVIDADE[ATIVIDADE], BS_ATIVIDADE[UNIDADE]), "*"))</f>
        <v>*</v>
      </c>
      <c r="R187" s="128" t="str" cm="1">
        <f t="array" ref="R1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87" s="128" t="str" cm="1">
        <f t="array" ref="S1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87" s="10" t="str" cm="1">
        <f t="array" ref="T1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87" s="105"/>
      <c r="V187" s="151"/>
      <c r="W187" s="104"/>
      <c r="X187" s="129"/>
      <c r="Y187" s="104"/>
      <c r="Z187" s="105"/>
      <c r="AA187" s="103"/>
      <c r="AB187" s="152"/>
      <c r="AC187" s="107"/>
      <c r="AD187" s="105"/>
      <c r="AE187" s="105"/>
      <c r="AF187" s="105"/>
      <c r="AG187" s="14"/>
      <c r="AH187" s="126" t="str">
        <f>IF(BS_CONTROLE[[#This Row],[Atividade]]=0, "-", BS_CONTROLE[[#This Row],[Atividade]])</f>
        <v>-</v>
      </c>
      <c r="AI187" s="8" t="str">
        <f>IF(BS_CONTROLE[[#This Row],[Atividade]]=0, "-", BS_CONTROLE[[#This Row],[Atividade]])</f>
        <v>-</v>
      </c>
      <c r="AJ187" s="30">
        <f>BS_CONTROLE[[#This Row],[Local - Partida]]</f>
        <v>0</v>
      </c>
      <c r="AK187" s="30">
        <f>BS_CONTROLE[[#This Row],[Local - Encerramento]]</f>
        <v>0</v>
      </c>
      <c r="AL187" s="105" t="str">
        <f>IF(BS_CONTROLE[[#This Row],[Entre - Estações]]=0, "-", BS_CONTROLE[[#This Row],[Entre - Estações]])</f>
        <v>-</v>
      </c>
      <c r="AM187" s="105" t="str">
        <f>IF(BS_CONTROLE[[#This Row],[SB]]=0, "-", BS_CONTROLE[[#This Row],[SB]])</f>
        <v>-</v>
      </c>
      <c r="AN187" s="105" t="str">
        <f>IF(BS_CONTROLE[[#This Row],[SUB]]=0, "-", BS_CONTROLE[[#This Row],[SUB]])</f>
        <v>-</v>
      </c>
      <c r="AO187" s="105">
        <f>BS_CONTROLE[[#This Row],[KM - Inicio]]</f>
        <v>0</v>
      </c>
      <c r="AP187" s="105">
        <f>BS_CONTROLE[[#This Row],[KM - Inicio]]</f>
        <v>0</v>
      </c>
      <c r="AQ187" s="108"/>
      <c r="AR187" s="108"/>
      <c r="AS187" s="108"/>
      <c r="AT187" s="135"/>
      <c r="AU187" s="135"/>
      <c r="AV187" s="13"/>
      <c r="AW187" s="13"/>
      <c r="AX187" s="176" t="str">
        <f>IF(D187="","*",IFERROR(IF(ISODD(COUNT(AR187:AW187)),"ERRO",SUM((AS187-AR187),(AU187-AT187),(AW187-AV187))),"ERRO"))</f>
        <v>*</v>
      </c>
      <c r="AY187" s="153"/>
      <c r="AZ187" s="109"/>
      <c r="BA187" s="9" t="str">
        <f>IFERROR(_xlfn.XLOOKUP(AH187, BS_ATIVIDADE[ATIVIDADE],BS_ATIVIDADE[UNIDADE] ), "*")</f>
        <v>*</v>
      </c>
      <c r="BB187" s="12" t="str" cm="1">
        <f t="array" ref="BB1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87" s="12" t="str" cm="1">
        <f t="array" ref="BC1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87" s="10" t="str" cm="1">
        <f t="array" ref="BD1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87" s="150"/>
      <c r="BF187" s="15"/>
      <c r="BG187" s="16"/>
      <c r="BH187" s="16"/>
      <c r="BI187" s="16"/>
      <c r="BJ187" s="17"/>
      <c r="BK187" s="15"/>
      <c r="BL187" s="130"/>
      <c r="BM187" s="130"/>
      <c r="BN187" s="130"/>
      <c r="BO187" s="17"/>
      <c r="BP187" s="11" t="str">
        <f t="shared" si="12"/>
        <v>Aderente</v>
      </c>
      <c r="BQ187" s="18" t="str">
        <f>IF(OR(B187="",E187=""),"*",AX187/O187)</f>
        <v>*</v>
      </c>
      <c r="BR187" s="18" t="str">
        <f>IF(OR(B187="",E187=""),"*",AZ187/P187)</f>
        <v>*</v>
      </c>
      <c r="BS187" s="210" t="str">
        <f t="shared" si="10"/>
        <v/>
      </c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</row>
    <row r="188" spans="1:122">
      <c r="A188" s="45" t="str">
        <f>D188&amp;B188</f>
        <v/>
      </c>
      <c r="B188" s="183"/>
      <c r="C188" s="134" t="str">
        <f>IF(BS_CONTROLE[[#This Row],[DATA]]="","",WEEKNUM(BS_CONTROLE[[#This Row],[DATA]]))</f>
        <v/>
      </c>
      <c r="D188" s="184"/>
      <c r="E188" s="185"/>
      <c r="F188" s="142" t="str">
        <f>IF(D188="","*",VLOOKUP(E188,BS_ATIVIDADE[],3,FALSE))</f>
        <v>*</v>
      </c>
      <c r="G188" s="186"/>
      <c r="H188" s="186"/>
      <c r="I188" s="127"/>
      <c r="J188" s="127"/>
      <c r="K188" s="105"/>
      <c r="L188" s="127" t="str" cm="1">
        <f t="array" ref="L1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88" s="127" t="str" cm="1">
        <f t="array" ref="M1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88" s="106"/>
      <c r="O188" s="106"/>
      <c r="P188" s="105"/>
      <c r="Q188" s="9" t="str">
        <f>IF(E188=0, "*", IFERROR(_xlfn.XLOOKUP(E188, BS_ATIVIDADE[ATIVIDADE], BS_ATIVIDADE[UNIDADE]), "*"))</f>
        <v>*</v>
      </c>
      <c r="R188" s="128" t="str" cm="1">
        <f t="array" ref="R1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88" s="128" t="str" cm="1">
        <f t="array" ref="S1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88" s="10" t="str" cm="1">
        <f t="array" ref="T1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88" s="105"/>
      <c r="V188" s="105"/>
      <c r="W188" s="104"/>
      <c r="X188" s="129"/>
      <c r="Y188" s="104"/>
      <c r="Z188" s="187"/>
      <c r="AA188" s="188"/>
      <c r="AB188" s="188"/>
      <c r="AC188" s="189"/>
      <c r="AD188" s="187"/>
      <c r="AE188" s="187"/>
      <c r="AF188" s="127"/>
      <c r="AG188" s="14"/>
      <c r="AH188" s="126" t="str">
        <f>IF(BS_CONTROLE[[#This Row],[Atividade]]=0, "-", BS_CONTROLE[[#This Row],[Atividade]])</f>
        <v>-</v>
      </c>
      <c r="AI188" s="8" t="str">
        <f>IF(BS_CONTROLE[[#This Row],[Atividade]]=0, "-", BS_CONTROLE[[#This Row],[Atividade]])</f>
        <v>-</v>
      </c>
      <c r="AJ188" s="30">
        <f>BS_CONTROLE[[#This Row],[Local - Partida]]</f>
        <v>0</v>
      </c>
      <c r="AK188" s="30">
        <f>BS_CONTROLE[[#This Row],[Local - Encerramento]]</f>
        <v>0</v>
      </c>
      <c r="AL188" s="105" t="str">
        <f>IF(BS_CONTROLE[[#This Row],[Entre - Estações]]=0, "-", BS_CONTROLE[[#This Row],[Entre - Estações]])</f>
        <v>-</v>
      </c>
      <c r="AM188" s="105" t="str">
        <f>IF(BS_CONTROLE[[#This Row],[SB]]=0, "-", BS_CONTROLE[[#This Row],[SB]])</f>
        <v>-</v>
      </c>
      <c r="AN188" s="105" t="str">
        <f>IF(BS_CONTROLE[[#This Row],[SUB]]=0, "-", BS_CONTROLE[[#This Row],[SUB]])</f>
        <v>-</v>
      </c>
      <c r="AO188" s="105">
        <f>BS_CONTROLE[[#This Row],[KM - Inicio]]</f>
        <v>0</v>
      </c>
      <c r="AP188" s="105">
        <f>BS_CONTROLE[[#This Row],[KM - Inicio]]</f>
        <v>0</v>
      </c>
      <c r="AQ188" s="108"/>
      <c r="AR188" s="108"/>
      <c r="AS188" s="108"/>
      <c r="AT188" s="135"/>
      <c r="AU188" s="135"/>
      <c r="AV188" s="13"/>
      <c r="AW188" s="13"/>
      <c r="AX188" s="209" t="str">
        <f>IF(D188="","*",IFERROR(IF(ISODD(COUNT(AR188:AW188)),"ERRO",SUM((AS188-AR188),(AU188-AT188),(AW188-AV188))),"ERRO"))</f>
        <v>*</v>
      </c>
      <c r="AY188" s="153"/>
      <c r="AZ188" s="109"/>
      <c r="BA188" s="9" t="str">
        <f>IFERROR(_xlfn.XLOOKUP(AH188, BS_ATIVIDADE[ATIVIDADE],BS_ATIVIDADE[UNIDADE] ), "*")</f>
        <v>*</v>
      </c>
      <c r="BB188" s="12" t="str" cm="1">
        <f t="array" ref="BB1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88" s="12" t="str" cm="1">
        <f t="array" ref="BC1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88" s="10" t="str" cm="1">
        <f t="array" ref="BD1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88" s="150">
        <f>BS_CONTROLE[[#This Row],[Responsavel pelo boletim]]</f>
        <v>0</v>
      </c>
      <c r="BF188" s="15"/>
      <c r="BG188" s="16"/>
      <c r="BH188" s="16"/>
      <c r="BI188" s="16"/>
      <c r="BJ188" s="17"/>
      <c r="BK188" s="15"/>
      <c r="BL188" s="130"/>
      <c r="BM188" s="130"/>
      <c r="BN188" s="130"/>
      <c r="BO188" s="190"/>
      <c r="BP188" s="11" t="str">
        <f>IF(AND(BQ188&lt;1,BR188&lt;1),"Produção e Intervalo",IF(BQ188&lt;1,"Intervalo",IF(BR188&lt;1,"Produção","Aderente")))</f>
        <v>Aderente</v>
      </c>
      <c r="BQ188" s="18" t="str">
        <f>IF(OR(B188="",E188=""),"*",AX188/O188)</f>
        <v>*</v>
      </c>
      <c r="BR188" s="18" t="str">
        <f>IF(OR(B188="",E188=""),"*",AZ188/P188)</f>
        <v>*</v>
      </c>
      <c r="BS188" s="210" t="str">
        <f t="shared" si="10"/>
        <v/>
      </c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</row>
    <row r="189" spans="1:122" ht="19.5" customHeight="1">
      <c r="A189" s="45" t="str">
        <f t="shared" si="11"/>
        <v>W5746067</v>
      </c>
      <c r="B189" s="102">
        <v>46067</v>
      </c>
      <c r="C189" s="134">
        <f>IF(BS_CONTROLE[[#This Row],[DATA]]="","",WEEKNUM(BS_CONTROLE[[#This Row],[DATA]]))</f>
        <v>7</v>
      </c>
      <c r="D189" s="104" t="s">
        <v>1073</v>
      </c>
      <c r="E189" s="126" t="s">
        <v>787</v>
      </c>
      <c r="F189" s="142" t="str">
        <f>IF(D189="","*",VLOOKUP(E189,BS_ATIVIDADE[],3,FALSE))</f>
        <v>DORMENTE - DESCARGA</v>
      </c>
      <c r="G189" s="106" t="s">
        <v>384</v>
      </c>
      <c r="H189" s="106" t="s">
        <v>382</v>
      </c>
      <c r="I189" s="105">
        <v>73</v>
      </c>
      <c r="J189" s="105">
        <v>386.1</v>
      </c>
      <c r="K189" s="105">
        <v>386.9</v>
      </c>
      <c r="L189" s="127" t="str" cm="1">
        <f t="array" ref="L1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ZJA-ZUR</v>
      </c>
      <c r="M189" s="127" t="str" cm="1">
        <f t="array" ref="M1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380ZUR</v>
      </c>
      <c r="N189" s="106">
        <v>0.375</v>
      </c>
      <c r="O189" s="106">
        <v>6.25E-2</v>
      </c>
      <c r="P189" s="105">
        <v>1000</v>
      </c>
      <c r="Q189" s="9" t="str">
        <f>IF(E189=0, "*", IFERROR(_xlfn.XLOOKUP(E189, BS_ATIVIDADE[ATIVIDADE], BS_ATIVIDADE[UNIDADE]), "*"))</f>
        <v>Nº DE DORMENTES</v>
      </c>
      <c r="R189" s="128" t="str" cm="1">
        <f t="array" ref="R1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89" s="128" t="str" cm="1">
        <f t="array" ref="S1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89" s="10" t="str" cm="1">
        <f t="array" ref="T1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89" s="105" t="s">
        <v>1074</v>
      </c>
      <c r="V189" s="151" t="s">
        <v>1366</v>
      </c>
      <c r="W189" s="104" t="s">
        <v>452</v>
      </c>
      <c r="X189" s="129" t="s">
        <v>455</v>
      </c>
      <c r="Y189" s="104"/>
      <c r="Z189" s="105" t="s">
        <v>1076</v>
      </c>
      <c r="AA189" s="103" t="s">
        <v>443</v>
      </c>
      <c r="AB189" s="152" t="s">
        <v>437</v>
      </c>
      <c r="AC189" s="107">
        <v>0.29166666666666669</v>
      </c>
      <c r="AD189" s="105">
        <v>9236</v>
      </c>
      <c r="AE189" s="105"/>
      <c r="AF189" s="105"/>
      <c r="AG189" s="14"/>
      <c r="AH189" s="126" t="str">
        <f>IF(BS_CONTROLE[[#This Row],[Atividade]]=0, "-", BS_CONTROLE[[#This Row],[Atividade]])</f>
        <v>PDM - DESCARGA - DORMENTE</v>
      </c>
      <c r="AI189" s="8" t="str">
        <f>IF(BS_CONTROLE[[#This Row],[Atividade]]=0, "-", BS_CONTROLE[[#This Row],[Atividade]])</f>
        <v>PDM - DESCARGA - DORMENTE</v>
      </c>
      <c r="AJ189" s="30" t="str">
        <f>BS_CONTROLE[[#This Row],[Local - Partida]]</f>
        <v>ZJA2</v>
      </c>
      <c r="AK189" s="30" t="str">
        <f>BS_CONTROLE[[#This Row],[Local - Encerramento]]</f>
        <v>ZJA</v>
      </c>
      <c r="AL189" s="105" t="str">
        <f>IF(BS_CONTROLE[[#This Row],[Entre - Estações]]=0, "-", BS_CONTROLE[[#This Row],[Entre - Estações]])</f>
        <v>ZJA-ZUR</v>
      </c>
      <c r="AM189" s="105" t="str">
        <f>IF(BS_CONTROLE[[#This Row],[SB]]=0, "-", BS_CONTROLE[[#This Row],[SB]])</f>
        <v>380ZUR</v>
      </c>
      <c r="AN189" s="105">
        <f>IF(BS_CONTROLE[[#This Row],[SUB]]=0, "-", BS_CONTROLE[[#This Row],[SUB]])</f>
        <v>73</v>
      </c>
      <c r="AO189" s="105">
        <f>BS_CONTROLE[[#This Row],[KM - Inicio]]</f>
        <v>386.1</v>
      </c>
      <c r="AP189" s="105">
        <f>BS_CONTROLE[[#This Row],[KM - Inicio]]</f>
        <v>386.1</v>
      </c>
      <c r="AQ189" s="108">
        <v>0.38124999999999998</v>
      </c>
      <c r="AR189" s="108">
        <v>0</v>
      </c>
      <c r="AS189" s="108">
        <v>0</v>
      </c>
      <c r="AT189" s="135"/>
      <c r="AU189" s="135"/>
      <c r="AV189" s="13"/>
      <c r="AW189" s="13"/>
      <c r="AX189" s="176">
        <f>IF(D189="","*",IFERROR(IF(ISODD(COUNT(AR189:AW189)),"ERRO",SUM((AS189-AR189),(AU189-AT189),(AW189-AV189))),"ERRO"))</f>
        <v>0</v>
      </c>
      <c r="AY189" s="153"/>
      <c r="AZ189" s="109">
        <v>0</v>
      </c>
      <c r="BA189" s="9" t="str">
        <f>IFERROR(_xlfn.XLOOKUP(AH189, BS_ATIVIDADE[ATIVIDADE],BS_ATIVIDADE[UNIDADE] ), "*")</f>
        <v>Nº DE DORMENTES</v>
      </c>
      <c r="BB189" s="12" t="str" cm="1">
        <f t="array" ref="BB1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89" s="12" t="str" cm="1">
        <f t="array" ref="BC1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89" s="10" t="str" cm="1">
        <f t="array" ref="BD1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89" s="150"/>
      <c r="BF189" s="15"/>
      <c r="BG189" s="16">
        <v>0</v>
      </c>
      <c r="BH189" s="16"/>
      <c r="BI189" s="16" t="s">
        <v>1367</v>
      </c>
      <c r="BJ189" s="16" t="s">
        <v>1367</v>
      </c>
      <c r="BK189" s="15"/>
      <c r="BL189" s="130" t="s">
        <v>471</v>
      </c>
      <c r="BM189" s="130" t="s">
        <v>500</v>
      </c>
      <c r="BN189" s="130" t="s">
        <v>561</v>
      </c>
      <c r="BO189" s="17"/>
      <c r="BP189" s="11" t="str">
        <f t="shared" si="12"/>
        <v>Produção e Intervalo</v>
      </c>
      <c r="BQ189" s="18">
        <f>IF(OR(B189="",E189=""),"*",AX189/O189)</f>
        <v>0</v>
      </c>
      <c r="BR189" s="18">
        <f>IF(OR(B189="",E189=""),"*",AZ189/P189)</f>
        <v>0</v>
      </c>
      <c r="BS189" s="210" t="str">
        <f t="shared" si="10"/>
        <v>CCOCirculaçãoIntervaloOportunidade</v>
      </c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</row>
    <row r="190" spans="1:122">
      <c r="A190" s="45" t="str">
        <f t="shared" si="11"/>
        <v>V8746067</v>
      </c>
      <c r="B190" s="102">
        <v>46067</v>
      </c>
      <c r="C190" s="134">
        <f>IF(BS_CONTROLE[[#This Row],[DATA]]="","",WEEKNUM(BS_CONTROLE[[#This Row],[DATA]]))</f>
        <v>7</v>
      </c>
      <c r="D190" s="104" t="s">
        <v>830</v>
      </c>
      <c r="E190" s="126" t="s">
        <v>729</v>
      </c>
      <c r="F190" s="142" t="str">
        <f>IF(D190="","*",VLOOKUP(E190,BS_ATIVIDADE[],3,FALSE))</f>
        <v>MECANIZAÇÃO - SOCADORA</v>
      </c>
      <c r="G190" s="106" t="s">
        <v>334</v>
      </c>
      <c r="H190" s="106" t="s">
        <v>334</v>
      </c>
      <c r="I190" s="105">
        <v>73</v>
      </c>
      <c r="J190" s="105">
        <v>326.10000000000002</v>
      </c>
      <c r="K190" s="105">
        <v>325.39999999999998</v>
      </c>
      <c r="L190" s="127" t="str" cm="1">
        <f t="array" ref="L1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190" s="127" cm="1">
        <f t="array" ref="M1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190" s="106">
        <v>0.375</v>
      </c>
      <c r="O190" s="106">
        <v>8.3333333333333329E-2</v>
      </c>
      <c r="P190" s="105">
        <v>1020</v>
      </c>
      <c r="Q190" s="9" t="str">
        <f>IF(E190=0, "*", IFERROR(_xlfn.XLOOKUP(E190, BS_ATIVIDADE[ATIVIDADE], BS_ATIVIDADE[UNIDADE]), "*"))</f>
        <v>M</v>
      </c>
      <c r="R190" s="128" t="str" cm="1">
        <f t="array" ref="R1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0" s="128" t="str" cm="1">
        <f t="array" ref="S1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90" s="10" t="str" cm="1">
        <f t="array" ref="T1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0" s="105" t="s">
        <v>1063</v>
      </c>
      <c r="V190" s="151" t="s">
        <v>1282</v>
      </c>
      <c r="W190" s="104" t="s">
        <v>452</v>
      </c>
      <c r="X190" s="129" t="s">
        <v>455</v>
      </c>
      <c r="Y190" s="104"/>
      <c r="Z190" s="105">
        <v>1</v>
      </c>
      <c r="AA190" s="103" t="s">
        <v>443</v>
      </c>
      <c r="AB190" s="152" t="s">
        <v>437</v>
      </c>
      <c r="AC190" s="107">
        <v>0.29166666666666669</v>
      </c>
      <c r="AD190" s="105">
        <v>6237</v>
      </c>
      <c r="AE190" s="105" t="s">
        <v>624</v>
      </c>
      <c r="AF190" s="105" t="s">
        <v>624</v>
      </c>
      <c r="AG190" s="14"/>
      <c r="AH190" s="126" t="str">
        <f>IF(BS_CONTROLE[[#This Row],[Atividade]]=0, "-", BS_CONTROLE[[#This Row],[Atividade]])</f>
        <v>MECANIZAÇÃO - SOCADORA</v>
      </c>
      <c r="AI190" s="8" t="str">
        <f>IF(BS_CONTROLE[[#This Row],[Atividade]]=0, "-", BS_CONTROLE[[#This Row],[Atividade]])</f>
        <v>MECANIZAÇÃO - SOCADORA</v>
      </c>
      <c r="AJ190" s="30" t="str">
        <f>BS_CONTROLE[[#This Row],[Local - Partida]]</f>
        <v>ZDP2</v>
      </c>
      <c r="AK190" s="30" t="str">
        <f>BS_CONTROLE[[#This Row],[Local - Encerramento]]</f>
        <v>ZDP2</v>
      </c>
      <c r="AL190" s="105" t="str">
        <f>IF(BS_CONTROLE[[#This Row],[Entre - Estações]]=0, "-", BS_CONTROLE[[#This Row],[Entre - Estações]])</f>
        <v>ZGI-ZFN</v>
      </c>
      <c r="AM190" s="105">
        <f>IF(BS_CONTROLE[[#This Row],[SB]]=0, "-", BS_CONTROLE[[#This Row],[SB]])</f>
        <v>326332</v>
      </c>
      <c r="AN190" s="105">
        <f>IF(BS_CONTROLE[[#This Row],[SUB]]=0, "-", BS_CONTROLE[[#This Row],[SUB]])</f>
        <v>73</v>
      </c>
      <c r="AO190" s="105">
        <f>BS_CONTROLE[[#This Row],[KM - Inicio]]</f>
        <v>326.10000000000002</v>
      </c>
      <c r="AP190" s="105">
        <f>BS_CONTROLE[[#This Row],[KM - Inicio]]</f>
        <v>326.10000000000002</v>
      </c>
      <c r="AQ190" s="108">
        <v>0.34166666666666667</v>
      </c>
      <c r="AR190" s="108">
        <v>0</v>
      </c>
      <c r="AS190" s="108">
        <v>0</v>
      </c>
      <c r="AT190" s="135"/>
      <c r="AU190" s="135"/>
      <c r="AV190" s="13"/>
      <c r="AW190" s="13"/>
      <c r="AX190" s="176">
        <f>IF(D190="","*",IFERROR(IF(ISODD(COUNT(AR190:AW190)),"ERRO",SUM((AS190-AR190),(AU190-AT190),(AW190-AV190))),"ERRO"))</f>
        <v>0</v>
      </c>
      <c r="AY190" s="153"/>
      <c r="AZ190" s="109">
        <v>0</v>
      </c>
      <c r="BA190" s="9" t="str">
        <f>IFERROR(_xlfn.XLOOKUP(AH190, BS_ATIVIDADE[ATIVIDADE],BS_ATIVIDADE[UNIDADE] ), "*")</f>
        <v>M</v>
      </c>
      <c r="BB190" s="12" t="str" cm="1">
        <f t="array" ref="BB1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0" s="12" t="str" cm="1">
        <f t="array" ref="BC1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90" s="10" t="str" cm="1">
        <f t="array" ref="BD1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0" s="150"/>
      <c r="BF190" s="15"/>
      <c r="BG190" s="16">
        <v>0</v>
      </c>
      <c r="BH190" s="16"/>
      <c r="BI190" s="16" t="s">
        <v>1368</v>
      </c>
      <c r="BJ190" s="16" t="s">
        <v>1368</v>
      </c>
      <c r="BK190" s="15"/>
      <c r="BL190" s="130" t="s">
        <v>471</v>
      </c>
      <c r="BM190" s="130" t="s">
        <v>500</v>
      </c>
      <c r="BN190" s="130" t="s">
        <v>561</v>
      </c>
      <c r="BO190" s="17"/>
      <c r="BP190" s="11" t="str">
        <f t="shared" si="12"/>
        <v>Produção e Intervalo</v>
      </c>
      <c r="BQ190" s="18">
        <f>IF(OR(B190="",E190=""),"*",AX190/O190)</f>
        <v>0</v>
      </c>
      <c r="BR190" s="18">
        <f>IF(OR(B190="",E190=""),"*",AZ190/P190)</f>
        <v>0</v>
      </c>
      <c r="BS190" s="210" t="str">
        <f t="shared" si="10"/>
        <v>CCOCirculaçãoIntervaloOportunidade</v>
      </c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</row>
    <row r="191" spans="1:122">
      <c r="A191" s="45" t="str">
        <f t="shared" si="11"/>
        <v>JOSUEL (TP-697)46067</v>
      </c>
      <c r="B191" s="102">
        <v>46067</v>
      </c>
      <c r="C191" s="134">
        <f>IF(BS_CONTROLE[[#This Row],[DATA]]="","",WEEKNUM(BS_CONTROLE[[#This Row],[DATA]]))</f>
        <v>7</v>
      </c>
      <c r="D191" s="104" t="s">
        <v>968</v>
      </c>
      <c r="E191" s="126" t="s">
        <v>806</v>
      </c>
      <c r="F191" s="142" t="str">
        <f>IF(D191="","*",VLOOKUP(E191,BS_ATIVIDADE[],3,FALSE))</f>
        <v>SOLDA</v>
      </c>
      <c r="G191" s="106" t="s">
        <v>624</v>
      </c>
      <c r="H191" s="106" t="s">
        <v>624</v>
      </c>
      <c r="I191" s="105">
        <v>73</v>
      </c>
      <c r="J191" s="105">
        <v>312.8</v>
      </c>
      <c r="K191" s="105" t="s">
        <v>624</v>
      </c>
      <c r="L191" s="127" t="str" cm="1">
        <f t="array" ref="L1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ZVP-ZGI</v>
      </c>
      <c r="M191" s="127" t="str" cm="1">
        <f t="array" ref="M1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312ZGI</v>
      </c>
      <c r="N191" s="106">
        <v>0.39583333333333331</v>
      </c>
      <c r="O191" s="106">
        <v>6.25E-2</v>
      </c>
      <c r="P191" s="105">
        <v>1</v>
      </c>
      <c r="Q191" s="9" t="str">
        <f>IF(E191=0, "*", IFERROR(_xlfn.XLOOKUP(E191, BS_ATIVIDADE[ATIVIDADE], BS_ATIVIDADE[UNIDADE]), "*"))</f>
        <v>Nº DE SOLDA</v>
      </c>
      <c r="R191" s="128" t="str" cm="1">
        <f t="array" ref="R1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1" s="128" t="str" cm="1">
        <f t="array" ref="S1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91" s="10" t="str" cm="1">
        <f t="array" ref="T1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1" s="105" t="s">
        <v>1284</v>
      </c>
      <c r="V191" s="151" t="s">
        <v>1150</v>
      </c>
      <c r="W191" s="104" t="s">
        <v>452</v>
      </c>
      <c r="X191" s="129" t="s">
        <v>455</v>
      </c>
      <c r="Y191" s="104"/>
      <c r="Z191" s="105"/>
      <c r="AA191" s="103"/>
      <c r="AB191" s="152"/>
      <c r="AC191" s="107"/>
      <c r="AD191" s="105"/>
      <c r="AE191" s="105"/>
      <c r="AF191" s="105"/>
      <c r="AG191" s="14"/>
      <c r="AH191" s="126" t="str">
        <f>IF(BS_CONTROLE[[#This Row],[Atividade]]=0, "-", BS_CONTROLE[[#This Row],[Atividade]])</f>
        <v>PDM - SOLDA</v>
      </c>
      <c r="AI191" s="8" t="str">
        <f>IF(BS_CONTROLE[[#This Row],[Atividade]]=0, "-", BS_CONTROLE[[#This Row],[Atividade]])</f>
        <v>PDM - SOLDA</v>
      </c>
      <c r="AJ191" s="30" t="str">
        <f>BS_CONTROLE[[#This Row],[Local - Partida]]</f>
        <v>-</v>
      </c>
      <c r="AK191" s="30" t="str">
        <f>BS_CONTROLE[[#This Row],[Local - Encerramento]]</f>
        <v>-</v>
      </c>
      <c r="AL191" s="105" t="str">
        <f>IF(BS_CONTROLE[[#This Row],[Entre - Estações]]=0, "-", BS_CONTROLE[[#This Row],[Entre - Estações]])</f>
        <v>ZVP-ZGI</v>
      </c>
      <c r="AM191" s="105" t="str">
        <f>IF(BS_CONTROLE[[#This Row],[SB]]=0, "-", BS_CONTROLE[[#This Row],[SB]])</f>
        <v>312ZGI</v>
      </c>
      <c r="AN191" s="105">
        <f>IF(BS_CONTROLE[[#This Row],[SUB]]=0, "-", BS_CONTROLE[[#This Row],[SUB]])</f>
        <v>73</v>
      </c>
      <c r="AO191" s="105">
        <f>BS_CONTROLE[[#This Row],[KM - Inicio]]</f>
        <v>312.8</v>
      </c>
      <c r="AP191" s="105">
        <f>BS_CONTROLE[[#This Row],[KM - Inicio]]</f>
        <v>312.8</v>
      </c>
      <c r="AQ191" s="108">
        <v>0</v>
      </c>
      <c r="AR191" s="108">
        <v>0</v>
      </c>
      <c r="AS191" s="108">
        <v>0</v>
      </c>
      <c r="AT191" s="135"/>
      <c r="AU191" s="135"/>
      <c r="AV191" s="13"/>
      <c r="AW191" s="13"/>
      <c r="AX191" s="176">
        <f>IF(D191="","*",IFERROR(IF(ISODD(COUNT(AR191:AW191)),"ERRO",SUM((AS191-AR191),(AU191-AT191),(AW191-AV191))),"ERRO"))</f>
        <v>0</v>
      </c>
      <c r="AY191" s="153"/>
      <c r="AZ191" s="109">
        <v>0</v>
      </c>
      <c r="BA191" s="9" t="str">
        <f>IFERROR(_xlfn.XLOOKUP(AH191, BS_ATIVIDADE[ATIVIDADE],BS_ATIVIDADE[UNIDADE] ), "*")</f>
        <v>Nº DE SOLDA</v>
      </c>
      <c r="BB191" s="12" t="str" cm="1">
        <f t="array" ref="BB1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1" s="12" t="str" cm="1">
        <f t="array" ref="BC1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91" s="10" t="str" cm="1">
        <f t="array" ref="BD1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1" s="150"/>
      <c r="BF191" s="15"/>
      <c r="BG191" s="16">
        <v>0</v>
      </c>
      <c r="BH191" s="16"/>
      <c r="BI191" s="16" t="s">
        <v>1369</v>
      </c>
      <c r="BJ191" s="16" t="s">
        <v>1370</v>
      </c>
      <c r="BK191" s="15"/>
      <c r="BL191" s="130" t="s">
        <v>472</v>
      </c>
      <c r="BM191" s="130" t="s">
        <v>501</v>
      </c>
      <c r="BN191" s="130" t="s">
        <v>596</v>
      </c>
      <c r="BO191" s="17"/>
      <c r="BP191" s="11" t="str">
        <f t="shared" si="12"/>
        <v>Produção e Intervalo</v>
      </c>
      <c r="BQ191" s="18">
        <f>IF(OR(B191="",E191=""),"*",AX191/O191)</f>
        <v>0</v>
      </c>
      <c r="BR191" s="18">
        <f>IF(OR(B191="",E191=""),"*",AZ191/P191)</f>
        <v>0</v>
      </c>
      <c r="BS191" s="210" t="str">
        <f t="shared" si="10"/>
        <v>SuperExecução</v>
      </c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</row>
    <row r="192" spans="1:122">
      <c r="A192" s="45" t="str">
        <f t="shared" si="11"/>
        <v>V4846067</v>
      </c>
      <c r="B192" s="183">
        <v>46067</v>
      </c>
      <c r="C192" s="134">
        <f>IF(BS_CONTROLE[[#This Row],[DATA]]="","",WEEKNUM(BS_CONTROLE[[#This Row],[DATA]]))</f>
        <v>7</v>
      </c>
      <c r="D192" s="184" t="s">
        <v>1234</v>
      </c>
      <c r="E192" s="185" t="s">
        <v>638</v>
      </c>
      <c r="F192" s="142" t="str">
        <f>IF(D192="","*",VLOOKUP(E192,BS_ATIVIDADE[],3,FALSE))</f>
        <v>OUTROS</v>
      </c>
      <c r="G192" s="186" t="s">
        <v>302</v>
      </c>
      <c r="H192" s="186" t="s">
        <v>353</v>
      </c>
      <c r="I192" s="127">
        <v>73</v>
      </c>
      <c r="J192" s="127">
        <v>262</v>
      </c>
      <c r="K192" s="105">
        <v>421</v>
      </c>
      <c r="L192" s="127" t="s">
        <v>1371</v>
      </c>
      <c r="M192" s="127" t="s">
        <v>1372</v>
      </c>
      <c r="N192" s="106">
        <v>0.35416666666666669</v>
      </c>
      <c r="O192" s="106">
        <v>4.1666666666666664E-2</v>
      </c>
      <c r="P192" s="105">
        <v>1</v>
      </c>
      <c r="Q192" s="9" t="str">
        <f>IF(E192=0, "*", IFERROR(_xlfn.XLOOKUP(E192, BS_ATIVIDADE[ATIVIDADE], BS_ATIVIDADE[UNIDADE]), "*"))</f>
        <v>BINÁRIO</v>
      </c>
      <c r="R192" s="128" t="str" cm="1">
        <f t="array" ref="R1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2" s="128" t="str" cm="1">
        <f t="array" ref="S1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192" s="10" t="str" cm="1">
        <f t="array" ref="T1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2" s="105" t="s">
        <v>1315</v>
      </c>
      <c r="V192" s="105" t="s">
        <v>1373</v>
      </c>
      <c r="W192" s="104" t="s">
        <v>452</v>
      </c>
      <c r="X192" s="129"/>
      <c r="Y192" s="104"/>
      <c r="Z192" s="187"/>
      <c r="AA192" s="188"/>
      <c r="AB192" s="188"/>
      <c r="AC192" s="189"/>
      <c r="AD192" s="187"/>
      <c r="AE192" s="187"/>
      <c r="AF192" s="127"/>
      <c r="AG192" s="14"/>
      <c r="AH192" s="126" t="str">
        <f>IF(BS_CONTROLE[[#This Row],[Atividade]]=0, "-", BS_CONTROLE[[#This Row],[Atividade]])</f>
        <v>DESLOCAMENTO</v>
      </c>
      <c r="AI192" s="8" t="str">
        <f>IF(BS_CONTROLE[[#This Row],[Atividade]]=0, "-", BS_CONTROLE[[#This Row],[Atividade]])</f>
        <v>DESLOCAMENTO</v>
      </c>
      <c r="AJ192" s="30" t="str">
        <f>BS_CONTROLE[[#This Row],[Local - Partida]]</f>
        <v>ZEC2</v>
      </c>
      <c r="AK192" s="30" t="str">
        <f>BS_CONTROLE[[#This Row],[Local - Encerramento]]</f>
        <v>ZFN</v>
      </c>
      <c r="AL192" s="105" t="str">
        <f>IF(BS_CONTROLE[[#This Row],[Entre - Estações]]=0, "-", BS_CONTROLE[[#This Row],[Entre - Estações]])</f>
        <v>ZEC-ZFN</v>
      </c>
      <c r="AM192" s="105" t="str">
        <f>IF(BS_CONTROLE[[#This Row],[SB]]=0, "-", BS_CONTROLE[[#This Row],[SB]])</f>
        <v>ZECZFN</v>
      </c>
      <c r="AN192" s="105">
        <f>IF(BS_CONTROLE[[#This Row],[SUB]]=0, "-", BS_CONTROLE[[#This Row],[SUB]])</f>
        <v>73</v>
      </c>
      <c r="AO192" s="105">
        <f>BS_CONTROLE[[#This Row],[KM - Inicio]]</f>
        <v>262</v>
      </c>
      <c r="AP192" s="105">
        <f>BS_CONTROLE[[#This Row],[KM - Inicio]]</f>
        <v>262</v>
      </c>
      <c r="AQ192" s="108">
        <v>0.35486111111111113</v>
      </c>
      <c r="AR192" s="108">
        <v>0.58194444444444449</v>
      </c>
      <c r="AS192" s="108">
        <v>0.62361111111111112</v>
      </c>
      <c r="AT192" s="135"/>
      <c r="AU192" s="135"/>
      <c r="AV192" s="13"/>
      <c r="AW192" s="13"/>
      <c r="AX192" s="209">
        <f>IF(D192="","*",IFERROR(IF(ISODD(COUNT(AR192:AW192)),"ERRO",SUM((AS192-AR192),(AU192-AT192),(AW192-AV192))),"ERRO"))</f>
        <v>4.166666666666663E-2</v>
      </c>
      <c r="AY192" s="153"/>
      <c r="AZ192" s="109">
        <v>1</v>
      </c>
      <c r="BA192" s="9" t="str">
        <f>IFERROR(_xlfn.XLOOKUP(AH192, BS_ATIVIDADE[ATIVIDADE],BS_ATIVIDADE[UNIDADE] ), "*")</f>
        <v>BINÁRIO</v>
      </c>
      <c r="BB192" s="12" t="str" cm="1">
        <f t="array" ref="BB1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2" s="12" t="str" cm="1">
        <f t="array" ref="BC1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192" s="10" t="str" cm="1">
        <f t="array" ref="BD1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2" s="150" t="str">
        <f>BS_CONTROLE[[#This Row],[Responsavel pelo boletim]]</f>
        <v xml:space="preserve">Ezequiel </v>
      </c>
      <c r="BF192" s="15"/>
      <c r="BG192" s="16">
        <v>2</v>
      </c>
      <c r="BH192" s="16"/>
      <c r="BI192" s="16" t="s">
        <v>1374</v>
      </c>
      <c r="BJ192" s="16" t="s">
        <v>1375</v>
      </c>
      <c r="BK192" s="15"/>
      <c r="BL192" s="130" t="s">
        <v>476</v>
      </c>
      <c r="BM192" s="130" t="s">
        <v>476</v>
      </c>
      <c r="BN192" s="130" t="s">
        <v>476</v>
      </c>
      <c r="BO192" s="190"/>
      <c r="BP192" s="11" t="str">
        <f>IF(AND(BQ192&lt;1,BR192&lt;1),"Produção e Intervalo",IF(BQ192&lt;1,"Intervalo",IF(BR192&lt;1,"Produção","Aderente")))</f>
        <v>Intervalo</v>
      </c>
      <c r="BQ192" s="18">
        <f>IF(OR(B192="",E192=""),"*",AX192/O192)</f>
        <v>0.99999999999999911</v>
      </c>
      <c r="BR192" s="18">
        <f>IF(OR(B192="",E192=""),"*",AZ192/P192)</f>
        <v>1</v>
      </c>
      <c r="BS192" s="210" t="str">
        <f t="shared" ref="BS192:BS202" si="13">IF(BM192="","",SUBSTITUTE(BL192," ","")&amp;SUBSTITUTE(BM192," ",""))</f>
        <v>OKOK</v>
      </c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</row>
    <row r="193" spans="1:122">
      <c r="A193" s="45" t="str">
        <f t="shared" si="11"/>
        <v>PEDRO (TP-696)46067</v>
      </c>
      <c r="B193" s="183">
        <v>46067</v>
      </c>
      <c r="C193" s="134">
        <f>IF(BS_CONTROLE[[#This Row],[DATA]]="","",WEEKNUM(BS_CONTROLE[[#This Row],[DATA]]))</f>
        <v>7</v>
      </c>
      <c r="D193" s="104" t="s">
        <v>945</v>
      </c>
      <c r="E193" s="126" t="s">
        <v>806</v>
      </c>
      <c r="F193" s="142" t="str">
        <f>IF(D193="","*",VLOOKUP(E193,BS_ATIVIDADE[],3,FALSE))</f>
        <v>SOLDA</v>
      </c>
      <c r="G193" s="106" t="s">
        <v>624</v>
      </c>
      <c r="H193" s="106" t="s">
        <v>624</v>
      </c>
      <c r="I193" s="105">
        <v>73</v>
      </c>
      <c r="J193" s="105">
        <v>212</v>
      </c>
      <c r="K193" s="105" t="s">
        <v>624</v>
      </c>
      <c r="L193" s="127" t="str" cm="1">
        <f t="array" ref="L1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ZGB-ZMO</v>
      </c>
      <c r="M193" s="127" t="str" cm="1">
        <f t="array" ref="M1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ZGBPAT1</v>
      </c>
      <c r="N193" s="106">
        <v>0.375</v>
      </c>
      <c r="O193" s="106">
        <v>6.25E-2</v>
      </c>
      <c r="P193" s="105">
        <v>1</v>
      </c>
      <c r="Q193" s="9" t="str">
        <f>IF(E193=0, "*", IFERROR(_xlfn.XLOOKUP(E193, BS_ATIVIDADE[ATIVIDADE], BS_ATIVIDADE[UNIDADE]), "*"))</f>
        <v>Nº DE SOLDA</v>
      </c>
      <c r="R193" s="128" t="str" cm="1">
        <f t="array" ref="R1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3" s="128" t="str" cm="1">
        <f t="array" ref="S1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93" s="10" t="str" cm="1">
        <f t="array" ref="T1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3" s="105" t="s">
        <v>1292</v>
      </c>
      <c r="V193" s="151" t="s">
        <v>1376</v>
      </c>
      <c r="W193" s="104" t="s">
        <v>452</v>
      </c>
      <c r="X193" s="129" t="s">
        <v>455</v>
      </c>
      <c r="Y193" s="104"/>
      <c r="Z193" s="187"/>
      <c r="AA193" s="188"/>
      <c r="AB193" s="188"/>
      <c r="AC193" s="189"/>
      <c r="AD193" s="187"/>
      <c r="AE193" s="187"/>
      <c r="AF193" s="127"/>
      <c r="AG193" s="14"/>
      <c r="AH193" s="126" t="str">
        <f>IF(BS_CONTROLE[[#This Row],[Atividade]]=0, "-", BS_CONTROLE[[#This Row],[Atividade]])</f>
        <v>PDM - SOLDA</v>
      </c>
      <c r="AI193" s="8" t="str">
        <f>IF(BS_CONTROLE[[#This Row],[Atividade]]=0, "-", BS_CONTROLE[[#This Row],[Atividade]])</f>
        <v>PDM - SOLDA</v>
      </c>
      <c r="AJ193" s="30" t="str">
        <f>BS_CONTROLE[[#This Row],[Local - Partida]]</f>
        <v>-</v>
      </c>
      <c r="AK193" s="30" t="str">
        <f>BS_CONTROLE[[#This Row],[Local - Encerramento]]</f>
        <v>-</v>
      </c>
      <c r="AL193" s="105" t="str">
        <f>IF(BS_CONTROLE[[#This Row],[Entre - Estações]]=0, "-", BS_CONTROLE[[#This Row],[Entre - Estações]])</f>
        <v>ZGB-ZMO</v>
      </c>
      <c r="AM193" s="105" t="str">
        <f>IF(BS_CONTROLE[[#This Row],[SB]]=0, "-", BS_CONTROLE[[#This Row],[SB]])</f>
        <v>ZGBPAT1</v>
      </c>
      <c r="AN193" s="105">
        <f>IF(BS_CONTROLE[[#This Row],[SUB]]=0, "-", BS_CONTROLE[[#This Row],[SUB]])</f>
        <v>73</v>
      </c>
      <c r="AO193" s="105">
        <f>BS_CONTROLE[[#This Row],[KM - Inicio]]</f>
        <v>212</v>
      </c>
      <c r="AP193" s="105">
        <f>BS_CONTROLE[[#This Row],[KM - Inicio]]</f>
        <v>212</v>
      </c>
      <c r="AQ193" s="108">
        <v>0.3</v>
      </c>
      <c r="AR193" s="108">
        <v>0.42152777777777778</v>
      </c>
      <c r="AS193" s="108">
        <v>0.48402777777777778</v>
      </c>
      <c r="AT193" s="135"/>
      <c r="AU193" s="135"/>
      <c r="AV193" s="13"/>
      <c r="AW193" s="13"/>
      <c r="AX193" s="209">
        <f>IF(D193="","*",IFERROR(IF(ISODD(COUNT(AR193:AW193)),"ERRO",SUM((AS193-AR193),(AU193-AT193),(AW193-AV193))),"ERRO"))</f>
        <v>6.25E-2</v>
      </c>
      <c r="AY193" s="153"/>
      <c r="AZ193" s="109">
        <v>1</v>
      </c>
      <c r="BA193" s="9" t="str">
        <f>IFERROR(_xlfn.XLOOKUP(AH193, BS_ATIVIDADE[ATIVIDADE],BS_ATIVIDADE[UNIDADE] ), "*")</f>
        <v>Nº DE SOLDA</v>
      </c>
      <c r="BB193" s="12" t="str" cm="1">
        <f t="array" ref="BB1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3" s="12" t="str" cm="1">
        <f t="array" ref="BC1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93" s="10" t="str" cm="1">
        <f t="array" ref="BD1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3" s="150" t="str">
        <f>BS_CONTROLE[[#This Row],[Responsavel pelo boletim]]</f>
        <v>Pedro</v>
      </c>
      <c r="BF193" s="15"/>
      <c r="BG193" s="16">
        <v>2</v>
      </c>
      <c r="BH193" s="16"/>
      <c r="BI193" s="16" t="s">
        <v>1377</v>
      </c>
      <c r="BJ193" s="16" t="s">
        <v>1377</v>
      </c>
      <c r="BK193" s="15"/>
      <c r="BL193" s="130" t="s">
        <v>476</v>
      </c>
      <c r="BM193" s="130" t="s">
        <v>476</v>
      </c>
      <c r="BN193" s="130" t="s">
        <v>476</v>
      </c>
      <c r="BO193" s="190"/>
      <c r="BP193" s="11" t="str">
        <f>IF(AND(BQ193&lt;1,BR193&lt;1),"Produção e Intervalo",IF(BQ193&lt;1,"Intervalo",IF(BR193&lt;1,"Produção","Aderente")))</f>
        <v>Aderente</v>
      </c>
      <c r="BQ193" s="18">
        <f>IF(OR(B193="",E193=""),"*",AX193/O193)</f>
        <v>1</v>
      </c>
      <c r="BR193" s="18">
        <f>IF(OR(B193="",E193=""),"*",AZ193/P193)</f>
        <v>1</v>
      </c>
      <c r="BS193" s="210" t="str">
        <f t="shared" si="13"/>
        <v>OKOK</v>
      </c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</row>
    <row r="194" spans="1:122">
      <c r="A194" s="45" t="str">
        <f t="shared" si="11"/>
        <v>V8846067</v>
      </c>
      <c r="B194" s="183">
        <v>46067</v>
      </c>
      <c r="C194" s="134">
        <f>IF(BS_CONTROLE[[#This Row],[DATA]]="","",WEEKNUM(BS_CONTROLE[[#This Row],[DATA]]))</f>
        <v>7</v>
      </c>
      <c r="D194" s="178" t="s">
        <v>832</v>
      </c>
      <c r="E194" s="126" t="s">
        <v>729</v>
      </c>
      <c r="F194" s="142" t="str">
        <f>IF(D194="","*",VLOOKUP(E194,BS_ATIVIDADE[],3,FALSE))</f>
        <v>MECANIZAÇÃO - SOCADORA</v>
      </c>
      <c r="G194" s="205" t="s">
        <v>1067</v>
      </c>
      <c r="H194" s="205" t="s">
        <v>1067</v>
      </c>
      <c r="I194" s="105">
        <v>73</v>
      </c>
      <c r="J194" s="105">
        <v>153.80000000000001</v>
      </c>
      <c r="K194" s="105">
        <v>151</v>
      </c>
      <c r="L194" s="127" t="str" cm="1">
        <f t="array" ref="L1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194" s="127" t="str" cm="1">
        <f t="array" ref="M1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194" s="186">
        <v>0.375</v>
      </c>
      <c r="O194" s="106">
        <v>8.3333333333333329E-2</v>
      </c>
      <c r="P194" s="105">
        <v>510</v>
      </c>
      <c r="Q194" s="9" t="str">
        <f>IF(E194=0, "*", IFERROR(_xlfn.XLOOKUP(E194, BS_ATIVIDADE[ATIVIDADE], BS_ATIVIDADE[UNIDADE]), "*"))</f>
        <v>M</v>
      </c>
      <c r="R194" s="128" t="str" cm="1">
        <f t="array" ref="R1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4" s="128" t="str" cm="1">
        <f t="array" ref="S1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94" s="10" t="str" cm="1">
        <f t="array" ref="T1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4" s="105" t="s">
        <v>1063</v>
      </c>
      <c r="V194" s="151" t="s">
        <v>1282</v>
      </c>
      <c r="W194" s="104" t="s">
        <v>452</v>
      </c>
      <c r="X194" s="129" t="s">
        <v>455</v>
      </c>
      <c r="Y194" s="104"/>
      <c r="Z194" s="187"/>
      <c r="AA194" s="188"/>
      <c r="AB194" s="188"/>
      <c r="AC194" s="189"/>
      <c r="AD194" s="187"/>
      <c r="AE194" s="187"/>
      <c r="AF194" s="127"/>
      <c r="AG194" s="14"/>
      <c r="AH194" s="126" t="str">
        <f>IF(BS_CONTROLE[[#This Row],[Atividade]]=0, "-", BS_CONTROLE[[#This Row],[Atividade]])</f>
        <v>MECANIZAÇÃO - SOCADORA</v>
      </c>
      <c r="AI194" s="8" t="str">
        <f>IF(BS_CONTROLE[[#This Row],[Atividade]]=0, "-", BS_CONTROLE[[#This Row],[Atividade]])</f>
        <v>MECANIZAÇÃO - SOCADORA</v>
      </c>
      <c r="AJ194" s="30" t="str">
        <f>BS_CONTROLE[[#This Row],[Local - Partida]]</f>
        <v>ZPN2</v>
      </c>
      <c r="AK194" s="30" t="str">
        <f>BS_CONTROLE[[#This Row],[Local - Encerramento]]</f>
        <v>ZPN2</v>
      </c>
      <c r="AL194" s="105" t="str">
        <f>IF(BS_CONTROLE[[#This Row],[Entre - Estações]]=0, "-", BS_CONTROLE[[#This Row],[Entre - Estações]])</f>
        <v>ZCV-ZCT</v>
      </c>
      <c r="AM194" s="105" t="str">
        <f>IF(BS_CONTROLE[[#This Row],[SB]]=0, "-", BS_CONTROLE[[#This Row],[SB]])</f>
        <v>152ZCT</v>
      </c>
      <c r="AN194" s="105">
        <f>IF(BS_CONTROLE[[#This Row],[SUB]]=0, "-", BS_CONTROLE[[#This Row],[SUB]])</f>
        <v>73</v>
      </c>
      <c r="AO194" s="105">
        <f>BS_CONTROLE[[#This Row],[KM - Inicio]]</f>
        <v>153.80000000000001</v>
      </c>
      <c r="AP194" s="105">
        <f>BS_CONTROLE[[#This Row],[KM - Inicio]]</f>
        <v>153.80000000000001</v>
      </c>
      <c r="AQ194" s="108">
        <v>0.33333333333333331</v>
      </c>
      <c r="AR194" s="108">
        <v>0</v>
      </c>
      <c r="AS194" s="108">
        <v>0</v>
      </c>
      <c r="AT194" s="135"/>
      <c r="AU194" s="135"/>
      <c r="AV194" s="13"/>
      <c r="AW194" s="13"/>
      <c r="AX194" s="209">
        <f>IF(D194="","*",IFERROR(IF(ISODD(COUNT(AR194:AW194)),"ERRO",SUM((AS194-AR194),(AU194-AT194),(AW194-AV194))),"ERRO"))</f>
        <v>0</v>
      </c>
      <c r="AY194" s="153"/>
      <c r="AZ194" s="109">
        <v>0</v>
      </c>
      <c r="BA194" s="9" t="str">
        <f>IFERROR(_xlfn.XLOOKUP(AH194, BS_ATIVIDADE[ATIVIDADE],BS_ATIVIDADE[UNIDADE] ), "*")</f>
        <v>M</v>
      </c>
      <c r="BB194" s="12" t="str" cm="1">
        <f t="array" ref="BB1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4" s="12" t="str" cm="1">
        <f t="array" ref="BC1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94" s="10" t="str" cm="1">
        <f t="array" ref="BD1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4" s="150" t="str">
        <f>BS_CONTROLE[[#This Row],[Responsavel pelo boletim]]</f>
        <v>Antonioni</v>
      </c>
      <c r="BF194" s="15"/>
      <c r="BG194" s="16">
        <v>0</v>
      </c>
      <c r="BH194" s="16"/>
      <c r="BI194" s="16" t="s">
        <v>1378</v>
      </c>
      <c r="BJ194" s="16" t="s">
        <v>1378</v>
      </c>
      <c r="BK194" s="15"/>
      <c r="BL194" s="130" t="s">
        <v>471</v>
      </c>
      <c r="BM194" s="130" t="s">
        <v>500</v>
      </c>
      <c r="BN194" s="130" t="s">
        <v>561</v>
      </c>
      <c r="BO194" s="190"/>
      <c r="BP194" s="11" t="str">
        <f>IF(AND(BQ194&lt;1,BR194&lt;1),"Produção e Intervalo",IF(BQ194&lt;1,"Intervalo",IF(BR194&lt;1,"Produção","Aderente")))</f>
        <v>Produção e Intervalo</v>
      </c>
      <c r="BQ194" s="18">
        <f>IF(OR(B194="",E194=""),"*",AX194/O194)</f>
        <v>0</v>
      </c>
      <c r="BR194" s="18">
        <f>IF(OR(B194="",E194=""),"*",AZ194/P194)</f>
        <v>0</v>
      </c>
      <c r="BS194" s="210" t="str">
        <f t="shared" si="13"/>
        <v>CCOCirculaçãoIntervaloOportunidade</v>
      </c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</row>
    <row r="195" spans="1:122">
      <c r="A195" s="45" t="str">
        <f>D195&amp;B195</f>
        <v>CLAUDIO (TMC-650)46067</v>
      </c>
      <c r="B195" s="183">
        <v>46067</v>
      </c>
      <c r="C195" s="134">
        <f>IF(BS_CONTROLE[[#This Row],[DATA]]="","",WEEKNUM(BS_CONTROLE[[#This Row],[DATA]]))</f>
        <v>7</v>
      </c>
      <c r="D195" s="184" t="s">
        <v>889</v>
      </c>
      <c r="E195" s="185" t="s">
        <v>784</v>
      </c>
      <c r="F195" s="142" t="str">
        <f>IF(D195="","*",VLOOKUP(E195,BS_ATIVIDADE[],3,FALSE))</f>
        <v>AMV</v>
      </c>
      <c r="G195" s="106" t="s">
        <v>624</v>
      </c>
      <c r="H195" s="106" t="s">
        <v>624</v>
      </c>
      <c r="I195" s="105">
        <v>73</v>
      </c>
      <c r="J195" s="105">
        <v>115.9</v>
      </c>
      <c r="K195" s="105" t="s">
        <v>624</v>
      </c>
      <c r="L195" s="127" t="str" cm="1">
        <f t="array" ref="L1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ZJC</v>
      </c>
      <c r="M195" s="127" t="s">
        <v>1379</v>
      </c>
      <c r="N195" s="106">
        <v>0.375</v>
      </c>
      <c r="O195" s="106">
        <v>8.3333333333333329E-2</v>
      </c>
      <c r="P195" s="105">
        <v>1</v>
      </c>
      <c r="Q195" s="9" t="str">
        <f>IF(E195=0, "*", IFERROR(_xlfn.XLOOKUP(E195, BS_ATIVIDADE[ATIVIDADE], BS_ATIVIDADE[UNIDADE]), "*"))</f>
        <v>Nº DE PEÇAS</v>
      </c>
      <c r="R195" s="128" t="str" cm="1">
        <f t="array" ref="R1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5" s="128" t="str" cm="1">
        <f t="array" ref="S1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195" s="10" t="str" cm="1">
        <f t="array" ref="T1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5" s="105" t="s">
        <v>1354</v>
      </c>
      <c r="V195" s="105" t="s">
        <v>1380</v>
      </c>
      <c r="W195" s="104" t="s">
        <v>452</v>
      </c>
      <c r="X195" s="129" t="s">
        <v>455</v>
      </c>
      <c r="Y195" s="104"/>
      <c r="Z195" s="187"/>
      <c r="AA195" s="188"/>
      <c r="AB195" s="188"/>
      <c r="AC195" s="189"/>
      <c r="AD195" s="187"/>
      <c r="AE195" s="187"/>
      <c r="AF195" s="127"/>
      <c r="AG195" s="14"/>
      <c r="AH195" s="126" t="str">
        <f>IF(BS_CONTROLE[[#This Row],[Atividade]]=0, "-", BS_CONTROLE[[#This Row],[Atividade]])</f>
        <v>PDM - AMV - MEIA CHAVE</v>
      </c>
      <c r="AI195" s="8" t="str">
        <f>IF(BS_CONTROLE[[#This Row],[Atividade]]=0, "-", BS_CONTROLE[[#This Row],[Atividade]])</f>
        <v>PDM - AMV - MEIA CHAVE</v>
      </c>
      <c r="AJ195" s="30" t="str">
        <f>BS_CONTROLE[[#This Row],[Local - Partida]]</f>
        <v>-</v>
      </c>
      <c r="AK195" s="30" t="str">
        <f>BS_CONTROLE[[#This Row],[Local - Encerramento]]</f>
        <v>-</v>
      </c>
      <c r="AL195" s="105" t="str">
        <f>IF(BS_CONTROLE[[#This Row],[Entre - Estações]]=0, "-", BS_CONTROLE[[#This Row],[Entre - Estações]])</f>
        <v>ZJC</v>
      </c>
      <c r="AM195" s="105" t="str">
        <f>IF(BS_CONTROLE[[#This Row],[SB]]=0, "-", BS_CONTROLE[[#This Row],[SB]])</f>
        <v>ZJCS</v>
      </c>
      <c r="AN195" s="105">
        <f>IF(BS_CONTROLE[[#This Row],[SUB]]=0, "-", BS_CONTROLE[[#This Row],[SUB]])</f>
        <v>73</v>
      </c>
      <c r="AO195" s="105">
        <f>BS_CONTROLE[[#This Row],[KM - Inicio]]</f>
        <v>115.9</v>
      </c>
      <c r="AP195" s="105">
        <f>BS_CONTROLE[[#This Row],[KM - Inicio]]</f>
        <v>115.9</v>
      </c>
      <c r="AQ195" s="108">
        <v>0.33333333333333331</v>
      </c>
      <c r="AR195" s="108">
        <v>0</v>
      </c>
      <c r="AS195" s="108">
        <v>8.3333333333333329E-2</v>
      </c>
      <c r="AT195" s="135"/>
      <c r="AU195" s="135"/>
      <c r="AV195" s="13"/>
      <c r="AW195" s="13"/>
      <c r="AX195" s="209">
        <f>IF(D195="","*",IFERROR(IF(ISODD(COUNT(AR195:AW195)),"ERRO",SUM((AS195-AR195),(AU195-AT195),(AW195-AV195))),"ERRO"))</f>
        <v>8.3333333333333329E-2</v>
      </c>
      <c r="AY195" s="153"/>
      <c r="AZ195" s="109">
        <v>1</v>
      </c>
      <c r="BA195" s="9" t="str">
        <f>IFERROR(_xlfn.XLOOKUP(AH195, BS_ATIVIDADE[ATIVIDADE],BS_ATIVIDADE[UNIDADE] ), "*")</f>
        <v>Nº DE PEÇAS</v>
      </c>
      <c r="BB195" s="12" t="str" cm="1">
        <f t="array" ref="BB1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5" s="12" t="str" cm="1">
        <f t="array" ref="BC1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195" s="10" t="str" cm="1">
        <f t="array" ref="BD1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5" s="150" t="str">
        <f>BS_CONTROLE[[#This Row],[Responsavel pelo boletim]]</f>
        <v>Nelson</v>
      </c>
      <c r="BF195" s="15"/>
      <c r="BG195" s="16">
        <v>2</v>
      </c>
      <c r="BH195" s="16"/>
      <c r="BI195" s="16" t="s">
        <v>1381</v>
      </c>
      <c r="BJ195" s="16" t="s">
        <v>1382</v>
      </c>
      <c r="BK195" s="15"/>
      <c r="BL195" s="130" t="s">
        <v>476</v>
      </c>
      <c r="BM195" s="130" t="s">
        <v>476</v>
      </c>
      <c r="BN195" s="130" t="s">
        <v>476</v>
      </c>
      <c r="BO195" s="190"/>
      <c r="BP195" s="11" t="str">
        <f>IF(AND(BQ195&lt;1,BR195&lt;1),"Produção e Intervalo",IF(BQ195&lt;1,"Intervalo",IF(BR195&lt;1,"Produção","Aderente")))</f>
        <v>Aderente</v>
      </c>
      <c r="BQ195" s="18">
        <f>IF(OR(B195="",E195=""),"*",AX195/O195)</f>
        <v>1</v>
      </c>
      <c r="BR195" s="18">
        <f>IF(OR(B195="",E195=""),"*",AZ195/P195)</f>
        <v>1</v>
      </c>
      <c r="BS195" s="210" t="str">
        <f t="shared" si="13"/>
        <v>OKOK</v>
      </c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</row>
    <row r="196" spans="1:122">
      <c r="A196" s="45" t="str">
        <f>D196&amp;B196</f>
        <v>WAGNER (TP-58)46067</v>
      </c>
      <c r="B196" s="183">
        <v>46067</v>
      </c>
      <c r="C196" s="134">
        <f>IF(BS_CONTROLE[[#This Row],[DATA]]="","",WEEKNUM(BS_CONTROLE[[#This Row],[DATA]]))</f>
        <v>7</v>
      </c>
      <c r="D196" s="184" t="s">
        <v>961</v>
      </c>
      <c r="E196" s="185" t="s">
        <v>757</v>
      </c>
      <c r="F196" s="142" t="str">
        <f>IF(D196="","*",VLOOKUP(E196,BS_ATIVIDADE[],3,FALSE))</f>
        <v>MODERNIZAÇÃO</v>
      </c>
      <c r="G196" s="186" t="s">
        <v>624</v>
      </c>
      <c r="H196" s="186" t="s">
        <v>624</v>
      </c>
      <c r="I196" s="127">
        <v>73</v>
      </c>
      <c r="J196" s="127">
        <v>65.25</v>
      </c>
      <c r="K196" s="105" t="s">
        <v>624</v>
      </c>
      <c r="L196" s="127" t="str" cm="1">
        <f t="array" ref="L1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96" s="127" t="str" cm="1">
        <f t="array" ref="M1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K62ZTN</v>
      </c>
      <c r="N196" s="106">
        <v>0.33333333333333331</v>
      </c>
      <c r="O196" s="106">
        <v>6.25E-2</v>
      </c>
      <c r="P196" s="105">
        <v>1</v>
      </c>
      <c r="Q196" s="9" t="str">
        <f>IF(E196=0, "*", IFERROR(_xlfn.XLOOKUP(E196, BS_ATIVIDADE[ATIVIDADE], BS_ATIVIDADE[UNIDADE]), "*"))</f>
        <v>Nº DE SOLDA</v>
      </c>
      <c r="R196" s="128" t="str" cm="1">
        <f t="array" ref="R1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6" s="128" t="str" cm="1">
        <f t="array" ref="S1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96" s="10" t="str" cm="1">
        <f t="array" ref="T1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6" s="105" t="s">
        <v>1383</v>
      </c>
      <c r="V196" s="151" t="s">
        <v>1150</v>
      </c>
      <c r="W196" s="104" t="s">
        <v>452</v>
      </c>
      <c r="X196" s="129" t="s">
        <v>455</v>
      </c>
      <c r="Y196" s="104"/>
      <c r="Z196" s="187"/>
      <c r="AA196" s="188"/>
      <c r="AB196" s="188"/>
      <c r="AC196" s="189"/>
      <c r="AD196" s="187"/>
      <c r="AE196" s="187"/>
      <c r="AF196" s="127"/>
      <c r="AG196" s="14"/>
      <c r="AH196" s="126" t="str">
        <f>IF(BS_CONTROLE[[#This Row],[Atividade]]=0, "-", BS_CONTROLE[[#This Row],[Atividade]])</f>
        <v>MODERNIZAÇÃO - SOLDA</v>
      </c>
      <c r="AI196" s="8" t="str">
        <f>IF(BS_CONTROLE[[#This Row],[Atividade]]=0, "-", BS_CONTROLE[[#This Row],[Atividade]])</f>
        <v>MODERNIZAÇÃO - SOLDA</v>
      </c>
      <c r="AJ196" s="30" t="str">
        <f>BS_CONTROLE[[#This Row],[Local - Partida]]</f>
        <v>-</v>
      </c>
      <c r="AK196" s="30" t="str">
        <f>BS_CONTROLE[[#This Row],[Local - Encerramento]]</f>
        <v>-</v>
      </c>
      <c r="AL196" s="105" t="str">
        <f>IF(BS_CONTROLE[[#This Row],[Entre - Estações]]=0, "-", BS_CONTROLE[[#This Row],[Entre - Estações]])</f>
        <v>ZDG-ZTN</v>
      </c>
      <c r="AM196" s="105" t="str">
        <f>IF(BS_CONTROLE[[#This Row],[SB]]=0, "-", BS_CONTROLE[[#This Row],[SB]])</f>
        <v>K62ZTN</v>
      </c>
      <c r="AN196" s="105">
        <f>IF(BS_CONTROLE[[#This Row],[SUB]]=0, "-", BS_CONTROLE[[#This Row],[SUB]])</f>
        <v>73</v>
      </c>
      <c r="AO196" s="105">
        <f>BS_CONTROLE[[#This Row],[KM - Inicio]]</f>
        <v>65.25</v>
      </c>
      <c r="AP196" s="105">
        <f>BS_CONTROLE[[#This Row],[KM - Inicio]]</f>
        <v>65.25</v>
      </c>
      <c r="AQ196" s="108">
        <v>0</v>
      </c>
      <c r="AR196" s="108">
        <v>0</v>
      </c>
      <c r="AS196" s="108">
        <v>0</v>
      </c>
      <c r="AT196" s="135"/>
      <c r="AU196" s="135"/>
      <c r="AV196" s="13"/>
      <c r="AW196" s="13"/>
      <c r="AX196" s="209">
        <f>IF(D196="","*",IFERROR(IF(ISODD(COUNT(AR196:AW196)),"ERRO",SUM((AS196-AR196),(AU196-AT196),(AW196-AV196))),"ERRO"))</f>
        <v>0</v>
      </c>
      <c r="AY196" s="153"/>
      <c r="AZ196" s="109">
        <v>0</v>
      </c>
      <c r="BA196" s="9" t="str">
        <f>IFERROR(_xlfn.XLOOKUP(AH196, BS_ATIVIDADE[ATIVIDADE],BS_ATIVIDADE[UNIDADE] ), "*")</f>
        <v>Nº DE SOLDA</v>
      </c>
      <c r="BB196" s="12" t="str" cm="1">
        <f t="array" ref="BB1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6" s="12" t="str" cm="1">
        <f t="array" ref="BC1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96" s="10" t="str" cm="1">
        <f t="array" ref="BD1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6" s="150" t="str">
        <f>BS_CONTROLE[[#This Row],[Responsavel pelo boletim]]</f>
        <v>wagner 16 97603-6032</v>
      </c>
      <c r="BF196" s="15"/>
      <c r="BG196" s="16">
        <v>0</v>
      </c>
      <c r="BH196" s="16"/>
      <c r="BI196" s="16" t="s">
        <v>1369</v>
      </c>
      <c r="BJ196" s="16" t="s">
        <v>1370</v>
      </c>
      <c r="BK196" s="15"/>
      <c r="BL196" s="130" t="s">
        <v>474</v>
      </c>
      <c r="BM196" s="130" t="s">
        <v>501</v>
      </c>
      <c r="BN196" s="130" t="s">
        <v>596</v>
      </c>
      <c r="BO196" s="190"/>
      <c r="BP196" s="11" t="str">
        <f>IF(AND(BQ196&lt;1,BR196&lt;1),"Produção e Intervalo",IF(BQ196&lt;1,"Intervalo",IF(BR196&lt;1,"Produção","Aderente")))</f>
        <v>Produção e Intervalo</v>
      </c>
      <c r="BQ196" s="18">
        <f>IF(OR(B196="",E196=""),"*",AX196/O196)</f>
        <v>0</v>
      </c>
      <c r="BR196" s="18">
        <f>IF(OR(B196="",E196=""),"*",AZ196/P196)</f>
        <v>0</v>
      </c>
      <c r="BS196" s="210" t="str">
        <f t="shared" si="13"/>
        <v>ModernizaçãoExecução</v>
      </c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</row>
    <row r="197" spans="1:122">
      <c r="A197" s="45" t="str">
        <f>D197&amp;B197</f>
        <v>V4046067</v>
      </c>
      <c r="B197" s="183">
        <v>46067</v>
      </c>
      <c r="C197" s="134">
        <f>IF(BS_CONTROLE[[#This Row],[DATA]]="","",WEEKNUM(BS_CONTROLE[[#This Row],[DATA]]))</f>
        <v>7</v>
      </c>
      <c r="D197" s="104" t="s">
        <v>796</v>
      </c>
      <c r="E197" s="126" t="s">
        <v>755</v>
      </c>
      <c r="F197" s="142" t="str">
        <f>IF(D197="","*",VLOOKUP(E197,BS_ATIVIDADE[],3,FALSE))</f>
        <v>MODERNIZAÇÃO</v>
      </c>
      <c r="G197" s="106" t="s">
        <v>151</v>
      </c>
      <c r="H197" s="106" t="s">
        <v>151</v>
      </c>
      <c r="I197" s="105">
        <v>73</v>
      </c>
      <c r="J197" s="105">
        <v>54.8</v>
      </c>
      <c r="K197" s="105">
        <v>52</v>
      </c>
      <c r="L197" s="127" t="str" cm="1">
        <f t="array" ref="L1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197" s="127" t="s">
        <v>1318</v>
      </c>
      <c r="N197" s="106">
        <v>0.33333333333333331</v>
      </c>
      <c r="O197" s="106">
        <v>6.9444444444444447E-4</v>
      </c>
      <c r="P197" s="105">
        <v>1792</v>
      </c>
      <c r="Q197" s="9" t="str">
        <f>IF(E197=0, "*", IFERROR(_xlfn.XLOOKUP(E197, BS_ATIVIDADE[ATIVIDADE], BS_ATIVIDADE[UNIDADE]), "*"))</f>
        <v>M</v>
      </c>
      <c r="R197" s="128" t="str" cm="1">
        <f t="array" ref="R1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7" s="128" t="str" cm="1">
        <f t="array" ref="S1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97" s="10" t="str" cm="1">
        <f t="array" ref="T1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7" s="105" t="s">
        <v>1120</v>
      </c>
      <c r="V197" s="151" t="s">
        <v>1282</v>
      </c>
      <c r="W197" s="104" t="s">
        <v>452</v>
      </c>
      <c r="X197" s="129" t="s">
        <v>455</v>
      </c>
      <c r="Y197" s="104"/>
      <c r="Z197" s="105">
        <v>1</v>
      </c>
      <c r="AA197" s="103" t="s">
        <v>443</v>
      </c>
      <c r="AB197" s="152" t="s">
        <v>437</v>
      </c>
      <c r="AC197" s="107">
        <v>0.29166666666666669</v>
      </c>
      <c r="AD197" s="105">
        <v>6240</v>
      </c>
      <c r="AE197" s="105">
        <v>6200</v>
      </c>
      <c r="AF197" s="105" t="s">
        <v>624</v>
      </c>
      <c r="AG197" s="14"/>
      <c r="AH197" s="126" t="str">
        <f>IF(BS_CONTROLE[[#This Row],[Atividade]]=0, "-", BS_CONTROLE[[#This Row],[Atividade]])</f>
        <v>MODERNIZAÇÃO - SOCADORA</v>
      </c>
      <c r="AI197" s="8" t="str">
        <f>IF(BS_CONTROLE[[#This Row],[Atividade]]=0, "-", BS_CONTROLE[[#This Row],[Atividade]])</f>
        <v>MODERNIZAÇÃO - SOCADORA</v>
      </c>
      <c r="AJ197" s="30" t="str">
        <f>BS_CONTROLE[[#This Row],[Local - Partida]]</f>
        <v>K58K592</v>
      </c>
      <c r="AK197" s="30" t="str">
        <f>BS_CONTROLE[[#This Row],[Local - Encerramento]]</f>
        <v>K58K592</v>
      </c>
      <c r="AL197" s="105" t="str">
        <f>IF(BS_CONTROLE[[#This Row],[Entre - Estações]]=0, "-", BS_CONTROLE[[#This Row],[Entre - Estações]])</f>
        <v>ZDG-ZTN</v>
      </c>
      <c r="AM197" s="105" t="str">
        <f>IF(BS_CONTROLE[[#This Row],[SB]]=0, "-", BS_CONTROLE[[#This Row],[SB]])</f>
        <v>ZDG2/ZDGPAT2</v>
      </c>
      <c r="AN197" s="105">
        <f>IF(BS_CONTROLE[[#This Row],[SUB]]=0, "-", BS_CONTROLE[[#This Row],[SUB]])</f>
        <v>73</v>
      </c>
      <c r="AO197" s="105">
        <f>BS_CONTROLE[[#This Row],[KM - Inicio]]</f>
        <v>54.8</v>
      </c>
      <c r="AP197" s="105">
        <f>BS_CONTROLE[[#This Row],[KM - Inicio]]</f>
        <v>54.8</v>
      </c>
      <c r="AQ197" s="108">
        <v>0.375</v>
      </c>
      <c r="AR197" s="108">
        <v>0</v>
      </c>
      <c r="AS197" s="108">
        <v>0</v>
      </c>
      <c r="AT197" s="135"/>
      <c r="AU197" s="135"/>
      <c r="AV197" s="13"/>
      <c r="AW197" s="13"/>
      <c r="AX197" s="209">
        <f>IF(D197="","*",IFERROR(IF(ISODD(COUNT(AR197:AW197)),"ERRO",SUM((AS197-AR197),(AU197-AT197),(AW197-AV197))),"ERRO"))</f>
        <v>0</v>
      </c>
      <c r="AY197" s="153"/>
      <c r="AZ197" s="109">
        <v>0</v>
      </c>
      <c r="BA197" s="9" t="str">
        <f>IFERROR(_xlfn.XLOOKUP(AH197, BS_ATIVIDADE[ATIVIDADE],BS_ATIVIDADE[UNIDADE] ), "*")</f>
        <v>M</v>
      </c>
      <c r="BB197" s="12" t="str" cm="1">
        <f t="array" ref="BB1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7" s="12" t="str" cm="1">
        <f t="array" ref="BC1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97" s="10" t="str" cm="1">
        <f t="array" ref="BD1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7" s="150" t="str">
        <f>BS_CONTROLE[[#This Row],[Responsavel pelo boletim]]</f>
        <v>Luiz Granado</v>
      </c>
      <c r="BF197" s="15"/>
      <c r="BG197" s="16">
        <v>0</v>
      </c>
      <c r="BH197" s="16"/>
      <c r="BI197" s="16" t="s">
        <v>1384</v>
      </c>
      <c r="BJ197" s="16" t="s">
        <v>1385</v>
      </c>
      <c r="BK197" s="15"/>
      <c r="BL197" s="130" t="s">
        <v>471</v>
      </c>
      <c r="BM197" s="130" t="s">
        <v>500</v>
      </c>
      <c r="BN197" s="130" t="s">
        <v>561</v>
      </c>
      <c r="BO197" s="190"/>
      <c r="BP197" s="11" t="str">
        <f>IF(AND(BQ197&lt;1,BR197&lt;1),"Produção e Intervalo",IF(BQ197&lt;1,"Intervalo",IF(BR197&lt;1,"Produção","Aderente")))</f>
        <v>Produção e Intervalo</v>
      </c>
      <c r="BQ197" s="18">
        <f>IF(OR(B197="",E197=""),"*",AX197/O197)</f>
        <v>0</v>
      </c>
      <c r="BR197" s="18">
        <f>IF(OR(B197="",E197=""),"*",AZ197/P197)</f>
        <v>0</v>
      </c>
      <c r="BS197" s="210" t="str">
        <f t="shared" si="13"/>
        <v>CCOCirculaçãoIntervaloOportunidade</v>
      </c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</row>
    <row r="198" spans="1:122">
      <c r="A198" s="45" t="str">
        <f>D198&amp;B198</f>
        <v>MAURO TP-868)46067</v>
      </c>
      <c r="B198" s="183">
        <v>46067</v>
      </c>
      <c r="C198" s="134">
        <f>IF(BS_CONTROLE[[#This Row],[DATA]]="","",WEEKNUM(BS_CONTROLE[[#This Row],[DATA]]))</f>
        <v>7</v>
      </c>
      <c r="D198" s="184" t="s">
        <v>942</v>
      </c>
      <c r="E198" s="185" t="s">
        <v>757</v>
      </c>
      <c r="F198" s="142" t="str">
        <f>IF(D198="","*",VLOOKUP(E198,BS_ATIVIDADE[],3,FALSE))</f>
        <v>MODERNIZAÇÃO</v>
      </c>
      <c r="G198" s="186" t="s">
        <v>624</v>
      </c>
      <c r="H198" s="186" t="s">
        <v>624</v>
      </c>
      <c r="I198" s="127">
        <v>73</v>
      </c>
      <c r="J198" s="127">
        <v>46.68</v>
      </c>
      <c r="K198" s="105" t="s">
        <v>624</v>
      </c>
      <c r="L198" s="127" t="str" cm="1">
        <f t="array" ref="L1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198" s="127" t="str" cm="1">
        <f t="array" ref="M1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ZMAK47</v>
      </c>
      <c r="N198" s="106">
        <v>0.33333333333333331</v>
      </c>
      <c r="O198" s="106">
        <v>6.25E-2</v>
      </c>
      <c r="P198" s="105">
        <v>1</v>
      </c>
      <c r="Q198" s="9" t="str">
        <f>IF(E198=0, "*", IFERROR(_xlfn.XLOOKUP(E198, BS_ATIVIDADE[ATIVIDADE], BS_ATIVIDADE[UNIDADE]), "*"))</f>
        <v>Nº DE SOLDA</v>
      </c>
      <c r="R198" s="128" t="str" cm="1">
        <f t="array" ref="R1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8" s="128" t="str" cm="1">
        <f t="array" ref="S1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98" s="10" t="str" cm="1">
        <f t="array" ref="T1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8" s="105" t="s">
        <v>1386</v>
      </c>
      <c r="V198" s="151" t="s">
        <v>1150</v>
      </c>
      <c r="W198" s="104" t="s">
        <v>452</v>
      </c>
      <c r="X198" s="129" t="s">
        <v>455</v>
      </c>
      <c r="Y198" s="104"/>
      <c r="Z198" s="187"/>
      <c r="AA198" s="188"/>
      <c r="AB198" s="188"/>
      <c r="AC198" s="189"/>
      <c r="AD198" s="187"/>
      <c r="AE198" s="187"/>
      <c r="AF198" s="127"/>
      <c r="AG198" s="14"/>
      <c r="AH198" s="126" t="str">
        <f>IF(BS_CONTROLE[[#This Row],[Atividade]]=0, "-", BS_CONTROLE[[#This Row],[Atividade]])</f>
        <v>MODERNIZAÇÃO - SOLDA</v>
      </c>
      <c r="AI198" s="8" t="str">
        <f>IF(BS_CONTROLE[[#This Row],[Atividade]]=0, "-", BS_CONTROLE[[#This Row],[Atividade]])</f>
        <v>MODERNIZAÇÃO - SOLDA</v>
      </c>
      <c r="AJ198" s="30" t="str">
        <f>BS_CONTROLE[[#This Row],[Local - Partida]]</f>
        <v>-</v>
      </c>
      <c r="AK198" s="30" t="str">
        <f>BS_CONTROLE[[#This Row],[Local - Encerramento]]</f>
        <v>-</v>
      </c>
      <c r="AL198" s="105" t="str">
        <f>IF(BS_CONTROLE[[#This Row],[Entre - Estações]]=0, "-", BS_CONTROLE[[#This Row],[Entre - Estações]])</f>
        <v>ZMA-ZDG</v>
      </c>
      <c r="AM198" s="105" t="str">
        <f>IF(BS_CONTROLE[[#This Row],[SB]]=0, "-", BS_CONTROLE[[#This Row],[SB]])</f>
        <v>ZMAK47</v>
      </c>
      <c r="AN198" s="105">
        <f>IF(BS_CONTROLE[[#This Row],[SUB]]=0, "-", BS_CONTROLE[[#This Row],[SUB]])</f>
        <v>73</v>
      </c>
      <c r="AO198" s="105">
        <f>BS_CONTROLE[[#This Row],[KM - Inicio]]</f>
        <v>46.68</v>
      </c>
      <c r="AP198" s="105">
        <f>BS_CONTROLE[[#This Row],[KM - Inicio]]</f>
        <v>46.68</v>
      </c>
      <c r="AQ198" s="108">
        <v>0.4513888888888889</v>
      </c>
      <c r="AR198" s="108">
        <v>0</v>
      </c>
      <c r="AS198" s="108">
        <v>0</v>
      </c>
      <c r="AT198" s="135"/>
      <c r="AU198" s="135"/>
      <c r="AV198" s="13"/>
      <c r="AW198" s="13"/>
      <c r="AX198" s="209">
        <f>IF(D198="","*",IFERROR(IF(ISODD(COUNT(AR198:AW198)),"ERRO",SUM((AS198-AR198),(AU198-AT198),(AW198-AV198))),"ERRO"))</f>
        <v>0</v>
      </c>
      <c r="AY198" s="153"/>
      <c r="AZ198" s="109">
        <v>0</v>
      </c>
      <c r="BA198" s="9" t="str">
        <f>IFERROR(_xlfn.XLOOKUP(AH198, BS_ATIVIDADE[ATIVIDADE],BS_ATIVIDADE[UNIDADE] ), "*")</f>
        <v>Nº DE SOLDA</v>
      </c>
      <c r="BB198" s="12" t="str" cm="1">
        <f t="array" ref="BB1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8" s="12" t="str" cm="1">
        <f t="array" ref="BC1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98" s="10" t="str" cm="1">
        <f t="array" ref="BD1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8" s="150" t="str">
        <f>BS_CONTROLE[[#This Row],[Responsavel pelo boletim]]</f>
        <v>Mauro 11 92184-9032</v>
      </c>
      <c r="BF198" s="15"/>
      <c r="BG198" s="16">
        <v>0</v>
      </c>
      <c r="BH198" s="16"/>
      <c r="BI198" s="16" t="s">
        <v>1387</v>
      </c>
      <c r="BJ198" s="16" t="s">
        <v>1387</v>
      </c>
      <c r="BK198" s="15"/>
      <c r="BL198" s="130" t="s">
        <v>471</v>
      </c>
      <c r="BM198" s="130" t="s">
        <v>500</v>
      </c>
      <c r="BN198" s="130" t="s">
        <v>561</v>
      </c>
      <c r="BO198" s="190"/>
      <c r="BP198" s="11" t="str">
        <f>IF(AND(BQ198&lt;1,BR198&lt;1),"Produção e Intervalo",IF(BQ198&lt;1,"Intervalo",IF(BR198&lt;1,"Produção","Aderente")))</f>
        <v>Produção e Intervalo</v>
      </c>
      <c r="BQ198" s="18">
        <f>IF(OR(B198="",E198=""),"*",AX198/O198)</f>
        <v>0</v>
      </c>
      <c r="BR198" s="18">
        <f>IF(OR(B198="",E198=""),"*",AZ198/P198)</f>
        <v>0</v>
      </c>
      <c r="BS198" s="210" t="str">
        <f t="shared" si="13"/>
        <v>CCOCirculaçãoIntervaloOportunidade</v>
      </c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</row>
    <row r="199" spans="1:122">
      <c r="A199" s="45" t="str">
        <f>D199&amp;B199</f>
        <v>ANTONIO (TF-681)46067</v>
      </c>
      <c r="B199" s="183">
        <v>46067</v>
      </c>
      <c r="C199" s="134">
        <f>IF(BS_CONTROLE[[#This Row],[DATA]]="","",WEEKNUM(BS_CONTROLE[[#This Row],[DATA]]))</f>
        <v>7</v>
      </c>
      <c r="D199" s="104" t="s">
        <v>882</v>
      </c>
      <c r="E199" s="126" t="s">
        <v>806</v>
      </c>
      <c r="F199" s="142" t="str">
        <f>IF(D199="","*",VLOOKUP(E199,BS_ATIVIDADE[],3,FALSE))</f>
        <v>SOLDA</v>
      </c>
      <c r="G199" s="106" t="s">
        <v>624</v>
      </c>
      <c r="H199" s="106" t="s">
        <v>624</v>
      </c>
      <c r="I199" s="105">
        <v>73</v>
      </c>
      <c r="J199" s="105">
        <v>22.7</v>
      </c>
      <c r="K199" s="105" t="s">
        <v>624</v>
      </c>
      <c r="L199" s="127" t="str" cm="1">
        <f t="array" ref="L1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199" s="127" t="str" cm="1">
        <f t="array" ref="M1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K18ZDZ</v>
      </c>
      <c r="N199" s="106">
        <v>0.39583333333333331</v>
      </c>
      <c r="O199" s="106">
        <v>6.25E-2</v>
      </c>
      <c r="P199" s="105">
        <v>1</v>
      </c>
      <c r="Q199" s="9" t="str">
        <f>IF(E199=0, "*", IFERROR(_xlfn.XLOOKUP(E199, BS_ATIVIDADE[ATIVIDADE], BS_ATIVIDADE[UNIDADE]), "*"))</f>
        <v>Nº DE SOLDA</v>
      </c>
      <c r="R199" s="128" t="str" cm="1">
        <f t="array" ref="R1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199" s="128" t="str" cm="1">
        <f t="array" ref="S1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199" s="10" t="str" cm="1">
        <f t="array" ref="T1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199" s="105" t="s">
        <v>1298</v>
      </c>
      <c r="V199" s="151" t="s">
        <v>1150</v>
      </c>
      <c r="W199" s="104" t="s">
        <v>452</v>
      </c>
      <c r="X199" s="129" t="s">
        <v>455</v>
      </c>
      <c r="Y199" s="104"/>
      <c r="Z199" s="187"/>
      <c r="AA199" s="188"/>
      <c r="AB199" s="188"/>
      <c r="AC199" s="189"/>
      <c r="AD199" s="187"/>
      <c r="AE199" s="187"/>
      <c r="AF199" s="127"/>
      <c r="AG199" s="14"/>
      <c r="AH199" s="126" t="str">
        <f>IF(BS_CONTROLE[[#This Row],[Atividade]]=0, "-", BS_CONTROLE[[#This Row],[Atividade]])</f>
        <v>PDM - SOLDA</v>
      </c>
      <c r="AI199" s="8" t="str">
        <f>IF(BS_CONTROLE[[#This Row],[Atividade]]=0, "-", BS_CONTROLE[[#This Row],[Atividade]])</f>
        <v>PDM - SOLDA</v>
      </c>
      <c r="AJ199" s="30" t="str">
        <f>BS_CONTROLE[[#This Row],[Local - Partida]]</f>
        <v>-</v>
      </c>
      <c r="AK199" s="30" t="str">
        <f>BS_CONTROLE[[#This Row],[Local - Encerramento]]</f>
        <v>-</v>
      </c>
      <c r="AL199" s="105" t="str">
        <f>IF(BS_CONTROLE[[#This Row],[Entre - Estações]]=0, "-", BS_CONTROLE[[#This Row],[Entre - Estações]])</f>
        <v>ZZR-ZDZ</v>
      </c>
      <c r="AM199" s="105" t="str">
        <f>IF(BS_CONTROLE[[#This Row],[SB]]=0, "-", BS_CONTROLE[[#This Row],[SB]])</f>
        <v>K18ZDZ</v>
      </c>
      <c r="AN199" s="105">
        <f>IF(BS_CONTROLE[[#This Row],[SUB]]=0, "-", BS_CONTROLE[[#This Row],[SUB]])</f>
        <v>73</v>
      </c>
      <c r="AO199" s="105">
        <f>BS_CONTROLE[[#This Row],[KM - Inicio]]</f>
        <v>22.7</v>
      </c>
      <c r="AP199" s="105">
        <f>BS_CONTROLE[[#This Row],[KM - Inicio]]</f>
        <v>22.7</v>
      </c>
      <c r="AQ199" s="108">
        <v>0.34930555555555554</v>
      </c>
      <c r="AR199" s="108">
        <v>0</v>
      </c>
      <c r="AS199" s="108">
        <v>0</v>
      </c>
      <c r="AT199" s="135"/>
      <c r="AU199" s="135"/>
      <c r="AV199" s="13"/>
      <c r="AW199" s="13"/>
      <c r="AX199" s="209">
        <f>IF(D199="","*",IFERROR(IF(ISODD(COUNT(AR199:AW199)),"ERRO",SUM((AS199-AR199),(AU199-AT199),(AW199-AV199))),"ERRO"))</f>
        <v>0</v>
      </c>
      <c r="AY199" s="153"/>
      <c r="AZ199" s="109">
        <v>0</v>
      </c>
      <c r="BA199" s="9" t="str">
        <f>IFERROR(_xlfn.XLOOKUP(AH199, BS_ATIVIDADE[ATIVIDADE],BS_ATIVIDADE[UNIDADE] ), "*")</f>
        <v>Nº DE SOLDA</v>
      </c>
      <c r="BB199" s="12" t="str" cm="1">
        <f t="array" ref="BB1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199" s="12" t="str" cm="1">
        <f t="array" ref="BC1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199" s="10" t="str" cm="1">
        <f t="array" ref="BD1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199" s="150" t="str">
        <f>BS_CONTROLE[[#This Row],[Responsavel pelo boletim]]</f>
        <v xml:space="preserve">Antonio  </v>
      </c>
      <c r="BF199" s="15"/>
      <c r="BG199" s="16">
        <v>0</v>
      </c>
      <c r="BH199" s="16"/>
      <c r="BI199" s="16" t="s">
        <v>1388</v>
      </c>
      <c r="BJ199" s="16" t="s">
        <v>1388</v>
      </c>
      <c r="BK199" s="15"/>
      <c r="BL199" s="130" t="s">
        <v>471</v>
      </c>
      <c r="BM199" s="130" t="s">
        <v>500</v>
      </c>
      <c r="BN199" s="130" t="s">
        <v>561</v>
      </c>
      <c r="BO199" s="190"/>
      <c r="BP199" s="11" t="str">
        <f>IF(AND(BQ199&lt;1,BR199&lt;1),"Produção e Intervalo",IF(BQ199&lt;1,"Intervalo",IF(BR199&lt;1,"Produção","Aderente")))</f>
        <v>Produção e Intervalo</v>
      </c>
      <c r="BQ199" s="18">
        <f>IF(OR(B199="",E199=""),"*",AX199/O199)</f>
        <v>0</v>
      </c>
      <c r="BR199" s="18">
        <f>IF(OR(B199="",E199=""),"*",AZ199/P199)</f>
        <v>0</v>
      </c>
      <c r="BS199" s="210" t="str">
        <f t="shared" si="13"/>
        <v>CCOCirculaçãoIntervaloOportunidade</v>
      </c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</row>
    <row r="200" spans="1:122">
      <c r="A200" s="45" t="str">
        <f>D200&amp;B200</f>
        <v>W9946067</v>
      </c>
      <c r="B200" s="183">
        <v>46067</v>
      </c>
      <c r="C200" s="134">
        <f>IF(BS_CONTROLE[[#This Row],[DATA]]="","",WEEKNUM(BS_CONTROLE[[#This Row],[DATA]]))</f>
        <v>7</v>
      </c>
      <c r="D200" s="184" t="s">
        <v>871</v>
      </c>
      <c r="E200" s="185" t="s">
        <v>638</v>
      </c>
      <c r="F200" s="142" t="str">
        <f>IF(D200="","*",VLOOKUP(E200,BS_ATIVIDADE[],3,FALSE))</f>
        <v>OUTROS</v>
      </c>
      <c r="G200" s="186" t="s">
        <v>16</v>
      </c>
      <c r="H200" s="186" t="s">
        <v>135</v>
      </c>
      <c r="I200" s="127">
        <v>73</v>
      </c>
      <c r="J200" s="127">
        <v>7.1</v>
      </c>
      <c r="K200" s="105" t="s">
        <v>624</v>
      </c>
      <c r="L200" s="127" t="s">
        <v>1135</v>
      </c>
      <c r="M200" s="127" t="s">
        <v>1136</v>
      </c>
      <c r="N200" s="106">
        <v>0.35416666666666669</v>
      </c>
      <c r="O200" s="106">
        <v>4.1666666666666664E-2</v>
      </c>
      <c r="P200" s="105">
        <v>1</v>
      </c>
      <c r="Q200" s="9" t="str">
        <f>IF(E200=0, "*", IFERROR(_xlfn.XLOOKUP(E200, BS_ATIVIDADE[ATIVIDADE], BS_ATIVIDADE[UNIDADE]), "*"))</f>
        <v>BINÁRIO</v>
      </c>
      <c r="R200" s="128" t="str" cm="1">
        <f t="array" ref="R2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0" s="128" t="str" cm="1">
        <f t="array" ref="S2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00" s="10" t="str" cm="1">
        <f t="array" ref="T2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00" s="105" t="s">
        <v>1120</v>
      </c>
      <c r="V200" s="105" t="s">
        <v>1389</v>
      </c>
      <c r="W200" s="104" t="s">
        <v>452</v>
      </c>
      <c r="X200" s="129" t="s">
        <v>455</v>
      </c>
      <c r="Y200" s="104"/>
      <c r="Z200" s="187" t="s">
        <v>1390</v>
      </c>
      <c r="AA200" s="188"/>
      <c r="AB200" s="188"/>
      <c r="AC200" s="189"/>
      <c r="AD200" s="187"/>
      <c r="AE200" s="187"/>
      <c r="AF200" s="127"/>
      <c r="AG200" s="14"/>
      <c r="AH200" s="126" t="str">
        <f>IF(BS_CONTROLE[[#This Row],[Atividade]]=0, "-", BS_CONTROLE[[#This Row],[Atividade]])</f>
        <v>DESLOCAMENTO</v>
      </c>
      <c r="AI200" s="8" t="str">
        <f>IF(BS_CONTROLE[[#This Row],[Atividade]]=0, "-", BS_CONTROLE[[#This Row],[Atividade]])</f>
        <v>DESLOCAMENTO</v>
      </c>
      <c r="AJ200" s="30" t="str">
        <f>BS_CONTROLE[[#This Row],[Local - Partida]]</f>
        <v>ZTO2</v>
      </c>
      <c r="AK200" s="30" t="str">
        <f>BS_CONTROLE[[#This Row],[Local - Encerramento]]</f>
        <v>ZMA</v>
      </c>
      <c r="AL200" s="105" t="str">
        <f>IF(BS_CONTROLE[[#This Row],[Entre - Estações]]=0, "-", BS_CONTROLE[[#This Row],[Entre - Estações]])</f>
        <v>ZTO-ZMA</v>
      </c>
      <c r="AM200" s="105" t="str">
        <f>IF(BS_CONTROLE[[#This Row],[SB]]=0, "-", BS_CONTROLE[[#This Row],[SB]])</f>
        <v>ZTOZMA</v>
      </c>
      <c r="AN200" s="105">
        <f>IF(BS_CONTROLE[[#This Row],[SUB]]=0, "-", BS_CONTROLE[[#This Row],[SUB]])</f>
        <v>73</v>
      </c>
      <c r="AO200" s="105">
        <f>BS_CONTROLE[[#This Row],[KM - Inicio]]</f>
        <v>7.1</v>
      </c>
      <c r="AP200" s="105">
        <f>BS_CONTROLE[[#This Row],[KM - Inicio]]</f>
        <v>7.1</v>
      </c>
      <c r="AQ200" s="108">
        <v>0.51249999999999996</v>
      </c>
      <c r="AR200" s="108">
        <v>0.58750000000000002</v>
      </c>
      <c r="AS200" s="108">
        <v>0.62916666666666665</v>
      </c>
      <c r="AT200" s="135"/>
      <c r="AU200" s="135"/>
      <c r="AV200" s="13"/>
      <c r="AW200" s="13"/>
      <c r="AX200" s="209">
        <f>IF(D200="","*",IFERROR(IF(ISODD(COUNT(AR200:AW200)),"ERRO",SUM((AS200-AR200),(AU200-AT200),(AW200-AV200))),"ERRO"))</f>
        <v>4.166666666666663E-2</v>
      </c>
      <c r="AY200" s="153"/>
      <c r="AZ200" s="109">
        <v>1</v>
      </c>
      <c r="BA200" s="9" t="str">
        <f>IFERROR(_xlfn.XLOOKUP(AH200, BS_ATIVIDADE[ATIVIDADE],BS_ATIVIDADE[UNIDADE] ), "*")</f>
        <v>BINÁRIO</v>
      </c>
      <c r="BB200" s="12" t="str" cm="1">
        <f t="array" ref="BB2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0" s="12" t="str" cm="1">
        <f t="array" ref="BC2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00" s="10" t="str" cm="1">
        <f t="array" ref="BD2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0" s="150" t="str">
        <f>BS_CONTROLE[[#This Row],[Responsavel pelo boletim]]</f>
        <v>Luiz Granado</v>
      </c>
      <c r="BF200" s="15"/>
      <c r="BG200" s="16">
        <v>2</v>
      </c>
      <c r="BH200" s="16"/>
      <c r="BI200" s="16" t="s">
        <v>1391</v>
      </c>
      <c r="BJ200" s="16" t="s">
        <v>1391</v>
      </c>
      <c r="BK200" s="15"/>
      <c r="BL200" s="130" t="s">
        <v>476</v>
      </c>
      <c r="BM200" s="130" t="s">
        <v>476</v>
      </c>
      <c r="BN200" s="130" t="s">
        <v>476</v>
      </c>
      <c r="BO200" s="190"/>
      <c r="BP200" s="11" t="str">
        <f>IF(AND(BQ200&lt;1,BR200&lt;1),"Produção e Intervalo",IF(BQ200&lt;1,"Intervalo",IF(BR200&lt;1,"Produção","Aderente")))</f>
        <v>Intervalo</v>
      </c>
      <c r="BQ200" s="18">
        <f>IF(OR(B200="",E200=""),"*",AX200/O200)</f>
        <v>0.99999999999999911</v>
      </c>
      <c r="BR200" s="18">
        <f>IF(OR(B200="",E200=""),"*",AZ200/P200)</f>
        <v>1</v>
      </c>
      <c r="BS200" s="210" t="str">
        <f t="shared" si="13"/>
        <v>OKOK</v>
      </c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</row>
    <row r="201" spans="1:122">
      <c r="A201" s="45" t="str">
        <f>D201&amp;B201</f>
        <v>TURMA FIXA VIA 46067</v>
      </c>
      <c r="B201" s="183">
        <v>46067</v>
      </c>
      <c r="C201" s="134">
        <f>IF(BS_CONTROLE[[#This Row],[DATA]]="","",WEEKNUM(BS_CONTROLE[[#This Row],[DATA]]))</f>
        <v>7</v>
      </c>
      <c r="D201" s="184" t="s">
        <v>873</v>
      </c>
      <c r="E201" s="185" t="s">
        <v>806</v>
      </c>
      <c r="F201" s="142" t="str">
        <f>IF(D201="","*",VLOOKUP(E201,BS_ATIVIDADE[],3,FALSE))</f>
        <v>SOLDA</v>
      </c>
      <c r="G201" s="186" t="s">
        <v>624</v>
      </c>
      <c r="H201" s="186" t="s">
        <v>624</v>
      </c>
      <c r="I201" s="127">
        <v>70</v>
      </c>
      <c r="J201" s="127">
        <v>157.6</v>
      </c>
      <c r="K201" s="105" t="s">
        <v>624</v>
      </c>
      <c r="L201" s="127" t="str" cm="1">
        <f t="array" ref="L2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ZOX</v>
      </c>
      <c r="M201" s="127" t="str" cm="1">
        <f t="array" ref="M2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ZOX1</v>
      </c>
      <c r="N201" s="106">
        <v>0.375</v>
      </c>
      <c r="O201" s="106">
        <v>6.25E-2</v>
      </c>
      <c r="P201" s="105">
        <v>1</v>
      </c>
      <c r="Q201" s="9" t="str">
        <f>IF(E201=0, "*", IFERROR(_xlfn.XLOOKUP(E201, BS_ATIVIDADE[ATIVIDADE], BS_ATIVIDADE[UNIDADE]), "*"))</f>
        <v>Nº DE SOLDA</v>
      </c>
      <c r="R201" s="128" t="str" cm="1">
        <f t="array" ref="R2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1" s="128" t="str" cm="1">
        <f t="array" ref="S2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01" s="10" t="str" cm="1">
        <f t="array" ref="T2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01" s="105" t="s">
        <v>1392</v>
      </c>
      <c r="V201" s="151" t="s">
        <v>1150</v>
      </c>
      <c r="W201" s="104" t="s">
        <v>452</v>
      </c>
      <c r="X201" s="129" t="s">
        <v>455</v>
      </c>
      <c r="Y201" s="104"/>
      <c r="Z201" s="187"/>
      <c r="AA201" s="188"/>
      <c r="AB201" s="188"/>
      <c r="AC201" s="189"/>
      <c r="AD201" s="187"/>
      <c r="AE201" s="187"/>
      <c r="AF201" s="127"/>
      <c r="AG201" s="14"/>
      <c r="AH201" s="126" t="str">
        <f>IF(BS_CONTROLE[[#This Row],[Atividade]]=0, "-", BS_CONTROLE[[#This Row],[Atividade]])</f>
        <v>PDM - SOLDA</v>
      </c>
      <c r="AI201" s="8" t="str">
        <f>IF(BS_CONTROLE[[#This Row],[Atividade]]=0, "-", BS_CONTROLE[[#This Row],[Atividade]])</f>
        <v>PDM - SOLDA</v>
      </c>
      <c r="AJ201" s="30" t="str">
        <f>BS_CONTROLE[[#This Row],[Local - Partida]]</f>
        <v>-</v>
      </c>
      <c r="AK201" s="30" t="str">
        <f>BS_CONTROLE[[#This Row],[Local - Encerramento]]</f>
        <v>-</v>
      </c>
      <c r="AL201" s="105" t="str">
        <f>IF(BS_CONTROLE[[#This Row],[Entre - Estações]]=0, "-", BS_CONTROLE[[#This Row],[Entre - Estações]])</f>
        <v>ZOX</v>
      </c>
      <c r="AM201" s="105" t="str">
        <f>IF(BS_CONTROLE[[#This Row],[SB]]=0, "-", BS_CONTROLE[[#This Row],[SB]])</f>
        <v>ZOX1</v>
      </c>
      <c r="AN201" s="105">
        <f>IF(BS_CONTROLE[[#This Row],[SUB]]=0, "-", BS_CONTROLE[[#This Row],[SUB]])</f>
        <v>70</v>
      </c>
      <c r="AO201" s="105">
        <f>BS_CONTROLE[[#This Row],[KM - Inicio]]</f>
        <v>157.6</v>
      </c>
      <c r="AP201" s="105">
        <f>BS_CONTROLE[[#This Row],[KM - Inicio]]</f>
        <v>157.6</v>
      </c>
      <c r="AQ201" s="108">
        <v>0.42708333333333331</v>
      </c>
      <c r="AR201" s="108">
        <v>0</v>
      </c>
      <c r="AS201" s="108">
        <v>0</v>
      </c>
      <c r="AT201" s="135"/>
      <c r="AU201" s="135"/>
      <c r="AV201" s="13"/>
      <c r="AW201" s="13"/>
      <c r="AX201" s="209">
        <f>IF(D201="","*",IFERROR(IF(ISODD(COUNT(AR201:AW201)),"ERRO",SUM((AS201-AR201),(AU201-AT201),(AW201-AV201))),"ERRO"))</f>
        <v>0</v>
      </c>
      <c r="AY201" s="153"/>
      <c r="AZ201" s="109">
        <v>0</v>
      </c>
      <c r="BA201" s="9" t="str">
        <f>IFERROR(_xlfn.XLOOKUP(AH201, BS_ATIVIDADE[ATIVIDADE],BS_ATIVIDADE[UNIDADE] ), "*")</f>
        <v>Nº DE SOLDA</v>
      </c>
      <c r="BB201" s="12" t="str" cm="1">
        <f t="array" ref="BB2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1" s="12" t="str" cm="1">
        <f t="array" ref="BC2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01" s="10" t="str" cm="1">
        <f t="array" ref="BD2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01" s="150" t="str">
        <f>BS_CONTROLE[[#This Row],[Responsavel pelo boletim]]</f>
        <v>Marcone 11 94505-7306</v>
      </c>
      <c r="BF201" s="15"/>
      <c r="BG201" s="16">
        <v>0</v>
      </c>
      <c r="BH201" s="16"/>
      <c r="BI201" s="16" t="s">
        <v>1393</v>
      </c>
      <c r="BJ201" s="16" t="s">
        <v>1393</v>
      </c>
      <c r="BK201" s="15"/>
      <c r="BL201" s="130" t="s">
        <v>471</v>
      </c>
      <c r="BM201" s="130" t="s">
        <v>500</v>
      </c>
      <c r="BN201" s="130" t="s">
        <v>561</v>
      </c>
      <c r="BO201" s="190"/>
      <c r="BP201" s="11" t="str">
        <f>IF(AND(BQ201&lt;1,BR201&lt;1),"Produção e Intervalo",IF(BQ201&lt;1,"Intervalo",IF(BR201&lt;1,"Produção","Aderente")))</f>
        <v>Produção e Intervalo</v>
      </c>
      <c r="BQ201" s="18">
        <f>IF(OR(B201="",E201=""),"*",AX201/O201)</f>
        <v>0</v>
      </c>
      <c r="BR201" s="18">
        <f>IF(OR(B201="",E201=""),"*",AZ201/P201)</f>
        <v>0</v>
      </c>
      <c r="BS201" s="210" t="str">
        <f t="shared" si="13"/>
        <v>CCOCirculaçãoIntervaloOportunidade</v>
      </c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</row>
    <row r="202" spans="1:122">
      <c r="A202" s="45" t="str">
        <f t="shared" si="11"/>
        <v>V8346067</v>
      </c>
      <c r="B202" s="102">
        <v>46067</v>
      </c>
      <c r="C202" s="134">
        <f>IF(BS_CONTROLE[[#This Row],[DATA]]="","",WEEKNUM(BS_CONTROLE[[#This Row],[DATA]]))</f>
        <v>7</v>
      </c>
      <c r="D202" s="104" t="s">
        <v>822</v>
      </c>
      <c r="E202" s="126" t="s">
        <v>729</v>
      </c>
      <c r="F202" s="142" t="str">
        <f>IF(D202="","*",VLOOKUP(E202,BS_ATIVIDADE[],3,FALSE))</f>
        <v>MECANIZAÇÃO - SOCADORA</v>
      </c>
      <c r="G202" s="106" t="s">
        <v>57</v>
      </c>
      <c r="H202" s="106" t="s">
        <v>57</v>
      </c>
      <c r="I202" s="105">
        <v>70</v>
      </c>
      <c r="J202" s="105">
        <v>139.19999999999999</v>
      </c>
      <c r="K202" s="105">
        <v>135</v>
      </c>
      <c r="L202" s="127" t="str" cm="1">
        <f t="array" ref="L2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202" s="127" t="str" cm="1">
        <f t="array" ref="M2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202" s="106">
        <v>0.33333333333333331</v>
      </c>
      <c r="O202" s="106">
        <v>8.3333333333333329E-2</v>
      </c>
      <c r="P202" s="105">
        <v>480</v>
      </c>
      <c r="Q202" s="9" t="str">
        <f>IF(E202=0, "*", IFERROR(_xlfn.XLOOKUP(E202, BS_ATIVIDADE[ATIVIDADE], BS_ATIVIDADE[UNIDADE]), "*"))</f>
        <v>M</v>
      </c>
      <c r="R202" s="128" t="str" cm="1">
        <f t="array" ref="R2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2" s="128" t="str" cm="1">
        <f t="array" ref="S2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02" s="10" t="str" cm="1">
        <f t="array" ref="T2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02" s="105" t="s">
        <v>1063</v>
      </c>
      <c r="V202" s="151" t="s">
        <v>1282</v>
      </c>
      <c r="W202" s="104" t="s">
        <v>452</v>
      </c>
      <c r="X202" s="129" t="s">
        <v>455</v>
      </c>
      <c r="Y202" s="104"/>
      <c r="Z202" s="105"/>
      <c r="AA202" s="103"/>
      <c r="AB202" s="152"/>
      <c r="AC202" s="107"/>
      <c r="AD202" s="105"/>
      <c r="AE202" s="105"/>
      <c r="AF202" s="105"/>
      <c r="AG202" s="14"/>
      <c r="AH202" s="126" t="str">
        <f>IF(BS_CONTROLE[[#This Row],[Atividade]]=0, "-", BS_CONTROLE[[#This Row],[Atividade]])</f>
        <v>MECANIZAÇÃO - SOCADORA</v>
      </c>
      <c r="AI202" s="8" t="str">
        <f>IF(BS_CONTROLE[[#This Row],[Atividade]]=0, "-", BS_CONTROLE[[#This Row],[Atividade]])</f>
        <v>MECANIZAÇÃO - SOCADORA</v>
      </c>
      <c r="AJ202" s="30" t="str">
        <f>BS_CONTROLE[[#This Row],[Local - Partida]]</f>
        <v>ZIQ2</v>
      </c>
      <c r="AK202" s="30" t="str">
        <f>BS_CONTROLE[[#This Row],[Local - Encerramento]]</f>
        <v>ZIQ2</v>
      </c>
      <c r="AL202" s="105" t="str">
        <f>IF(BS_CONTROLE[[#This Row],[Entre - Estações]]=0, "-", BS_CONTROLE[[#This Row],[Entre - Estações]])</f>
        <v>ZRQ-ZQX</v>
      </c>
      <c r="AM202" s="105" t="str">
        <f>IF(BS_CONTROLE[[#This Row],[SB]]=0, "-", BS_CONTROLE[[#This Row],[SB]])</f>
        <v>139ZQX1</v>
      </c>
      <c r="AN202" s="105">
        <f>IF(BS_CONTROLE[[#This Row],[SUB]]=0, "-", BS_CONTROLE[[#This Row],[SUB]])</f>
        <v>70</v>
      </c>
      <c r="AO202" s="105">
        <f>BS_CONTROLE[[#This Row],[KM - Inicio]]</f>
        <v>139.19999999999999</v>
      </c>
      <c r="AP202" s="105">
        <f>BS_CONTROLE[[#This Row],[KM - Inicio]]</f>
        <v>139.19999999999999</v>
      </c>
      <c r="AQ202" s="108">
        <v>0.35555555555555557</v>
      </c>
      <c r="AR202" s="108">
        <v>0</v>
      </c>
      <c r="AS202" s="108">
        <v>0</v>
      </c>
      <c r="AT202" s="135"/>
      <c r="AU202" s="135"/>
      <c r="AV202" s="13"/>
      <c r="AW202" s="13"/>
      <c r="AX202" s="176">
        <f>IF(D202="","*",IFERROR(IF(ISODD(COUNT(AR202:AW202)),"ERRO",SUM((AS202-AR202),(AU202-AT202),(AW202-AV202))),"ERRO"))</f>
        <v>0</v>
      </c>
      <c r="AY202" s="153"/>
      <c r="AZ202" s="109">
        <v>0</v>
      </c>
      <c r="BA202" s="9" t="str">
        <f>IFERROR(_xlfn.XLOOKUP(AH202, BS_ATIVIDADE[ATIVIDADE],BS_ATIVIDADE[UNIDADE] ), "*")</f>
        <v>M</v>
      </c>
      <c r="BB202" s="12" t="str" cm="1">
        <f t="array" ref="BB2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2" s="12" t="str" cm="1">
        <f t="array" ref="BC2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02" s="10" t="str" cm="1">
        <f t="array" ref="BD2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02" s="150"/>
      <c r="BF202" s="15"/>
      <c r="BG202" s="16">
        <v>0</v>
      </c>
      <c r="BH202" s="16"/>
      <c r="BI202" s="16" t="s">
        <v>1394</v>
      </c>
      <c r="BJ202" s="16" t="s">
        <v>1394</v>
      </c>
      <c r="BK202" s="15"/>
      <c r="BL202" s="130" t="s">
        <v>471</v>
      </c>
      <c r="BM202" s="130" t="s">
        <v>500</v>
      </c>
      <c r="BN202" s="130" t="s">
        <v>561</v>
      </c>
      <c r="BO202" s="17"/>
      <c r="BP202" s="11" t="str">
        <f t="shared" si="12"/>
        <v>Produção e Intervalo</v>
      </c>
      <c r="BQ202" s="18">
        <f>IF(OR(B202="",E202=""),"*",AX202/O202)</f>
        <v>0</v>
      </c>
      <c r="BR202" s="18">
        <f>IF(OR(B202="",E202=""),"*",AZ202/P202)</f>
        <v>0</v>
      </c>
      <c r="BS202" s="210" t="str">
        <f t="shared" si="13"/>
        <v>CCOCirculaçãoIntervaloOportunidade</v>
      </c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</row>
    <row r="203" spans="1:122">
      <c r="A203" s="45" t="str">
        <f t="shared" si="11"/>
        <v/>
      </c>
      <c r="B203" s="102"/>
      <c r="C203" s="134" t="str">
        <f>IF(BS_CONTROLE[[#This Row],[DATA]]="","",WEEKNUM(BS_CONTROLE[[#This Row],[DATA]]))</f>
        <v/>
      </c>
      <c r="D203" s="104"/>
      <c r="E203" s="126"/>
      <c r="F203" s="142" t="str">
        <f>IF(D203="","*",VLOOKUP(E203,BS_ATIVIDADE[],3,FALSE))</f>
        <v>*</v>
      </c>
      <c r="G203" s="106"/>
      <c r="H203" s="106"/>
      <c r="I203" s="105"/>
      <c r="J203" s="105"/>
      <c r="K203" s="105"/>
      <c r="L203" s="127" t="str" cm="1">
        <f t="array" ref="L2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03" s="127" t="str" cm="1">
        <f t="array" ref="M2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03" s="106"/>
      <c r="O203" s="106"/>
      <c r="P203" s="105"/>
      <c r="Q203" s="9" t="str">
        <f>IF(E203=0, "*", IFERROR(_xlfn.XLOOKUP(E203, BS_ATIVIDADE[ATIVIDADE], BS_ATIVIDADE[UNIDADE]), "*"))</f>
        <v>*</v>
      </c>
      <c r="R203" s="128" t="str" cm="1">
        <f t="array" ref="R2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03" s="128" t="str" cm="1">
        <f t="array" ref="S2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03" s="10" t="str" cm="1">
        <f t="array" ref="T2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03" s="105"/>
      <c r="V203" s="151"/>
      <c r="W203" s="104"/>
      <c r="X203" s="129"/>
      <c r="Y203" s="104"/>
      <c r="Z203" s="105"/>
      <c r="AA203" s="103"/>
      <c r="AB203" s="152"/>
      <c r="AC203" s="107"/>
      <c r="AD203" s="105"/>
      <c r="AE203" s="105"/>
      <c r="AF203" s="105"/>
      <c r="AG203" s="14"/>
      <c r="AH203" s="126" t="str">
        <f>IF(BS_CONTROLE[[#This Row],[Atividade]]=0, "-", BS_CONTROLE[[#This Row],[Atividade]])</f>
        <v>-</v>
      </c>
      <c r="AI203" s="8" t="str">
        <f>IF(BS_CONTROLE[[#This Row],[Atividade]]=0, "-", BS_CONTROLE[[#This Row],[Atividade]])</f>
        <v>-</v>
      </c>
      <c r="AJ203" s="30">
        <f>BS_CONTROLE[[#This Row],[Local - Partida]]</f>
        <v>0</v>
      </c>
      <c r="AK203" s="30">
        <f>BS_CONTROLE[[#This Row],[Local - Encerramento]]</f>
        <v>0</v>
      </c>
      <c r="AL203" s="105" t="str">
        <f>IF(BS_CONTROLE[[#This Row],[Entre - Estações]]=0, "-", BS_CONTROLE[[#This Row],[Entre - Estações]])</f>
        <v>-</v>
      </c>
      <c r="AM203" s="105" t="str">
        <f>IF(BS_CONTROLE[[#This Row],[SB]]=0, "-", BS_CONTROLE[[#This Row],[SB]])</f>
        <v>-</v>
      </c>
      <c r="AN203" s="105" t="str">
        <f>IF(BS_CONTROLE[[#This Row],[SUB]]=0, "-", BS_CONTROLE[[#This Row],[SUB]])</f>
        <v>-</v>
      </c>
      <c r="AO203" s="105">
        <f>BS_CONTROLE[[#This Row],[KM - Inicio]]</f>
        <v>0</v>
      </c>
      <c r="AP203" s="105">
        <f>BS_CONTROLE[[#This Row],[KM - Inicio]]</f>
        <v>0</v>
      </c>
      <c r="AQ203" s="108"/>
      <c r="AR203" s="108"/>
      <c r="AS203" s="108"/>
      <c r="AT203" s="135"/>
      <c r="AU203" s="135"/>
      <c r="AV203" s="13"/>
      <c r="AW203" s="13"/>
      <c r="AX203" s="176" t="str">
        <f>IF(D203="","*",IFERROR(IF(ISODD(COUNT(AR203:AW203)),"ERRO",SUM((AS203-AR203),(AU203-AT203),(AW203-AV203))),"ERRO"))</f>
        <v>*</v>
      </c>
      <c r="AY203" s="153"/>
      <c r="AZ203" s="109"/>
      <c r="BA203" s="9" t="str">
        <f>IFERROR(_xlfn.XLOOKUP(AH203, BS_ATIVIDADE[ATIVIDADE],BS_ATIVIDADE[UNIDADE] ), "*")</f>
        <v>*</v>
      </c>
      <c r="BB203" s="12" t="str" cm="1">
        <f t="array" ref="BB2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03" s="12" t="str" cm="1">
        <f t="array" ref="BC2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03" s="10" t="str" cm="1">
        <f t="array" ref="BD2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03" s="150"/>
      <c r="BF203" s="15"/>
      <c r="BG203" s="16"/>
      <c r="BH203" s="16"/>
      <c r="BI203" s="16"/>
      <c r="BJ203" s="17"/>
      <c r="BK203" s="15"/>
      <c r="BL203" s="130"/>
      <c r="BM203" s="130"/>
      <c r="BN203" s="130"/>
      <c r="BO203" s="17"/>
      <c r="BP203" s="11" t="str">
        <f t="shared" si="12"/>
        <v>Aderente</v>
      </c>
      <c r="BQ203" s="18" t="str">
        <f>IF(OR(B203="",E203=""),"*",AX203/O203)</f>
        <v>*</v>
      </c>
      <c r="BR203" s="18" t="str">
        <f>IF(OR(B203="",E203=""),"*",AZ203/P203)</f>
        <v>*</v>
      </c>
      <c r="BS203" s="210" t="str">
        <f t="shared" si="10"/>
        <v/>
      </c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</row>
    <row r="204" spans="1:122" ht="23.25">
      <c r="A204" s="45" t="str">
        <f t="shared" si="11"/>
        <v>W5746068</v>
      </c>
      <c r="B204" s="102">
        <v>46068</v>
      </c>
      <c r="C204" s="134">
        <f>IF(BS_CONTROLE[[#This Row],[DATA]]="","",WEEKNUM(BS_CONTROLE[[#This Row],[DATA]]))</f>
        <v>8</v>
      </c>
      <c r="D204" s="104" t="s">
        <v>1073</v>
      </c>
      <c r="E204" s="126" t="s">
        <v>787</v>
      </c>
      <c r="F204" s="142" t="s">
        <v>788</v>
      </c>
      <c r="G204" s="106" t="s">
        <v>384</v>
      </c>
      <c r="H204" s="106" t="s">
        <v>382</v>
      </c>
      <c r="I204" s="105">
        <v>73</v>
      </c>
      <c r="J204" s="105">
        <v>386.1</v>
      </c>
      <c r="K204" s="105">
        <v>386.9</v>
      </c>
      <c r="L204" s="127" t="s">
        <v>385</v>
      </c>
      <c r="M204" s="127" t="s">
        <v>389</v>
      </c>
      <c r="N204" s="106">
        <v>0.375</v>
      </c>
      <c r="O204" s="106">
        <v>6.25E-2</v>
      </c>
      <c r="P204" s="105">
        <v>950</v>
      </c>
      <c r="Q204" s="9" t="s">
        <v>664</v>
      </c>
      <c r="R204" s="128" t="s">
        <v>8</v>
      </c>
      <c r="S204" s="128" t="s">
        <v>291</v>
      </c>
      <c r="T204" s="10" t="s">
        <v>110</v>
      </c>
      <c r="U204" s="105" t="s">
        <v>1074</v>
      </c>
      <c r="V204" s="151" t="s">
        <v>1366</v>
      </c>
      <c r="W204" s="104" t="s">
        <v>452</v>
      </c>
      <c r="X204" s="129" t="s">
        <v>455</v>
      </c>
      <c r="Y204" s="104"/>
      <c r="Z204" s="105" t="s">
        <v>1395</v>
      </c>
      <c r="AA204" s="103" t="s">
        <v>454</v>
      </c>
      <c r="AB204" s="152" t="s">
        <v>450</v>
      </c>
      <c r="AC204" s="107">
        <v>0.29166666666666669</v>
      </c>
      <c r="AD204" s="105">
        <v>9236</v>
      </c>
      <c r="AE204" s="105"/>
      <c r="AF204" s="105"/>
      <c r="AG204" s="14"/>
      <c r="AH204" s="126" t="str">
        <f>IF(BS_CONTROLE[[#This Row],[Atividade]]=0, "-", BS_CONTROLE[[#This Row],[Atividade]])</f>
        <v>PDM - DESCARGA - DORMENTE</v>
      </c>
      <c r="AI204" s="8" t="str">
        <f>IF(BS_CONTROLE[[#This Row],[Atividade]]=0, "-", BS_CONTROLE[[#This Row],[Atividade]])</f>
        <v>PDM - DESCARGA - DORMENTE</v>
      </c>
      <c r="AJ204" s="30" t="str">
        <f>BS_CONTROLE[[#This Row],[Local - Partida]]</f>
        <v>ZJA2</v>
      </c>
      <c r="AK204" s="30" t="str">
        <f>BS_CONTROLE[[#This Row],[Local - Encerramento]]</f>
        <v>ZJA</v>
      </c>
      <c r="AL204" s="105" t="str">
        <f>IF(BS_CONTROLE[[#This Row],[Entre - Estações]]=0, "-", BS_CONTROLE[[#This Row],[Entre - Estações]])</f>
        <v>ZJA-ZUR</v>
      </c>
      <c r="AM204" s="105" t="str">
        <f>IF(BS_CONTROLE[[#This Row],[SB]]=0, "-", BS_CONTROLE[[#This Row],[SB]])</f>
        <v>380ZUR</v>
      </c>
      <c r="AN204" s="105">
        <f>IF(BS_CONTROLE[[#This Row],[SUB]]=0, "-", BS_CONTROLE[[#This Row],[SUB]])</f>
        <v>73</v>
      </c>
      <c r="AO204" s="105">
        <f>BS_CONTROLE[[#This Row],[KM - Inicio]]</f>
        <v>386.1</v>
      </c>
      <c r="AP204" s="105">
        <f>BS_CONTROLE[[#This Row],[KM - Inicio]]</f>
        <v>386.1</v>
      </c>
      <c r="AQ204" s="108">
        <v>0.53680555555555554</v>
      </c>
      <c r="AR204" s="108">
        <v>0.72222222222222221</v>
      </c>
      <c r="AS204" s="108">
        <v>0.78472222222222221</v>
      </c>
      <c r="AT204" s="135"/>
      <c r="AU204" s="135"/>
      <c r="AV204" s="13"/>
      <c r="AW204" s="13"/>
      <c r="AX204" s="176">
        <f>IF(D204="","*",IFERROR(IF(ISODD(COUNT(AR204:AW204)),"ERRO",SUM((AS204-AR204),(AU204-AT204),(AW204-AV204))),"ERRO"))</f>
        <v>6.25E-2</v>
      </c>
      <c r="AY204" s="153"/>
      <c r="AZ204" s="109">
        <v>966</v>
      </c>
      <c r="BA204" s="9" t="str">
        <f>IFERROR(_xlfn.XLOOKUP(AH204, BS_ATIVIDADE[ATIVIDADE],BS_ATIVIDADE[UNIDADE] ), "*")</f>
        <v>Nº DE DORMENTES</v>
      </c>
      <c r="BB204" s="12" t="str" cm="1">
        <f t="array" ref="BB2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4" s="12" t="str" cm="1">
        <f t="array" ref="BC2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04" s="10" t="str" cm="1">
        <f t="array" ref="BD2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4" s="150"/>
      <c r="BF204" s="15"/>
      <c r="BG204" s="16">
        <v>2</v>
      </c>
      <c r="BH204" s="16"/>
      <c r="BI204" s="16" t="s">
        <v>1396</v>
      </c>
      <c r="BJ204" s="16" t="s">
        <v>1397</v>
      </c>
      <c r="BK204" s="15"/>
      <c r="BL204" s="130" t="s">
        <v>476</v>
      </c>
      <c r="BM204" s="130" t="s">
        <v>476</v>
      </c>
      <c r="BN204" s="130" t="s">
        <v>476</v>
      </c>
      <c r="BO204" s="17"/>
      <c r="BP204" s="11" t="str">
        <f t="shared" si="12"/>
        <v>Aderente</v>
      </c>
      <c r="BQ204" s="18">
        <f>IF(OR(B204="",E204=""),"*",AX204/O204)</f>
        <v>1</v>
      </c>
      <c r="BR204" s="18">
        <f>IF(OR(B204="",E204=""),"*",AZ204/P204)</f>
        <v>1.016842105263158</v>
      </c>
      <c r="BS204" s="210" t="str">
        <f t="shared" si="10"/>
        <v>OKOK</v>
      </c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</row>
    <row r="205" spans="1:122">
      <c r="A205" s="45" t="str">
        <f t="shared" si="11"/>
        <v>V8746068</v>
      </c>
      <c r="B205" s="102">
        <v>46068</v>
      </c>
      <c r="C205" s="134">
        <f>IF(BS_CONTROLE[[#This Row],[DATA]]="","",WEEKNUM(BS_CONTROLE[[#This Row],[DATA]]))</f>
        <v>8</v>
      </c>
      <c r="D205" s="104" t="s">
        <v>830</v>
      </c>
      <c r="E205" s="126" t="s">
        <v>729</v>
      </c>
      <c r="F205" s="142" t="str">
        <f>IF(D205="","*",VLOOKUP(E205,BS_ATIVIDADE[],3,FALSE))</f>
        <v>MECANIZAÇÃO - SOCADORA</v>
      </c>
      <c r="G205" s="106" t="s">
        <v>334</v>
      </c>
      <c r="H205" s="106" t="s">
        <v>334</v>
      </c>
      <c r="I205" s="105">
        <v>73</v>
      </c>
      <c r="J205" s="105">
        <v>326.10000000000002</v>
      </c>
      <c r="K205" s="105">
        <v>325.39999999999998</v>
      </c>
      <c r="L205" s="127" t="str" cm="1">
        <f t="array" ref="L2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205" s="127" cm="1">
        <f t="array" ref="M2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205" s="106">
        <v>0.375</v>
      </c>
      <c r="O205" s="106">
        <v>8.3333333333333329E-2</v>
      </c>
      <c r="P205" s="105">
        <v>1020</v>
      </c>
      <c r="Q205" s="9" t="str">
        <f>IF(E205=0, "*", IFERROR(_xlfn.XLOOKUP(E205, BS_ATIVIDADE[ATIVIDADE], BS_ATIVIDADE[UNIDADE]), "*"))</f>
        <v>M</v>
      </c>
      <c r="R205" s="128" t="str" cm="1">
        <f t="array" ref="R2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5" s="128" t="str" cm="1">
        <f t="array" ref="S2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05" s="10" t="str" cm="1">
        <f t="array" ref="T2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05" s="105" t="s">
        <v>1063</v>
      </c>
      <c r="V205" s="151" t="s">
        <v>1282</v>
      </c>
      <c r="W205" s="104" t="s">
        <v>452</v>
      </c>
      <c r="X205" s="129" t="s">
        <v>455</v>
      </c>
      <c r="Y205" s="104"/>
      <c r="Z205" s="105">
        <v>1</v>
      </c>
      <c r="AA205" s="103" t="s">
        <v>443</v>
      </c>
      <c r="AB205" s="152" t="s">
        <v>437</v>
      </c>
      <c r="AC205" s="107">
        <v>0.29166666666666669</v>
      </c>
      <c r="AD205" s="105">
        <v>6237</v>
      </c>
      <c r="AE205" s="105" t="s">
        <v>624</v>
      </c>
      <c r="AF205" s="105" t="s">
        <v>624</v>
      </c>
      <c r="AG205" s="14"/>
      <c r="AH205" s="126" t="str">
        <f>IF(BS_CONTROLE[[#This Row],[Atividade]]=0, "-", BS_CONTROLE[[#This Row],[Atividade]])</f>
        <v>MECANIZAÇÃO - SOCADORA</v>
      </c>
      <c r="AI205" s="8" t="str">
        <f>IF(BS_CONTROLE[[#This Row],[Atividade]]=0, "-", BS_CONTROLE[[#This Row],[Atividade]])</f>
        <v>MECANIZAÇÃO - SOCADORA</v>
      </c>
      <c r="AJ205" s="30" t="str">
        <f>BS_CONTROLE[[#This Row],[Local - Partida]]</f>
        <v>ZDP2</v>
      </c>
      <c r="AK205" s="30" t="str">
        <f>BS_CONTROLE[[#This Row],[Local - Encerramento]]</f>
        <v>ZDP2</v>
      </c>
      <c r="AL205" s="105" t="str">
        <f>IF(BS_CONTROLE[[#This Row],[Entre - Estações]]=0, "-", BS_CONTROLE[[#This Row],[Entre - Estações]])</f>
        <v>ZGI-ZFN</v>
      </c>
      <c r="AM205" s="105">
        <f>IF(BS_CONTROLE[[#This Row],[SB]]=0, "-", BS_CONTROLE[[#This Row],[SB]])</f>
        <v>326332</v>
      </c>
      <c r="AN205" s="105">
        <f>IF(BS_CONTROLE[[#This Row],[SUB]]=0, "-", BS_CONTROLE[[#This Row],[SUB]])</f>
        <v>73</v>
      </c>
      <c r="AO205" s="105">
        <f>BS_CONTROLE[[#This Row],[KM - Inicio]]</f>
        <v>326.10000000000002</v>
      </c>
      <c r="AP205" s="105">
        <f>BS_CONTROLE[[#This Row],[KM - Inicio]]</f>
        <v>326.10000000000002</v>
      </c>
      <c r="AQ205" s="108">
        <v>0.36805555555555558</v>
      </c>
      <c r="AR205" s="108">
        <v>0.50486111111111109</v>
      </c>
      <c r="AS205" s="108">
        <v>0.63402777777777775</v>
      </c>
      <c r="AT205" s="135"/>
      <c r="AU205" s="135"/>
      <c r="AV205" s="13"/>
      <c r="AW205" s="13"/>
      <c r="AX205" s="176">
        <f>IF(D205="","*",IFERROR(IF(ISODD(COUNT(AR205:AW205)),"ERRO",SUM((AS205-AR205),(AU205-AT205),(AW205-AV205))),"ERRO"))</f>
        <v>0.12916666666666665</v>
      </c>
      <c r="AY205" s="153"/>
      <c r="AZ205" s="109">
        <v>680</v>
      </c>
      <c r="BA205" s="9" t="str">
        <f>IFERROR(_xlfn.XLOOKUP(AH205, BS_ATIVIDADE[ATIVIDADE],BS_ATIVIDADE[UNIDADE] ), "*")</f>
        <v>M</v>
      </c>
      <c r="BB205" s="12" t="str" cm="1">
        <f t="array" ref="BB2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5" s="12" t="str" cm="1">
        <f t="array" ref="BC2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05" s="10" t="str" cm="1">
        <f t="array" ref="BD2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5" s="150"/>
      <c r="BF205" s="15"/>
      <c r="BG205" s="16">
        <v>2</v>
      </c>
      <c r="BH205" s="16"/>
      <c r="BI205" s="16" t="s">
        <v>1398</v>
      </c>
      <c r="BJ205" s="16" t="s">
        <v>1399</v>
      </c>
      <c r="BK205" s="15"/>
      <c r="BL205" s="130" t="s">
        <v>468</v>
      </c>
      <c r="BM205" s="130" t="s">
        <v>488</v>
      </c>
      <c r="BN205" s="130" t="s">
        <v>593</v>
      </c>
      <c r="BO205" s="17" t="s">
        <v>624</v>
      </c>
      <c r="BP205" s="11" t="str">
        <f t="shared" si="12"/>
        <v>Produção</v>
      </c>
      <c r="BQ205" s="18">
        <f>IF(OR(B205="",E205=""),"*",AX205/O205)</f>
        <v>1.5499999999999998</v>
      </c>
      <c r="BR205" s="18">
        <f>IF(OR(B205="",E205=""),"*",AZ205/P205)</f>
        <v>0.66666666666666663</v>
      </c>
      <c r="BS205" s="210" t="str">
        <f t="shared" ref="BS205:BS208" si="14">IF(BM205="","",SUBSTITUTE(BL205," ","")&amp;SUBSTITUTE(BM205," ",""))</f>
        <v>MecanizaçãoOperação</v>
      </c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</row>
    <row r="206" spans="1:122">
      <c r="A206" s="45" t="str">
        <f t="shared" si="11"/>
        <v>V8846068</v>
      </c>
      <c r="B206" s="102">
        <v>46068</v>
      </c>
      <c r="C206" s="134">
        <f>IF(BS_CONTROLE[[#This Row],[DATA]]="","",WEEKNUM(BS_CONTROLE[[#This Row],[DATA]]))</f>
        <v>8</v>
      </c>
      <c r="D206" s="178" t="s">
        <v>832</v>
      </c>
      <c r="E206" s="126" t="s">
        <v>729</v>
      </c>
      <c r="F206" s="142" t="str">
        <f>IF(D206="","*",VLOOKUP(E206,BS_ATIVIDADE[],3,FALSE))</f>
        <v>MECANIZAÇÃO - SOCADORA</v>
      </c>
      <c r="G206" s="205" t="s">
        <v>1067</v>
      </c>
      <c r="H206" s="205" t="s">
        <v>1067</v>
      </c>
      <c r="I206" s="105">
        <v>73</v>
      </c>
      <c r="J206" s="105">
        <v>153.80000000000001</v>
      </c>
      <c r="K206" s="105">
        <v>151</v>
      </c>
      <c r="L206" s="127" t="str" cm="1">
        <f t="array" ref="L2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206" s="127" t="str" cm="1">
        <f t="array" ref="M2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206" s="186">
        <v>0.375</v>
      </c>
      <c r="O206" s="106">
        <v>8.3333333333333329E-2</v>
      </c>
      <c r="P206" s="105">
        <v>510</v>
      </c>
      <c r="Q206" s="9" t="str">
        <f>IF(E206=0, "*", IFERROR(_xlfn.XLOOKUP(E206, BS_ATIVIDADE[ATIVIDADE], BS_ATIVIDADE[UNIDADE]), "*"))</f>
        <v>M</v>
      </c>
      <c r="R206" s="128" t="str" cm="1">
        <f t="array" ref="R2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6" s="128" t="str" cm="1">
        <f t="array" ref="S2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06" s="10" t="str" cm="1">
        <f t="array" ref="T2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06" s="105" t="s">
        <v>1063</v>
      </c>
      <c r="V206" s="151" t="s">
        <v>1282</v>
      </c>
      <c r="W206" s="104" t="s">
        <v>452</v>
      </c>
      <c r="X206" s="129" t="s">
        <v>455</v>
      </c>
      <c r="Y206" s="104"/>
      <c r="Z206" s="105"/>
      <c r="AA206" s="103"/>
      <c r="AB206" s="152"/>
      <c r="AC206" s="107"/>
      <c r="AD206" s="105"/>
      <c r="AE206" s="105"/>
      <c r="AF206" s="105"/>
      <c r="AG206" s="14"/>
      <c r="AH206" s="126" t="str">
        <f>IF(BS_CONTROLE[[#This Row],[Atividade]]=0, "-", BS_CONTROLE[[#This Row],[Atividade]])</f>
        <v>MECANIZAÇÃO - SOCADORA</v>
      </c>
      <c r="AI206" s="8" t="str">
        <f>IF(BS_CONTROLE[[#This Row],[Atividade]]=0, "-", BS_CONTROLE[[#This Row],[Atividade]])</f>
        <v>MECANIZAÇÃO - SOCADORA</v>
      </c>
      <c r="AJ206" s="30" t="str">
        <f>BS_CONTROLE[[#This Row],[Local - Partida]]</f>
        <v>ZPN2</v>
      </c>
      <c r="AK206" s="30" t="str">
        <f>BS_CONTROLE[[#This Row],[Local - Encerramento]]</f>
        <v>ZPN2</v>
      </c>
      <c r="AL206" s="105" t="str">
        <f>IF(BS_CONTROLE[[#This Row],[Entre - Estações]]=0, "-", BS_CONTROLE[[#This Row],[Entre - Estações]])</f>
        <v>ZCV-ZCT</v>
      </c>
      <c r="AM206" s="105" t="str">
        <f>IF(BS_CONTROLE[[#This Row],[SB]]=0, "-", BS_CONTROLE[[#This Row],[SB]])</f>
        <v>152ZCT</v>
      </c>
      <c r="AN206" s="105">
        <f>IF(BS_CONTROLE[[#This Row],[SUB]]=0, "-", BS_CONTROLE[[#This Row],[SUB]])</f>
        <v>73</v>
      </c>
      <c r="AO206" s="105">
        <f>BS_CONTROLE[[#This Row],[KM - Inicio]]</f>
        <v>153.80000000000001</v>
      </c>
      <c r="AP206" s="105">
        <f>BS_CONTROLE[[#This Row],[KM - Inicio]]</f>
        <v>153.80000000000001</v>
      </c>
      <c r="AQ206" s="108">
        <v>0.76041666666666663</v>
      </c>
      <c r="AR206" s="108">
        <v>0.91180555555555554</v>
      </c>
      <c r="AS206" s="108">
        <v>0.99513888888888891</v>
      </c>
      <c r="AT206" s="135"/>
      <c r="AU206" s="135"/>
      <c r="AV206" s="13"/>
      <c r="AW206" s="13"/>
      <c r="AX206" s="176">
        <f>IF(D206="","*",IFERROR(IF(ISODD(COUNT(AR206:AW206)),"ERRO",SUM((AS206-AR206),(AU206-AT206),(AW206-AV206))),"ERRO"))</f>
        <v>8.333333333333337E-2</v>
      </c>
      <c r="AY206" s="153"/>
      <c r="AZ206" s="109">
        <v>1400</v>
      </c>
      <c r="BA206" s="9" t="str">
        <f>IFERROR(_xlfn.XLOOKUP(AH206, BS_ATIVIDADE[ATIVIDADE],BS_ATIVIDADE[UNIDADE] ), "*")</f>
        <v>M</v>
      </c>
      <c r="BB206" s="12" t="str" cm="1">
        <f t="array" ref="BB2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6" s="12" t="str" cm="1">
        <f t="array" ref="BC2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06" s="10" t="str" cm="1">
        <f t="array" ref="BD2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6" s="150"/>
      <c r="BF206" s="15"/>
      <c r="BG206" s="16">
        <v>2</v>
      </c>
      <c r="BH206" s="16"/>
      <c r="BI206" s="16" t="s">
        <v>1400</v>
      </c>
      <c r="BJ206" s="16" t="s">
        <v>1401</v>
      </c>
      <c r="BK206" s="15"/>
      <c r="BL206" s="130" t="s">
        <v>476</v>
      </c>
      <c r="BM206" s="130" t="s">
        <v>476</v>
      </c>
      <c r="BN206" s="130" t="s">
        <v>476</v>
      </c>
      <c r="BO206" s="17" t="s">
        <v>624</v>
      </c>
      <c r="BP206" s="11" t="str">
        <f t="shared" si="12"/>
        <v>Aderente</v>
      </c>
      <c r="BQ206" s="18">
        <f>IF(OR(B206="",E206=""),"*",AX206/O206)</f>
        <v>1.0000000000000004</v>
      </c>
      <c r="BR206" s="18">
        <f>IF(OR(B206="",E206=""),"*",AZ206/P206)</f>
        <v>2.7450980392156863</v>
      </c>
      <c r="BS206" s="210" t="str">
        <f t="shared" si="14"/>
        <v>OKOK</v>
      </c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</row>
    <row r="207" spans="1:122">
      <c r="A207" s="45" t="str">
        <f>D207&amp;B207</f>
        <v>V4046068</v>
      </c>
      <c r="B207" s="183">
        <v>46068</v>
      </c>
      <c r="C207" s="134">
        <f>IF(BS_CONTROLE[[#This Row],[DATA]]="","",WEEKNUM(BS_CONTROLE[[#This Row],[DATA]]))</f>
        <v>8</v>
      </c>
      <c r="D207" s="104" t="s">
        <v>796</v>
      </c>
      <c r="E207" s="126" t="s">
        <v>755</v>
      </c>
      <c r="F207" s="142" t="str">
        <f>IF(D207="","*",VLOOKUP(E207,BS_ATIVIDADE[],3,FALSE))</f>
        <v>MODERNIZAÇÃO</v>
      </c>
      <c r="G207" s="106" t="s">
        <v>151</v>
      </c>
      <c r="H207" s="106" t="s">
        <v>151</v>
      </c>
      <c r="I207" s="105">
        <v>73</v>
      </c>
      <c r="J207" s="105">
        <v>54.8</v>
      </c>
      <c r="K207" s="105">
        <v>52</v>
      </c>
      <c r="L207" s="127" t="str" cm="1">
        <f t="array" ref="L2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207" s="127" t="s">
        <v>1318</v>
      </c>
      <c r="N207" s="106">
        <v>0.33333333333333331</v>
      </c>
      <c r="O207" s="106">
        <v>8.3333333333333329E-2</v>
      </c>
      <c r="P207" s="105">
        <v>1792</v>
      </c>
      <c r="Q207" s="9" t="str">
        <f>IF(E207=0, "*", IFERROR(_xlfn.XLOOKUP(E207, BS_ATIVIDADE[ATIVIDADE], BS_ATIVIDADE[UNIDADE]), "*"))</f>
        <v>M</v>
      </c>
      <c r="R207" s="128" t="str" cm="1">
        <f t="array" ref="R2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7" s="128" t="str" cm="1">
        <f t="array" ref="S2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07" s="10" t="str" cm="1">
        <f t="array" ref="T2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07" s="105" t="s">
        <v>1120</v>
      </c>
      <c r="V207" s="151" t="s">
        <v>1282</v>
      </c>
      <c r="W207" s="104" t="s">
        <v>452</v>
      </c>
      <c r="X207" s="129" t="s">
        <v>455</v>
      </c>
      <c r="Y207" s="104"/>
      <c r="Z207" s="105">
        <v>1</v>
      </c>
      <c r="AA207" s="103" t="s">
        <v>443</v>
      </c>
      <c r="AB207" s="152" t="s">
        <v>437</v>
      </c>
      <c r="AC207" s="107">
        <v>0.29166666666666669</v>
      </c>
      <c r="AD207" s="105">
        <v>6240</v>
      </c>
      <c r="AE207" s="105">
        <v>6200</v>
      </c>
      <c r="AF207" s="105" t="s">
        <v>624</v>
      </c>
      <c r="AG207" s="14"/>
      <c r="AH207" s="126" t="str">
        <f>IF(BS_CONTROLE[[#This Row],[Atividade]]=0, "-", BS_CONTROLE[[#This Row],[Atividade]])</f>
        <v>MODERNIZAÇÃO - SOCADORA</v>
      </c>
      <c r="AI207" s="8" t="str">
        <f>IF(BS_CONTROLE[[#This Row],[Atividade]]=0, "-", BS_CONTROLE[[#This Row],[Atividade]])</f>
        <v>MODERNIZAÇÃO - SOCADORA</v>
      </c>
      <c r="AJ207" s="30" t="str">
        <f>BS_CONTROLE[[#This Row],[Local - Partida]]</f>
        <v>K58K592</v>
      </c>
      <c r="AK207" s="30" t="str">
        <f>BS_CONTROLE[[#This Row],[Local - Encerramento]]</f>
        <v>K58K592</v>
      </c>
      <c r="AL207" s="105" t="str">
        <f>IF(BS_CONTROLE[[#This Row],[Entre - Estações]]=0, "-", BS_CONTROLE[[#This Row],[Entre - Estações]])</f>
        <v>ZDG-ZTN</v>
      </c>
      <c r="AM207" s="105" t="str">
        <f>IF(BS_CONTROLE[[#This Row],[SB]]=0, "-", BS_CONTROLE[[#This Row],[SB]])</f>
        <v>ZDG2/ZDGPAT2</v>
      </c>
      <c r="AN207" s="105">
        <f>IF(BS_CONTROLE[[#This Row],[SUB]]=0, "-", BS_CONTROLE[[#This Row],[SUB]])</f>
        <v>73</v>
      </c>
      <c r="AO207" s="105">
        <f>BS_CONTROLE[[#This Row],[KM - Inicio]]</f>
        <v>54.8</v>
      </c>
      <c r="AP207" s="105">
        <f>BS_CONTROLE[[#This Row],[KM - Inicio]]</f>
        <v>54.8</v>
      </c>
      <c r="AQ207" s="108">
        <v>0.33958333333333335</v>
      </c>
      <c r="AR207" s="108">
        <v>0.54722222222222228</v>
      </c>
      <c r="AS207" s="108">
        <v>0.63055555555555554</v>
      </c>
      <c r="AT207" s="135"/>
      <c r="AU207" s="135"/>
      <c r="AV207" s="13"/>
      <c r="AW207" s="13"/>
      <c r="AX207" s="209">
        <f>IF(D207="","*",IFERROR(IF(ISODD(COUNT(AR207:AW207)),"ERRO",SUM((AS207-AR207),(AU207-AT207),(AW207-AV207))),"ERRO"))</f>
        <v>8.3333333333333259E-2</v>
      </c>
      <c r="AY207" s="153"/>
      <c r="AZ207" s="109">
        <v>1070</v>
      </c>
      <c r="BA207" s="9" t="str">
        <f>IFERROR(_xlfn.XLOOKUP(AH207, BS_ATIVIDADE[ATIVIDADE],BS_ATIVIDADE[UNIDADE] ), "*")</f>
        <v>M</v>
      </c>
      <c r="BB207" s="12" t="str" cm="1">
        <f t="array" ref="BB2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7" s="12" t="str" cm="1">
        <f t="array" ref="BC2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07" s="10" t="str" cm="1">
        <f t="array" ref="BD2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7" s="150" t="str">
        <f>BS_CONTROLE[[#This Row],[Responsavel pelo boletim]]</f>
        <v>Luiz Granado</v>
      </c>
      <c r="BF207" s="15"/>
      <c r="BG207" s="16">
        <v>2</v>
      </c>
      <c r="BH207" s="16"/>
      <c r="BI207" s="16" t="s">
        <v>1402</v>
      </c>
      <c r="BJ207" s="16" t="s">
        <v>1403</v>
      </c>
      <c r="BK207" s="15"/>
      <c r="BL207" s="130" t="s">
        <v>468</v>
      </c>
      <c r="BM207" s="130" t="s">
        <v>488</v>
      </c>
      <c r="BN207" s="130" t="s">
        <v>593</v>
      </c>
      <c r="BO207" s="190" t="s">
        <v>624</v>
      </c>
      <c r="BP207" s="11" t="str">
        <f>IF(AND(BQ207&lt;1,BR207&lt;1),"Produção e Intervalo",IF(BQ207&lt;1,"Intervalo",IF(BR207&lt;1,"Produção","Aderente")))</f>
        <v>Produção e Intervalo</v>
      </c>
      <c r="BQ207" s="18">
        <f>IF(OR(B207="",E207=""),"*",AX207/O207)</f>
        <v>0.99999999999999911</v>
      </c>
      <c r="BR207" s="18">
        <f>IF(OR(B207="",E207=""),"*",AZ207/P207)</f>
        <v>0.5970982142857143</v>
      </c>
      <c r="BS207" s="210" t="str">
        <f t="shared" si="14"/>
        <v>MecanizaçãoOperação</v>
      </c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</row>
    <row r="208" spans="1:122">
      <c r="A208" s="45" t="str">
        <f t="shared" si="11"/>
        <v>V8346068</v>
      </c>
      <c r="B208" s="102">
        <v>46068</v>
      </c>
      <c r="C208" s="134">
        <f>IF(BS_CONTROLE[[#This Row],[DATA]]="","",WEEKNUM(BS_CONTROLE[[#This Row],[DATA]]))</f>
        <v>8</v>
      </c>
      <c r="D208" s="104" t="s">
        <v>822</v>
      </c>
      <c r="E208" s="126" t="s">
        <v>729</v>
      </c>
      <c r="F208" s="142" t="str">
        <f>IF(D208="","*",VLOOKUP(E208,BS_ATIVIDADE[],3,FALSE))</f>
        <v>MECANIZAÇÃO - SOCADORA</v>
      </c>
      <c r="G208" s="106" t="s">
        <v>57</v>
      </c>
      <c r="H208" s="106" t="s">
        <v>57</v>
      </c>
      <c r="I208" s="105">
        <v>70</v>
      </c>
      <c r="J208" s="105">
        <v>139.19999999999999</v>
      </c>
      <c r="K208" s="105">
        <v>135</v>
      </c>
      <c r="L208" s="127" t="str" cm="1">
        <f t="array" ref="L2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208" s="127" t="str" cm="1">
        <f t="array" ref="M2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208" s="106">
        <v>0.33333333333333331</v>
      </c>
      <c r="O208" s="106">
        <v>8.3333333333333329E-2</v>
      </c>
      <c r="P208" s="105">
        <v>480</v>
      </c>
      <c r="Q208" s="9" t="str">
        <f>IF(E208=0, "*", IFERROR(_xlfn.XLOOKUP(E208, BS_ATIVIDADE[ATIVIDADE], BS_ATIVIDADE[UNIDADE]), "*"))</f>
        <v>M</v>
      </c>
      <c r="R208" s="128" t="str" cm="1">
        <f t="array" ref="R2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8" s="128" t="str" cm="1">
        <f t="array" ref="S2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08" s="10" t="str" cm="1">
        <f t="array" ref="T2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08" s="105" t="s">
        <v>1063</v>
      </c>
      <c r="V208" s="151" t="s">
        <v>1282</v>
      </c>
      <c r="W208" s="104" t="s">
        <v>452</v>
      </c>
      <c r="X208" s="129" t="s">
        <v>455</v>
      </c>
      <c r="Y208" s="104"/>
      <c r="Z208" s="105"/>
      <c r="AA208" s="103"/>
      <c r="AB208" s="152"/>
      <c r="AC208" s="107"/>
      <c r="AD208" s="105"/>
      <c r="AE208" s="105"/>
      <c r="AF208" s="105"/>
      <c r="AG208" s="14"/>
      <c r="AH208" s="126" t="str">
        <f>IF(BS_CONTROLE[[#This Row],[Atividade]]=0, "-", BS_CONTROLE[[#This Row],[Atividade]])</f>
        <v>MECANIZAÇÃO - SOCADORA</v>
      </c>
      <c r="AI208" s="8" t="str">
        <f>IF(BS_CONTROLE[[#This Row],[Atividade]]=0, "-", BS_CONTROLE[[#This Row],[Atividade]])</f>
        <v>MECANIZAÇÃO - SOCADORA</v>
      </c>
      <c r="AJ208" s="30" t="str">
        <f>BS_CONTROLE[[#This Row],[Local - Partida]]</f>
        <v>ZIQ2</v>
      </c>
      <c r="AK208" s="30" t="str">
        <f>BS_CONTROLE[[#This Row],[Local - Encerramento]]</f>
        <v>ZIQ2</v>
      </c>
      <c r="AL208" s="105" t="str">
        <f>IF(BS_CONTROLE[[#This Row],[Entre - Estações]]=0, "-", BS_CONTROLE[[#This Row],[Entre - Estações]])</f>
        <v>ZRQ-ZQX</v>
      </c>
      <c r="AM208" s="105" t="str">
        <f>IF(BS_CONTROLE[[#This Row],[SB]]=0, "-", BS_CONTROLE[[#This Row],[SB]])</f>
        <v>139ZQX1</v>
      </c>
      <c r="AN208" s="105">
        <f>IF(BS_CONTROLE[[#This Row],[SUB]]=0, "-", BS_CONTROLE[[#This Row],[SUB]])</f>
        <v>70</v>
      </c>
      <c r="AO208" s="105">
        <f>BS_CONTROLE[[#This Row],[KM - Inicio]]</f>
        <v>139.19999999999999</v>
      </c>
      <c r="AP208" s="105">
        <f>BS_CONTROLE[[#This Row],[KM - Inicio]]</f>
        <v>139.19999999999999</v>
      </c>
      <c r="AQ208" s="108">
        <v>0.34097222222222223</v>
      </c>
      <c r="AR208" s="108">
        <v>0.47499999999999998</v>
      </c>
      <c r="AS208" s="108">
        <v>0.56319444444444444</v>
      </c>
      <c r="AT208" s="135"/>
      <c r="AU208" s="135"/>
      <c r="AV208" s="13"/>
      <c r="AW208" s="13"/>
      <c r="AX208" s="176">
        <f>IF(D208="","*",IFERROR(IF(ISODD(COUNT(AR208:AW208)),"ERRO",SUM((AS208-AR208),(AU208-AT208),(AW208-AV208))),"ERRO"))</f>
        <v>8.8194444444444464E-2</v>
      </c>
      <c r="AY208" s="153"/>
      <c r="AZ208" s="109">
        <v>800</v>
      </c>
      <c r="BA208" s="9" t="str">
        <f>IFERROR(_xlfn.XLOOKUP(AH208, BS_ATIVIDADE[ATIVIDADE],BS_ATIVIDADE[UNIDADE] ), "*")</f>
        <v>M</v>
      </c>
      <c r="BB208" s="12" t="str" cm="1">
        <f t="array" ref="BB2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8" s="12" t="str" cm="1">
        <f t="array" ref="BC2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08" s="10" t="str" cm="1">
        <f t="array" ref="BD2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08" s="150"/>
      <c r="BF208" s="15"/>
      <c r="BG208" s="16">
        <v>2</v>
      </c>
      <c r="BH208" s="16"/>
      <c r="BI208" s="16" t="s">
        <v>1404</v>
      </c>
      <c r="BJ208" s="16" t="s">
        <v>1405</v>
      </c>
      <c r="BK208" s="15"/>
      <c r="BL208" s="130" t="s">
        <v>476</v>
      </c>
      <c r="BM208" s="130" t="s">
        <v>476</v>
      </c>
      <c r="BN208" s="130" t="s">
        <v>476</v>
      </c>
      <c r="BO208" s="17" t="s">
        <v>624</v>
      </c>
      <c r="BP208" s="11" t="str">
        <f t="shared" si="12"/>
        <v>Aderente</v>
      </c>
      <c r="BQ208" s="18">
        <f>IF(OR(B208="",E208=""),"*",AX208/O208)</f>
        <v>1.0583333333333336</v>
      </c>
      <c r="BR208" s="18">
        <f>IF(OR(B208="",E208=""),"*",AZ208/P208)</f>
        <v>1.6666666666666667</v>
      </c>
      <c r="BS208" s="210" t="str">
        <f t="shared" si="14"/>
        <v>OKOK</v>
      </c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</row>
    <row r="209" spans="1:122">
      <c r="A209" s="45" t="str">
        <f t="shared" si="11"/>
        <v>V1946068</v>
      </c>
      <c r="B209" s="102">
        <v>46068</v>
      </c>
      <c r="C209" s="134">
        <f>IF(BS_CONTROLE[[#This Row],[DATA]]="","",WEEKNUM(BS_CONTROLE[[#This Row],[DATA]]))</f>
        <v>8</v>
      </c>
      <c r="D209" s="104" t="s">
        <v>1406</v>
      </c>
      <c r="E209" s="126" t="s">
        <v>638</v>
      </c>
      <c r="F209" s="142" t="str">
        <f>IF(D209="","*",VLOOKUP(E209,BS_ATIVIDADE[],3,FALSE))</f>
        <v>OUTROS</v>
      </c>
      <c r="G209" s="106" t="s">
        <v>108</v>
      </c>
      <c r="H209" s="106" t="s">
        <v>242</v>
      </c>
      <c r="I209" s="105">
        <v>73</v>
      </c>
      <c r="J209" s="105">
        <v>5</v>
      </c>
      <c r="K209" s="105">
        <v>190</v>
      </c>
      <c r="L209" s="127" t="s">
        <v>1407</v>
      </c>
      <c r="M209" s="127" t="s">
        <v>1408</v>
      </c>
      <c r="N209" s="106">
        <v>0.29166666666666669</v>
      </c>
      <c r="O209" s="106">
        <v>4.1666666666666664E-2</v>
      </c>
      <c r="P209" s="105">
        <v>1</v>
      </c>
      <c r="Q209" s="9" t="str">
        <f>IF(E209=0, "*", IFERROR(_xlfn.XLOOKUP(E209, BS_ATIVIDADE[ATIVIDADE], BS_ATIVIDADE[UNIDADE]), "*"))</f>
        <v>BINÁRIO</v>
      </c>
      <c r="R209" s="128" t="str" cm="1">
        <f t="array" ref="R2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09" s="128" t="str" cm="1">
        <f t="array" ref="S2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09" s="10" t="str" cm="1">
        <f t="array" ref="T2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09" s="105" t="s">
        <v>1063</v>
      </c>
      <c r="V209" s="151" t="s">
        <v>1409</v>
      </c>
      <c r="W209" s="104" t="s">
        <v>452</v>
      </c>
      <c r="X209" s="129"/>
      <c r="Y209" s="104"/>
      <c r="Z209" s="105">
        <v>1</v>
      </c>
      <c r="AA209" s="103" t="s">
        <v>443</v>
      </c>
      <c r="AB209" s="152"/>
      <c r="AC209" s="107">
        <v>0.29166666666666669</v>
      </c>
      <c r="AD209" s="105">
        <v>6219</v>
      </c>
      <c r="AE209" s="105"/>
      <c r="AF209" s="105"/>
      <c r="AG209" s="14"/>
      <c r="AH209" s="126" t="str">
        <f>IF(BS_CONTROLE[[#This Row],[Atividade]]=0, "-", BS_CONTROLE[[#This Row],[Atividade]])</f>
        <v>DESLOCAMENTO</v>
      </c>
      <c r="AI209" s="8" t="str">
        <f>IF(BS_CONTROLE[[#This Row],[Atividade]]=0, "-", BS_CONTROLE[[#This Row],[Atividade]])</f>
        <v>DESLOCAMENTO</v>
      </c>
      <c r="AJ209" s="30" t="str">
        <f>BS_CONTROLE[[#This Row],[Local - Partida]]</f>
        <v>ZAR</v>
      </c>
      <c r="AK209" s="30" t="str">
        <f>BS_CONTROLE[[#This Row],[Local - Encerramento]]</f>
        <v>ZEH</v>
      </c>
      <c r="AL209" s="105" t="str">
        <f>IF(BS_CONTROLE[[#This Row],[Entre - Estações]]=0, "-", BS_CONTROLE[[#This Row],[Entre - Estações]])</f>
        <v>ZAR-ZEH</v>
      </c>
      <c r="AM209" s="105" t="str">
        <f>IF(BS_CONTROLE[[#This Row],[SB]]=0, "-", BS_CONTROLE[[#This Row],[SB]])</f>
        <v>ZARZEH</v>
      </c>
      <c r="AN209" s="105">
        <f>IF(BS_CONTROLE[[#This Row],[SUB]]=0, "-", BS_CONTROLE[[#This Row],[SUB]])</f>
        <v>73</v>
      </c>
      <c r="AO209" s="105">
        <f>BS_CONTROLE[[#This Row],[KM - Inicio]]</f>
        <v>5</v>
      </c>
      <c r="AP209" s="105">
        <f>BS_CONTROLE[[#This Row],[KM - Inicio]]</f>
        <v>5</v>
      </c>
      <c r="AQ209" s="108">
        <v>0.35555555555555557</v>
      </c>
      <c r="AR209" s="108">
        <v>0.41249999999999998</v>
      </c>
      <c r="AS209" s="108">
        <v>0.45416666666666666</v>
      </c>
      <c r="AT209" s="135"/>
      <c r="AU209" s="135"/>
      <c r="AV209" s="13"/>
      <c r="AW209" s="13"/>
      <c r="AX209" s="176">
        <f>IF(D209="","*",IFERROR(IF(ISODD(COUNT(AR209:AW209)),"ERRO",SUM((AS209-AR209),(AU209-AT209),(AW209-AV209))),"ERRO"))</f>
        <v>4.1666666666666685E-2</v>
      </c>
      <c r="AY209" s="153"/>
      <c r="AZ209" s="109">
        <v>1</v>
      </c>
      <c r="BA209" s="9" t="str">
        <f>IFERROR(_xlfn.XLOOKUP(AH209, BS_ATIVIDADE[ATIVIDADE],BS_ATIVIDADE[UNIDADE] ), "*")</f>
        <v>BINÁRIO</v>
      </c>
      <c r="BB209" s="12" t="str" cm="1">
        <f t="array" ref="BB2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09" s="12" t="str" cm="1">
        <f t="array" ref="BC2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09" s="10" t="str" cm="1">
        <f t="array" ref="BD2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09" s="150"/>
      <c r="BF209" s="15"/>
      <c r="BG209" s="16">
        <v>1</v>
      </c>
      <c r="BH209" s="16"/>
      <c r="BI209" s="16" t="s">
        <v>1410</v>
      </c>
      <c r="BJ209" s="17" t="s">
        <v>1411</v>
      </c>
      <c r="BK209" s="15"/>
      <c r="BL209" s="130" t="s">
        <v>476</v>
      </c>
      <c r="BM209" s="130" t="s">
        <v>476</v>
      </c>
      <c r="BN209" s="130" t="s">
        <v>476</v>
      </c>
      <c r="BO209" s="17" t="s">
        <v>624</v>
      </c>
      <c r="BP209" s="11" t="str">
        <f t="shared" si="12"/>
        <v>Aderente</v>
      </c>
      <c r="BQ209" s="18">
        <f>IF(OR(B209="",E209=""),"*",AX209/O209)</f>
        <v>1.0000000000000004</v>
      </c>
      <c r="BR209" s="18">
        <f>IF(OR(B209="",E209=""),"*",AZ209/P209)</f>
        <v>1</v>
      </c>
      <c r="BS209" s="210" t="str">
        <f t="shared" si="10"/>
        <v>OKOK</v>
      </c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</row>
    <row r="210" spans="1:122">
      <c r="A210" s="45" t="str">
        <f t="shared" si="11"/>
        <v/>
      </c>
      <c r="B210" s="102"/>
      <c r="C210" s="134" t="str">
        <f>IF(BS_CONTROLE[[#This Row],[DATA]]="","",WEEKNUM(BS_CONTROLE[[#This Row],[DATA]]))</f>
        <v/>
      </c>
      <c r="D210" s="104"/>
      <c r="E210" s="126"/>
      <c r="F210" s="142" t="str">
        <f>IF(D210="","*",VLOOKUP(E210,BS_ATIVIDADE[],3,FALSE))</f>
        <v>*</v>
      </c>
      <c r="G210" s="106"/>
      <c r="H210" s="106"/>
      <c r="I210" s="105"/>
      <c r="J210" s="105"/>
      <c r="K210" s="105"/>
      <c r="L210" s="127" t="str" cm="1">
        <f t="array" ref="L2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10" s="127" t="str" cm="1">
        <f t="array" ref="M2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10" s="106"/>
      <c r="O210" s="106"/>
      <c r="P210" s="105"/>
      <c r="Q210" s="9" t="str">
        <f>IF(E210=0, "*", IFERROR(_xlfn.XLOOKUP(E210, BS_ATIVIDADE[ATIVIDADE], BS_ATIVIDADE[UNIDADE]), "*"))</f>
        <v>*</v>
      </c>
      <c r="R210" s="128" t="str" cm="1">
        <f t="array" ref="R2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10" s="128" t="str" cm="1">
        <f t="array" ref="S2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10" s="10" t="str" cm="1">
        <f t="array" ref="T2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10" s="105"/>
      <c r="V210" s="151"/>
      <c r="W210" s="104"/>
      <c r="X210" s="129"/>
      <c r="Y210" s="104"/>
      <c r="Z210" s="105"/>
      <c r="AA210" s="103"/>
      <c r="AB210" s="152"/>
      <c r="AC210" s="107"/>
      <c r="AD210" s="105"/>
      <c r="AE210" s="105"/>
      <c r="AF210" s="105"/>
      <c r="AG210" s="14"/>
      <c r="AH210" s="126" t="str">
        <f>IF(BS_CONTROLE[[#This Row],[Atividade]]=0, "-", BS_CONTROLE[[#This Row],[Atividade]])</f>
        <v>-</v>
      </c>
      <c r="AI210" s="8" t="str">
        <f>IF(BS_CONTROLE[[#This Row],[Atividade]]=0, "-", BS_CONTROLE[[#This Row],[Atividade]])</f>
        <v>-</v>
      </c>
      <c r="AJ210" s="30">
        <f>BS_CONTROLE[[#This Row],[Local - Partida]]</f>
        <v>0</v>
      </c>
      <c r="AK210" s="30">
        <f>BS_CONTROLE[[#This Row],[Local - Encerramento]]</f>
        <v>0</v>
      </c>
      <c r="AL210" s="105" t="str">
        <f>IF(BS_CONTROLE[[#This Row],[Entre - Estações]]=0, "-", BS_CONTROLE[[#This Row],[Entre - Estações]])</f>
        <v>-</v>
      </c>
      <c r="AM210" s="105" t="str">
        <f>IF(BS_CONTROLE[[#This Row],[SB]]=0, "-", BS_CONTROLE[[#This Row],[SB]])</f>
        <v>-</v>
      </c>
      <c r="AN210" s="105" t="str">
        <f>IF(BS_CONTROLE[[#This Row],[SUB]]=0, "-", BS_CONTROLE[[#This Row],[SUB]])</f>
        <v>-</v>
      </c>
      <c r="AO210" s="105">
        <f>BS_CONTROLE[[#This Row],[KM - Inicio]]</f>
        <v>0</v>
      </c>
      <c r="AP210" s="105">
        <f>BS_CONTROLE[[#This Row],[KM - Inicio]]</f>
        <v>0</v>
      </c>
      <c r="AQ210" s="108"/>
      <c r="AR210" s="108"/>
      <c r="AS210" s="108"/>
      <c r="AT210" s="135"/>
      <c r="AU210" s="135"/>
      <c r="AV210" s="13"/>
      <c r="AW210" s="13"/>
      <c r="AX210" s="176" t="str">
        <f>IF(D210="","*",IFERROR(IF(ISODD(COUNT(AR210:AW210)),"ERRO",SUM((AS210-AR210),(AU210-AT210),(AW210-AV210))),"ERRO"))</f>
        <v>*</v>
      </c>
      <c r="AY210" s="153"/>
      <c r="AZ210" s="109"/>
      <c r="BA210" s="9" t="str">
        <f>IFERROR(_xlfn.XLOOKUP(AH210, BS_ATIVIDADE[ATIVIDADE],BS_ATIVIDADE[UNIDADE] ), "*")</f>
        <v>*</v>
      </c>
      <c r="BB210" s="12" t="str" cm="1">
        <f t="array" ref="BB2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10" s="12" t="str" cm="1">
        <f t="array" ref="BC2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10" s="10" t="str" cm="1">
        <f t="array" ref="BD2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10" s="150"/>
      <c r="BF210" s="15"/>
      <c r="BG210" s="16"/>
      <c r="BH210" s="16"/>
      <c r="BI210" s="16"/>
      <c r="BJ210" s="17"/>
      <c r="BK210" s="15"/>
      <c r="BL210" s="130"/>
      <c r="BM210" s="130"/>
      <c r="BN210" s="130"/>
      <c r="BO210" s="17"/>
      <c r="BP210" s="11" t="str">
        <f t="shared" si="12"/>
        <v>Aderente</v>
      </c>
      <c r="BQ210" s="18" t="str">
        <f>IF(OR(B210="",E210=""),"*",AX210/O210)</f>
        <v>*</v>
      </c>
      <c r="BR210" s="18" t="str">
        <f>IF(OR(B210="",E210=""),"*",AZ210/P210)</f>
        <v>*</v>
      </c>
      <c r="BS210" s="210" t="str">
        <f t="shared" si="10"/>
        <v/>
      </c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</row>
    <row r="211" spans="1:122">
      <c r="A211" s="45" t="str">
        <f t="shared" si="11"/>
        <v/>
      </c>
      <c r="B211" s="102"/>
      <c r="C211" s="134" t="str">
        <f>IF(BS_CONTROLE[[#This Row],[DATA]]="","",WEEKNUM(BS_CONTROLE[[#This Row],[DATA]]))</f>
        <v/>
      </c>
      <c r="D211" s="104"/>
      <c r="E211" s="126"/>
      <c r="F211" s="142" t="str">
        <f>IF(D211="","*",VLOOKUP(E211,BS_ATIVIDADE[],3,FALSE))</f>
        <v>*</v>
      </c>
      <c r="G211" s="106"/>
      <c r="H211" s="106"/>
      <c r="I211" s="105"/>
      <c r="J211" s="105"/>
      <c r="K211" s="105"/>
      <c r="L211" s="127" t="str" cm="1">
        <f t="array" ref="L2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11" s="127" t="str" cm="1">
        <f t="array" ref="M2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11" s="106"/>
      <c r="O211" s="106"/>
      <c r="P211" s="105"/>
      <c r="Q211" s="9" t="str">
        <f>IF(E211=0, "*", IFERROR(_xlfn.XLOOKUP(E211, BS_ATIVIDADE[ATIVIDADE], BS_ATIVIDADE[UNIDADE]), "*"))</f>
        <v>*</v>
      </c>
      <c r="R211" s="128" t="str" cm="1">
        <f t="array" ref="R2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11" s="128" t="str" cm="1">
        <f t="array" ref="S2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11" s="10" t="str" cm="1">
        <f t="array" ref="T2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11" s="105"/>
      <c r="V211" s="151"/>
      <c r="W211" s="104"/>
      <c r="X211" s="129"/>
      <c r="Y211" s="104"/>
      <c r="Z211" s="105"/>
      <c r="AA211" s="103"/>
      <c r="AB211" s="152"/>
      <c r="AC211" s="107"/>
      <c r="AD211" s="105"/>
      <c r="AE211" s="105"/>
      <c r="AF211" s="105"/>
      <c r="AG211" s="14"/>
      <c r="AH211" s="126" t="str">
        <f>IF(BS_CONTROLE[[#This Row],[Atividade]]=0, "-", BS_CONTROLE[[#This Row],[Atividade]])</f>
        <v>-</v>
      </c>
      <c r="AI211" s="8" t="str">
        <f>IF(BS_CONTROLE[[#This Row],[Atividade]]=0, "-", BS_CONTROLE[[#This Row],[Atividade]])</f>
        <v>-</v>
      </c>
      <c r="AJ211" s="30">
        <f>BS_CONTROLE[[#This Row],[Local - Partida]]</f>
        <v>0</v>
      </c>
      <c r="AK211" s="30">
        <f>BS_CONTROLE[[#This Row],[Local - Encerramento]]</f>
        <v>0</v>
      </c>
      <c r="AL211" s="105" t="str">
        <f>IF(BS_CONTROLE[[#This Row],[Entre - Estações]]=0, "-", BS_CONTROLE[[#This Row],[Entre - Estações]])</f>
        <v>-</v>
      </c>
      <c r="AM211" s="105" t="str">
        <f>IF(BS_CONTROLE[[#This Row],[SB]]=0, "-", BS_CONTROLE[[#This Row],[SB]])</f>
        <v>-</v>
      </c>
      <c r="AN211" s="105" t="str">
        <f>IF(BS_CONTROLE[[#This Row],[SUB]]=0, "-", BS_CONTROLE[[#This Row],[SUB]])</f>
        <v>-</v>
      </c>
      <c r="AO211" s="105">
        <f>BS_CONTROLE[[#This Row],[KM - Inicio]]</f>
        <v>0</v>
      </c>
      <c r="AP211" s="105">
        <f>BS_CONTROLE[[#This Row],[KM - Inicio]]</f>
        <v>0</v>
      </c>
      <c r="AQ211" s="108"/>
      <c r="AR211" s="108"/>
      <c r="AS211" s="108"/>
      <c r="AT211" s="135"/>
      <c r="AU211" s="135"/>
      <c r="AV211" s="13"/>
      <c r="AW211" s="13"/>
      <c r="AX211" s="176" t="str">
        <f>IF(D211="","*",IFERROR(IF(ISODD(COUNT(AR211:AW211)),"ERRO",SUM((AS211-AR211),(AU211-AT211),(AW211-AV211))),"ERRO"))</f>
        <v>*</v>
      </c>
      <c r="AY211" s="153"/>
      <c r="AZ211" s="109"/>
      <c r="BA211" s="9" t="str">
        <f>IFERROR(_xlfn.XLOOKUP(AH211, BS_ATIVIDADE[ATIVIDADE],BS_ATIVIDADE[UNIDADE] ), "*")</f>
        <v>*</v>
      </c>
      <c r="BB211" s="12" t="str" cm="1">
        <f t="array" ref="BB2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11" s="12" t="str" cm="1">
        <f t="array" ref="BC2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11" s="10" t="str" cm="1">
        <f t="array" ref="BD2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11" s="150"/>
      <c r="BF211" s="15"/>
      <c r="BG211" s="16"/>
      <c r="BH211" s="16"/>
      <c r="BI211" s="16"/>
      <c r="BJ211" s="17"/>
      <c r="BK211" s="15"/>
      <c r="BL211" s="130"/>
      <c r="BM211" s="130"/>
      <c r="BN211" s="130"/>
      <c r="BO211" s="17"/>
      <c r="BP211" s="11" t="str">
        <f t="shared" si="12"/>
        <v>Aderente</v>
      </c>
      <c r="BQ211" s="18" t="str">
        <f>IF(OR(B211="",E211=""),"*",AX211/O211)</f>
        <v>*</v>
      </c>
      <c r="BR211" s="18" t="str">
        <f>IF(OR(B211="",E211=""),"*",AZ211/P211)</f>
        <v>*</v>
      </c>
      <c r="BS211" s="210" t="str">
        <f t="shared" si="10"/>
        <v/>
      </c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</row>
    <row r="212" spans="1:122">
      <c r="A212" s="45" t="str">
        <f t="shared" si="11"/>
        <v/>
      </c>
      <c r="B212" s="102"/>
      <c r="C212" s="134" t="str">
        <f>IF(BS_CONTROLE[[#This Row],[DATA]]="","",WEEKNUM(BS_CONTROLE[[#This Row],[DATA]]))</f>
        <v/>
      </c>
      <c r="D212" s="104"/>
      <c r="E212" s="126"/>
      <c r="F212" s="142" t="str">
        <f>IF(D212="","*",VLOOKUP(E212,BS_ATIVIDADE[],3,FALSE))</f>
        <v>*</v>
      </c>
      <c r="G212" s="106"/>
      <c r="H212" s="106"/>
      <c r="I212" s="105"/>
      <c r="J212" s="105"/>
      <c r="K212" s="105"/>
      <c r="L212" s="127" t="str" cm="1">
        <f t="array" ref="L2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12" s="127" t="str" cm="1">
        <f t="array" ref="M2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12" s="106"/>
      <c r="O212" s="106"/>
      <c r="P212" s="105"/>
      <c r="Q212" s="9" t="str">
        <f>IF(E212=0, "*", IFERROR(_xlfn.XLOOKUP(E212, BS_ATIVIDADE[ATIVIDADE], BS_ATIVIDADE[UNIDADE]), "*"))</f>
        <v>*</v>
      </c>
      <c r="R212" s="128" t="str" cm="1">
        <f t="array" ref="R2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12" s="128" t="str" cm="1">
        <f t="array" ref="S2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12" s="10" t="str" cm="1">
        <f t="array" ref="T2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12" s="105"/>
      <c r="V212" s="151"/>
      <c r="W212" s="104"/>
      <c r="X212" s="129"/>
      <c r="Y212" s="104"/>
      <c r="Z212" s="105"/>
      <c r="AA212" s="103"/>
      <c r="AB212" s="152"/>
      <c r="AC212" s="107"/>
      <c r="AD212" s="105"/>
      <c r="AE212" s="105"/>
      <c r="AF212" s="105"/>
      <c r="AG212" s="14"/>
      <c r="AH212" s="126" t="str">
        <f>IF(BS_CONTROLE[[#This Row],[Atividade]]=0, "-", BS_CONTROLE[[#This Row],[Atividade]])</f>
        <v>-</v>
      </c>
      <c r="AI212" s="8" t="str">
        <f>IF(BS_CONTROLE[[#This Row],[Atividade]]=0, "-", BS_CONTROLE[[#This Row],[Atividade]])</f>
        <v>-</v>
      </c>
      <c r="AJ212" s="30">
        <f>BS_CONTROLE[[#This Row],[Local - Partida]]</f>
        <v>0</v>
      </c>
      <c r="AK212" s="30">
        <f>BS_CONTROLE[[#This Row],[Local - Encerramento]]</f>
        <v>0</v>
      </c>
      <c r="AL212" s="105" t="str">
        <f>IF(BS_CONTROLE[[#This Row],[Entre - Estações]]=0, "-", BS_CONTROLE[[#This Row],[Entre - Estações]])</f>
        <v>-</v>
      </c>
      <c r="AM212" s="105" t="str">
        <f>IF(BS_CONTROLE[[#This Row],[SB]]=0, "-", BS_CONTROLE[[#This Row],[SB]])</f>
        <v>-</v>
      </c>
      <c r="AN212" s="105" t="str">
        <f>IF(BS_CONTROLE[[#This Row],[SUB]]=0, "-", BS_CONTROLE[[#This Row],[SUB]])</f>
        <v>-</v>
      </c>
      <c r="AO212" s="105">
        <f>BS_CONTROLE[[#This Row],[KM - Inicio]]</f>
        <v>0</v>
      </c>
      <c r="AP212" s="105">
        <f>BS_CONTROLE[[#This Row],[KM - Inicio]]</f>
        <v>0</v>
      </c>
      <c r="AQ212" s="108"/>
      <c r="AR212" s="108"/>
      <c r="AS212" s="108"/>
      <c r="AT212" s="135"/>
      <c r="AU212" s="135"/>
      <c r="AV212" s="13"/>
      <c r="AW212" s="13"/>
      <c r="AX212" s="176" t="str">
        <f>IF(D212="","*",IFERROR(IF(ISODD(COUNT(AR212:AW212)),"ERRO",SUM((AS212-AR212),(AU212-AT212),(AW212-AV212))),"ERRO"))</f>
        <v>*</v>
      </c>
      <c r="AY212" s="153"/>
      <c r="AZ212" s="109"/>
      <c r="BA212" s="9" t="str">
        <f>IFERROR(_xlfn.XLOOKUP(AH212, BS_ATIVIDADE[ATIVIDADE],BS_ATIVIDADE[UNIDADE] ), "*")</f>
        <v>*</v>
      </c>
      <c r="BB212" s="12" t="str" cm="1">
        <f t="array" ref="BB2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12" s="12" t="str" cm="1">
        <f t="array" ref="BC2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12" s="10" t="str" cm="1">
        <f t="array" ref="BD2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12" s="150"/>
      <c r="BF212" s="15"/>
      <c r="BG212" s="16"/>
      <c r="BH212" s="16"/>
      <c r="BI212" s="16"/>
      <c r="BJ212" s="17"/>
      <c r="BK212" s="15"/>
      <c r="BL212" s="130"/>
      <c r="BM212" s="130"/>
      <c r="BN212" s="130"/>
      <c r="BO212" s="17"/>
      <c r="BP212" s="11" t="str">
        <f t="shared" si="12"/>
        <v>Aderente</v>
      </c>
      <c r="BQ212" s="18" t="str">
        <f>IF(OR(B212="",E212=""),"*",AX212/O212)</f>
        <v>*</v>
      </c>
      <c r="BR212" s="18" t="str">
        <f>IF(OR(B212="",E212=""),"*",AZ212/P212)</f>
        <v>*</v>
      </c>
      <c r="BS212" s="210" t="str">
        <f t="shared" si="10"/>
        <v/>
      </c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</row>
    <row r="213" spans="1:122">
      <c r="A213" s="45" t="str">
        <f t="shared" si="11"/>
        <v>V8746069</v>
      </c>
      <c r="B213" s="102">
        <v>46069</v>
      </c>
      <c r="C213" s="134">
        <f>IF(BS_CONTROLE[[#This Row],[DATA]]="","",WEEKNUM(BS_CONTROLE[[#This Row],[DATA]]))</f>
        <v>8</v>
      </c>
      <c r="D213" s="104" t="s">
        <v>830</v>
      </c>
      <c r="E213" s="126" t="s">
        <v>729</v>
      </c>
      <c r="F213" s="142" t="str">
        <f>IF(D213="","*",VLOOKUP(E213,BS_ATIVIDADE[],3,FALSE))</f>
        <v>MECANIZAÇÃO - SOCADORA</v>
      </c>
      <c r="G213" s="106" t="s">
        <v>334</v>
      </c>
      <c r="H213" s="106" t="s">
        <v>334</v>
      </c>
      <c r="I213" s="105">
        <v>73</v>
      </c>
      <c r="J213" s="105">
        <v>326.10000000000002</v>
      </c>
      <c r="K213" s="105">
        <v>325.39999999999998</v>
      </c>
      <c r="L213" s="127" t="str" cm="1">
        <f t="array" ref="L2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213" s="127" cm="1">
        <f t="array" ref="M2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326332</v>
      </c>
      <c r="N213" s="106">
        <v>0.375</v>
      </c>
      <c r="O213" s="106">
        <v>8.3333333333333329E-2</v>
      </c>
      <c r="P213" s="105">
        <v>1020</v>
      </c>
      <c r="Q213" s="9" t="str">
        <f>IF(E213=0, "*", IFERROR(_xlfn.XLOOKUP(E213, BS_ATIVIDADE[ATIVIDADE], BS_ATIVIDADE[UNIDADE]), "*"))</f>
        <v>M</v>
      </c>
      <c r="R213" s="128" t="str" cm="1">
        <f t="array" ref="R2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3" s="128" t="str" cm="1">
        <f t="array" ref="S2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13" s="10" t="str" cm="1">
        <f t="array" ref="T2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3" s="105" t="s">
        <v>1063</v>
      </c>
      <c r="V213" s="151" t="s">
        <v>1282</v>
      </c>
      <c r="W213" s="104" t="s">
        <v>452</v>
      </c>
      <c r="X213" s="129" t="s">
        <v>455</v>
      </c>
      <c r="Y213" s="104"/>
      <c r="Z213" s="105">
        <v>1</v>
      </c>
      <c r="AA213" s="103" t="s">
        <v>443</v>
      </c>
      <c r="AB213" s="152" t="s">
        <v>437</v>
      </c>
      <c r="AC213" s="107">
        <v>0.29166666666666669</v>
      </c>
      <c r="AD213" s="105">
        <v>6237</v>
      </c>
      <c r="AE213" s="105" t="s">
        <v>624</v>
      </c>
      <c r="AF213" s="105" t="s">
        <v>624</v>
      </c>
      <c r="AG213" s="14"/>
      <c r="AH213" s="126" t="str">
        <f>IF(BS_CONTROLE[[#This Row],[Atividade]]=0, "-", BS_CONTROLE[[#This Row],[Atividade]])</f>
        <v>MECANIZAÇÃO - SOCADORA</v>
      </c>
      <c r="AI213" s="8" t="str">
        <f>IF(BS_CONTROLE[[#This Row],[Atividade]]=0, "-", BS_CONTROLE[[#This Row],[Atividade]])</f>
        <v>MECANIZAÇÃO - SOCADORA</v>
      </c>
      <c r="AJ213" s="30" t="str">
        <f>BS_CONTROLE[[#This Row],[Local - Partida]]</f>
        <v>ZDP2</v>
      </c>
      <c r="AK213" s="30" t="str">
        <f>BS_CONTROLE[[#This Row],[Local - Encerramento]]</f>
        <v>ZDP2</v>
      </c>
      <c r="AL213" s="105" t="str">
        <f>IF(BS_CONTROLE[[#This Row],[Entre - Estações]]=0, "-", BS_CONTROLE[[#This Row],[Entre - Estações]])</f>
        <v>ZGI-ZFN</v>
      </c>
      <c r="AM213" s="105">
        <f>IF(BS_CONTROLE[[#This Row],[SB]]=0, "-", BS_CONTROLE[[#This Row],[SB]])</f>
        <v>326332</v>
      </c>
      <c r="AN213" s="105">
        <f>IF(BS_CONTROLE[[#This Row],[SUB]]=0, "-", BS_CONTROLE[[#This Row],[SUB]])</f>
        <v>73</v>
      </c>
      <c r="AO213" s="105">
        <f>BS_CONTROLE[[#This Row],[KM - Inicio]]</f>
        <v>326.10000000000002</v>
      </c>
      <c r="AP213" s="105">
        <f>BS_CONTROLE[[#This Row],[KM - Inicio]]</f>
        <v>326.10000000000002</v>
      </c>
      <c r="AQ213" s="108">
        <v>0.34791666666666665</v>
      </c>
      <c r="AR213" s="108">
        <v>0.55625000000000002</v>
      </c>
      <c r="AS213" s="108">
        <v>0.6020833333333333</v>
      </c>
      <c r="AT213" s="135"/>
      <c r="AU213" s="135"/>
      <c r="AV213" s="13"/>
      <c r="AW213" s="13"/>
      <c r="AX213" s="176">
        <f>IF(D213="","*",IFERROR(IF(ISODD(COUNT(AR213:AW213)),"ERRO",SUM((AS213-AR213),(AU213-AT213),(AW213-AV213))),"ERRO"))</f>
        <v>4.5833333333333282E-2</v>
      </c>
      <c r="AY213" s="153"/>
      <c r="AZ213" s="109">
        <v>0</v>
      </c>
      <c r="BA213" s="9" t="str">
        <f>IFERROR(_xlfn.XLOOKUP(AH213, BS_ATIVIDADE[ATIVIDADE],BS_ATIVIDADE[UNIDADE] ), "*")</f>
        <v>M</v>
      </c>
      <c r="BB213" s="12" t="str" cm="1">
        <f t="array" ref="BB2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3" s="12" t="str" cm="1">
        <f t="array" ref="BC2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13" s="10" t="str" cm="1">
        <f t="array" ref="BD2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3" s="150"/>
      <c r="BF213" s="15"/>
      <c r="BG213" s="16">
        <v>0</v>
      </c>
      <c r="BH213" s="16"/>
      <c r="BI213" s="16" t="s">
        <v>1412</v>
      </c>
      <c r="BJ213" s="16" t="s">
        <v>1413</v>
      </c>
      <c r="BK213" s="15"/>
      <c r="BL213" s="130" t="s">
        <v>468</v>
      </c>
      <c r="BM213" s="130" t="s">
        <v>488</v>
      </c>
      <c r="BN213" s="130" t="s">
        <v>593</v>
      </c>
      <c r="BO213" s="17" t="s">
        <v>1414</v>
      </c>
      <c r="BP213" s="11" t="str">
        <f t="shared" si="12"/>
        <v>Produção e Intervalo</v>
      </c>
      <c r="BQ213" s="18">
        <f>IF(OR(B213="",E213=""),"*",AX213/O213)</f>
        <v>0.54999999999999938</v>
      </c>
      <c r="BR213" s="18">
        <f>IF(OR(B213="",E213=""),"*",AZ213/P213)</f>
        <v>0</v>
      </c>
      <c r="BS213" s="210" t="str">
        <f t="shared" si="10"/>
        <v>MecanizaçãoOperação</v>
      </c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</row>
    <row r="214" spans="1:122">
      <c r="A214" s="45" t="str">
        <f t="shared" si="11"/>
        <v>JOSUEL (TP-697)46069</v>
      </c>
      <c r="B214" s="102">
        <v>46069</v>
      </c>
      <c r="C214" s="134">
        <f>IF(BS_CONTROLE[[#This Row],[DATA]]="","",WEEKNUM(BS_CONTROLE[[#This Row],[DATA]]))</f>
        <v>8</v>
      </c>
      <c r="D214" s="104" t="s">
        <v>968</v>
      </c>
      <c r="E214" s="126" t="s">
        <v>806</v>
      </c>
      <c r="F214" s="142" t="str">
        <f>IF(D214="","*",VLOOKUP(E214,BS_ATIVIDADE[],3,FALSE))</f>
        <v>SOLDA</v>
      </c>
      <c r="G214" s="106" t="s">
        <v>624</v>
      </c>
      <c r="H214" s="106" t="s">
        <v>624</v>
      </c>
      <c r="I214" s="105">
        <v>73</v>
      </c>
      <c r="J214" s="105">
        <v>312.8</v>
      </c>
      <c r="K214" s="105" t="s">
        <v>624</v>
      </c>
      <c r="L214" s="127" t="str" cm="1">
        <f t="array" ref="L2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ZVP-ZGI</v>
      </c>
      <c r="M214" s="127" t="str" cm="1">
        <f t="array" ref="M2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312ZGI</v>
      </c>
      <c r="N214" s="106">
        <v>0.39583333333333331</v>
      </c>
      <c r="O214" s="106">
        <v>6.25E-2</v>
      </c>
      <c r="P214" s="105">
        <v>1</v>
      </c>
      <c r="Q214" s="9" t="str">
        <f>IF(E214=0, "*", IFERROR(_xlfn.XLOOKUP(E214, BS_ATIVIDADE[ATIVIDADE], BS_ATIVIDADE[UNIDADE]), "*"))</f>
        <v>Nº DE SOLDA</v>
      </c>
      <c r="R214" s="128" t="str" cm="1">
        <f t="array" ref="R2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4" s="128" t="str" cm="1">
        <f t="array" ref="S2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14" s="10" t="str" cm="1">
        <f t="array" ref="T2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4" s="105" t="s">
        <v>1284</v>
      </c>
      <c r="V214" s="151" t="s">
        <v>1150</v>
      </c>
      <c r="W214" s="104" t="s">
        <v>452</v>
      </c>
      <c r="X214" s="129" t="s">
        <v>455</v>
      </c>
      <c r="Y214" s="104"/>
      <c r="Z214" s="105"/>
      <c r="AA214" s="103"/>
      <c r="AB214" s="152"/>
      <c r="AC214" s="107"/>
      <c r="AD214" s="105"/>
      <c r="AE214" s="105"/>
      <c r="AF214" s="105"/>
      <c r="AG214" s="14"/>
      <c r="AH214" s="126" t="str">
        <f>IF(BS_CONTROLE[[#This Row],[Atividade]]=0, "-", BS_CONTROLE[[#This Row],[Atividade]])</f>
        <v>PDM - SOLDA</v>
      </c>
      <c r="AI214" s="8" t="str">
        <f>IF(BS_CONTROLE[[#This Row],[Atividade]]=0, "-", BS_CONTROLE[[#This Row],[Atividade]])</f>
        <v>PDM - SOLDA</v>
      </c>
      <c r="AJ214" s="30" t="str">
        <f>BS_CONTROLE[[#This Row],[Local - Partida]]</f>
        <v>-</v>
      </c>
      <c r="AK214" s="30" t="str">
        <f>BS_CONTROLE[[#This Row],[Local - Encerramento]]</f>
        <v>-</v>
      </c>
      <c r="AL214" s="105" t="str">
        <f>IF(BS_CONTROLE[[#This Row],[Entre - Estações]]=0, "-", BS_CONTROLE[[#This Row],[Entre - Estações]])</f>
        <v>ZVP-ZGI</v>
      </c>
      <c r="AM214" s="105" t="str">
        <f>IF(BS_CONTROLE[[#This Row],[SB]]=0, "-", BS_CONTROLE[[#This Row],[SB]])</f>
        <v>312ZGI</v>
      </c>
      <c r="AN214" s="105">
        <f>IF(BS_CONTROLE[[#This Row],[SUB]]=0, "-", BS_CONTROLE[[#This Row],[SUB]])</f>
        <v>73</v>
      </c>
      <c r="AO214" s="105">
        <f>BS_CONTROLE[[#This Row],[KM - Inicio]]</f>
        <v>312.8</v>
      </c>
      <c r="AP214" s="105">
        <f>BS_CONTROLE[[#This Row],[KM - Inicio]]</f>
        <v>312.8</v>
      </c>
      <c r="AQ214" s="108">
        <v>0.43263888888888891</v>
      </c>
      <c r="AR214" s="108">
        <v>0.44930555555555557</v>
      </c>
      <c r="AS214" s="108">
        <v>0.51180555555555551</v>
      </c>
      <c r="AT214" s="135"/>
      <c r="AU214" s="135"/>
      <c r="AV214" s="13"/>
      <c r="AW214" s="13"/>
      <c r="AX214" s="176">
        <f>IF(D214="","*",IFERROR(IF(ISODD(COUNT(AR214:AW214)),"ERRO",SUM((AS214-AR214),(AU214-AT214),(AW214-AV214))),"ERRO"))</f>
        <v>6.2499999999999944E-2</v>
      </c>
      <c r="AY214" s="153"/>
      <c r="AZ214" s="109">
        <v>0</v>
      </c>
      <c r="BA214" s="9" t="str">
        <f>IFERROR(_xlfn.XLOOKUP(AH214, BS_ATIVIDADE[ATIVIDADE],BS_ATIVIDADE[UNIDADE] ), "*")</f>
        <v>Nº DE SOLDA</v>
      </c>
      <c r="BB214" s="12" t="str" cm="1">
        <f t="array" ref="BB2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4" s="12" t="str" cm="1">
        <f t="array" ref="BC2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14" s="10" t="str" cm="1">
        <f t="array" ref="BD2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4" s="150"/>
      <c r="BF214" s="15"/>
      <c r="BG214" s="16">
        <v>2</v>
      </c>
      <c r="BH214" s="16"/>
      <c r="BI214" s="16" t="s">
        <v>1415</v>
      </c>
      <c r="BJ214" s="16" t="s">
        <v>1416</v>
      </c>
      <c r="BK214" s="15"/>
      <c r="BL214" s="130" t="s">
        <v>478</v>
      </c>
      <c r="BM214" s="130" t="s">
        <v>494</v>
      </c>
      <c r="BN214" s="130" t="s">
        <v>567</v>
      </c>
      <c r="BO214" s="17" t="s">
        <v>624</v>
      </c>
      <c r="BP214" s="11" t="str">
        <f t="shared" si="12"/>
        <v>Produção e Intervalo</v>
      </c>
      <c r="BQ214" s="18">
        <f>IF(OR(B214="",E214=""),"*",AX214/O214)</f>
        <v>0.99999999999999911</v>
      </c>
      <c r="BR214" s="18">
        <f>IF(OR(B214="",E214=""),"*",AZ214/P214)</f>
        <v>0</v>
      </c>
      <c r="BS214" s="210" t="str">
        <f t="shared" si="10"/>
        <v>CondiçõesClimáticaTemperatura</v>
      </c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</row>
    <row r="215" spans="1:122">
      <c r="A215" s="45" t="str">
        <f>D215&amp;B215</f>
        <v>V4846069</v>
      </c>
      <c r="B215" s="183">
        <v>46069</v>
      </c>
      <c r="C215" s="134">
        <f>IF(BS_CONTROLE[[#This Row],[DATA]]="","",WEEKNUM(BS_CONTROLE[[#This Row],[DATA]]))</f>
        <v>8</v>
      </c>
      <c r="D215" s="184" t="s">
        <v>1234</v>
      </c>
      <c r="E215" s="185" t="s">
        <v>638</v>
      </c>
      <c r="F215" s="142" t="str">
        <f>IF(D215="","*",VLOOKUP(E215,BS_ATIVIDADE[],3,FALSE))</f>
        <v>OUTROS</v>
      </c>
      <c r="G215" s="186" t="s">
        <v>1417</v>
      </c>
      <c r="H215" s="186" t="s">
        <v>414</v>
      </c>
      <c r="I215" s="127">
        <v>73</v>
      </c>
      <c r="J215" s="127">
        <v>300</v>
      </c>
      <c r="K215" s="105">
        <v>421</v>
      </c>
      <c r="L215" s="127" t="s">
        <v>1418</v>
      </c>
      <c r="M215" s="127" t="s">
        <v>1419</v>
      </c>
      <c r="N215" s="106">
        <v>0.33333333333333331</v>
      </c>
      <c r="O215" s="106">
        <v>4.1666666666666664E-2</v>
      </c>
      <c r="P215" s="105">
        <v>1</v>
      </c>
      <c r="Q215" s="9" t="str">
        <f>IF(E215=0, "*", IFERROR(_xlfn.XLOOKUP(E215, BS_ATIVIDADE[ATIVIDADE], BS_ATIVIDADE[UNIDADE]), "*"))</f>
        <v>BINÁRIO</v>
      </c>
      <c r="R215" s="128" t="str" cm="1">
        <f t="array" ref="R2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5" s="128" t="str" cm="1">
        <f t="array" ref="S2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15" s="10" t="str" cm="1">
        <f t="array" ref="T2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5" s="105" t="s">
        <v>1315</v>
      </c>
      <c r="V215" s="105" t="s">
        <v>1420</v>
      </c>
      <c r="W215" s="104" t="s">
        <v>452</v>
      </c>
      <c r="X215" s="129" t="s">
        <v>455</v>
      </c>
      <c r="Y215" s="104"/>
      <c r="Z215" s="187">
        <v>1</v>
      </c>
      <c r="AA215" s="188" t="s">
        <v>443</v>
      </c>
      <c r="AB215" s="188"/>
      <c r="AC215" s="189">
        <v>0.29166666666666669</v>
      </c>
      <c r="AD215" s="187">
        <v>6248</v>
      </c>
      <c r="AE215" s="187"/>
      <c r="AF215" s="127"/>
      <c r="AG215" s="14"/>
      <c r="AH215" s="126" t="str">
        <f>IF(BS_CONTROLE[[#This Row],[Atividade]]=0, "-", BS_CONTROLE[[#This Row],[Atividade]])</f>
        <v>DESLOCAMENTO</v>
      </c>
      <c r="AI215" s="8" t="str">
        <f>IF(BS_CONTROLE[[#This Row],[Atividade]]=0, "-", BS_CONTROLE[[#This Row],[Atividade]])</f>
        <v>DESLOCAMENTO</v>
      </c>
      <c r="AJ215" s="30" t="str">
        <f>BS_CONTROLE[[#This Row],[Local - Partida]]</f>
        <v xml:space="preserve">ZDP </v>
      </c>
      <c r="AK215" s="30" t="str">
        <f>BS_CONTROLE[[#This Row],[Local - Encerramento]]</f>
        <v>ZSF</v>
      </c>
      <c r="AL215" s="105" t="str">
        <f>IF(BS_CONTROLE[[#This Row],[Entre - Estações]]=0, "-", BS_CONTROLE[[#This Row],[Entre - Estações]])</f>
        <v>ZDP-ZSF</v>
      </c>
      <c r="AM215" s="105" t="str">
        <f>IF(BS_CONTROLE[[#This Row],[SB]]=0, "-", BS_CONTROLE[[#This Row],[SB]])</f>
        <v>ZDPZSF</v>
      </c>
      <c r="AN215" s="105">
        <f>IF(BS_CONTROLE[[#This Row],[SUB]]=0, "-", BS_CONTROLE[[#This Row],[SUB]])</f>
        <v>73</v>
      </c>
      <c r="AO215" s="105">
        <f>BS_CONTROLE[[#This Row],[KM - Inicio]]</f>
        <v>300</v>
      </c>
      <c r="AP215" s="105">
        <f>BS_CONTROLE[[#This Row],[KM - Inicio]]</f>
        <v>300</v>
      </c>
      <c r="AQ215" s="108">
        <v>0.34375</v>
      </c>
      <c r="AR215" s="108">
        <v>0.46666666666666667</v>
      </c>
      <c r="AS215" s="108">
        <v>0.5083333333333333</v>
      </c>
      <c r="AT215" s="135"/>
      <c r="AU215" s="135"/>
      <c r="AV215" s="13"/>
      <c r="AW215" s="13"/>
      <c r="AX215" s="209">
        <f>IF(D215="","*",IFERROR(IF(ISODD(COUNT(AR215:AW215)),"ERRO",SUM((AS215-AR215),(AU215-AT215),(AW215-AV215))),"ERRO"))</f>
        <v>4.166666666666663E-2</v>
      </c>
      <c r="AY215" s="153"/>
      <c r="AZ215" s="109">
        <v>1</v>
      </c>
      <c r="BA215" s="9" t="str">
        <f>IFERROR(_xlfn.XLOOKUP(AH215, BS_ATIVIDADE[ATIVIDADE],BS_ATIVIDADE[UNIDADE] ), "*")</f>
        <v>BINÁRIO</v>
      </c>
      <c r="BB215" s="12" t="str" cm="1">
        <f t="array" ref="BB2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5" s="12" t="str" cm="1">
        <f t="array" ref="BC2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15" s="10" t="str" cm="1">
        <f t="array" ref="BD2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5" s="150" t="str">
        <f>BS_CONTROLE[[#This Row],[Responsavel pelo boletim]]</f>
        <v xml:space="preserve">Ezequiel </v>
      </c>
      <c r="BF215" s="15"/>
      <c r="BG215" s="16">
        <v>2</v>
      </c>
      <c r="BH215" s="16"/>
      <c r="BI215" s="16" t="s">
        <v>1421</v>
      </c>
      <c r="BJ215" s="208" t="s">
        <v>1421</v>
      </c>
      <c r="BK215" s="15"/>
      <c r="BL215" s="130" t="s">
        <v>476</v>
      </c>
      <c r="BM215" s="130" t="s">
        <v>476</v>
      </c>
      <c r="BN215" s="130" t="s">
        <v>476</v>
      </c>
      <c r="BO215" s="190" t="s">
        <v>624</v>
      </c>
      <c r="BP215" s="11" t="str">
        <f>IF(AND(BQ215&lt;1,BR215&lt;1),"Produção e Intervalo",IF(BQ215&lt;1,"Intervalo",IF(BR215&lt;1,"Produção","Aderente")))</f>
        <v>Intervalo</v>
      </c>
      <c r="BQ215" s="18">
        <f>IF(OR(B215="",E215=""),"*",AX215/O215)</f>
        <v>0.99999999999999911</v>
      </c>
      <c r="BR215" s="18">
        <f>IF(OR(B215="",E215=""),"*",AZ215/P215)</f>
        <v>1</v>
      </c>
      <c r="BS215" s="210" t="str">
        <f t="shared" si="10"/>
        <v>OKOK</v>
      </c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</row>
    <row r="216" spans="1:122">
      <c r="A216" s="45" t="str">
        <f t="shared" si="11"/>
        <v>W5446069</v>
      </c>
      <c r="B216" s="102">
        <v>46069</v>
      </c>
      <c r="C216" s="134">
        <f>IF(BS_CONTROLE[[#This Row],[DATA]]="","",WEEKNUM(BS_CONTROLE[[#This Row],[DATA]]))</f>
        <v>8</v>
      </c>
      <c r="D216" s="184" t="s">
        <v>850</v>
      </c>
      <c r="E216" s="185" t="s">
        <v>638</v>
      </c>
      <c r="F216" s="142" t="str">
        <f>IF(D216="","*",VLOOKUP(E216,BS_ATIVIDADE[],3,FALSE))</f>
        <v>OUTROS</v>
      </c>
      <c r="G216" s="186" t="s">
        <v>253</v>
      </c>
      <c r="H216" s="186" t="s">
        <v>300</v>
      </c>
      <c r="I216" s="127">
        <v>73</v>
      </c>
      <c r="J216" s="127">
        <v>204</v>
      </c>
      <c r="K216" s="105">
        <v>262</v>
      </c>
      <c r="L216" s="127" t="s">
        <v>1352</v>
      </c>
      <c r="M216" s="127" t="s">
        <v>1353</v>
      </c>
      <c r="N216" s="106">
        <v>0.375</v>
      </c>
      <c r="O216" s="106">
        <v>4.1666666666666664E-2</v>
      </c>
      <c r="P216" s="105">
        <v>1</v>
      </c>
      <c r="Q216" s="9" t="str">
        <f>IF(E216=0, "*", IFERROR(_xlfn.XLOOKUP(E216, BS_ATIVIDADE[ATIVIDADE], BS_ATIVIDADE[UNIDADE]), "*"))</f>
        <v>BINÁRIO</v>
      </c>
      <c r="R216" s="128" t="str" cm="1">
        <f t="array" ref="R2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6" s="128" t="str" cm="1">
        <f t="array" ref="S2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16" s="10" t="str" cm="1">
        <f t="array" ref="T2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6" s="105" t="s">
        <v>1354</v>
      </c>
      <c r="V216" s="105" t="s">
        <v>1355</v>
      </c>
      <c r="W216" s="104" t="s">
        <v>452</v>
      </c>
      <c r="X216" s="129" t="s">
        <v>455</v>
      </c>
      <c r="Y216" s="104"/>
      <c r="Z216" s="187" t="s">
        <v>1138</v>
      </c>
      <c r="AA216" s="188" t="s">
        <v>449</v>
      </c>
      <c r="AB216" s="188" t="s">
        <v>450</v>
      </c>
      <c r="AC216" s="189">
        <v>0.29166666666666669</v>
      </c>
      <c r="AD216" s="187"/>
      <c r="AE216" s="187"/>
      <c r="AF216" s="127"/>
      <c r="AG216" s="14"/>
      <c r="AH216" s="126" t="str">
        <f>IF(BS_CONTROLE[[#This Row],[Atividade]]=0, "-", BS_CONTROLE[[#This Row],[Atividade]])</f>
        <v>DESLOCAMENTO</v>
      </c>
      <c r="AI216" s="8" t="str">
        <f>IF(BS_CONTROLE[[#This Row],[Atividade]]=0, "-", BS_CONTROLE[[#This Row],[Atividade]])</f>
        <v>DESLOCAMENTO</v>
      </c>
      <c r="AJ216" s="30" t="str">
        <f>BS_CONTROLE[[#This Row],[Local - Partida]]</f>
        <v>ZRU2</v>
      </c>
      <c r="AK216" s="30" t="str">
        <f>BS_CONTROLE[[#This Row],[Local - Encerramento]]</f>
        <v>ZEC</v>
      </c>
      <c r="AL216" s="105" t="str">
        <f>IF(BS_CONTROLE[[#This Row],[Entre - Estações]]=0, "-", BS_CONTROLE[[#This Row],[Entre - Estações]])</f>
        <v>ZRU-ZEC</v>
      </c>
      <c r="AM216" s="105" t="str">
        <f>IF(BS_CONTROLE[[#This Row],[SB]]=0, "-", BS_CONTROLE[[#This Row],[SB]])</f>
        <v>ZRUZEC</v>
      </c>
      <c r="AN216" s="105">
        <f>IF(BS_CONTROLE[[#This Row],[SUB]]=0, "-", BS_CONTROLE[[#This Row],[SUB]])</f>
        <v>73</v>
      </c>
      <c r="AO216" s="105">
        <f>BS_CONTROLE[[#This Row],[KM - Inicio]]</f>
        <v>204</v>
      </c>
      <c r="AP216" s="105">
        <f>BS_CONTROLE[[#This Row],[KM - Inicio]]</f>
        <v>204</v>
      </c>
      <c r="AQ216" s="108">
        <v>0</v>
      </c>
      <c r="AR216" s="108">
        <v>0</v>
      </c>
      <c r="AS216" s="108">
        <v>0</v>
      </c>
      <c r="AT216" s="135"/>
      <c r="AU216" s="135"/>
      <c r="AV216" s="13"/>
      <c r="AW216" s="13"/>
      <c r="AX216" s="176">
        <f>IF(D216="","*",IFERROR(IF(ISODD(COUNT(AR216:AW216)),"ERRO",SUM((AS216-AR216),(AU216-AT216),(AW216-AV216))),"ERRO"))</f>
        <v>0</v>
      </c>
      <c r="AY216" s="153"/>
      <c r="AZ216" s="109">
        <v>0</v>
      </c>
      <c r="BA216" s="9" t="str">
        <f>IFERROR(_xlfn.XLOOKUP(AH216, BS_ATIVIDADE[ATIVIDADE],BS_ATIVIDADE[UNIDADE] ), "*")</f>
        <v>BINÁRIO</v>
      </c>
      <c r="BB216" s="12" t="str" cm="1">
        <f t="array" ref="BB2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6" s="12" t="str" cm="1">
        <f t="array" ref="BC2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16" s="10" t="str" cm="1">
        <f t="array" ref="BD2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6" s="150"/>
      <c r="BF216" s="15"/>
      <c r="BG216" s="16">
        <v>0</v>
      </c>
      <c r="BH216" s="16"/>
      <c r="BI216" s="16" t="s">
        <v>1422</v>
      </c>
      <c r="BJ216" s="17" t="s">
        <v>1423</v>
      </c>
      <c r="BK216" s="15"/>
      <c r="BL216" s="130" t="s">
        <v>467</v>
      </c>
      <c r="BM216" s="130" t="s">
        <v>487</v>
      </c>
      <c r="BN216" s="130" t="s">
        <v>553</v>
      </c>
      <c r="BO216" s="17" t="s">
        <v>1424</v>
      </c>
      <c r="BP216" s="11" t="str">
        <f t="shared" si="12"/>
        <v>Produção e Intervalo</v>
      </c>
      <c r="BQ216" s="18">
        <f>IF(OR(B216="",E216=""),"*",AX216/O216)</f>
        <v>0</v>
      </c>
      <c r="BR216" s="18">
        <f>IF(OR(B216="",E216=""),"*",AZ216/P216)</f>
        <v>0</v>
      </c>
      <c r="BS216" s="210" t="str">
        <f t="shared" si="10"/>
        <v>MecânicaLocomotiva</v>
      </c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</row>
    <row r="217" spans="1:122">
      <c r="A217" s="45" t="str">
        <f>D217&amp;B217</f>
        <v>PEDRO (TP-696)46069</v>
      </c>
      <c r="B217" s="183">
        <v>46069</v>
      </c>
      <c r="C217" s="134">
        <f>IF(BS_CONTROLE[[#This Row],[DATA]]="","",WEEKNUM(BS_CONTROLE[[#This Row],[DATA]]))</f>
        <v>8</v>
      </c>
      <c r="D217" s="104" t="s">
        <v>945</v>
      </c>
      <c r="E217" s="126" t="s">
        <v>806</v>
      </c>
      <c r="F217" s="142" t="str">
        <f>IF(D217="","*",VLOOKUP(E217,BS_ATIVIDADE[],3,FALSE))</f>
        <v>SOLDA</v>
      </c>
      <c r="G217" s="106" t="s">
        <v>624</v>
      </c>
      <c r="H217" s="106" t="s">
        <v>624</v>
      </c>
      <c r="I217" s="105">
        <v>73</v>
      </c>
      <c r="J217" s="105">
        <v>187</v>
      </c>
      <c r="K217" s="105"/>
      <c r="L217" s="127" t="str" cm="1">
        <f t="array" ref="L2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ZCG-ZEH</v>
      </c>
      <c r="M217" s="127" t="str" cm="1">
        <f t="array" ref="M2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184ZEH</v>
      </c>
      <c r="N217" s="106">
        <v>0.375</v>
      </c>
      <c r="O217" s="106">
        <v>6.25E-2</v>
      </c>
      <c r="P217" s="105">
        <v>1</v>
      </c>
      <c r="Q217" s="9" t="str">
        <f>IF(E217=0, "*", IFERROR(_xlfn.XLOOKUP(E217, BS_ATIVIDADE[ATIVIDADE], BS_ATIVIDADE[UNIDADE]), "*"))</f>
        <v>Nº DE SOLDA</v>
      </c>
      <c r="R217" s="128" t="str" cm="1">
        <f t="array" ref="R2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7" s="128" t="str" cm="1">
        <f t="array" ref="S2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17" s="10" t="str" cm="1">
        <f t="array" ref="T2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7" s="105" t="s">
        <v>1354</v>
      </c>
      <c r="V217" s="151" t="s">
        <v>1150</v>
      </c>
      <c r="W217" s="104" t="s">
        <v>452</v>
      </c>
      <c r="X217" s="129" t="s">
        <v>455</v>
      </c>
      <c r="Y217" s="104"/>
      <c r="Z217" s="187"/>
      <c r="AA217" s="188"/>
      <c r="AB217" s="188"/>
      <c r="AC217" s="189"/>
      <c r="AD217" s="187"/>
      <c r="AE217" s="187"/>
      <c r="AF217" s="127"/>
      <c r="AG217" s="14"/>
      <c r="AH217" s="126" t="str">
        <f>IF(BS_CONTROLE[[#This Row],[Atividade]]=0, "-", BS_CONTROLE[[#This Row],[Atividade]])</f>
        <v>PDM - SOLDA</v>
      </c>
      <c r="AI217" s="8" t="str">
        <f>IF(BS_CONTROLE[[#This Row],[Atividade]]=0, "-", BS_CONTROLE[[#This Row],[Atividade]])</f>
        <v>PDM - SOLDA</v>
      </c>
      <c r="AJ217" s="30" t="str">
        <f>BS_CONTROLE[[#This Row],[Local - Partida]]</f>
        <v>-</v>
      </c>
      <c r="AK217" s="30" t="str">
        <f>BS_CONTROLE[[#This Row],[Local - Encerramento]]</f>
        <v>-</v>
      </c>
      <c r="AL217" s="105" t="str">
        <f>IF(BS_CONTROLE[[#This Row],[Entre - Estações]]=0, "-", BS_CONTROLE[[#This Row],[Entre - Estações]])</f>
        <v>ZCG-ZEH</v>
      </c>
      <c r="AM217" s="105" t="str">
        <f>IF(BS_CONTROLE[[#This Row],[SB]]=0, "-", BS_CONTROLE[[#This Row],[SB]])</f>
        <v>184ZEH</v>
      </c>
      <c r="AN217" s="105">
        <f>IF(BS_CONTROLE[[#This Row],[SUB]]=0, "-", BS_CONTROLE[[#This Row],[SUB]])</f>
        <v>73</v>
      </c>
      <c r="AO217" s="105">
        <f>BS_CONTROLE[[#This Row],[KM - Inicio]]</f>
        <v>187</v>
      </c>
      <c r="AP217" s="105">
        <f>BS_CONTROLE[[#This Row],[KM - Inicio]]</f>
        <v>187</v>
      </c>
      <c r="AQ217" s="108">
        <v>0</v>
      </c>
      <c r="AR217" s="108">
        <v>0</v>
      </c>
      <c r="AS217" s="108">
        <v>0</v>
      </c>
      <c r="AT217" s="135"/>
      <c r="AU217" s="135"/>
      <c r="AV217" s="13"/>
      <c r="AW217" s="13"/>
      <c r="AX217" s="209">
        <f>IF(D217="","*",IFERROR(IF(ISODD(COUNT(AR217:AW217)),"ERRO",SUM((AS217-AR217),(AU217-AT217),(AW217-AV217))),"ERRO"))</f>
        <v>0</v>
      </c>
      <c r="AY217" s="153"/>
      <c r="AZ217" s="109">
        <v>0</v>
      </c>
      <c r="BA217" s="9" t="str">
        <f>IFERROR(_xlfn.XLOOKUP(AH217, BS_ATIVIDADE[ATIVIDADE],BS_ATIVIDADE[UNIDADE] ), "*")</f>
        <v>Nº DE SOLDA</v>
      </c>
      <c r="BB217" s="12" t="str" cm="1">
        <f t="array" ref="BB2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7" s="12" t="str" cm="1">
        <f t="array" ref="BC2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17" s="10" t="str" cm="1">
        <f t="array" ref="BD2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7" s="150" t="str">
        <f>BS_CONTROLE[[#This Row],[Responsavel pelo boletim]]</f>
        <v>Nelson</v>
      </c>
      <c r="BF217" s="15"/>
      <c r="BG217" s="16">
        <v>0</v>
      </c>
      <c r="BH217" s="16"/>
      <c r="BI217" s="16" t="s">
        <v>1425</v>
      </c>
      <c r="BJ217" s="17" t="s">
        <v>1226</v>
      </c>
      <c r="BK217" s="15"/>
      <c r="BL217" s="130" t="s">
        <v>472</v>
      </c>
      <c r="BM217" s="130" t="s">
        <v>501</v>
      </c>
      <c r="BN217" s="130" t="s">
        <v>611</v>
      </c>
      <c r="BO217" s="190" t="s">
        <v>1226</v>
      </c>
      <c r="BP217" s="11" t="str">
        <f>IF(AND(BQ217&lt;1,BR217&lt;1),"Produção e Intervalo",IF(BQ217&lt;1,"Intervalo",IF(BR217&lt;1,"Produção","Aderente")))</f>
        <v>Produção e Intervalo</v>
      </c>
      <c r="BQ217" s="18">
        <f>IF(OR(B217="",E217=""),"*",AX217/O217)</f>
        <v>0</v>
      </c>
      <c r="BR217" s="18">
        <f>IF(OR(B217="",E217=""),"*",AZ217/P217)</f>
        <v>0</v>
      </c>
      <c r="BS217" s="210" t="str">
        <f t="shared" si="10"/>
        <v>SuperExecução</v>
      </c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</row>
    <row r="218" spans="1:122">
      <c r="A218" s="45" t="str">
        <f>D218&amp;B218</f>
        <v>CARLOS (TP-722)46069</v>
      </c>
      <c r="B218" s="183">
        <v>46069</v>
      </c>
      <c r="C218" s="134">
        <f>IF(BS_CONTROLE[[#This Row],[DATA]]="","",WEEKNUM(BS_CONTROLE[[#This Row],[DATA]]))</f>
        <v>8</v>
      </c>
      <c r="D218" s="184" t="s">
        <v>888</v>
      </c>
      <c r="E218" s="185" t="s">
        <v>806</v>
      </c>
      <c r="F218" s="142" t="str">
        <f>IF(D218="","*",VLOOKUP(E218,BS_ATIVIDADE[],3,FALSE))</f>
        <v>SOLDA</v>
      </c>
      <c r="G218" s="186" t="s">
        <v>624</v>
      </c>
      <c r="H218" s="186" t="s">
        <v>624</v>
      </c>
      <c r="I218" s="127">
        <v>70</v>
      </c>
      <c r="J218" s="127">
        <v>157.6</v>
      </c>
      <c r="K218" s="105" t="s">
        <v>624</v>
      </c>
      <c r="L218" s="127" t="str" cm="1">
        <f t="array" ref="L2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ZOX</v>
      </c>
      <c r="M218" s="127" t="str" cm="1">
        <f t="array" ref="M2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ZOX1</v>
      </c>
      <c r="N218" s="106">
        <v>0.375</v>
      </c>
      <c r="O218" s="106">
        <v>6.25E-2</v>
      </c>
      <c r="P218" s="105">
        <v>1</v>
      </c>
      <c r="Q218" s="9" t="str">
        <f>IF(E218=0, "*", IFERROR(_xlfn.XLOOKUP(E218, BS_ATIVIDADE[ATIVIDADE], BS_ATIVIDADE[UNIDADE]), "*"))</f>
        <v>Nº DE SOLDA</v>
      </c>
      <c r="R218" s="128" t="str" cm="1">
        <f t="array" ref="R2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8" s="128" t="str" cm="1">
        <f t="array" ref="S2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18" s="10" t="str" cm="1">
        <f t="array" ref="T2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18" s="105" t="s">
        <v>1249</v>
      </c>
      <c r="V218" s="151" t="s">
        <v>1150</v>
      </c>
      <c r="W218" s="104" t="s">
        <v>452</v>
      </c>
      <c r="X218" s="129" t="s">
        <v>455</v>
      </c>
      <c r="Y218" s="104"/>
      <c r="Z218" s="187"/>
      <c r="AA218" s="188"/>
      <c r="AB218" s="188"/>
      <c r="AC218" s="189"/>
      <c r="AD218" s="187"/>
      <c r="AE218" s="187"/>
      <c r="AF218" s="127"/>
      <c r="AG218" s="14"/>
      <c r="AH218" s="126" t="str">
        <f>IF(BS_CONTROLE[[#This Row],[Atividade]]=0, "-", BS_CONTROLE[[#This Row],[Atividade]])</f>
        <v>PDM - SOLDA</v>
      </c>
      <c r="AI218" s="8" t="str">
        <f>IF(BS_CONTROLE[[#This Row],[Atividade]]=0, "-", BS_CONTROLE[[#This Row],[Atividade]])</f>
        <v>PDM - SOLDA</v>
      </c>
      <c r="AJ218" s="30" t="str">
        <f>BS_CONTROLE[[#This Row],[Local - Partida]]</f>
        <v>-</v>
      </c>
      <c r="AK218" s="30" t="str">
        <f>BS_CONTROLE[[#This Row],[Local - Encerramento]]</f>
        <v>-</v>
      </c>
      <c r="AL218" s="105" t="str">
        <f>IF(BS_CONTROLE[[#This Row],[Entre - Estações]]=0, "-", BS_CONTROLE[[#This Row],[Entre - Estações]])</f>
        <v>ZOX</v>
      </c>
      <c r="AM218" s="105" t="str">
        <f>IF(BS_CONTROLE[[#This Row],[SB]]=0, "-", BS_CONTROLE[[#This Row],[SB]])</f>
        <v>ZOX1</v>
      </c>
      <c r="AN218" s="105">
        <f>IF(BS_CONTROLE[[#This Row],[SUB]]=0, "-", BS_CONTROLE[[#This Row],[SUB]])</f>
        <v>70</v>
      </c>
      <c r="AO218" s="105">
        <f>BS_CONTROLE[[#This Row],[KM - Inicio]]</f>
        <v>157.6</v>
      </c>
      <c r="AP218" s="105">
        <f>BS_CONTROLE[[#This Row],[KM - Inicio]]</f>
        <v>157.6</v>
      </c>
      <c r="AQ218" s="108">
        <v>0.4375</v>
      </c>
      <c r="AR218" s="108">
        <v>0.45416666666666666</v>
      </c>
      <c r="AS218" s="108">
        <v>0.51666666666666672</v>
      </c>
      <c r="AT218" s="135"/>
      <c r="AU218" s="135"/>
      <c r="AV218" s="13"/>
      <c r="AW218" s="13"/>
      <c r="AX218" s="209">
        <f>IF(D218="","*",IFERROR(IF(ISODD(COUNT(AR218:AW218)),"ERRO",SUM((AS218-AR218),(AU218-AT218),(AW218-AV218))),"ERRO"))</f>
        <v>6.2500000000000056E-2</v>
      </c>
      <c r="AY218" s="153"/>
      <c r="AZ218" s="109">
        <v>1</v>
      </c>
      <c r="BA218" s="9" t="str">
        <f>IFERROR(_xlfn.XLOOKUP(AH218, BS_ATIVIDADE[ATIVIDADE],BS_ATIVIDADE[UNIDADE] ), "*")</f>
        <v>Nº DE SOLDA</v>
      </c>
      <c r="BB218" s="12" t="str" cm="1">
        <f t="array" ref="BB2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8" s="12" t="str" cm="1">
        <f t="array" ref="BC2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18" s="10" t="str" cm="1">
        <f t="array" ref="BD2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18" s="150" t="str">
        <f>BS_CONTROLE[[#This Row],[Responsavel pelo boletim]]</f>
        <v>Carlos</v>
      </c>
      <c r="BF218" s="15"/>
      <c r="BG218" s="16">
        <v>2</v>
      </c>
      <c r="BH218" s="16"/>
      <c r="BI218" s="16" t="s">
        <v>1426</v>
      </c>
      <c r="BJ218" s="208" t="s">
        <v>1427</v>
      </c>
      <c r="BK218" s="15"/>
      <c r="BL218" s="130" t="s">
        <v>476</v>
      </c>
      <c r="BM218" s="130" t="s">
        <v>476</v>
      </c>
      <c r="BN218" s="130" t="s">
        <v>476</v>
      </c>
      <c r="BO218" s="190" t="s">
        <v>624</v>
      </c>
      <c r="BP218" s="11" t="str">
        <f>IF(AND(BQ218&lt;1,BR218&lt;1),"Produção e Intervalo",IF(BQ218&lt;1,"Intervalo",IF(BR218&lt;1,"Produção","Aderente")))</f>
        <v>Aderente</v>
      </c>
      <c r="BQ218" s="18">
        <f>IF(OR(B218="",E218=""),"*",AX218/O218)</f>
        <v>1.0000000000000009</v>
      </c>
      <c r="BR218" s="18">
        <f>IF(OR(B218="",E218=""),"*",AZ218/P218)</f>
        <v>1</v>
      </c>
      <c r="BS218" s="210" t="str">
        <f t="shared" si="10"/>
        <v>OKOK</v>
      </c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</row>
    <row r="219" spans="1:122">
      <c r="A219" s="45" t="str">
        <f t="shared" si="11"/>
        <v>V8846069</v>
      </c>
      <c r="B219" s="102">
        <v>46069</v>
      </c>
      <c r="C219" s="134">
        <f>IF(BS_CONTROLE[[#This Row],[DATA]]="","",WEEKNUM(BS_CONTROLE[[#This Row],[DATA]]))</f>
        <v>8</v>
      </c>
      <c r="D219" s="178" t="s">
        <v>832</v>
      </c>
      <c r="E219" s="126" t="s">
        <v>729</v>
      </c>
      <c r="F219" s="142" t="str">
        <f>IF(D219="","*",VLOOKUP(E219,BS_ATIVIDADE[],3,FALSE))</f>
        <v>MECANIZAÇÃO - SOCADORA</v>
      </c>
      <c r="G219" s="205" t="s">
        <v>1067</v>
      </c>
      <c r="H219" s="205" t="s">
        <v>1067</v>
      </c>
      <c r="I219" s="105">
        <v>73</v>
      </c>
      <c r="J219" s="105">
        <v>153.80000000000001</v>
      </c>
      <c r="K219" s="105">
        <v>151</v>
      </c>
      <c r="L219" s="127" t="str" cm="1">
        <f t="array" ref="L2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219" s="127" t="str" cm="1">
        <f t="array" ref="M2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219" s="186">
        <v>0.375</v>
      </c>
      <c r="O219" s="106">
        <v>8.3333333333333329E-2</v>
      </c>
      <c r="P219" s="105">
        <v>510</v>
      </c>
      <c r="Q219" s="9" t="str">
        <f>IF(E219=0, "*", IFERROR(_xlfn.XLOOKUP(E219, BS_ATIVIDADE[ATIVIDADE], BS_ATIVIDADE[UNIDADE]), "*"))</f>
        <v>M</v>
      </c>
      <c r="R219" s="128" t="str" cm="1">
        <f t="array" ref="R2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19" s="128" t="str" cm="1">
        <f t="array" ref="S2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19" s="10" t="str" cm="1">
        <f t="array" ref="T2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19" s="105" t="s">
        <v>1063</v>
      </c>
      <c r="V219" s="151" t="s">
        <v>1282</v>
      </c>
      <c r="W219" s="104" t="s">
        <v>452</v>
      </c>
      <c r="X219" s="129" t="s">
        <v>455</v>
      </c>
      <c r="Y219" s="104"/>
      <c r="Z219" s="105"/>
      <c r="AA219" s="103"/>
      <c r="AB219" s="152"/>
      <c r="AC219" s="107"/>
      <c r="AD219" s="105"/>
      <c r="AE219" s="105"/>
      <c r="AF219" s="105"/>
      <c r="AG219" s="14"/>
      <c r="AH219" s="126" t="str">
        <f>IF(BS_CONTROLE[[#This Row],[Atividade]]=0, "-", BS_CONTROLE[[#This Row],[Atividade]])</f>
        <v>MECANIZAÇÃO - SOCADORA</v>
      </c>
      <c r="AI219" s="8" t="str">
        <f>IF(BS_CONTROLE[[#This Row],[Atividade]]=0, "-", BS_CONTROLE[[#This Row],[Atividade]])</f>
        <v>MECANIZAÇÃO - SOCADORA</v>
      </c>
      <c r="AJ219" s="30" t="str">
        <f>BS_CONTROLE[[#This Row],[Local - Partida]]</f>
        <v>ZPN2</v>
      </c>
      <c r="AK219" s="30" t="str">
        <f>BS_CONTROLE[[#This Row],[Local - Encerramento]]</f>
        <v>ZPN2</v>
      </c>
      <c r="AL219" s="105" t="str">
        <f>IF(BS_CONTROLE[[#This Row],[Entre - Estações]]=0, "-", BS_CONTROLE[[#This Row],[Entre - Estações]])</f>
        <v>ZCV-ZCT</v>
      </c>
      <c r="AM219" s="105" t="str">
        <f>IF(BS_CONTROLE[[#This Row],[SB]]=0, "-", BS_CONTROLE[[#This Row],[SB]])</f>
        <v>152ZCT</v>
      </c>
      <c r="AN219" s="105">
        <f>IF(BS_CONTROLE[[#This Row],[SUB]]=0, "-", BS_CONTROLE[[#This Row],[SUB]])</f>
        <v>73</v>
      </c>
      <c r="AO219" s="105">
        <f>BS_CONTROLE[[#This Row],[KM - Inicio]]</f>
        <v>153.80000000000001</v>
      </c>
      <c r="AP219" s="105">
        <f>BS_CONTROLE[[#This Row],[KM - Inicio]]</f>
        <v>153.80000000000001</v>
      </c>
      <c r="AQ219" s="108">
        <v>0</v>
      </c>
      <c r="AR219" s="108">
        <v>0</v>
      </c>
      <c r="AS219" s="108">
        <v>0</v>
      </c>
      <c r="AT219" s="135"/>
      <c r="AU219" s="135"/>
      <c r="AV219" s="13"/>
      <c r="AW219" s="13"/>
      <c r="AX219" s="176">
        <f>IF(D219="","*",IFERROR(IF(ISODD(COUNT(AR219:AW219)),"ERRO",SUM((AS219-AR219),(AU219-AT219),(AW219-AV219))),"ERRO"))</f>
        <v>0</v>
      </c>
      <c r="AY219" s="153"/>
      <c r="AZ219" s="109">
        <v>0</v>
      </c>
      <c r="BA219" s="9" t="str">
        <f>IFERROR(_xlfn.XLOOKUP(AH219, BS_ATIVIDADE[ATIVIDADE],BS_ATIVIDADE[UNIDADE] ), "*")</f>
        <v>M</v>
      </c>
      <c r="BB219" s="12" t="str" cm="1">
        <f t="array" ref="BB2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19" s="12" t="str" cm="1">
        <f t="array" ref="BC2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19" s="10" t="str" cm="1">
        <f t="array" ref="BD2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19" s="150"/>
      <c r="BF219" s="15"/>
      <c r="BG219" s="16">
        <v>0</v>
      </c>
      <c r="BH219" s="16"/>
      <c r="BI219" s="16" t="s">
        <v>1428</v>
      </c>
      <c r="BJ219" s="17" t="s">
        <v>1429</v>
      </c>
      <c r="BK219" s="15"/>
      <c r="BL219" s="130" t="s">
        <v>468</v>
      </c>
      <c r="BM219" s="130" t="s">
        <v>488</v>
      </c>
      <c r="BN219" s="130" t="s">
        <v>554</v>
      </c>
      <c r="BO219" s="17" t="s">
        <v>1430</v>
      </c>
      <c r="BP219" s="11" t="str">
        <f t="shared" si="12"/>
        <v>Produção e Intervalo</v>
      </c>
      <c r="BQ219" s="18">
        <f>IF(OR(B219="",E219=""),"*",AX219/O219)</f>
        <v>0</v>
      </c>
      <c r="BR219" s="18">
        <f>IF(OR(B219="",E219=""),"*",AZ219/P219)</f>
        <v>0</v>
      </c>
      <c r="BS219" s="210" t="str">
        <f t="shared" si="10"/>
        <v>MecanizaçãoOperação</v>
      </c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</row>
    <row r="220" spans="1:122">
      <c r="A220" s="45" t="str">
        <f>D220&amp;B220</f>
        <v>MARCEL (TF-03)46069</v>
      </c>
      <c r="B220" s="183">
        <v>46069</v>
      </c>
      <c r="C220" s="134">
        <f>IF(BS_CONTROLE[[#This Row],[DATA]]="","",WEEKNUM(BS_CONTROLE[[#This Row],[DATA]]))</f>
        <v>8</v>
      </c>
      <c r="D220" s="184" t="s">
        <v>939</v>
      </c>
      <c r="E220" s="185" t="s">
        <v>806</v>
      </c>
      <c r="F220" s="142" t="str">
        <f>IF(D220="","*",VLOOKUP(E220,BS_ATIVIDADE[],3,FALSE))</f>
        <v>SOLDA</v>
      </c>
      <c r="G220" s="186" t="s">
        <v>179</v>
      </c>
      <c r="H220" s="186" t="s">
        <v>624</v>
      </c>
      <c r="I220" s="127">
        <v>73</v>
      </c>
      <c r="J220" s="127">
        <v>102.4</v>
      </c>
      <c r="K220" s="105" t="s">
        <v>624</v>
      </c>
      <c r="L220" s="127" t="str" cm="1">
        <f t="array" ref="L2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220" s="127" t="str" cm="1">
        <f t="array" ref="M2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220" s="186">
        <v>0.375</v>
      </c>
      <c r="O220" s="106">
        <v>6.25E-2</v>
      </c>
      <c r="P220" s="105">
        <v>1</v>
      </c>
      <c r="Q220" s="9" t="str">
        <f>IF(E220=0, "*", IFERROR(_xlfn.XLOOKUP(E220, BS_ATIVIDADE[ATIVIDADE], BS_ATIVIDADE[UNIDADE]), "*"))</f>
        <v>Nº DE SOLDA</v>
      </c>
      <c r="R220" s="128" t="str" cm="1">
        <f t="array" ref="R2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0" s="128" t="str" cm="1">
        <f t="array" ref="S2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20" s="10" t="str" cm="1">
        <f t="array" ref="T2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0" s="105" t="s">
        <v>1354</v>
      </c>
      <c r="V220" s="105" t="s">
        <v>1150</v>
      </c>
      <c r="W220" s="104" t="s">
        <v>452</v>
      </c>
      <c r="X220" s="129" t="s">
        <v>455</v>
      </c>
      <c r="Y220" s="104"/>
      <c r="Z220" s="187"/>
      <c r="AA220" s="188"/>
      <c r="AB220" s="188"/>
      <c r="AC220" s="189"/>
      <c r="AD220" s="187"/>
      <c r="AE220" s="187"/>
      <c r="AF220" s="127"/>
      <c r="AG220" s="14"/>
      <c r="AH220" s="126" t="str">
        <f>IF(BS_CONTROLE[[#This Row],[Atividade]]=0, "-", BS_CONTROLE[[#This Row],[Atividade]])</f>
        <v>PDM - SOLDA</v>
      </c>
      <c r="AI220" s="8" t="str">
        <f>IF(BS_CONTROLE[[#This Row],[Atividade]]=0, "-", BS_CONTROLE[[#This Row],[Atividade]])</f>
        <v>PDM - SOLDA</v>
      </c>
      <c r="AJ220" s="30" t="str">
        <f>BS_CONTROLE[[#This Row],[Local - Partida]]</f>
        <v>101ZZF</v>
      </c>
      <c r="AK220" s="30" t="str">
        <f>BS_CONTROLE[[#This Row],[Local - Encerramento]]</f>
        <v>-</v>
      </c>
      <c r="AL220" s="105" t="str">
        <f>IF(BS_CONTROLE[[#This Row],[Entre - Estações]]=0, "-", BS_CONTROLE[[#This Row],[Entre - Estações]])</f>
        <v>ZCZ-ZZF</v>
      </c>
      <c r="AM220" s="105" t="str">
        <f>IF(BS_CONTROLE[[#This Row],[SB]]=0, "-", BS_CONTROLE[[#This Row],[SB]])</f>
        <v>101ZZF</v>
      </c>
      <c r="AN220" s="105">
        <f>IF(BS_CONTROLE[[#This Row],[SUB]]=0, "-", BS_CONTROLE[[#This Row],[SUB]])</f>
        <v>73</v>
      </c>
      <c r="AO220" s="105">
        <f>BS_CONTROLE[[#This Row],[KM - Inicio]]</f>
        <v>102.4</v>
      </c>
      <c r="AP220" s="105">
        <f>BS_CONTROLE[[#This Row],[KM - Inicio]]</f>
        <v>102.4</v>
      </c>
      <c r="AQ220" s="108">
        <v>0.40555555555555556</v>
      </c>
      <c r="AR220" s="108">
        <v>0</v>
      </c>
      <c r="AS220" s="108">
        <v>0</v>
      </c>
      <c r="AT220" s="135"/>
      <c r="AU220" s="135"/>
      <c r="AV220" s="13"/>
      <c r="AW220" s="13"/>
      <c r="AX220" s="209">
        <f>IF(D220="","*",IFERROR(IF(ISODD(COUNT(AR220:AW220)),"ERRO",SUM((AS220-AR220),(AU220-AT220),(AW220-AV220))),"ERRO"))</f>
        <v>0</v>
      </c>
      <c r="AY220" s="153"/>
      <c r="AZ220" s="109">
        <v>0</v>
      </c>
      <c r="BA220" s="9" t="str">
        <f>IFERROR(_xlfn.XLOOKUP(AH220, BS_ATIVIDADE[ATIVIDADE],BS_ATIVIDADE[UNIDADE] ), "*")</f>
        <v>Nº DE SOLDA</v>
      </c>
      <c r="BB220" s="12" t="str" cm="1">
        <f t="array" ref="BB2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0" s="12" t="str" cm="1">
        <f t="array" ref="BC2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20" s="10" t="str" cm="1">
        <f t="array" ref="BD2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0" s="150" t="str">
        <f>BS_CONTROLE[[#This Row],[Responsavel pelo boletim]]</f>
        <v>Nelson</v>
      </c>
      <c r="BF220" s="15"/>
      <c r="BG220" s="16">
        <v>0</v>
      </c>
      <c r="BH220" s="16"/>
      <c r="BI220" s="16" t="s">
        <v>1431</v>
      </c>
      <c r="BJ220" s="208" t="s">
        <v>1431</v>
      </c>
      <c r="BK220" s="15"/>
      <c r="BL220" s="130" t="s">
        <v>471</v>
      </c>
      <c r="BM220" s="130" t="s">
        <v>500</v>
      </c>
      <c r="BN220" s="130" t="s">
        <v>561</v>
      </c>
      <c r="BO220" s="190" t="s">
        <v>624</v>
      </c>
      <c r="BP220" s="11" t="str">
        <f>IF(AND(BQ220&lt;1,BR220&lt;1),"Produção e Intervalo",IF(BQ220&lt;1,"Intervalo",IF(BR220&lt;1,"Produção","Aderente")))</f>
        <v>Produção e Intervalo</v>
      </c>
      <c r="BQ220" s="18">
        <f>IF(OR(B220="",E220=""),"*",AX220/O220)</f>
        <v>0</v>
      </c>
      <c r="BR220" s="18">
        <f>IF(OR(B220="",E220=""),"*",AZ220/P220)</f>
        <v>0</v>
      </c>
      <c r="BS220" s="210" t="str">
        <f t="shared" si="10"/>
        <v>CCOCirculaçãoIntervaloOportunidade</v>
      </c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</row>
    <row r="221" spans="1:122">
      <c r="A221" s="45" t="str">
        <f>D221&amp;B221</f>
        <v>V4046069</v>
      </c>
      <c r="B221" s="183">
        <v>46069</v>
      </c>
      <c r="C221" s="134">
        <f>IF(BS_CONTROLE[[#This Row],[DATA]]="","",WEEKNUM(BS_CONTROLE[[#This Row],[DATA]]))</f>
        <v>8</v>
      </c>
      <c r="D221" s="104" t="s">
        <v>796</v>
      </c>
      <c r="E221" s="126" t="s">
        <v>755</v>
      </c>
      <c r="F221" s="142" t="str">
        <f>IF(D221="","*",VLOOKUP(E221,BS_ATIVIDADE[],3,FALSE))</f>
        <v>MODERNIZAÇÃO</v>
      </c>
      <c r="G221" s="106" t="s">
        <v>151</v>
      </c>
      <c r="H221" s="106" t="s">
        <v>151</v>
      </c>
      <c r="I221" s="105">
        <v>73</v>
      </c>
      <c r="J221" s="105">
        <v>54.8</v>
      </c>
      <c r="K221" s="105">
        <v>52</v>
      </c>
      <c r="L221" s="127" t="str" cm="1">
        <f t="array" ref="L2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221" s="127" t="s">
        <v>1318</v>
      </c>
      <c r="N221" s="106">
        <v>0.33333333333333331</v>
      </c>
      <c r="O221" s="106">
        <v>6.9444444444444447E-4</v>
      </c>
      <c r="P221" s="105">
        <v>1792</v>
      </c>
      <c r="Q221" s="9" t="str">
        <f>IF(E221=0, "*", IFERROR(_xlfn.XLOOKUP(E221, BS_ATIVIDADE[ATIVIDADE], BS_ATIVIDADE[UNIDADE]), "*"))</f>
        <v>M</v>
      </c>
      <c r="R221" s="128" t="str" cm="1">
        <f t="array" ref="R2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1" s="128" t="str" cm="1">
        <f t="array" ref="S2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21" s="10" t="str" cm="1">
        <f t="array" ref="T2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1" s="105" t="s">
        <v>1120</v>
      </c>
      <c r="V221" s="151" t="s">
        <v>1282</v>
      </c>
      <c r="W221" s="104" t="s">
        <v>452</v>
      </c>
      <c r="X221" s="129" t="s">
        <v>455</v>
      </c>
      <c r="Y221" s="104"/>
      <c r="Z221" s="105">
        <v>1</v>
      </c>
      <c r="AA221" s="103" t="s">
        <v>443</v>
      </c>
      <c r="AB221" s="152" t="s">
        <v>437</v>
      </c>
      <c r="AC221" s="107">
        <v>0.29166666666666669</v>
      </c>
      <c r="AD221" s="105">
        <v>6240</v>
      </c>
      <c r="AE221" s="105">
        <v>6200</v>
      </c>
      <c r="AF221" s="105" t="s">
        <v>624</v>
      </c>
      <c r="AG221" s="14"/>
      <c r="AH221" s="126" t="str">
        <f>IF(BS_CONTROLE[[#This Row],[Atividade]]=0, "-", BS_CONTROLE[[#This Row],[Atividade]])</f>
        <v>MODERNIZAÇÃO - SOCADORA</v>
      </c>
      <c r="AI221" s="8" t="str">
        <f>IF(BS_CONTROLE[[#This Row],[Atividade]]=0, "-", BS_CONTROLE[[#This Row],[Atividade]])</f>
        <v>MODERNIZAÇÃO - SOCADORA</v>
      </c>
      <c r="AJ221" s="30" t="str">
        <f>BS_CONTROLE[[#This Row],[Local - Partida]]</f>
        <v>K58K592</v>
      </c>
      <c r="AK221" s="30" t="str">
        <f>BS_CONTROLE[[#This Row],[Local - Encerramento]]</f>
        <v>K58K592</v>
      </c>
      <c r="AL221" s="105" t="str">
        <f>IF(BS_CONTROLE[[#This Row],[Entre - Estações]]=0, "-", BS_CONTROLE[[#This Row],[Entre - Estações]])</f>
        <v>ZDG-ZTN</v>
      </c>
      <c r="AM221" s="105" t="str">
        <f>IF(BS_CONTROLE[[#This Row],[SB]]=0, "-", BS_CONTROLE[[#This Row],[SB]])</f>
        <v>ZDG2/ZDGPAT2</v>
      </c>
      <c r="AN221" s="105">
        <f>IF(BS_CONTROLE[[#This Row],[SUB]]=0, "-", BS_CONTROLE[[#This Row],[SUB]])</f>
        <v>73</v>
      </c>
      <c r="AO221" s="105">
        <f>BS_CONTROLE[[#This Row],[KM - Inicio]]</f>
        <v>54.8</v>
      </c>
      <c r="AP221" s="105">
        <f>BS_CONTROLE[[#This Row],[KM - Inicio]]</f>
        <v>54.8</v>
      </c>
      <c r="AQ221" s="108">
        <v>0.33958333333333335</v>
      </c>
      <c r="AR221" s="108">
        <v>0</v>
      </c>
      <c r="AS221" s="108">
        <v>0</v>
      </c>
      <c r="AT221" s="135"/>
      <c r="AU221" s="135"/>
      <c r="AV221" s="13"/>
      <c r="AW221" s="13"/>
      <c r="AX221" s="209">
        <f>IF(D221="","*",IFERROR(IF(ISODD(COUNT(AR221:AW221)),"ERRO",SUM((AS221-AR221),(AU221-AT221),(AW221-AV221))),"ERRO"))</f>
        <v>0</v>
      </c>
      <c r="AY221" s="153"/>
      <c r="AZ221" s="109">
        <v>0</v>
      </c>
      <c r="BA221" s="9" t="str">
        <f>IFERROR(_xlfn.XLOOKUP(AH221, BS_ATIVIDADE[ATIVIDADE],BS_ATIVIDADE[UNIDADE] ), "*")</f>
        <v>M</v>
      </c>
      <c r="BB221" s="12" t="str" cm="1">
        <f t="array" ref="BB2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1" s="12" t="str" cm="1">
        <f t="array" ref="BC2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21" s="10" t="str" cm="1">
        <f t="array" ref="BD2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1" s="150" t="str">
        <f>BS_CONTROLE[[#This Row],[Responsavel pelo boletim]]</f>
        <v>Luiz Granado</v>
      </c>
      <c r="BF221" s="15"/>
      <c r="BG221" s="16">
        <v>0</v>
      </c>
      <c r="BH221" s="16"/>
      <c r="BI221" s="16" t="s">
        <v>1254</v>
      </c>
      <c r="BJ221" s="16" t="s">
        <v>1254</v>
      </c>
      <c r="BK221" s="15"/>
      <c r="BL221" s="130" t="s">
        <v>471</v>
      </c>
      <c r="BM221" s="130" t="s">
        <v>500</v>
      </c>
      <c r="BN221" s="130" t="s">
        <v>561</v>
      </c>
      <c r="BO221" s="190" t="s">
        <v>624</v>
      </c>
      <c r="BP221" s="11" t="str">
        <f>IF(AND(BQ221&lt;1,BR221&lt;1),"Produção e Intervalo",IF(BQ221&lt;1,"Intervalo",IF(BR221&lt;1,"Produção","Aderente")))</f>
        <v>Produção e Intervalo</v>
      </c>
      <c r="BQ221" s="18">
        <f>IF(OR(B221="",E221=""),"*",AX221/O221)</f>
        <v>0</v>
      </c>
      <c r="BR221" s="18">
        <f>IF(OR(B221="",E221=""),"*",AZ221/P221)</f>
        <v>0</v>
      </c>
      <c r="BS221" s="210" t="str">
        <f t="shared" si="10"/>
        <v>CCOCirculaçãoIntervaloOportunidade</v>
      </c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</row>
    <row r="222" spans="1:122">
      <c r="A222" s="45" t="str">
        <f>D222&amp;B222</f>
        <v>MAURO TP-868)46069</v>
      </c>
      <c r="B222" s="183">
        <v>46069</v>
      </c>
      <c r="C222" s="134">
        <f>IF(BS_CONTROLE[[#This Row],[DATA]]="","",WEEKNUM(BS_CONTROLE[[#This Row],[DATA]]))</f>
        <v>8</v>
      </c>
      <c r="D222" s="184" t="s">
        <v>942</v>
      </c>
      <c r="E222" s="185" t="s">
        <v>757</v>
      </c>
      <c r="F222" s="142" t="str">
        <f>IF(D222="","*",VLOOKUP(E222,BS_ATIVIDADE[],3,FALSE))</f>
        <v>MODERNIZAÇÃO</v>
      </c>
      <c r="G222" s="106" t="s">
        <v>624</v>
      </c>
      <c r="H222" s="106" t="s">
        <v>624</v>
      </c>
      <c r="I222" s="105">
        <v>73</v>
      </c>
      <c r="J222" s="105">
        <v>46.7</v>
      </c>
      <c r="K222" s="105" t="s">
        <v>624</v>
      </c>
      <c r="L222" s="127" t="str" cm="1">
        <f t="array" ref="L2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222" s="127" t="str" cm="1">
        <f t="array" ref="M2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ZMAK47</v>
      </c>
      <c r="N222" s="106">
        <v>0.33333333333333331</v>
      </c>
      <c r="O222" s="106">
        <v>6.25E-2</v>
      </c>
      <c r="P222" s="105">
        <v>1</v>
      </c>
      <c r="Q222" s="9" t="str">
        <f>IF(E222=0, "*", IFERROR(_xlfn.XLOOKUP(E222, BS_ATIVIDADE[ATIVIDADE], BS_ATIVIDADE[UNIDADE]), "*"))</f>
        <v>Nº DE SOLDA</v>
      </c>
      <c r="R222" s="128" t="str" cm="1">
        <f t="array" ref="R2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2" s="128" t="str" cm="1">
        <f t="array" ref="S2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22" s="10" t="str" cm="1">
        <f t="array" ref="T2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2" s="105" t="s">
        <v>1120</v>
      </c>
      <c r="V222" s="151" t="s">
        <v>1150</v>
      </c>
      <c r="W222" s="104" t="s">
        <v>452</v>
      </c>
      <c r="X222" s="129" t="s">
        <v>455</v>
      </c>
      <c r="Y222" s="104"/>
      <c r="Z222" s="187"/>
      <c r="AA222" s="188"/>
      <c r="AB222" s="188"/>
      <c r="AC222" s="189"/>
      <c r="AD222" s="187"/>
      <c r="AE222" s="187"/>
      <c r="AF222" s="127"/>
      <c r="AG222" s="14"/>
      <c r="AH222" s="126" t="str">
        <f>IF(BS_CONTROLE[[#This Row],[Atividade]]=0, "-", BS_CONTROLE[[#This Row],[Atividade]])</f>
        <v>MODERNIZAÇÃO - SOLDA</v>
      </c>
      <c r="AI222" s="8" t="str">
        <f>IF(BS_CONTROLE[[#This Row],[Atividade]]=0, "-", BS_CONTROLE[[#This Row],[Atividade]])</f>
        <v>MODERNIZAÇÃO - SOLDA</v>
      </c>
      <c r="AJ222" s="30" t="str">
        <f>BS_CONTROLE[[#This Row],[Local - Partida]]</f>
        <v>-</v>
      </c>
      <c r="AK222" s="30" t="str">
        <f>BS_CONTROLE[[#This Row],[Local - Encerramento]]</f>
        <v>-</v>
      </c>
      <c r="AL222" s="105" t="str">
        <f>IF(BS_CONTROLE[[#This Row],[Entre - Estações]]=0, "-", BS_CONTROLE[[#This Row],[Entre - Estações]])</f>
        <v>ZMA-ZDG</v>
      </c>
      <c r="AM222" s="105" t="str">
        <f>IF(BS_CONTROLE[[#This Row],[SB]]=0, "-", BS_CONTROLE[[#This Row],[SB]])</f>
        <v>ZMAK47</v>
      </c>
      <c r="AN222" s="105">
        <f>IF(BS_CONTROLE[[#This Row],[SUB]]=0, "-", BS_CONTROLE[[#This Row],[SUB]])</f>
        <v>73</v>
      </c>
      <c r="AO222" s="105">
        <f>BS_CONTROLE[[#This Row],[KM - Inicio]]</f>
        <v>46.7</v>
      </c>
      <c r="AP222" s="105">
        <f>BS_CONTROLE[[#This Row],[KM - Inicio]]</f>
        <v>46.7</v>
      </c>
      <c r="AQ222" s="108">
        <v>0</v>
      </c>
      <c r="AR222" s="108">
        <v>0</v>
      </c>
      <c r="AS222" s="108">
        <v>0</v>
      </c>
      <c r="AT222" s="135"/>
      <c r="AU222" s="135"/>
      <c r="AV222" s="13"/>
      <c r="AW222" s="13"/>
      <c r="AX222" s="209">
        <f>IF(D222="","*",IFERROR(IF(ISODD(COUNT(AR222:AW222)),"ERRO",SUM((AS222-AR222),(AU222-AT222),(AW222-AV222))),"ERRO"))</f>
        <v>0</v>
      </c>
      <c r="AY222" s="153"/>
      <c r="AZ222" s="109">
        <v>0</v>
      </c>
      <c r="BA222" s="9" t="str">
        <f>IFERROR(_xlfn.XLOOKUP(AH222, BS_ATIVIDADE[ATIVIDADE],BS_ATIVIDADE[UNIDADE] ), "*")</f>
        <v>Nº DE SOLDA</v>
      </c>
      <c r="BB222" s="12" t="str" cm="1">
        <f t="array" ref="BB2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2" s="12" t="str" cm="1">
        <f t="array" ref="BC2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22" s="10" t="str" cm="1">
        <f t="array" ref="BD2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2" s="150" t="str">
        <f>BS_CONTROLE[[#This Row],[Responsavel pelo boletim]]</f>
        <v>Luiz Granado</v>
      </c>
      <c r="BF222" s="15"/>
      <c r="BG222" s="16">
        <v>0</v>
      </c>
      <c r="BH222" s="16"/>
      <c r="BI222" s="16" t="s">
        <v>1432</v>
      </c>
      <c r="BJ222" s="208" t="s">
        <v>1432</v>
      </c>
      <c r="BK222" s="15"/>
      <c r="BL222" s="130" t="s">
        <v>478</v>
      </c>
      <c r="BM222" s="130" t="s">
        <v>494</v>
      </c>
      <c r="BN222" s="130" t="s">
        <v>590</v>
      </c>
      <c r="BO222" s="190" t="s">
        <v>624</v>
      </c>
      <c r="BP222" s="11" t="str">
        <f>IF(AND(BQ222&lt;1,BR222&lt;1),"Produção e Intervalo",IF(BQ222&lt;1,"Intervalo",IF(BR222&lt;1,"Produção","Aderente")))</f>
        <v>Produção e Intervalo</v>
      </c>
      <c r="BQ222" s="18">
        <f>IF(OR(B222="",E222=""),"*",AX222/O222)</f>
        <v>0</v>
      </c>
      <c r="BR222" s="18">
        <f>IF(OR(B222="",E222=""),"*",AZ222/P222)</f>
        <v>0</v>
      </c>
      <c r="BS222" s="210" t="str">
        <f t="shared" si="10"/>
        <v>CondiçõesClimáticaTemperatura</v>
      </c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</row>
    <row r="223" spans="1:122">
      <c r="A223" s="45" t="str">
        <f>D223&amp;B223</f>
        <v>WAGNER (TP-58)46069</v>
      </c>
      <c r="B223" s="183">
        <v>46069</v>
      </c>
      <c r="C223" s="134">
        <f>IF(BS_CONTROLE[[#This Row],[DATA]]="","",WEEKNUM(BS_CONTROLE[[#This Row],[DATA]]))</f>
        <v>8</v>
      </c>
      <c r="D223" s="184" t="s">
        <v>961</v>
      </c>
      <c r="E223" s="185" t="s">
        <v>757</v>
      </c>
      <c r="F223" s="142" t="str">
        <f>IF(D223="","*",VLOOKUP(E223,BS_ATIVIDADE[],3,FALSE))</f>
        <v>MODERNIZAÇÃO</v>
      </c>
      <c r="G223" s="186" t="s">
        <v>624</v>
      </c>
      <c r="H223" s="186" t="s">
        <v>624</v>
      </c>
      <c r="I223" s="127">
        <v>73</v>
      </c>
      <c r="J223" s="127">
        <v>41.9</v>
      </c>
      <c r="K223" s="105" t="s">
        <v>624</v>
      </c>
      <c r="L223" s="127" t="str" cm="1">
        <f t="array" ref="L2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</v>
      </c>
      <c r="M223" s="127" t="str" cm="1">
        <f t="array" ref="M2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ZMA1</v>
      </c>
      <c r="N223" s="106">
        <v>0.33333333333333331</v>
      </c>
      <c r="O223" s="106">
        <v>6.25E-2</v>
      </c>
      <c r="P223" s="105">
        <v>1</v>
      </c>
      <c r="Q223" s="9" t="str">
        <f>IF(E223=0, "*", IFERROR(_xlfn.XLOOKUP(E223, BS_ATIVIDADE[ATIVIDADE], BS_ATIVIDADE[UNIDADE]), "*"))</f>
        <v>Nº DE SOLDA</v>
      </c>
      <c r="R223" s="128" t="str" cm="1">
        <f t="array" ref="R2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3" s="128" t="str" cm="1">
        <f t="array" ref="S2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23" s="10" t="str" cm="1">
        <f t="array" ref="T2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3" s="105" t="s">
        <v>1120</v>
      </c>
      <c r="V223" s="151" t="s">
        <v>1433</v>
      </c>
      <c r="W223" s="104" t="s">
        <v>452</v>
      </c>
      <c r="X223" s="129" t="s">
        <v>455</v>
      </c>
      <c r="Y223" s="104"/>
      <c r="Z223" s="187"/>
      <c r="AA223" s="188"/>
      <c r="AB223" s="188"/>
      <c r="AC223" s="189"/>
      <c r="AD223" s="187"/>
      <c r="AE223" s="187"/>
      <c r="AF223" s="127"/>
      <c r="AG223" s="14"/>
      <c r="AH223" s="126" t="str">
        <f>IF(BS_CONTROLE[[#This Row],[Atividade]]=0, "-", BS_CONTROLE[[#This Row],[Atividade]])</f>
        <v>MODERNIZAÇÃO - SOLDA</v>
      </c>
      <c r="AI223" s="8" t="str">
        <f>IF(BS_CONTROLE[[#This Row],[Atividade]]=0, "-", BS_CONTROLE[[#This Row],[Atividade]])</f>
        <v>MODERNIZAÇÃO - SOLDA</v>
      </c>
      <c r="AJ223" s="30" t="str">
        <f>BS_CONTROLE[[#This Row],[Local - Partida]]</f>
        <v>-</v>
      </c>
      <c r="AK223" s="30" t="str">
        <f>BS_CONTROLE[[#This Row],[Local - Encerramento]]</f>
        <v>-</v>
      </c>
      <c r="AL223" s="105" t="str">
        <f>IF(BS_CONTROLE[[#This Row],[Entre - Estações]]=0, "-", BS_CONTROLE[[#This Row],[Entre - Estações]])</f>
        <v>ZMA</v>
      </c>
      <c r="AM223" s="105" t="str">
        <f>IF(BS_CONTROLE[[#This Row],[SB]]=0, "-", BS_CONTROLE[[#This Row],[SB]])</f>
        <v>ZMA1</v>
      </c>
      <c r="AN223" s="105">
        <f>IF(BS_CONTROLE[[#This Row],[SUB]]=0, "-", BS_CONTROLE[[#This Row],[SUB]])</f>
        <v>73</v>
      </c>
      <c r="AO223" s="105">
        <f>BS_CONTROLE[[#This Row],[KM - Inicio]]</f>
        <v>41.9</v>
      </c>
      <c r="AP223" s="105">
        <f>BS_CONTROLE[[#This Row],[KM - Inicio]]</f>
        <v>41.9</v>
      </c>
      <c r="AQ223" s="108">
        <v>0</v>
      </c>
      <c r="AR223" s="108">
        <v>0</v>
      </c>
      <c r="AS223" s="108">
        <v>0</v>
      </c>
      <c r="AT223" s="135"/>
      <c r="AU223" s="135"/>
      <c r="AV223" s="13"/>
      <c r="AW223" s="13"/>
      <c r="AX223" s="209">
        <f>IF(D223="","*",IFERROR(IF(ISODD(COUNT(AR223:AW223)),"ERRO",SUM((AS223-AR223),(AU223-AT223),(AW223-AV223))),"ERRO"))</f>
        <v>0</v>
      </c>
      <c r="AY223" s="153"/>
      <c r="AZ223" s="109">
        <v>0</v>
      </c>
      <c r="BA223" s="9" t="str">
        <f>IFERROR(_xlfn.XLOOKUP(AH223, BS_ATIVIDADE[ATIVIDADE],BS_ATIVIDADE[UNIDADE] ), "*")</f>
        <v>Nº DE SOLDA</v>
      </c>
      <c r="BB223" s="12" t="str" cm="1">
        <f t="array" ref="BB2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3" s="12" t="str" cm="1">
        <f t="array" ref="BC2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23" s="10" t="str" cm="1">
        <f t="array" ref="BD2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3" s="150" t="str">
        <f>BS_CONTROLE[[#This Row],[Responsavel pelo boletim]]</f>
        <v>Luiz Granado</v>
      </c>
      <c r="BF223" s="15"/>
      <c r="BG223" s="16">
        <v>0</v>
      </c>
      <c r="BH223" s="16"/>
      <c r="BI223" s="16" t="s">
        <v>1432</v>
      </c>
      <c r="BJ223" s="208" t="s">
        <v>1432</v>
      </c>
      <c r="BK223" s="15"/>
      <c r="BL223" s="130" t="s">
        <v>478</v>
      </c>
      <c r="BM223" s="130" t="s">
        <v>494</v>
      </c>
      <c r="BN223" s="130" t="s">
        <v>590</v>
      </c>
      <c r="BO223" s="190" t="s">
        <v>624</v>
      </c>
      <c r="BP223" s="11" t="str">
        <f>IF(AND(BQ223&lt;1,BR223&lt;1),"Produção e Intervalo",IF(BQ223&lt;1,"Intervalo",IF(BR223&lt;1,"Produção","Aderente")))</f>
        <v>Produção e Intervalo</v>
      </c>
      <c r="BQ223" s="18">
        <f>IF(OR(B223="",E223=""),"*",AX223/O223)</f>
        <v>0</v>
      </c>
      <c r="BR223" s="18">
        <f>IF(OR(B223="",E223=""),"*",AZ223/P223)</f>
        <v>0</v>
      </c>
      <c r="BS223" s="210" t="str">
        <f t="shared" si="10"/>
        <v>CondiçõesClimáticaTemperatura</v>
      </c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</row>
    <row r="224" spans="1:122">
      <c r="A224" s="45" t="str">
        <f t="shared" si="11"/>
        <v>ANTONIO (TF-681)46069</v>
      </c>
      <c r="B224" s="102">
        <v>46069</v>
      </c>
      <c r="C224" s="134">
        <f>IF(BS_CONTROLE[[#This Row],[DATA]]="","",WEEKNUM(BS_CONTROLE[[#This Row],[DATA]]))</f>
        <v>8</v>
      </c>
      <c r="D224" s="104" t="s">
        <v>882</v>
      </c>
      <c r="E224" s="126" t="s">
        <v>806</v>
      </c>
      <c r="F224" s="142" t="str">
        <f>IF(D224="","*",VLOOKUP(E224,BS_ATIVIDADE[],3,FALSE))</f>
        <v>SOLDA</v>
      </c>
      <c r="G224" s="106" t="s">
        <v>624</v>
      </c>
      <c r="H224" s="106" t="s">
        <v>624</v>
      </c>
      <c r="I224" s="105">
        <v>73</v>
      </c>
      <c r="J224" s="105">
        <v>11.2</v>
      </c>
      <c r="K224" s="105" t="s">
        <v>624</v>
      </c>
      <c r="L224" s="127" t="str" cm="1">
        <f t="array" ref="L2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224" s="127" t="str" cm="1">
        <f t="array" ref="M2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K10K14</v>
      </c>
      <c r="N224" s="106">
        <v>0.375</v>
      </c>
      <c r="O224" s="106">
        <v>6.25E-2</v>
      </c>
      <c r="P224" s="105">
        <v>1</v>
      </c>
      <c r="Q224" s="9" t="str">
        <f>IF(E224=0, "*", IFERROR(_xlfn.XLOOKUP(E224, BS_ATIVIDADE[ATIVIDADE], BS_ATIVIDADE[UNIDADE]), "*"))</f>
        <v>Nº DE SOLDA</v>
      </c>
      <c r="R224" s="128" t="str" cm="1">
        <f t="array" ref="R2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4" s="128" t="str" cm="1">
        <f t="array" ref="S2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24" s="10" t="str" cm="1">
        <f t="array" ref="T2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4" s="105" t="s">
        <v>1434</v>
      </c>
      <c r="V224" s="151" t="s">
        <v>1150</v>
      </c>
      <c r="W224" s="104" t="s">
        <v>452</v>
      </c>
      <c r="X224" s="129" t="s">
        <v>455</v>
      </c>
      <c r="Y224" s="104"/>
      <c r="Z224" s="105"/>
      <c r="AA224" s="103"/>
      <c r="AB224" s="152"/>
      <c r="AC224" s="107"/>
      <c r="AD224" s="105"/>
      <c r="AE224" s="105"/>
      <c r="AF224" s="105"/>
      <c r="AG224" s="14"/>
      <c r="AH224" s="126" t="str">
        <f>IF(BS_CONTROLE[[#This Row],[Atividade]]=0, "-", BS_CONTROLE[[#This Row],[Atividade]])</f>
        <v>PDM - SOLDA</v>
      </c>
      <c r="AI224" s="8" t="str">
        <f>IF(BS_CONTROLE[[#This Row],[Atividade]]=0, "-", BS_CONTROLE[[#This Row],[Atividade]])</f>
        <v>PDM - SOLDA</v>
      </c>
      <c r="AJ224" s="30" t="str">
        <f>BS_CONTROLE[[#This Row],[Local - Partida]]</f>
        <v>-</v>
      </c>
      <c r="AK224" s="30" t="str">
        <f>BS_CONTROLE[[#This Row],[Local - Encerramento]]</f>
        <v>-</v>
      </c>
      <c r="AL224" s="105" t="str">
        <f>IF(BS_CONTROLE[[#This Row],[Entre - Estações]]=0, "-", BS_CONTROLE[[#This Row],[Entre - Estações]])</f>
        <v>ZZR-ZDZ</v>
      </c>
      <c r="AM224" s="105" t="str">
        <f>IF(BS_CONTROLE[[#This Row],[SB]]=0, "-", BS_CONTROLE[[#This Row],[SB]])</f>
        <v>K10K14</v>
      </c>
      <c r="AN224" s="105">
        <f>IF(BS_CONTROLE[[#This Row],[SUB]]=0, "-", BS_CONTROLE[[#This Row],[SUB]])</f>
        <v>73</v>
      </c>
      <c r="AO224" s="105">
        <f>BS_CONTROLE[[#This Row],[KM - Inicio]]</f>
        <v>11.2</v>
      </c>
      <c r="AP224" s="105">
        <f>BS_CONTROLE[[#This Row],[KM - Inicio]]</f>
        <v>11.2</v>
      </c>
      <c r="AQ224" s="108">
        <v>0.4375</v>
      </c>
      <c r="AR224" s="108">
        <v>0</v>
      </c>
      <c r="AS224" s="108">
        <v>0</v>
      </c>
      <c r="AT224" s="135"/>
      <c r="AU224" s="135"/>
      <c r="AV224" s="13"/>
      <c r="AW224" s="13"/>
      <c r="AX224" s="176">
        <f>IF(D224="","*",IFERROR(IF(ISODD(COUNT(AR224:AW224)),"ERRO",SUM((AS224-AR224),(AU224-AT224),(AW224-AV224))),"ERRO"))</f>
        <v>0</v>
      </c>
      <c r="AY224" s="153"/>
      <c r="AZ224" s="109">
        <v>0</v>
      </c>
      <c r="BA224" s="9" t="str">
        <f>IFERROR(_xlfn.XLOOKUP(AH224, BS_ATIVIDADE[ATIVIDADE],BS_ATIVIDADE[UNIDADE] ), "*")</f>
        <v>Nº DE SOLDA</v>
      </c>
      <c r="BB224" s="12" t="str" cm="1">
        <f t="array" ref="BB2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4" s="12" t="str" cm="1">
        <f t="array" ref="BC2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24" s="10" t="str" cm="1">
        <f t="array" ref="BD2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4" s="150"/>
      <c r="BF224" s="15"/>
      <c r="BG224" s="16">
        <v>0</v>
      </c>
      <c r="BH224" s="16"/>
      <c r="BI224" s="16" t="s">
        <v>1435</v>
      </c>
      <c r="BJ224" s="16" t="s">
        <v>1436</v>
      </c>
      <c r="BK224" s="15"/>
      <c r="BL224" s="130" t="s">
        <v>471</v>
      </c>
      <c r="BM224" s="130" t="s">
        <v>500</v>
      </c>
      <c r="BN224" s="130" t="s">
        <v>561</v>
      </c>
      <c r="BO224" s="17" t="s">
        <v>624</v>
      </c>
      <c r="BP224" s="11" t="str">
        <f t="shared" si="12"/>
        <v>Produção e Intervalo</v>
      </c>
      <c r="BQ224" s="18">
        <f>IF(OR(B224="",E224=""),"*",AX224/O224)</f>
        <v>0</v>
      </c>
      <c r="BR224" s="18">
        <f>IF(OR(B224="",E224=""),"*",AZ224/P224)</f>
        <v>0</v>
      </c>
      <c r="BS224" s="210" t="str">
        <f t="shared" si="10"/>
        <v>CCOCirculaçãoIntervaloOportunidade</v>
      </c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</row>
    <row r="225" spans="1:122">
      <c r="A225" s="45" t="str">
        <f t="shared" si="11"/>
        <v>V8346069</v>
      </c>
      <c r="B225" s="102">
        <v>46069</v>
      </c>
      <c r="C225" s="134">
        <f>IF(BS_CONTROLE[[#This Row],[DATA]]="","",WEEKNUM(BS_CONTROLE[[#This Row],[DATA]]))</f>
        <v>8</v>
      </c>
      <c r="D225" s="104" t="s">
        <v>822</v>
      </c>
      <c r="E225" s="126" t="s">
        <v>729</v>
      </c>
      <c r="F225" s="142" t="str">
        <f>IF(D225="","*",VLOOKUP(E225,BS_ATIVIDADE[],3,FALSE))</f>
        <v>MECANIZAÇÃO - SOCADORA</v>
      </c>
      <c r="G225" s="106" t="s">
        <v>57</v>
      </c>
      <c r="H225" s="106" t="s">
        <v>57</v>
      </c>
      <c r="I225" s="105">
        <v>70</v>
      </c>
      <c r="J225" s="105">
        <v>139.19999999999999</v>
      </c>
      <c r="K225" s="105">
        <v>135</v>
      </c>
      <c r="L225" s="127" t="str" cm="1">
        <f t="array" ref="L2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ZRQ-ZQX</v>
      </c>
      <c r="M225" s="127" t="str" cm="1">
        <f t="array" ref="M2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139ZQX1</v>
      </c>
      <c r="N225" s="106">
        <v>0.33333333333333331</v>
      </c>
      <c r="O225" s="106">
        <v>6.25E-2</v>
      </c>
      <c r="P225" s="105">
        <v>360</v>
      </c>
      <c r="Q225" s="9" t="str">
        <f>IF(E225=0, "*", IFERROR(_xlfn.XLOOKUP(E225, BS_ATIVIDADE[ATIVIDADE], BS_ATIVIDADE[UNIDADE]), "*"))</f>
        <v>M</v>
      </c>
      <c r="R225" s="128" t="str" cm="1">
        <f t="array" ref="R2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5" s="128" t="str" cm="1">
        <f t="array" ref="S2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25" s="10" t="str" cm="1">
        <f t="array" ref="T2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25" s="105" t="s">
        <v>1063</v>
      </c>
      <c r="V225" s="151" t="s">
        <v>1282</v>
      </c>
      <c r="W225" s="104" t="s">
        <v>452</v>
      </c>
      <c r="X225" s="129" t="s">
        <v>455</v>
      </c>
      <c r="Y225" s="104"/>
      <c r="Z225" s="105"/>
      <c r="AA225" s="103"/>
      <c r="AB225" s="152"/>
      <c r="AC225" s="107"/>
      <c r="AD225" s="105"/>
      <c r="AE225" s="105"/>
      <c r="AF225" s="105"/>
      <c r="AG225" s="14"/>
      <c r="AH225" s="126" t="str">
        <f>IF(BS_CONTROLE[[#This Row],[Atividade]]=0, "-", BS_CONTROLE[[#This Row],[Atividade]])</f>
        <v>MECANIZAÇÃO - SOCADORA</v>
      </c>
      <c r="AI225" s="8" t="str">
        <f>IF(BS_CONTROLE[[#This Row],[Atividade]]=0, "-", BS_CONTROLE[[#This Row],[Atividade]])</f>
        <v>MECANIZAÇÃO - SOCADORA</v>
      </c>
      <c r="AJ225" s="30" t="str">
        <f>BS_CONTROLE[[#This Row],[Local - Partida]]</f>
        <v>ZIQ2</v>
      </c>
      <c r="AK225" s="30" t="str">
        <f>BS_CONTROLE[[#This Row],[Local - Encerramento]]</f>
        <v>ZIQ2</v>
      </c>
      <c r="AL225" s="105" t="str">
        <f>IF(BS_CONTROLE[[#This Row],[Entre - Estações]]=0, "-", BS_CONTROLE[[#This Row],[Entre - Estações]])</f>
        <v>ZRQ-ZQX</v>
      </c>
      <c r="AM225" s="105" t="str">
        <f>IF(BS_CONTROLE[[#This Row],[SB]]=0, "-", BS_CONTROLE[[#This Row],[SB]])</f>
        <v>139ZQX1</v>
      </c>
      <c r="AN225" s="105">
        <f>IF(BS_CONTROLE[[#This Row],[SUB]]=0, "-", BS_CONTROLE[[#This Row],[SUB]])</f>
        <v>70</v>
      </c>
      <c r="AO225" s="105">
        <f>BS_CONTROLE[[#This Row],[KM - Inicio]]</f>
        <v>139.19999999999999</v>
      </c>
      <c r="AP225" s="105">
        <f>BS_CONTROLE[[#This Row],[KM - Inicio]]</f>
        <v>139.19999999999999</v>
      </c>
      <c r="AQ225" s="108">
        <v>0.35208333333333336</v>
      </c>
      <c r="AR225" s="108">
        <v>0.49722222222222223</v>
      </c>
      <c r="AS225" s="108">
        <v>0.56388888888888888</v>
      </c>
      <c r="AT225" s="135"/>
      <c r="AU225" s="135"/>
      <c r="AV225" s="13"/>
      <c r="AW225" s="13"/>
      <c r="AX225" s="176">
        <f>IF(D225="","*",IFERROR(IF(ISODD(COUNT(AR225:AW225)),"ERRO",SUM((AS225-AR225),(AU225-AT225),(AW225-AV225))),"ERRO"))</f>
        <v>6.6666666666666652E-2</v>
      </c>
      <c r="AY225" s="153"/>
      <c r="AZ225" s="109">
        <v>500</v>
      </c>
      <c r="BA225" s="9" t="str">
        <f>IFERROR(_xlfn.XLOOKUP(AH225, BS_ATIVIDADE[ATIVIDADE],BS_ATIVIDADE[UNIDADE] ), "*")</f>
        <v>M</v>
      </c>
      <c r="BB225" s="12" t="str" cm="1">
        <f t="array" ref="BB2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5" s="12" t="str" cm="1">
        <f t="array" ref="BC2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25" s="10" t="str" cm="1">
        <f t="array" ref="BD2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25" s="150"/>
      <c r="BF225" s="15"/>
      <c r="BG225" s="16">
        <v>2</v>
      </c>
      <c r="BH225" s="16"/>
      <c r="BI225" s="16" t="s">
        <v>1437</v>
      </c>
      <c r="BJ225" s="208" t="s">
        <v>1438</v>
      </c>
      <c r="BK225" s="15"/>
      <c r="BL225" s="130" t="s">
        <v>476</v>
      </c>
      <c r="BM225" s="130" t="s">
        <v>476</v>
      </c>
      <c r="BN225" s="130" t="s">
        <v>476</v>
      </c>
      <c r="BO225" s="17" t="s">
        <v>624</v>
      </c>
      <c r="BP225" s="11" t="str">
        <f t="shared" si="12"/>
        <v>Aderente</v>
      </c>
      <c r="BQ225" s="18">
        <f>IF(OR(B225="",E225=""),"*",AX225/O225)</f>
        <v>1.0666666666666664</v>
      </c>
      <c r="BR225" s="18">
        <f>IF(OR(B225="",E225=""),"*",AZ225/P225)</f>
        <v>1.3888888888888888</v>
      </c>
      <c r="BS225" s="210" t="str">
        <f t="shared" si="10"/>
        <v>OKOK</v>
      </c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</row>
    <row r="226" spans="1:122">
      <c r="A226" s="45" t="str">
        <f t="shared" si="11"/>
        <v/>
      </c>
      <c r="B226" s="102"/>
      <c r="C226" s="134" t="str">
        <f>IF(BS_CONTROLE[[#This Row],[DATA]]="","",WEEKNUM(BS_CONTROLE[[#This Row],[DATA]]))</f>
        <v/>
      </c>
      <c r="D226" s="104"/>
      <c r="E226" s="126"/>
      <c r="F226" s="142" t="str">
        <f>IF(D226="","*",VLOOKUP(E226,BS_ATIVIDADE[],3,FALSE))</f>
        <v>*</v>
      </c>
      <c r="G226" s="106"/>
      <c r="H226" s="106"/>
      <c r="I226" s="105"/>
      <c r="J226" s="105"/>
      <c r="K226" s="105"/>
      <c r="L226" s="127"/>
      <c r="M226" s="127"/>
      <c r="N226" s="106"/>
      <c r="O226" s="106"/>
      <c r="P226" s="105"/>
      <c r="Q226" s="9" t="str">
        <f>IF(E226=0, "*", IFERROR(_xlfn.XLOOKUP(E226, BS_ATIVIDADE[ATIVIDADE], BS_ATIVIDADE[UNIDADE]), "*"))</f>
        <v>*</v>
      </c>
      <c r="R226" s="128" t="str" cm="1">
        <f t="array" ref="R2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26" s="128" t="str" cm="1">
        <f t="array" ref="S2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26" s="10" t="str" cm="1">
        <f t="array" ref="T2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26" s="105"/>
      <c r="V226" s="151"/>
      <c r="W226" s="104"/>
      <c r="X226" s="129"/>
      <c r="Y226" s="104"/>
      <c r="Z226" s="105"/>
      <c r="AA226" s="103"/>
      <c r="AB226" s="152"/>
      <c r="AC226" s="107"/>
      <c r="AD226" s="105"/>
      <c r="AE226" s="105"/>
      <c r="AF226" s="105"/>
      <c r="AG226" s="14"/>
      <c r="AH226" s="126" t="str">
        <f>IF(BS_CONTROLE[[#This Row],[Atividade]]=0, "-", BS_CONTROLE[[#This Row],[Atividade]])</f>
        <v>-</v>
      </c>
      <c r="AI226" s="8" t="str">
        <f>IF(BS_CONTROLE[[#This Row],[Atividade]]=0, "-", BS_CONTROLE[[#This Row],[Atividade]])</f>
        <v>-</v>
      </c>
      <c r="AJ226" s="30">
        <f>BS_CONTROLE[[#This Row],[Local - Partida]]</f>
        <v>0</v>
      </c>
      <c r="AK226" s="30">
        <f>BS_CONTROLE[[#This Row],[Local - Encerramento]]</f>
        <v>0</v>
      </c>
      <c r="AL226" s="105" t="str">
        <f>IF(BS_CONTROLE[[#This Row],[Entre - Estações]]=0, "-", BS_CONTROLE[[#This Row],[Entre - Estações]])</f>
        <v>-</v>
      </c>
      <c r="AM226" s="105" t="str">
        <f>IF(BS_CONTROLE[[#This Row],[SB]]=0, "-", BS_CONTROLE[[#This Row],[SB]])</f>
        <v>-</v>
      </c>
      <c r="AN226" s="105" t="str">
        <f>IF(BS_CONTROLE[[#This Row],[SUB]]=0, "-", BS_CONTROLE[[#This Row],[SUB]])</f>
        <v>-</v>
      </c>
      <c r="AO226" s="105">
        <f>BS_CONTROLE[[#This Row],[KM - Inicio]]</f>
        <v>0</v>
      </c>
      <c r="AP226" s="105">
        <f>BS_CONTROLE[[#This Row],[KM - Inicio]]</f>
        <v>0</v>
      </c>
      <c r="AQ226" s="108"/>
      <c r="AR226" s="108"/>
      <c r="AS226" s="108"/>
      <c r="AT226" s="135"/>
      <c r="AU226" s="135"/>
      <c r="AV226" s="13"/>
      <c r="AW226" s="13"/>
      <c r="AX226" s="176" t="str">
        <f>IF(D226="","*",IFERROR(IF(ISODD(COUNT(AR226:AW226)),"ERRO",SUM((AS226-AR226),(AU226-AT226),(AW226-AV226))),"ERRO"))</f>
        <v>*</v>
      </c>
      <c r="AY226" s="153"/>
      <c r="AZ226" s="109"/>
      <c r="BA226" s="9" t="str">
        <f>IFERROR(_xlfn.XLOOKUP(AH226, BS_ATIVIDADE[ATIVIDADE],BS_ATIVIDADE[UNIDADE] ), "*")</f>
        <v>*</v>
      </c>
      <c r="BB226" s="12" t="str" cm="1">
        <f t="array" ref="BB2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26" s="12" t="str" cm="1">
        <f t="array" ref="BC2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26" s="10" t="str" cm="1">
        <f t="array" ref="BD2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26" s="150"/>
      <c r="BF226" s="15"/>
      <c r="BG226" s="16"/>
      <c r="BH226" s="16"/>
      <c r="BI226" s="16"/>
      <c r="BJ226" s="17"/>
      <c r="BK226" s="15"/>
      <c r="BL226" s="130"/>
      <c r="BM226" s="130"/>
      <c r="BN226" s="130"/>
      <c r="BO226" s="17"/>
      <c r="BP226" s="11" t="str">
        <f t="shared" si="12"/>
        <v>Aderente</v>
      </c>
      <c r="BQ226" s="18" t="str">
        <f>IF(OR(B226="",E226=""),"*",AX226/O226)</f>
        <v>*</v>
      </c>
      <c r="BR226" s="18" t="str">
        <f>IF(OR(B226="",E226=""),"*",AZ226/P226)</f>
        <v>*</v>
      </c>
      <c r="BS226" s="210" t="str">
        <f t="shared" si="10"/>
        <v/>
      </c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</row>
    <row r="227" spans="1:122">
      <c r="A227" s="45" t="str">
        <f t="shared" si="11"/>
        <v>W5746070</v>
      </c>
      <c r="B227" s="102">
        <v>46070</v>
      </c>
      <c r="C227" s="134">
        <f>IF(BS_CONTROLE[[#This Row],[DATA]]="","",WEEKNUM(BS_CONTROLE[[#This Row],[DATA]]))</f>
        <v>8</v>
      </c>
      <c r="D227" s="104" t="s">
        <v>1073</v>
      </c>
      <c r="E227" s="126" t="s">
        <v>787</v>
      </c>
      <c r="F227" s="142" t="str">
        <f>IF(D227="","*",VLOOKUP(E227,BS_ATIVIDADE[],3,FALSE))</f>
        <v>DORMENTE - DESCARGA</v>
      </c>
      <c r="G227" s="106" t="s">
        <v>416</v>
      </c>
      <c r="H227" s="106" t="s">
        <v>416</v>
      </c>
      <c r="I227" s="105">
        <v>73</v>
      </c>
      <c r="J227" s="105">
        <v>411.84500000000003</v>
      </c>
      <c r="K227" s="105">
        <v>410.9</v>
      </c>
      <c r="L227" s="127" t="str" cm="1">
        <f t="array" ref="L2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ZTF-ZSF</v>
      </c>
      <c r="M227" s="127" t="str" cm="1">
        <f t="array" ref="M2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ZTF415</v>
      </c>
      <c r="N227" s="106">
        <v>0.41666666666666669</v>
      </c>
      <c r="O227" s="106">
        <v>4.1666666666666664E-2</v>
      </c>
      <c r="P227" s="105">
        <v>500</v>
      </c>
      <c r="Q227" s="9" t="str">
        <f>IF(E227=0, "*", IFERROR(_xlfn.XLOOKUP(E227, BS_ATIVIDADE[ATIVIDADE], BS_ATIVIDADE[UNIDADE]), "*"))</f>
        <v>Nº DE DORMENTES</v>
      </c>
      <c r="R227" s="128" t="str" cm="1">
        <f t="array" ref="R2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7" s="128" t="str" cm="1">
        <f t="array" ref="S2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27" s="10" t="str" cm="1">
        <f t="array" ref="T2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7" s="105" t="s">
        <v>1074</v>
      </c>
      <c r="V227" s="151" t="s">
        <v>1439</v>
      </c>
      <c r="W227" s="104" t="s">
        <v>452</v>
      </c>
      <c r="X227" s="129" t="s">
        <v>455</v>
      </c>
      <c r="Y227" s="104"/>
      <c r="Z227" s="105" t="s">
        <v>1395</v>
      </c>
      <c r="AA227" s="103" t="s">
        <v>454</v>
      </c>
      <c r="AB227" s="152" t="s">
        <v>450</v>
      </c>
      <c r="AC227" s="107">
        <v>0.375</v>
      </c>
      <c r="AD227" s="105">
        <v>9236</v>
      </c>
      <c r="AE227" s="105" t="s">
        <v>624</v>
      </c>
      <c r="AF227" s="105" t="s">
        <v>624</v>
      </c>
      <c r="AG227" s="14"/>
      <c r="AH227" s="126" t="str">
        <f>IF(BS_CONTROLE[[#This Row],[Atividade]]=0, "-", BS_CONTROLE[[#This Row],[Atividade]])</f>
        <v>PDM - DESCARGA - DORMENTE</v>
      </c>
      <c r="AI227" s="8" t="str">
        <f>IF(BS_CONTROLE[[#This Row],[Atividade]]=0, "-", BS_CONTROLE[[#This Row],[Atividade]])</f>
        <v>PDM - DESCARGA - DORMENTE</v>
      </c>
      <c r="AJ227" s="30" t="str">
        <f>BS_CONTROLE[[#This Row],[Local - Partida]]</f>
        <v>ZSF2</v>
      </c>
      <c r="AK227" s="30" t="str">
        <f>BS_CONTROLE[[#This Row],[Local - Encerramento]]</f>
        <v>ZSF2</v>
      </c>
      <c r="AL227" s="105" t="str">
        <f>IF(BS_CONTROLE[[#This Row],[Entre - Estações]]=0, "-", BS_CONTROLE[[#This Row],[Entre - Estações]])</f>
        <v>ZTF-ZSF</v>
      </c>
      <c r="AM227" s="105" t="str">
        <f>IF(BS_CONTROLE[[#This Row],[SB]]=0, "-", BS_CONTROLE[[#This Row],[SB]])</f>
        <v>ZTF415</v>
      </c>
      <c r="AN227" s="105">
        <f>IF(BS_CONTROLE[[#This Row],[SUB]]=0, "-", BS_CONTROLE[[#This Row],[SUB]])</f>
        <v>73</v>
      </c>
      <c r="AO227" s="105">
        <f>BS_CONTROLE[[#This Row],[KM - Inicio]]</f>
        <v>411.84500000000003</v>
      </c>
      <c r="AP227" s="105">
        <f>BS_CONTROLE[[#This Row],[KM - Inicio]]</f>
        <v>411.84500000000003</v>
      </c>
      <c r="AQ227" s="108"/>
      <c r="AR227" s="108"/>
      <c r="AS227" s="108"/>
      <c r="AT227" s="135"/>
      <c r="AU227" s="135"/>
      <c r="AV227" s="13"/>
      <c r="AW227" s="13"/>
      <c r="AX227" s="176">
        <f>IF(D227="","*",IFERROR(IF(ISODD(COUNT(AR227:AW227)),"ERRO",SUM((AS227-AR227),(AU227-AT227),(AW227-AV227))),"ERRO"))</f>
        <v>0</v>
      </c>
      <c r="AY227" s="153"/>
      <c r="AZ227" s="109"/>
      <c r="BA227" s="9" t="str">
        <f>IFERROR(_xlfn.XLOOKUP(AH227, BS_ATIVIDADE[ATIVIDADE],BS_ATIVIDADE[UNIDADE] ), "*")</f>
        <v>Nº DE DORMENTES</v>
      </c>
      <c r="BB227" s="12" t="str" cm="1">
        <f t="array" ref="BB2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7" s="12" t="str" cm="1">
        <f t="array" ref="BC2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27" s="10" t="str" cm="1">
        <f t="array" ref="BD2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7" s="150"/>
      <c r="BF227" s="15"/>
      <c r="BG227" s="16"/>
      <c r="BH227" s="16"/>
      <c r="BI227" s="16" t="s">
        <v>1440</v>
      </c>
      <c r="BJ227" s="16" t="s">
        <v>1440</v>
      </c>
      <c r="BK227" s="15"/>
      <c r="BL227" s="130"/>
      <c r="BM227" s="130"/>
      <c r="BN227" s="130"/>
      <c r="BO227" s="17"/>
      <c r="BP227" s="11" t="str">
        <f t="shared" si="12"/>
        <v>Produção e Intervalo</v>
      </c>
      <c r="BQ227" s="18">
        <f>IF(OR(B227="",E227=""),"*",AX227/O227)</f>
        <v>0</v>
      </c>
      <c r="BR227" s="18">
        <f>IF(OR(B227="",E227=""),"*",AZ227/P227)</f>
        <v>0</v>
      </c>
      <c r="BS227" s="210" t="str">
        <f t="shared" ref="BS227:BS239" si="15">IF(BM227="","",SUBSTITUTE(BL227," ","")&amp;SUBSTITUTE(BM227," ",""))</f>
        <v/>
      </c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</row>
    <row r="228" spans="1:122">
      <c r="A228" s="45" t="str">
        <f t="shared" si="11"/>
        <v>V8746070</v>
      </c>
      <c r="B228" s="102">
        <v>46070</v>
      </c>
      <c r="C228" s="134">
        <f>IF(BS_CONTROLE[[#This Row],[DATA]]="","",WEEKNUM(BS_CONTROLE[[#This Row],[DATA]]))</f>
        <v>8</v>
      </c>
      <c r="D228" s="104" t="s">
        <v>830</v>
      </c>
      <c r="E228" s="126" t="s">
        <v>729</v>
      </c>
      <c r="F228" s="142" t="str">
        <f>IF(D228="","*",VLOOKUP(E228,BS_ATIVIDADE[],3,FALSE))</f>
        <v>MECANIZAÇÃO - SOCADORA</v>
      </c>
      <c r="G228" s="106" t="s">
        <v>334</v>
      </c>
      <c r="H228" s="106" t="s">
        <v>334</v>
      </c>
      <c r="I228" s="105">
        <v>73</v>
      </c>
      <c r="J228" s="105">
        <v>286</v>
      </c>
      <c r="K228" s="105">
        <v>286</v>
      </c>
      <c r="L228" s="127" t="str" cm="1">
        <f t="array" ref="L2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ZKY-ZZM</v>
      </c>
      <c r="M228" s="127" cm="1">
        <f t="array" ref="M2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282286</v>
      </c>
      <c r="N228" s="106">
        <v>0.35416666666666669</v>
      </c>
      <c r="O228" s="106">
        <v>0.125</v>
      </c>
      <c r="P228" s="105">
        <v>1530</v>
      </c>
      <c r="Q228" s="9" t="str">
        <f>IF(E228=0, "*", IFERROR(_xlfn.XLOOKUP(E228, BS_ATIVIDADE[ATIVIDADE], BS_ATIVIDADE[UNIDADE]), "*"))</f>
        <v>M</v>
      </c>
      <c r="R228" s="128" t="str" cm="1">
        <f t="array" ref="R2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28" s="128" t="str" cm="1">
        <f t="array" ref="S2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28" s="10" t="str" cm="1">
        <f t="array" ref="T2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28" s="105" t="s">
        <v>1063</v>
      </c>
      <c r="V228" s="151" t="s">
        <v>1282</v>
      </c>
      <c r="W228" s="104" t="s">
        <v>447</v>
      </c>
      <c r="X228" s="129" t="s">
        <v>446</v>
      </c>
      <c r="Y228" s="104"/>
      <c r="Z228" s="105">
        <v>1</v>
      </c>
      <c r="AA228" s="103" t="s">
        <v>443</v>
      </c>
      <c r="AB228" s="152"/>
      <c r="AC228" s="107">
        <v>0.29166666666666669</v>
      </c>
      <c r="AD228" s="105">
        <v>6233</v>
      </c>
      <c r="AE228" s="105" t="s">
        <v>624</v>
      </c>
      <c r="AF228" s="105" t="s">
        <v>624</v>
      </c>
      <c r="AG228" s="14"/>
      <c r="AH228" s="126" t="str">
        <f>IF(BS_CONTROLE[[#This Row],[Atividade]]=0, "-", BS_CONTROLE[[#This Row],[Atividade]])</f>
        <v>MECANIZAÇÃO - SOCADORA</v>
      </c>
      <c r="AI228" s="8" t="str">
        <f>IF(BS_CONTROLE[[#This Row],[Atividade]]=0, "-", BS_CONTROLE[[#This Row],[Atividade]])</f>
        <v>MECANIZAÇÃO - SOCADORA</v>
      </c>
      <c r="AJ228" s="30" t="str">
        <f>BS_CONTROLE[[#This Row],[Local - Partida]]</f>
        <v>ZDP2</v>
      </c>
      <c r="AK228" s="30" t="str">
        <f>BS_CONTROLE[[#This Row],[Local - Encerramento]]</f>
        <v>ZDP2</v>
      </c>
      <c r="AL228" s="105" t="str">
        <f>IF(BS_CONTROLE[[#This Row],[Entre - Estações]]=0, "-", BS_CONTROLE[[#This Row],[Entre - Estações]])</f>
        <v>ZKY-ZZM</v>
      </c>
      <c r="AM228" s="105">
        <f>IF(BS_CONTROLE[[#This Row],[SB]]=0, "-", BS_CONTROLE[[#This Row],[SB]])</f>
        <v>282286</v>
      </c>
      <c r="AN228" s="105">
        <f>IF(BS_CONTROLE[[#This Row],[SUB]]=0, "-", BS_CONTROLE[[#This Row],[SUB]])</f>
        <v>73</v>
      </c>
      <c r="AO228" s="105">
        <f>BS_CONTROLE[[#This Row],[KM - Inicio]]</f>
        <v>286</v>
      </c>
      <c r="AP228" s="105">
        <f>BS_CONTROLE[[#This Row],[KM - Inicio]]</f>
        <v>286</v>
      </c>
      <c r="AQ228" s="108">
        <v>0.33888888888888891</v>
      </c>
      <c r="AR228" s="108"/>
      <c r="AS228" s="108"/>
      <c r="AT228" s="135"/>
      <c r="AU228" s="135"/>
      <c r="AV228" s="13"/>
      <c r="AW228" s="13"/>
      <c r="AX228" s="176">
        <f>IF(D228="","*",IFERROR(IF(ISODD(COUNT(AR228:AW228)),"ERRO",SUM((AS228-AR228),(AU228-AT228),(AW228-AV228))),"ERRO"))</f>
        <v>0</v>
      </c>
      <c r="AY228" s="153"/>
      <c r="AZ228" s="109"/>
      <c r="BA228" s="9" t="str">
        <f>IFERROR(_xlfn.XLOOKUP(AH228, BS_ATIVIDADE[ATIVIDADE],BS_ATIVIDADE[UNIDADE] ), "*")</f>
        <v>M</v>
      </c>
      <c r="BB228" s="12" t="str" cm="1">
        <f t="array" ref="BB2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28" s="12" t="str" cm="1">
        <f t="array" ref="BC2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28" s="10" t="str" cm="1">
        <f t="array" ref="BD2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28" s="150"/>
      <c r="BF228" s="15"/>
      <c r="BG228" s="16">
        <v>1</v>
      </c>
      <c r="BH228" s="16"/>
      <c r="BI228" s="16" t="s">
        <v>1441</v>
      </c>
      <c r="BJ228" s="17"/>
      <c r="BK228" s="15"/>
      <c r="BL228" s="130"/>
      <c r="BM228" s="130"/>
      <c r="BN228" s="130"/>
      <c r="BO228" s="17"/>
      <c r="BP228" s="11" t="str">
        <f t="shared" si="12"/>
        <v>Produção e Intervalo</v>
      </c>
      <c r="BQ228" s="18">
        <f>IF(OR(B228="",E228=""),"*",AX228/O228)</f>
        <v>0</v>
      </c>
      <c r="BR228" s="18">
        <f>IF(OR(B228="",E228=""),"*",AZ228/P228)</f>
        <v>0</v>
      </c>
      <c r="BS228" s="210" t="str">
        <f t="shared" si="15"/>
        <v/>
      </c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</row>
    <row r="229" spans="1:122">
      <c r="A229" s="45" t="str">
        <f t="shared" si="11"/>
        <v/>
      </c>
      <c r="B229" s="102"/>
      <c r="C229" s="134" t="str">
        <f>IF(BS_CONTROLE[[#This Row],[DATA]]="","",WEEKNUM(BS_CONTROLE[[#This Row],[DATA]]))</f>
        <v/>
      </c>
      <c r="D229" s="104"/>
      <c r="E229" s="126"/>
      <c r="F229" s="142" t="str">
        <f>IF(D229="","*",VLOOKUP(E229,BS_ATIVIDADE[],3,FALSE))</f>
        <v>*</v>
      </c>
      <c r="G229" s="106"/>
      <c r="H229" s="106"/>
      <c r="I229" s="105"/>
      <c r="J229" s="105"/>
      <c r="K229" s="105"/>
      <c r="L229" s="127" t="str" cm="1">
        <f t="array" ref="L2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29" s="127" t="str" cm="1">
        <f t="array" ref="M2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29" s="106"/>
      <c r="O229" s="106"/>
      <c r="P229" s="105"/>
      <c r="Q229" s="9" t="str">
        <f>IF(E229=0, "*", IFERROR(_xlfn.XLOOKUP(E229, BS_ATIVIDADE[ATIVIDADE], BS_ATIVIDADE[UNIDADE]), "*"))</f>
        <v>*</v>
      </c>
      <c r="R229" s="128" t="str" cm="1">
        <f t="array" ref="R2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29" s="128" t="str" cm="1">
        <f t="array" ref="S2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29" s="10" t="str" cm="1">
        <f t="array" ref="T2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29" s="105"/>
      <c r="V229" s="151"/>
      <c r="W229" s="104"/>
      <c r="X229" s="129"/>
      <c r="Y229" s="104"/>
      <c r="Z229" s="105"/>
      <c r="AA229" s="103"/>
      <c r="AB229" s="152"/>
      <c r="AC229" s="107"/>
      <c r="AD229" s="105"/>
      <c r="AE229" s="105"/>
      <c r="AF229" s="105"/>
      <c r="AG229" s="14"/>
      <c r="AH229" s="126" t="str">
        <f>IF(BS_CONTROLE[[#This Row],[Atividade]]=0, "-", BS_CONTROLE[[#This Row],[Atividade]])</f>
        <v>-</v>
      </c>
      <c r="AI229" s="8" t="str">
        <f>IF(BS_CONTROLE[[#This Row],[Atividade]]=0, "-", BS_CONTROLE[[#This Row],[Atividade]])</f>
        <v>-</v>
      </c>
      <c r="AJ229" s="30">
        <f>BS_CONTROLE[[#This Row],[Local - Partida]]</f>
        <v>0</v>
      </c>
      <c r="AK229" s="30">
        <f>BS_CONTROLE[[#This Row],[Local - Encerramento]]</f>
        <v>0</v>
      </c>
      <c r="AL229" s="105" t="str">
        <f>IF(BS_CONTROLE[[#This Row],[Entre - Estações]]=0, "-", BS_CONTROLE[[#This Row],[Entre - Estações]])</f>
        <v>-</v>
      </c>
      <c r="AM229" s="105" t="str">
        <f>IF(BS_CONTROLE[[#This Row],[SB]]=0, "-", BS_CONTROLE[[#This Row],[SB]])</f>
        <v>-</v>
      </c>
      <c r="AN229" s="105" t="str">
        <f>IF(BS_CONTROLE[[#This Row],[SUB]]=0, "-", BS_CONTROLE[[#This Row],[SUB]])</f>
        <v>-</v>
      </c>
      <c r="AO229" s="105">
        <f>BS_CONTROLE[[#This Row],[KM - Inicio]]</f>
        <v>0</v>
      </c>
      <c r="AP229" s="105">
        <f>BS_CONTROLE[[#This Row],[KM - Inicio]]</f>
        <v>0</v>
      </c>
      <c r="AQ229" s="108"/>
      <c r="AR229" s="108"/>
      <c r="AS229" s="108"/>
      <c r="AT229" s="135"/>
      <c r="AU229" s="135"/>
      <c r="AV229" s="13"/>
      <c r="AW229" s="13"/>
      <c r="AX229" s="176" t="str">
        <f>IF(D229="","*",IFERROR(IF(ISODD(COUNT(AR229:AW229)),"ERRO",SUM((AS229-AR229),(AU229-AT229),(AW229-AV229))),"ERRO"))</f>
        <v>*</v>
      </c>
      <c r="AY229" s="153"/>
      <c r="AZ229" s="109"/>
      <c r="BA229" s="9" t="str">
        <f>IFERROR(_xlfn.XLOOKUP(AH229, BS_ATIVIDADE[ATIVIDADE],BS_ATIVIDADE[UNIDADE] ), "*")</f>
        <v>*</v>
      </c>
      <c r="BB229" s="12" t="str" cm="1">
        <f t="array" ref="BB2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29" s="12" t="str" cm="1">
        <f t="array" ref="BC2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29" s="10" t="str" cm="1">
        <f t="array" ref="BD2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29" s="150"/>
      <c r="BF229" s="15"/>
      <c r="BG229" s="16"/>
      <c r="BH229" s="16"/>
      <c r="BI229" s="16"/>
      <c r="BJ229" s="17"/>
      <c r="BK229" s="15"/>
      <c r="BL229" s="130"/>
      <c r="BM229" s="130"/>
      <c r="BN229" s="130"/>
      <c r="BO229" s="17"/>
      <c r="BP229" s="11" t="str">
        <f t="shared" si="12"/>
        <v>Aderente</v>
      </c>
      <c r="BQ229" s="18" t="str">
        <f>IF(OR(B229="",E229=""),"*",AX229/O229)</f>
        <v>*</v>
      </c>
      <c r="BR229" s="18" t="str">
        <f>IF(OR(B229="",E229=""),"*",AZ229/P229)</f>
        <v>*</v>
      </c>
      <c r="BS229" s="210" t="str">
        <f t="shared" si="15"/>
        <v/>
      </c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</row>
    <row r="230" spans="1:122">
      <c r="A230" s="45" t="str">
        <f t="shared" si="11"/>
        <v>V1946070</v>
      </c>
      <c r="B230" s="102">
        <v>46070</v>
      </c>
      <c r="C230" s="134">
        <f>IF(BS_CONTROLE[[#This Row],[DATA]]="","",WEEKNUM(BS_CONTROLE[[#This Row],[DATA]]))</f>
        <v>8</v>
      </c>
      <c r="D230" s="104" t="s">
        <v>1406</v>
      </c>
      <c r="E230" s="126" t="s">
        <v>837</v>
      </c>
      <c r="F230" s="142" t="str">
        <f>IF(D230="","*",VLOOKUP(E230,BS_ATIVIDADE[],3,FALSE))</f>
        <v>OUTROS</v>
      </c>
      <c r="G230" s="106" t="s">
        <v>244</v>
      </c>
      <c r="H230" s="106" t="s">
        <v>244</v>
      </c>
      <c r="I230" s="105">
        <v>73</v>
      </c>
      <c r="J230" s="105">
        <v>200</v>
      </c>
      <c r="K230" s="105" t="s">
        <v>624</v>
      </c>
      <c r="L230" s="127" t="str" cm="1">
        <f t="array" ref="L2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ZEH-ZRU</v>
      </c>
      <c r="M230" s="127" cm="1">
        <f t="array" ref="M2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199203</v>
      </c>
      <c r="N230" s="106">
        <v>0.375</v>
      </c>
      <c r="O230" s="106">
        <v>8.3333333333333329E-2</v>
      </c>
      <c r="P230" s="105">
        <v>500</v>
      </c>
      <c r="Q230" s="9" t="str">
        <f>IF(E230=0, "*", IFERROR(_xlfn.XLOOKUP(E230, BS_ATIVIDADE[ATIVIDADE], BS_ATIVIDADE[UNIDADE]), "*"))</f>
        <v>M</v>
      </c>
      <c r="R230" s="128" t="str" cm="1">
        <f t="array" ref="R2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0" s="128" t="str" cm="1">
        <f t="array" ref="S2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30" s="10" t="str" cm="1">
        <f t="array" ref="T2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0" s="105" t="s">
        <v>1063</v>
      </c>
      <c r="V230" s="151" t="s">
        <v>1442</v>
      </c>
      <c r="W230" s="104" t="s">
        <v>452</v>
      </c>
      <c r="X230" s="129" t="s">
        <v>446</v>
      </c>
      <c r="Y230" s="104"/>
      <c r="Z230" s="105">
        <v>1</v>
      </c>
      <c r="AA230" s="103" t="s">
        <v>443</v>
      </c>
      <c r="AB230" s="152"/>
      <c r="AC230" s="107">
        <v>0.29166666666666669</v>
      </c>
      <c r="AD230" s="105">
        <v>6219</v>
      </c>
      <c r="AE230" s="105" t="s">
        <v>624</v>
      </c>
      <c r="AF230" s="105" t="s">
        <v>624</v>
      </c>
      <c r="AG230" s="14"/>
      <c r="AH230" s="126" t="str">
        <f>IF(BS_CONTROLE[[#This Row],[Atividade]]=0, "-", BS_CONTROLE[[#This Row],[Atividade]])</f>
        <v>VARRIÇÃO</v>
      </c>
      <c r="AI230" s="8" t="str">
        <f>IF(BS_CONTROLE[[#This Row],[Atividade]]=0, "-", BS_CONTROLE[[#This Row],[Atividade]])</f>
        <v>VARRIÇÃO</v>
      </c>
      <c r="AJ230" s="30" t="str">
        <f>BS_CONTROLE[[#This Row],[Local - Partida]]</f>
        <v>ZEH2</v>
      </c>
      <c r="AK230" s="30" t="str">
        <f>BS_CONTROLE[[#This Row],[Local - Encerramento]]</f>
        <v>ZEH2</v>
      </c>
      <c r="AL230" s="105" t="str">
        <f>IF(BS_CONTROLE[[#This Row],[Entre - Estações]]=0, "-", BS_CONTROLE[[#This Row],[Entre - Estações]])</f>
        <v>ZEH-ZRU</v>
      </c>
      <c r="AM230" s="105">
        <f>IF(BS_CONTROLE[[#This Row],[SB]]=0, "-", BS_CONTROLE[[#This Row],[SB]])</f>
        <v>199203</v>
      </c>
      <c r="AN230" s="105">
        <f>IF(BS_CONTROLE[[#This Row],[SUB]]=0, "-", BS_CONTROLE[[#This Row],[SUB]])</f>
        <v>73</v>
      </c>
      <c r="AO230" s="105">
        <f>BS_CONTROLE[[#This Row],[KM - Inicio]]</f>
        <v>200</v>
      </c>
      <c r="AP230" s="105">
        <f>BS_CONTROLE[[#This Row],[KM - Inicio]]</f>
        <v>200</v>
      </c>
      <c r="AQ230" s="108">
        <v>0.32430555555555557</v>
      </c>
      <c r="AR230" s="108">
        <v>0</v>
      </c>
      <c r="AS230" s="108">
        <v>0</v>
      </c>
      <c r="AT230" s="135"/>
      <c r="AU230" s="135"/>
      <c r="AV230" s="13"/>
      <c r="AW230" s="13"/>
      <c r="AX230" s="176">
        <f>IF(D230="","*",IFERROR(IF(ISODD(COUNT(AR230:AW230)),"ERRO",SUM((AS230-AR230),(AU230-AT230),(AW230-AV230))),"ERRO"))</f>
        <v>0</v>
      </c>
      <c r="AY230" s="153"/>
      <c r="AZ230" s="109">
        <v>0</v>
      </c>
      <c r="BA230" s="9" t="str">
        <f>IFERROR(_xlfn.XLOOKUP(AH230, BS_ATIVIDADE[ATIVIDADE],BS_ATIVIDADE[UNIDADE] ), "*")</f>
        <v>M</v>
      </c>
      <c r="BB230" s="12" t="str" cm="1">
        <f t="array" ref="BB2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0" s="12" t="str" cm="1">
        <f t="array" ref="BC2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30" s="10" t="str" cm="1">
        <f t="array" ref="BD2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0" s="150"/>
      <c r="BF230" s="15"/>
      <c r="BG230" s="16">
        <v>0</v>
      </c>
      <c r="BH230" s="16"/>
      <c r="BI230" s="16" t="s">
        <v>1443</v>
      </c>
      <c r="BJ230" s="16" t="s">
        <v>1443</v>
      </c>
      <c r="BK230" s="15"/>
      <c r="BL230" s="130" t="s">
        <v>471</v>
      </c>
      <c r="BM230" s="130" t="s">
        <v>500</v>
      </c>
      <c r="BN230" s="130" t="s">
        <v>599</v>
      </c>
      <c r="BO230" s="17" t="s">
        <v>624</v>
      </c>
      <c r="BP230" s="11" t="str">
        <f t="shared" si="12"/>
        <v>Produção e Intervalo</v>
      </c>
      <c r="BQ230" s="18">
        <f>IF(OR(B230="",E230=""),"*",AX230/O230)</f>
        <v>0</v>
      </c>
      <c r="BR230" s="18">
        <f>IF(OR(B230="",E230=""),"*",AZ230/P230)</f>
        <v>0</v>
      </c>
      <c r="BS230" s="210" t="str">
        <f t="shared" si="15"/>
        <v>CCOCirculaçãoIntervaloOportunidade</v>
      </c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</row>
    <row r="231" spans="1:122">
      <c r="A231" s="45" t="str">
        <f t="shared" si="11"/>
        <v>V8846070</v>
      </c>
      <c r="B231" s="102">
        <v>46070</v>
      </c>
      <c r="C231" s="134">
        <f>IF(BS_CONTROLE[[#This Row],[DATA]]="","",WEEKNUM(BS_CONTROLE[[#This Row],[DATA]]))</f>
        <v>8</v>
      </c>
      <c r="D231" s="178" t="s">
        <v>832</v>
      </c>
      <c r="E231" s="126" t="s">
        <v>729</v>
      </c>
      <c r="F231" s="142" t="str">
        <f>IF(D231="","*",VLOOKUP(E231,BS_ATIVIDADE[],3,FALSE))</f>
        <v>MECANIZAÇÃO - SOCADORA</v>
      </c>
      <c r="G231" s="205" t="s">
        <v>1067</v>
      </c>
      <c r="H231" s="205" t="s">
        <v>1067</v>
      </c>
      <c r="I231" s="105">
        <v>73</v>
      </c>
      <c r="J231" s="105">
        <v>153.80000000000001</v>
      </c>
      <c r="K231" s="105">
        <v>151</v>
      </c>
      <c r="L231" s="127" t="str" cm="1">
        <f t="array" ref="L2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231" s="127" t="str" cm="1">
        <f t="array" ref="M2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231" s="186">
        <v>0.375</v>
      </c>
      <c r="O231" s="106">
        <v>0.125</v>
      </c>
      <c r="P231" s="105">
        <v>755</v>
      </c>
      <c r="Q231" s="9" t="str">
        <f>IF(E231=0, "*", IFERROR(_xlfn.XLOOKUP(E231, BS_ATIVIDADE[ATIVIDADE], BS_ATIVIDADE[UNIDADE]), "*"))</f>
        <v>M</v>
      </c>
      <c r="R231" s="128" t="str" cm="1">
        <f t="array" ref="R2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1" s="128" t="str" cm="1">
        <f t="array" ref="S2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31" s="10" t="str" cm="1">
        <f t="array" ref="T2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1" s="105" t="s">
        <v>1063</v>
      </c>
      <c r="V231" s="151" t="s">
        <v>1282</v>
      </c>
      <c r="W231" s="104" t="s">
        <v>447</v>
      </c>
      <c r="X231" s="129" t="s">
        <v>446</v>
      </c>
      <c r="Y231" s="104"/>
      <c r="Z231" s="105">
        <v>1</v>
      </c>
      <c r="AA231" s="103" t="s">
        <v>443</v>
      </c>
      <c r="AB231" s="152"/>
      <c r="AC231" s="107">
        <v>0.29166666666666669</v>
      </c>
      <c r="AD231" s="105">
        <v>6238</v>
      </c>
      <c r="AE231" s="105">
        <v>6234</v>
      </c>
      <c r="AF231" s="105" t="s">
        <v>624</v>
      </c>
      <c r="AG231" s="14"/>
      <c r="AH231" s="126" t="str">
        <f>IF(BS_CONTROLE[[#This Row],[Atividade]]=0, "-", BS_CONTROLE[[#This Row],[Atividade]])</f>
        <v>MECANIZAÇÃO - SOCADORA</v>
      </c>
      <c r="AI231" s="8" t="str">
        <f>IF(BS_CONTROLE[[#This Row],[Atividade]]=0, "-", BS_CONTROLE[[#This Row],[Atividade]])</f>
        <v>MECANIZAÇÃO - SOCADORA</v>
      </c>
      <c r="AJ231" s="30" t="str">
        <f>BS_CONTROLE[[#This Row],[Local - Partida]]</f>
        <v>ZPN2</v>
      </c>
      <c r="AK231" s="30" t="str">
        <f>BS_CONTROLE[[#This Row],[Local - Encerramento]]</f>
        <v>ZPN2</v>
      </c>
      <c r="AL231" s="105" t="str">
        <f>IF(BS_CONTROLE[[#This Row],[Entre - Estações]]=0, "-", BS_CONTROLE[[#This Row],[Entre - Estações]])</f>
        <v>ZCV-ZCT</v>
      </c>
      <c r="AM231" s="105" t="str">
        <f>IF(BS_CONTROLE[[#This Row],[SB]]=0, "-", BS_CONTROLE[[#This Row],[SB]])</f>
        <v>152ZCT</v>
      </c>
      <c r="AN231" s="105">
        <f>IF(BS_CONTROLE[[#This Row],[SUB]]=0, "-", BS_CONTROLE[[#This Row],[SUB]])</f>
        <v>73</v>
      </c>
      <c r="AO231" s="105">
        <f>BS_CONTROLE[[#This Row],[KM - Inicio]]</f>
        <v>153.80000000000001</v>
      </c>
      <c r="AP231" s="105">
        <f>BS_CONTROLE[[#This Row],[KM - Inicio]]</f>
        <v>153.80000000000001</v>
      </c>
      <c r="AQ231" s="108">
        <v>0.33263888888888887</v>
      </c>
      <c r="AR231" s="108">
        <v>0</v>
      </c>
      <c r="AS231" s="108">
        <v>0</v>
      </c>
      <c r="AT231" s="135"/>
      <c r="AU231" s="135"/>
      <c r="AV231" s="13"/>
      <c r="AW231" s="13"/>
      <c r="AX231" s="176">
        <f>IF(D231="","*",IFERROR(IF(ISODD(COUNT(AR231:AW231)),"ERRO",SUM((AS231-AR231),(AU231-AT231),(AW231-AV231))),"ERRO"))</f>
        <v>0</v>
      </c>
      <c r="AY231" s="153"/>
      <c r="AZ231" s="109">
        <v>0</v>
      </c>
      <c r="BA231" s="9" t="str">
        <f>IFERROR(_xlfn.XLOOKUP(AH231, BS_ATIVIDADE[ATIVIDADE],BS_ATIVIDADE[UNIDADE] ), "*")</f>
        <v>M</v>
      </c>
      <c r="BB231" s="12" t="str" cm="1">
        <f t="array" ref="BB2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1" s="12" t="str" cm="1">
        <f t="array" ref="BC2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31" s="10" t="str" cm="1">
        <f t="array" ref="BD2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1" s="150"/>
      <c r="BF231" s="15"/>
      <c r="BG231" s="16">
        <v>0</v>
      </c>
      <c r="BH231" s="16"/>
      <c r="BI231" s="16" t="s">
        <v>1444</v>
      </c>
      <c r="BJ231" s="16" t="s">
        <v>1444</v>
      </c>
      <c r="BK231" s="15"/>
      <c r="BL231" s="130" t="s">
        <v>471</v>
      </c>
      <c r="BM231" s="130" t="s">
        <v>491</v>
      </c>
      <c r="BN231" s="130" t="s">
        <v>599</v>
      </c>
      <c r="BO231" s="17" t="s">
        <v>624</v>
      </c>
      <c r="BP231" s="11" t="str">
        <f t="shared" si="12"/>
        <v>Produção e Intervalo</v>
      </c>
      <c r="BQ231" s="18">
        <f>IF(OR(B231="",E231=""),"*",AX231/O231)</f>
        <v>0</v>
      </c>
      <c r="BR231" s="18">
        <f>IF(OR(B231="",E231=""),"*",AZ231/P231)</f>
        <v>0</v>
      </c>
      <c r="BS231" s="210" t="str">
        <f t="shared" si="15"/>
        <v>CCOCirculaçãoIntervaloContrato</v>
      </c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</row>
    <row r="232" spans="1:122">
      <c r="A232" s="45" t="str">
        <f t="shared" si="11"/>
        <v>PEDRO (TP-696)46070</v>
      </c>
      <c r="B232" s="102">
        <v>46070</v>
      </c>
      <c r="C232" s="134">
        <f>IF(BS_CONTROLE[[#This Row],[DATA]]="","",WEEKNUM(BS_CONTROLE[[#This Row],[DATA]]))</f>
        <v>8</v>
      </c>
      <c r="D232" s="104" t="s">
        <v>945</v>
      </c>
      <c r="E232" s="126" t="s">
        <v>806</v>
      </c>
      <c r="F232" s="142" t="str">
        <f>IF(D232="","*",VLOOKUP(E232,BS_ATIVIDADE[],3,FALSE))</f>
        <v>SOLDA</v>
      </c>
      <c r="G232" s="106" t="s">
        <v>624</v>
      </c>
      <c r="H232" s="106" t="s">
        <v>624</v>
      </c>
      <c r="I232" s="105">
        <v>73</v>
      </c>
      <c r="J232" s="105">
        <v>102.2</v>
      </c>
      <c r="K232" s="105" t="s">
        <v>624</v>
      </c>
      <c r="L232" s="127" t="str" cm="1">
        <f t="array" ref="L2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ZCZ-ZZF</v>
      </c>
      <c r="M232" s="127" t="str" cm="1">
        <f t="array" ref="M2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101ZZF</v>
      </c>
      <c r="N232" s="106">
        <v>0.375</v>
      </c>
      <c r="O232" s="106">
        <v>6.25E-2</v>
      </c>
      <c r="P232" s="105">
        <v>1</v>
      </c>
      <c r="Q232" s="9" t="str">
        <f>IF(E232=0, "*", IFERROR(_xlfn.XLOOKUP(E232, BS_ATIVIDADE[ATIVIDADE], BS_ATIVIDADE[UNIDADE]), "*"))</f>
        <v>Nº DE SOLDA</v>
      </c>
      <c r="R232" s="128" t="str" cm="1">
        <f t="array" ref="R2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2" s="128" t="str" cm="1">
        <f t="array" ref="S2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32" s="10" t="str" cm="1">
        <f t="array" ref="T2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2" s="105" t="s">
        <v>1292</v>
      </c>
      <c r="V232" s="151" t="s">
        <v>1150</v>
      </c>
      <c r="W232" s="104" t="s">
        <v>452</v>
      </c>
      <c r="X232" s="129" t="s">
        <v>455</v>
      </c>
      <c r="Y232" s="104"/>
      <c r="Z232" s="105" t="s">
        <v>624</v>
      </c>
      <c r="AA232" s="103"/>
      <c r="AB232" s="152"/>
      <c r="AC232" s="107" t="s">
        <v>624</v>
      </c>
      <c r="AD232" s="105" t="s">
        <v>624</v>
      </c>
      <c r="AE232" s="105" t="s">
        <v>624</v>
      </c>
      <c r="AF232" s="105" t="s">
        <v>624</v>
      </c>
      <c r="AG232" s="14"/>
      <c r="AH232" s="126" t="str">
        <f>IF(BS_CONTROLE[[#This Row],[Atividade]]=0, "-", BS_CONTROLE[[#This Row],[Atividade]])</f>
        <v>PDM - SOLDA</v>
      </c>
      <c r="AI232" s="8" t="str">
        <f>IF(BS_CONTROLE[[#This Row],[Atividade]]=0, "-", BS_CONTROLE[[#This Row],[Atividade]])</f>
        <v>PDM - SOLDA</v>
      </c>
      <c r="AJ232" s="30" t="str">
        <f>BS_CONTROLE[[#This Row],[Local - Partida]]</f>
        <v>-</v>
      </c>
      <c r="AK232" s="30" t="str">
        <f>BS_CONTROLE[[#This Row],[Local - Encerramento]]</f>
        <v>-</v>
      </c>
      <c r="AL232" s="105" t="str">
        <f>IF(BS_CONTROLE[[#This Row],[Entre - Estações]]=0, "-", BS_CONTROLE[[#This Row],[Entre - Estações]])</f>
        <v>ZCZ-ZZF</v>
      </c>
      <c r="AM232" s="105" t="str">
        <f>IF(BS_CONTROLE[[#This Row],[SB]]=0, "-", BS_CONTROLE[[#This Row],[SB]])</f>
        <v>101ZZF</v>
      </c>
      <c r="AN232" s="105">
        <f>IF(BS_CONTROLE[[#This Row],[SUB]]=0, "-", BS_CONTROLE[[#This Row],[SUB]])</f>
        <v>73</v>
      </c>
      <c r="AO232" s="105">
        <f>BS_CONTROLE[[#This Row],[KM - Inicio]]</f>
        <v>102.2</v>
      </c>
      <c r="AP232" s="105">
        <f>BS_CONTROLE[[#This Row],[KM - Inicio]]</f>
        <v>102.2</v>
      </c>
      <c r="AQ232" s="108">
        <v>0.3972222222222222</v>
      </c>
      <c r="AR232" s="108">
        <v>0.4375</v>
      </c>
      <c r="AS232" s="108">
        <v>0.52083333333333337</v>
      </c>
      <c r="AT232" s="135"/>
      <c r="AU232" s="135"/>
      <c r="AV232" s="13"/>
      <c r="AW232" s="13"/>
      <c r="AX232" s="176">
        <f>IF(D232="","*",IFERROR(IF(ISODD(COUNT(AR232:AW232)),"ERRO",SUM((AS232-AR232),(AU232-AT232),(AW232-AV232))),"ERRO"))</f>
        <v>8.333333333333337E-2</v>
      </c>
      <c r="AY232" s="153"/>
      <c r="AZ232" s="109"/>
      <c r="BA232" s="9" t="str">
        <f>IFERROR(_xlfn.XLOOKUP(AH232, BS_ATIVIDADE[ATIVIDADE],BS_ATIVIDADE[UNIDADE] ), "*")</f>
        <v>Nº DE SOLDA</v>
      </c>
      <c r="BB232" s="12" t="str" cm="1">
        <f t="array" ref="BB2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2" s="12" t="str" cm="1">
        <f t="array" ref="BC2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32" s="10" t="str" cm="1">
        <f t="array" ref="BD2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2" s="150"/>
      <c r="BF232" s="15"/>
      <c r="BG232" s="16">
        <v>1</v>
      </c>
      <c r="BH232" s="16"/>
      <c r="BI232" s="16" t="s">
        <v>1445</v>
      </c>
      <c r="BJ232" s="16" t="s">
        <v>1445</v>
      </c>
      <c r="BK232" s="15"/>
      <c r="BL232" s="130"/>
      <c r="BM232" s="130"/>
      <c r="BN232" s="130"/>
      <c r="BO232" s="17"/>
      <c r="BP232" s="11" t="str">
        <f t="shared" si="12"/>
        <v>Produção</v>
      </c>
      <c r="BQ232" s="18">
        <f>IF(OR(B232="",E232=""),"*",AX232/O232)</f>
        <v>1.3333333333333339</v>
      </c>
      <c r="BR232" s="18">
        <f>IF(OR(B232="",E232=""),"*",AZ232/P232)</f>
        <v>0</v>
      </c>
      <c r="BS232" s="210" t="str">
        <f t="shared" si="15"/>
        <v/>
      </c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</row>
    <row r="233" spans="1:122">
      <c r="A233" s="45" t="str">
        <f t="shared" si="11"/>
        <v/>
      </c>
      <c r="B233" s="102"/>
      <c r="C233" s="134" t="str">
        <f>IF(BS_CONTROLE[[#This Row],[DATA]]="","",WEEKNUM(BS_CONTROLE[[#This Row],[DATA]]))</f>
        <v/>
      </c>
      <c r="D233" s="104"/>
      <c r="E233" s="126"/>
      <c r="F233" s="142" t="str">
        <f>IF(D233="","*",VLOOKUP(E233,BS_ATIVIDADE[],3,FALSE))</f>
        <v>*</v>
      </c>
      <c r="G233" s="106"/>
      <c r="H233" s="106"/>
      <c r="I233" s="105"/>
      <c r="J233" s="105"/>
      <c r="K233" s="105"/>
      <c r="L233" s="127" t="str" cm="1">
        <f t="array" ref="L2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33" s="127" t="str" cm="1">
        <f t="array" ref="M2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33" s="106"/>
      <c r="O233" s="106"/>
      <c r="P233" s="105"/>
      <c r="Q233" s="9" t="str">
        <f>IF(E233=0, "*", IFERROR(_xlfn.XLOOKUP(E233, BS_ATIVIDADE[ATIVIDADE], BS_ATIVIDADE[UNIDADE]), "*"))</f>
        <v>*</v>
      </c>
      <c r="R233" s="128" t="str" cm="1">
        <f t="array" ref="R2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33" s="128" t="str" cm="1">
        <f t="array" ref="S2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33" s="10" t="str" cm="1">
        <f t="array" ref="T2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33" s="105"/>
      <c r="V233" s="151"/>
      <c r="W233" s="104"/>
      <c r="X233" s="129"/>
      <c r="Y233" s="104"/>
      <c r="Z233" s="105"/>
      <c r="AA233" s="103"/>
      <c r="AB233" s="152"/>
      <c r="AC233" s="107"/>
      <c r="AD233" s="105"/>
      <c r="AE233" s="105"/>
      <c r="AF233" s="105"/>
      <c r="AG233" s="14"/>
      <c r="AH233" s="126" t="str">
        <f>IF(BS_CONTROLE[[#This Row],[Atividade]]=0, "-", BS_CONTROLE[[#This Row],[Atividade]])</f>
        <v>-</v>
      </c>
      <c r="AI233" s="8" t="str">
        <f>IF(BS_CONTROLE[[#This Row],[Atividade]]=0, "-", BS_CONTROLE[[#This Row],[Atividade]])</f>
        <v>-</v>
      </c>
      <c r="AJ233" s="30">
        <f>BS_CONTROLE[[#This Row],[Local - Partida]]</f>
        <v>0</v>
      </c>
      <c r="AK233" s="30">
        <f>BS_CONTROLE[[#This Row],[Local - Encerramento]]</f>
        <v>0</v>
      </c>
      <c r="AL233" s="105" t="str">
        <f>IF(BS_CONTROLE[[#This Row],[Entre - Estações]]=0, "-", BS_CONTROLE[[#This Row],[Entre - Estações]])</f>
        <v>-</v>
      </c>
      <c r="AM233" s="105" t="str">
        <f>IF(BS_CONTROLE[[#This Row],[SB]]=0, "-", BS_CONTROLE[[#This Row],[SB]])</f>
        <v>-</v>
      </c>
      <c r="AN233" s="105" t="str">
        <f>IF(BS_CONTROLE[[#This Row],[SUB]]=0, "-", BS_CONTROLE[[#This Row],[SUB]])</f>
        <v>-</v>
      </c>
      <c r="AO233" s="105">
        <f>BS_CONTROLE[[#This Row],[KM - Inicio]]</f>
        <v>0</v>
      </c>
      <c r="AP233" s="105">
        <f>BS_CONTROLE[[#This Row],[KM - Inicio]]</f>
        <v>0</v>
      </c>
      <c r="AQ233" s="108"/>
      <c r="AR233" s="108"/>
      <c r="AS233" s="108"/>
      <c r="AT233" s="135"/>
      <c r="AU233" s="135"/>
      <c r="AV233" s="13"/>
      <c r="AW233" s="13"/>
      <c r="AX233" s="176" t="str">
        <f>IF(D233="","*",IFERROR(IF(ISODD(COUNT(AR233:AW233)),"ERRO",SUM((AS233-AR233),(AU233-AT233),(AW233-AV233))),"ERRO"))</f>
        <v>*</v>
      </c>
      <c r="AY233" s="153"/>
      <c r="AZ233" s="109"/>
      <c r="BA233" s="9" t="str">
        <f>IFERROR(_xlfn.XLOOKUP(AH233, BS_ATIVIDADE[ATIVIDADE],BS_ATIVIDADE[UNIDADE] ), "*")</f>
        <v>*</v>
      </c>
      <c r="BB233" s="12" t="str" cm="1">
        <f t="array" ref="BB2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33" s="12" t="str" cm="1">
        <f t="array" ref="BC2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33" s="10" t="str" cm="1">
        <f t="array" ref="BD2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33" s="150"/>
      <c r="BF233" s="15"/>
      <c r="BG233" s="16"/>
      <c r="BH233" s="16"/>
      <c r="BI233" s="16"/>
      <c r="BJ233" s="17"/>
      <c r="BK233" s="15"/>
      <c r="BL233" s="130"/>
      <c r="BM233" s="130"/>
      <c r="BN233" s="130"/>
      <c r="BO233" s="17"/>
      <c r="BP233" s="11" t="str">
        <f t="shared" si="12"/>
        <v>Aderente</v>
      </c>
      <c r="BQ233" s="18" t="str">
        <f>IF(OR(B233="",E233=""),"*",AX233/O233)</f>
        <v>*</v>
      </c>
      <c r="BR233" s="18" t="str">
        <f>IF(OR(B233="",E233=""),"*",AZ233/P233)</f>
        <v>*</v>
      </c>
      <c r="BS233" s="210" t="str">
        <f t="shared" si="15"/>
        <v/>
      </c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</row>
    <row r="234" spans="1:122">
      <c r="A234" s="45" t="str">
        <f t="shared" si="11"/>
        <v/>
      </c>
      <c r="B234" s="102"/>
      <c r="C234" s="134" t="str">
        <f>IF(BS_CONTROLE[[#This Row],[DATA]]="","",WEEKNUM(BS_CONTROLE[[#This Row],[DATA]]))</f>
        <v/>
      </c>
      <c r="D234" s="104"/>
      <c r="E234" s="126"/>
      <c r="F234" s="142" t="str">
        <f>IF(D234="","*",VLOOKUP(E234,BS_ATIVIDADE[],3,FALSE))</f>
        <v>*</v>
      </c>
      <c r="G234" s="106"/>
      <c r="H234" s="106"/>
      <c r="I234" s="105"/>
      <c r="J234" s="105"/>
      <c r="K234" s="105"/>
      <c r="L234" s="127" t="str" cm="1">
        <f t="array" ref="L2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34" s="127" t="str" cm="1">
        <f t="array" ref="M2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34" s="106"/>
      <c r="O234" s="106"/>
      <c r="P234" s="105"/>
      <c r="Q234" s="9" t="str">
        <f>IF(E234=0, "*", IFERROR(_xlfn.XLOOKUP(E234, BS_ATIVIDADE[ATIVIDADE], BS_ATIVIDADE[UNIDADE]), "*"))</f>
        <v>*</v>
      </c>
      <c r="R234" s="128" t="str" cm="1">
        <f t="array" ref="R2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34" s="128" t="str" cm="1">
        <f t="array" ref="S2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34" s="10" t="str" cm="1">
        <f t="array" ref="T2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34" s="105"/>
      <c r="V234" s="151"/>
      <c r="W234" s="104"/>
      <c r="X234" s="129"/>
      <c r="Y234" s="104"/>
      <c r="Z234" s="105"/>
      <c r="AA234" s="103"/>
      <c r="AB234" s="152"/>
      <c r="AC234" s="107"/>
      <c r="AD234" s="105"/>
      <c r="AE234" s="105"/>
      <c r="AF234" s="105"/>
      <c r="AG234" s="14"/>
      <c r="AH234" s="126" t="str">
        <f>IF(BS_CONTROLE[[#This Row],[Atividade]]=0, "-", BS_CONTROLE[[#This Row],[Atividade]])</f>
        <v>-</v>
      </c>
      <c r="AI234" s="8" t="str">
        <f>IF(BS_CONTROLE[[#This Row],[Atividade]]=0, "-", BS_CONTROLE[[#This Row],[Atividade]])</f>
        <v>-</v>
      </c>
      <c r="AJ234" s="30">
        <f>BS_CONTROLE[[#This Row],[Local - Partida]]</f>
        <v>0</v>
      </c>
      <c r="AK234" s="30">
        <f>BS_CONTROLE[[#This Row],[Local - Encerramento]]</f>
        <v>0</v>
      </c>
      <c r="AL234" s="105" t="str">
        <f>IF(BS_CONTROLE[[#This Row],[Entre - Estações]]=0, "-", BS_CONTROLE[[#This Row],[Entre - Estações]])</f>
        <v>-</v>
      </c>
      <c r="AM234" s="105" t="str">
        <f>IF(BS_CONTROLE[[#This Row],[SB]]=0, "-", BS_CONTROLE[[#This Row],[SB]])</f>
        <v>-</v>
      </c>
      <c r="AN234" s="105" t="str">
        <f>IF(BS_CONTROLE[[#This Row],[SUB]]=0, "-", BS_CONTROLE[[#This Row],[SUB]])</f>
        <v>-</v>
      </c>
      <c r="AO234" s="105">
        <f>BS_CONTROLE[[#This Row],[KM - Inicio]]</f>
        <v>0</v>
      </c>
      <c r="AP234" s="105">
        <f>BS_CONTROLE[[#This Row],[KM - Inicio]]</f>
        <v>0</v>
      </c>
      <c r="AQ234" s="108"/>
      <c r="AR234" s="108"/>
      <c r="AS234" s="108"/>
      <c r="AT234" s="135"/>
      <c r="AU234" s="135"/>
      <c r="AV234" s="13"/>
      <c r="AW234" s="13"/>
      <c r="AX234" s="176" t="str">
        <f>IF(D234="","*",IFERROR(IF(ISODD(COUNT(AR234:AW234)),"ERRO",SUM((AS234-AR234),(AU234-AT234),(AW234-AV234))),"ERRO"))</f>
        <v>*</v>
      </c>
      <c r="AY234" s="153"/>
      <c r="AZ234" s="109"/>
      <c r="BA234" s="9" t="str">
        <f>IFERROR(_xlfn.XLOOKUP(AH234, BS_ATIVIDADE[ATIVIDADE],BS_ATIVIDADE[UNIDADE] ), "*")</f>
        <v>*</v>
      </c>
      <c r="BB234" s="12" t="str" cm="1">
        <f t="array" ref="BB2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34" s="12" t="str" cm="1">
        <f t="array" ref="BC2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34" s="10" t="str" cm="1">
        <f t="array" ref="BD2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34" s="150"/>
      <c r="BF234" s="15"/>
      <c r="BG234" s="16"/>
      <c r="BH234" s="16"/>
      <c r="BI234" s="16"/>
      <c r="BJ234" s="17"/>
      <c r="BK234" s="15"/>
      <c r="BL234" s="130"/>
      <c r="BM234" s="130"/>
      <c r="BN234" s="130"/>
      <c r="BO234" s="17"/>
      <c r="BP234" s="11" t="str">
        <f t="shared" si="12"/>
        <v>Aderente</v>
      </c>
      <c r="BQ234" s="18" t="str">
        <f>IF(OR(B234="",E234=""),"*",AX234/O234)</f>
        <v>*</v>
      </c>
      <c r="BR234" s="18" t="str">
        <f>IF(OR(B234="",E234=""),"*",AZ234/P234)</f>
        <v>*</v>
      </c>
      <c r="BS234" s="210" t="str">
        <f t="shared" si="15"/>
        <v/>
      </c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</row>
    <row r="235" spans="1:122">
      <c r="A235" s="45" t="str">
        <f t="shared" si="11"/>
        <v>MOD SPN46070</v>
      </c>
      <c r="B235" s="102">
        <v>46070</v>
      </c>
      <c r="C235" s="134">
        <f>IF(BS_CONTROLE[[#This Row],[DATA]]="","",WEEKNUM(BS_CONTROLE[[#This Row],[DATA]]))</f>
        <v>8</v>
      </c>
      <c r="D235" s="104" t="s">
        <v>640</v>
      </c>
      <c r="E235" s="126" t="s">
        <v>614</v>
      </c>
      <c r="F235" s="142" t="str">
        <f>IF(D235="","*",VLOOKUP(E235,BS_ATIVIDADE[],3,FALSE))</f>
        <v>OUTROS</v>
      </c>
      <c r="G235" s="106" t="s">
        <v>624</v>
      </c>
      <c r="H235" s="106" t="s">
        <v>624</v>
      </c>
      <c r="I235" s="105">
        <v>73</v>
      </c>
      <c r="J235" s="105">
        <v>43.1</v>
      </c>
      <c r="K235" s="105">
        <v>52</v>
      </c>
      <c r="L235" s="127" t="str" cm="1">
        <f t="array" ref="L2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235" s="127" t="s">
        <v>1294</v>
      </c>
      <c r="N235" s="106">
        <v>0.375</v>
      </c>
      <c r="O235" s="106">
        <v>0.16666666666666666</v>
      </c>
      <c r="P235" s="105">
        <v>1</v>
      </c>
      <c r="Q235" s="9" t="str">
        <f>IF(E235=0, "*", IFERROR(_xlfn.XLOOKUP(E235, BS_ATIVIDADE[ATIVIDADE], BS_ATIVIDADE[UNIDADE]), "*"))</f>
        <v>BINÁRIO</v>
      </c>
      <c r="R235" s="128" t="str" cm="1">
        <f t="array" ref="R2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5" s="128" t="str" cm="1">
        <f t="array" ref="S2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35" s="10" t="str" cm="1">
        <f t="array" ref="T2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5" s="105" t="s">
        <v>1120</v>
      </c>
      <c r="V235" s="151" t="s">
        <v>1295</v>
      </c>
      <c r="W235" s="104" t="s">
        <v>447</v>
      </c>
      <c r="X235" s="129" t="s">
        <v>446</v>
      </c>
      <c r="Y235" s="104"/>
      <c r="Z235" s="105" t="s">
        <v>624</v>
      </c>
      <c r="AA235" s="103"/>
      <c r="AB235" s="152"/>
      <c r="AC235" s="107" t="s">
        <v>624</v>
      </c>
      <c r="AD235" s="105" t="s">
        <v>624</v>
      </c>
      <c r="AE235" s="105" t="s">
        <v>624</v>
      </c>
      <c r="AF235" s="105" t="s">
        <v>624</v>
      </c>
      <c r="AG235" s="14"/>
      <c r="AH235" s="126" t="str">
        <f>IF(BS_CONTROLE[[#This Row],[Atividade]]=0, "-", BS_CONTROLE[[#This Row],[Atividade]])</f>
        <v>BLOCO</v>
      </c>
      <c r="AI235" s="8" t="str">
        <f>IF(BS_CONTROLE[[#This Row],[Atividade]]=0, "-", BS_CONTROLE[[#This Row],[Atividade]])</f>
        <v>BLOCO</v>
      </c>
      <c r="AJ235" s="30" t="str">
        <f>BS_CONTROLE[[#This Row],[Local - Partida]]</f>
        <v>-</v>
      </c>
      <c r="AK235" s="30" t="str">
        <f>BS_CONTROLE[[#This Row],[Local - Encerramento]]</f>
        <v>-</v>
      </c>
      <c r="AL235" s="105" t="str">
        <f>IF(BS_CONTROLE[[#This Row],[Entre - Estações]]=0, "-", BS_CONTROLE[[#This Row],[Entre - Estações]])</f>
        <v>ZMA-ZDG</v>
      </c>
      <c r="AM235" s="105" t="str">
        <f>IF(BS_CONTROLE[[#This Row],[SB]]=0, "-", BS_CONTROLE[[#This Row],[SB]])</f>
        <v>K47ZDG/ZMAK47</v>
      </c>
      <c r="AN235" s="105">
        <f>IF(BS_CONTROLE[[#This Row],[SUB]]=0, "-", BS_CONTROLE[[#This Row],[SUB]])</f>
        <v>73</v>
      </c>
      <c r="AO235" s="105">
        <f>BS_CONTROLE[[#This Row],[KM - Inicio]]</f>
        <v>43.1</v>
      </c>
      <c r="AP235" s="105">
        <f>BS_CONTROLE[[#This Row],[KM - Inicio]]</f>
        <v>43.1</v>
      </c>
      <c r="AQ235" s="108" t="s">
        <v>624</v>
      </c>
      <c r="AR235" s="108">
        <v>0.43402777777777779</v>
      </c>
      <c r="AS235" s="108">
        <v>0.51736111111111116</v>
      </c>
      <c r="AT235" s="135"/>
      <c r="AU235" s="135"/>
      <c r="AV235" s="13"/>
      <c r="AW235" s="13"/>
      <c r="AX235" s="176">
        <f>IF(D235="","*",IFERROR(IF(ISODD(COUNT(AR235:AW235)),"ERRO",SUM((AS235-AR235),(AU235-AT235),(AW235-AV235))),"ERRO"))</f>
        <v>8.333333333333337E-2</v>
      </c>
      <c r="AY235" s="153"/>
      <c r="AZ235" s="109">
        <v>1</v>
      </c>
      <c r="BA235" s="9" t="str">
        <f>IFERROR(_xlfn.XLOOKUP(AH235, BS_ATIVIDADE[ATIVIDADE],BS_ATIVIDADE[UNIDADE] ), "*")</f>
        <v>BINÁRIO</v>
      </c>
      <c r="BB235" s="12" t="str" cm="1">
        <f t="array" ref="BB2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5" s="12" t="str" cm="1">
        <f t="array" ref="BC2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35" s="10" t="str" cm="1">
        <f t="array" ref="BD2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5" s="150"/>
      <c r="BF235" s="15"/>
      <c r="BG235" s="16">
        <v>1</v>
      </c>
      <c r="BH235" s="16"/>
      <c r="BI235" s="16" t="s">
        <v>1446</v>
      </c>
      <c r="BJ235" s="16" t="s">
        <v>1446</v>
      </c>
      <c r="BK235" s="15"/>
      <c r="BL235" s="130"/>
      <c r="BM235" s="130"/>
      <c r="BN235" s="130"/>
      <c r="BO235" s="17"/>
      <c r="BP235" s="11" t="str">
        <f t="shared" si="12"/>
        <v>Intervalo</v>
      </c>
      <c r="BQ235" s="18">
        <f>IF(OR(B235="",E235=""),"*",AX235/O235)</f>
        <v>0.50000000000000022</v>
      </c>
      <c r="BR235" s="18">
        <f>IF(OR(B235="",E235=""),"*",AZ235/P235)</f>
        <v>1</v>
      </c>
      <c r="BS235" s="210" t="str">
        <f t="shared" si="15"/>
        <v/>
      </c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</row>
    <row r="236" spans="1:122">
      <c r="A236" s="45" t="str">
        <f t="shared" si="11"/>
        <v>V4046070</v>
      </c>
      <c r="B236" s="102">
        <v>46070</v>
      </c>
      <c r="C236" s="134">
        <f>IF(BS_CONTROLE[[#This Row],[DATA]]="","",WEEKNUM(BS_CONTROLE[[#This Row],[DATA]]))</f>
        <v>8</v>
      </c>
      <c r="D236" s="104" t="s">
        <v>796</v>
      </c>
      <c r="E236" s="126" t="s">
        <v>755</v>
      </c>
      <c r="F236" s="142" t="str">
        <f>IF(D236="","*",VLOOKUP(E236,BS_ATIVIDADE[],3,FALSE))</f>
        <v>MODERNIZAÇÃO</v>
      </c>
      <c r="G236" s="106" t="s">
        <v>151</v>
      </c>
      <c r="H236" s="106" t="s">
        <v>151</v>
      </c>
      <c r="I236" s="105">
        <v>73</v>
      </c>
      <c r="J236" s="105">
        <v>43.1</v>
      </c>
      <c r="K236" s="105">
        <v>52</v>
      </c>
      <c r="L236" s="127" t="str" cm="1">
        <f t="array" ref="L2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236" s="127" t="s">
        <v>1294</v>
      </c>
      <c r="N236" s="106">
        <v>0.33333333333333331</v>
      </c>
      <c r="O236" s="106">
        <v>6.9444444444444447E-4</v>
      </c>
      <c r="P236" s="105">
        <v>896</v>
      </c>
      <c r="Q236" s="9" t="str">
        <f>IF(E236=0, "*", IFERROR(_xlfn.XLOOKUP(E236, BS_ATIVIDADE[ATIVIDADE], BS_ATIVIDADE[UNIDADE]), "*"))</f>
        <v>M</v>
      </c>
      <c r="R236" s="128" t="str" cm="1">
        <f t="array" ref="R2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6" s="128" t="str" cm="1">
        <f t="array" ref="S2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36" s="10" t="str" cm="1">
        <f t="array" ref="T2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6" s="105" t="s">
        <v>1120</v>
      </c>
      <c r="V236" s="151" t="s">
        <v>1282</v>
      </c>
      <c r="W236" s="104" t="s">
        <v>447</v>
      </c>
      <c r="X236" s="129" t="s">
        <v>446</v>
      </c>
      <c r="Y236" s="104"/>
      <c r="Z236" s="105">
        <v>1</v>
      </c>
      <c r="AA236" s="103" t="s">
        <v>443</v>
      </c>
      <c r="AB236" s="152"/>
      <c r="AC236" s="107">
        <v>0.29166666666666669</v>
      </c>
      <c r="AD236" s="105">
        <v>6240</v>
      </c>
      <c r="AE236" s="105">
        <v>6220</v>
      </c>
      <c r="AF236" s="105" t="s">
        <v>624</v>
      </c>
      <c r="AG236" s="14"/>
      <c r="AH236" s="126" t="str">
        <f>IF(BS_CONTROLE[[#This Row],[Atividade]]=0, "-", BS_CONTROLE[[#This Row],[Atividade]])</f>
        <v>MODERNIZAÇÃO - SOCADORA</v>
      </c>
      <c r="AI236" s="8" t="str">
        <f>IF(BS_CONTROLE[[#This Row],[Atividade]]=0, "-", BS_CONTROLE[[#This Row],[Atividade]])</f>
        <v>MODERNIZAÇÃO - SOCADORA</v>
      </c>
      <c r="AJ236" s="30" t="str">
        <f>BS_CONTROLE[[#This Row],[Local - Partida]]</f>
        <v>K58K592</v>
      </c>
      <c r="AK236" s="30" t="str">
        <f>BS_CONTROLE[[#This Row],[Local - Encerramento]]</f>
        <v>K58K592</v>
      </c>
      <c r="AL236" s="105" t="str">
        <f>IF(BS_CONTROLE[[#This Row],[Entre - Estações]]=0, "-", BS_CONTROLE[[#This Row],[Entre - Estações]])</f>
        <v>ZMA-ZDG</v>
      </c>
      <c r="AM236" s="105" t="str">
        <f>IF(BS_CONTROLE[[#This Row],[SB]]=0, "-", BS_CONTROLE[[#This Row],[SB]])</f>
        <v>K47ZDG/ZMAK47</v>
      </c>
      <c r="AN236" s="105">
        <f>IF(BS_CONTROLE[[#This Row],[SUB]]=0, "-", BS_CONTROLE[[#This Row],[SUB]])</f>
        <v>73</v>
      </c>
      <c r="AO236" s="105">
        <f>BS_CONTROLE[[#This Row],[KM - Inicio]]</f>
        <v>43.1</v>
      </c>
      <c r="AP236" s="105">
        <f>BS_CONTROLE[[#This Row],[KM - Inicio]]</f>
        <v>43.1</v>
      </c>
      <c r="AQ236" s="108">
        <v>0.37569444444444444</v>
      </c>
      <c r="AR236" s="108">
        <v>0</v>
      </c>
      <c r="AS236" s="108">
        <v>6.9444444444444447E-4</v>
      </c>
      <c r="AT236" s="135"/>
      <c r="AU236" s="135"/>
      <c r="AV236" s="13"/>
      <c r="AW236" s="13"/>
      <c r="AX236" s="176">
        <f>IF(D236="","*",IFERROR(IF(ISODD(COUNT(AR236:AW236)),"ERRO",SUM((AS236-AR236),(AU236-AT236),(AW236-AV236))),"ERRO"))</f>
        <v>6.9444444444444447E-4</v>
      </c>
      <c r="AY236" s="153"/>
      <c r="AZ236" s="109"/>
      <c r="BA236" s="9" t="str">
        <f>IFERROR(_xlfn.XLOOKUP(AH236, BS_ATIVIDADE[ATIVIDADE],BS_ATIVIDADE[UNIDADE] ), "*")</f>
        <v>M</v>
      </c>
      <c r="BB236" s="12" t="str" cm="1">
        <f t="array" ref="BB2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6" s="12" t="str" cm="1">
        <f t="array" ref="BC2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36" s="10" t="str" cm="1">
        <f t="array" ref="BD2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6" s="150"/>
      <c r="BF236" s="15"/>
      <c r="BG236" s="16">
        <v>1</v>
      </c>
      <c r="BH236" s="16"/>
      <c r="BI236" s="16" t="s">
        <v>1446</v>
      </c>
      <c r="BJ236" s="16" t="s">
        <v>1446</v>
      </c>
      <c r="BK236" s="15"/>
      <c r="BL236" s="130"/>
      <c r="BM236" s="130"/>
      <c r="BN236" s="130"/>
      <c r="BO236" s="17"/>
      <c r="BP236" s="11" t="str">
        <f t="shared" si="12"/>
        <v>Produção</v>
      </c>
      <c r="BQ236" s="18">
        <f>IF(OR(B236="",E236=""),"*",AX236/O236)</f>
        <v>1</v>
      </c>
      <c r="BR236" s="18">
        <f>IF(OR(B236="",E236=""),"*",AZ236/P236)</f>
        <v>0</v>
      </c>
      <c r="BS236" s="210" t="str">
        <f t="shared" si="15"/>
        <v/>
      </c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</row>
    <row r="237" spans="1:122">
      <c r="A237" s="45" t="str">
        <f t="shared" si="11"/>
        <v>MAURO TP-868)46070</v>
      </c>
      <c r="B237" s="102">
        <v>46070</v>
      </c>
      <c r="C237" s="134">
        <f>IF(BS_CONTROLE[[#This Row],[DATA]]="","",WEEKNUM(BS_CONTROLE[[#This Row],[DATA]]))</f>
        <v>8</v>
      </c>
      <c r="D237" s="104" t="s">
        <v>942</v>
      </c>
      <c r="E237" s="126" t="s">
        <v>757</v>
      </c>
      <c r="F237" s="142" t="str">
        <f>IF(D237="","*",VLOOKUP(E237,BS_ATIVIDADE[],3,FALSE))</f>
        <v>MODERNIZAÇÃO</v>
      </c>
      <c r="G237" s="106" t="s">
        <v>624</v>
      </c>
      <c r="H237" s="106" t="s">
        <v>624</v>
      </c>
      <c r="I237" s="105">
        <v>73</v>
      </c>
      <c r="J237" s="105">
        <v>45.249000000000002</v>
      </c>
      <c r="K237" s="105" t="s">
        <v>624</v>
      </c>
      <c r="L237" s="127" t="str" cm="1">
        <f t="array" ref="L2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237" s="127" t="str" cm="1">
        <f t="array" ref="M2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ZMAK47</v>
      </c>
      <c r="N237" s="106">
        <v>0.375</v>
      </c>
      <c r="O237" s="106">
        <v>6.9444444444444447E-4</v>
      </c>
      <c r="P237" s="105">
        <v>2</v>
      </c>
      <c r="Q237" s="9" t="str">
        <f>IF(E237=0, "*", IFERROR(_xlfn.XLOOKUP(E237, BS_ATIVIDADE[ATIVIDADE], BS_ATIVIDADE[UNIDADE]), "*"))</f>
        <v>Nº DE SOLDA</v>
      </c>
      <c r="R237" s="128" t="str" cm="1">
        <f t="array" ref="R2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7" s="128" t="str" cm="1">
        <f t="array" ref="S2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37" s="10" t="str" cm="1">
        <f t="array" ref="T2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7" s="105" t="s">
        <v>1447</v>
      </c>
      <c r="V237" s="151" t="s">
        <v>1150</v>
      </c>
      <c r="W237" s="104" t="s">
        <v>447</v>
      </c>
      <c r="X237" s="129" t="s">
        <v>446</v>
      </c>
      <c r="Y237" s="104"/>
      <c r="Z237" s="105" t="s">
        <v>624</v>
      </c>
      <c r="AA237" s="103"/>
      <c r="AB237" s="152"/>
      <c r="AC237" s="107" t="s">
        <v>624</v>
      </c>
      <c r="AD237" s="105" t="s">
        <v>624</v>
      </c>
      <c r="AE237" s="105" t="s">
        <v>624</v>
      </c>
      <c r="AF237" s="105" t="s">
        <v>624</v>
      </c>
      <c r="AG237" s="14"/>
      <c r="AH237" s="126" t="str">
        <f>IF(BS_CONTROLE[[#This Row],[Atividade]]=0, "-", BS_CONTROLE[[#This Row],[Atividade]])</f>
        <v>MODERNIZAÇÃO - SOLDA</v>
      </c>
      <c r="AI237" s="8" t="str">
        <f>IF(BS_CONTROLE[[#This Row],[Atividade]]=0, "-", BS_CONTROLE[[#This Row],[Atividade]])</f>
        <v>MODERNIZAÇÃO - SOLDA</v>
      </c>
      <c r="AJ237" s="30" t="str">
        <f>BS_CONTROLE[[#This Row],[Local - Partida]]</f>
        <v>-</v>
      </c>
      <c r="AK237" s="30" t="str">
        <f>BS_CONTROLE[[#This Row],[Local - Encerramento]]</f>
        <v>-</v>
      </c>
      <c r="AL237" s="105" t="str">
        <f>IF(BS_CONTROLE[[#This Row],[Entre - Estações]]=0, "-", BS_CONTROLE[[#This Row],[Entre - Estações]])</f>
        <v>ZMA-ZDG</v>
      </c>
      <c r="AM237" s="105" t="str">
        <f>IF(BS_CONTROLE[[#This Row],[SB]]=0, "-", BS_CONTROLE[[#This Row],[SB]])</f>
        <v>ZMAK47</v>
      </c>
      <c r="AN237" s="105">
        <f>IF(BS_CONTROLE[[#This Row],[SUB]]=0, "-", BS_CONTROLE[[#This Row],[SUB]])</f>
        <v>73</v>
      </c>
      <c r="AO237" s="105">
        <f>BS_CONTROLE[[#This Row],[KM - Inicio]]</f>
        <v>45.249000000000002</v>
      </c>
      <c r="AP237" s="105">
        <f>BS_CONTROLE[[#This Row],[KM - Inicio]]</f>
        <v>45.249000000000002</v>
      </c>
      <c r="AQ237" s="108" t="s">
        <v>624</v>
      </c>
      <c r="AR237" s="108">
        <v>0</v>
      </c>
      <c r="AS237" s="108">
        <v>6.9444444444444447E-4</v>
      </c>
      <c r="AT237" s="135"/>
      <c r="AU237" s="135"/>
      <c r="AV237" s="13"/>
      <c r="AW237" s="13"/>
      <c r="AX237" s="176">
        <f>IF(D237="","*",IFERROR(IF(ISODD(COUNT(AR237:AW237)),"ERRO",SUM((AS237-AR237),(AU237-AT237),(AW237-AV237))),"ERRO"))</f>
        <v>6.9444444444444447E-4</v>
      </c>
      <c r="AY237" s="153"/>
      <c r="AZ237" s="109"/>
      <c r="BA237" s="9" t="str">
        <f>IFERROR(_xlfn.XLOOKUP(AH237, BS_ATIVIDADE[ATIVIDADE],BS_ATIVIDADE[UNIDADE] ), "*")</f>
        <v>Nº DE SOLDA</v>
      </c>
      <c r="BB237" s="12" t="str" cm="1">
        <f t="array" ref="BB2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7" s="12" t="str" cm="1">
        <f t="array" ref="BC2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37" s="10" t="str" cm="1">
        <f t="array" ref="BD2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7" s="150"/>
      <c r="BF237" s="15"/>
      <c r="BG237" s="16">
        <v>1</v>
      </c>
      <c r="BH237" s="16"/>
      <c r="BI237" s="16" t="s">
        <v>1446</v>
      </c>
      <c r="BJ237" s="16" t="s">
        <v>1446</v>
      </c>
      <c r="BK237" s="15"/>
      <c r="BL237" s="130"/>
      <c r="BM237" s="130"/>
      <c r="BN237" s="130"/>
      <c r="BO237" s="17"/>
      <c r="BP237" s="11" t="str">
        <f t="shared" si="12"/>
        <v>Produção</v>
      </c>
      <c r="BQ237" s="18">
        <f>IF(OR(B237="",E237=""),"*",AX237/O237)</f>
        <v>1</v>
      </c>
      <c r="BR237" s="18">
        <f>IF(OR(B237="",E237=""),"*",AZ237/P237)</f>
        <v>0</v>
      </c>
      <c r="BS237" s="210" t="str">
        <f t="shared" si="15"/>
        <v/>
      </c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</row>
    <row r="238" spans="1:122">
      <c r="A238" s="45" t="str">
        <f t="shared" si="11"/>
        <v>IGOR (TF-660)46070</v>
      </c>
      <c r="B238" s="102">
        <v>46070</v>
      </c>
      <c r="C238" s="134">
        <f>IF(BS_CONTROLE[[#This Row],[DATA]]="","",WEEKNUM(BS_CONTROLE[[#This Row],[DATA]]))</f>
        <v>8</v>
      </c>
      <c r="D238" s="104" t="s">
        <v>916</v>
      </c>
      <c r="E238" s="126" t="s">
        <v>757</v>
      </c>
      <c r="F238" s="142" t="str">
        <f>IF(D238="","*",VLOOKUP(E238,BS_ATIVIDADE[],3,FALSE))</f>
        <v>MODERNIZAÇÃO</v>
      </c>
      <c r="G238" s="106" t="s">
        <v>624</v>
      </c>
      <c r="H238" s="106" t="s">
        <v>624</v>
      </c>
      <c r="I238" s="105">
        <v>73</v>
      </c>
      <c r="J238" s="105">
        <v>65.2</v>
      </c>
      <c r="K238" s="105" t="s">
        <v>624</v>
      </c>
      <c r="L238" s="127" t="str" cm="1">
        <f t="array" ref="L2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ZDG-ZTN</v>
      </c>
      <c r="M238" s="127" t="str" cm="1">
        <f t="array" ref="M2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K62ZTN</v>
      </c>
      <c r="N238" s="106">
        <v>0.375</v>
      </c>
      <c r="O238" s="106">
        <v>8.3333333333333329E-2</v>
      </c>
      <c r="P238" s="105">
        <v>1</v>
      </c>
      <c r="Q238" s="9" t="str">
        <f>IF(E238=0, "*", IFERROR(_xlfn.XLOOKUP(E238, BS_ATIVIDADE[ATIVIDADE], BS_ATIVIDADE[UNIDADE]), "*"))</f>
        <v>Nº DE SOLDA</v>
      </c>
      <c r="R238" s="128" t="str" cm="1">
        <f t="array" ref="R2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8" s="128" t="str" cm="1">
        <f t="array" ref="S2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38" s="10" t="str" cm="1">
        <f t="array" ref="T2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8" s="105" t="s">
        <v>1448</v>
      </c>
      <c r="V238" s="151" t="s">
        <v>1150</v>
      </c>
      <c r="W238" s="104" t="s">
        <v>456</v>
      </c>
      <c r="X238" s="129" t="s">
        <v>446</v>
      </c>
      <c r="Y238" s="104"/>
      <c r="Z238" s="105" t="s">
        <v>624</v>
      </c>
      <c r="AA238" s="103"/>
      <c r="AB238" s="152"/>
      <c r="AC238" s="107" t="s">
        <v>624</v>
      </c>
      <c r="AD238" s="105" t="s">
        <v>624</v>
      </c>
      <c r="AE238" s="105" t="s">
        <v>624</v>
      </c>
      <c r="AF238" s="105" t="s">
        <v>624</v>
      </c>
      <c r="AG238" s="14"/>
      <c r="AH238" s="126" t="str">
        <f>IF(BS_CONTROLE[[#This Row],[Atividade]]=0, "-", BS_CONTROLE[[#This Row],[Atividade]])</f>
        <v>MODERNIZAÇÃO - SOLDA</v>
      </c>
      <c r="AI238" s="8" t="str">
        <f>IF(BS_CONTROLE[[#This Row],[Atividade]]=0, "-", BS_CONTROLE[[#This Row],[Atividade]])</f>
        <v>MODERNIZAÇÃO - SOLDA</v>
      </c>
      <c r="AJ238" s="30" t="str">
        <f>BS_CONTROLE[[#This Row],[Local - Partida]]</f>
        <v>-</v>
      </c>
      <c r="AK238" s="30" t="str">
        <f>BS_CONTROLE[[#This Row],[Local - Encerramento]]</f>
        <v>-</v>
      </c>
      <c r="AL238" s="105" t="str">
        <f>IF(BS_CONTROLE[[#This Row],[Entre - Estações]]=0, "-", BS_CONTROLE[[#This Row],[Entre - Estações]])</f>
        <v>ZDG-ZTN</v>
      </c>
      <c r="AM238" s="105" t="str">
        <f>IF(BS_CONTROLE[[#This Row],[SB]]=0, "-", BS_CONTROLE[[#This Row],[SB]])</f>
        <v>K62ZTN</v>
      </c>
      <c r="AN238" s="105">
        <f>IF(BS_CONTROLE[[#This Row],[SUB]]=0, "-", BS_CONTROLE[[#This Row],[SUB]])</f>
        <v>73</v>
      </c>
      <c r="AO238" s="105">
        <f>BS_CONTROLE[[#This Row],[KM - Inicio]]</f>
        <v>65.2</v>
      </c>
      <c r="AP238" s="105">
        <f>BS_CONTROLE[[#This Row],[KM - Inicio]]</f>
        <v>65.2</v>
      </c>
      <c r="AQ238" s="108">
        <v>0.41666666666666669</v>
      </c>
      <c r="AR238" s="108">
        <v>0.43472222222222223</v>
      </c>
      <c r="AS238" s="108">
        <v>0.5180555555555556</v>
      </c>
      <c r="AT238" s="135"/>
      <c r="AU238" s="135"/>
      <c r="AV238" s="13"/>
      <c r="AW238" s="13"/>
      <c r="AX238" s="176">
        <f>IF(D238="","*",IFERROR(IF(ISODD(COUNT(AR238:AW238)),"ERRO",SUM((AS238-AR238),(AU238-AT238),(AW238-AV238))),"ERRO"))</f>
        <v>8.333333333333337E-2</v>
      </c>
      <c r="AY238" s="153"/>
      <c r="AZ238" s="109"/>
      <c r="BA238" s="9" t="str">
        <f>IFERROR(_xlfn.XLOOKUP(AH238, BS_ATIVIDADE[ATIVIDADE],BS_ATIVIDADE[UNIDADE] ), "*")</f>
        <v>Nº DE SOLDA</v>
      </c>
      <c r="BB238" s="12" t="str" cm="1">
        <f t="array" ref="BB2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8" s="12" t="str" cm="1">
        <f t="array" ref="BC2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38" s="10" t="str" cm="1">
        <f t="array" ref="BD2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8" s="150"/>
      <c r="BF238" s="15"/>
      <c r="BG238" s="16">
        <v>1</v>
      </c>
      <c r="BH238" s="16"/>
      <c r="BI238" s="16" t="s">
        <v>1449</v>
      </c>
      <c r="BJ238" s="16" t="s">
        <v>1449</v>
      </c>
      <c r="BK238" s="15"/>
      <c r="BL238" s="130"/>
      <c r="BM238" s="130"/>
      <c r="BN238" s="130"/>
      <c r="BO238" s="17"/>
      <c r="BP238" s="11" t="str">
        <f t="shared" si="12"/>
        <v>Produção</v>
      </c>
      <c r="BQ238" s="18">
        <f>IF(OR(B238="",E238=""),"*",AX238/O238)</f>
        <v>1.0000000000000004</v>
      </c>
      <c r="BR238" s="18">
        <f>IF(OR(B238="",E238=""),"*",AZ238/P238)</f>
        <v>0</v>
      </c>
      <c r="BS238" s="210" t="str">
        <f t="shared" si="15"/>
        <v/>
      </c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</row>
    <row r="239" spans="1:122">
      <c r="A239" s="45" t="str">
        <f t="shared" si="11"/>
        <v>V9546070</v>
      </c>
      <c r="B239" s="102">
        <v>46070</v>
      </c>
      <c r="C239" s="134">
        <f>IF(BS_CONTROLE[[#This Row],[DATA]]="","",WEEKNUM(BS_CONTROLE[[#This Row],[DATA]]))</f>
        <v>8</v>
      </c>
      <c r="D239" s="104" t="s">
        <v>843</v>
      </c>
      <c r="E239" s="126" t="s">
        <v>638</v>
      </c>
      <c r="F239" s="142" t="str">
        <f>IF(D239="","*",VLOOKUP(E239,BS_ATIVIDADE[],3,FALSE))</f>
        <v>OUTROS</v>
      </c>
      <c r="G239" s="106" t="s">
        <v>135</v>
      </c>
      <c r="H239" s="106" t="s">
        <v>33</v>
      </c>
      <c r="I239" s="105">
        <v>73</v>
      </c>
      <c r="J239" s="105">
        <v>42</v>
      </c>
      <c r="K239" s="105"/>
      <c r="L239" s="127" t="s">
        <v>1450</v>
      </c>
      <c r="M239" s="127" t="s">
        <v>1451</v>
      </c>
      <c r="N239" s="106">
        <v>0.41666666666666669</v>
      </c>
      <c r="O239" s="106">
        <v>4.1666666666666664E-2</v>
      </c>
      <c r="P239" s="105">
        <v>1</v>
      </c>
      <c r="Q239" s="9" t="str">
        <f>IF(E239=0, "*", IFERROR(_xlfn.XLOOKUP(E239, BS_ATIVIDADE[ATIVIDADE], BS_ATIVIDADE[UNIDADE]), "*"))</f>
        <v>BINÁRIO</v>
      </c>
      <c r="R239" s="128" t="str" cm="1">
        <f t="array" ref="R2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39" s="128" t="str" cm="1">
        <f t="array" ref="S2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39" s="10" t="str" cm="1">
        <f t="array" ref="T2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39" s="105" t="s">
        <v>1452</v>
      </c>
      <c r="V239" s="151" t="s">
        <v>1453</v>
      </c>
      <c r="W239" s="104" t="s">
        <v>456</v>
      </c>
      <c r="X239" s="129"/>
      <c r="Y239" s="104"/>
      <c r="Z239" s="105">
        <v>1</v>
      </c>
      <c r="AA239" s="103" t="s">
        <v>443</v>
      </c>
      <c r="AB239" s="152"/>
      <c r="AC239" s="107">
        <v>0.29166666666666669</v>
      </c>
      <c r="AD239" s="105">
        <v>910</v>
      </c>
      <c r="AE239" s="105" t="s">
        <v>624</v>
      </c>
      <c r="AF239" s="105" t="s">
        <v>624</v>
      </c>
      <c r="AG239" s="14"/>
      <c r="AH239" s="126" t="str">
        <f>IF(BS_CONTROLE[[#This Row],[Atividade]]=0, "-", BS_CONTROLE[[#This Row],[Atividade]])</f>
        <v>DESLOCAMENTO</v>
      </c>
      <c r="AI239" s="8" t="str">
        <f>IF(BS_CONTROLE[[#This Row],[Atividade]]=0, "-", BS_CONTROLE[[#This Row],[Atividade]])</f>
        <v>DESLOCAMENTO</v>
      </c>
      <c r="AJ239" s="30" t="str">
        <f>BS_CONTROLE[[#This Row],[Local - Partida]]</f>
        <v>ZMA</v>
      </c>
      <c r="AK239" s="30" t="str">
        <f>BS_CONTROLE[[#This Row],[Local - Encerramento]]</f>
        <v>ZRX</v>
      </c>
      <c r="AL239" s="105" t="str">
        <f>IF(BS_CONTROLE[[#This Row],[Entre - Estações]]=0, "-", BS_CONTROLE[[#This Row],[Entre - Estações]])</f>
        <v>ZMA-ZRX</v>
      </c>
      <c r="AM239" s="105" t="str">
        <f>IF(BS_CONTROLE[[#This Row],[SB]]=0, "-", BS_CONTROLE[[#This Row],[SB]])</f>
        <v>ZMAZRX</v>
      </c>
      <c r="AN239" s="105">
        <f>IF(BS_CONTROLE[[#This Row],[SUB]]=0, "-", BS_CONTROLE[[#This Row],[SUB]])</f>
        <v>73</v>
      </c>
      <c r="AO239" s="105">
        <f>BS_CONTROLE[[#This Row],[KM - Inicio]]</f>
        <v>42</v>
      </c>
      <c r="AP239" s="105">
        <f>BS_CONTROLE[[#This Row],[KM - Inicio]]</f>
        <v>42</v>
      </c>
      <c r="AQ239" s="108">
        <v>0.35416666666666669</v>
      </c>
      <c r="AR239" s="108">
        <v>0.47847222222222224</v>
      </c>
      <c r="AS239" s="108">
        <v>0.52013888888888893</v>
      </c>
      <c r="AT239" s="135"/>
      <c r="AU239" s="135"/>
      <c r="AV239" s="13"/>
      <c r="AW239" s="13"/>
      <c r="AX239" s="176">
        <f>IF(D239="","*",IFERROR(IF(ISODD(COUNT(AR239:AW239)),"ERRO",SUM((AS239-AR239),(AU239-AT239),(AW239-AV239))),"ERRO"))</f>
        <v>4.1666666666666685E-2</v>
      </c>
      <c r="AY239" s="153"/>
      <c r="AZ239" s="109">
        <v>1</v>
      </c>
      <c r="BA239" s="9" t="str">
        <f>IFERROR(_xlfn.XLOOKUP(AH239, BS_ATIVIDADE[ATIVIDADE],BS_ATIVIDADE[UNIDADE] ), "*")</f>
        <v>BINÁRIO</v>
      </c>
      <c r="BB239" s="12" t="str" cm="1">
        <f t="array" ref="BB2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39" s="12" t="str" cm="1">
        <f t="array" ref="BC2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39" s="10" t="str" cm="1">
        <f t="array" ref="BD2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39" s="150"/>
      <c r="BF239" s="15"/>
      <c r="BG239" s="16">
        <v>1</v>
      </c>
      <c r="BH239" s="16"/>
      <c r="BI239" s="16" t="s">
        <v>1454</v>
      </c>
      <c r="BJ239" s="16" t="s">
        <v>1454</v>
      </c>
      <c r="BK239" s="15"/>
      <c r="BL239" s="130"/>
      <c r="BM239" s="130"/>
      <c r="BN239" s="130"/>
      <c r="BO239" s="17"/>
      <c r="BP239" s="11" t="str">
        <f t="shared" si="12"/>
        <v>Aderente</v>
      </c>
      <c r="BQ239" s="18">
        <f>IF(OR(B239="",E239=""),"*",AX239/O239)</f>
        <v>1.0000000000000004</v>
      </c>
      <c r="BR239" s="18">
        <f>IF(OR(B239="",E239=""),"*",AZ239/P239)</f>
        <v>1</v>
      </c>
      <c r="BS239" s="210" t="str">
        <f t="shared" si="15"/>
        <v/>
      </c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</row>
    <row r="240" spans="1:122">
      <c r="A240" s="45" t="str">
        <f t="shared" si="11"/>
        <v/>
      </c>
      <c r="B240" s="102"/>
      <c r="C240" s="134" t="str">
        <f>IF(BS_CONTROLE[[#This Row],[DATA]]="","",WEEKNUM(BS_CONTROLE[[#This Row],[DATA]]))</f>
        <v/>
      </c>
      <c r="D240" s="104"/>
      <c r="E240" s="126"/>
      <c r="F240" s="142" t="str">
        <f>IF(D240="","*",VLOOKUP(E240,BS_ATIVIDADE[],3,FALSE))</f>
        <v>*</v>
      </c>
      <c r="G240" s="106"/>
      <c r="H240" s="106"/>
      <c r="I240" s="105"/>
      <c r="J240" s="105"/>
      <c r="K240" s="105"/>
      <c r="L240" s="127" t="str" cm="1">
        <f t="array" ref="L2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40" s="127" t="str" cm="1">
        <f t="array" ref="M2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40" s="106"/>
      <c r="O240" s="106"/>
      <c r="P240" s="105"/>
      <c r="Q240" s="9" t="str">
        <f>IF(E240=0, "*", IFERROR(_xlfn.XLOOKUP(E240, BS_ATIVIDADE[ATIVIDADE], BS_ATIVIDADE[UNIDADE]), "*"))</f>
        <v>*</v>
      </c>
      <c r="R240" s="128" t="str" cm="1">
        <f t="array" ref="R2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40" s="128" t="str" cm="1">
        <f t="array" ref="S2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40" s="10" t="str" cm="1">
        <f t="array" ref="T2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40" s="105"/>
      <c r="V240" s="151"/>
      <c r="W240" s="104"/>
      <c r="X240" s="129"/>
      <c r="Y240" s="104"/>
      <c r="Z240" s="105"/>
      <c r="AA240" s="103"/>
      <c r="AB240" s="152"/>
      <c r="AC240" s="107"/>
      <c r="AD240" s="105"/>
      <c r="AE240" s="105"/>
      <c r="AF240" s="105"/>
      <c r="AG240" s="14"/>
      <c r="AH240" s="126" t="str">
        <f>IF(BS_CONTROLE[[#This Row],[Atividade]]=0, "-", BS_CONTROLE[[#This Row],[Atividade]])</f>
        <v>-</v>
      </c>
      <c r="AI240" s="8" t="str">
        <f>IF(BS_CONTROLE[[#This Row],[Atividade]]=0, "-", BS_CONTROLE[[#This Row],[Atividade]])</f>
        <v>-</v>
      </c>
      <c r="AJ240" s="30">
        <f>BS_CONTROLE[[#This Row],[Local - Partida]]</f>
        <v>0</v>
      </c>
      <c r="AK240" s="30">
        <f>BS_CONTROLE[[#This Row],[Local - Encerramento]]</f>
        <v>0</v>
      </c>
      <c r="AL240" s="105" t="str">
        <f>IF(BS_CONTROLE[[#This Row],[Entre - Estações]]=0, "-", BS_CONTROLE[[#This Row],[Entre - Estações]])</f>
        <v>-</v>
      </c>
      <c r="AM240" s="105" t="str">
        <f>IF(BS_CONTROLE[[#This Row],[SB]]=0, "-", BS_CONTROLE[[#This Row],[SB]])</f>
        <v>-</v>
      </c>
      <c r="AN240" s="105" t="str">
        <f>IF(BS_CONTROLE[[#This Row],[SUB]]=0, "-", BS_CONTROLE[[#This Row],[SUB]])</f>
        <v>-</v>
      </c>
      <c r="AO240" s="105">
        <f>BS_CONTROLE[[#This Row],[KM - Inicio]]</f>
        <v>0</v>
      </c>
      <c r="AP240" s="105">
        <f>BS_CONTROLE[[#This Row],[KM - Inicio]]</f>
        <v>0</v>
      </c>
      <c r="AQ240" s="108"/>
      <c r="AR240" s="108"/>
      <c r="AS240" s="108"/>
      <c r="AT240" s="135"/>
      <c r="AU240" s="135"/>
      <c r="AV240" s="13"/>
      <c r="AW240" s="13"/>
      <c r="AX240" s="176" t="str">
        <f>IF(D240="","*",IFERROR(IF(ISODD(COUNT(AR240:AW240)),"ERRO",SUM((AS240-AR240),(AU240-AT240),(AW240-AV240))),"ERRO"))</f>
        <v>*</v>
      </c>
      <c r="AY240" s="153"/>
      <c r="AZ240" s="109"/>
      <c r="BA240" s="9" t="str">
        <f>IFERROR(_xlfn.XLOOKUP(AH240, BS_ATIVIDADE[ATIVIDADE],BS_ATIVIDADE[UNIDADE] ), "*")</f>
        <v>*</v>
      </c>
      <c r="BB240" s="12" t="str" cm="1">
        <f t="array" ref="BB2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40" s="12" t="str" cm="1">
        <f t="array" ref="BC2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40" s="10" t="str" cm="1">
        <f t="array" ref="BD2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40" s="150"/>
      <c r="BF240" s="15"/>
      <c r="BG240" s="16"/>
      <c r="BH240" s="16"/>
      <c r="BI240" s="16"/>
      <c r="BJ240" s="17"/>
      <c r="BK240" s="15"/>
      <c r="BL240" s="130"/>
      <c r="BM240" s="130"/>
      <c r="BN240" s="130"/>
      <c r="BO240" s="17"/>
      <c r="BP240" s="11" t="str">
        <f t="shared" si="12"/>
        <v>Aderente</v>
      </c>
      <c r="BQ240" s="18" t="str">
        <f>IF(OR(B240="",E240=""),"*",AX240/O240)</f>
        <v>*</v>
      </c>
      <c r="BR240" s="18" t="str">
        <f>IF(OR(B240="",E240=""),"*",AZ240/P240)</f>
        <v>*</v>
      </c>
      <c r="BS240" s="210" t="str">
        <f t="shared" ref="BS240:BS254" si="16">IF(BM240="","",SUBSTITUTE(BL240," ","")&amp;SUBSTITUTE(BM240," ",""))</f>
        <v/>
      </c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</row>
    <row r="241" spans="1:122">
      <c r="A241" s="45" t="str">
        <f t="shared" si="11"/>
        <v>ANTONIO (TF-681)46070</v>
      </c>
      <c r="B241" s="102">
        <v>46070</v>
      </c>
      <c r="C241" s="134">
        <f>IF(BS_CONTROLE[[#This Row],[DATA]]="","",WEEKNUM(BS_CONTROLE[[#This Row],[DATA]]))</f>
        <v>8</v>
      </c>
      <c r="D241" s="104" t="s">
        <v>882</v>
      </c>
      <c r="E241" s="126" t="s">
        <v>806</v>
      </c>
      <c r="F241" s="142" t="str">
        <f>IF(D241="","*",VLOOKUP(E241,BS_ATIVIDADE[],3,FALSE))</f>
        <v>SOLDA</v>
      </c>
      <c r="G241" s="106" t="s">
        <v>624</v>
      </c>
      <c r="H241" s="106" t="s">
        <v>624</v>
      </c>
      <c r="I241" s="105">
        <v>73</v>
      </c>
      <c r="J241" s="105">
        <v>22.7</v>
      </c>
      <c r="K241" s="105" t="s">
        <v>624</v>
      </c>
      <c r="L241" s="127" t="str" cm="1">
        <f t="array" ref="L2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ZZR-ZDZ</v>
      </c>
      <c r="M241" s="127" t="str" cm="1">
        <f t="array" ref="M2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K18ZDZ</v>
      </c>
      <c r="N241" s="106">
        <v>0.375</v>
      </c>
      <c r="O241" s="106">
        <v>6.25E-2</v>
      </c>
      <c r="P241" s="105">
        <v>1</v>
      </c>
      <c r="Q241" s="9" t="str">
        <f>IF(E241=0, "*", IFERROR(_xlfn.XLOOKUP(E241, BS_ATIVIDADE[ATIVIDADE], BS_ATIVIDADE[UNIDADE]), "*"))</f>
        <v>Nº DE SOLDA</v>
      </c>
      <c r="R241" s="128" t="str" cm="1">
        <f t="array" ref="R2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41" s="128" t="str" cm="1">
        <f t="array" ref="S2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41" s="10" t="str" cm="1">
        <f t="array" ref="T2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41" s="105" t="s">
        <v>1455</v>
      </c>
      <c r="V241" s="151" t="s">
        <v>1150</v>
      </c>
      <c r="W241" s="104" t="s">
        <v>452</v>
      </c>
      <c r="X241" s="129" t="s">
        <v>455</v>
      </c>
      <c r="Y241" s="104"/>
      <c r="Z241" s="105" t="s">
        <v>624</v>
      </c>
      <c r="AA241" s="103"/>
      <c r="AB241" s="152"/>
      <c r="AC241" s="107" t="s">
        <v>624</v>
      </c>
      <c r="AD241" s="105" t="s">
        <v>624</v>
      </c>
      <c r="AE241" s="105" t="s">
        <v>624</v>
      </c>
      <c r="AF241" s="105" t="s">
        <v>624</v>
      </c>
      <c r="AG241" s="14"/>
      <c r="AH241" s="126" t="str">
        <f>IF(BS_CONTROLE[[#This Row],[Atividade]]=0, "-", BS_CONTROLE[[#This Row],[Atividade]])</f>
        <v>PDM - SOLDA</v>
      </c>
      <c r="AI241" s="8" t="str">
        <f>IF(BS_CONTROLE[[#This Row],[Atividade]]=0, "-", BS_CONTROLE[[#This Row],[Atividade]])</f>
        <v>PDM - SOLDA</v>
      </c>
      <c r="AJ241" s="30" t="str">
        <f>BS_CONTROLE[[#This Row],[Local - Partida]]</f>
        <v>-</v>
      </c>
      <c r="AK241" s="30" t="str">
        <f>BS_CONTROLE[[#This Row],[Local - Encerramento]]</f>
        <v>-</v>
      </c>
      <c r="AL241" s="105" t="str">
        <f>IF(BS_CONTROLE[[#This Row],[Entre - Estações]]=0, "-", BS_CONTROLE[[#This Row],[Entre - Estações]])</f>
        <v>ZZR-ZDZ</v>
      </c>
      <c r="AM241" s="105" t="str">
        <f>IF(BS_CONTROLE[[#This Row],[SB]]=0, "-", BS_CONTROLE[[#This Row],[SB]])</f>
        <v>K18ZDZ</v>
      </c>
      <c r="AN241" s="105">
        <f>IF(BS_CONTROLE[[#This Row],[SUB]]=0, "-", BS_CONTROLE[[#This Row],[SUB]])</f>
        <v>73</v>
      </c>
      <c r="AO241" s="105">
        <f>BS_CONTROLE[[#This Row],[KM - Inicio]]</f>
        <v>22.7</v>
      </c>
      <c r="AP241" s="105">
        <f>BS_CONTROLE[[#This Row],[KM - Inicio]]</f>
        <v>22.7</v>
      </c>
      <c r="AQ241" s="108">
        <v>0.35416666666666669</v>
      </c>
      <c r="AR241" s="108">
        <v>0.45347222222222222</v>
      </c>
      <c r="AS241" s="108">
        <v>0.51597222222222228</v>
      </c>
      <c r="AT241" s="135"/>
      <c r="AU241" s="135"/>
      <c r="AV241" s="13"/>
      <c r="AW241" s="13"/>
      <c r="AX241" s="176">
        <f>IF(D241="","*",IFERROR(IF(ISODD(COUNT(AR241:AW241)),"ERRO",SUM((AS241-AR241),(AU241-AT241),(AW241-AV241))),"ERRO"))</f>
        <v>6.2500000000000056E-2</v>
      </c>
      <c r="AY241" s="153"/>
      <c r="AZ241" s="109"/>
      <c r="BA241" s="9" t="str">
        <f>IFERROR(_xlfn.XLOOKUP(AH241, BS_ATIVIDADE[ATIVIDADE],BS_ATIVIDADE[UNIDADE] ), "*")</f>
        <v>Nº DE SOLDA</v>
      </c>
      <c r="BB241" s="12" t="str" cm="1">
        <f t="array" ref="BB2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41" s="12" t="str" cm="1">
        <f t="array" ref="BC2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41" s="10" t="str" cm="1">
        <f t="array" ref="BD2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41" s="150"/>
      <c r="BF241" s="15"/>
      <c r="BG241" s="16">
        <v>1</v>
      </c>
      <c r="BH241" s="16"/>
      <c r="BI241" s="17" t="s">
        <v>1456</v>
      </c>
      <c r="BJ241" s="17" t="s">
        <v>1456</v>
      </c>
      <c r="BK241" s="15"/>
      <c r="BL241" s="130"/>
      <c r="BM241" s="130"/>
      <c r="BN241" s="130"/>
      <c r="BO241" s="17"/>
      <c r="BP241" s="11" t="str">
        <f t="shared" si="12"/>
        <v>Produção</v>
      </c>
      <c r="BQ241" s="18">
        <f>IF(OR(B241="",E241=""),"*",AX241/O241)</f>
        <v>1.0000000000000009</v>
      </c>
      <c r="BR241" s="18">
        <f>IF(OR(B241="",E241=""),"*",AZ241/P241)</f>
        <v>0</v>
      </c>
      <c r="BS241" s="210" t="str">
        <f t="shared" si="16"/>
        <v/>
      </c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</row>
    <row r="242" spans="1:122">
      <c r="A242" s="45" t="str">
        <f t="shared" si="11"/>
        <v/>
      </c>
      <c r="B242" s="102"/>
      <c r="C242" s="134" t="str">
        <f>IF(BS_CONTROLE[[#This Row],[DATA]]="","",WEEKNUM(BS_CONTROLE[[#This Row],[DATA]]))</f>
        <v/>
      </c>
      <c r="D242" s="104"/>
      <c r="E242" s="126"/>
      <c r="F242" s="142" t="str">
        <f>IF(D242="","*",VLOOKUP(E242,BS_ATIVIDADE[],3,FALSE))</f>
        <v>*</v>
      </c>
      <c r="G242" s="106"/>
      <c r="H242" s="106"/>
      <c r="I242" s="105"/>
      <c r="J242" s="105"/>
      <c r="K242" s="105"/>
      <c r="L242" s="127" t="str" cm="1">
        <f t="array" ref="L2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42" s="127" t="str" cm="1">
        <f t="array" ref="M2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42" s="106"/>
      <c r="O242" s="106"/>
      <c r="P242" s="105"/>
      <c r="Q242" s="9" t="str">
        <f>IF(E242=0, "*", IFERROR(_xlfn.XLOOKUP(E242, BS_ATIVIDADE[ATIVIDADE], BS_ATIVIDADE[UNIDADE]), "*"))</f>
        <v>*</v>
      </c>
      <c r="R242" s="128" t="str" cm="1">
        <f t="array" ref="R2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42" s="128" t="str" cm="1">
        <f t="array" ref="S2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42" s="10" t="str" cm="1">
        <f t="array" ref="T2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42" s="105"/>
      <c r="V242" s="151"/>
      <c r="W242" s="104"/>
      <c r="X242" s="129"/>
      <c r="Y242" s="104"/>
      <c r="Z242" s="105"/>
      <c r="AA242" s="103"/>
      <c r="AB242" s="152"/>
      <c r="AC242" s="107"/>
      <c r="AD242" s="105"/>
      <c r="AE242" s="105"/>
      <c r="AF242" s="105"/>
      <c r="AG242" s="14"/>
      <c r="AH242" s="126" t="str">
        <f>IF(BS_CONTROLE[[#This Row],[Atividade]]=0, "-", BS_CONTROLE[[#This Row],[Atividade]])</f>
        <v>-</v>
      </c>
      <c r="AI242" s="8" t="str">
        <f>IF(BS_CONTROLE[[#This Row],[Atividade]]=0, "-", BS_CONTROLE[[#This Row],[Atividade]])</f>
        <v>-</v>
      </c>
      <c r="AJ242" s="30">
        <f>BS_CONTROLE[[#This Row],[Local - Partida]]</f>
        <v>0</v>
      </c>
      <c r="AK242" s="30">
        <f>BS_CONTROLE[[#This Row],[Local - Encerramento]]</f>
        <v>0</v>
      </c>
      <c r="AL242" s="105" t="str">
        <f>IF(BS_CONTROLE[[#This Row],[Entre - Estações]]=0, "-", BS_CONTROLE[[#This Row],[Entre - Estações]])</f>
        <v>-</v>
      </c>
      <c r="AM242" s="105" t="str">
        <f>IF(BS_CONTROLE[[#This Row],[SB]]=0, "-", BS_CONTROLE[[#This Row],[SB]])</f>
        <v>-</v>
      </c>
      <c r="AN242" s="105" t="str">
        <f>IF(BS_CONTROLE[[#This Row],[SUB]]=0, "-", BS_CONTROLE[[#This Row],[SUB]])</f>
        <v>-</v>
      </c>
      <c r="AO242" s="105">
        <f>BS_CONTROLE[[#This Row],[KM - Inicio]]</f>
        <v>0</v>
      </c>
      <c r="AP242" s="105">
        <f>BS_CONTROLE[[#This Row],[KM - Inicio]]</f>
        <v>0</v>
      </c>
      <c r="AQ242" s="108"/>
      <c r="AR242" s="108"/>
      <c r="AS242" s="108"/>
      <c r="AT242" s="135"/>
      <c r="AU242" s="135"/>
      <c r="AV242" s="13"/>
      <c r="AW242" s="13"/>
      <c r="AX242" s="176" t="str">
        <f>IF(D242="","*",IFERROR(IF(ISODD(COUNT(AR242:AW242)),"ERRO",SUM((AS242-AR242),(AU242-AT242),(AW242-AV242))),"ERRO"))</f>
        <v>*</v>
      </c>
      <c r="AY242" s="153"/>
      <c r="AZ242" s="109"/>
      <c r="BA242" s="9" t="str">
        <f>IFERROR(_xlfn.XLOOKUP(AH242, BS_ATIVIDADE[ATIVIDADE],BS_ATIVIDADE[UNIDADE] ), "*")</f>
        <v>*</v>
      </c>
      <c r="BB242" s="12" t="str" cm="1">
        <f t="array" ref="BB2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42" s="12" t="str" cm="1">
        <f t="array" ref="BC2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42" s="10" t="str" cm="1">
        <f t="array" ref="BD2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42" s="150"/>
      <c r="BF242" s="15"/>
      <c r="BG242" s="16"/>
      <c r="BH242" s="16"/>
      <c r="BI242" s="16"/>
      <c r="BJ242" s="17"/>
      <c r="BK242" s="15"/>
      <c r="BL242" s="130"/>
      <c r="BM242" s="130"/>
      <c r="BN242" s="130"/>
      <c r="BO242" s="17"/>
      <c r="BP242" s="11" t="str">
        <f t="shared" si="12"/>
        <v>Aderente</v>
      </c>
      <c r="BQ242" s="18" t="str">
        <f>IF(OR(B242="",E242=""),"*",AX242/O242)</f>
        <v>*</v>
      </c>
      <c r="BR242" s="18" t="str">
        <f>IF(OR(B242="",E242=""),"*",AZ242/P242)</f>
        <v>*</v>
      </c>
      <c r="BS242" s="210" t="str">
        <f t="shared" si="16"/>
        <v/>
      </c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</row>
    <row r="243" spans="1:122">
      <c r="A243" s="45" t="str">
        <f t="shared" si="11"/>
        <v/>
      </c>
      <c r="B243" s="102"/>
      <c r="C243" s="134" t="str">
        <f>IF(BS_CONTROLE[[#This Row],[DATA]]="","",WEEKNUM(BS_CONTROLE[[#This Row],[DATA]]))</f>
        <v/>
      </c>
      <c r="D243" s="104"/>
      <c r="E243" s="126"/>
      <c r="F243" s="142" t="str">
        <f>IF(D243="","*",VLOOKUP(E243,BS_ATIVIDADE[],3,FALSE))</f>
        <v>*</v>
      </c>
      <c r="G243" s="106"/>
      <c r="H243" s="106"/>
      <c r="I243" s="105"/>
      <c r="J243" s="105"/>
      <c r="K243" s="105"/>
      <c r="L243" s="127" t="str" cm="1">
        <f t="array" ref="L2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43" s="127" t="str" cm="1">
        <f t="array" ref="M2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43" s="106"/>
      <c r="O243" s="106"/>
      <c r="P243" s="105"/>
      <c r="Q243" s="9" t="str">
        <f>IF(E243=0, "*", IFERROR(_xlfn.XLOOKUP(E243, BS_ATIVIDADE[ATIVIDADE], BS_ATIVIDADE[UNIDADE]), "*"))</f>
        <v>*</v>
      </c>
      <c r="R243" s="128" t="str" cm="1">
        <f t="array" ref="R2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43" s="128" t="str" cm="1">
        <f t="array" ref="S2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43" s="10" t="str" cm="1">
        <f t="array" ref="T2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43" s="105"/>
      <c r="V243" s="151"/>
      <c r="W243" s="104"/>
      <c r="X243" s="129"/>
      <c r="Y243" s="104"/>
      <c r="Z243" s="105"/>
      <c r="AA243" s="103"/>
      <c r="AB243" s="152"/>
      <c r="AC243" s="107"/>
      <c r="AD243" s="105"/>
      <c r="AE243" s="105"/>
      <c r="AF243" s="105"/>
      <c r="AG243" s="14"/>
      <c r="AH243" s="126" t="str">
        <f>IF(BS_CONTROLE[[#This Row],[Atividade]]=0, "-", BS_CONTROLE[[#This Row],[Atividade]])</f>
        <v>-</v>
      </c>
      <c r="AI243" s="8" t="str">
        <f>IF(BS_CONTROLE[[#This Row],[Atividade]]=0, "-", BS_CONTROLE[[#This Row],[Atividade]])</f>
        <v>-</v>
      </c>
      <c r="AJ243" s="30">
        <f>BS_CONTROLE[[#This Row],[Local - Partida]]</f>
        <v>0</v>
      </c>
      <c r="AK243" s="30">
        <f>BS_CONTROLE[[#This Row],[Local - Encerramento]]</f>
        <v>0</v>
      </c>
      <c r="AL243" s="105" t="str">
        <f>IF(BS_CONTROLE[[#This Row],[Entre - Estações]]=0, "-", BS_CONTROLE[[#This Row],[Entre - Estações]])</f>
        <v>-</v>
      </c>
      <c r="AM243" s="105" t="str">
        <f>IF(BS_CONTROLE[[#This Row],[SB]]=0, "-", BS_CONTROLE[[#This Row],[SB]])</f>
        <v>-</v>
      </c>
      <c r="AN243" s="105" t="str">
        <f>IF(BS_CONTROLE[[#This Row],[SUB]]=0, "-", BS_CONTROLE[[#This Row],[SUB]])</f>
        <v>-</v>
      </c>
      <c r="AO243" s="105">
        <f>BS_CONTROLE[[#This Row],[KM - Inicio]]</f>
        <v>0</v>
      </c>
      <c r="AP243" s="105">
        <f>BS_CONTROLE[[#This Row],[KM - Inicio]]</f>
        <v>0</v>
      </c>
      <c r="AQ243" s="108"/>
      <c r="AR243" s="108"/>
      <c r="AS243" s="108"/>
      <c r="AT243" s="135"/>
      <c r="AU243" s="135"/>
      <c r="AV243" s="13"/>
      <c r="AW243" s="13"/>
      <c r="AX243" s="176" t="str">
        <f>IF(D243="","*",IFERROR(IF(ISODD(COUNT(AR243:AW243)),"ERRO",SUM((AS243-AR243),(AU243-AT243),(AW243-AV243))),"ERRO"))</f>
        <v>*</v>
      </c>
      <c r="AY243" s="153"/>
      <c r="AZ243" s="109"/>
      <c r="BA243" s="9" t="str">
        <f>IFERROR(_xlfn.XLOOKUP(AH243, BS_ATIVIDADE[ATIVIDADE],BS_ATIVIDADE[UNIDADE] ), "*")</f>
        <v>*</v>
      </c>
      <c r="BB243" s="12" t="str" cm="1">
        <f t="array" ref="BB2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43" s="12" t="str" cm="1">
        <f t="array" ref="BC2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43" s="10" t="str" cm="1">
        <f t="array" ref="BD2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43" s="150"/>
      <c r="BF243" s="15"/>
      <c r="BG243" s="16"/>
      <c r="BH243" s="16"/>
      <c r="BI243" s="16"/>
      <c r="BJ243" s="17"/>
      <c r="BK243" s="15"/>
      <c r="BL243" s="130"/>
      <c r="BM243" s="130"/>
      <c r="BN243" s="130"/>
      <c r="BO243" s="17"/>
      <c r="BP243" s="11" t="str">
        <f t="shared" si="12"/>
        <v>Aderente</v>
      </c>
      <c r="BQ243" s="18" t="str">
        <f>IF(OR(B243="",E243=""),"*",AX243/O243)</f>
        <v>*</v>
      </c>
      <c r="BR243" s="18" t="str">
        <f>IF(OR(B243="",E243=""),"*",AZ243/P243)</f>
        <v>*</v>
      </c>
      <c r="BS243" s="210" t="str">
        <f t="shared" si="16"/>
        <v/>
      </c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</row>
    <row r="244" spans="1:122">
      <c r="A244" s="45" t="str">
        <f t="shared" si="11"/>
        <v>CARLOS (TP-722)46070</v>
      </c>
      <c r="B244" s="102">
        <v>46070</v>
      </c>
      <c r="C244" s="134">
        <f>IF(BS_CONTROLE[[#This Row],[DATA]]="","",WEEKNUM(BS_CONTROLE[[#This Row],[DATA]]))</f>
        <v>8</v>
      </c>
      <c r="D244" s="104" t="s">
        <v>888</v>
      </c>
      <c r="E244" s="126" t="s">
        <v>806</v>
      </c>
      <c r="F244" s="142" t="str">
        <f>IF(D244="","*",VLOOKUP(E244,BS_ATIVIDADE[],3,FALSE))</f>
        <v>SOLDA</v>
      </c>
      <c r="G244" s="106" t="s">
        <v>624</v>
      </c>
      <c r="H244" s="106" t="s">
        <v>624</v>
      </c>
      <c r="I244" s="105">
        <v>70</v>
      </c>
      <c r="J244" s="105">
        <v>157.30000000000001</v>
      </c>
      <c r="K244" s="105" t="s">
        <v>624</v>
      </c>
      <c r="L244" s="127" t="str" cm="1">
        <f t="array" ref="L2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ZOX</v>
      </c>
      <c r="M244" s="127" t="str" cm="1">
        <f t="array" ref="M2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ZOX1</v>
      </c>
      <c r="N244" s="106">
        <v>0.375</v>
      </c>
      <c r="O244" s="106">
        <v>6.25E-2</v>
      </c>
      <c r="P244" s="105">
        <v>1</v>
      </c>
      <c r="Q244" s="9" t="str">
        <f>IF(E244=0, "*", IFERROR(_xlfn.XLOOKUP(E244, BS_ATIVIDADE[ATIVIDADE], BS_ATIVIDADE[UNIDADE]), "*"))</f>
        <v>Nº DE SOLDA</v>
      </c>
      <c r="R244" s="128" t="str" cm="1">
        <f t="array" ref="R2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44" s="128" t="str" cm="1">
        <f t="array" ref="S2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44" s="10" t="str" cm="1">
        <f t="array" ref="T2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44" s="105" t="s">
        <v>1249</v>
      </c>
      <c r="V244" s="151" t="s">
        <v>1150</v>
      </c>
      <c r="W244" s="104" t="s">
        <v>452</v>
      </c>
      <c r="X244" s="129" t="s">
        <v>455</v>
      </c>
      <c r="Y244" s="104"/>
      <c r="Z244" s="105" t="s">
        <v>624</v>
      </c>
      <c r="AA244" s="103"/>
      <c r="AB244" s="152"/>
      <c r="AC244" s="107" t="s">
        <v>624</v>
      </c>
      <c r="AD244" s="105" t="s">
        <v>624</v>
      </c>
      <c r="AE244" s="105" t="s">
        <v>624</v>
      </c>
      <c r="AF244" s="105" t="s">
        <v>624</v>
      </c>
      <c r="AG244" s="14"/>
      <c r="AH244" s="126" t="str">
        <f>IF(BS_CONTROLE[[#This Row],[Atividade]]=0, "-", BS_CONTROLE[[#This Row],[Atividade]])</f>
        <v>PDM - SOLDA</v>
      </c>
      <c r="AI244" s="8" t="str">
        <f>IF(BS_CONTROLE[[#This Row],[Atividade]]=0, "-", BS_CONTROLE[[#This Row],[Atividade]])</f>
        <v>PDM - SOLDA</v>
      </c>
      <c r="AJ244" s="30" t="str">
        <f>BS_CONTROLE[[#This Row],[Local - Partida]]</f>
        <v>-</v>
      </c>
      <c r="AK244" s="30" t="str">
        <f>BS_CONTROLE[[#This Row],[Local - Encerramento]]</f>
        <v>-</v>
      </c>
      <c r="AL244" s="105" t="str">
        <f>IF(BS_CONTROLE[[#This Row],[Entre - Estações]]=0, "-", BS_CONTROLE[[#This Row],[Entre - Estações]])</f>
        <v>ZOX</v>
      </c>
      <c r="AM244" s="105" t="str">
        <f>IF(BS_CONTROLE[[#This Row],[SB]]=0, "-", BS_CONTROLE[[#This Row],[SB]])</f>
        <v>ZOX1</v>
      </c>
      <c r="AN244" s="105">
        <f>IF(BS_CONTROLE[[#This Row],[SUB]]=0, "-", BS_CONTROLE[[#This Row],[SUB]])</f>
        <v>70</v>
      </c>
      <c r="AO244" s="105">
        <f>BS_CONTROLE[[#This Row],[KM - Inicio]]</f>
        <v>157.30000000000001</v>
      </c>
      <c r="AP244" s="105">
        <f>BS_CONTROLE[[#This Row],[KM - Inicio]]</f>
        <v>157.30000000000001</v>
      </c>
      <c r="AQ244" s="108">
        <v>0.42291666666666666</v>
      </c>
      <c r="AR244" s="108"/>
      <c r="AS244" s="108"/>
      <c r="AT244" s="135"/>
      <c r="AU244" s="135"/>
      <c r="AV244" s="13"/>
      <c r="AW244" s="13"/>
      <c r="AX244" s="176">
        <f>IF(D244="","*",IFERROR(IF(ISODD(COUNT(AR244:AW244)),"ERRO",SUM((AS244-AR244),(AU244-AT244),(AW244-AV244))),"ERRO"))</f>
        <v>0</v>
      </c>
      <c r="AY244" s="153"/>
      <c r="AZ244" s="109"/>
      <c r="BA244" s="9" t="str">
        <f>IFERROR(_xlfn.XLOOKUP(AH244, BS_ATIVIDADE[ATIVIDADE],BS_ATIVIDADE[UNIDADE] ), "*")</f>
        <v>Nº DE SOLDA</v>
      </c>
      <c r="BB244" s="12" t="str" cm="1">
        <f t="array" ref="BB2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44" s="12" t="str" cm="1">
        <f t="array" ref="BC2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44" s="10" t="str" cm="1">
        <f t="array" ref="BD2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44" s="150"/>
      <c r="BF244" s="15"/>
      <c r="BG244" s="16"/>
      <c r="BH244" s="16"/>
      <c r="BI244" s="16" t="s">
        <v>1457</v>
      </c>
      <c r="BJ244" s="17"/>
      <c r="BK244" s="15"/>
      <c r="BL244" s="130"/>
      <c r="BM244" s="130"/>
      <c r="BN244" s="130"/>
      <c r="BO244" s="17"/>
      <c r="BP244" s="11" t="str">
        <f t="shared" si="12"/>
        <v>Produção e Intervalo</v>
      </c>
      <c r="BQ244" s="18">
        <f>IF(OR(B244="",E244=""),"*",AX244/O244)</f>
        <v>0</v>
      </c>
      <c r="BR244" s="18">
        <f>IF(OR(B244="",E244=""),"*",AZ244/P244)</f>
        <v>0</v>
      </c>
      <c r="BS244" s="210" t="str">
        <f t="shared" si="16"/>
        <v/>
      </c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</row>
    <row r="245" spans="1:122">
      <c r="A245" s="45" t="str">
        <f t="shared" si="11"/>
        <v>V8346070</v>
      </c>
      <c r="B245" s="102">
        <v>46070</v>
      </c>
      <c r="C245" s="134">
        <f>IF(BS_CONTROLE[[#This Row],[DATA]]="","",WEEKNUM(BS_CONTROLE[[#This Row],[DATA]]))</f>
        <v>8</v>
      </c>
      <c r="D245" s="104" t="s">
        <v>822</v>
      </c>
      <c r="E245" s="126" t="s">
        <v>729</v>
      </c>
      <c r="F245" s="142" t="str">
        <f>IF(D245="","*",VLOOKUP(E245,BS_ATIVIDADE[],3,FALSE))</f>
        <v>MECANIZAÇÃO - SOCADORA</v>
      </c>
      <c r="G245" s="106" t="s">
        <v>61</v>
      </c>
      <c r="H245" s="106" t="s">
        <v>61</v>
      </c>
      <c r="I245" s="105">
        <v>70</v>
      </c>
      <c r="J245" s="105">
        <v>135</v>
      </c>
      <c r="K245" s="105">
        <v>136</v>
      </c>
      <c r="L245" s="127" t="str" cm="1">
        <f t="array" ref="L2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</v>
      </c>
      <c r="M245" s="127" t="s">
        <v>1458</v>
      </c>
      <c r="N245" s="106">
        <v>0.35416666666666669</v>
      </c>
      <c r="O245" s="106">
        <v>0.125</v>
      </c>
      <c r="P245" s="105">
        <v>720</v>
      </c>
      <c r="Q245" s="9" t="str">
        <f>IF(E245=0, "*", IFERROR(_xlfn.XLOOKUP(E245, BS_ATIVIDADE[ATIVIDADE], BS_ATIVIDADE[UNIDADE]), "*"))</f>
        <v>M</v>
      </c>
      <c r="R245" s="128" t="str" cm="1">
        <f t="array" ref="R2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45" s="128" t="str" cm="1">
        <f t="array" ref="S2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45" s="10" t="str" cm="1">
        <f t="array" ref="T2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45" s="105" t="s">
        <v>1063</v>
      </c>
      <c r="V245" s="151" t="s">
        <v>1282</v>
      </c>
      <c r="W245" s="104" t="s">
        <v>447</v>
      </c>
      <c r="X245" s="129" t="s">
        <v>446</v>
      </c>
      <c r="Y245" s="104"/>
      <c r="Z245" s="105">
        <v>1</v>
      </c>
      <c r="AA245" s="103" t="s">
        <v>443</v>
      </c>
      <c r="AB245" s="152"/>
      <c r="AC245" s="107">
        <v>0.29166666666666669</v>
      </c>
      <c r="AD245" s="105">
        <v>6233</v>
      </c>
      <c r="AE245" s="105" t="s">
        <v>624</v>
      </c>
      <c r="AF245" s="105" t="s">
        <v>624</v>
      </c>
      <c r="AG245" s="14"/>
      <c r="AH245" s="126" t="str">
        <f>IF(BS_CONTROLE[[#This Row],[Atividade]]=0, "-", BS_CONTROLE[[#This Row],[Atividade]])</f>
        <v>MECANIZAÇÃO - SOCADORA</v>
      </c>
      <c r="AI245" s="8" t="str">
        <f>IF(BS_CONTROLE[[#This Row],[Atividade]]=0, "-", BS_CONTROLE[[#This Row],[Atividade]])</f>
        <v>MECANIZAÇÃO - SOCADORA</v>
      </c>
      <c r="AJ245" s="30" t="str">
        <f>BS_CONTROLE[[#This Row],[Local - Partida]]</f>
        <v>ZIQ1752</v>
      </c>
      <c r="AK245" s="30" t="str">
        <f>BS_CONTROLE[[#This Row],[Local - Encerramento]]</f>
        <v>ZIQ1752</v>
      </c>
      <c r="AL245" s="105" t="str">
        <f>IF(BS_CONTROLE[[#This Row],[Entre - Estações]]=0, "-", BS_CONTROLE[[#This Row],[Entre - Estações]])</f>
        <v>ZRQ</v>
      </c>
      <c r="AM245" s="105" t="str">
        <f>IF(BS_CONTROLE[[#This Row],[SB]]=0, "-", BS_CONTROLE[[#This Row],[SB]])</f>
        <v>ZRQ1/ZRQ1381</v>
      </c>
      <c r="AN245" s="105">
        <f>IF(BS_CONTROLE[[#This Row],[SUB]]=0, "-", BS_CONTROLE[[#This Row],[SUB]])</f>
        <v>70</v>
      </c>
      <c r="AO245" s="105">
        <f>BS_CONTROLE[[#This Row],[KM - Inicio]]</f>
        <v>135</v>
      </c>
      <c r="AP245" s="105">
        <f>BS_CONTROLE[[#This Row],[KM - Inicio]]</f>
        <v>135</v>
      </c>
      <c r="AQ245" s="108">
        <v>0.35208333333333336</v>
      </c>
      <c r="AR245" s="108">
        <v>0</v>
      </c>
      <c r="AS245" s="108">
        <v>0</v>
      </c>
      <c r="AT245" s="135"/>
      <c r="AU245" s="135"/>
      <c r="AV245" s="13"/>
      <c r="AW245" s="13"/>
      <c r="AX245" s="176">
        <f>IF(D245="","*",IFERROR(IF(ISODD(COUNT(AR245:AW245)),"ERRO",SUM((AS245-AR245),(AU245-AT245),(AW245-AV245))),"ERRO"))</f>
        <v>0</v>
      </c>
      <c r="AY245" s="153"/>
      <c r="AZ245" s="109">
        <v>0</v>
      </c>
      <c r="BA245" s="9" t="str">
        <f>IFERROR(_xlfn.XLOOKUP(AH245, BS_ATIVIDADE[ATIVIDADE],BS_ATIVIDADE[UNIDADE] ), "*")</f>
        <v>M</v>
      </c>
      <c r="BB245" s="12" t="str" cm="1">
        <f t="array" ref="BB2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45" s="12" t="str" cm="1">
        <f t="array" ref="BC2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45" s="10" t="str" cm="1">
        <f t="array" ref="BD2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45" s="150"/>
      <c r="BF245" s="15"/>
      <c r="BG245" s="16">
        <v>0</v>
      </c>
      <c r="BH245" s="16"/>
      <c r="BI245" s="16" t="s">
        <v>1459</v>
      </c>
      <c r="BJ245" s="16" t="s">
        <v>1459</v>
      </c>
      <c r="BK245" s="15"/>
      <c r="BL245" s="130" t="s">
        <v>471</v>
      </c>
      <c r="BM245" s="130" t="s">
        <v>491</v>
      </c>
      <c r="BN245" s="130" t="s">
        <v>599</v>
      </c>
      <c r="BO245" s="17" t="s">
        <v>624</v>
      </c>
      <c r="BP245" s="11" t="str">
        <f t="shared" si="12"/>
        <v>Produção e Intervalo</v>
      </c>
      <c r="BQ245" s="18">
        <f>IF(OR(B245="",E245=""),"*",AX245/O245)</f>
        <v>0</v>
      </c>
      <c r="BR245" s="18">
        <f>IF(OR(B245="",E245=""),"*",AZ245/P245)</f>
        <v>0</v>
      </c>
      <c r="BS245" s="210" t="str">
        <f t="shared" si="16"/>
        <v>CCOCirculaçãoIntervaloContrato</v>
      </c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</row>
    <row r="246" spans="1:122">
      <c r="A246" s="45" t="str">
        <f t="shared" si="11"/>
        <v/>
      </c>
      <c r="B246" s="102"/>
      <c r="C246" s="134" t="str">
        <f>IF(BS_CONTROLE[[#This Row],[DATA]]="","",WEEKNUM(BS_CONTROLE[[#This Row],[DATA]]))</f>
        <v/>
      </c>
      <c r="D246" s="104"/>
      <c r="E246" s="126"/>
      <c r="F246" s="142" t="str">
        <f>IF(D246="","*",VLOOKUP(E246,BS_ATIVIDADE[],3,FALSE))</f>
        <v>*</v>
      </c>
      <c r="G246" s="106"/>
      <c r="H246" s="106"/>
      <c r="I246" s="105"/>
      <c r="J246" s="105"/>
      <c r="K246" s="105"/>
      <c r="L246" s="127" t="str" cm="1">
        <f t="array" ref="L2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46" s="127" t="str" cm="1">
        <f t="array" ref="M2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46" s="106"/>
      <c r="O246" s="106"/>
      <c r="P246" s="105"/>
      <c r="Q246" s="9" t="str">
        <f>IF(E246=0, "*", IFERROR(_xlfn.XLOOKUP(E246, BS_ATIVIDADE[ATIVIDADE], BS_ATIVIDADE[UNIDADE]), "*"))</f>
        <v>*</v>
      </c>
      <c r="R246" s="128" t="str" cm="1">
        <f t="array" ref="R2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46" s="128" t="str" cm="1">
        <f t="array" ref="S2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46" s="10" t="str" cm="1">
        <f t="array" ref="T2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46" s="105"/>
      <c r="V246" s="151"/>
      <c r="W246" s="104"/>
      <c r="X246" s="129"/>
      <c r="Y246" s="104"/>
      <c r="Z246" s="105"/>
      <c r="AA246" s="103"/>
      <c r="AB246" s="152"/>
      <c r="AC246" s="107"/>
      <c r="AD246" s="105"/>
      <c r="AE246" s="105"/>
      <c r="AF246" s="105"/>
      <c r="AG246" s="14"/>
      <c r="AH246" s="126" t="str">
        <f>IF(BS_CONTROLE[[#This Row],[Atividade]]=0, "-", BS_CONTROLE[[#This Row],[Atividade]])</f>
        <v>-</v>
      </c>
      <c r="AI246" s="8" t="str">
        <f>IF(BS_CONTROLE[[#This Row],[Atividade]]=0, "-", BS_CONTROLE[[#This Row],[Atividade]])</f>
        <v>-</v>
      </c>
      <c r="AJ246" s="30">
        <f>BS_CONTROLE[[#This Row],[Local - Partida]]</f>
        <v>0</v>
      </c>
      <c r="AK246" s="30">
        <f>BS_CONTROLE[[#This Row],[Local - Encerramento]]</f>
        <v>0</v>
      </c>
      <c r="AL246" s="105" t="str">
        <f>IF(BS_CONTROLE[[#This Row],[Entre - Estações]]=0, "-", BS_CONTROLE[[#This Row],[Entre - Estações]])</f>
        <v>-</v>
      </c>
      <c r="AM246" s="105" t="str">
        <f>IF(BS_CONTROLE[[#This Row],[SB]]=0, "-", BS_CONTROLE[[#This Row],[SB]])</f>
        <v>-</v>
      </c>
      <c r="AN246" s="105" t="str">
        <f>IF(BS_CONTROLE[[#This Row],[SUB]]=0, "-", BS_CONTROLE[[#This Row],[SUB]])</f>
        <v>-</v>
      </c>
      <c r="AO246" s="105">
        <f>BS_CONTROLE[[#This Row],[KM - Inicio]]</f>
        <v>0</v>
      </c>
      <c r="AP246" s="105">
        <f>BS_CONTROLE[[#This Row],[KM - Inicio]]</f>
        <v>0</v>
      </c>
      <c r="AQ246" s="108"/>
      <c r="AR246" s="108"/>
      <c r="AS246" s="108"/>
      <c r="AT246" s="135"/>
      <c r="AU246" s="135"/>
      <c r="AV246" s="13"/>
      <c r="AW246" s="13"/>
      <c r="AX246" s="176" t="str">
        <f>IF(D246="","*",IFERROR(IF(ISODD(COUNT(AR246:AW246)),"ERRO",SUM((AS246-AR246),(AU246-AT246),(AW246-AV246))),"ERRO"))</f>
        <v>*</v>
      </c>
      <c r="AY246" s="153"/>
      <c r="AZ246" s="109"/>
      <c r="BA246" s="9" t="str">
        <f>IFERROR(_xlfn.XLOOKUP(AH246, BS_ATIVIDADE[ATIVIDADE],BS_ATIVIDADE[UNIDADE] ), "*")</f>
        <v>*</v>
      </c>
      <c r="BB246" s="12" t="str" cm="1">
        <f t="array" ref="BB2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46" s="12" t="str" cm="1">
        <f t="array" ref="BC2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46" s="10" t="str" cm="1">
        <f t="array" ref="BD2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46" s="150"/>
      <c r="BF246" s="15"/>
      <c r="BG246" s="16"/>
      <c r="BH246" s="16"/>
      <c r="BI246" s="16"/>
      <c r="BJ246" s="17"/>
      <c r="BK246" s="15"/>
      <c r="BL246" s="130"/>
      <c r="BM246" s="130"/>
      <c r="BN246" s="130"/>
      <c r="BO246" s="17"/>
      <c r="BP246" s="11" t="str">
        <f t="shared" si="12"/>
        <v>Aderente</v>
      </c>
      <c r="BQ246" s="18" t="str">
        <f>IF(OR(B246="",E246=""),"*",AX246/O246)</f>
        <v>*</v>
      </c>
      <c r="BR246" s="18" t="str">
        <f>IF(OR(B246="",E246=""),"*",AZ246/P246)</f>
        <v>*</v>
      </c>
      <c r="BS246" s="210" t="str">
        <f t="shared" si="16"/>
        <v/>
      </c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</row>
    <row r="247" spans="1:122">
      <c r="A247" s="45" t="str">
        <f t="shared" si="11"/>
        <v>N4046071</v>
      </c>
      <c r="B247" s="102">
        <v>46071</v>
      </c>
      <c r="C247" s="134">
        <f>IF(BS_CONTROLE[[#This Row],[DATA]]="","",WEEKNUM(BS_CONTROLE[[#This Row],[DATA]]))</f>
        <v>8</v>
      </c>
      <c r="D247" s="104" t="s">
        <v>1460</v>
      </c>
      <c r="E247" s="126" t="s">
        <v>638</v>
      </c>
      <c r="F247" s="142" t="str">
        <f>IF(D247="","*",VLOOKUP(E247,BS_ATIVIDADE[],3,FALSE))</f>
        <v>OUTROS</v>
      </c>
      <c r="G247" s="106" t="s">
        <v>384</v>
      </c>
      <c r="H247" s="106" t="s">
        <v>334</v>
      </c>
      <c r="I247" s="105">
        <v>73</v>
      </c>
      <c r="J247" s="105">
        <v>371</v>
      </c>
      <c r="K247" s="105" t="s">
        <v>624</v>
      </c>
      <c r="L247" s="127" t="s">
        <v>1461</v>
      </c>
      <c r="M247" s="127" t="s">
        <v>1462</v>
      </c>
      <c r="N247" s="106">
        <v>0.41666666666666669</v>
      </c>
      <c r="O247" s="106">
        <v>4.1666666666666664E-2</v>
      </c>
      <c r="P247" s="105">
        <v>1</v>
      </c>
      <c r="Q247" s="9" t="str">
        <f>IF(E247=0, "*", IFERROR(_xlfn.XLOOKUP(E247, BS_ATIVIDADE[ATIVIDADE], BS_ATIVIDADE[UNIDADE]), "*"))</f>
        <v>BINÁRIO</v>
      </c>
      <c r="R247" s="128" t="str" cm="1">
        <f t="array" ref="R2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47" s="128" t="str" cm="1">
        <f t="array" ref="S2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47" s="10" t="str" cm="1">
        <f t="array" ref="T2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47" s="105" t="s">
        <v>1463</v>
      </c>
      <c r="V247" s="151" t="s">
        <v>1464</v>
      </c>
      <c r="W247" s="104" t="s">
        <v>452</v>
      </c>
      <c r="X247" s="129"/>
      <c r="Y247" s="104"/>
      <c r="Z247" s="105">
        <v>1</v>
      </c>
      <c r="AA247" s="103" t="s">
        <v>443</v>
      </c>
      <c r="AB247" s="152"/>
      <c r="AC247" s="107">
        <v>0.33333333333333331</v>
      </c>
      <c r="AD247" s="105">
        <v>9345</v>
      </c>
      <c r="AE247" s="105" t="s">
        <v>624</v>
      </c>
      <c r="AF247" s="105" t="s">
        <v>624</v>
      </c>
      <c r="AG247" s="14"/>
      <c r="AH247" s="126" t="str">
        <f>IF(BS_CONTROLE[[#This Row],[Atividade]]=0, "-", BS_CONTROLE[[#This Row],[Atividade]])</f>
        <v>DESLOCAMENTO</v>
      </c>
      <c r="AI247" s="8" t="str">
        <f>IF(BS_CONTROLE[[#This Row],[Atividade]]=0, "-", BS_CONTROLE[[#This Row],[Atividade]])</f>
        <v>DESLOCAMENTO</v>
      </c>
      <c r="AJ247" s="30" t="str">
        <f>BS_CONTROLE[[#This Row],[Local - Partida]]</f>
        <v>ZJA2</v>
      </c>
      <c r="AK247" s="30" t="str">
        <f>BS_CONTROLE[[#This Row],[Local - Encerramento]]</f>
        <v>ZDP2</v>
      </c>
      <c r="AL247" s="105" t="str">
        <f>IF(BS_CONTROLE[[#This Row],[Entre - Estações]]=0, "-", BS_CONTROLE[[#This Row],[Entre - Estações]])</f>
        <v>ZJA-ZDP</v>
      </c>
      <c r="AM247" s="105" t="str">
        <f>IF(BS_CONTROLE[[#This Row],[SB]]=0, "-", BS_CONTROLE[[#This Row],[SB]])</f>
        <v>ZJAZDP</v>
      </c>
      <c r="AN247" s="105">
        <f>IF(BS_CONTROLE[[#This Row],[SUB]]=0, "-", BS_CONTROLE[[#This Row],[SUB]])</f>
        <v>73</v>
      </c>
      <c r="AO247" s="105">
        <f>BS_CONTROLE[[#This Row],[KM - Inicio]]</f>
        <v>371</v>
      </c>
      <c r="AP247" s="105">
        <f>BS_CONTROLE[[#This Row],[KM - Inicio]]</f>
        <v>371</v>
      </c>
      <c r="AQ247" s="108"/>
      <c r="AR247" s="108"/>
      <c r="AS247" s="108"/>
      <c r="AT247" s="135"/>
      <c r="AU247" s="135"/>
      <c r="AV247" s="13"/>
      <c r="AW247" s="13"/>
      <c r="AX247" s="176">
        <f>IF(D247="","*",IFERROR(IF(ISODD(COUNT(AR247:AW247)),"ERRO",SUM((AS247-AR247),(AU247-AT247),(AW247-AV247))),"ERRO"))</f>
        <v>0</v>
      </c>
      <c r="AY247" s="153"/>
      <c r="AZ247" s="109"/>
      <c r="BA247" s="9" t="str">
        <f>IFERROR(_xlfn.XLOOKUP(AH247, BS_ATIVIDADE[ATIVIDADE],BS_ATIVIDADE[UNIDADE] ), "*")</f>
        <v>BINÁRIO</v>
      </c>
      <c r="BB247" s="12" t="str" cm="1">
        <f t="array" ref="BB2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47" s="12" t="str" cm="1">
        <f t="array" ref="BC2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47" s="10" t="str" cm="1">
        <f t="array" ref="BD2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47" s="150"/>
      <c r="BF247" s="15"/>
      <c r="BG247" s="16"/>
      <c r="BH247" s="16"/>
      <c r="BI247" s="16"/>
      <c r="BJ247" s="17"/>
      <c r="BK247" s="15"/>
      <c r="BL247" s="130"/>
      <c r="BM247" s="130"/>
      <c r="BN247" s="130"/>
      <c r="BO247" s="17"/>
      <c r="BP247" s="11" t="str">
        <f t="shared" si="12"/>
        <v>Produção e Intervalo</v>
      </c>
      <c r="BQ247" s="18">
        <f>IF(OR(B247="",E247=""),"*",AX247/O247)</f>
        <v>0</v>
      </c>
      <c r="BR247" s="18">
        <f>IF(OR(B247="",E247=""),"*",AZ247/P247)</f>
        <v>0</v>
      </c>
      <c r="BS247" s="210" t="str">
        <f t="shared" si="16"/>
        <v/>
      </c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</row>
    <row r="248" spans="1:122">
      <c r="A248" s="45" t="str">
        <f t="shared" si="11"/>
        <v/>
      </c>
      <c r="B248" s="102"/>
      <c r="C248" s="134" t="str">
        <f>IF(BS_CONTROLE[[#This Row],[DATA]]="","",WEEKNUM(BS_CONTROLE[[#This Row],[DATA]]))</f>
        <v/>
      </c>
      <c r="D248" s="104"/>
      <c r="E248" s="126"/>
      <c r="F248" s="142" t="str">
        <f>IF(D248="","*",VLOOKUP(E248,BS_ATIVIDADE[],3,FALSE))</f>
        <v>*</v>
      </c>
      <c r="G248" s="106"/>
      <c r="H248" s="106"/>
      <c r="I248" s="105"/>
      <c r="J248" s="105"/>
      <c r="K248" s="105"/>
      <c r="L248" s="127" t="str" cm="1">
        <f t="array" ref="L2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48" s="127" t="str" cm="1">
        <f t="array" ref="M2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48" s="106"/>
      <c r="O248" s="106"/>
      <c r="P248" s="105"/>
      <c r="Q248" s="9" t="str">
        <f>IF(E248=0, "*", IFERROR(_xlfn.XLOOKUP(E248, BS_ATIVIDADE[ATIVIDADE], BS_ATIVIDADE[UNIDADE]), "*"))</f>
        <v>*</v>
      </c>
      <c r="R248" s="128" t="str" cm="1">
        <f t="array" ref="R2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48" s="128" t="str" cm="1">
        <f t="array" ref="S2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48" s="10" t="str" cm="1">
        <f t="array" ref="T2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48" s="105"/>
      <c r="V248" s="151"/>
      <c r="W248" s="104"/>
      <c r="X248" s="129"/>
      <c r="Y248" s="104"/>
      <c r="Z248" s="105"/>
      <c r="AA248" s="103"/>
      <c r="AB248" s="152"/>
      <c r="AC248" s="107"/>
      <c r="AD248" s="105"/>
      <c r="AE248" s="105"/>
      <c r="AF248" s="105"/>
      <c r="AG248" s="14"/>
      <c r="AH248" s="126" t="str">
        <f>IF(BS_CONTROLE[[#This Row],[Atividade]]=0, "-", BS_CONTROLE[[#This Row],[Atividade]])</f>
        <v>-</v>
      </c>
      <c r="AI248" s="8" t="str">
        <f>IF(BS_CONTROLE[[#This Row],[Atividade]]=0, "-", BS_CONTROLE[[#This Row],[Atividade]])</f>
        <v>-</v>
      </c>
      <c r="AJ248" s="30">
        <f>BS_CONTROLE[[#This Row],[Local - Partida]]</f>
        <v>0</v>
      </c>
      <c r="AK248" s="30">
        <f>BS_CONTROLE[[#This Row],[Local - Encerramento]]</f>
        <v>0</v>
      </c>
      <c r="AL248" s="105" t="str">
        <f>IF(BS_CONTROLE[[#This Row],[Entre - Estações]]=0, "-", BS_CONTROLE[[#This Row],[Entre - Estações]])</f>
        <v>-</v>
      </c>
      <c r="AM248" s="105" t="str">
        <f>IF(BS_CONTROLE[[#This Row],[SB]]=0, "-", BS_CONTROLE[[#This Row],[SB]])</f>
        <v>-</v>
      </c>
      <c r="AN248" s="105" t="str">
        <f>IF(BS_CONTROLE[[#This Row],[SUB]]=0, "-", BS_CONTROLE[[#This Row],[SUB]])</f>
        <v>-</v>
      </c>
      <c r="AO248" s="105">
        <f>BS_CONTROLE[[#This Row],[KM - Inicio]]</f>
        <v>0</v>
      </c>
      <c r="AP248" s="105">
        <f>BS_CONTROLE[[#This Row],[KM - Inicio]]</f>
        <v>0</v>
      </c>
      <c r="AQ248" s="108"/>
      <c r="AR248" s="108"/>
      <c r="AS248" s="108"/>
      <c r="AT248" s="135"/>
      <c r="AU248" s="135"/>
      <c r="AV248" s="13"/>
      <c r="AW248" s="13"/>
      <c r="AX248" s="176" t="str">
        <f>IF(D248="","*",IFERROR(IF(ISODD(COUNT(AR248:AW248)),"ERRO",SUM((AS248-AR248),(AU248-AT248),(AW248-AV248))),"ERRO"))</f>
        <v>*</v>
      </c>
      <c r="AY248" s="153"/>
      <c r="AZ248" s="109"/>
      <c r="BA248" s="9" t="str">
        <f>IFERROR(_xlfn.XLOOKUP(AH248, BS_ATIVIDADE[ATIVIDADE],BS_ATIVIDADE[UNIDADE] ), "*")</f>
        <v>*</v>
      </c>
      <c r="BB248" s="12" t="str" cm="1">
        <f t="array" ref="BB2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48" s="12" t="str" cm="1">
        <f t="array" ref="BC2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48" s="10" t="str" cm="1">
        <f t="array" ref="BD2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48" s="150"/>
      <c r="BF248" s="15"/>
      <c r="BG248" s="16"/>
      <c r="BH248" s="16"/>
      <c r="BI248" s="16"/>
      <c r="BJ248" s="17"/>
      <c r="BK248" s="15"/>
      <c r="BL248" s="130"/>
      <c r="BM248" s="130"/>
      <c r="BN248" s="130"/>
      <c r="BO248" s="17"/>
      <c r="BP248" s="11" t="str">
        <f t="shared" si="12"/>
        <v>Aderente</v>
      </c>
      <c r="BQ248" s="18" t="str">
        <f>IF(OR(B248="",E248=""),"*",AX248/O248)</f>
        <v>*</v>
      </c>
      <c r="BR248" s="18" t="str">
        <f>IF(OR(B248="",E248=""),"*",AZ248/P248)</f>
        <v>*</v>
      </c>
      <c r="BS248" s="210" t="str">
        <f t="shared" si="16"/>
        <v/>
      </c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</row>
    <row r="249" spans="1:122">
      <c r="A249" s="45" t="str">
        <f t="shared" si="11"/>
        <v>V8746071</v>
      </c>
      <c r="B249" s="102">
        <v>46071</v>
      </c>
      <c r="C249" s="134">
        <f>IF(BS_CONTROLE[[#This Row],[DATA]]="","",WEEKNUM(BS_CONTROLE[[#This Row],[DATA]]))</f>
        <v>8</v>
      </c>
      <c r="D249" s="104" t="s">
        <v>830</v>
      </c>
      <c r="E249" s="126" t="s">
        <v>729</v>
      </c>
      <c r="F249" s="142" t="str">
        <f>IF(D249="","*",VLOOKUP(E249,BS_ATIVIDADE[],3,FALSE))</f>
        <v>MECANIZAÇÃO - SOCADORA</v>
      </c>
      <c r="G249" s="106" t="s">
        <v>1465</v>
      </c>
      <c r="H249" s="106" t="s">
        <v>334</v>
      </c>
      <c r="I249" s="105">
        <v>73</v>
      </c>
      <c r="J249" s="105">
        <v>325.2</v>
      </c>
      <c r="K249" s="105">
        <v>325.60000000000002</v>
      </c>
      <c r="L249" s="127" t="str" cm="1">
        <f t="array" ref="L2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ZGI-ZFN</v>
      </c>
      <c r="M249" s="127" t="str" cm="1">
        <f t="array" ref="M2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ZGI326</v>
      </c>
      <c r="N249" s="106">
        <v>0.35416666666666669</v>
      </c>
      <c r="O249" s="106">
        <v>6.25E-2</v>
      </c>
      <c r="P249" s="105">
        <v>765</v>
      </c>
      <c r="Q249" s="9" t="str">
        <f>IF(E249=0, "*", IFERROR(_xlfn.XLOOKUP(E249, BS_ATIVIDADE[ATIVIDADE], BS_ATIVIDADE[UNIDADE]), "*"))</f>
        <v>M</v>
      </c>
      <c r="R249" s="128" t="str" cm="1">
        <f t="array" ref="R2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49" s="128" t="str" cm="1">
        <f t="array" ref="S2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TMI-ZEB</v>
      </c>
      <c r="T249" s="10" t="str" cm="1">
        <f t="array" ref="T2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49" s="105" t="s">
        <v>1063</v>
      </c>
      <c r="V249" s="151" t="s">
        <v>1282</v>
      </c>
      <c r="W249" s="104" t="s">
        <v>452</v>
      </c>
      <c r="X249" s="129"/>
      <c r="Y249" s="104"/>
      <c r="Z249" s="105">
        <v>1</v>
      </c>
      <c r="AA249" s="103" t="s">
        <v>443</v>
      </c>
      <c r="AB249" s="152"/>
      <c r="AC249" s="107">
        <v>0.29166666666666669</v>
      </c>
      <c r="AD249" s="105">
        <v>6230</v>
      </c>
      <c r="AE249" s="105">
        <v>6237</v>
      </c>
      <c r="AF249" s="105" t="s">
        <v>624</v>
      </c>
      <c r="AG249" s="14"/>
      <c r="AH249" s="126" t="str">
        <f>IF(BS_CONTROLE[[#This Row],[Atividade]]=0, "-", BS_CONTROLE[[#This Row],[Atividade]])</f>
        <v>MECANIZAÇÃO - SOCADORA</v>
      </c>
      <c r="AI249" s="8" t="str">
        <f>IF(BS_CONTROLE[[#This Row],[Atividade]]=0, "-", BS_CONTROLE[[#This Row],[Atividade]])</f>
        <v>MECANIZAÇÃO - SOCADORA</v>
      </c>
      <c r="AJ249" s="30" t="str">
        <f>BS_CONTROLE[[#This Row],[Local - Partida]]</f>
        <v>ZPD2</v>
      </c>
      <c r="AK249" s="30" t="str">
        <f>BS_CONTROLE[[#This Row],[Local - Encerramento]]</f>
        <v>ZDP2</v>
      </c>
      <c r="AL249" s="105" t="str">
        <f>IF(BS_CONTROLE[[#This Row],[Entre - Estações]]=0, "-", BS_CONTROLE[[#This Row],[Entre - Estações]])</f>
        <v>ZGI-ZFN</v>
      </c>
      <c r="AM249" s="105" t="str">
        <f>IF(BS_CONTROLE[[#This Row],[SB]]=0, "-", BS_CONTROLE[[#This Row],[SB]])</f>
        <v>ZGI326</v>
      </c>
      <c r="AN249" s="105">
        <f>IF(BS_CONTROLE[[#This Row],[SUB]]=0, "-", BS_CONTROLE[[#This Row],[SUB]])</f>
        <v>73</v>
      </c>
      <c r="AO249" s="105">
        <f>BS_CONTROLE[[#This Row],[KM - Inicio]]</f>
        <v>325.2</v>
      </c>
      <c r="AP249" s="105">
        <f>BS_CONTROLE[[#This Row],[KM - Inicio]]</f>
        <v>325.2</v>
      </c>
      <c r="AQ249" s="108"/>
      <c r="AR249" s="108"/>
      <c r="AS249" s="108"/>
      <c r="AT249" s="135"/>
      <c r="AU249" s="135"/>
      <c r="AV249" s="13"/>
      <c r="AW249" s="13"/>
      <c r="AX249" s="176">
        <f>IF(D249="","*",IFERROR(IF(ISODD(COUNT(AR249:AW249)),"ERRO",SUM((AS249-AR249),(AU249-AT249),(AW249-AV249))),"ERRO"))</f>
        <v>0</v>
      </c>
      <c r="AY249" s="153"/>
      <c r="AZ249" s="109"/>
      <c r="BA249" s="9" t="str">
        <f>IFERROR(_xlfn.XLOOKUP(AH249, BS_ATIVIDADE[ATIVIDADE],BS_ATIVIDADE[UNIDADE] ), "*")</f>
        <v>M</v>
      </c>
      <c r="BB249" s="12" t="str" cm="1">
        <f t="array" ref="BB2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49" s="12" t="str" cm="1">
        <f t="array" ref="BC2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TMI-ZEB</v>
      </c>
      <c r="BD249" s="10" t="str" cm="1">
        <f t="array" ref="BD2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49" s="150"/>
      <c r="BF249" s="15"/>
      <c r="BG249" s="16"/>
      <c r="BH249" s="16"/>
      <c r="BI249" s="16"/>
      <c r="BJ249" s="17"/>
      <c r="BK249" s="15"/>
      <c r="BL249" s="130"/>
      <c r="BM249" s="130"/>
      <c r="BN249" s="130"/>
      <c r="BO249" s="17"/>
      <c r="BP249" s="11" t="str">
        <f t="shared" si="12"/>
        <v>Produção e Intervalo</v>
      </c>
      <c r="BQ249" s="18">
        <f>IF(OR(B249="",E249=""),"*",AX249/O249)</f>
        <v>0</v>
      </c>
      <c r="BR249" s="18">
        <f>IF(OR(B249="",E249=""),"*",AZ249/P249)</f>
        <v>0</v>
      </c>
      <c r="BS249" s="210" t="str">
        <f t="shared" si="16"/>
        <v/>
      </c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</row>
    <row r="250" spans="1:122">
      <c r="A250" s="45" t="str">
        <f t="shared" si="11"/>
        <v/>
      </c>
      <c r="B250" s="102"/>
      <c r="C250" s="134" t="str">
        <f>IF(BS_CONTROLE[[#This Row],[DATA]]="","",WEEKNUM(BS_CONTROLE[[#This Row],[DATA]]))</f>
        <v/>
      </c>
      <c r="D250" s="104"/>
      <c r="E250" s="126"/>
      <c r="F250" s="142" t="str">
        <f>IF(D250="","*",VLOOKUP(E250,BS_ATIVIDADE[],3,FALSE))</f>
        <v>*</v>
      </c>
      <c r="G250" s="106"/>
      <c r="H250" s="106"/>
      <c r="I250" s="105"/>
      <c r="J250" s="105"/>
      <c r="K250" s="105"/>
      <c r="L250" s="127" t="str" cm="1">
        <f t="array" ref="L2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50" s="127" t="str" cm="1">
        <f t="array" ref="M2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50" s="106"/>
      <c r="O250" s="106"/>
      <c r="P250" s="105"/>
      <c r="Q250" s="9" t="str">
        <f>IF(E250=0, "*", IFERROR(_xlfn.XLOOKUP(E250, BS_ATIVIDADE[ATIVIDADE], BS_ATIVIDADE[UNIDADE]), "*"))</f>
        <v>*</v>
      </c>
      <c r="R250" s="128" t="str" cm="1">
        <f t="array" ref="R2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50" s="128" t="str" cm="1">
        <f t="array" ref="S2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50" s="10" t="str" cm="1">
        <f t="array" ref="T2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50" s="105"/>
      <c r="V250" s="151"/>
      <c r="W250" s="104"/>
      <c r="X250" s="129"/>
      <c r="Y250" s="104"/>
      <c r="Z250" s="105"/>
      <c r="AA250" s="103"/>
      <c r="AB250" s="152"/>
      <c r="AC250" s="107"/>
      <c r="AD250" s="105"/>
      <c r="AE250" s="105"/>
      <c r="AF250" s="105"/>
      <c r="AG250" s="14"/>
      <c r="AH250" s="126" t="str">
        <f>IF(BS_CONTROLE[[#This Row],[Atividade]]=0, "-", BS_CONTROLE[[#This Row],[Atividade]])</f>
        <v>-</v>
      </c>
      <c r="AI250" s="8" t="str">
        <f>IF(BS_CONTROLE[[#This Row],[Atividade]]=0, "-", BS_CONTROLE[[#This Row],[Atividade]])</f>
        <v>-</v>
      </c>
      <c r="AJ250" s="30">
        <f>BS_CONTROLE[[#This Row],[Local - Partida]]</f>
        <v>0</v>
      </c>
      <c r="AK250" s="30">
        <f>BS_CONTROLE[[#This Row],[Local - Encerramento]]</f>
        <v>0</v>
      </c>
      <c r="AL250" s="105" t="str">
        <f>IF(BS_CONTROLE[[#This Row],[Entre - Estações]]=0, "-", BS_CONTROLE[[#This Row],[Entre - Estações]])</f>
        <v>-</v>
      </c>
      <c r="AM250" s="105" t="str">
        <f>IF(BS_CONTROLE[[#This Row],[SB]]=0, "-", BS_CONTROLE[[#This Row],[SB]])</f>
        <v>-</v>
      </c>
      <c r="AN250" s="105" t="str">
        <f>IF(BS_CONTROLE[[#This Row],[SUB]]=0, "-", BS_CONTROLE[[#This Row],[SUB]])</f>
        <v>-</v>
      </c>
      <c r="AO250" s="105">
        <f>BS_CONTROLE[[#This Row],[KM - Inicio]]</f>
        <v>0</v>
      </c>
      <c r="AP250" s="105">
        <f>BS_CONTROLE[[#This Row],[KM - Inicio]]</f>
        <v>0</v>
      </c>
      <c r="AQ250" s="108"/>
      <c r="AR250" s="108"/>
      <c r="AS250" s="108"/>
      <c r="AT250" s="135"/>
      <c r="AU250" s="135"/>
      <c r="AV250" s="13"/>
      <c r="AW250" s="13"/>
      <c r="AX250" s="176" t="str">
        <f>IF(D250="","*",IFERROR(IF(ISODD(COUNT(AR250:AW250)),"ERRO",SUM((AS250-AR250),(AU250-AT250),(AW250-AV250))),"ERRO"))</f>
        <v>*</v>
      </c>
      <c r="AY250" s="153"/>
      <c r="AZ250" s="109"/>
      <c r="BA250" s="9" t="str">
        <f>IFERROR(_xlfn.XLOOKUP(AH250, BS_ATIVIDADE[ATIVIDADE],BS_ATIVIDADE[UNIDADE] ), "*")</f>
        <v>*</v>
      </c>
      <c r="BB250" s="12" t="str" cm="1">
        <f t="array" ref="BB2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50" s="12" t="str" cm="1">
        <f t="array" ref="BC2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50" s="10" t="str" cm="1">
        <f t="array" ref="BD2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50" s="150"/>
      <c r="BF250" s="15"/>
      <c r="BG250" s="16"/>
      <c r="BH250" s="16"/>
      <c r="BI250" s="16"/>
      <c r="BJ250" s="17"/>
      <c r="BK250" s="15"/>
      <c r="BL250" s="130"/>
      <c r="BM250" s="130"/>
      <c r="BN250" s="130"/>
      <c r="BO250" s="17"/>
      <c r="BP250" s="11" t="str">
        <f t="shared" si="12"/>
        <v>Aderente</v>
      </c>
      <c r="BQ250" s="18" t="str">
        <f>IF(OR(B250="",E250=""),"*",AX250/O250)</f>
        <v>*</v>
      </c>
      <c r="BR250" s="18" t="str">
        <f>IF(OR(B250="",E250=""),"*",AZ250/P250)</f>
        <v>*</v>
      </c>
      <c r="BS250" s="210" t="str">
        <f t="shared" si="16"/>
        <v/>
      </c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</row>
    <row r="251" spans="1:122">
      <c r="A251" s="45" t="str">
        <f t="shared" si="11"/>
        <v>A7346071</v>
      </c>
      <c r="B251" s="102">
        <v>46071</v>
      </c>
      <c r="C251" s="134">
        <f>IF(BS_CONTROLE[[#This Row],[DATA]]="","",WEEKNUM(BS_CONTROLE[[#This Row],[DATA]]))</f>
        <v>8</v>
      </c>
      <c r="D251" s="104" t="s">
        <v>745</v>
      </c>
      <c r="E251" s="126" t="s">
        <v>645</v>
      </c>
      <c r="F251" s="142" t="str">
        <f>IF(D251="","*",VLOOKUP(E251,BS_ATIVIDADE[],3,FALSE))</f>
        <v>DETECÇÃO</v>
      </c>
      <c r="G251" s="106" t="s">
        <v>251</v>
      </c>
      <c r="H251" s="106" t="s">
        <v>332</v>
      </c>
      <c r="I251" s="105">
        <v>73</v>
      </c>
      <c r="J251" s="105">
        <v>203</v>
      </c>
      <c r="K251" s="105" t="s">
        <v>624</v>
      </c>
      <c r="L251" s="127" t="s">
        <v>1466</v>
      </c>
      <c r="M251" s="127" t="s">
        <v>1467</v>
      </c>
      <c r="N251" s="106">
        <v>0.375</v>
      </c>
      <c r="O251" s="106">
        <v>4.1666666666666664E-2</v>
      </c>
      <c r="P251" s="105">
        <v>100</v>
      </c>
      <c r="Q251" s="9" t="str">
        <f>IF(E251=0, "*", IFERROR(_xlfn.XLOOKUP(E251, BS_ATIVIDADE[ATIVIDADE], BS_ATIVIDADE[UNIDADE]), "*"))</f>
        <v>KM</v>
      </c>
      <c r="R251" s="128" t="str" cm="1">
        <f t="array" ref="R2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1" s="128" t="str" cm="1">
        <f t="array" ref="S2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51" s="10" t="str" cm="1">
        <f t="array" ref="T2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1" s="105" t="s">
        <v>1288</v>
      </c>
      <c r="V251" s="151" t="s">
        <v>1468</v>
      </c>
      <c r="W251" s="104" t="s">
        <v>447</v>
      </c>
      <c r="X251" s="129"/>
      <c r="Y251" s="104"/>
      <c r="Z251" s="105">
        <v>1</v>
      </c>
      <c r="AA251" s="103" t="s">
        <v>443</v>
      </c>
      <c r="AB251" s="152"/>
      <c r="AC251" s="107">
        <v>0.29166666666666669</v>
      </c>
      <c r="AD251" s="105">
        <v>6296</v>
      </c>
      <c r="AE251" s="105" t="s">
        <v>624</v>
      </c>
      <c r="AF251" s="105" t="s">
        <v>624</v>
      </c>
      <c r="AG251" s="14"/>
      <c r="AH251" s="126" t="str">
        <f>IF(BS_CONTROLE[[#This Row],[Atividade]]=0, "-", BS_CONTROLE[[#This Row],[Atividade]])</f>
        <v>DETECÇÃO - RONDA 7 DIAS</v>
      </c>
      <c r="AI251" s="8" t="str">
        <f>IF(BS_CONTROLE[[#This Row],[Atividade]]=0, "-", BS_CONTROLE[[#This Row],[Atividade]])</f>
        <v>DETECÇÃO - RONDA 7 DIAS</v>
      </c>
      <c r="AJ251" s="30" t="str">
        <f>BS_CONTROLE[[#This Row],[Local - Partida]]</f>
        <v>ZRU</v>
      </c>
      <c r="AK251" s="30" t="str">
        <f>BS_CONTROLE[[#This Row],[Local - Encerramento]]</f>
        <v>ZDP</v>
      </c>
      <c r="AL251" s="105" t="str">
        <f>IF(BS_CONTROLE[[#This Row],[Entre - Estações]]=0, "-", BS_CONTROLE[[#This Row],[Entre - Estações]])</f>
        <v>ZRU-ZVP</v>
      </c>
      <c r="AM251" s="105" t="str">
        <f>IF(BS_CONTROLE[[#This Row],[SB]]=0, "-", BS_CONTROLE[[#This Row],[SB]])</f>
        <v>ZRUZVP</v>
      </c>
      <c r="AN251" s="105">
        <f>IF(BS_CONTROLE[[#This Row],[SUB]]=0, "-", BS_CONTROLE[[#This Row],[SUB]])</f>
        <v>73</v>
      </c>
      <c r="AO251" s="105">
        <f>BS_CONTROLE[[#This Row],[KM - Inicio]]</f>
        <v>203</v>
      </c>
      <c r="AP251" s="105">
        <f>BS_CONTROLE[[#This Row],[KM - Inicio]]</f>
        <v>203</v>
      </c>
      <c r="AQ251" s="108"/>
      <c r="AR251" s="108"/>
      <c r="AS251" s="108"/>
      <c r="AT251" s="135"/>
      <c r="AU251" s="135"/>
      <c r="AV251" s="13"/>
      <c r="AW251" s="13"/>
      <c r="AX251" s="176">
        <f>IF(D251="","*",IFERROR(IF(ISODD(COUNT(AR251:AW251)),"ERRO",SUM((AS251-AR251),(AU251-AT251),(AW251-AV251))),"ERRO"))</f>
        <v>0</v>
      </c>
      <c r="AY251" s="153"/>
      <c r="AZ251" s="109"/>
      <c r="BA251" s="9" t="str">
        <f>IFERROR(_xlfn.XLOOKUP(AH251, BS_ATIVIDADE[ATIVIDADE],BS_ATIVIDADE[UNIDADE] ), "*")</f>
        <v>KM</v>
      </c>
      <c r="BB251" s="12" t="str" cm="1">
        <f t="array" ref="BB2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1" s="12" t="str" cm="1">
        <f t="array" ref="BC2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51" s="10" t="str" cm="1">
        <f t="array" ref="BD2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1" s="150"/>
      <c r="BF251" s="15"/>
      <c r="BG251" s="16"/>
      <c r="BH251" s="16"/>
      <c r="BI251" s="16"/>
      <c r="BJ251" s="17"/>
      <c r="BK251" s="15"/>
      <c r="BL251" s="130"/>
      <c r="BM251" s="130"/>
      <c r="BN251" s="130"/>
      <c r="BO251" s="17"/>
      <c r="BP251" s="11" t="str">
        <f t="shared" si="12"/>
        <v>Produção e Intervalo</v>
      </c>
      <c r="BQ251" s="18">
        <f>IF(OR(B251="",E251=""),"*",AX251/O251)</f>
        <v>0</v>
      </c>
      <c r="BR251" s="18">
        <f>IF(OR(B251="",E251=""),"*",AZ251/P251)</f>
        <v>0</v>
      </c>
      <c r="BS251" s="210" t="str">
        <f t="shared" si="16"/>
        <v/>
      </c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</row>
    <row r="252" spans="1:122">
      <c r="A252" s="45" t="str">
        <f t="shared" si="11"/>
        <v>W5446071</v>
      </c>
      <c r="B252" s="102">
        <v>46071</v>
      </c>
      <c r="C252" s="134">
        <f>IF(BS_CONTROLE[[#This Row],[DATA]]="","",WEEKNUM(BS_CONTROLE[[#This Row],[DATA]]))</f>
        <v>8</v>
      </c>
      <c r="D252" s="104" t="s">
        <v>850</v>
      </c>
      <c r="E252" s="126" t="s">
        <v>638</v>
      </c>
      <c r="F252" s="142" t="str">
        <f>IF(D252="","*",VLOOKUP(E252,BS_ATIVIDADE[],3,FALSE))</f>
        <v>OUTROS</v>
      </c>
      <c r="G252" s="106" t="s">
        <v>253</v>
      </c>
      <c r="H252" s="106" t="s">
        <v>302</v>
      </c>
      <c r="I252" s="105">
        <v>73</v>
      </c>
      <c r="J252" s="105">
        <v>203</v>
      </c>
      <c r="K252" s="105" t="s">
        <v>624</v>
      </c>
      <c r="L252" s="127" t="s">
        <v>1352</v>
      </c>
      <c r="M252" s="127" t="s">
        <v>1353</v>
      </c>
      <c r="N252" s="106">
        <v>0.45833333333333331</v>
      </c>
      <c r="O252" s="106">
        <v>4.1666666666666664E-2</v>
      </c>
      <c r="P252" s="105">
        <v>1</v>
      </c>
      <c r="Q252" s="9" t="str">
        <f>IF(E252=0, "*", IFERROR(_xlfn.XLOOKUP(E252, BS_ATIVIDADE[ATIVIDADE], BS_ATIVIDADE[UNIDADE]), "*"))</f>
        <v>BINÁRIO</v>
      </c>
      <c r="R252" s="128" t="str" cm="1">
        <f t="array" ref="R2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2" s="128" t="str" cm="1">
        <f t="array" ref="S2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52" s="10" t="str" cm="1">
        <f t="array" ref="T2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2" s="105" t="s">
        <v>1354</v>
      </c>
      <c r="V252" s="151" t="s">
        <v>1469</v>
      </c>
      <c r="W252" s="104" t="s">
        <v>452</v>
      </c>
      <c r="X252" s="129"/>
      <c r="Y252" s="104"/>
      <c r="Z252" s="105">
        <v>1</v>
      </c>
      <c r="AA252" s="103" t="s">
        <v>449</v>
      </c>
      <c r="AB252" s="152"/>
      <c r="AC252" s="107">
        <v>0.41666666666666669</v>
      </c>
      <c r="AD252" s="105">
        <v>9401</v>
      </c>
      <c r="AE252" s="105" t="s">
        <v>624</v>
      </c>
      <c r="AF252" s="105" t="s">
        <v>624</v>
      </c>
      <c r="AG252" s="14"/>
      <c r="AH252" s="126" t="str">
        <f>IF(BS_CONTROLE[[#This Row],[Atividade]]=0, "-", BS_CONTROLE[[#This Row],[Atividade]])</f>
        <v>DESLOCAMENTO</v>
      </c>
      <c r="AI252" s="8" t="str">
        <f>IF(BS_CONTROLE[[#This Row],[Atividade]]=0, "-", BS_CONTROLE[[#This Row],[Atividade]])</f>
        <v>DESLOCAMENTO</v>
      </c>
      <c r="AJ252" s="30" t="str">
        <f>BS_CONTROLE[[#This Row],[Local - Partida]]</f>
        <v>ZRU2</v>
      </c>
      <c r="AK252" s="30" t="str">
        <f>BS_CONTROLE[[#This Row],[Local - Encerramento]]</f>
        <v>ZEC2</v>
      </c>
      <c r="AL252" s="105" t="str">
        <f>IF(BS_CONTROLE[[#This Row],[Entre - Estações]]=0, "-", BS_CONTROLE[[#This Row],[Entre - Estações]])</f>
        <v>ZRU-ZEC</v>
      </c>
      <c r="AM252" s="105" t="str">
        <f>IF(BS_CONTROLE[[#This Row],[SB]]=0, "-", BS_CONTROLE[[#This Row],[SB]])</f>
        <v>ZRUZEC</v>
      </c>
      <c r="AN252" s="105">
        <f>IF(BS_CONTROLE[[#This Row],[SUB]]=0, "-", BS_CONTROLE[[#This Row],[SUB]])</f>
        <v>73</v>
      </c>
      <c r="AO252" s="105">
        <f>BS_CONTROLE[[#This Row],[KM - Inicio]]</f>
        <v>203</v>
      </c>
      <c r="AP252" s="105">
        <f>BS_CONTROLE[[#This Row],[KM - Inicio]]</f>
        <v>203</v>
      </c>
      <c r="AQ252" s="108"/>
      <c r="AR252" s="108"/>
      <c r="AS252" s="108"/>
      <c r="AT252" s="135"/>
      <c r="AU252" s="135"/>
      <c r="AV252" s="13"/>
      <c r="AW252" s="13"/>
      <c r="AX252" s="176">
        <f>IF(D252="","*",IFERROR(IF(ISODD(COUNT(AR252:AW252)),"ERRO",SUM((AS252-AR252),(AU252-AT252),(AW252-AV252))),"ERRO"))</f>
        <v>0</v>
      </c>
      <c r="AY252" s="153"/>
      <c r="AZ252" s="109"/>
      <c r="BA252" s="9" t="str">
        <f>IFERROR(_xlfn.XLOOKUP(AH252, BS_ATIVIDADE[ATIVIDADE],BS_ATIVIDADE[UNIDADE] ), "*")</f>
        <v>BINÁRIO</v>
      </c>
      <c r="BB252" s="12" t="str" cm="1">
        <f t="array" ref="BB2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2" s="12" t="str" cm="1">
        <f t="array" ref="BC2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52" s="10" t="str" cm="1">
        <f t="array" ref="BD2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2" s="150"/>
      <c r="BF252" s="15"/>
      <c r="BG252" s="16"/>
      <c r="BH252" s="16"/>
      <c r="BI252" s="16"/>
      <c r="BJ252" s="17"/>
      <c r="BK252" s="15"/>
      <c r="BL252" s="130"/>
      <c r="BM252" s="130"/>
      <c r="BN252" s="130"/>
      <c r="BO252" s="17"/>
      <c r="BP252" s="11" t="str">
        <f t="shared" si="12"/>
        <v>Produção e Intervalo</v>
      </c>
      <c r="BQ252" s="18">
        <f>IF(OR(B252="",E252=""),"*",AX252/O252)</f>
        <v>0</v>
      </c>
      <c r="BR252" s="18">
        <f>IF(OR(B252="",E252=""),"*",AZ252/P252)</f>
        <v>0</v>
      </c>
      <c r="BS252" s="210" t="str">
        <f t="shared" si="16"/>
        <v/>
      </c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</row>
    <row r="253" spans="1:122">
      <c r="A253" s="45" t="str">
        <f t="shared" si="11"/>
        <v/>
      </c>
      <c r="B253" s="102"/>
      <c r="C253" s="134" t="str">
        <f>IF(BS_CONTROLE[[#This Row],[DATA]]="","",WEEKNUM(BS_CONTROLE[[#This Row],[DATA]]))</f>
        <v/>
      </c>
      <c r="D253" s="104"/>
      <c r="E253" s="126"/>
      <c r="F253" s="142" t="str">
        <f>IF(D253="","*",VLOOKUP(E253,BS_ATIVIDADE[],3,FALSE))</f>
        <v>*</v>
      </c>
      <c r="G253" s="106"/>
      <c r="H253" s="106"/>
      <c r="I253" s="105"/>
      <c r="J253" s="105"/>
      <c r="K253" s="105"/>
      <c r="L253" s="127" t="str" cm="1">
        <f t="array" ref="L2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53" s="127" t="str" cm="1">
        <f t="array" ref="M2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53" s="106"/>
      <c r="O253" s="106"/>
      <c r="P253" s="105"/>
      <c r="Q253" s="9" t="str">
        <f>IF(E253=0, "*", IFERROR(_xlfn.XLOOKUP(E253, BS_ATIVIDADE[ATIVIDADE], BS_ATIVIDADE[UNIDADE]), "*"))</f>
        <v>*</v>
      </c>
      <c r="R253" s="128" t="str" cm="1">
        <f t="array" ref="R2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53" s="128" t="str" cm="1">
        <f t="array" ref="S2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53" s="10" t="str" cm="1">
        <f t="array" ref="T2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53" s="105"/>
      <c r="V253" s="151"/>
      <c r="W253" s="104"/>
      <c r="X253" s="129"/>
      <c r="Y253" s="104"/>
      <c r="Z253" s="105"/>
      <c r="AA253" s="103"/>
      <c r="AB253" s="152"/>
      <c r="AC253" s="107"/>
      <c r="AD253" s="105"/>
      <c r="AE253" s="105"/>
      <c r="AF253" s="105"/>
      <c r="AG253" s="14"/>
      <c r="AH253" s="126" t="str">
        <f>IF(BS_CONTROLE[[#This Row],[Atividade]]=0, "-", BS_CONTROLE[[#This Row],[Atividade]])</f>
        <v>-</v>
      </c>
      <c r="AI253" s="8" t="str">
        <f>IF(BS_CONTROLE[[#This Row],[Atividade]]=0, "-", BS_CONTROLE[[#This Row],[Atividade]])</f>
        <v>-</v>
      </c>
      <c r="AJ253" s="30">
        <f>BS_CONTROLE[[#This Row],[Local - Partida]]</f>
        <v>0</v>
      </c>
      <c r="AK253" s="30">
        <f>BS_CONTROLE[[#This Row],[Local - Encerramento]]</f>
        <v>0</v>
      </c>
      <c r="AL253" s="105" t="str">
        <f>IF(BS_CONTROLE[[#This Row],[Entre - Estações]]=0, "-", BS_CONTROLE[[#This Row],[Entre - Estações]])</f>
        <v>-</v>
      </c>
      <c r="AM253" s="105" t="str">
        <f>IF(BS_CONTROLE[[#This Row],[SB]]=0, "-", BS_CONTROLE[[#This Row],[SB]])</f>
        <v>-</v>
      </c>
      <c r="AN253" s="105" t="str">
        <f>IF(BS_CONTROLE[[#This Row],[SUB]]=0, "-", BS_CONTROLE[[#This Row],[SUB]])</f>
        <v>-</v>
      </c>
      <c r="AO253" s="105">
        <f>BS_CONTROLE[[#This Row],[KM - Inicio]]</f>
        <v>0</v>
      </c>
      <c r="AP253" s="105">
        <f>BS_CONTROLE[[#This Row],[KM - Inicio]]</f>
        <v>0</v>
      </c>
      <c r="AQ253" s="108"/>
      <c r="AR253" s="108"/>
      <c r="AS253" s="108"/>
      <c r="AT253" s="135"/>
      <c r="AU253" s="135"/>
      <c r="AV253" s="13"/>
      <c r="AW253" s="13"/>
      <c r="AX253" s="176" t="str">
        <f>IF(D253="","*",IFERROR(IF(ISODD(COUNT(AR253:AW253)),"ERRO",SUM((AS253-AR253),(AU253-AT253),(AW253-AV253))),"ERRO"))</f>
        <v>*</v>
      </c>
      <c r="AY253" s="153"/>
      <c r="AZ253" s="109"/>
      <c r="BA253" s="9" t="str">
        <f>IFERROR(_xlfn.XLOOKUP(AH253, BS_ATIVIDADE[ATIVIDADE],BS_ATIVIDADE[UNIDADE] ), "*")</f>
        <v>*</v>
      </c>
      <c r="BB253" s="12" t="str" cm="1">
        <f t="array" ref="BB2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53" s="12" t="str" cm="1">
        <f t="array" ref="BC2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53" s="10" t="str" cm="1">
        <f t="array" ref="BD2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53" s="150"/>
      <c r="BF253" s="15"/>
      <c r="BG253" s="16"/>
      <c r="BH253" s="16"/>
      <c r="BI253" s="16"/>
      <c r="BJ253" s="17"/>
      <c r="BK253" s="15"/>
      <c r="BL253" s="130"/>
      <c r="BM253" s="130"/>
      <c r="BN253" s="130"/>
      <c r="BO253" s="17"/>
      <c r="BP253" s="11" t="str">
        <f t="shared" si="12"/>
        <v>Aderente</v>
      </c>
      <c r="BQ253" s="18" t="str">
        <f>IF(OR(B253="",E253=""),"*",AX253/O253)</f>
        <v>*</v>
      </c>
      <c r="BR253" s="18" t="str">
        <f>IF(OR(B253="",E253=""),"*",AZ253/P253)</f>
        <v>*</v>
      </c>
      <c r="BS253" s="210" t="str">
        <f t="shared" si="16"/>
        <v/>
      </c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</row>
    <row r="254" spans="1:122">
      <c r="A254" s="45" t="str">
        <f t="shared" si="11"/>
        <v>PEDRO (TP-696)46071</v>
      </c>
      <c r="B254" s="102">
        <v>46071</v>
      </c>
      <c r="C254" s="134">
        <f>IF(BS_CONTROLE[[#This Row],[DATA]]="","",WEEKNUM(BS_CONTROLE[[#This Row],[DATA]]))</f>
        <v>8</v>
      </c>
      <c r="D254" s="104" t="s">
        <v>945</v>
      </c>
      <c r="E254" s="126" t="s">
        <v>806</v>
      </c>
      <c r="F254" s="142" t="str">
        <f>IF(D254="","*",VLOOKUP(E254,BS_ATIVIDADE[],3,FALSE))</f>
        <v>SOLDA</v>
      </c>
      <c r="G254" s="106" t="s">
        <v>624</v>
      </c>
      <c r="H254" s="106" t="s">
        <v>624</v>
      </c>
      <c r="I254" s="105">
        <v>73</v>
      </c>
      <c r="J254" s="105">
        <v>212.1</v>
      </c>
      <c r="K254" s="105" t="s">
        <v>624</v>
      </c>
      <c r="L254" s="127" t="str" cm="1">
        <f t="array" ref="L2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ZGB-ZMO</v>
      </c>
      <c r="M254" s="127" t="str" cm="1">
        <f t="array" ref="M2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ZGBPAT1</v>
      </c>
      <c r="N254" s="106">
        <v>0.375</v>
      </c>
      <c r="O254" s="106">
        <v>6.25E-2</v>
      </c>
      <c r="P254" s="105">
        <v>1</v>
      </c>
      <c r="Q254" s="9" t="str">
        <f>IF(E254=0, "*", IFERROR(_xlfn.XLOOKUP(E254, BS_ATIVIDADE[ATIVIDADE], BS_ATIVIDADE[UNIDADE]), "*"))</f>
        <v>Nº DE SOLDA</v>
      </c>
      <c r="R254" s="128" t="str" cm="1">
        <f t="array" ref="R2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4" s="128" t="str" cm="1">
        <f t="array" ref="S2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54" s="10" t="str" cm="1">
        <f t="array" ref="T2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4" s="105" t="s">
        <v>1292</v>
      </c>
      <c r="V254" s="151" t="s">
        <v>1470</v>
      </c>
      <c r="W254" s="104" t="s">
        <v>452</v>
      </c>
      <c r="X254" s="129"/>
      <c r="Y254" s="104"/>
      <c r="Z254" s="105" t="s">
        <v>624</v>
      </c>
      <c r="AA254" s="103"/>
      <c r="AB254" s="152"/>
      <c r="AC254" s="107" t="s">
        <v>624</v>
      </c>
      <c r="AD254" s="105" t="s">
        <v>624</v>
      </c>
      <c r="AE254" s="105" t="s">
        <v>624</v>
      </c>
      <c r="AF254" s="105" t="s">
        <v>624</v>
      </c>
      <c r="AG254" s="14"/>
      <c r="AH254" s="126" t="str">
        <f>IF(BS_CONTROLE[[#This Row],[Atividade]]=0, "-", BS_CONTROLE[[#This Row],[Atividade]])</f>
        <v>PDM - SOLDA</v>
      </c>
      <c r="AI254" s="8" t="str">
        <f>IF(BS_CONTROLE[[#This Row],[Atividade]]=0, "-", BS_CONTROLE[[#This Row],[Atividade]])</f>
        <v>PDM - SOLDA</v>
      </c>
      <c r="AJ254" s="30" t="str">
        <f>BS_CONTROLE[[#This Row],[Local - Partida]]</f>
        <v>-</v>
      </c>
      <c r="AK254" s="30" t="str">
        <f>BS_CONTROLE[[#This Row],[Local - Encerramento]]</f>
        <v>-</v>
      </c>
      <c r="AL254" s="105" t="str">
        <f>IF(BS_CONTROLE[[#This Row],[Entre - Estações]]=0, "-", BS_CONTROLE[[#This Row],[Entre - Estações]])</f>
        <v>ZGB-ZMO</v>
      </c>
      <c r="AM254" s="105" t="str">
        <f>IF(BS_CONTROLE[[#This Row],[SB]]=0, "-", BS_CONTROLE[[#This Row],[SB]])</f>
        <v>ZGBPAT1</v>
      </c>
      <c r="AN254" s="105">
        <f>IF(BS_CONTROLE[[#This Row],[SUB]]=0, "-", BS_CONTROLE[[#This Row],[SUB]])</f>
        <v>73</v>
      </c>
      <c r="AO254" s="105">
        <f>BS_CONTROLE[[#This Row],[KM - Inicio]]</f>
        <v>212.1</v>
      </c>
      <c r="AP254" s="105">
        <f>BS_CONTROLE[[#This Row],[KM - Inicio]]</f>
        <v>212.1</v>
      </c>
      <c r="AQ254" s="108"/>
      <c r="AR254" s="108"/>
      <c r="AS254" s="108"/>
      <c r="AT254" s="135"/>
      <c r="AU254" s="135"/>
      <c r="AV254" s="13"/>
      <c r="AW254" s="13"/>
      <c r="AX254" s="176">
        <f>IF(D254="","*",IFERROR(IF(ISODD(COUNT(AR254:AW254)),"ERRO",SUM((AS254-AR254),(AU254-AT254),(AW254-AV254))),"ERRO"))</f>
        <v>0</v>
      </c>
      <c r="AY254" s="153"/>
      <c r="AZ254" s="109"/>
      <c r="BA254" s="9" t="str">
        <f>IFERROR(_xlfn.XLOOKUP(AH254, BS_ATIVIDADE[ATIVIDADE],BS_ATIVIDADE[UNIDADE] ), "*")</f>
        <v>Nº DE SOLDA</v>
      </c>
      <c r="BB254" s="12" t="str" cm="1">
        <f t="array" ref="BB2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4" s="12" t="str" cm="1">
        <f t="array" ref="BC2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54" s="10" t="str" cm="1">
        <f t="array" ref="BD2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4" s="150"/>
      <c r="BF254" s="15"/>
      <c r="BG254" s="16"/>
      <c r="BH254" s="16"/>
      <c r="BI254" s="16"/>
      <c r="BJ254" s="17"/>
      <c r="BK254" s="15"/>
      <c r="BL254" s="130"/>
      <c r="BM254" s="130"/>
      <c r="BN254" s="130"/>
      <c r="BO254" s="17"/>
      <c r="BP254" s="11" t="str">
        <f t="shared" si="12"/>
        <v>Produção e Intervalo</v>
      </c>
      <c r="BQ254" s="18">
        <f>IF(OR(B254="",E254=""),"*",AX254/O254)</f>
        <v>0</v>
      </c>
      <c r="BR254" s="18">
        <f>IF(OR(B254="",E254=""),"*",AZ254/P254)</f>
        <v>0</v>
      </c>
      <c r="BS254" s="210" t="str">
        <f t="shared" si="16"/>
        <v/>
      </c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</row>
    <row r="255" spans="1:122">
      <c r="A255" s="45" t="str">
        <f t="shared" ref="A255:A318" si="17">D255&amp;B255</f>
        <v>V1946071</v>
      </c>
      <c r="B255" s="102">
        <v>46071</v>
      </c>
      <c r="C255" s="134">
        <f>IF(BS_CONTROLE[[#This Row],[DATA]]="","",WEEKNUM(BS_CONTROLE[[#This Row],[DATA]]))</f>
        <v>8</v>
      </c>
      <c r="D255" s="104" t="s">
        <v>1406</v>
      </c>
      <c r="E255" s="126" t="s">
        <v>837</v>
      </c>
      <c r="F255" s="142" t="str">
        <f>IF(D255="","*",VLOOKUP(E255,BS_ATIVIDADE[],3,FALSE))</f>
        <v>OUTROS</v>
      </c>
      <c r="G255" s="106" t="s">
        <v>201</v>
      </c>
      <c r="H255" s="106" t="s">
        <v>244</v>
      </c>
      <c r="I255" s="105">
        <v>73</v>
      </c>
      <c r="J255" s="105">
        <v>175.9</v>
      </c>
      <c r="K255" s="105">
        <v>170.6</v>
      </c>
      <c r="L255" s="127" t="str" cm="1">
        <f t="array" ref="L2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ZUC-ZCG</v>
      </c>
      <c r="M255" s="127" t="str" cm="1">
        <f t="array" ref="M2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173ZCG</v>
      </c>
      <c r="N255" s="106">
        <v>0.41666666666666669</v>
      </c>
      <c r="O255" s="106">
        <v>4.1666666666666664E-2</v>
      </c>
      <c r="P255" s="105">
        <v>200</v>
      </c>
      <c r="Q255" s="9" t="str">
        <f>IF(E255=0, "*", IFERROR(_xlfn.XLOOKUP(E255, BS_ATIVIDADE[ATIVIDADE], BS_ATIVIDADE[UNIDADE]), "*"))</f>
        <v>M</v>
      </c>
      <c r="R255" s="128" t="str" cm="1">
        <f t="array" ref="R2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5" s="128" t="str" cm="1">
        <f t="array" ref="S2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55" s="10" t="str" cm="1">
        <f t="array" ref="T2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5" s="105" t="s">
        <v>1063</v>
      </c>
      <c r="V255" s="151" t="s">
        <v>1471</v>
      </c>
      <c r="W255" s="104" t="s">
        <v>452</v>
      </c>
      <c r="X255" s="129"/>
      <c r="Y255" s="104"/>
      <c r="Z255" s="105">
        <v>1</v>
      </c>
      <c r="AA255" s="103" t="s">
        <v>443</v>
      </c>
      <c r="AB255" s="152"/>
      <c r="AC255" s="107">
        <v>0.29166666666666669</v>
      </c>
      <c r="AD255" s="105">
        <v>6219</v>
      </c>
      <c r="AE255" s="105" t="s">
        <v>624</v>
      </c>
      <c r="AF255" s="105" t="s">
        <v>624</v>
      </c>
      <c r="AG255" s="14"/>
      <c r="AH255" s="126" t="str">
        <f>IF(BS_CONTROLE[[#This Row],[Atividade]]=0, "-", BS_CONTROLE[[#This Row],[Atividade]])</f>
        <v>VARRIÇÃO</v>
      </c>
      <c r="AI255" s="8" t="str">
        <f>IF(BS_CONTROLE[[#This Row],[Atividade]]=0, "-", BS_CONTROLE[[#This Row],[Atividade]])</f>
        <v>VARRIÇÃO</v>
      </c>
      <c r="AJ255" s="30" t="str">
        <f>BS_CONTROLE[[#This Row],[Local - Partida]]</f>
        <v>ZPNZXB</v>
      </c>
      <c r="AK255" s="30" t="str">
        <f>BS_CONTROLE[[#This Row],[Local - Encerramento]]</f>
        <v>ZEH2</v>
      </c>
      <c r="AL255" s="105" t="str">
        <f>IF(BS_CONTROLE[[#This Row],[Entre - Estações]]=0, "-", BS_CONTROLE[[#This Row],[Entre - Estações]])</f>
        <v>ZUC-ZCG</v>
      </c>
      <c r="AM255" s="105" t="str">
        <f>IF(BS_CONTROLE[[#This Row],[SB]]=0, "-", BS_CONTROLE[[#This Row],[SB]])</f>
        <v>173ZCG</v>
      </c>
      <c r="AN255" s="105">
        <f>IF(BS_CONTROLE[[#This Row],[SUB]]=0, "-", BS_CONTROLE[[#This Row],[SUB]])</f>
        <v>73</v>
      </c>
      <c r="AO255" s="105">
        <f>BS_CONTROLE[[#This Row],[KM - Inicio]]</f>
        <v>175.9</v>
      </c>
      <c r="AP255" s="105">
        <f>BS_CONTROLE[[#This Row],[KM - Inicio]]</f>
        <v>175.9</v>
      </c>
      <c r="AQ255" s="108"/>
      <c r="AR255" s="108"/>
      <c r="AS255" s="108"/>
      <c r="AT255" s="135"/>
      <c r="AU255" s="135"/>
      <c r="AV255" s="13"/>
      <c r="AW255" s="13"/>
      <c r="AX255" s="176">
        <f>IF(D255="","*",IFERROR(IF(ISODD(COUNT(AR255:AW255)),"ERRO",SUM((AS255-AR255),(AU255-AT255),(AW255-AV255))),"ERRO"))</f>
        <v>0</v>
      </c>
      <c r="AY255" s="153"/>
      <c r="AZ255" s="109"/>
      <c r="BA255" s="9" t="str">
        <f>IFERROR(_xlfn.XLOOKUP(AH255, BS_ATIVIDADE[ATIVIDADE],BS_ATIVIDADE[UNIDADE] ), "*")</f>
        <v>M</v>
      </c>
      <c r="BB255" s="12" t="str" cm="1">
        <f t="array" ref="BB2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5" s="12" t="str" cm="1">
        <f t="array" ref="BC2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55" s="10" t="str" cm="1">
        <f t="array" ref="BD2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5" s="150"/>
      <c r="BF255" s="15"/>
      <c r="BG255" s="16"/>
      <c r="BH255" s="16"/>
      <c r="BI255" s="16"/>
      <c r="BJ255" s="17"/>
      <c r="BK255" s="15"/>
      <c r="BL255" s="130"/>
      <c r="BM255" s="130"/>
      <c r="BN255" s="130"/>
      <c r="BO255" s="17"/>
      <c r="BP255" s="11" t="str">
        <f t="shared" ref="BP255:BP318" si="18">IF(AND(BQ255&lt;1,BR255&lt;1),"Produção e Intervalo",IF(BQ255&lt;1,"Intervalo",IF(BR255&lt;1,"Produção","Aderente")))</f>
        <v>Produção e Intervalo</v>
      </c>
      <c r="BQ255" s="18">
        <f>IF(OR(B255="",E255=""),"*",AX255/O255)</f>
        <v>0</v>
      </c>
      <c r="BR255" s="18">
        <f>IF(OR(B255="",E255=""),"*",AZ255/P255)</f>
        <v>0</v>
      </c>
      <c r="BS255" s="210" t="str">
        <f t="shared" ref="BS255:BS318" si="19">IF(BM255="","",SUBSTITUTE(BL255," ","")&amp;SUBSTITUTE(BM255," ",""))</f>
        <v/>
      </c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</row>
    <row r="256" spans="1:122">
      <c r="A256" s="45" t="str">
        <f t="shared" si="17"/>
        <v>V8846071</v>
      </c>
      <c r="B256" s="102">
        <v>46071</v>
      </c>
      <c r="C256" s="134">
        <f>IF(BS_CONTROLE[[#This Row],[DATA]]="","",WEEKNUM(BS_CONTROLE[[#This Row],[DATA]]))</f>
        <v>8</v>
      </c>
      <c r="D256" s="104" t="s">
        <v>832</v>
      </c>
      <c r="E256" s="126" t="s">
        <v>729</v>
      </c>
      <c r="F256" s="142" t="str">
        <f>IF(D256="","*",VLOOKUP(E256,BS_ATIVIDADE[],3,FALSE))</f>
        <v>MECANIZAÇÃO - SOCADORA</v>
      </c>
      <c r="G256" s="106" t="s">
        <v>201</v>
      </c>
      <c r="H256" s="106" t="s">
        <v>201</v>
      </c>
      <c r="I256" s="105">
        <v>73</v>
      </c>
      <c r="J256" s="105">
        <v>153.80000000000001</v>
      </c>
      <c r="K256" s="105">
        <v>151</v>
      </c>
      <c r="L256" s="127" t="str" cm="1">
        <f t="array" ref="L2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ZCV-ZCT</v>
      </c>
      <c r="M256" s="127" t="str" cm="1">
        <f t="array" ref="M2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152ZCT</v>
      </c>
      <c r="N256" s="106">
        <v>0.35416666666666669</v>
      </c>
      <c r="O256" s="106">
        <v>6.25E-2</v>
      </c>
      <c r="P256" s="105">
        <v>382</v>
      </c>
      <c r="Q256" s="9" t="str">
        <f>IF(E256=0, "*", IFERROR(_xlfn.XLOOKUP(E256, BS_ATIVIDADE[ATIVIDADE], BS_ATIVIDADE[UNIDADE]), "*"))</f>
        <v>M</v>
      </c>
      <c r="R256" s="128" t="str" cm="1">
        <f t="array" ref="R2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6" s="128" t="str" cm="1">
        <f t="array" ref="S2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ZEB-ZCZ</v>
      </c>
      <c r="T256" s="10" t="str" cm="1">
        <f t="array" ref="T2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6" s="105" t="s">
        <v>1063</v>
      </c>
      <c r="V256" s="151" t="s">
        <v>1282</v>
      </c>
      <c r="W256" s="104" t="s">
        <v>452</v>
      </c>
      <c r="X256" s="129"/>
      <c r="Y256" s="104"/>
      <c r="Z256" s="105" t="s">
        <v>1472</v>
      </c>
      <c r="AA256" s="103" t="s">
        <v>443</v>
      </c>
      <c r="AB256" s="152"/>
      <c r="AC256" s="107">
        <v>0.29166666666666669</v>
      </c>
      <c r="AD256" s="105">
        <v>6234</v>
      </c>
      <c r="AE256" s="105">
        <v>6238</v>
      </c>
      <c r="AF256" s="105" t="s">
        <v>624</v>
      </c>
      <c r="AG256" s="14"/>
      <c r="AH256" s="126" t="str">
        <f>IF(BS_CONTROLE[[#This Row],[Atividade]]=0, "-", BS_CONTROLE[[#This Row],[Atividade]])</f>
        <v>MECANIZAÇÃO - SOCADORA</v>
      </c>
      <c r="AI256" s="8" t="str">
        <f>IF(BS_CONTROLE[[#This Row],[Atividade]]=0, "-", BS_CONTROLE[[#This Row],[Atividade]])</f>
        <v>MECANIZAÇÃO - SOCADORA</v>
      </c>
      <c r="AJ256" s="30" t="str">
        <f>BS_CONTROLE[[#This Row],[Local - Partida]]</f>
        <v>ZPNZXB</v>
      </c>
      <c r="AK256" s="30" t="str">
        <f>BS_CONTROLE[[#This Row],[Local - Encerramento]]</f>
        <v>ZPNZXB</v>
      </c>
      <c r="AL256" s="105" t="str">
        <f>IF(BS_CONTROLE[[#This Row],[Entre - Estações]]=0, "-", BS_CONTROLE[[#This Row],[Entre - Estações]])</f>
        <v>ZCV-ZCT</v>
      </c>
      <c r="AM256" s="105" t="str">
        <f>IF(BS_CONTROLE[[#This Row],[SB]]=0, "-", BS_CONTROLE[[#This Row],[SB]])</f>
        <v>152ZCT</v>
      </c>
      <c r="AN256" s="105">
        <f>IF(BS_CONTROLE[[#This Row],[SUB]]=0, "-", BS_CONTROLE[[#This Row],[SUB]])</f>
        <v>73</v>
      </c>
      <c r="AO256" s="105">
        <f>BS_CONTROLE[[#This Row],[KM - Inicio]]</f>
        <v>153.80000000000001</v>
      </c>
      <c r="AP256" s="105">
        <f>BS_CONTROLE[[#This Row],[KM - Inicio]]</f>
        <v>153.80000000000001</v>
      </c>
      <c r="AQ256" s="108"/>
      <c r="AR256" s="108"/>
      <c r="AS256" s="108"/>
      <c r="AT256" s="135"/>
      <c r="AU256" s="135"/>
      <c r="AV256" s="13"/>
      <c r="AW256" s="13"/>
      <c r="AX256" s="176">
        <f>IF(D256="","*",IFERROR(IF(ISODD(COUNT(AR256:AW256)),"ERRO",SUM((AS256-AR256),(AU256-AT256),(AW256-AV256))),"ERRO"))</f>
        <v>0</v>
      </c>
      <c r="AY256" s="153"/>
      <c r="AZ256" s="109"/>
      <c r="BA256" s="9" t="str">
        <f>IFERROR(_xlfn.XLOOKUP(AH256, BS_ATIVIDADE[ATIVIDADE],BS_ATIVIDADE[UNIDADE] ), "*")</f>
        <v>M</v>
      </c>
      <c r="BB256" s="12" t="str" cm="1">
        <f t="array" ref="BB2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6" s="12" t="str" cm="1">
        <f t="array" ref="BC2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ZEB-ZCZ</v>
      </c>
      <c r="BD256" s="10" t="str" cm="1">
        <f t="array" ref="BD2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6" s="150"/>
      <c r="BF256" s="15"/>
      <c r="BG256" s="16"/>
      <c r="BH256" s="16"/>
      <c r="BI256" s="16"/>
      <c r="BJ256" s="17"/>
      <c r="BK256" s="15"/>
      <c r="BL256" s="130"/>
      <c r="BM256" s="130"/>
      <c r="BN256" s="130"/>
      <c r="BO256" s="17"/>
      <c r="BP256" s="11" t="str">
        <f t="shared" si="18"/>
        <v>Produção e Intervalo</v>
      </c>
      <c r="BQ256" s="18">
        <f>IF(OR(B256="",E256=""),"*",AX256/O256)</f>
        <v>0</v>
      </c>
      <c r="BR256" s="18">
        <f>IF(OR(B256="",E256=""),"*",AZ256/P256)</f>
        <v>0</v>
      </c>
      <c r="BS256" s="210" t="str">
        <f t="shared" si="19"/>
        <v/>
      </c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</row>
    <row r="257" spans="1:122">
      <c r="A257" s="45" t="str">
        <f t="shared" si="17"/>
        <v>MAURO TP-868)46071</v>
      </c>
      <c r="B257" s="102">
        <v>46071</v>
      </c>
      <c r="C257" s="134">
        <f>IF(BS_CONTROLE[[#This Row],[DATA]]="","",WEEKNUM(BS_CONTROLE[[#This Row],[DATA]]))</f>
        <v>8</v>
      </c>
      <c r="D257" s="104" t="s">
        <v>942</v>
      </c>
      <c r="E257" s="126" t="s">
        <v>757</v>
      </c>
      <c r="F257" s="142" t="str">
        <f>IF(D257="","*",VLOOKUP(E257,BS_ATIVIDADE[],3,FALSE))</f>
        <v>MODERNIZAÇÃO</v>
      </c>
      <c r="G257" s="106" t="s">
        <v>624</v>
      </c>
      <c r="H257" s="106" t="s">
        <v>624</v>
      </c>
      <c r="I257" s="105">
        <v>73</v>
      </c>
      <c r="J257" s="105">
        <v>65.2</v>
      </c>
      <c r="K257" s="105" t="s">
        <v>624</v>
      </c>
      <c r="L257" s="127"/>
      <c r="M257" s="127"/>
      <c r="N257" s="106">
        <v>0.33333333333333331</v>
      </c>
      <c r="O257" s="106">
        <v>8.3333333333333329E-2</v>
      </c>
      <c r="P257" s="105">
        <v>1</v>
      </c>
      <c r="Q257" s="9" t="str">
        <f>IF(E257=0, "*", IFERROR(_xlfn.XLOOKUP(E257, BS_ATIVIDADE[ATIVIDADE], BS_ATIVIDADE[UNIDADE]), "*"))</f>
        <v>Nº DE SOLDA</v>
      </c>
      <c r="R257" s="128" t="str" cm="1">
        <f t="array" ref="R2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7" s="128" t="str" cm="1">
        <f t="array" ref="S2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57" s="10" t="str" cm="1">
        <f t="array" ref="T2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7" s="105" t="s">
        <v>1473</v>
      </c>
      <c r="V257" s="151" t="s">
        <v>1474</v>
      </c>
      <c r="W257" s="104" t="s">
        <v>452</v>
      </c>
      <c r="X257" s="129"/>
      <c r="Y257" s="104"/>
      <c r="Z257" s="105" t="s">
        <v>624</v>
      </c>
      <c r="AA257" s="103"/>
      <c r="AB257" s="152"/>
      <c r="AC257" s="107" t="s">
        <v>624</v>
      </c>
      <c r="AD257" s="105" t="s">
        <v>624</v>
      </c>
      <c r="AE257" s="105" t="s">
        <v>624</v>
      </c>
      <c r="AF257" s="105" t="s">
        <v>624</v>
      </c>
      <c r="AG257" s="14"/>
      <c r="AH257" s="126" t="str">
        <f>IF(BS_CONTROLE[[#This Row],[Atividade]]=0, "-", BS_CONTROLE[[#This Row],[Atividade]])</f>
        <v>MODERNIZAÇÃO - SOLDA</v>
      </c>
      <c r="AI257" s="8" t="str">
        <f>IF(BS_CONTROLE[[#This Row],[Atividade]]=0, "-", BS_CONTROLE[[#This Row],[Atividade]])</f>
        <v>MODERNIZAÇÃO - SOLDA</v>
      </c>
      <c r="AJ257" s="30" t="str">
        <f>BS_CONTROLE[[#This Row],[Local - Partida]]</f>
        <v>-</v>
      </c>
      <c r="AK257" s="30" t="str">
        <f>BS_CONTROLE[[#This Row],[Local - Encerramento]]</f>
        <v>-</v>
      </c>
      <c r="AL257" s="105" t="str">
        <f>IF(BS_CONTROLE[[#This Row],[Entre - Estações]]=0, "-", BS_CONTROLE[[#This Row],[Entre - Estações]])</f>
        <v>-</v>
      </c>
      <c r="AM257" s="105" t="str">
        <f>IF(BS_CONTROLE[[#This Row],[SB]]=0, "-", BS_CONTROLE[[#This Row],[SB]])</f>
        <v>-</v>
      </c>
      <c r="AN257" s="105">
        <f>IF(BS_CONTROLE[[#This Row],[SUB]]=0, "-", BS_CONTROLE[[#This Row],[SUB]])</f>
        <v>73</v>
      </c>
      <c r="AO257" s="105">
        <f>BS_CONTROLE[[#This Row],[KM - Inicio]]</f>
        <v>65.2</v>
      </c>
      <c r="AP257" s="105">
        <f>BS_CONTROLE[[#This Row],[KM - Inicio]]</f>
        <v>65.2</v>
      </c>
      <c r="AQ257" s="108"/>
      <c r="AR257" s="108"/>
      <c r="AS257" s="108"/>
      <c r="AT257" s="135"/>
      <c r="AU257" s="135"/>
      <c r="AV257" s="13"/>
      <c r="AW257" s="13"/>
      <c r="AX257" s="176">
        <f>IF(D257="","*",IFERROR(IF(ISODD(COUNT(AR257:AW257)),"ERRO",SUM((AS257-AR257),(AU257-AT257),(AW257-AV257))),"ERRO"))</f>
        <v>0</v>
      </c>
      <c r="AY257" s="153"/>
      <c r="AZ257" s="109"/>
      <c r="BA257" s="9" t="str">
        <f>IFERROR(_xlfn.XLOOKUP(AH257, BS_ATIVIDADE[ATIVIDADE],BS_ATIVIDADE[UNIDADE] ), "*")</f>
        <v>Nº DE SOLDA</v>
      </c>
      <c r="BB257" s="12" t="str" cm="1">
        <f t="array" ref="BB2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7" s="12" t="str" cm="1">
        <f t="array" ref="BC2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57" s="10" t="str" cm="1">
        <f t="array" ref="BD2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7" s="150"/>
      <c r="BF257" s="15"/>
      <c r="BG257" s="16"/>
      <c r="BH257" s="16"/>
      <c r="BI257" s="16"/>
      <c r="BJ257" s="17"/>
      <c r="BK257" s="15"/>
      <c r="BL257" s="130"/>
      <c r="BM257" s="130"/>
      <c r="BN257" s="130"/>
      <c r="BO257" s="17"/>
      <c r="BP257" s="11" t="str">
        <f t="shared" si="18"/>
        <v>Produção e Intervalo</v>
      </c>
      <c r="BQ257" s="18">
        <f>IF(OR(B257="",E257=""),"*",AX257/O257)</f>
        <v>0</v>
      </c>
      <c r="BR257" s="18">
        <f>IF(OR(B257="",E257=""),"*",AZ257/P257)</f>
        <v>0</v>
      </c>
      <c r="BS257" s="210" t="str">
        <f t="shared" si="19"/>
        <v/>
      </c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</row>
    <row r="258" spans="1:122">
      <c r="A258" s="45" t="str">
        <f t="shared" si="17"/>
        <v>V4046071</v>
      </c>
      <c r="B258" s="102">
        <v>46071</v>
      </c>
      <c r="C258" s="134">
        <f>IF(BS_CONTROLE[[#This Row],[DATA]]="","",WEEKNUM(BS_CONTROLE[[#This Row],[DATA]]))</f>
        <v>8</v>
      </c>
      <c r="D258" s="104" t="s">
        <v>796</v>
      </c>
      <c r="E258" s="126" t="s">
        <v>755</v>
      </c>
      <c r="F258" s="142" t="str">
        <f>IF(D258="","*",VLOOKUP(E258,BS_ATIVIDADE[],3,FALSE))</f>
        <v>MODERNIZAÇÃO</v>
      </c>
      <c r="G258" s="106" t="s">
        <v>151</v>
      </c>
      <c r="H258" s="106" t="s">
        <v>140</v>
      </c>
      <c r="I258" s="105">
        <v>73</v>
      </c>
      <c r="J258" s="105">
        <v>52</v>
      </c>
      <c r="K258" s="105">
        <v>50.3</v>
      </c>
      <c r="L258" s="127" t="str" cm="1">
        <f t="array" ref="L2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258" s="127" t="str" cm="1">
        <f t="array" ref="M2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K47ZDG</v>
      </c>
      <c r="N258" s="106">
        <v>0.33333333333333331</v>
      </c>
      <c r="O258" s="106">
        <v>8.3333333333333329E-2</v>
      </c>
      <c r="P258" s="105">
        <v>896</v>
      </c>
      <c r="Q258" s="9" t="str">
        <f>IF(E258=0, "*", IFERROR(_xlfn.XLOOKUP(E258, BS_ATIVIDADE[ATIVIDADE], BS_ATIVIDADE[UNIDADE]), "*"))</f>
        <v>M</v>
      </c>
      <c r="R258" s="128" t="str" cm="1">
        <f t="array" ref="R2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8" s="128" t="str" cm="1">
        <f t="array" ref="S2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58" s="10" t="str" cm="1">
        <f t="array" ref="T2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8" s="105" t="s">
        <v>1063</v>
      </c>
      <c r="V258" s="151" t="s">
        <v>1282</v>
      </c>
      <c r="W258" s="104" t="s">
        <v>452</v>
      </c>
      <c r="X258" s="129"/>
      <c r="Y258" s="104"/>
      <c r="Z258" s="105">
        <v>1</v>
      </c>
      <c r="AA258" s="103" t="s">
        <v>443</v>
      </c>
      <c r="AB258" s="152"/>
      <c r="AC258" s="107">
        <v>0.29166666666666669</v>
      </c>
      <c r="AD258" s="105">
        <v>6240</v>
      </c>
      <c r="AE258" s="105">
        <v>6222</v>
      </c>
      <c r="AF258" s="105" t="s">
        <v>624</v>
      </c>
      <c r="AG258" s="14"/>
      <c r="AH258" s="126" t="str">
        <f>IF(BS_CONTROLE[[#This Row],[Atividade]]=0, "-", BS_CONTROLE[[#This Row],[Atividade]])</f>
        <v>MODERNIZAÇÃO - SOCADORA</v>
      </c>
      <c r="AI258" s="8" t="str">
        <f>IF(BS_CONTROLE[[#This Row],[Atividade]]=0, "-", BS_CONTROLE[[#This Row],[Atividade]])</f>
        <v>MODERNIZAÇÃO - SOCADORA</v>
      </c>
      <c r="AJ258" s="30" t="str">
        <f>BS_CONTROLE[[#This Row],[Local - Partida]]</f>
        <v>K58K592</v>
      </c>
      <c r="AK258" s="30" t="str">
        <f>BS_CONTROLE[[#This Row],[Local - Encerramento]]</f>
        <v>ZMAPAT2</v>
      </c>
      <c r="AL258" s="105" t="str">
        <f>IF(BS_CONTROLE[[#This Row],[Entre - Estações]]=0, "-", BS_CONTROLE[[#This Row],[Entre - Estações]])</f>
        <v>ZMA-ZDG</v>
      </c>
      <c r="AM258" s="105" t="str">
        <f>IF(BS_CONTROLE[[#This Row],[SB]]=0, "-", BS_CONTROLE[[#This Row],[SB]])</f>
        <v>K47ZDG</v>
      </c>
      <c r="AN258" s="105">
        <f>IF(BS_CONTROLE[[#This Row],[SUB]]=0, "-", BS_CONTROLE[[#This Row],[SUB]])</f>
        <v>73</v>
      </c>
      <c r="AO258" s="105">
        <f>BS_CONTROLE[[#This Row],[KM - Inicio]]</f>
        <v>52</v>
      </c>
      <c r="AP258" s="105">
        <f>BS_CONTROLE[[#This Row],[KM - Inicio]]</f>
        <v>52</v>
      </c>
      <c r="AQ258" s="108"/>
      <c r="AR258" s="108"/>
      <c r="AS258" s="108"/>
      <c r="AT258" s="135"/>
      <c r="AU258" s="135"/>
      <c r="AV258" s="13"/>
      <c r="AW258" s="13"/>
      <c r="AX258" s="176">
        <f>IF(D258="","*",IFERROR(IF(ISODD(COUNT(AR258:AW258)),"ERRO",SUM((AS258-AR258),(AU258-AT258),(AW258-AV258))),"ERRO"))</f>
        <v>0</v>
      </c>
      <c r="AY258" s="153"/>
      <c r="AZ258" s="109"/>
      <c r="BA258" s="9" t="str">
        <f>IFERROR(_xlfn.XLOOKUP(AH258, BS_ATIVIDADE[ATIVIDADE],BS_ATIVIDADE[UNIDADE] ), "*")</f>
        <v>M</v>
      </c>
      <c r="BB258" s="12" t="str" cm="1">
        <f t="array" ref="BB2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8" s="12" t="str" cm="1">
        <f t="array" ref="BC2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58" s="10" t="str" cm="1">
        <f t="array" ref="BD2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8" s="150"/>
      <c r="BF258" s="15"/>
      <c r="BG258" s="16"/>
      <c r="BH258" s="16"/>
      <c r="BI258" s="16"/>
      <c r="BJ258" s="17"/>
      <c r="BK258" s="15"/>
      <c r="BL258" s="130"/>
      <c r="BM258" s="130"/>
      <c r="BN258" s="130"/>
      <c r="BO258" s="17"/>
      <c r="BP258" s="11" t="str">
        <f t="shared" si="18"/>
        <v>Produção e Intervalo</v>
      </c>
      <c r="BQ258" s="18">
        <f>IF(OR(B258="",E258=""),"*",AX258/O258)</f>
        <v>0</v>
      </c>
      <c r="BR258" s="18">
        <f>IF(OR(B258="",E258=""),"*",AZ258/P258)</f>
        <v>0</v>
      </c>
      <c r="BS258" s="210" t="str">
        <f t="shared" si="19"/>
        <v/>
      </c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</row>
    <row r="259" spans="1:122">
      <c r="A259" s="45" t="str">
        <f t="shared" si="17"/>
        <v>IGOR (TF-660)46071</v>
      </c>
      <c r="B259" s="102">
        <v>46071</v>
      </c>
      <c r="C259" s="134">
        <f>IF(BS_CONTROLE[[#This Row],[DATA]]="","",WEEKNUM(BS_CONTROLE[[#This Row],[DATA]]))</f>
        <v>8</v>
      </c>
      <c r="D259" s="104" t="s">
        <v>916</v>
      </c>
      <c r="E259" s="126" t="s">
        <v>757</v>
      </c>
      <c r="F259" s="142" t="str">
        <f>IF(D259="","*",VLOOKUP(E259,BS_ATIVIDADE[],3,FALSE))</f>
        <v>MODERNIZAÇÃO</v>
      </c>
      <c r="G259" s="106" t="s">
        <v>624</v>
      </c>
      <c r="H259" s="106" t="s">
        <v>624</v>
      </c>
      <c r="I259" s="105">
        <v>73</v>
      </c>
      <c r="J259" s="105">
        <v>41.9</v>
      </c>
      <c r="K259" s="105" t="s">
        <v>624</v>
      </c>
      <c r="L259" s="127" t="str" cm="1">
        <f t="array" ref="L2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</v>
      </c>
      <c r="M259" s="127" t="str" cm="1">
        <f t="array" ref="M2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ZMA1</v>
      </c>
      <c r="N259" s="106">
        <v>0.33333333333333331</v>
      </c>
      <c r="O259" s="106">
        <v>6.25E-2</v>
      </c>
      <c r="P259" s="105">
        <v>1</v>
      </c>
      <c r="Q259" s="9" t="str">
        <f>IF(E259=0, "*", IFERROR(_xlfn.XLOOKUP(E259, BS_ATIVIDADE[ATIVIDADE], BS_ATIVIDADE[UNIDADE]), "*"))</f>
        <v>Nº DE SOLDA</v>
      </c>
      <c r="R259" s="128" t="str" cm="1">
        <f t="array" ref="R2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59" s="128" t="str" cm="1">
        <f t="array" ref="S2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59" s="10" t="str" cm="1">
        <f t="array" ref="T2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59" s="105" t="s">
        <v>1448</v>
      </c>
      <c r="V259" s="151" t="s">
        <v>1474</v>
      </c>
      <c r="W259" s="104" t="s">
        <v>452</v>
      </c>
      <c r="X259" s="129"/>
      <c r="Y259" s="104"/>
      <c r="Z259" s="105" t="s">
        <v>624</v>
      </c>
      <c r="AA259" s="103"/>
      <c r="AB259" s="152"/>
      <c r="AC259" s="107" t="s">
        <v>624</v>
      </c>
      <c r="AD259" s="105" t="s">
        <v>624</v>
      </c>
      <c r="AE259" s="105" t="s">
        <v>624</v>
      </c>
      <c r="AF259" s="105" t="s">
        <v>624</v>
      </c>
      <c r="AG259" s="14"/>
      <c r="AH259" s="126" t="str">
        <f>IF(BS_CONTROLE[[#This Row],[Atividade]]=0, "-", BS_CONTROLE[[#This Row],[Atividade]])</f>
        <v>MODERNIZAÇÃO - SOLDA</v>
      </c>
      <c r="AI259" s="8" t="str">
        <f>IF(BS_CONTROLE[[#This Row],[Atividade]]=0, "-", BS_CONTROLE[[#This Row],[Atividade]])</f>
        <v>MODERNIZAÇÃO - SOLDA</v>
      </c>
      <c r="AJ259" s="30" t="str">
        <f>BS_CONTROLE[[#This Row],[Local - Partida]]</f>
        <v>-</v>
      </c>
      <c r="AK259" s="30" t="str">
        <f>BS_CONTROLE[[#This Row],[Local - Encerramento]]</f>
        <v>-</v>
      </c>
      <c r="AL259" s="105" t="str">
        <f>IF(BS_CONTROLE[[#This Row],[Entre - Estações]]=0, "-", BS_CONTROLE[[#This Row],[Entre - Estações]])</f>
        <v>ZMA</v>
      </c>
      <c r="AM259" s="105" t="str">
        <f>IF(BS_CONTROLE[[#This Row],[SB]]=0, "-", BS_CONTROLE[[#This Row],[SB]])</f>
        <v>ZMA1</v>
      </c>
      <c r="AN259" s="105">
        <f>IF(BS_CONTROLE[[#This Row],[SUB]]=0, "-", BS_CONTROLE[[#This Row],[SUB]])</f>
        <v>73</v>
      </c>
      <c r="AO259" s="105">
        <f>BS_CONTROLE[[#This Row],[KM - Inicio]]</f>
        <v>41.9</v>
      </c>
      <c r="AP259" s="105">
        <f>BS_CONTROLE[[#This Row],[KM - Inicio]]</f>
        <v>41.9</v>
      </c>
      <c r="AQ259" s="108"/>
      <c r="AR259" s="108"/>
      <c r="AS259" s="108"/>
      <c r="AT259" s="135"/>
      <c r="AU259" s="135"/>
      <c r="AV259" s="13"/>
      <c r="AW259" s="13"/>
      <c r="AX259" s="176">
        <f>IF(D259="","*",IFERROR(IF(ISODD(COUNT(AR259:AW259)),"ERRO",SUM((AS259-AR259),(AU259-AT259),(AW259-AV259))),"ERRO"))</f>
        <v>0</v>
      </c>
      <c r="AY259" s="153"/>
      <c r="AZ259" s="109"/>
      <c r="BA259" s="9" t="str">
        <f>IFERROR(_xlfn.XLOOKUP(AH259, BS_ATIVIDADE[ATIVIDADE],BS_ATIVIDADE[UNIDADE] ), "*")</f>
        <v>Nº DE SOLDA</v>
      </c>
      <c r="BB259" s="12" t="str" cm="1">
        <f t="array" ref="BB2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59" s="12" t="str" cm="1">
        <f t="array" ref="BC2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59" s="10" t="str" cm="1">
        <f t="array" ref="BD2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59" s="150"/>
      <c r="BF259" s="15"/>
      <c r="BG259" s="16"/>
      <c r="BH259" s="16"/>
      <c r="BI259" s="16"/>
      <c r="BJ259" s="17"/>
      <c r="BK259" s="15"/>
      <c r="BL259" s="130"/>
      <c r="BM259" s="130"/>
      <c r="BN259" s="130"/>
      <c r="BO259" s="17"/>
      <c r="BP259" s="11" t="str">
        <f t="shared" si="18"/>
        <v>Produção e Intervalo</v>
      </c>
      <c r="BQ259" s="18">
        <f>IF(OR(B259="",E259=""),"*",AX259/O259)</f>
        <v>0</v>
      </c>
      <c r="BR259" s="18">
        <f>IF(OR(B259="",E259=""),"*",AZ259/P259)</f>
        <v>0</v>
      </c>
      <c r="BS259" s="210" t="str">
        <f t="shared" si="19"/>
        <v/>
      </c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</row>
    <row r="260" spans="1:122">
      <c r="A260" s="45" t="str">
        <f t="shared" si="17"/>
        <v>W9946071</v>
      </c>
      <c r="B260" s="102">
        <v>46071</v>
      </c>
      <c r="C260" s="134">
        <f>IF(BS_CONTROLE[[#This Row],[DATA]]="","",WEEKNUM(BS_CONTROLE[[#This Row],[DATA]]))</f>
        <v>8</v>
      </c>
      <c r="D260" s="104" t="s">
        <v>871</v>
      </c>
      <c r="E260" s="126" t="s">
        <v>767</v>
      </c>
      <c r="F260" s="142" t="str">
        <f>IF(D260="","*",VLOOKUP(E260,BS_ATIVIDADE[],3,FALSE))</f>
        <v>OUTROS</v>
      </c>
      <c r="G260" s="106" t="s">
        <v>140</v>
      </c>
      <c r="H260" s="106" t="s">
        <v>140</v>
      </c>
      <c r="I260" s="105">
        <v>73</v>
      </c>
      <c r="J260" s="105">
        <v>43.5</v>
      </c>
      <c r="K260" s="105"/>
      <c r="L260" s="127" t="str" cm="1">
        <f t="array" ref="L2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ZMA-ZDG</v>
      </c>
      <c r="M260" s="127" t="str" cm="1">
        <f t="array" ref="M2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ZMAK47</v>
      </c>
      <c r="N260" s="106">
        <v>0.5</v>
      </c>
      <c r="O260" s="106">
        <v>2.7777777777777776E-2</v>
      </c>
      <c r="P260" s="105">
        <v>1</v>
      </c>
      <c r="Q260" s="9" t="str">
        <f>IF(E260=0, "*", IFERROR(_xlfn.XLOOKUP(E260, BS_ATIVIDADE[ATIVIDADE], BS_ATIVIDADE[UNIDADE]), "*"))</f>
        <v>BINÁRIO</v>
      </c>
      <c r="R260" s="128" t="str" cm="1">
        <f t="array" ref="R2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60" s="128" t="str" cm="1">
        <f t="array" ref="S2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60" s="10" t="str" cm="1">
        <f t="array" ref="T2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60" s="105" t="s">
        <v>1452</v>
      </c>
      <c r="V260" s="151" t="s">
        <v>1475</v>
      </c>
      <c r="W260" s="104" t="s">
        <v>452</v>
      </c>
      <c r="X260" s="129"/>
      <c r="Y260" s="104"/>
      <c r="Z260" s="105">
        <v>2</v>
      </c>
      <c r="AA260" s="103" t="s">
        <v>443</v>
      </c>
      <c r="AB260" s="152"/>
      <c r="AC260" s="107">
        <v>0.45833333333333331</v>
      </c>
      <c r="AD260" s="105" t="s">
        <v>1476</v>
      </c>
      <c r="AE260" s="105">
        <v>9320</v>
      </c>
      <c r="AF260" s="105" t="s">
        <v>624</v>
      </c>
      <c r="AG260" s="14"/>
      <c r="AH260" s="126" t="str">
        <f>IF(BS_CONTROLE[[#This Row],[Atividade]]=0, "-", BS_CONTROLE[[#This Row],[Atividade]])</f>
        <v>OUTRAS ATIVIDADES</v>
      </c>
      <c r="AI260" s="8" t="str">
        <f>IF(BS_CONTROLE[[#This Row],[Atividade]]=0, "-", BS_CONTROLE[[#This Row],[Atividade]])</f>
        <v>OUTRAS ATIVIDADES</v>
      </c>
      <c r="AJ260" s="30" t="str">
        <f>BS_CONTROLE[[#This Row],[Local - Partida]]</f>
        <v>ZMAPAT2</v>
      </c>
      <c r="AK260" s="30" t="str">
        <f>BS_CONTROLE[[#This Row],[Local - Encerramento]]</f>
        <v>ZMAPAT2</v>
      </c>
      <c r="AL260" s="105" t="str">
        <f>IF(BS_CONTROLE[[#This Row],[Entre - Estações]]=0, "-", BS_CONTROLE[[#This Row],[Entre - Estações]])</f>
        <v>ZMA-ZDG</v>
      </c>
      <c r="AM260" s="105" t="str">
        <f>IF(BS_CONTROLE[[#This Row],[SB]]=0, "-", BS_CONTROLE[[#This Row],[SB]])</f>
        <v>ZMAK47</v>
      </c>
      <c r="AN260" s="105">
        <f>IF(BS_CONTROLE[[#This Row],[SUB]]=0, "-", BS_CONTROLE[[#This Row],[SUB]])</f>
        <v>73</v>
      </c>
      <c r="AO260" s="105">
        <f>BS_CONTROLE[[#This Row],[KM - Inicio]]</f>
        <v>43.5</v>
      </c>
      <c r="AP260" s="105">
        <f>BS_CONTROLE[[#This Row],[KM - Inicio]]</f>
        <v>43.5</v>
      </c>
      <c r="AQ260" s="108"/>
      <c r="AR260" s="108"/>
      <c r="AS260" s="108"/>
      <c r="AT260" s="135"/>
      <c r="AU260" s="135"/>
      <c r="AV260" s="13"/>
      <c r="AW260" s="13"/>
      <c r="AX260" s="176">
        <f>IF(D260="","*",IFERROR(IF(ISODD(COUNT(AR260:AW260)),"ERRO",SUM((AS260-AR260),(AU260-AT260),(AW260-AV260))),"ERRO"))</f>
        <v>0</v>
      </c>
      <c r="AY260" s="153"/>
      <c r="AZ260" s="109"/>
      <c r="BA260" s="9" t="str">
        <f>IFERROR(_xlfn.XLOOKUP(AH260, BS_ATIVIDADE[ATIVIDADE],BS_ATIVIDADE[UNIDADE] ), "*")</f>
        <v>BINÁRIO</v>
      </c>
      <c r="BB260" s="12" t="str" cm="1">
        <f t="array" ref="BB2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60" s="12" t="str" cm="1">
        <f t="array" ref="BC2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60" s="10" t="str" cm="1">
        <f t="array" ref="BD2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60" s="150"/>
      <c r="BF260" s="15"/>
      <c r="BG260" s="16"/>
      <c r="BH260" s="16"/>
      <c r="BI260" s="16"/>
      <c r="BJ260" s="17"/>
      <c r="BK260" s="15"/>
      <c r="BL260" s="130"/>
      <c r="BM260" s="130"/>
      <c r="BN260" s="130"/>
      <c r="BO260" s="17"/>
      <c r="BP260" s="11" t="str">
        <f t="shared" si="18"/>
        <v>Produção e Intervalo</v>
      </c>
      <c r="BQ260" s="18">
        <f>IF(OR(B260="",E260=""),"*",AX260/O260)</f>
        <v>0</v>
      </c>
      <c r="BR260" s="18">
        <f>IF(OR(B260="",E260=""),"*",AZ260/P260)</f>
        <v>0</v>
      </c>
      <c r="BS260" s="210" t="str">
        <f t="shared" si="19"/>
        <v/>
      </c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</row>
    <row r="261" spans="1:122">
      <c r="A261" s="45" t="str">
        <f t="shared" si="17"/>
        <v/>
      </c>
      <c r="B261" s="102"/>
      <c r="C261" s="134" t="str">
        <f>IF(BS_CONTROLE[[#This Row],[DATA]]="","",WEEKNUM(BS_CONTROLE[[#This Row],[DATA]]))</f>
        <v/>
      </c>
      <c r="D261" s="104"/>
      <c r="E261" s="126"/>
      <c r="F261" s="142" t="str">
        <f>IF(D261="","*",VLOOKUP(E261,BS_ATIVIDADE[],3,FALSE))</f>
        <v>*</v>
      </c>
      <c r="G261" s="106"/>
      <c r="H261" s="106"/>
      <c r="I261" s="105"/>
      <c r="J261" s="105"/>
      <c r="K261" s="105"/>
      <c r="L261" s="127"/>
      <c r="M261" s="127"/>
      <c r="N261" s="106"/>
      <c r="O261" s="106"/>
      <c r="P261" s="105"/>
      <c r="Q261" s="9" t="str">
        <f>IF(E261=0, "*", IFERROR(_xlfn.XLOOKUP(E261, BS_ATIVIDADE[ATIVIDADE], BS_ATIVIDADE[UNIDADE]), "*"))</f>
        <v>*</v>
      </c>
      <c r="R261" s="128" t="str" cm="1">
        <f t="array" ref="R2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61" s="128" t="str" cm="1">
        <f t="array" ref="S2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61" s="10" t="str" cm="1">
        <f t="array" ref="T2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61" s="105"/>
      <c r="V261" s="151"/>
      <c r="W261" s="104"/>
      <c r="X261" s="129"/>
      <c r="Y261" s="104"/>
      <c r="Z261" s="105"/>
      <c r="AA261" s="103"/>
      <c r="AB261" s="152"/>
      <c r="AC261" s="107"/>
      <c r="AD261" s="105"/>
      <c r="AE261" s="105"/>
      <c r="AF261" s="105"/>
      <c r="AG261" s="14"/>
      <c r="AH261" s="126" t="str">
        <f>IF(BS_CONTROLE[[#This Row],[Atividade]]=0, "-", BS_CONTROLE[[#This Row],[Atividade]])</f>
        <v>-</v>
      </c>
      <c r="AI261" s="8" t="str">
        <f>IF(BS_CONTROLE[[#This Row],[Atividade]]=0, "-", BS_CONTROLE[[#This Row],[Atividade]])</f>
        <v>-</v>
      </c>
      <c r="AJ261" s="30">
        <f>BS_CONTROLE[[#This Row],[Local - Partida]]</f>
        <v>0</v>
      </c>
      <c r="AK261" s="30">
        <f>BS_CONTROLE[[#This Row],[Local - Encerramento]]</f>
        <v>0</v>
      </c>
      <c r="AL261" s="105" t="str">
        <f>IF(BS_CONTROLE[[#This Row],[Entre - Estações]]=0, "-", BS_CONTROLE[[#This Row],[Entre - Estações]])</f>
        <v>-</v>
      </c>
      <c r="AM261" s="105" t="str">
        <f>IF(BS_CONTROLE[[#This Row],[SB]]=0, "-", BS_CONTROLE[[#This Row],[SB]])</f>
        <v>-</v>
      </c>
      <c r="AN261" s="105" t="str">
        <f>IF(BS_CONTROLE[[#This Row],[SUB]]=0, "-", BS_CONTROLE[[#This Row],[SUB]])</f>
        <v>-</v>
      </c>
      <c r="AO261" s="105">
        <f>BS_CONTROLE[[#This Row],[KM - Inicio]]</f>
        <v>0</v>
      </c>
      <c r="AP261" s="105">
        <f>BS_CONTROLE[[#This Row],[KM - Inicio]]</f>
        <v>0</v>
      </c>
      <c r="AQ261" s="108"/>
      <c r="AR261" s="108"/>
      <c r="AS261" s="108"/>
      <c r="AT261" s="135"/>
      <c r="AU261" s="135"/>
      <c r="AV261" s="13"/>
      <c r="AW261" s="13"/>
      <c r="AX261" s="176" t="str">
        <f>IF(D261="","*",IFERROR(IF(ISODD(COUNT(AR261:AW261)),"ERRO",SUM((AS261-AR261),(AU261-AT261),(AW261-AV261))),"ERRO"))</f>
        <v>*</v>
      </c>
      <c r="AY261" s="153"/>
      <c r="AZ261" s="109"/>
      <c r="BA261" s="9" t="str">
        <f>IFERROR(_xlfn.XLOOKUP(AH261, BS_ATIVIDADE[ATIVIDADE],BS_ATIVIDADE[UNIDADE] ), "*")</f>
        <v>*</v>
      </c>
      <c r="BB261" s="12" t="str" cm="1">
        <f t="array" ref="BB2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61" s="12" t="str" cm="1">
        <f t="array" ref="BC2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61" s="10" t="str" cm="1">
        <f t="array" ref="BD2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61" s="150"/>
      <c r="BF261" s="15"/>
      <c r="BG261" s="16"/>
      <c r="BH261" s="16"/>
      <c r="BI261" s="16"/>
      <c r="BJ261" s="17"/>
      <c r="BK261" s="15"/>
      <c r="BL261" s="130"/>
      <c r="BM261" s="130"/>
      <c r="BN261" s="130"/>
      <c r="BO261" s="17"/>
      <c r="BP261" s="11" t="str">
        <f t="shared" si="18"/>
        <v>Aderente</v>
      </c>
      <c r="BQ261" s="18" t="str">
        <f>IF(OR(B261="",E261=""),"*",AX261/O261)</f>
        <v>*</v>
      </c>
      <c r="BR261" s="18" t="str">
        <f>IF(OR(B261="",E261=""),"*",AZ261/P261)</f>
        <v>*</v>
      </c>
      <c r="BS261" s="210" t="str">
        <f t="shared" si="19"/>
        <v/>
      </c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</row>
    <row r="262" spans="1:122">
      <c r="A262" s="45" t="str">
        <f t="shared" si="17"/>
        <v>A6346071</v>
      </c>
      <c r="B262" s="102">
        <v>46071</v>
      </c>
      <c r="C262" s="134">
        <f>IF(BS_CONTROLE[[#This Row],[DATA]]="","",WEEKNUM(BS_CONTROLE[[#This Row],[DATA]]))</f>
        <v>8</v>
      </c>
      <c r="D262" s="104" t="s">
        <v>728</v>
      </c>
      <c r="E262" s="126" t="s">
        <v>638</v>
      </c>
      <c r="F262" s="142" t="str">
        <f>IF(D262="","*",VLOOKUP(E262,BS_ATIVIDADE[],3,FALSE))</f>
        <v>OUTROS</v>
      </c>
      <c r="G262" s="106" t="s">
        <v>28</v>
      </c>
      <c r="H262" s="106" t="s">
        <v>251</v>
      </c>
      <c r="I262" s="105">
        <v>73</v>
      </c>
      <c r="J262" s="105">
        <v>8</v>
      </c>
      <c r="K262" s="105" t="s">
        <v>624</v>
      </c>
      <c r="L262" s="127" t="s">
        <v>1477</v>
      </c>
      <c r="M262" s="127" t="s">
        <v>1478</v>
      </c>
      <c r="N262" s="106">
        <v>0.41666666666666669</v>
      </c>
      <c r="O262" s="106">
        <v>4.1666666666666664E-2</v>
      </c>
      <c r="P262" s="105">
        <v>1</v>
      </c>
      <c r="Q262" s="9" t="str">
        <f>IF(E262=0, "*", IFERROR(_xlfn.XLOOKUP(E262, BS_ATIVIDADE[ATIVIDADE], BS_ATIVIDADE[UNIDADE]), "*"))</f>
        <v>BINÁRIO</v>
      </c>
      <c r="R262" s="128" t="str" cm="1">
        <f t="array" ref="R2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62" s="128" t="str" cm="1">
        <f t="array" ref="S2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62" s="10" t="str" cm="1">
        <f t="array" ref="T2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ARARAQUARA - MARCO INICIAL</v>
      </c>
      <c r="U262" s="105" t="s">
        <v>1354</v>
      </c>
      <c r="V262" s="151" t="s">
        <v>1479</v>
      </c>
      <c r="W262" s="104" t="s">
        <v>452</v>
      </c>
      <c r="X262" s="129"/>
      <c r="Y262" s="104"/>
      <c r="Z262" s="105">
        <v>1</v>
      </c>
      <c r="AA262" s="103" t="s">
        <v>443</v>
      </c>
      <c r="AB262" s="152"/>
      <c r="AC262" s="107">
        <v>0.29166666666666669</v>
      </c>
      <c r="AD262" s="105" t="s">
        <v>624</v>
      </c>
      <c r="AE262" s="105" t="s">
        <v>624</v>
      </c>
      <c r="AF262" s="105" t="s">
        <v>624</v>
      </c>
      <c r="AG262" s="14"/>
      <c r="AH262" s="126" t="str">
        <f>IF(BS_CONTROLE[[#This Row],[Atividade]]=0, "-", BS_CONTROLE[[#This Row],[Atividade]])</f>
        <v>DESLOCAMENTO</v>
      </c>
      <c r="AI262" s="8" t="str">
        <f>IF(BS_CONTROLE[[#This Row],[Atividade]]=0, "-", BS_CONTROLE[[#This Row],[Atividade]])</f>
        <v>DESLOCAMENTO</v>
      </c>
      <c r="AJ262" s="30" t="str">
        <f>BS_CONTROLE[[#This Row],[Local - Partida]]</f>
        <v>ZFTKM91</v>
      </c>
      <c r="AK262" s="30" t="str">
        <f>BS_CONTROLE[[#This Row],[Local - Encerramento]]</f>
        <v>ZRU</v>
      </c>
      <c r="AL262" s="105" t="str">
        <f>IF(BS_CONTROLE[[#This Row],[Entre - Estações]]=0, "-", BS_CONTROLE[[#This Row],[Entre - Estações]])</f>
        <v>ZTO-ZRU</v>
      </c>
      <c r="AM262" s="105" t="str">
        <f>IF(BS_CONTROLE[[#This Row],[SB]]=0, "-", BS_CONTROLE[[#This Row],[SB]])</f>
        <v>ZTOZRU</v>
      </c>
      <c r="AN262" s="105">
        <f>IF(BS_CONTROLE[[#This Row],[SUB]]=0, "-", BS_CONTROLE[[#This Row],[SUB]])</f>
        <v>73</v>
      </c>
      <c r="AO262" s="105">
        <f>BS_CONTROLE[[#This Row],[KM - Inicio]]</f>
        <v>8</v>
      </c>
      <c r="AP262" s="105">
        <f>BS_CONTROLE[[#This Row],[KM - Inicio]]</f>
        <v>8</v>
      </c>
      <c r="AQ262" s="108"/>
      <c r="AR262" s="108"/>
      <c r="AS262" s="108"/>
      <c r="AT262" s="135"/>
      <c r="AU262" s="135"/>
      <c r="AV262" s="13"/>
      <c r="AW262" s="13"/>
      <c r="AX262" s="176">
        <f>IF(D262="","*",IFERROR(IF(ISODD(COUNT(AR262:AW262)),"ERRO",SUM((AS262-AR262),(AU262-AT262),(AW262-AV262))),"ERRO"))</f>
        <v>0</v>
      </c>
      <c r="AY262" s="153"/>
      <c r="AZ262" s="109"/>
      <c r="BA262" s="9" t="str">
        <f>IFERROR(_xlfn.XLOOKUP(AH262, BS_ATIVIDADE[ATIVIDADE],BS_ATIVIDADE[UNIDADE] ), "*")</f>
        <v>BINÁRIO</v>
      </c>
      <c r="BB262" s="12" t="str" cm="1">
        <f t="array" ref="BB2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62" s="12" t="str" cm="1">
        <f t="array" ref="BC2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62" s="10" t="str" cm="1">
        <f t="array" ref="BD2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ARARAQUARA - MARCO INICIAL</v>
      </c>
      <c r="BE262" s="150"/>
      <c r="BF262" s="15"/>
      <c r="BG262" s="16"/>
      <c r="BH262" s="16"/>
      <c r="BI262" s="16"/>
      <c r="BJ262" s="17"/>
      <c r="BK262" s="15"/>
      <c r="BL262" s="130"/>
      <c r="BM262" s="130"/>
      <c r="BN262" s="130"/>
      <c r="BO262" s="17"/>
      <c r="BP262" s="11" t="str">
        <f t="shared" si="18"/>
        <v>Produção e Intervalo</v>
      </c>
      <c r="BQ262" s="18">
        <f>IF(OR(B262="",E262=""),"*",AX262/O262)</f>
        <v>0</v>
      </c>
      <c r="BR262" s="18">
        <f>IF(OR(B262="",E262=""),"*",AZ262/P262)</f>
        <v>0</v>
      </c>
      <c r="BS262" s="210" t="str">
        <f t="shared" si="19"/>
        <v/>
      </c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</row>
    <row r="263" spans="1:122">
      <c r="A263" s="45" t="str">
        <f t="shared" si="17"/>
        <v>A7446071</v>
      </c>
      <c r="B263" s="102">
        <v>46071</v>
      </c>
      <c r="C263" s="134">
        <f>IF(BS_CONTROLE[[#This Row],[DATA]]="","",WEEKNUM(BS_CONTROLE[[#This Row],[DATA]]))</f>
        <v>8</v>
      </c>
      <c r="D263" s="104" t="s">
        <v>747</v>
      </c>
      <c r="E263" s="126" t="s">
        <v>645</v>
      </c>
      <c r="F263" s="142" t="str">
        <f>IF(D263="","*",VLOOKUP(E263,BS_ATIVIDADE[],3,FALSE))</f>
        <v>DETECÇÃO</v>
      </c>
      <c r="G263" s="106" t="s">
        <v>1480</v>
      </c>
      <c r="H263" s="106" t="s">
        <v>1481</v>
      </c>
      <c r="I263" s="105">
        <v>42</v>
      </c>
      <c r="J263" s="105">
        <v>252</v>
      </c>
      <c r="K263" s="105"/>
      <c r="L263" s="127" t="str" cm="1">
        <f t="array" ref="L2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244-ZTO</v>
      </c>
      <c r="M263" s="127" t="str" cm="1">
        <f t="array" ref="M2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250ZTO1</v>
      </c>
      <c r="N263" s="106">
        <v>0.375</v>
      </c>
      <c r="O263" s="106">
        <v>4.1666666666666664E-2</v>
      </c>
      <c r="P263" s="105">
        <v>70</v>
      </c>
      <c r="Q263" s="9" t="str">
        <f>IF(E263=0, "*", IFERROR(_xlfn.XLOOKUP(E263, BS_ATIVIDADE[ATIVIDADE], BS_ATIVIDADE[UNIDADE]), "*"))</f>
        <v>KM</v>
      </c>
      <c r="R263" s="128" t="str" cm="1">
        <f t="array" ref="R2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63" s="128" t="str" cm="1">
        <f t="array" ref="S2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ZCZ-ZTI</v>
      </c>
      <c r="T263" s="10" t="str" cm="1">
        <f t="array" ref="T2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OURO - TUTOIA (CONTORNO)</v>
      </c>
      <c r="U263" s="105" t="s">
        <v>1288</v>
      </c>
      <c r="V263" s="151" t="s">
        <v>1468</v>
      </c>
      <c r="W263" s="104" t="s">
        <v>447</v>
      </c>
      <c r="X263" s="129"/>
      <c r="Y263" s="104"/>
      <c r="Z263" s="105">
        <v>1</v>
      </c>
      <c r="AA263" s="103" t="s">
        <v>443</v>
      </c>
      <c r="AB263" s="152"/>
      <c r="AC263" s="107">
        <v>0.29166666666666669</v>
      </c>
      <c r="AD263" s="105">
        <v>6294</v>
      </c>
      <c r="AE263" s="105" t="s">
        <v>624</v>
      </c>
      <c r="AF263" s="105" t="s">
        <v>624</v>
      </c>
      <c r="AG263" s="14"/>
      <c r="AH263" s="126" t="str">
        <f>IF(BS_CONTROLE[[#This Row],[Atividade]]=0, "-", BS_CONTROLE[[#This Row],[Atividade]])</f>
        <v>DETECÇÃO - RONDA 7 DIAS</v>
      </c>
      <c r="AI263" s="8" t="str">
        <f>IF(BS_CONTROLE[[#This Row],[Atividade]]=0, "-", BS_CONTROLE[[#This Row],[Atividade]])</f>
        <v>DETECÇÃO - RONDA 7 DIAS</v>
      </c>
      <c r="AJ263" s="30" t="str">
        <f>BS_CONTROLE[[#This Row],[Local - Partida]]</f>
        <v>253ZTO</v>
      </c>
      <c r="AK263" s="30" t="str">
        <f>BS_CONTROLE[[#This Row],[Local - Encerramento]]</f>
        <v xml:space="preserve">ZIQ </v>
      </c>
      <c r="AL263" s="105" t="str">
        <f>IF(BS_CONTROLE[[#This Row],[Entre - Estações]]=0, "-", BS_CONTROLE[[#This Row],[Entre - Estações]])</f>
        <v>244-ZTO</v>
      </c>
      <c r="AM263" s="105" t="str">
        <f>IF(BS_CONTROLE[[#This Row],[SB]]=0, "-", BS_CONTROLE[[#This Row],[SB]])</f>
        <v>250ZTO1</v>
      </c>
      <c r="AN263" s="105">
        <f>IF(BS_CONTROLE[[#This Row],[SUB]]=0, "-", BS_CONTROLE[[#This Row],[SUB]])</f>
        <v>42</v>
      </c>
      <c r="AO263" s="105">
        <f>BS_CONTROLE[[#This Row],[KM - Inicio]]</f>
        <v>252</v>
      </c>
      <c r="AP263" s="105">
        <f>BS_CONTROLE[[#This Row],[KM - Inicio]]</f>
        <v>252</v>
      </c>
      <c r="AQ263" s="108"/>
      <c r="AR263" s="108"/>
      <c r="AS263" s="108"/>
      <c r="AT263" s="135"/>
      <c r="AU263" s="135"/>
      <c r="AV263" s="13"/>
      <c r="AW263" s="13"/>
      <c r="AX263" s="176">
        <f>IF(D263="","*",IFERROR(IF(ISODD(COUNT(AR263:AW263)),"ERRO",SUM((AS263-AR263),(AU263-AT263),(AW263-AV263))),"ERRO"))</f>
        <v>0</v>
      </c>
      <c r="AY263" s="153"/>
      <c r="AZ263" s="109"/>
      <c r="BA263" s="9" t="str">
        <f>IFERROR(_xlfn.XLOOKUP(AH263, BS_ATIVIDADE[ATIVIDADE],BS_ATIVIDADE[UNIDADE] ), "*")</f>
        <v>KM</v>
      </c>
      <c r="BB263" s="12" t="str" cm="1">
        <f t="array" ref="BB2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63" s="12" t="str" cm="1">
        <f t="array" ref="BC2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ZCZ-ZTI</v>
      </c>
      <c r="BD263" s="10" t="str" cm="1">
        <f t="array" ref="BD2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OURO - TUTOIA (CONTORNO)</v>
      </c>
      <c r="BE263" s="150"/>
      <c r="BF263" s="15"/>
      <c r="BG263" s="16"/>
      <c r="BH263" s="16"/>
      <c r="BI263" s="16"/>
      <c r="BJ263" s="17"/>
      <c r="BK263" s="15"/>
      <c r="BL263" s="130"/>
      <c r="BM263" s="130"/>
      <c r="BN263" s="130"/>
      <c r="BO263" s="17"/>
      <c r="BP263" s="11" t="str">
        <f t="shared" si="18"/>
        <v>Produção e Intervalo</v>
      </c>
      <c r="BQ263" s="18">
        <f>IF(OR(B263="",E263=""),"*",AX263/O263)</f>
        <v>0</v>
      </c>
      <c r="BR263" s="18">
        <f>IF(OR(B263="",E263=""),"*",AZ263/P263)</f>
        <v>0</v>
      </c>
      <c r="BS263" s="210" t="str">
        <f t="shared" si="19"/>
        <v/>
      </c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</row>
    <row r="264" spans="1:122">
      <c r="A264" s="45" t="str">
        <f t="shared" si="17"/>
        <v>CARLOS (TP-722)46071</v>
      </c>
      <c r="B264" s="102">
        <v>46071</v>
      </c>
      <c r="C264" s="134">
        <f>IF(BS_CONTROLE[[#This Row],[DATA]]="","",WEEKNUM(BS_CONTROLE[[#This Row],[DATA]]))</f>
        <v>8</v>
      </c>
      <c r="D264" s="104" t="s">
        <v>888</v>
      </c>
      <c r="E264" s="126" t="s">
        <v>806</v>
      </c>
      <c r="F264" s="142" t="str">
        <f>IF(D264="","*",VLOOKUP(E264,BS_ATIVIDADE[],3,FALSE))</f>
        <v>SOLDA</v>
      </c>
      <c r="G264" s="106" t="s">
        <v>624</v>
      </c>
      <c r="H264" s="106" t="s">
        <v>624</v>
      </c>
      <c r="I264" s="105">
        <v>70</v>
      </c>
      <c r="J264" s="105">
        <v>157.30000000000001</v>
      </c>
      <c r="K264" s="105" t="s">
        <v>624</v>
      </c>
      <c r="L264" s="127" t="str" cm="1">
        <f t="array" ref="L2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ZOX</v>
      </c>
      <c r="M264" s="127" t="str" cm="1">
        <f t="array" ref="M2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ZOX1</v>
      </c>
      <c r="N264" s="106">
        <v>0.375</v>
      </c>
      <c r="O264" s="106">
        <v>6.25E-2</v>
      </c>
      <c r="P264" s="105">
        <v>1</v>
      </c>
      <c r="Q264" s="9" t="str">
        <f>IF(E264=0, "*", IFERROR(_xlfn.XLOOKUP(E264, BS_ATIVIDADE[ATIVIDADE], BS_ATIVIDADE[UNIDADE]), "*"))</f>
        <v>Nº DE SOLDA</v>
      </c>
      <c r="R264" s="128" t="str" cm="1">
        <f t="array" ref="R2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64" s="128" t="str" cm="1">
        <f t="array" ref="S2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64" s="10" t="str" cm="1">
        <f t="array" ref="T2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64" s="105" t="s">
        <v>1249</v>
      </c>
      <c r="V264" s="151" t="s">
        <v>1474</v>
      </c>
      <c r="W264" s="104" t="s">
        <v>452</v>
      </c>
      <c r="X264" s="129"/>
      <c r="Y264" s="104"/>
      <c r="Z264" s="105"/>
      <c r="AA264" s="103"/>
      <c r="AB264" s="152"/>
      <c r="AC264" s="107" t="s">
        <v>624</v>
      </c>
      <c r="AD264" s="105" t="s">
        <v>624</v>
      </c>
      <c r="AE264" s="105" t="s">
        <v>624</v>
      </c>
      <c r="AF264" s="105" t="s">
        <v>624</v>
      </c>
      <c r="AG264" s="14"/>
      <c r="AH264" s="126" t="str">
        <f>IF(BS_CONTROLE[[#This Row],[Atividade]]=0, "-", BS_CONTROLE[[#This Row],[Atividade]])</f>
        <v>PDM - SOLDA</v>
      </c>
      <c r="AI264" s="8" t="str">
        <f>IF(BS_CONTROLE[[#This Row],[Atividade]]=0, "-", BS_CONTROLE[[#This Row],[Atividade]])</f>
        <v>PDM - SOLDA</v>
      </c>
      <c r="AJ264" s="30" t="str">
        <f>BS_CONTROLE[[#This Row],[Local - Partida]]</f>
        <v>-</v>
      </c>
      <c r="AK264" s="30" t="str">
        <f>BS_CONTROLE[[#This Row],[Local - Encerramento]]</f>
        <v>-</v>
      </c>
      <c r="AL264" s="105" t="str">
        <f>IF(BS_CONTROLE[[#This Row],[Entre - Estações]]=0, "-", BS_CONTROLE[[#This Row],[Entre - Estações]])</f>
        <v>ZOX</v>
      </c>
      <c r="AM264" s="105" t="str">
        <f>IF(BS_CONTROLE[[#This Row],[SB]]=0, "-", BS_CONTROLE[[#This Row],[SB]])</f>
        <v>ZOX1</v>
      </c>
      <c r="AN264" s="105">
        <f>IF(BS_CONTROLE[[#This Row],[SUB]]=0, "-", BS_CONTROLE[[#This Row],[SUB]])</f>
        <v>70</v>
      </c>
      <c r="AO264" s="105">
        <f>BS_CONTROLE[[#This Row],[KM - Inicio]]</f>
        <v>157.30000000000001</v>
      </c>
      <c r="AP264" s="105">
        <f>BS_CONTROLE[[#This Row],[KM - Inicio]]</f>
        <v>157.30000000000001</v>
      </c>
      <c r="AQ264" s="108"/>
      <c r="AR264" s="108"/>
      <c r="AS264" s="108"/>
      <c r="AT264" s="135"/>
      <c r="AU264" s="135"/>
      <c r="AV264" s="13"/>
      <c r="AW264" s="13"/>
      <c r="AX264" s="176">
        <f>IF(D264="","*",IFERROR(IF(ISODD(COUNT(AR264:AW264)),"ERRO",SUM((AS264-AR264),(AU264-AT264),(AW264-AV264))),"ERRO"))</f>
        <v>0</v>
      </c>
      <c r="AY264" s="153"/>
      <c r="AZ264" s="109"/>
      <c r="BA264" s="9" t="str">
        <f>IFERROR(_xlfn.XLOOKUP(AH264, BS_ATIVIDADE[ATIVIDADE],BS_ATIVIDADE[UNIDADE] ), "*")</f>
        <v>Nº DE SOLDA</v>
      </c>
      <c r="BB264" s="12" t="str" cm="1">
        <f t="array" ref="BB2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64" s="12" t="str" cm="1">
        <f t="array" ref="BC2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64" s="10" t="str" cm="1">
        <f t="array" ref="BD2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64" s="150"/>
      <c r="BF264" s="15"/>
      <c r="BG264" s="16"/>
      <c r="BH264" s="16"/>
      <c r="BI264" s="16"/>
      <c r="BJ264" s="17"/>
      <c r="BK264" s="15"/>
      <c r="BL264" s="130"/>
      <c r="BM264" s="130"/>
      <c r="BN264" s="130"/>
      <c r="BO264" s="17"/>
      <c r="BP264" s="11" t="str">
        <f t="shared" si="18"/>
        <v>Produção e Intervalo</v>
      </c>
      <c r="BQ264" s="18">
        <f>IF(OR(B264="",E264=""),"*",AX264/O264)</f>
        <v>0</v>
      </c>
      <c r="BR264" s="18">
        <f>IF(OR(B264="",E264=""),"*",AZ264/P264)</f>
        <v>0</v>
      </c>
      <c r="BS264" s="210" t="str">
        <f t="shared" si="19"/>
        <v/>
      </c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</row>
    <row r="265" spans="1:122">
      <c r="A265" s="45" t="str">
        <f t="shared" si="17"/>
        <v>V8346071</v>
      </c>
      <c r="B265" s="102">
        <v>46071</v>
      </c>
      <c r="C265" s="134">
        <f>IF(BS_CONTROLE[[#This Row],[DATA]]="","",WEEKNUM(BS_CONTROLE[[#This Row],[DATA]]))</f>
        <v>8</v>
      </c>
      <c r="D265" s="104" t="s">
        <v>822</v>
      </c>
      <c r="E265" s="126" t="s">
        <v>729</v>
      </c>
      <c r="F265" s="142" t="str">
        <f>IF(D265="","*",VLOOKUP(E265,BS_ATIVIDADE[],3,FALSE))</f>
        <v>MECANIZAÇÃO - SOCADORA</v>
      </c>
      <c r="G265" s="106" t="s">
        <v>61</v>
      </c>
      <c r="H265" s="106" t="s">
        <v>61</v>
      </c>
      <c r="I265" s="105">
        <v>70</v>
      </c>
      <c r="J265" s="105">
        <v>135</v>
      </c>
      <c r="K265" s="105">
        <v>136</v>
      </c>
      <c r="L265" s="127" t="str" cm="1">
        <f t="array" ref="L2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ZRQ</v>
      </c>
      <c r="M265" s="127" t="s">
        <v>1458</v>
      </c>
      <c r="N265" s="106">
        <v>0.35416666666666669</v>
      </c>
      <c r="O265" s="106">
        <v>6.25E-2</v>
      </c>
      <c r="P265" s="105">
        <v>360</v>
      </c>
      <c r="Q265" s="9" t="str">
        <f>IF(E265=0, "*", IFERROR(_xlfn.XLOOKUP(E265, BS_ATIVIDADE[ATIVIDADE], BS_ATIVIDADE[UNIDADE]), "*"))</f>
        <v>M</v>
      </c>
      <c r="R265" s="128" t="str" cm="1">
        <f t="array" ref="R2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NORTE</v>
      </c>
      <c r="S265" s="128" t="str" cm="1">
        <f t="array" ref="S2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ZRX-ZTI</v>
      </c>
      <c r="T265" s="10" t="str" cm="1">
        <f t="array" ref="T2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U265" s="105" t="s">
        <v>1063</v>
      </c>
      <c r="V265" s="151" t="s">
        <v>1282</v>
      </c>
      <c r="W265" s="104" t="s">
        <v>452</v>
      </c>
      <c r="X265" s="129"/>
      <c r="Y265" s="104"/>
      <c r="Z265" s="105">
        <v>1</v>
      </c>
      <c r="AA265" s="103" t="s">
        <v>443</v>
      </c>
      <c r="AB265" s="152"/>
      <c r="AC265" s="107">
        <v>0.29166666666666669</v>
      </c>
      <c r="AD265" s="105">
        <v>6233</v>
      </c>
      <c r="AE265" s="105" t="s">
        <v>624</v>
      </c>
      <c r="AF265" s="105" t="s">
        <v>624</v>
      </c>
      <c r="AG265" s="14"/>
      <c r="AH265" s="126" t="str">
        <f>IF(BS_CONTROLE[[#This Row],[Atividade]]=0, "-", BS_CONTROLE[[#This Row],[Atividade]])</f>
        <v>MECANIZAÇÃO - SOCADORA</v>
      </c>
      <c r="AI265" s="8" t="str">
        <f>IF(BS_CONTROLE[[#This Row],[Atividade]]=0, "-", BS_CONTROLE[[#This Row],[Atividade]])</f>
        <v>MECANIZAÇÃO - SOCADORA</v>
      </c>
      <c r="AJ265" s="30" t="str">
        <f>BS_CONTROLE[[#This Row],[Local - Partida]]</f>
        <v>ZIQ1752</v>
      </c>
      <c r="AK265" s="30" t="str">
        <f>BS_CONTROLE[[#This Row],[Local - Encerramento]]</f>
        <v>ZIQ1752</v>
      </c>
      <c r="AL265" s="105" t="str">
        <f>IF(BS_CONTROLE[[#This Row],[Entre - Estações]]=0, "-", BS_CONTROLE[[#This Row],[Entre - Estações]])</f>
        <v>ZRQ</v>
      </c>
      <c r="AM265" s="105" t="str">
        <f>IF(BS_CONTROLE[[#This Row],[SB]]=0, "-", BS_CONTROLE[[#This Row],[SB]])</f>
        <v>ZRQ1/ZRQ1381</v>
      </c>
      <c r="AN265" s="105">
        <f>IF(BS_CONTROLE[[#This Row],[SUB]]=0, "-", BS_CONTROLE[[#This Row],[SUB]])</f>
        <v>70</v>
      </c>
      <c r="AO265" s="105">
        <f>BS_CONTROLE[[#This Row],[KM - Inicio]]</f>
        <v>135</v>
      </c>
      <c r="AP265" s="105">
        <f>BS_CONTROLE[[#This Row],[KM - Inicio]]</f>
        <v>135</v>
      </c>
      <c r="AQ265" s="108"/>
      <c r="AR265" s="108"/>
      <c r="AS265" s="108"/>
      <c r="AT265" s="135"/>
      <c r="AU265" s="135"/>
      <c r="AV265" s="13"/>
      <c r="AW265" s="13"/>
      <c r="AX265" s="176">
        <f>IF(D265="","*",IFERROR(IF(ISODD(COUNT(AR265:AW265)),"ERRO",SUM((AS265-AR265),(AU265-AT265),(AW265-AV265))),"ERRO"))</f>
        <v>0</v>
      </c>
      <c r="AY265" s="153"/>
      <c r="AZ265" s="109"/>
      <c r="BA265" s="9" t="str">
        <f>IFERROR(_xlfn.XLOOKUP(AH265, BS_ATIVIDADE[ATIVIDADE],BS_ATIVIDADE[UNIDADE] ), "*")</f>
        <v>M</v>
      </c>
      <c r="BB265" s="12" t="str" cm="1">
        <f t="array" ref="BB2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NORTE</v>
      </c>
      <c r="BC265" s="12" t="str" cm="1">
        <f t="array" ref="BC2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ZRX-ZTI</v>
      </c>
      <c r="BD265" s="10" t="str" cm="1">
        <f t="array" ref="BD2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E265" s="150"/>
      <c r="BF265" s="15"/>
      <c r="BG265" s="16"/>
      <c r="BH265" s="16"/>
      <c r="BI265" s="16"/>
      <c r="BJ265" s="17"/>
      <c r="BK265" s="15"/>
      <c r="BL265" s="130"/>
      <c r="BM265" s="130"/>
      <c r="BN265" s="130"/>
      <c r="BO265" s="17"/>
      <c r="BP265" s="11" t="str">
        <f t="shared" si="18"/>
        <v>Produção e Intervalo</v>
      </c>
      <c r="BQ265" s="18">
        <f>IF(OR(B265="",E265=""),"*",AX265/O265)</f>
        <v>0</v>
      </c>
      <c r="BR265" s="18">
        <f>IF(OR(B265="",E265=""),"*",AZ265/P265)</f>
        <v>0</v>
      </c>
      <c r="BS265" s="210" t="str">
        <f t="shared" si="19"/>
        <v/>
      </c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</row>
    <row r="266" spans="1:122">
      <c r="A266" s="45" t="str">
        <f t="shared" si="17"/>
        <v/>
      </c>
      <c r="B266" s="102"/>
      <c r="C266" s="134" t="str">
        <f>IF(BS_CONTROLE[[#This Row],[DATA]]="","",WEEKNUM(BS_CONTROLE[[#This Row],[DATA]]))</f>
        <v/>
      </c>
      <c r="D266" s="104"/>
      <c r="E266" s="126"/>
      <c r="F266" s="142" t="str">
        <f>IF(D266="","*",VLOOKUP(E266,BS_ATIVIDADE[],3,FALSE))</f>
        <v>*</v>
      </c>
      <c r="G266" s="106"/>
      <c r="H266" s="106"/>
      <c r="I266" s="105"/>
      <c r="J266" s="105"/>
      <c r="K266" s="105"/>
      <c r="L266" s="127" t="str" cm="1">
        <f t="array" ref="L2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66" s="127" t="str" cm="1">
        <f t="array" ref="M2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66" s="106"/>
      <c r="O266" s="106"/>
      <c r="P266" s="105"/>
      <c r="Q266" s="9" t="str">
        <f>IF(E266=0, "*", IFERROR(_xlfn.XLOOKUP(E266, BS_ATIVIDADE[ATIVIDADE], BS_ATIVIDADE[UNIDADE]), "*"))</f>
        <v>*</v>
      </c>
      <c r="R266" s="128" t="str" cm="1">
        <f t="array" ref="R2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66" s="128" t="str" cm="1">
        <f t="array" ref="S2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66" s="10" t="str" cm="1">
        <f t="array" ref="T2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66" s="105"/>
      <c r="V266" s="151"/>
      <c r="W266" s="104"/>
      <c r="X266" s="129"/>
      <c r="Y266" s="104"/>
      <c r="Z266" s="105"/>
      <c r="AA266" s="103"/>
      <c r="AB266" s="152"/>
      <c r="AC266" s="107"/>
      <c r="AD266" s="105"/>
      <c r="AE266" s="105"/>
      <c r="AF266" s="105"/>
      <c r="AG266" s="14"/>
      <c r="AH266" s="126" t="str">
        <f>IF(BS_CONTROLE[[#This Row],[Atividade]]=0, "-", BS_CONTROLE[[#This Row],[Atividade]])</f>
        <v>-</v>
      </c>
      <c r="AI266" s="8" t="str">
        <f>IF(BS_CONTROLE[[#This Row],[Atividade]]=0, "-", BS_CONTROLE[[#This Row],[Atividade]])</f>
        <v>-</v>
      </c>
      <c r="AJ266" s="30">
        <f>BS_CONTROLE[[#This Row],[Local - Partida]]</f>
        <v>0</v>
      </c>
      <c r="AK266" s="30">
        <f>BS_CONTROLE[[#This Row],[Local - Encerramento]]</f>
        <v>0</v>
      </c>
      <c r="AL266" s="105" t="str">
        <f>IF(BS_CONTROLE[[#This Row],[Entre - Estações]]=0, "-", BS_CONTROLE[[#This Row],[Entre - Estações]])</f>
        <v>-</v>
      </c>
      <c r="AM266" s="105" t="str">
        <f>IF(BS_CONTROLE[[#This Row],[SB]]=0, "-", BS_CONTROLE[[#This Row],[SB]])</f>
        <v>-</v>
      </c>
      <c r="AN266" s="105" t="str">
        <f>IF(BS_CONTROLE[[#This Row],[SUB]]=0, "-", BS_CONTROLE[[#This Row],[SUB]])</f>
        <v>-</v>
      </c>
      <c r="AO266" s="105">
        <f>BS_CONTROLE[[#This Row],[KM - Inicio]]</f>
        <v>0</v>
      </c>
      <c r="AP266" s="105">
        <f>BS_CONTROLE[[#This Row],[KM - Inicio]]</f>
        <v>0</v>
      </c>
      <c r="AQ266" s="108"/>
      <c r="AR266" s="108"/>
      <c r="AS266" s="108"/>
      <c r="AT266" s="135"/>
      <c r="AU266" s="135"/>
      <c r="AV266" s="13"/>
      <c r="AW266" s="13"/>
      <c r="AX266" s="176" t="str">
        <f>IF(D266="","*",IFERROR(IF(ISODD(COUNT(AR266:AW266)),"ERRO",SUM((AS266-AR266),(AU266-AT266),(AW266-AV266))),"ERRO"))</f>
        <v>*</v>
      </c>
      <c r="AY266" s="153"/>
      <c r="AZ266" s="109"/>
      <c r="BA266" s="9" t="str">
        <f>IFERROR(_xlfn.XLOOKUP(AH266, BS_ATIVIDADE[ATIVIDADE],BS_ATIVIDADE[UNIDADE] ), "*")</f>
        <v>*</v>
      </c>
      <c r="BB266" s="12" t="str" cm="1">
        <f t="array" ref="BB2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66" s="12" t="str" cm="1">
        <f t="array" ref="BC2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66" s="10" t="str" cm="1">
        <f t="array" ref="BD2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66" s="150"/>
      <c r="BF266" s="15"/>
      <c r="BG266" s="16"/>
      <c r="BH266" s="16"/>
      <c r="BI266" s="16"/>
      <c r="BJ266" s="17"/>
      <c r="BK266" s="15"/>
      <c r="BL266" s="130"/>
      <c r="BM266" s="130"/>
      <c r="BN266" s="130"/>
      <c r="BO266" s="17"/>
      <c r="BP266" s="11" t="str">
        <f t="shared" si="18"/>
        <v>Aderente</v>
      </c>
      <c r="BQ266" s="18" t="str">
        <f>IF(OR(B266="",E266=""),"*",AX266/O266)</f>
        <v>*</v>
      </c>
      <c r="BR266" s="18" t="str">
        <f>IF(OR(B266="",E266=""),"*",AZ266/P266)</f>
        <v>*</v>
      </c>
      <c r="BS266" s="210" t="str">
        <f t="shared" si="19"/>
        <v/>
      </c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</row>
    <row r="267" spans="1:122">
      <c r="A267" s="45" t="str">
        <f t="shared" si="17"/>
        <v/>
      </c>
      <c r="B267" s="102"/>
      <c r="C267" s="134" t="str">
        <f>IF(BS_CONTROLE[[#This Row],[DATA]]="","",WEEKNUM(BS_CONTROLE[[#This Row],[DATA]]))</f>
        <v/>
      </c>
      <c r="D267" s="104"/>
      <c r="E267" s="126"/>
      <c r="F267" s="142" t="str">
        <f>IF(D267="","*",VLOOKUP(E267,BS_ATIVIDADE[],3,FALSE))</f>
        <v>*</v>
      </c>
      <c r="G267" s="106"/>
      <c r="H267" s="106"/>
      <c r="I267" s="105"/>
      <c r="J267" s="105"/>
      <c r="K267" s="105"/>
      <c r="L267" s="127" t="str" cm="1">
        <f t="array" ref="L2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67" s="127" t="str" cm="1">
        <f t="array" ref="M2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67" s="106"/>
      <c r="O267" s="106"/>
      <c r="P267" s="105"/>
      <c r="Q267" s="9" t="str">
        <f>IF(E267=0, "*", IFERROR(_xlfn.XLOOKUP(E267, BS_ATIVIDADE[ATIVIDADE], BS_ATIVIDADE[UNIDADE]), "*"))</f>
        <v>*</v>
      </c>
      <c r="R267" s="128" t="str" cm="1">
        <f t="array" ref="R2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67" s="128" t="str" cm="1">
        <f t="array" ref="S2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67" s="10" t="str" cm="1">
        <f t="array" ref="T2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67" s="105"/>
      <c r="V267" s="151"/>
      <c r="W267" s="104"/>
      <c r="X267" s="129"/>
      <c r="Y267" s="104"/>
      <c r="Z267" s="105"/>
      <c r="AA267" s="103"/>
      <c r="AB267" s="152"/>
      <c r="AC267" s="107"/>
      <c r="AD267" s="105"/>
      <c r="AE267" s="105"/>
      <c r="AF267" s="105"/>
      <c r="AG267" s="14"/>
      <c r="AH267" s="126" t="str">
        <f>IF(BS_CONTROLE[[#This Row],[Atividade]]=0, "-", BS_CONTROLE[[#This Row],[Atividade]])</f>
        <v>-</v>
      </c>
      <c r="AI267" s="8" t="str">
        <f>IF(BS_CONTROLE[[#This Row],[Atividade]]=0, "-", BS_CONTROLE[[#This Row],[Atividade]])</f>
        <v>-</v>
      </c>
      <c r="AJ267" s="30">
        <f>BS_CONTROLE[[#This Row],[Local - Partida]]</f>
        <v>0</v>
      </c>
      <c r="AK267" s="30">
        <f>BS_CONTROLE[[#This Row],[Local - Encerramento]]</f>
        <v>0</v>
      </c>
      <c r="AL267" s="105" t="str">
        <f>IF(BS_CONTROLE[[#This Row],[Entre - Estações]]=0, "-", BS_CONTROLE[[#This Row],[Entre - Estações]])</f>
        <v>-</v>
      </c>
      <c r="AM267" s="105" t="str">
        <f>IF(BS_CONTROLE[[#This Row],[SB]]=0, "-", BS_CONTROLE[[#This Row],[SB]])</f>
        <v>-</v>
      </c>
      <c r="AN267" s="105" t="str">
        <f>IF(BS_CONTROLE[[#This Row],[SUB]]=0, "-", BS_CONTROLE[[#This Row],[SUB]])</f>
        <v>-</v>
      </c>
      <c r="AO267" s="105">
        <f>BS_CONTROLE[[#This Row],[KM - Inicio]]</f>
        <v>0</v>
      </c>
      <c r="AP267" s="105">
        <f>BS_CONTROLE[[#This Row],[KM - Inicio]]</f>
        <v>0</v>
      </c>
      <c r="AQ267" s="108"/>
      <c r="AR267" s="108"/>
      <c r="AS267" s="108"/>
      <c r="AT267" s="135"/>
      <c r="AU267" s="135"/>
      <c r="AV267" s="13"/>
      <c r="AW267" s="13"/>
      <c r="AX267" s="176" t="str">
        <f>IF(D267="","*",IFERROR(IF(ISODD(COUNT(AR267:AW267)),"ERRO",SUM((AS267-AR267),(AU267-AT267),(AW267-AV267))),"ERRO"))</f>
        <v>*</v>
      </c>
      <c r="AY267" s="153"/>
      <c r="AZ267" s="109"/>
      <c r="BA267" s="9" t="str">
        <f>IFERROR(_xlfn.XLOOKUP(AH267, BS_ATIVIDADE[ATIVIDADE],BS_ATIVIDADE[UNIDADE] ), "*")</f>
        <v>*</v>
      </c>
      <c r="BB267" s="12" t="str" cm="1">
        <f t="array" ref="BB2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67" s="12" t="str" cm="1">
        <f t="array" ref="BC2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67" s="10" t="str" cm="1">
        <f t="array" ref="BD2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67" s="150"/>
      <c r="BF267" s="15"/>
      <c r="BG267" s="16"/>
      <c r="BH267" s="16"/>
      <c r="BI267" s="16"/>
      <c r="BJ267" s="17"/>
      <c r="BK267" s="15"/>
      <c r="BL267" s="130"/>
      <c r="BM267" s="130"/>
      <c r="BN267" s="130"/>
      <c r="BO267" s="17"/>
      <c r="BP267" s="11" t="str">
        <f t="shared" si="18"/>
        <v>Aderente</v>
      </c>
      <c r="BQ267" s="18" t="str">
        <f>IF(OR(B267="",E267=""),"*",AX267/O267)</f>
        <v>*</v>
      </c>
      <c r="BR267" s="18" t="str">
        <f>IF(OR(B267="",E267=""),"*",AZ267/P267)</f>
        <v>*</v>
      </c>
      <c r="BS267" s="210" t="str">
        <f t="shared" si="19"/>
        <v/>
      </c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</row>
    <row r="268" spans="1:122">
      <c r="A268" s="45" t="str">
        <f t="shared" si="17"/>
        <v/>
      </c>
      <c r="B268" s="102"/>
      <c r="C268" s="134" t="str">
        <f>IF(BS_CONTROLE[[#This Row],[DATA]]="","",WEEKNUM(BS_CONTROLE[[#This Row],[DATA]]))</f>
        <v/>
      </c>
      <c r="D268" s="104"/>
      <c r="E268" s="126"/>
      <c r="F268" s="142" t="str">
        <f>IF(D268="","*",VLOOKUP(E268,BS_ATIVIDADE[],3,FALSE))</f>
        <v>*</v>
      </c>
      <c r="G268" s="106"/>
      <c r="H268" s="106"/>
      <c r="I268" s="105"/>
      <c r="J268" s="105"/>
      <c r="K268" s="105"/>
      <c r="L268" s="127" t="str" cm="1">
        <f t="array" ref="L2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68" s="127" t="str" cm="1">
        <f t="array" ref="M2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68" s="106"/>
      <c r="O268" s="106"/>
      <c r="P268" s="105"/>
      <c r="Q268" s="9" t="str">
        <f>IF(E268=0, "*", IFERROR(_xlfn.XLOOKUP(E268, BS_ATIVIDADE[ATIVIDADE], BS_ATIVIDADE[UNIDADE]), "*"))</f>
        <v>*</v>
      </c>
      <c r="R268" s="128" t="str" cm="1">
        <f t="array" ref="R2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68" s="128" t="str" cm="1">
        <f t="array" ref="S2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68" s="10" t="str" cm="1">
        <f t="array" ref="T2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68" s="105"/>
      <c r="V268" s="151"/>
      <c r="W268" s="104"/>
      <c r="X268" s="129"/>
      <c r="Y268" s="104"/>
      <c r="Z268" s="105"/>
      <c r="AA268" s="103"/>
      <c r="AB268" s="152"/>
      <c r="AC268" s="107"/>
      <c r="AD268" s="105"/>
      <c r="AE268" s="105"/>
      <c r="AF268" s="105"/>
      <c r="AG268" s="14"/>
      <c r="AH268" s="126" t="str">
        <f>IF(BS_CONTROLE[[#This Row],[Atividade]]=0, "-", BS_CONTROLE[[#This Row],[Atividade]])</f>
        <v>-</v>
      </c>
      <c r="AI268" s="8" t="str">
        <f>IF(BS_CONTROLE[[#This Row],[Atividade]]=0, "-", BS_CONTROLE[[#This Row],[Atividade]])</f>
        <v>-</v>
      </c>
      <c r="AJ268" s="30">
        <f>BS_CONTROLE[[#This Row],[Local - Partida]]</f>
        <v>0</v>
      </c>
      <c r="AK268" s="30">
        <f>BS_CONTROLE[[#This Row],[Local - Encerramento]]</f>
        <v>0</v>
      </c>
      <c r="AL268" s="105" t="str">
        <f>IF(BS_CONTROLE[[#This Row],[Entre - Estações]]=0, "-", BS_CONTROLE[[#This Row],[Entre - Estações]])</f>
        <v>-</v>
      </c>
      <c r="AM268" s="105" t="str">
        <f>IF(BS_CONTROLE[[#This Row],[SB]]=0, "-", BS_CONTROLE[[#This Row],[SB]])</f>
        <v>-</v>
      </c>
      <c r="AN268" s="105" t="str">
        <f>IF(BS_CONTROLE[[#This Row],[SUB]]=0, "-", BS_CONTROLE[[#This Row],[SUB]])</f>
        <v>-</v>
      </c>
      <c r="AO268" s="105">
        <f>BS_CONTROLE[[#This Row],[KM - Inicio]]</f>
        <v>0</v>
      </c>
      <c r="AP268" s="105">
        <f>BS_CONTROLE[[#This Row],[KM - Inicio]]</f>
        <v>0</v>
      </c>
      <c r="AQ268" s="108"/>
      <c r="AR268" s="108"/>
      <c r="AS268" s="108"/>
      <c r="AT268" s="135"/>
      <c r="AU268" s="135"/>
      <c r="AV268" s="13"/>
      <c r="AW268" s="13"/>
      <c r="AX268" s="176" t="str">
        <f>IF(D268="","*",IFERROR(IF(ISODD(COUNT(AR268:AW268)),"ERRO",SUM((AS268-AR268),(AU268-AT268),(AW268-AV268))),"ERRO"))</f>
        <v>*</v>
      </c>
      <c r="AY268" s="153"/>
      <c r="AZ268" s="109"/>
      <c r="BA268" s="9" t="str">
        <f>IFERROR(_xlfn.XLOOKUP(AH268, BS_ATIVIDADE[ATIVIDADE],BS_ATIVIDADE[UNIDADE] ), "*")</f>
        <v>*</v>
      </c>
      <c r="BB268" s="12" t="str" cm="1">
        <f t="array" ref="BB2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68" s="12" t="str" cm="1">
        <f t="array" ref="BC2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68" s="10" t="str" cm="1">
        <f t="array" ref="BD2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68" s="150"/>
      <c r="BF268" s="15"/>
      <c r="BG268" s="16"/>
      <c r="BH268" s="16"/>
      <c r="BI268" s="16"/>
      <c r="BJ268" s="17"/>
      <c r="BK268" s="15"/>
      <c r="BL268" s="130"/>
      <c r="BM268" s="130"/>
      <c r="BN268" s="130"/>
      <c r="BO268" s="17"/>
      <c r="BP268" s="11" t="str">
        <f t="shared" si="18"/>
        <v>Aderente</v>
      </c>
      <c r="BQ268" s="18" t="str">
        <f>IF(OR(B268="",E268=""),"*",AX268/O268)</f>
        <v>*</v>
      </c>
      <c r="BR268" s="18" t="str">
        <f>IF(OR(B268="",E268=""),"*",AZ268/P268)</f>
        <v>*</v>
      </c>
      <c r="BS268" s="210" t="str">
        <f t="shared" si="19"/>
        <v/>
      </c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</row>
    <row r="269" spans="1:122">
      <c r="A269" s="45" t="str">
        <f t="shared" si="17"/>
        <v/>
      </c>
      <c r="B269" s="102"/>
      <c r="C269" s="134" t="str">
        <f>IF(BS_CONTROLE[[#This Row],[DATA]]="","",WEEKNUM(BS_CONTROLE[[#This Row],[DATA]]))</f>
        <v/>
      </c>
      <c r="D269" s="104"/>
      <c r="E269" s="126"/>
      <c r="F269" s="142" t="str">
        <f>IF(D269="","*",VLOOKUP(E269,BS_ATIVIDADE[],3,FALSE))</f>
        <v>*</v>
      </c>
      <c r="G269" s="106"/>
      <c r="H269" s="106"/>
      <c r="I269" s="105"/>
      <c r="J269" s="105"/>
      <c r="K269" s="105"/>
      <c r="L269" s="127" t="str" cm="1">
        <f t="array" ref="L2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69" s="127" t="str" cm="1">
        <f t="array" ref="M2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69" s="106"/>
      <c r="O269" s="106"/>
      <c r="P269" s="105"/>
      <c r="Q269" s="9" t="str">
        <f>IF(E269=0, "*", IFERROR(_xlfn.XLOOKUP(E269, BS_ATIVIDADE[ATIVIDADE], BS_ATIVIDADE[UNIDADE]), "*"))</f>
        <v>*</v>
      </c>
      <c r="R269" s="128" t="str" cm="1">
        <f t="array" ref="R2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69" s="128" t="str" cm="1">
        <f t="array" ref="S2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69" s="10" t="str" cm="1">
        <f t="array" ref="T2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69" s="105"/>
      <c r="V269" s="151"/>
      <c r="W269" s="104"/>
      <c r="X269" s="129"/>
      <c r="Y269" s="104"/>
      <c r="Z269" s="105"/>
      <c r="AA269" s="103"/>
      <c r="AB269" s="152"/>
      <c r="AC269" s="107"/>
      <c r="AD269" s="105"/>
      <c r="AE269" s="105"/>
      <c r="AF269" s="105"/>
      <c r="AG269" s="14"/>
      <c r="AH269" s="126" t="str">
        <f>IF(BS_CONTROLE[[#This Row],[Atividade]]=0, "-", BS_CONTROLE[[#This Row],[Atividade]])</f>
        <v>-</v>
      </c>
      <c r="AI269" s="8" t="str">
        <f>IF(BS_CONTROLE[[#This Row],[Atividade]]=0, "-", BS_CONTROLE[[#This Row],[Atividade]])</f>
        <v>-</v>
      </c>
      <c r="AJ269" s="30">
        <f>BS_CONTROLE[[#This Row],[Local - Partida]]</f>
        <v>0</v>
      </c>
      <c r="AK269" s="30">
        <f>BS_CONTROLE[[#This Row],[Local - Encerramento]]</f>
        <v>0</v>
      </c>
      <c r="AL269" s="105" t="str">
        <f>IF(BS_CONTROLE[[#This Row],[Entre - Estações]]=0, "-", BS_CONTROLE[[#This Row],[Entre - Estações]])</f>
        <v>-</v>
      </c>
      <c r="AM269" s="105" t="str">
        <f>IF(BS_CONTROLE[[#This Row],[SB]]=0, "-", BS_CONTROLE[[#This Row],[SB]])</f>
        <v>-</v>
      </c>
      <c r="AN269" s="105" t="str">
        <f>IF(BS_CONTROLE[[#This Row],[SUB]]=0, "-", BS_CONTROLE[[#This Row],[SUB]])</f>
        <v>-</v>
      </c>
      <c r="AO269" s="105">
        <f>BS_CONTROLE[[#This Row],[KM - Inicio]]</f>
        <v>0</v>
      </c>
      <c r="AP269" s="105">
        <f>BS_CONTROLE[[#This Row],[KM - Inicio]]</f>
        <v>0</v>
      </c>
      <c r="AQ269" s="108"/>
      <c r="AR269" s="108"/>
      <c r="AS269" s="108"/>
      <c r="AT269" s="135"/>
      <c r="AU269" s="135"/>
      <c r="AV269" s="13"/>
      <c r="AW269" s="13"/>
      <c r="AX269" s="176" t="str">
        <f>IF(D269="","*",IFERROR(IF(ISODD(COUNT(AR269:AW269)),"ERRO",SUM((AS269-AR269),(AU269-AT269),(AW269-AV269))),"ERRO"))</f>
        <v>*</v>
      </c>
      <c r="AY269" s="153"/>
      <c r="AZ269" s="109"/>
      <c r="BA269" s="9" t="str">
        <f>IFERROR(_xlfn.XLOOKUP(AH269, BS_ATIVIDADE[ATIVIDADE],BS_ATIVIDADE[UNIDADE] ), "*")</f>
        <v>*</v>
      </c>
      <c r="BB269" s="12" t="str" cm="1">
        <f t="array" ref="BB2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69" s="12" t="str" cm="1">
        <f t="array" ref="BC2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69" s="10" t="str" cm="1">
        <f t="array" ref="BD2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69" s="150"/>
      <c r="BF269" s="15"/>
      <c r="BG269" s="16"/>
      <c r="BH269" s="16"/>
      <c r="BI269" s="16"/>
      <c r="BJ269" s="17"/>
      <c r="BK269" s="15"/>
      <c r="BL269" s="130"/>
      <c r="BM269" s="130"/>
      <c r="BN269" s="130"/>
      <c r="BO269" s="17"/>
      <c r="BP269" s="11" t="str">
        <f t="shared" si="18"/>
        <v>Aderente</v>
      </c>
      <c r="BQ269" s="18" t="str">
        <f>IF(OR(B269="",E269=""),"*",AX269/O269)</f>
        <v>*</v>
      </c>
      <c r="BR269" s="18" t="str">
        <f>IF(OR(B269="",E269=""),"*",AZ269/P269)</f>
        <v>*</v>
      </c>
      <c r="BS269" s="210" t="str">
        <f t="shared" si="19"/>
        <v/>
      </c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</row>
    <row r="270" spans="1:122">
      <c r="A270" s="45" t="str">
        <f t="shared" si="17"/>
        <v/>
      </c>
      <c r="B270" s="102"/>
      <c r="C270" s="134" t="str">
        <f>IF(BS_CONTROLE[[#This Row],[DATA]]="","",WEEKNUM(BS_CONTROLE[[#This Row],[DATA]]))</f>
        <v/>
      </c>
      <c r="D270" s="104"/>
      <c r="E270" s="126"/>
      <c r="F270" s="142" t="str">
        <f>IF(D270="","*",VLOOKUP(E270,BS_ATIVIDADE[],3,FALSE))</f>
        <v>*</v>
      </c>
      <c r="G270" s="106"/>
      <c r="H270" s="106"/>
      <c r="I270" s="105"/>
      <c r="J270" s="105"/>
      <c r="K270" s="105"/>
      <c r="L270" s="127" t="str" cm="1">
        <f t="array" ref="L2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0" s="127" t="str" cm="1">
        <f t="array" ref="M2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0" s="106"/>
      <c r="O270" s="106"/>
      <c r="P270" s="105"/>
      <c r="Q270" s="9" t="str">
        <f>IF(E270=0, "*", IFERROR(_xlfn.XLOOKUP(E270, BS_ATIVIDADE[ATIVIDADE], BS_ATIVIDADE[UNIDADE]), "*"))</f>
        <v>*</v>
      </c>
      <c r="R270" s="128" t="str" cm="1">
        <f t="array" ref="R2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0" s="128" t="str" cm="1">
        <f t="array" ref="S2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0" s="10" t="str" cm="1">
        <f t="array" ref="T2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0" s="105"/>
      <c r="V270" s="151"/>
      <c r="W270" s="104"/>
      <c r="X270" s="129"/>
      <c r="Y270" s="104"/>
      <c r="Z270" s="105"/>
      <c r="AA270" s="103"/>
      <c r="AB270" s="152"/>
      <c r="AC270" s="107"/>
      <c r="AD270" s="105"/>
      <c r="AE270" s="105"/>
      <c r="AF270" s="105"/>
      <c r="AG270" s="14"/>
      <c r="AH270" s="126" t="str">
        <f>IF(BS_CONTROLE[[#This Row],[Atividade]]=0, "-", BS_CONTROLE[[#This Row],[Atividade]])</f>
        <v>-</v>
      </c>
      <c r="AI270" s="8" t="str">
        <f>IF(BS_CONTROLE[[#This Row],[Atividade]]=0, "-", BS_CONTROLE[[#This Row],[Atividade]])</f>
        <v>-</v>
      </c>
      <c r="AJ270" s="30">
        <f>BS_CONTROLE[[#This Row],[Local - Partida]]</f>
        <v>0</v>
      </c>
      <c r="AK270" s="30">
        <f>BS_CONTROLE[[#This Row],[Local - Encerramento]]</f>
        <v>0</v>
      </c>
      <c r="AL270" s="105" t="str">
        <f>IF(BS_CONTROLE[[#This Row],[Entre - Estações]]=0, "-", BS_CONTROLE[[#This Row],[Entre - Estações]])</f>
        <v>-</v>
      </c>
      <c r="AM270" s="105" t="str">
        <f>IF(BS_CONTROLE[[#This Row],[SB]]=0, "-", BS_CONTROLE[[#This Row],[SB]])</f>
        <v>-</v>
      </c>
      <c r="AN270" s="105" t="str">
        <f>IF(BS_CONTROLE[[#This Row],[SUB]]=0, "-", BS_CONTROLE[[#This Row],[SUB]])</f>
        <v>-</v>
      </c>
      <c r="AO270" s="105">
        <f>BS_CONTROLE[[#This Row],[KM - Inicio]]</f>
        <v>0</v>
      </c>
      <c r="AP270" s="105">
        <f>BS_CONTROLE[[#This Row],[KM - Inicio]]</f>
        <v>0</v>
      </c>
      <c r="AQ270" s="108"/>
      <c r="AR270" s="108"/>
      <c r="AS270" s="108"/>
      <c r="AT270" s="135"/>
      <c r="AU270" s="135"/>
      <c r="AV270" s="13"/>
      <c r="AW270" s="13"/>
      <c r="AX270" s="176" t="str">
        <f>IF(D270="","*",IFERROR(IF(ISODD(COUNT(AR270:AW270)),"ERRO",SUM((AS270-AR270),(AU270-AT270),(AW270-AV270))),"ERRO"))</f>
        <v>*</v>
      </c>
      <c r="AY270" s="153"/>
      <c r="AZ270" s="109"/>
      <c r="BA270" s="9" t="str">
        <f>IFERROR(_xlfn.XLOOKUP(AH270, BS_ATIVIDADE[ATIVIDADE],BS_ATIVIDADE[UNIDADE] ), "*")</f>
        <v>*</v>
      </c>
      <c r="BB270" s="12" t="str" cm="1">
        <f t="array" ref="BB2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0" s="12" t="str" cm="1">
        <f t="array" ref="BC2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0" s="10" t="str" cm="1">
        <f t="array" ref="BD2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0" s="150"/>
      <c r="BF270" s="15"/>
      <c r="BG270" s="16"/>
      <c r="BH270" s="16"/>
      <c r="BI270" s="16"/>
      <c r="BJ270" s="17"/>
      <c r="BK270" s="15"/>
      <c r="BL270" s="130"/>
      <c r="BM270" s="130"/>
      <c r="BN270" s="130"/>
      <c r="BO270" s="17"/>
      <c r="BP270" s="11" t="str">
        <f t="shared" si="18"/>
        <v>Aderente</v>
      </c>
      <c r="BQ270" s="18" t="str">
        <f>IF(OR(B270="",E270=""),"*",AX270/O270)</f>
        <v>*</v>
      </c>
      <c r="BR270" s="18" t="str">
        <f>IF(OR(B270="",E270=""),"*",AZ270/P270)</f>
        <v>*</v>
      </c>
      <c r="BS270" s="210" t="str">
        <f t="shared" si="19"/>
        <v/>
      </c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</row>
    <row r="271" spans="1:122">
      <c r="A271" s="45" t="str">
        <f t="shared" si="17"/>
        <v/>
      </c>
      <c r="B271" s="102"/>
      <c r="C271" s="134" t="str">
        <f>IF(BS_CONTROLE[[#This Row],[DATA]]="","",WEEKNUM(BS_CONTROLE[[#This Row],[DATA]]))</f>
        <v/>
      </c>
      <c r="D271" s="104"/>
      <c r="E271" s="126"/>
      <c r="F271" s="142" t="str">
        <f>IF(D271="","*",VLOOKUP(E271,BS_ATIVIDADE[],3,FALSE))</f>
        <v>*</v>
      </c>
      <c r="G271" s="106"/>
      <c r="H271" s="106"/>
      <c r="I271" s="105"/>
      <c r="J271" s="105"/>
      <c r="K271" s="105"/>
      <c r="L271" s="127" t="str" cm="1">
        <f t="array" ref="L2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1" s="127" t="str" cm="1">
        <f t="array" ref="M2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1" s="106"/>
      <c r="O271" s="106"/>
      <c r="P271" s="105"/>
      <c r="Q271" s="9" t="str">
        <f>IF(E271=0, "*", IFERROR(_xlfn.XLOOKUP(E271, BS_ATIVIDADE[ATIVIDADE], BS_ATIVIDADE[UNIDADE]), "*"))</f>
        <v>*</v>
      </c>
      <c r="R271" s="128" t="str" cm="1">
        <f t="array" ref="R2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1" s="128" t="str" cm="1">
        <f t="array" ref="S2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1" s="10" t="str" cm="1">
        <f t="array" ref="T2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1" s="105"/>
      <c r="V271" s="151"/>
      <c r="W271" s="104"/>
      <c r="X271" s="129"/>
      <c r="Y271" s="104"/>
      <c r="Z271" s="105"/>
      <c r="AA271" s="103"/>
      <c r="AB271" s="152"/>
      <c r="AC271" s="107"/>
      <c r="AD271" s="105"/>
      <c r="AE271" s="105"/>
      <c r="AF271" s="105"/>
      <c r="AG271" s="14"/>
      <c r="AH271" s="126" t="str">
        <f>IF(BS_CONTROLE[[#This Row],[Atividade]]=0, "-", BS_CONTROLE[[#This Row],[Atividade]])</f>
        <v>-</v>
      </c>
      <c r="AI271" s="8" t="str">
        <f>IF(BS_CONTROLE[[#This Row],[Atividade]]=0, "-", BS_CONTROLE[[#This Row],[Atividade]])</f>
        <v>-</v>
      </c>
      <c r="AJ271" s="30">
        <f>BS_CONTROLE[[#This Row],[Local - Partida]]</f>
        <v>0</v>
      </c>
      <c r="AK271" s="30">
        <f>BS_CONTROLE[[#This Row],[Local - Encerramento]]</f>
        <v>0</v>
      </c>
      <c r="AL271" s="105" t="str">
        <f>IF(BS_CONTROLE[[#This Row],[Entre - Estações]]=0, "-", BS_CONTROLE[[#This Row],[Entre - Estações]])</f>
        <v>-</v>
      </c>
      <c r="AM271" s="105" t="str">
        <f>IF(BS_CONTROLE[[#This Row],[SB]]=0, "-", BS_CONTROLE[[#This Row],[SB]])</f>
        <v>-</v>
      </c>
      <c r="AN271" s="105" t="str">
        <f>IF(BS_CONTROLE[[#This Row],[SUB]]=0, "-", BS_CONTROLE[[#This Row],[SUB]])</f>
        <v>-</v>
      </c>
      <c r="AO271" s="105">
        <f>BS_CONTROLE[[#This Row],[KM - Inicio]]</f>
        <v>0</v>
      </c>
      <c r="AP271" s="105">
        <f>BS_CONTROLE[[#This Row],[KM - Inicio]]</f>
        <v>0</v>
      </c>
      <c r="AQ271" s="108"/>
      <c r="AR271" s="108"/>
      <c r="AS271" s="108"/>
      <c r="AT271" s="135"/>
      <c r="AU271" s="135"/>
      <c r="AV271" s="13"/>
      <c r="AW271" s="13"/>
      <c r="AX271" s="176" t="str">
        <f>IF(D271="","*",IFERROR(IF(ISODD(COUNT(AR271:AW271)),"ERRO",SUM((AS271-AR271),(AU271-AT271),(AW271-AV271))),"ERRO"))</f>
        <v>*</v>
      </c>
      <c r="AY271" s="153"/>
      <c r="AZ271" s="109"/>
      <c r="BA271" s="9" t="str">
        <f>IFERROR(_xlfn.XLOOKUP(AH271, BS_ATIVIDADE[ATIVIDADE],BS_ATIVIDADE[UNIDADE] ), "*")</f>
        <v>*</v>
      </c>
      <c r="BB271" s="12" t="str" cm="1">
        <f t="array" ref="BB2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1" s="12" t="str" cm="1">
        <f t="array" ref="BC2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1" s="10" t="str" cm="1">
        <f t="array" ref="BD2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1" s="150"/>
      <c r="BF271" s="15"/>
      <c r="BG271" s="16"/>
      <c r="BH271" s="16"/>
      <c r="BI271" s="16"/>
      <c r="BJ271" s="17"/>
      <c r="BK271" s="15"/>
      <c r="BL271" s="130"/>
      <c r="BM271" s="130"/>
      <c r="BN271" s="130"/>
      <c r="BO271" s="17"/>
      <c r="BP271" s="11" t="str">
        <f t="shared" si="18"/>
        <v>Aderente</v>
      </c>
      <c r="BQ271" s="18" t="str">
        <f>IF(OR(B271="",E271=""),"*",AX271/O271)</f>
        <v>*</v>
      </c>
      <c r="BR271" s="18" t="str">
        <f>IF(OR(B271="",E271=""),"*",AZ271/P271)</f>
        <v>*</v>
      </c>
      <c r="BS271" s="210" t="str">
        <f t="shared" si="19"/>
        <v/>
      </c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</row>
    <row r="272" spans="1:122">
      <c r="A272" s="45" t="str">
        <f t="shared" si="17"/>
        <v/>
      </c>
      <c r="B272" s="102"/>
      <c r="C272" s="134" t="str">
        <f>IF(BS_CONTROLE[[#This Row],[DATA]]="","",WEEKNUM(BS_CONTROLE[[#This Row],[DATA]]))</f>
        <v/>
      </c>
      <c r="D272" s="104"/>
      <c r="E272" s="126"/>
      <c r="F272" s="142" t="str">
        <f>IF(D272="","*",VLOOKUP(E272,BS_ATIVIDADE[],3,FALSE))</f>
        <v>*</v>
      </c>
      <c r="G272" s="106"/>
      <c r="H272" s="106"/>
      <c r="I272" s="105"/>
      <c r="J272" s="105"/>
      <c r="K272" s="105"/>
      <c r="L272" s="127" t="str" cm="1">
        <f t="array" ref="L2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2" s="127" t="str" cm="1">
        <f t="array" ref="M2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2" s="106"/>
      <c r="O272" s="106"/>
      <c r="P272" s="105"/>
      <c r="Q272" s="9" t="str">
        <f>IF(E272=0, "*", IFERROR(_xlfn.XLOOKUP(E272, BS_ATIVIDADE[ATIVIDADE], BS_ATIVIDADE[UNIDADE]), "*"))</f>
        <v>*</v>
      </c>
      <c r="R272" s="128" t="str" cm="1">
        <f t="array" ref="R2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2" s="128" t="str" cm="1">
        <f t="array" ref="S2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2" s="10" t="str" cm="1">
        <f t="array" ref="T2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2" s="105"/>
      <c r="V272" s="151"/>
      <c r="W272" s="104"/>
      <c r="X272" s="129"/>
      <c r="Y272" s="104"/>
      <c r="Z272" s="105"/>
      <c r="AA272" s="103"/>
      <c r="AB272" s="152"/>
      <c r="AC272" s="107"/>
      <c r="AD272" s="105"/>
      <c r="AE272" s="105"/>
      <c r="AF272" s="105"/>
      <c r="AG272" s="14"/>
      <c r="AH272" s="126" t="str">
        <f>IF(BS_CONTROLE[[#This Row],[Atividade]]=0, "-", BS_CONTROLE[[#This Row],[Atividade]])</f>
        <v>-</v>
      </c>
      <c r="AI272" s="8" t="str">
        <f>IF(BS_CONTROLE[[#This Row],[Atividade]]=0, "-", BS_CONTROLE[[#This Row],[Atividade]])</f>
        <v>-</v>
      </c>
      <c r="AJ272" s="30">
        <f>BS_CONTROLE[[#This Row],[Local - Partida]]</f>
        <v>0</v>
      </c>
      <c r="AK272" s="30">
        <f>BS_CONTROLE[[#This Row],[Local - Encerramento]]</f>
        <v>0</v>
      </c>
      <c r="AL272" s="105" t="str">
        <f>IF(BS_CONTROLE[[#This Row],[Entre - Estações]]=0, "-", BS_CONTROLE[[#This Row],[Entre - Estações]])</f>
        <v>-</v>
      </c>
      <c r="AM272" s="105" t="str">
        <f>IF(BS_CONTROLE[[#This Row],[SB]]=0, "-", BS_CONTROLE[[#This Row],[SB]])</f>
        <v>-</v>
      </c>
      <c r="AN272" s="105" t="str">
        <f>IF(BS_CONTROLE[[#This Row],[SUB]]=0, "-", BS_CONTROLE[[#This Row],[SUB]])</f>
        <v>-</v>
      </c>
      <c r="AO272" s="105">
        <f>BS_CONTROLE[[#This Row],[KM - Inicio]]</f>
        <v>0</v>
      </c>
      <c r="AP272" s="105">
        <f>BS_CONTROLE[[#This Row],[KM - Inicio]]</f>
        <v>0</v>
      </c>
      <c r="AQ272" s="108"/>
      <c r="AR272" s="108"/>
      <c r="AS272" s="108"/>
      <c r="AT272" s="135"/>
      <c r="AU272" s="135"/>
      <c r="AV272" s="13"/>
      <c r="AW272" s="13"/>
      <c r="AX272" s="176" t="str">
        <f>IF(D272="","*",IFERROR(IF(ISODD(COUNT(AR272:AW272)),"ERRO",SUM((AS272-AR272),(AU272-AT272),(AW272-AV272))),"ERRO"))</f>
        <v>*</v>
      </c>
      <c r="AY272" s="153"/>
      <c r="AZ272" s="109"/>
      <c r="BA272" s="9" t="str">
        <f>IFERROR(_xlfn.XLOOKUP(AH272, BS_ATIVIDADE[ATIVIDADE],BS_ATIVIDADE[UNIDADE] ), "*")</f>
        <v>*</v>
      </c>
      <c r="BB272" s="12" t="str" cm="1">
        <f t="array" ref="BB2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2" s="12" t="str" cm="1">
        <f t="array" ref="BC2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2" s="10" t="str" cm="1">
        <f t="array" ref="BD2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2" s="150"/>
      <c r="BF272" s="15"/>
      <c r="BG272" s="16"/>
      <c r="BH272" s="16"/>
      <c r="BI272" s="16"/>
      <c r="BJ272" s="17"/>
      <c r="BK272" s="15"/>
      <c r="BL272" s="130"/>
      <c r="BM272" s="130"/>
      <c r="BN272" s="130"/>
      <c r="BO272" s="17"/>
      <c r="BP272" s="11" t="str">
        <f t="shared" si="18"/>
        <v>Aderente</v>
      </c>
      <c r="BQ272" s="18" t="str">
        <f>IF(OR(B272="",E272=""),"*",AX272/O272)</f>
        <v>*</v>
      </c>
      <c r="BR272" s="18" t="str">
        <f>IF(OR(B272="",E272=""),"*",AZ272/P272)</f>
        <v>*</v>
      </c>
      <c r="BS272" s="210" t="str">
        <f t="shared" si="19"/>
        <v/>
      </c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</row>
    <row r="273" spans="1:122">
      <c r="A273" s="45" t="str">
        <f t="shared" si="17"/>
        <v/>
      </c>
      <c r="B273" s="102"/>
      <c r="C273" s="134" t="str">
        <f>IF(BS_CONTROLE[[#This Row],[DATA]]="","",WEEKNUM(BS_CONTROLE[[#This Row],[DATA]]))</f>
        <v/>
      </c>
      <c r="D273" s="104"/>
      <c r="E273" s="126"/>
      <c r="F273" s="142" t="str">
        <f>IF(D273="","*",VLOOKUP(E273,BS_ATIVIDADE[],3,FALSE))</f>
        <v>*</v>
      </c>
      <c r="G273" s="106"/>
      <c r="H273" s="106"/>
      <c r="I273" s="105"/>
      <c r="J273" s="105"/>
      <c r="K273" s="105"/>
      <c r="L273" s="127" t="str" cm="1">
        <f t="array" ref="L2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3" s="127" t="str" cm="1">
        <f t="array" ref="M2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3" s="106"/>
      <c r="O273" s="106"/>
      <c r="P273" s="105"/>
      <c r="Q273" s="9" t="str">
        <f>IF(E273=0, "*", IFERROR(_xlfn.XLOOKUP(E273, BS_ATIVIDADE[ATIVIDADE], BS_ATIVIDADE[UNIDADE]), "*"))</f>
        <v>*</v>
      </c>
      <c r="R273" s="128" t="str" cm="1">
        <f t="array" ref="R2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3" s="128" t="str" cm="1">
        <f t="array" ref="S2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3" s="10" t="str" cm="1">
        <f t="array" ref="T2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3" s="105"/>
      <c r="V273" s="151"/>
      <c r="W273" s="104"/>
      <c r="X273" s="129"/>
      <c r="Y273" s="104"/>
      <c r="Z273" s="105"/>
      <c r="AA273" s="103"/>
      <c r="AB273" s="152"/>
      <c r="AC273" s="107"/>
      <c r="AD273" s="105"/>
      <c r="AE273" s="105"/>
      <c r="AF273" s="105"/>
      <c r="AG273" s="14"/>
      <c r="AH273" s="126" t="str">
        <f>IF(BS_CONTROLE[[#This Row],[Atividade]]=0, "-", BS_CONTROLE[[#This Row],[Atividade]])</f>
        <v>-</v>
      </c>
      <c r="AI273" s="8" t="str">
        <f>IF(BS_CONTROLE[[#This Row],[Atividade]]=0, "-", BS_CONTROLE[[#This Row],[Atividade]])</f>
        <v>-</v>
      </c>
      <c r="AJ273" s="30">
        <f>BS_CONTROLE[[#This Row],[Local - Partida]]</f>
        <v>0</v>
      </c>
      <c r="AK273" s="30">
        <f>BS_CONTROLE[[#This Row],[Local - Encerramento]]</f>
        <v>0</v>
      </c>
      <c r="AL273" s="105" t="str">
        <f>IF(BS_CONTROLE[[#This Row],[Entre - Estações]]=0, "-", BS_CONTROLE[[#This Row],[Entre - Estações]])</f>
        <v>-</v>
      </c>
      <c r="AM273" s="105" t="str">
        <f>IF(BS_CONTROLE[[#This Row],[SB]]=0, "-", BS_CONTROLE[[#This Row],[SB]])</f>
        <v>-</v>
      </c>
      <c r="AN273" s="105" t="str">
        <f>IF(BS_CONTROLE[[#This Row],[SUB]]=0, "-", BS_CONTROLE[[#This Row],[SUB]])</f>
        <v>-</v>
      </c>
      <c r="AO273" s="105">
        <f>BS_CONTROLE[[#This Row],[KM - Inicio]]</f>
        <v>0</v>
      </c>
      <c r="AP273" s="105">
        <f>BS_CONTROLE[[#This Row],[KM - Inicio]]</f>
        <v>0</v>
      </c>
      <c r="AQ273" s="108"/>
      <c r="AR273" s="108"/>
      <c r="AS273" s="108"/>
      <c r="AT273" s="135"/>
      <c r="AU273" s="135"/>
      <c r="AV273" s="13"/>
      <c r="AW273" s="13"/>
      <c r="AX273" s="176" t="str">
        <f>IF(D273="","*",IFERROR(IF(ISODD(COUNT(AR273:AW273)),"ERRO",SUM((AS273-AR273),(AU273-AT273),(AW273-AV273))),"ERRO"))</f>
        <v>*</v>
      </c>
      <c r="AY273" s="153"/>
      <c r="AZ273" s="109"/>
      <c r="BA273" s="9" t="str">
        <f>IFERROR(_xlfn.XLOOKUP(AH273, BS_ATIVIDADE[ATIVIDADE],BS_ATIVIDADE[UNIDADE] ), "*")</f>
        <v>*</v>
      </c>
      <c r="BB273" s="12" t="str" cm="1">
        <f t="array" ref="BB2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3" s="12" t="str" cm="1">
        <f t="array" ref="BC2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3" s="10" t="str" cm="1">
        <f t="array" ref="BD2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3" s="150"/>
      <c r="BF273" s="15"/>
      <c r="BG273" s="16"/>
      <c r="BH273" s="16"/>
      <c r="BI273" s="16"/>
      <c r="BJ273" s="17"/>
      <c r="BK273" s="15"/>
      <c r="BL273" s="130"/>
      <c r="BM273" s="130"/>
      <c r="BN273" s="130"/>
      <c r="BO273" s="17"/>
      <c r="BP273" s="11" t="str">
        <f t="shared" si="18"/>
        <v>Aderente</v>
      </c>
      <c r="BQ273" s="18" t="str">
        <f>IF(OR(B273="",E273=""),"*",AX273/O273)</f>
        <v>*</v>
      </c>
      <c r="BR273" s="18" t="str">
        <f>IF(OR(B273="",E273=""),"*",AZ273/P273)</f>
        <v>*</v>
      </c>
      <c r="BS273" s="210" t="str">
        <f t="shared" si="19"/>
        <v/>
      </c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</row>
    <row r="274" spans="1:122">
      <c r="A274" s="45" t="str">
        <f t="shared" si="17"/>
        <v/>
      </c>
      <c r="B274" s="102"/>
      <c r="C274" s="134" t="str">
        <f>IF(BS_CONTROLE[[#This Row],[DATA]]="","",WEEKNUM(BS_CONTROLE[[#This Row],[DATA]]))</f>
        <v/>
      </c>
      <c r="D274" s="104"/>
      <c r="E274" s="126"/>
      <c r="F274" s="142" t="str">
        <f>IF(D274="","*",VLOOKUP(E274,BS_ATIVIDADE[],3,FALSE))</f>
        <v>*</v>
      </c>
      <c r="G274" s="106"/>
      <c r="H274" s="106"/>
      <c r="I274" s="105"/>
      <c r="J274" s="105"/>
      <c r="K274" s="105"/>
      <c r="L274" s="127" t="str" cm="1">
        <f t="array" ref="L2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4" s="127" t="str" cm="1">
        <f t="array" ref="M2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4" s="106"/>
      <c r="O274" s="106"/>
      <c r="P274" s="105"/>
      <c r="Q274" s="9" t="str">
        <f>IF(E274=0, "*", IFERROR(_xlfn.XLOOKUP(E274, BS_ATIVIDADE[ATIVIDADE], BS_ATIVIDADE[UNIDADE]), "*"))</f>
        <v>*</v>
      </c>
      <c r="R274" s="128" t="str" cm="1">
        <f t="array" ref="R2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4" s="128" t="str" cm="1">
        <f t="array" ref="S2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4" s="10" t="str" cm="1">
        <f t="array" ref="T2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4" s="105"/>
      <c r="V274" s="151"/>
      <c r="W274" s="104"/>
      <c r="X274" s="129"/>
      <c r="Y274" s="104"/>
      <c r="Z274" s="105"/>
      <c r="AA274" s="103"/>
      <c r="AB274" s="152"/>
      <c r="AC274" s="107"/>
      <c r="AD274" s="105"/>
      <c r="AE274" s="105"/>
      <c r="AF274" s="105"/>
      <c r="AG274" s="14"/>
      <c r="AH274" s="126" t="str">
        <f>IF(BS_CONTROLE[[#This Row],[Atividade]]=0, "-", BS_CONTROLE[[#This Row],[Atividade]])</f>
        <v>-</v>
      </c>
      <c r="AI274" s="8" t="str">
        <f>IF(BS_CONTROLE[[#This Row],[Atividade]]=0, "-", BS_CONTROLE[[#This Row],[Atividade]])</f>
        <v>-</v>
      </c>
      <c r="AJ274" s="30">
        <f>BS_CONTROLE[[#This Row],[Local - Partida]]</f>
        <v>0</v>
      </c>
      <c r="AK274" s="30">
        <f>BS_CONTROLE[[#This Row],[Local - Encerramento]]</f>
        <v>0</v>
      </c>
      <c r="AL274" s="105" t="str">
        <f>IF(BS_CONTROLE[[#This Row],[Entre - Estações]]=0, "-", BS_CONTROLE[[#This Row],[Entre - Estações]])</f>
        <v>-</v>
      </c>
      <c r="AM274" s="105" t="str">
        <f>IF(BS_CONTROLE[[#This Row],[SB]]=0, "-", BS_CONTROLE[[#This Row],[SB]])</f>
        <v>-</v>
      </c>
      <c r="AN274" s="105" t="str">
        <f>IF(BS_CONTROLE[[#This Row],[SUB]]=0, "-", BS_CONTROLE[[#This Row],[SUB]])</f>
        <v>-</v>
      </c>
      <c r="AO274" s="105">
        <f>BS_CONTROLE[[#This Row],[KM - Inicio]]</f>
        <v>0</v>
      </c>
      <c r="AP274" s="105">
        <f>BS_CONTROLE[[#This Row],[KM - Inicio]]</f>
        <v>0</v>
      </c>
      <c r="AQ274" s="108"/>
      <c r="AR274" s="108"/>
      <c r="AS274" s="108"/>
      <c r="AT274" s="135"/>
      <c r="AU274" s="135"/>
      <c r="AV274" s="13"/>
      <c r="AW274" s="13"/>
      <c r="AX274" s="176" t="str">
        <f>IF(D274="","*",IFERROR(IF(ISODD(COUNT(AR274:AW274)),"ERRO",SUM((AS274-AR274),(AU274-AT274),(AW274-AV274))),"ERRO"))</f>
        <v>*</v>
      </c>
      <c r="AY274" s="153"/>
      <c r="AZ274" s="109"/>
      <c r="BA274" s="9" t="str">
        <f>IFERROR(_xlfn.XLOOKUP(AH274, BS_ATIVIDADE[ATIVIDADE],BS_ATIVIDADE[UNIDADE] ), "*")</f>
        <v>*</v>
      </c>
      <c r="BB274" s="12" t="str" cm="1">
        <f t="array" ref="BB2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4" s="12" t="str" cm="1">
        <f t="array" ref="BC2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4" s="10" t="str" cm="1">
        <f t="array" ref="BD2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4" s="150"/>
      <c r="BF274" s="15"/>
      <c r="BG274" s="16"/>
      <c r="BH274" s="16"/>
      <c r="BI274" s="16"/>
      <c r="BJ274" s="17"/>
      <c r="BK274" s="15"/>
      <c r="BL274" s="130"/>
      <c r="BM274" s="130"/>
      <c r="BN274" s="130"/>
      <c r="BO274" s="17"/>
      <c r="BP274" s="11" t="str">
        <f t="shared" si="18"/>
        <v>Aderente</v>
      </c>
      <c r="BQ274" s="18" t="str">
        <f>IF(OR(B274="",E274=""),"*",AX274/O274)</f>
        <v>*</v>
      </c>
      <c r="BR274" s="18" t="str">
        <f>IF(OR(B274="",E274=""),"*",AZ274/P274)</f>
        <v>*</v>
      </c>
      <c r="BS274" s="210" t="str">
        <f t="shared" si="19"/>
        <v/>
      </c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</row>
    <row r="275" spans="1:122">
      <c r="A275" s="45" t="str">
        <f t="shared" si="17"/>
        <v/>
      </c>
      <c r="B275" s="102"/>
      <c r="C275" s="134" t="str">
        <f>IF(BS_CONTROLE[[#This Row],[DATA]]="","",WEEKNUM(BS_CONTROLE[[#This Row],[DATA]]))</f>
        <v/>
      </c>
      <c r="D275" s="104"/>
      <c r="E275" s="126"/>
      <c r="F275" s="142" t="str">
        <f>IF(D275="","*",VLOOKUP(E275,BS_ATIVIDADE[],3,FALSE))</f>
        <v>*</v>
      </c>
      <c r="G275" s="106"/>
      <c r="H275" s="106"/>
      <c r="I275" s="105"/>
      <c r="J275" s="105"/>
      <c r="K275" s="105"/>
      <c r="L275" s="127" t="str" cm="1">
        <f t="array" ref="L2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5" s="127" t="str" cm="1">
        <f t="array" ref="M2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5" s="106"/>
      <c r="O275" s="106"/>
      <c r="P275" s="105"/>
      <c r="Q275" s="9" t="str">
        <f>IF(E275=0, "*", IFERROR(_xlfn.XLOOKUP(E275, BS_ATIVIDADE[ATIVIDADE], BS_ATIVIDADE[UNIDADE]), "*"))</f>
        <v>*</v>
      </c>
      <c r="R275" s="128" t="str" cm="1">
        <f t="array" ref="R2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5" s="128" t="str" cm="1">
        <f t="array" ref="S2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5" s="10" t="str" cm="1">
        <f t="array" ref="T2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5" s="105"/>
      <c r="V275" s="151"/>
      <c r="W275" s="104"/>
      <c r="X275" s="129"/>
      <c r="Y275" s="104"/>
      <c r="Z275" s="105"/>
      <c r="AA275" s="103"/>
      <c r="AB275" s="152"/>
      <c r="AC275" s="107"/>
      <c r="AD275" s="105"/>
      <c r="AE275" s="105"/>
      <c r="AF275" s="105"/>
      <c r="AG275" s="14"/>
      <c r="AH275" s="126" t="str">
        <f>IF(BS_CONTROLE[[#This Row],[Atividade]]=0, "-", BS_CONTROLE[[#This Row],[Atividade]])</f>
        <v>-</v>
      </c>
      <c r="AI275" s="8" t="str">
        <f>IF(BS_CONTROLE[[#This Row],[Atividade]]=0, "-", BS_CONTROLE[[#This Row],[Atividade]])</f>
        <v>-</v>
      </c>
      <c r="AJ275" s="30">
        <f>BS_CONTROLE[[#This Row],[Local - Partida]]</f>
        <v>0</v>
      </c>
      <c r="AK275" s="30">
        <f>BS_CONTROLE[[#This Row],[Local - Encerramento]]</f>
        <v>0</v>
      </c>
      <c r="AL275" s="105" t="str">
        <f>IF(BS_CONTROLE[[#This Row],[Entre - Estações]]=0, "-", BS_CONTROLE[[#This Row],[Entre - Estações]])</f>
        <v>-</v>
      </c>
      <c r="AM275" s="105" t="str">
        <f>IF(BS_CONTROLE[[#This Row],[SB]]=0, "-", BS_CONTROLE[[#This Row],[SB]])</f>
        <v>-</v>
      </c>
      <c r="AN275" s="105" t="str">
        <f>IF(BS_CONTROLE[[#This Row],[SUB]]=0, "-", BS_CONTROLE[[#This Row],[SUB]])</f>
        <v>-</v>
      </c>
      <c r="AO275" s="105">
        <f>BS_CONTROLE[[#This Row],[KM - Inicio]]</f>
        <v>0</v>
      </c>
      <c r="AP275" s="105">
        <f>BS_CONTROLE[[#This Row],[KM - Inicio]]</f>
        <v>0</v>
      </c>
      <c r="AQ275" s="108"/>
      <c r="AR275" s="108"/>
      <c r="AS275" s="108"/>
      <c r="AT275" s="135"/>
      <c r="AU275" s="135"/>
      <c r="AV275" s="13"/>
      <c r="AW275" s="13"/>
      <c r="AX275" s="176" t="str">
        <f>IF(D275="","*",IFERROR(IF(ISODD(COUNT(AR275:AW275)),"ERRO",SUM((AS275-AR275),(AU275-AT275),(AW275-AV275))),"ERRO"))</f>
        <v>*</v>
      </c>
      <c r="AY275" s="153"/>
      <c r="AZ275" s="109"/>
      <c r="BA275" s="9" t="str">
        <f>IFERROR(_xlfn.XLOOKUP(AH275, BS_ATIVIDADE[ATIVIDADE],BS_ATIVIDADE[UNIDADE] ), "*")</f>
        <v>*</v>
      </c>
      <c r="BB275" s="12" t="str" cm="1">
        <f t="array" ref="BB2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5" s="12" t="str" cm="1">
        <f t="array" ref="BC2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5" s="10" t="str" cm="1">
        <f t="array" ref="BD2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5" s="150"/>
      <c r="BF275" s="15"/>
      <c r="BG275" s="16"/>
      <c r="BH275" s="16"/>
      <c r="BI275" s="16"/>
      <c r="BJ275" s="17"/>
      <c r="BK275" s="15"/>
      <c r="BL275" s="130"/>
      <c r="BM275" s="130"/>
      <c r="BN275" s="130"/>
      <c r="BO275" s="17"/>
      <c r="BP275" s="11" t="str">
        <f t="shared" si="18"/>
        <v>Aderente</v>
      </c>
      <c r="BQ275" s="18" t="str">
        <f>IF(OR(B275="",E275=""),"*",AX275/O275)</f>
        <v>*</v>
      </c>
      <c r="BR275" s="18" t="str">
        <f>IF(OR(B275="",E275=""),"*",AZ275/P275)</f>
        <v>*</v>
      </c>
      <c r="BS275" s="210" t="str">
        <f t="shared" si="19"/>
        <v/>
      </c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</row>
    <row r="276" spans="1:122">
      <c r="A276" s="45" t="str">
        <f t="shared" si="17"/>
        <v/>
      </c>
      <c r="B276" s="102"/>
      <c r="C276" s="134" t="str">
        <f>IF(BS_CONTROLE[[#This Row],[DATA]]="","",WEEKNUM(BS_CONTROLE[[#This Row],[DATA]]))</f>
        <v/>
      </c>
      <c r="D276" s="104"/>
      <c r="E276" s="126"/>
      <c r="F276" s="142" t="str">
        <f>IF(D276="","*",VLOOKUP(E276,BS_ATIVIDADE[],3,FALSE))</f>
        <v>*</v>
      </c>
      <c r="G276" s="106"/>
      <c r="H276" s="106"/>
      <c r="I276" s="105"/>
      <c r="J276" s="105"/>
      <c r="K276" s="105"/>
      <c r="L276" s="127" t="str" cm="1">
        <f t="array" ref="L2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6" s="127" t="str" cm="1">
        <f t="array" ref="M2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6" s="106"/>
      <c r="O276" s="106"/>
      <c r="P276" s="105"/>
      <c r="Q276" s="9" t="str">
        <f>IF(E276=0, "*", IFERROR(_xlfn.XLOOKUP(E276, BS_ATIVIDADE[ATIVIDADE], BS_ATIVIDADE[UNIDADE]), "*"))</f>
        <v>*</v>
      </c>
      <c r="R276" s="128" t="str" cm="1">
        <f t="array" ref="R2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6" s="128" t="str" cm="1">
        <f t="array" ref="S2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6" s="10" t="str" cm="1">
        <f t="array" ref="T2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6" s="105"/>
      <c r="V276" s="151"/>
      <c r="W276" s="104"/>
      <c r="X276" s="129"/>
      <c r="Y276" s="104"/>
      <c r="Z276" s="105"/>
      <c r="AA276" s="103"/>
      <c r="AB276" s="152"/>
      <c r="AC276" s="107"/>
      <c r="AD276" s="105"/>
      <c r="AE276" s="105"/>
      <c r="AF276" s="105"/>
      <c r="AG276" s="14"/>
      <c r="AH276" s="126" t="str">
        <f>IF(BS_CONTROLE[[#This Row],[Atividade]]=0, "-", BS_CONTROLE[[#This Row],[Atividade]])</f>
        <v>-</v>
      </c>
      <c r="AI276" s="8" t="str">
        <f>IF(BS_CONTROLE[[#This Row],[Atividade]]=0, "-", BS_CONTROLE[[#This Row],[Atividade]])</f>
        <v>-</v>
      </c>
      <c r="AJ276" s="30">
        <f>BS_CONTROLE[[#This Row],[Local - Partida]]</f>
        <v>0</v>
      </c>
      <c r="AK276" s="30">
        <f>BS_CONTROLE[[#This Row],[Local - Encerramento]]</f>
        <v>0</v>
      </c>
      <c r="AL276" s="105" t="str">
        <f>IF(BS_CONTROLE[[#This Row],[Entre - Estações]]=0, "-", BS_CONTROLE[[#This Row],[Entre - Estações]])</f>
        <v>-</v>
      </c>
      <c r="AM276" s="105" t="str">
        <f>IF(BS_CONTROLE[[#This Row],[SB]]=0, "-", BS_CONTROLE[[#This Row],[SB]])</f>
        <v>-</v>
      </c>
      <c r="AN276" s="105" t="str">
        <f>IF(BS_CONTROLE[[#This Row],[SUB]]=0, "-", BS_CONTROLE[[#This Row],[SUB]])</f>
        <v>-</v>
      </c>
      <c r="AO276" s="105">
        <f>BS_CONTROLE[[#This Row],[KM - Inicio]]</f>
        <v>0</v>
      </c>
      <c r="AP276" s="105">
        <f>BS_CONTROLE[[#This Row],[KM - Inicio]]</f>
        <v>0</v>
      </c>
      <c r="AQ276" s="108"/>
      <c r="AR276" s="108"/>
      <c r="AS276" s="108"/>
      <c r="AT276" s="135"/>
      <c r="AU276" s="135"/>
      <c r="AV276" s="13"/>
      <c r="AW276" s="13"/>
      <c r="AX276" s="176" t="str">
        <f>IF(D276="","*",IFERROR(IF(ISODD(COUNT(AR276:AW276)),"ERRO",SUM((AS276-AR276),(AU276-AT276),(AW276-AV276))),"ERRO"))</f>
        <v>*</v>
      </c>
      <c r="AY276" s="153"/>
      <c r="AZ276" s="109"/>
      <c r="BA276" s="9" t="str">
        <f>IFERROR(_xlfn.XLOOKUP(AH276, BS_ATIVIDADE[ATIVIDADE],BS_ATIVIDADE[UNIDADE] ), "*")</f>
        <v>*</v>
      </c>
      <c r="BB276" s="12" t="str" cm="1">
        <f t="array" ref="BB2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6" s="12" t="str" cm="1">
        <f t="array" ref="BC2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6" s="10" t="str" cm="1">
        <f t="array" ref="BD2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6" s="150"/>
      <c r="BF276" s="15"/>
      <c r="BG276" s="16"/>
      <c r="BH276" s="16"/>
      <c r="BI276" s="16"/>
      <c r="BJ276" s="17"/>
      <c r="BK276" s="15"/>
      <c r="BL276" s="130"/>
      <c r="BM276" s="130"/>
      <c r="BN276" s="130"/>
      <c r="BO276" s="17"/>
      <c r="BP276" s="11" t="str">
        <f t="shared" si="18"/>
        <v>Aderente</v>
      </c>
      <c r="BQ276" s="18" t="str">
        <f>IF(OR(B276="",E276=""),"*",AX276/O276)</f>
        <v>*</v>
      </c>
      <c r="BR276" s="18" t="str">
        <f>IF(OR(B276="",E276=""),"*",AZ276/P276)</f>
        <v>*</v>
      </c>
      <c r="BS276" s="210" t="str">
        <f t="shared" si="19"/>
        <v/>
      </c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</row>
    <row r="277" spans="1:122">
      <c r="A277" s="45" t="str">
        <f t="shared" si="17"/>
        <v/>
      </c>
      <c r="B277" s="102"/>
      <c r="C277" s="134" t="str">
        <f>IF(BS_CONTROLE[[#This Row],[DATA]]="","",WEEKNUM(BS_CONTROLE[[#This Row],[DATA]]))</f>
        <v/>
      </c>
      <c r="D277" s="104"/>
      <c r="E277" s="126"/>
      <c r="F277" s="142" t="str">
        <f>IF(D277="","*",VLOOKUP(E277,BS_ATIVIDADE[],3,FALSE))</f>
        <v>*</v>
      </c>
      <c r="G277" s="106"/>
      <c r="H277" s="106"/>
      <c r="I277" s="105"/>
      <c r="J277" s="105"/>
      <c r="K277" s="105"/>
      <c r="L277" s="127" t="str" cm="1">
        <f t="array" ref="L2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7" s="127" t="str" cm="1">
        <f t="array" ref="M2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7" s="106"/>
      <c r="O277" s="106"/>
      <c r="P277" s="105"/>
      <c r="Q277" s="9" t="str">
        <f>IF(E277=0, "*", IFERROR(_xlfn.XLOOKUP(E277, BS_ATIVIDADE[ATIVIDADE], BS_ATIVIDADE[UNIDADE]), "*"))</f>
        <v>*</v>
      </c>
      <c r="R277" s="128" t="str" cm="1">
        <f t="array" ref="R2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7" s="128" t="str" cm="1">
        <f t="array" ref="S2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7" s="10" t="str" cm="1">
        <f t="array" ref="T2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7" s="105"/>
      <c r="V277" s="151"/>
      <c r="W277" s="104"/>
      <c r="X277" s="129"/>
      <c r="Y277" s="104"/>
      <c r="Z277" s="105"/>
      <c r="AA277" s="103"/>
      <c r="AB277" s="152"/>
      <c r="AC277" s="107"/>
      <c r="AD277" s="105"/>
      <c r="AE277" s="105"/>
      <c r="AF277" s="105"/>
      <c r="AG277" s="14"/>
      <c r="AH277" s="126" t="str">
        <f>IF(BS_CONTROLE[[#This Row],[Atividade]]=0, "-", BS_CONTROLE[[#This Row],[Atividade]])</f>
        <v>-</v>
      </c>
      <c r="AI277" s="8" t="str">
        <f>IF(BS_CONTROLE[[#This Row],[Atividade]]=0, "-", BS_CONTROLE[[#This Row],[Atividade]])</f>
        <v>-</v>
      </c>
      <c r="AJ277" s="30">
        <f>BS_CONTROLE[[#This Row],[Local - Partida]]</f>
        <v>0</v>
      </c>
      <c r="AK277" s="30">
        <f>BS_CONTROLE[[#This Row],[Local - Encerramento]]</f>
        <v>0</v>
      </c>
      <c r="AL277" s="105" t="str">
        <f>IF(BS_CONTROLE[[#This Row],[Entre - Estações]]=0, "-", BS_CONTROLE[[#This Row],[Entre - Estações]])</f>
        <v>-</v>
      </c>
      <c r="AM277" s="105" t="str">
        <f>IF(BS_CONTROLE[[#This Row],[SB]]=0, "-", BS_CONTROLE[[#This Row],[SB]])</f>
        <v>-</v>
      </c>
      <c r="AN277" s="105" t="str">
        <f>IF(BS_CONTROLE[[#This Row],[SUB]]=0, "-", BS_CONTROLE[[#This Row],[SUB]])</f>
        <v>-</v>
      </c>
      <c r="AO277" s="105">
        <f>BS_CONTROLE[[#This Row],[KM - Inicio]]</f>
        <v>0</v>
      </c>
      <c r="AP277" s="105">
        <f>BS_CONTROLE[[#This Row],[KM - Inicio]]</f>
        <v>0</v>
      </c>
      <c r="AQ277" s="108"/>
      <c r="AR277" s="108"/>
      <c r="AS277" s="108"/>
      <c r="AT277" s="135"/>
      <c r="AU277" s="135"/>
      <c r="AV277" s="13"/>
      <c r="AW277" s="13"/>
      <c r="AX277" s="176" t="str">
        <f>IF(D277="","*",IFERROR(IF(ISODD(COUNT(AR277:AW277)),"ERRO",SUM((AS277-AR277),(AU277-AT277),(AW277-AV277))),"ERRO"))</f>
        <v>*</v>
      </c>
      <c r="AY277" s="153"/>
      <c r="AZ277" s="109"/>
      <c r="BA277" s="9" t="str">
        <f>IFERROR(_xlfn.XLOOKUP(AH277, BS_ATIVIDADE[ATIVIDADE],BS_ATIVIDADE[UNIDADE] ), "*")</f>
        <v>*</v>
      </c>
      <c r="BB277" s="12" t="str" cm="1">
        <f t="array" ref="BB2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7" s="12" t="str" cm="1">
        <f t="array" ref="BC2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7" s="10" t="str" cm="1">
        <f t="array" ref="BD2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7" s="150"/>
      <c r="BF277" s="15"/>
      <c r="BG277" s="16"/>
      <c r="BH277" s="16"/>
      <c r="BI277" s="16"/>
      <c r="BJ277" s="17"/>
      <c r="BK277" s="15"/>
      <c r="BL277" s="130"/>
      <c r="BM277" s="130"/>
      <c r="BN277" s="130"/>
      <c r="BO277" s="17"/>
      <c r="BP277" s="11" t="str">
        <f t="shared" si="18"/>
        <v>Aderente</v>
      </c>
      <c r="BQ277" s="18" t="str">
        <f>IF(OR(B277="",E277=""),"*",AX277/O277)</f>
        <v>*</v>
      </c>
      <c r="BR277" s="18" t="str">
        <f>IF(OR(B277="",E277=""),"*",AZ277/P277)</f>
        <v>*</v>
      </c>
      <c r="BS277" s="210" t="str">
        <f t="shared" si="19"/>
        <v/>
      </c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</row>
    <row r="278" spans="1:122">
      <c r="A278" s="45" t="str">
        <f t="shared" si="17"/>
        <v/>
      </c>
      <c r="B278" s="102"/>
      <c r="C278" s="134" t="str">
        <f>IF(BS_CONTROLE[[#This Row],[DATA]]="","",WEEKNUM(BS_CONTROLE[[#This Row],[DATA]]))</f>
        <v/>
      </c>
      <c r="D278" s="104"/>
      <c r="E278" s="126"/>
      <c r="F278" s="142" t="str">
        <f>IF(D278="","*",VLOOKUP(E278,BS_ATIVIDADE[],3,FALSE))</f>
        <v>*</v>
      </c>
      <c r="G278" s="106"/>
      <c r="H278" s="106"/>
      <c r="I278" s="105"/>
      <c r="J278" s="105"/>
      <c r="K278" s="105"/>
      <c r="L278" s="127" t="str" cm="1">
        <f t="array" ref="L2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8" s="127" t="str" cm="1">
        <f t="array" ref="M2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8" s="106"/>
      <c r="O278" s="106"/>
      <c r="P278" s="105"/>
      <c r="Q278" s="9" t="str">
        <f>IF(E278=0, "*", IFERROR(_xlfn.XLOOKUP(E278, BS_ATIVIDADE[ATIVIDADE], BS_ATIVIDADE[UNIDADE]), "*"))</f>
        <v>*</v>
      </c>
      <c r="R278" s="128" t="str" cm="1">
        <f t="array" ref="R2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8" s="128" t="str" cm="1">
        <f t="array" ref="S2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8" s="10" t="str" cm="1">
        <f t="array" ref="T2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8" s="105"/>
      <c r="V278" s="151"/>
      <c r="W278" s="104"/>
      <c r="X278" s="129"/>
      <c r="Y278" s="104"/>
      <c r="Z278" s="105"/>
      <c r="AA278" s="103"/>
      <c r="AB278" s="152"/>
      <c r="AC278" s="107"/>
      <c r="AD278" s="105"/>
      <c r="AE278" s="105"/>
      <c r="AF278" s="105"/>
      <c r="AG278" s="14"/>
      <c r="AH278" s="126" t="str">
        <f>IF(BS_CONTROLE[[#This Row],[Atividade]]=0, "-", BS_CONTROLE[[#This Row],[Atividade]])</f>
        <v>-</v>
      </c>
      <c r="AI278" s="8" t="str">
        <f>IF(BS_CONTROLE[[#This Row],[Atividade]]=0, "-", BS_CONTROLE[[#This Row],[Atividade]])</f>
        <v>-</v>
      </c>
      <c r="AJ278" s="30">
        <f>BS_CONTROLE[[#This Row],[Local - Partida]]</f>
        <v>0</v>
      </c>
      <c r="AK278" s="30">
        <f>BS_CONTROLE[[#This Row],[Local - Encerramento]]</f>
        <v>0</v>
      </c>
      <c r="AL278" s="105" t="str">
        <f>IF(BS_CONTROLE[[#This Row],[Entre - Estações]]=0, "-", BS_CONTROLE[[#This Row],[Entre - Estações]])</f>
        <v>-</v>
      </c>
      <c r="AM278" s="105" t="str">
        <f>IF(BS_CONTROLE[[#This Row],[SB]]=0, "-", BS_CONTROLE[[#This Row],[SB]])</f>
        <v>-</v>
      </c>
      <c r="AN278" s="105" t="str">
        <f>IF(BS_CONTROLE[[#This Row],[SUB]]=0, "-", BS_CONTROLE[[#This Row],[SUB]])</f>
        <v>-</v>
      </c>
      <c r="AO278" s="105">
        <f>BS_CONTROLE[[#This Row],[KM - Inicio]]</f>
        <v>0</v>
      </c>
      <c r="AP278" s="105">
        <f>BS_CONTROLE[[#This Row],[KM - Inicio]]</f>
        <v>0</v>
      </c>
      <c r="AQ278" s="108"/>
      <c r="AR278" s="108"/>
      <c r="AS278" s="108"/>
      <c r="AT278" s="135"/>
      <c r="AU278" s="135"/>
      <c r="AV278" s="13"/>
      <c r="AW278" s="13"/>
      <c r="AX278" s="176" t="str">
        <f>IF(D278="","*",IFERROR(IF(ISODD(COUNT(AR278:AW278)),"ERRO",SUM((AS278-AR278),(AU278-AT278),(AW278-AV278))),"ERRO"))</f>
        <v>*</v>
      </c>
      <c r="AY278" s="153"/>
      <c r="AZ278" s="109"/>
      <c r="BA278" s="9" t="str">
        <f>IFERROR(_xlfn.XLOOKUP(AH278, BS_ATIVIDADE[ATIVIDADE],BS_ATIVIDADE[UNIDADE] ), "*")</f>
        <v>*</v>
      </c>
      <c r="BB278" s="12" t="str" cm="1">
        <f t="array" ref="BB2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8" s="12" t="str" cm="1">
        <f t="array" ref="BC2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8" s="10" t="str" cm="1">
        <f t="array" ref="BD2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8" s="150"/>
      <c r="BF278" s="15"/>
      <c r="BG278" s="16"/>
      <c r="BH278" s="16"/>
      <c r="BI278" s="16"/>
      <c r="BJ278" s="17"/>
      <c r="BK278" s="15"/>
      <c r="BL278" s="130"/>
      <c r="BM278" s="130"/>
      <c r="BN278" s="130"/>
      <c r="BO278" s="17"/>
      <c r="BP278" s="11" t="str">
        <f t="shared" si="18"/>
        <v>Aderente</v>
      </c>
      <c r="BQ278" s="18" t="str">
        <f>IF(OR(B278="",E278=""),"*",AX278/O278)</f>
        <v>*</v>
      </c>
      <c r="BR278" s="18" t="str">
        <f>IF(OR(B278="",E278=""),"*",AZ278/P278)</f>
        <v>*</v>
      </c>
      <c r="BS278" s="210" t="str">
        <f t="shared" si="19"/>
        <v/>
      </c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</row>
    <row r="279" spans="1:122">
      <c r="A279" s="45" t="str">
        <f t="shared" si="17"/>
        <v/>
      </c>
      <c r="B279" s="102"/>
      <c r="C279" s="134" t="str">
        <f>IF(BS_CONTROLE[[#This Row],[DATA]]="","",WEEKNUM(BS_CONTROLE[[#This Row],[DATA]]))</f>
        <v/>
      </c>
      <c r="D279" s="104"/>
      <c r="E279" s="126"/>
      <c r="F279" s="142" t="str">
        <f>IF(D279="","*",VLOOKUP(E279,BS_ATIVIDADE[],3,FALSE))</f>
        <v>*</v>
      </c>
      <c r="G279" s="106"/>
      <c r="H279" s="106"/>
      <c r="I279" s="105"/>
      <c r="J279" s="105"/>
      <c r="K279" s="105"/>
      <c r="L279" s="127" t="str" cm="1">
        <f t="array" ref="L2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79" s="127" t="str" cm="1">
        <f t="array" ref="M2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79" s="106"/>
      <c r="O279" s="106"/>
      <c r="P279" s="105"/>
      <c r="Q279" s="9" t="str">
        <f>IF(E279=0, "*", IFERROR(_xlfn.XLOOKUP(E279, BS_ATIVIDADE[ATIVIDADE], BS_ATIVIDADE[UNIDADE]), "*"))</f>
        <v>*</v>
      </c>
      <c r="R279" s="128" t="str" cm="1">
        <f t="array" ref="R2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79" s="128" t="str" cm="1">
        <f t="array" ref="S2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79" s="10" t="str" cm="1">
        <f t="array" ref="T2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79" s="105"/>
      <c r="V279" s="151"/>
      <c r="W279" s="104"/>
      <c r="X279" s="129"/>
      <c r="Y279" s="104"/>
      <c r="Z279" s="105"/>
      <c r="AA279" s="103"/>
      <c r="AB279" s="152"/>
      <c r="AC279" s="107"/>
      <c r="AD279" s="105"/>
      <c r="AE279" s="105"/>
      <c r="AF279" s="105"/>
      <c r="AG279" s="14"/>
      <c r="AH279" s="126" t="str">
        <f>IF(BS_CONTROLE[[#This Row],[Atividade]]=0, "-", BS_CONTROLE[[#This Row],[Atividade]])</f>
        <v>-</v>
      </c>
      <c r="AI279" s="8" t="str">
        <f>IF(BS_CONTROLE[[#This Row],[Atividade]]=0, "-", BS_CONTROLE[[#This Row],[Atividade]])</f>
        <v>-</v>
      </c>
      <c r="AJ279" s="30">
        <f>BS_CONTROLE[[#This Row],[Local - Partida]]</f>
        <v>0</v>
      </c>
      <c r="AK279" s="30">
        <f>BS_CONTROLE[[#This Row],[Local - Encerramento]]</f>
        <v>0</v>
      </c>
      <c r="AL279" s="105" t="str">
        <f>IF(BS_CONTROLE[[#This Row],[Entre - Estações]]=0, "-", BS_CONTROLE[[#This Row],[Entre - Estações]])</f>
        <v>-</v>
      </c>
      <c r="AM279" s="105" t="str">
        <f>IF(BS_CONTROLE[[#This Row],[SB]]=0, "-", BS_CONTROLE[[#This Row],[SB]])</f>
        <v>-</v>
      </c>
      <c r="AN279" s="105" t="str">
        <f>IF(BS_CONTROLE[[#This Row],[SUB]]=0, "-", BS_CONTROLE[[#This Row],[SUB]])</f>
        <v>-</v>
      </c>
      <c r="AO279" s="105">
        <f>BS_CONTROLE[[#This Row],[KM - Inicio]]</f>
        <v>0</v>
      </c>
      <c r="AP279" s="105">
        <f>BS_CONTROLE[[#This Row],[KM - Inicio]]</f>
        <v>0</v>
      </c>
      <c r="AQ279" s="108"/>
      <c r="AR279" s="108"/>
      <c r="AS279" s="108"/>
      <c r="AT279" s="135"/>
      <c r="AU279" s="135"/>
      <c r="AV279" s="13"/>
      <c r="AW279" s="13"/>
      <c r="AX279" s="176" t="str">
        <f>IF(D279="","*",IFERROR(IF(ISODD(COUNT(AR279:AW279)),"ERRO",SUM((AS279-AR279),(AU279-AT279),(AW279-AV279))),"ERRO"))</f>
        <v>*</v>
      </c>
      <c r="AY279" s="153"/>
      <c r="AZ279" s="109"/>
      <c r="BA279" s="9" t="str">
        <f>IFERROR(_xlfn.XLOOKUP(AH279, BS_ATIVIDADE[ATIVIDADE],BS_ATIVIDADE[UNIDADE] ), "*")</f>
        <v>*</v>
      </c>
      <c r="BB279" s="12" t="str" cm="1">
        <f t="array" ref="BB2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79" s="12" t="str" cm="1">
        <f t="array" ref="BC2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79" s="10" t="str" cm="1">
        <f t="array" ref="BD2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79" s="150"/>
      <c r="BF279" s="15"/>
      <c r="BG279" s="16"/>
      <c r="BH279" s="16"/>
      <c r="BI279" s="16"/>
      <c r="BJ279" s="17"/>
      <c r="BK279" s="15"/>
      <c r="BL279" s="130"/>
      <c r="BM279" s="130"/>
      <c r="BN279" s="130"/>
      <c r="BO279" s="17"/>
      <c r="BP279" s="11" t="str">
        <f t="shared" si="18"/>
        <v>Aderente</v>
      </c>
      <c r="BQ279" s="18" t="str">
        <f>IF(OR(B279="",E279=""),"*",AX279/O279)</f>
        <v>*</v>
      </c>
      <c r="BR279" s="18" t="str">
        <f>IF(OR(B279="",E279=""),"*",AZ279/P279)</f>
        <v>*</v>
      </c>
      <c r="BS279" s="210" t="str">
        <f t="shared" si="19"/>
        <v/>
      </c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</row>
    <row r="280" spans="1:122">
      <c r="A280" s="45" t="str">
        <f t="shared" si="17"/>
        <v/>
      </c>
      <c r="B280" s="102"/>
      <c r="C280" s="134" t="str">
        <f>IF(BS_CONTROLE[[#This Row],[DATA]]="","",WEEKNUM(BS_CONTROLE[[#This Row],[DATA]]))</f>
        <v/>
      </c>
      <c r="D280" s="104"/>
      <c r="E280" s="126"/>
      <c r="F280" s="142" t="str">
        <f>IF(D280="","*",VLOOKUP(E280,BS_ATIVIDADE[],3,FALSE))</f>
        <v>*</v>
      </c>
      <c r="G280" s="106"/>
      <c r="H280" s="106"/>
      <c r="I280" s="105"/>
      <c r="J280" s="105"/>
      <c r="K280" s="105"/>
      <c r="L280" s="127" t="str" cm="1">
        <f t="array" ref="L2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0" s="127" t="str" cm="1">
        <f t="array" ref="M2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0" s="106"/>
      <c r="O280" s="106"/>
      <c r="P280" s="105"/>
      <c r="Q280" s="9" t="str">
        <f>IF(E280=0, "*", IFERROR(_xlfn.XLOOKUP(E280, BS_ATIVIDADE[ATIVIDADE], BS_ATIVIDADE[UNIDADE]), "*"))</f>
        <v>*</v>
      </c>
      <c r="R280" s="128" t="str" cm="1">
        <f t="array" ref="R2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0" s="128" t="str" cm="1">
        <f t="array" ref="S2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0" s="10" t="str" cm="1">
        <f t="array" ref="T2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0" s="105"/>
      <c r="V280" s="151"/>
      <c r="W280" s="104"/>
      <c r="X280" s="129"/>
      <c r="Y280" s="104"/>
      <c r="Z280" s="105"/>
      <c r="AA280" s="103"/>
      <c r="AB280" s="152"/>
      <c r="AC280" s="107"/>
      <c r="AD280" s="105"/>
      <c r="AE280" s="105"/>
      <c r="AF280" s="105"/>
      <c r="AG280" s="14"/>
      <c r="AH280" s="126" t="str">
        <f>IF(BS_CONTROLE[[#This Row],[Atividade]]=0, "-", BS_CONTROLE[[#This Row],[Atividade]])</f>
        <v>-</v>
      </c>
      <c r="AI280" s="8" t="str">
        <f>IF(BS_CONTROLE[[#This Row],[Atividade]]=0, "-", BS_CONTROLE[[#This Row],[Atividade]])</f>
        <v>-</v>
      </c>
      <c r="AJ280" s="30">
        <f>BS_CONTROLE[[#This Row],[Local - Partida]]</f>
        <v>0</v>
      </c>
      <c r="AK280" s="30">
        <f>BS_CONTROLE[[#This Row],[Local - Encerramento]]</f>
        <v>0</v>
      </c>
      <c r="AL280" s="105" t="str">
        <f>IF(BS_CONTROLE[[#This Row],[Entre - Estações]]=0, "-", BS_CONTROLE[[#This Row],[Entre - Estações]])</f>
        <v>-</v>
      </c>
      <c r="AM280" s="105" t="str">
        <f>IF(BS_CONTROLE[[#This Row],[SB]]=0, "-", BS_CONTROLE[[#This Row],[SB]])</f>
        <v>-</v>
      </c>
      <c r="AN280" s="105" t="str">
        <f>IF(BS_CONTROLE[[#This Row],[SUB]]=0, "-", BS_CONTROLE[[#This Row],[SUB]])</f>
        <v>-</v>
      </c>
      <c r="AO280" s="105">
        <f>BS_CONTROLE[[#This Row],[KM - Inicio]]</f>
        <v>0</v>
      </c>
      <c r="AP280" s="105">
        <f>BS_CONTROLE[[#This Row],[KM - Inicio]]</f>
        <v>0</v>
      </c>
      <c r="AQ280" s="108"/>
      <c r="AR280" s="108"/>
      <c r="AS280" s="108"/>
      <c r="AT280" s="135"/>
      <c r="AU280" s="135"/>
      <c r="AV280" s="13"/>
      <c r="AW280" s="13"/>
      <c r="AX280" s="176" t="str">
        <f>IF(D280="","*",IFERROR(IF(ISODD(COUNT(AR280:AW280)),"ERRO",SUM((AS280-AR280),(AU280-AT280),(AW280-AV280))),"ERRO"))</f>
        <v>*</v>
      </c>
      <c r="AY280" s="153"/>
      <c r="AZ280" s="109"/>
      <c r="BA280" s="9" t="str">
        <f>IFERROR(_xlfn.XLOOKUP(AH280, BS_ATIVIDADE[ATIVIDADE],BS_ATIVIDADE[UNIDADE] ), "*")</f>
        <v>*</v>
      </c>
      <c r="BB280" s="12" t="str" cm="1">
        <f t="array" ref="BB2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0" s="12" t="str" cm="1">
        <f t="array" ref="BC2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0" s="10" t="str" cm="1">
        <f t="array" ref="BD2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0" s="150"/>
      <c r="BF280" s="15"/>
      <c r="BG280" s="16"/>
      <c r="BH280" s="16"/>
      <c r="BI280" s="16"/>
      <c r="BJ280" s="17"/>
      <c r="BK280" s="15"/>
      <c r="BL280" s="130"/>
      <c r="BM280" s="130"/>
      <c r="BN280" s="130"/>
      <c r="BO280" s="17"/>
      <c r="BP280" s="11" t="str">
        <f t="shared" si="18"/>
        <v>Aderente</v>
      </c>
      <c r="BQ280" s="18" t="str">
        <f>IF(OR(B280="",E280=""),"*",AX280/O280)</f>
        <v>*</v>
      </c>
      <c r="BR280" s="18" t="str">
        <f>IF(OR(B280="",E280=""),"*",AZ280/P280)</f>
        <v>*</v>
      </c>
      <c r="BS280" s="210" t="str">
        <f t="shared" si="19"/>
        <v/>
      </c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</row>
    <row r="281" spans="1:122">
      <c r="A281" s="45" t="str">
        <f t="shared" si="17"/>
        <v/>
      </c>
      <c r="B281" s="102"/>
      <c r="C281" s="134" t="str">
        <f>IF(BS_CONTROLE[[#This Row],[DATA]]="","",WEEKNUM(BS_CONTROLE[[#This Row],[DATA]]))</f>
        <v/>
      </c>
      <c r="D281" s="104"/>
      <c r="E281" s="126"/>
      <c r="F281" s="142" t="str">
        <f>IF(D281="","*",VLOOKUP(E281,BS_ATIVIDADE[],3,FALSE))</f>
        <v>*</v>
      </c>
      <c r="G281" s="106"/>
      <c r="H281" s="106"/>
      <c r="I281" s="105"/>
      <c r="J281" s="105"/>
      <c r="K281" s="105"/>
      <c r="L281" s="127" t="str" cm="1">
        <f t="array" ref="L2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1" s="127" t="str" cm="1">
        <f t="array" ref="M2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1" s="106"/>
      <c r="O281" s="106"/>
      <c r="P281" s="105"/>
      <c r="Q281" s="9" t="str">
        <f>IF(E281=0, "*", IFERROR(_xlfn.XLOOKUP(E281, BS_ATIVIDADE[ATIVIDADE], BS_ATIVIDADE[UNIDADE]), "*"))</f>
        <v>*</v>
      </c>
      <c r="R281" s="128" t="str" cm="1">
        <f t="array" ref="R2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1" s="128" t="str" cm="1">
        <f t="array" ref="S2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1" s="10" t="str" cm="1">
        <f t="array" ref="T2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1" s="105"/>
      <c r="V281" s="151"/>
      <c r="W281" s="104"/>
      <c r="X281" s="129"/>
      <c r="Y281" s="104"/>
      <c r="Z281" s="105"/>
      <c r="AA281" s="103"/>
      <c r="AB281" s="152"/>
      <c r="AC281" s="107"/>
      <c r="AD281" s="105"/>
      <c r="AE281" s="105"/>
      <c r="AF281" s="105"/>
      <c r="AG281" s="14"/>
      <c r="AH281" s="126" t="str">
        <f>IF(BS_CONTROLE[[#This Row],[Atividade]]=0, "-", BS_CONTROLE[[#This Row],[Atividade]])</f>
        <v>-</v>
      </c>
      <c r="AI281" s="8" t="str">
        <f>IF(BS_CONTROLE[[#This Row],[Atividade]]=0, "-", BS_CONTROLE[[#This Row],[Atividade]])</f>
        <v>-</v>
      </c>
      <c r="AJ281" s="30">
        <f>BS_CONTROLE[[#This Row],[Local - Partida]]</f>
        <v>0</v>
      </c>
      <c r="AK281" s="30">
        <f>BS_CONTROLE[[#This Row],[Local - Encerramento]]</f>
        <v>0</v>
      </c>
      <c r="AL281" s="105" t="str">
        <f>IF(BS_CONTROLE[[#This Row],[Entre - Estações]]=0, "-", BS_CONTROLE[[#This Row],[Entre - Estações]])</f>
        <v>-</v>
      </c>
      <c r="AM281" s="105" t="str">
        <f>IF(BS_CONTROLE[[#This Row],[SB]]=0, "-", BS_CONTROLE[[#This Row],[SB]])</f>
        <v>-</v>
      </c>
      <c r="AN281" s="105" t="str">
        <f>IF(BS_CONTROLE[[#This Row],[SUB]]=0, "-", BS_CONTROLE[[#This Row],[SUB]])</f>
        <v>-</v>
      </c>
      <c r="AO281" s="105">
        <f>BS_CONTROLE[[#This Row],[KM - Inicio]]</f>
        <v>0</v>
      </c>
      <c r="AP281" s="105">
        <f>BS_CONTROLE[[#This Row],[KM - Inicio]]</f>
        <v>0</v>
      </c>
      <c r="AQ281" s="108"/>
      <c r="AR281" s="108"/>
      <c r="AS281" s="108"/>
      <c r="AT281" s="135"/>
      <c r="AU281" s="135"/>
      <c r="AV281" s="13"/>
      <c r="AW281" s="13"/>
      <c r="AX281" s="176" t="str">
        <f>IF(D281="","*",IFERROR(IF(ISODD(COUNT(AR281:AW281)),"ERRO",SUM((AS281-AR281),(AU281-AT281),(AW281-AV281))),"ERRO"))</f>
        <v>*</v>
      </c>
      <c r="AY281" s="153"/>
      <c r="AZ281" s="109"/>
      <c r="BA281" s="9" t="str">
        <f>IFERROR(_xlfn.XLOOKUP(AH281, BS_ATIVIDADE[ATIVIDADE],BS_ATIVIDADE[UNIDADE] ), "*")</f>
        <v>*</v>
      </c>
      <c r="BB281" s="12" t="str" cm="1">
        <f t="array" ref="BB2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1" s="12" t="str" cm="1">
        <f t="array" ref="BC2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1" s="10" t="str" cm="1">
        <f t="array" ref="BD2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1" s="150"/>
      <c r="BF281" s="15"/>
      <c r="BG281" s="16"/>
      <c r="BH281" s="16"/>
      <c r="BI281" s="16"/>
      <c r="BJ281" s="17"/>
      <c r="BK281" s="15"/>
      <c r="BL281" s="130"/>
      <c r="BM281" s="130"/>
      <c r="BN281" s="130"/>
      <c r="BO281" s="17"/>
      <c r="BP281" s="11" t="str">
        <f t="shared" si="18"/>
        <v>Aderente</v>
      </c>
      <c r="BQ281" s="18" t="str">
        <f>IF(OR(B281="",E281=""),"*",AX281/O281)</f>
        <v>*</v>
      </c>
      <c r="BR281" s="18" t="str">
        <f>IF(OR(B281="",E281=""),"*",AZ281/P281)</f>
        <v>*</v>
      </c>
      <c r="BS281" s="210" t="str">
        <f t="shared" si="19"/>
        <v/>
      </c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</row>
    <row r="282" spans="1:122">
      <c r="A282" s="45" t="str">
        <f t="shared" si="17"/>
        <v/>
      </c>
      <c r="B282" s="102"/>
      <c r="C282" s="134" t="str">
        <f>IF(BS_CONTROLE[[#This Row],[DATA]]="","",WEEKNUM(BS_CONTROLE[[#This Row],[DATA]]))</f>
        <v/>
      </c>
      <c r="D282" s="104"/>
      <c r="E282" s="126"/>
      <c r="F282" s="142" t="str">
        <f>IF(D282="","*",VLOOKUP(E282,BS_ATIVIDADE[],3,FALSE))</f>
        <v>*</v>
      </c>
      <c r="G282" s="106"/>
      <c r="H282" s="106"/>
      <c r="I282" s="105"/>
      <c r="J282" s="105"/>
      <c r="K282" s="105"/>
      <c r="L282" s="127" t="str" cm="1">
        <f t="array" ref="L2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2" s="127" t="str" cm="1">
        <f t="array" ref="M2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2" s="106"/>
      <c r="O282" s="106"/>
      <c r="P282" s="105"/>
      <c r="Q282" s="9" t="str">
        <f>IF(E282=0, "*", IFERROR(_xlfn.XLOOKUP(E282, BS_ATIVIDADE[ATIVIDADE], BS_ATIVIDADE[UNIDADE]), "*"))</f>
        <v>*</v>
      </c>
      <c r="R282" s="128" t="str" cm="1">
        <f t="array" ref="R2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2" s="128" t="str" cm="1">
        <f t="array" ref="S2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2" s="10" t="str" cm="1">
        <f t="array" ref="T2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2" s="105"/>
      <c r="V282" s="151"/>
      <c r="W282" s="104"/>
      <c r="X282" s="129"/>
      <c r="Y282" s="104"/>
      <c r="Z282" s="105"/>
      <c r="AA282" s="103"/>
      <c r="AB282" s="152"/>
      <c r="AC282" s="107"/>
      <c r="AD282" s="105"/>
      <c r="AE282" s="105"/>
      <c r="AF282" s="105"/>
      <c r="AG282" s="14"/>
      <c r="AH282" s="126" t="str">
        <f>IF(BS_CONTROLE[[#This Row],[Atividade]]=0, "-", BS_CONTROLE[[#This Row],[Atividade]])</f>
        <v>-</v>
      </c>
      <c r="AI282" s="8" t="str">
        <f>IF(BS_CONTROLE[[#This Row],[Atividade]]=0, "-", BS_CONTROLE[[#This Row],[Atividade]])</f>
        <v>-</v>
      </c>
      <c r="AJ282" s="30">
        <f>BS_CONTROLE[[#This Row],[Local - Partida]]</f>
        <v>0</v>
      </c>
      <c r="AK282" s="30">
        <f>BS_CONTROLE[[#This Row],[Local - Encerramento]]</f>
        <v>0</v>
      </c>
      <c r="AL282" s="105" t="str">
        <f>IF(BS_CONTROLE[[#This Row],[Entre - Estações]]=0, "-", BS_CONTROLE[[#This Row],[Entre - Estações]])</f>
        <v>-</v>
      </c>
      <c r="AM282" s="105" t="str">
        <f>IF(BS_CONTROLE[[#This Row],[SB]]=0, "-", BS_CONTROLE[[#This Row],[SB]])</f>
        <v>-</v>
      </c>
      <c r="AN282" s="105" t="str">
        <f>IF(BS_CONTROLE[[#This Row],[SUB]]=0, "-", BS_CONTROLE[[#This Row],[SUB]])</f>
        <v>-</v>
      </c>
      <c r="AO282" s="105">
        <f>BS_CONTROLE[[#This Row],[KM - Inicio]]</f>
        <v>0</v>
      </c>
      <c r="AP282" s="105">
        <f>BS_CONTROLE[[#This Row],[KM - Inicio]]</f>
        <v>0</v>
      </c>
      <c r="AQ282" s="108"/>
      <c r="AR282" s="108"/>
      <c r="AS282" s="108"/>
      <c r="AT282" s="135"/>
      <c r="AU282" s="135"/>
      <c r="AV282" s="13"/>
      <c r="AW282" s="13"/>
      <c r="AX282" s="176" t="str">
        <f>IF(D282="","*",IFERROR(IF(ISODD(COUNT(AR282:AW282)),"ERRO",SUM((AS282-AR282),(AU282-AT282),(AW282-AV282))),"ERRO"))</f>
        <v>*</v>
      </c>
      <c r="AY282" s="153"/>
      <c r="AZ282" s="109"/>
      <c r="BA282" s="9" t="str">
        <f>IFERROR(_xlfn.XLOOKUP(AH282, BS_ATIVIDADE[ATIVIDADE],BS_ATIVIDADE[UNIDADE] ), "*")</f>
        <v>*</v>
      </c>
      <c r="BB282" s="12" t="str" cm="1">
        <f t="array" ref="BB2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2" s="12" t="str" cm="1">
        <f t="array" ref="BC2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2" s="10" t="str" cm="1">
        <f t="array" ref="BD2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2" s="150"/>
      <c r="BF282" s="15"/>
      <c r="BG282" s="16"/>
      <c r="BH282" s="16"/>
      <c r="BI282" s="16"/>
      <c r="BJ282" s="17"/>
      <c r="BK282" s="15"/>
      <c r="BL282" s="130"/>
      <c r="BM282" s="130"/>
      <c r="BN282" s="130"/>
      <c r="BO282" s="17"/>
      <c r="BP282" s="11" t="str">
        <f t="shared" si="18"/>
        <v>Aderente</v>
      </c>
      <c r="BQ282" s="18" t="str">
        <f>IF(OR(B282="",E282=""),"*",AX282/O282)</f>
        <v>*</v>
      </c>
      <c r="BR282" s="18" t="str">
        <f>IF(OR(B282="",E282=""),"*",AZ282/P282)</f>
        <v>*</v>
      </c>
      <c r="BS282" s="210" t="str">
        <f t="shared" si="19"/>
        <v/>
      </c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</row>
    <row r="283" spans="1:122">
      <c r="A283" s="45" t="str">
        <f t="shared" si="17"/>
        <v/>
      </c>
      <c r="B283" s="102"/>
      <c r="C283" s="134" t="str">
        <f>IF(BS_CONTROLE[[#This Row],[DATA]]="","",WEEKNUM(BS_CONTROLE[[#This Row],[DATA]]))</f>
        <v/>
      </c>
      <c r="D283" s="104"/>
      <c r="E283" s="126"/>
      <c r="F283" s="142" t="str">
        <f>IF(D283="","*",VLOOKUP(E283,BS_ATIVIDADE[],3,FALSE))</f>
        <v>*</v>
      </c>
      <c r="G283" s="106"/>
      <c r="H283" s="106"/>
      <c r="I283" s="105"/>
      <c r="J283" s="105"/>
      <c r="K283" s="105"/>
      <c r="L283" s="127" t="str" cm="1">
        <f t="array" ref="L2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3" s="127" t="str" cm="1">
        <f t="array" ref="M2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3" s="106"/>
      <c r="O283" s="106"/>
      <c r="P283" s="105"/>
      <c r="Q283" s="9" t="str">
        <f>IF(E283=0, "*", IFERROR(_xlfn.XLOOKUP(E283, BS_ATIVIDADE[ATIVIDADE], BS_ATIVIDADE[UNIDADE]), "*"))</f>
        <v>*</v>
      </c>
      <c r="R283" s="128" t="str" cm="1">
        <f t="array" ref="R2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3" s="128" t="str" cm="1">
        <f t="array" ref="S2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3" s="10" t="str" cm="1">
        <f t="array" ref="T2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3" s="105"/>
      <c r="V283" s="151"/>
      <c r="W283" s="104"/>
      <c r="X283" s="129"/>
      <c r="Y283" s="104"/>
      <c r="Z283" s="105"/>
      <c r="AA283" s="103"/>
      <c r="AB283" s="152"/>
      <c r="AC283" s="107"/>
      <c r="AD283" s="105"/>
      <c r="AE283" s="105"/>
      <c r="AF283" s="105"/>
      <c r="AG283" s="14"/>
      <c r="AH283" s="126" t="str">
        <f>IF(BS_CONTROLE[[#This Row],[Atividade]]=0, "-", BS_CONTROLE[[#This Row],[Atividade]])</f>
        <v>-</v>
      </c>
      <c r="AI283" s="8" t="str">
        <f>IF(BS_CONTROLE[[#This Row],[Atividade]]=0, "-", BS_CONTROLE[[#This Row],[Atividade]])</f>
        <v>-</v>
      </c>
      <c r="AJ283" s="30">
        <f>BS_CONTROLE[[#This Row],[Local - Partida]]</f>
        <v>0</v>
      </c>
      <c r="AK283" s="30">
        <f>BS_CONTROLE[[#This Row],[Local - Encerramento]]</f>
        <v>0</v>
      </c>
      <c r="AL283" s="105" t="str">
        <f>IF(BS_CONTROLE[[#This Row],[Entre - Estações]]=0, "-", BS_CONTROLE[[#This Row],[Entre - Estações]])</f>
        <v>-</v>
      </c>
      <c r="AM283" s="105" t="str">
        <f>IF(BS_CONTROLE[[#This Row],[SB]]=0, "-", BS_CONTROLE[[#This Row],[SB]])</f>
        <v>-</v>
      </c>
      <c r="AN283" s="105" t="str">
        <f>IF(BS_CONTROLE[[#This Row],[SUB]]=0, "-", BS_CONTROLE[[#This Row],[SUB]])</f>
        <v>-</v>
      </c>
      <c r="AO283" s="105">
        <f>BS_CONTROLE[[#This Row],[KM - Inicio]]</f>
        <v>0</v>
      </c>
      <c r="AP283" s="105">
        <f>BS_CONTROLE[[#This Row],[KM - Inicio]]</f>
        <v>0</v>
      </c>
      <c r="AQ283" s="108"/>
      <c r="AR283" s="108"/>
      <c r="AS283" s="108"/>
      <c r="AT283" s="135"/>
      <c r="AU283" s="135"/>
      <c r="AV283" s="13"/>
      <c r="AW283" s="13"/>
      <c r="AX283" s="176" t="str">
        <f>IF(D283="","*",IFERROR(IF(ISODD(COUNT(AR283:AW283)),"ERRO",SUM((AS283-AR283),(AU283-AT283),(AW283-AV283))),"ERRO"))</f>
        <v>*</v>
      </c>
      <c r="AY283" s="153"/>
      <c r="AZ283" s="109"/>
      <c r="BA283" s="9" t="str">
        <f>IFERROR(_xlfn.XLOOKUP(AH283, BS_ATIVIDADE[ATIVIDADE],BS_ATIVIDADE[UNIDADE] ), "*")</f>
        <v>*</v>
      </c>
      <c r="BB283" s="12" t="str" cm="1">
        <f t="array" ref="BB2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3" s="12" t="str" cm="1">
        <f t="array" ref="BC2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3" s="10" t="str" cm="1">
        <f t="array" ref="BD2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3" s="150"/>
      <c r="BF283" s="15"/>
      <c r="BG283" s="16"/>
      <c r="BH283" s="16"/>
      <c r="BI283" s="16"/>
      <c r="BJ283" s="17"/>
      <c r="BK283" s="15"/>
      <c r="BL283" s="130"/>
      <c r="BM283" s="130"/>
      <c r="BN283" s="130"/>
      <c r="BO283" s="17"/>
      <c r="BP283" s="11" t="str">
        <f t="shared" si="18"/>
        <v>Aderente</v>
      </c>
      <c r="BQ283" s="18" t="str">
        <f>IF(OR(B283="",E283=""),"*",AX283/O283)</f>
        <v>*</v>
      </c>
      <c r="BR283" s="18" t="str">
        <f>IF(OR(B283="",E283=""),"*",AZ283/P283)</f>
        <v>*</v>
      </c>
      <c r="BS283" s="210" t="str">
        <f t="shared" si="19"/>
        <v/>
      </c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</row>
    <row r="284" spans="1:122">
      <c r="A284" s="45" t="str">
        <f t="shared" si="17"/>
        <v/>
      </c>
      <c r="B284" s="102"/>
      <c r="C284" s="134" t="str">
        <f>IF(BS_CONTROLE[[#This Row],[DATA]]="","",WEEKNUM(BS_CONTROLE[[#This Row],[DATA]]))</f>
        <v/>
      </c>
      <c r="D284" s="104"/>
      <c r="E284" s="126"/>
      <c r="F284" s="142" t="str">
        <f>IF(D284="","*",VLOOKUP(E284,BS_ATIVIDADE[],3,FALSE))</f>
        <v>*</v>
      </c>
      <c r="G284" s="106"/>
      <c r="H284" s="106"/>
      <c r="I284" s="105"/>
      <c r="J284" s="105"/>
      <c r="K284" s="105"/>
      <c r="L284" s="127" t="str" cm="1">
        <f t="array" ref="L2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4" s="127" t="str" cm="1">
        <f t="array" ref="M2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4" s="106"/>
      <c r="O284" s="106"/>
      <c r="P284" s="105"/>
      <c r="Q284" s="9" t="str">
        <f>IF(E284=0, "*", IFERROR(_xlfn.XLOOKUP(E284, BS_ATIVIDADE[ATIVIDADE], BS_ATIVIDADE[UNIDADE]), "*"))</f>
        <v>*</v>
      </c>
      <c r="R284" s="128" t="str" cm="1">
        <f t="array" ref="R2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4" s="128" t="str" cm="1">
        <f t="array" ref="S2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4" s="10" t="str" cm="1">
        <f t="array" ref="T2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4" s="105"/>
      <c r="V284" s="151"/>
      <c r="W284" s="104"/>
      <c r="X284" s="129"/>
      <c r="Y284" s="104"/>
      <c r="Z284" s="105"/>
      <c r="AA284" s="103"/>
      <c r="AB284" s="152"/>
      <c r="AC284" s="107"/>
      <c r="AD284" s="105"/>
      <c r="AE284" s="105"/>
      <c r="AF284" s="105"/>
      <c r="AG284" s="14"/>
      <c r="AH284" s="126" t="str">
        <f>IF(BS_CONTROLE[[#This Row],[Atividade]]=0, "-", BS_CONTROLE[[#This Row],[Atividade]])</f>
        <v>-</v>
      </c>
      <c r="AI284" s="8" t="str">
        <f>IF(BS_CONTROLE[[#This Row],[Atividade]]=0, "-", BS_CONTROLE[[#This Row],[Atividade]])</f>
        <v>-</v>
      </c>
      <c r="AJ284" s="30">
        <f>BS_CONTROLE[[#This Row],[Local - Partida]]</f>
        <v>0</v>
      </c>
      <c r="AK284" s="30">
        <f>BS_CONTROLE[[#This Row],[Local - Encerramento]]</f>
        <v>0</v>
      </c>
      <c r="AL284" s="105" t="str">
        <f>IF(BS_CONTROLE[[#This Row],[Entre - Estações]]=0, "-", BS_CONTROLE[[#This Row],[Entre - Estações]])</f>
        <v>-</v>
      </c>
      <c r="AM284" s="105" t="str">
        <f>IF(BS_CONTROLE[[#This Row],[SB]]=0, "-", BS_CONTROLE[[#This Row],[SB]])</f>
        <v>-</v>
      </c>
      <c r="AN284" s="105" t="str">
        <f>IF(BS_CONTROLE[[#This Row],[SUB]]=0, "-", BS_CONTROLE[[#This Row],[SUB]])</f>
        <v>-</v>
      </c>
      <c r="AO284" s="105">
        <f>BS_CONTROLE[[#This Row],[KM - Inicio]]</f>
        <v>0</v>
      </c>
      <c r="AP284" s="105">
        <f>BS_CONTROLE[[#This Row],[KM - Inicio]]</f>
        <v>0</v>
      </c>
      <c r="AQ284" s="108"/>
      <c r="AR284" s="108"/>
      <c r="AS284" s="108"/>
      <c r="AT284" s="135"/>
      <c r="AU284" s="135"/>
      <c r="AV284" s="13"/>
      <c r="AW284" s="13"/>
      <c r="AX284" s="176" t="str">
        <f>IF(D284="","*",IFERROR(IF(ISODD(COUNT(AR284:AW284)),"ERRO",SUM((AS284-AR284),(AU284-AT284),(AW284-AV284))),"ERRO"))</f>
        <v>*</v>
      </c>
      <c r="AY284" s="153"/>
      <c r="AZ284" s="109"/>
      <c r="BA284" s="9" t="str">
        <f>IFERROR(_xlfn.XLOOKUP(AH284, BS_ATIVIDADE[ATIVIDADE],BS_ATIVIDADE[UNIDADE] ), "*")</f>
        <v>*</v>
      </c>
      <c r="BB284" s="12" t="str" cm="1">
        <f t="array" ref="BB2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4" s="12" t="str" cm="1">
        <f t="array" ref="BC2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4" s="10" t="str" cm="1">
        <f t="array" ref="BD2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4" s="150"/>
      <c r="BF284" s="15"/>
      <c r="BG284" s="16"/>
      <c r="BH284" s="16"/>
      <c r="BI284" s="16"/>
      <c r="BJ284" s="17"/>
      <c r="BK284" s="15"/>
      <c r="BL284" s="130"/>
      <c r="BM284" s="130"/>
      <c r="BN284" s="130"/>
      <c r="BO284" s="17"/>
      <c r="BP284" s="11" t="str">
        <f t="shared" si="18"/>
        <v>Aderente</v>
      </c>
      <c r="BQ284" s="18" t="str">
        <f>IF(OR(B284="",E284=""),"*",AX284/O284)</f>
        <v>*</v>
      </c>
      <c r="BR284" s="18" t="str">
        <f>IF(OR(B284="",E284=""),"*",AZ284/P284)</f>
        <v>*</v>
      </c>
      <c r="BS284" s="210" t="str">
        <f t="shared" si="19"/>
        <v/>
      </c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</row>
    <row r="285" spans="1:122">
      <c r="A285" s="45" t="str">
        <f t="shared" si="17"/>
        <v/>
      </c>
      <c r="B285" s="102"/>
      <c r="C285" s="134" t="str">
        <f>IF(BS_CONTROLE[[#This Row],[DATA]]="","",WEEKNUM(BS_CONTROLE[[#This Row],[DATA]]))</f>
        <v/>
      </c>
      <c r="D285" s="104"/>
      <c r="E285" s="126"/>
      <c r="F285" s="142" t="str">
        <f>IF(D285="","*",VLOOKUP(E285,BS_ATIVIDADE[],3,FALSE))</f>
        <v>*</v>
      </c>
      <c r="G285" s="106"/>
      <c r="H285" s="106"/>
      <c r="I285" s="105"/>
      <c r="J285" s="105"/>
      <c r="K285" s="105"/>
      <c r="L285" s="127" t="str" cm="1">
        <f t="array" ref="L2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5" s="127" t="str" cm="1">
        <f t="array" ref="M2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5" s="106"/>
      <c r="O285" s="106"/>
      <c r="P285" s="105"/>
      <c r="Q285" s="9" t="str">
        <f>IF(E285=0, "*", IFERROR(_xlfn.XLOOKUP(E285, BS_ATIVIDADE[ATIVIDADE], BS_ATIVIDADE[UNIDADE]), "*"))</f>
        <v>*</v>
      </c>
      <c r="R285" s="128" t="str" cm="1">
        <f t="array" ref="R2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5" s="128" t="str" cm="1">
        <f t="array" ref="S2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5" s="10" t="str" cm="1">
        <f t="array" ref="T2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5" s="105"/>
      <c r="V285" s="151"/>
      <c r="W285" s="104"/>
      <c r="X285" s="129"/>
      <c r="Y285" s="104"/>
      <c r="Z285" s="105"/>
      <c r="AA285" s="103"/>
      <c r="AB285" s="152"/>
      <c r="AC285" s="107"/>
      <c r="AD285" s="105"/>
      <c r="AE285" s="105"/>
      <c r="AF285" s="105"/>
      <c r="AG285" s="14"/>
      <c r="AH285" s="126" t="str">
        <f>IF(BS_CONTROLE[[#This Row],[Atividade]]=0, "-", BS_CONTROLE[[#This Row],[Atividade]])</f>
        <v>-</v>
      </c>
      <c r="AI285" s="8" t="str">
        <f>IF(BS_CONTROLE[[#This Row],[Atividade]]=0, "-", BS_CONTROLE[[#This Row],[Atividade]])</f>
        <v>-</v>
      </c>
      <c r="AJ285" s="30">
        <f>BS_CONTROLE[[#This Row],[Local - Partida]]</f>
        <v>0</v>
      </c>
      <c r="AK285" s="30">
        <f>BS_CONTROLE[[#This Row],[Local - Encerramento]]</f>
        <v>0</v>
      </c>
      <c r="AL285" s="105" t="str">
        <f>IF(BS_CONTROLE[[#This Row],[Entre - Estações]]=0, "-", BS_CONTROLE[[#This Row],[Entre - Estações]])</f>
        <v>-</v>
      </c>
      <c r="AM285" s="105" t="str">
        <f>IF(BS_CONTROLE[[#This Row],[SB]]=0, "-", BS_CONTROLE[[#This Row],[SB]])</f>
        <v>-</v>
      </c>
      <c r="AN285" s="105" t="str">
        <f>IF(BS_CONTROLE[[#This Row],[SUB]]=0, "-", BS_CONTROLE[[#This Row],[SUB]])</f>
        <v>-</v>
      </c>
      <c r="AO285" s="105">
        <f>BS_CONTROLE[[#This Row],[KM - Inicio]]</f>
        <v>0</v>
      </c>
      <c r="AP285" s="105">
        <f>BS_CONTROLE[[#This Row],[KM - Inicio]]</f>
        <v>0</v>
      </c>
      <c r="AQ285" s="108"/>
      <c r="AR285" s="108"/>
      <c r="AS285" s="108"/>
      <c r="AT285" s="135"/>
      <c r="AU285" s="135"/>
      <c r="AV285" s="13"/>
      <c r="AW285" s="13"/>
      <c r="AX285" s="176" t="str">
        <f>IF(D285="","*",IFERROR(IF(ISODD(COUNT(AR285:AW285)),"ERRO",SUM((AS285-AR285),(AU285-AT285),(AW285-AV285))),"ERRO"))</f>
        <v>*</v>
      </c>
      <c r="AY285" s="153"/>
      <c r="AZ285" s="109"/>
      <c r="BA285" s="9" t="str">
        <f>IFERROR(_xlfn.XLOOKUP(AH285, BS_ATIVIDADE[ATIVIDADE],BS_ATIVIDADE[UNIDADE] ), "*")</f>
        <v>*</v>
      </c>
      <c r="BB285" s="12" t="str" cm="1">
        <f t="array" ref="BB2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5" s="12" t="str" cm="1">
        <f t="array" ref="BC2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5" s="10" t="str" cm="1">
        <f t="array" ref="BD2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5" s="150"/>
      <c r="BF285" s="15"/>
      <c r="BG285" s="16"/>
      <c r="BH285" s="16"/>
      <c r="BI285" s="16"/>
      <c r="BJ285" s="17"/>
      <c r="BK285" s="15"/>
      <c r="BL285" s="130"/>
      <c r="BM285" s="130"/>
      <c r="BN285" s="130"/>
      <c r="BO285" s="17"/>
      <c r="BP285" s="11" t="str">
        <f t="shared" si="18"/>
        <v>Aderente</v>
      </c>
      <c r="BQ285" s="18" t="str">
        <f>IF(OR(B285="",E285=""),"*",AX285/O285)</f>
        <v>*</v>
      </c>
      <c r="BR285" s="18" t="str">
        <f>IF(OR(B285="",E285=""),"*",AZ285/P285)</f>
        <v>*</v>
      </c>
      <c r="BS285" s="210" t="str">
        <f t="shared" si="19"/>
        <v/>
      </c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</row>
    <row r="286" spans="1:122">
      <c r="A286" s="45" t="str">
        <f t="shared" si="17"/>
        <v/>
      </c>
      <c r="B286" s="102"/>
      <c r="C286" s="134" t="str">
        <f>IF(BS_CONTROLE[[#This Row],[DATA]]="","",WEEKNUM(BS_CONTROLE[[#This Row],[DATA]]))</f>
        <v/>
      </c>
      <c r="D286" s="104"/>
      <c r="E286" s="126"/>
      <c r="F286" s="142" t="str">
        <f>IF(D286="","*",VLOOKUP(E286,BS_ATIVIDADE[],3,FALSE))</f>
        <v>*</v>
      </c>
      <c r="G286" s="106"/>
      <c r="H286" s="106"/>
      <c r="I286" s="105"/>
      <c r="J286" s="105"/>
      <c r="K286" s="105"/>
      <c r="L286" s="127" t="str" cm="1">
        <f t="array" ref="L2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6" s="127" t="str" cm="1">
        <f t="array" ref="M2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6" s="106"/>
      <c r="O286" s="106"/>
      <c r="P286" s="105"/>
      <c r="Q286" s="9" t="str">
        <f>IF(E286=0, "*", IFERROR(_xlfn.XLOOKUP(E286, BS_ATIVIDADE[ATIVIDADE], BS_ATIVIDADE[UNIDADE]), "*"))</f>
        <v>*</v>
      </c>
      <c r="R286" s="128" t="str" cm="1">
        <f t="array" ref="R2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6" s="128" t="str" cm="1">
        <f t="array" ref="S2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6" s="10" t="str" cm="1">
        <f t="array" ref="T2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6" s="105"/>
      <c r="V286" s="151"/>
      <c r="W286" s="104"/>
      <c r="X286" s="129"/>
      <c r="Y286" s="104"/>
      <c r="Z286" s="105"/>
      <c r="AA286" s="103"/>
      <c r="AB286" s="152"/>
      <c r="AC286" s="107"/>
      <c r="AD286" s="105"/>
      <c r="AE286" s="105"/>
      <c r="AF286" s="105"/>
      <c r="AG286" s="14"/>
      <c r="AH286" s="126" t="str">
        <f>IF(BS_CONTROLE[[#This Row],[Atividade]]=0, "-", BS_CONTROLE[[#This Row],[Atividade]])</f>
        <v>-</v>
      </c>
      <c r="AI286" s="8" t="str">
        <f>IF(BS_CONTROLE[[#This Row],[Atividade]]=0, "-", BS_CONTROLE[[#This Row],[Atividade]])</f>
        <v>-</v>
      </c>
      <c r="AJ286" s="30">
        <f>BS_CONTROLE[[#This Row],[Local - Partida]]</f>
        <v>0</v>
      </c>
      <c r="AK286" s="30">
        <f>BS_CONTROLE[[#This Row],[Local - Encerramento]]</f>
        <v>0</v>
      </c>
      <c r="AL286" s="105" t="str">
        <f>IF(BS_CONTROLE[[#This Row],[Entre - Estações]]=0, "-", BS_CONTROLE[[#This Row],[Entre - Estações]])</f>
        <v>-</v>
      </c>
      <c r="AM286" s="105" t="str">
        <f>IF(BS_CONTROLE[[#This Row],[SB]]=0, "-", BS_CONTROLE[[#This Row],[SB]])</f>
        <v>-</v>
      </c>
      <c r="AN286" s="105" t="str">
        <f>IF(BS_CONTROLE[[#This Row],[SUB]]=0, "-", BS_CONTROLE[[#This Row],[SUB]])</f>
        <v>-</v>
      </c>
      <c r="AO286" s="105">
        <f>BS_CONTROLE[[#This Row],[KM - Inicio]]</f>
        <v>0</v>
      </c>
      <c r="AP286" s="105">
        <f>BS_CONTROLE[[#This Row],[KM - Inicio]]</f>
        <v>0</v>
      </c>
      <c r="AQ286" s="108"/>
      <c r="AR286" s="108"/>
      <c r="AS286" s="108"/>
      <c r="AT286" s="135"/>
      <c r="AU286" s="135"/>
      <c r="AV286" s="13"/>
      <c r="AW286" s="13"/>
      <c r="AX286" s="176" t="str">
        <f>IF(D286="","*",IFERROR(IF(ISODD(COUNT(AR286:AW286)),"ERRO",SUM((AS286-AR286),(AU286-AT286),(AW286-AV286))),"ERRO"))</f>
        <v>*</v>
      </c>
      <c r="AY286" s="153"/>
      <c r="AZ286" s="109"/>
      <c r="BA286" s="9" t="str">
        <f>IFERROR(_xlfn.XLOOKUP(AH286, BS_ATIVIDADE[ATIVIDADE],BS_ATIVIDADE[UNIDADE] ), "*")</f>
        <v>*</v>
      </c>
      <c r="BB286" s="12" t="str" cm="1">
        <f t="array" ref="BB2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6" s="12" t="str" cm="1">
        <f t="array" ref="BC2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6" s="10" t="str" cm="1">
        <f t="array" ref="BD2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6" s="150"/>
      <c r="BF286" s="15"/>
      <c r="BG286" s="16"/>
      <c r="BH286" s="16"/>
      <c r="BI286" s="16"/>
      <c r="BJ286" s="17"/>
      <c r="BK286" s="15"/>
      <c r="BL286" s="130"/>
      <c r="BM286" s="130"/>
      <c r="BN286" s="130"/>
      <c r="BO286" s="17"/>
      <c r="BP286" s="11" t="str">
        <f t="shared" si="18"/>
        <v>Aderente</v>
      </c>
      <c r="BQ286" s="18" t="str">
        <f>IF(OR(B286="",E286=""),"*",AX286/O286)</f>
        <v>*</v>
      </c>
      <c r="BR286" s="18" t="str">
        <f>IF(OR(B286="",E286=""),"*",AZ286/P286)</f>
        <v>*</v>
      </c>
      <c r="BS286" s="210" t="str">
        <f t="shared" si="19"/>
        <v/>
      </c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</row>
    <row r="287" spans="1:122">
      <c r="A287" s="45" t="str">
        <f t="shared" si="17"/>
        <v/>
      </c>
      <c r="B287" s="102"/>
      <c r="C287" s="134" t="str">
        <f>IF(BS_CONTROLE[[#This Row],[DATA]]="","",WEEKNUM(BS_CONTROLE[[#This Row],[DATA]]))</f>
        <v/>
      </c>
      <c r="D287" s="104"/>
      <c r="E287" s="126"/>
      <c r="F287" s="142" t="str">
        <f>IF(D287="","*",VLOOKUP(E287,BS_ATIVIDADE[],3,FALSE))</f>
        <v>*</v>
      </c>
      <c r="G287" s="106"/>
      <c r="H287" s="106"/>
      <c r="I287" s="105"/>
      <c r="J287" s="105"/>
      <c r="K287" s="105"/>
      <c r="L287" s="127" t="str" cm="1">
        <f t="array" ref="L2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7" s="127" t="str" cm="1">
        <f t="array" ref="M2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7" s="106"/>
      <c r="O287" s="106"/>
      <c r="P287" s="105"/>
      <c r="Q287" s="9" t="str">
        <f>IF(E287=0, "*", IFERROR(_xlfn.XLOOKUP(E287, BS_ATIVIDADE[ATIVIDADE], BS_ATIVIDADE[UNIDADE]), "*"))</f>
        <v>*</v>
      </c>
      <c r="R287" s="128" t="str" cm="1">
        <f t="array" ref="R2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7" s="128" t="str" cm="1">
        <f t="array" ref="S2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7" s="10" t="str" cm="1">
        <f t="array" ref="T2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7" s="105"/>
      <c r="V287" s="151"/>
      <c r="W287" s="104"/>
      <c r="X287" s="129"/>
      <c r="Y287" s="104"/>
      <c r="Z287" s="105"/>
      <c r="AA287" s="103"/>
      <c r="AB287" s="152"/>
      <c r="AC287" s="107"/>
      <c r="AD287" s="105"/>
      <c r="AE287" s="105"/>
      <c r="AF287" s="105"/>
      <c r="AG287" s="14"/>
      <c r="AH287" s="126" t="str">
        <f>IF(BS_CONTROLE[[#This Row],[Atividade]]=0, "-", BS_CONTROLE[[#This Row],[Atividade]])</f>
        <v>-</v>
      </c>
      <c r="AI287" s="8" t="str">
        <f>IF(BS_CONTROLE[[#This Row],[Atividade]]=0, "-", BS_CONTROLE[[#This Row],[Atividade]])</f>
        <v>-</v>
      </c>
      <c r="AJ287" s="30">
        <f>BS_CONTROLE[[#This Row],[Local - Partida]]</f>
        <v>0</v>
      </c>
      <c r="AK287" s="30">
        <f>BS_CONTROLE[[#This Row],[Local - Encerramento]]</f>
        <v>0</v>
      </c>
      <c r="AL287" s="105" t="str">
        <f>IF(BS_CONTROLE[[#This Row],[Entre - Estações]]=0, "-", BS_CONTROLE[[#This Row],[Entre - Estações]])</f>
        <v>-</v>
      </c>
      <c r="AM287" s="105" t="str">
        <f>IF(BS_CONTROLE[[#This Row],[SB]]=0, "-", BS_CONTROLE[[#This Row],[SB]])</f>
        <v>-</v>
      </c>
      <c r="AN287" s="105" t="str">
        <f>IF(BS_CONTROLE[[#This Row],[SUB]]=0, "-", BS_CONTROLE[[#This Row],[SUB]])</f>
        <v>-</v>
      </c>
      <c r="AO287" s="105">
        <f>BS_CONTROLE[[#This Row],[KM - Inicio]]</f>
        <v>0</v>
      </c>
      <c r="AP287" s="105">
        <f>BS_CONTROLE[[#This Row],[KM - Inicio]]</f>
        <v>0</v>
      </c>
      <c r="AQ287" s="108"/>
      <c r="AR287" s="108"/>
      <c r="AS287" s="108"/>
      <c r="AT287" s="135"/>
      <c r="AU287" s="135"/>
      <c r="AV287" s="13"/>
      <c r="AW287" s="13"/>
      <c r="AX287" s="176" t="str">
        <f>IF(D287="","*",IFERROR(IF(ISODD(COUNT(AR287:AW287)),"ERRO",SUM((AS287-AR287),(AU287-AT287),(AW287-AV287))),"ERRO"))</f>
        <v>*</v>
      </c>
      <c r="AY287" s="153"/>
      <c r="AZ287" s="109"/>
      <c r="BA287" s="9" t="str">
        <f>IFERROR(_xlfn.XLOOKUP(AH287, BS_ATIVIDADE[ATIVIDADE],BS_ATIVIDADE[UNIDADE] ), "*")</f>
        <v>*</v>
      </c>
      <c r="BB287" s="12" t="str" cm="1">
        <f t="array" ref="BB2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7" s="12" t="str" cm="1">
        <f t="array" ref="BC2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7" s="10" t="str" cm="1">
        <f t="array" ref="BD2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7" s="150"/>
      <c r="BF287" s="15"/>
      <c r="BG287" s="16"/>
      <c r="BH287" s="16"/>
      <c r="BI287" s="16"/>
      <c r="BJ287" s="17"/>
      <c r="BK287" s="15"/>
      <c r="BL287" s="130"/>
      <c r="BM287" s="130"/>
      <c r="BN287" s="130"/>
      <c r="BO287" s="17"/>
      <c r="BP287" s="11" t="str">
        <f t="shared" si="18"/>
        <v>Aderente</v>
      </c>
      <c r="BQ287" s="18" t="str">
        <f>IF(OR(B287="",E287=""),"*",AX287/O287)</f>
        <v>*</v>
      </c>
      <c r="BR287" s="18" t="str">
        <f>IF(OR(B287="",E287=""),"*",AZ287/P287)</f>
        <v>*</v>
      </c>
      <c r="BS287" s="210" t="str">
        <f t="shared" si="19"/>
        <v/>
      </c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</row>
    <row r="288" spans="1:122">
      <c r="A288" s="45" t="str">
        <f t="shared" si="17"/>
        <v/>
      </c>
      <c r="B288" s="102"/>
      <c r="C288" s="134" t="str">
        <f>IF(BS_CONTROLE[[#This Row],[DATA]]="","",WEEKNUM(BS_CONTROLE[[#This Row],[DATA]]))</f>
        <v/>
      </c>
      <c r="D288" s="104"/>
      <c r="E288" s="126"/>
      <c r="F288" s="142" t="str">
        <f>IF(D288="","*",VLOOKUP(E288,BS_ATIVIDADE[],3,FALSE))</f>
        <v>*</v>
      </c>
      <c r="G288" s="106"/>
      <c r="H288" s="106"/>
      <c r="I288" s="105"/>
      <c r="J288" s="105"/>
      <c r="K288" s="105"/>
      <c r="L288" s="127" t="str" cm="1">
        <f t="array" ref="L2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8" s="127" t="str" cm="1">
        <f t="array" ref="M2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8" s="106"/>
      <c r="O288" s="106"/>
      <c r="P288" s="105"/>
      <c r="Q288" s="9" t="str">
        <f>IF(E288=0, "*", IFERROR(_xlfn.XLOOKUP(E288, BS_ATIVIDADE[ATIVIDADE], BS_ATIVIDADE[UNIDADE]), "*"))</f>
        <v>*</v>
      </c>
      <c r="R288" s="128" t="str" cm="1">
        <f t="array" ref="R2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8" s="128" t="str" cm="1">
        <f t="array" ref="S2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8" s="10" t="str" cm="1">
        <f t="array" ref="T2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8" s="105"/>
      <c r="V288" s="151"/>
      <c r="W288" s="104"/>
      <c r="X288" s="129"/>
      <c r="Y288" s="104"/>
      <c r="Z288" s="105"/>
      <c r="AA288" s="103"/>
      <c r="AB288" s="152"/>
      <c r="AC288" s="107"/>
      <c r="AD288" s="105"/>
      <c r="AE288" s="105"/>
      <c r="AF288" s="105"/>
      <c r="AG288" s="14"/>
      <c r="AH288" s="126" t="str">
        <f>IF(BS_CONTROLE[[#This Row],[Atividade]]=0, "-", BS_CONTROLE[[#This Row],[Atividade]])</f>
        <v>-</v>
      </c>
      <c r="AI288" s="8" t="str">
        <f>IF(BS_CONTROLE[[#This Row],[Atividade]]=0, "-", BS_CONTROLE[[#This Row],[Atividade]])</f>
        <v>-</v>
      </c>
      <c r="AJ288" s="30">
        <f>BS_CONTROLE[[#This Row],[Local - Partida]]</f>
        <v>0</v>
      </c>
      <c r="AK288" s="30">
        <f>BS_CONTROLE[[#This Row],[Local - Encerramento]]</f>
        <v>0</v>
      </c>
      <c r="AL288" s="105" t="str">
        <f>IF(BS_CONTROLE[[#This Row],[Entre - Estações]]=0, "-", BS_CONTROLE[[#This Row],[Entre - Estações]])</f>
        <v>-</v>
      </c>
      <c r="AM288" s="105" t="str">
        <f>IF(BS_CONTROLE[[#This Row],[SB]]=0, "-", BS_CONTROLE[[#This Row],[SB]])</f>
        <v>-</v>
      </c>
      <c r="AN288" s="105" t="str">
        <f>IF(BS_CONTROLE[[#This Row],[SUB]]=0, "-", BS_CONTROLE[[#This Row],[SUB]])</f>
        <v>-</v>
      </c>
      <c r="AO288" s="105">
        <f>BS_CONTROLE[[#This Row],[KM - Inicio]]</f>
        <v>0</v>
      </c>
      <c r="AP288" s="105">
        <f>BS_CONTROLE[[#This Row],[KM - Inicio]]</f>
        <v>0</v>
      </c>
      <c r="AQ288" s="108"/>
      <c r="AR288" s="108"/>
      <c r="AS288" s="108"/>
      <c r="AT288" s="135"/>
      <c r="AU288" s="135"/>
      <c r="AV288" s="13"/>
      <c r="AW288" s="13"/>
      <c r="AX288" s="176" t="str">
        <f>IF(D288="","*",IFERROR(IF(ISODD(COUNT(AR288:AW288)),"ERRO",SUM((AS288-AR288),(AU288-AT288),(AW288-AV288))),"ERRO"))</f>
        <v>*</v>
      </c>
      <c r="AY288" s="153"/>
      <c r="AZ288" s="109"/>
      <c r="BA288" s="9" t="str">
        <f>IFERROR(_xlfn.XLOOKUP(AH288, BS_ATIVIDADE[ATIVIDADE],BS_ATIVIDADE[UNIDADE] ), "*")</f>
        <v>*</v>
      </c>
      <c r="BB288" s="12" t="str" cm="1">
        <f t="array" ref="BB2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8" s="12" t="str" cm="1">
        <f t="array" ref="BC2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8" s="10" t="str" cm="1">
        <f t="array" ref="BD2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8" s="150"/>
      <c r="BF288" s="15"/>
      <c r="BG288" s="16"/>
      <c r="BH288" s="16"/>
      <c r="BI288" s="16"/>
      <c r="BJ288" s="17"/>
      <c r="BK288" s="15"/>
      <c r="BL288" s="130"/>
      <c r="BM288" s="130"/>
      <c r="BN288" s="130"/>
      <c r="BO288" s="17"/>
      <c r="BP288" s="11" t="str">
        <f t="shared" si="18"/>
        <v>Aderente</v>
      </c>
      <c r="BQ288" s="18" t="str">
        <f>IF(OR(B288="",E288=""),"*",AX288/O288)</f>
        <v>*</v>
      </c>
      <c r="BR288" s="18" t="str">
        <f>IF(OR(B288="",E288=""),"*",AZ288/P288)</f>
        <v>*</v>
      </c>
      <c r="BS288" s="210" t="str">
        <f t="shared" si="19"/>
        <v/>
      </c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</row>
    <row r="289" spans="1:122">
      <c r="A289" s="45" t="str">
        <f t="shared" si="17"/>
        <v/>
      </c>
      <c r="B289" s="102"/>
      <c r="C289" s="134" t="str">
        <f>IF(BS_CONTROLE[[#This Row],[DATA]]="","",WEEKNUM(BS_CONTROLE[[#This Row],[DATA]]))</f>
        <v/>
      </c>
      <c r="D289" s="104"/>
      <c r="E289" s="126"/>
      <c r="F289" s="142" t="str">
        <f>IF(D289="","*",VLOOKUP(E289,BS_ATIVIDADE[],3,FALSE))</f>
        <v>*</v>
      </c>
      <c r="G289" s="106"/>
      <c r="H289" s="106"/>
      <c r="I289" s="105"/>
      <c r="J289" s="105"/>
      <c r="K289" s="105"/>
      <c r="L289" s="127" t="str" cm="1">
        <f t="array" ref="L2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89" s="127" t="str" cm="1">
        <f t="array" ref="M2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89" s="106"/>
      <c r="O289" s="106"/>
      <c r="P289" s="105"/>
      <c r="Q289" s="9" t="str">
        <f>IF(E289=0, "*", IFERROR(_xlfn.XLOOKUP(E289, BS_ATIVIDADE[ATIVIDADE], BS_ATIVIDADE[UNIDADE]), "*"))</f>
        <v>*</v>
      </c>
      <c r="R289" s="128" t="str" cm="1">
        <f t="array" ref="R2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89" s="128" t="str" cm="1">
        <f t="array" ref="S2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89" s="10" t="str" cm="1">
        <f t="array" ref="T2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89" s="105"/>
      <c r="V289" s="151"/>
      <c r="W289" s="104"/>
      <c r="X289" s="129"/>
      <c r="Y289" s="104"/>
      <c r="Z289" s="105"/>
      <c r="AA289" s="103"/>
      <c r="AB289" s="152"/>
      <c r="AC289" s="107"/>
      <c r="AD289" s="105"/>
      <c r="AE289" s="105"/>
      <c r="AF289" s="105"/>
      <c r="AG289" s="14"/>
      <c r="AH289" s="126" t="str">
        <f>IF(BS_CONTROLE[[#This Row],[Atividade]]=0, "-", BS_CONTROLE[[#This Row],[Atividade]])</f>
        <v>-</v>
      </c>
      <c r="AI289" s="8" t="str">
        <f>IF(BS_CONTROLE[[#This Row],[Atividade]]=0, "-", BS_CONTROLE[[#This Row],[Atividade]])</f>
        <v>-</v>
      </c>
      <c r="AJ289" s="30">
        <f>BS_CONTROLE[[#This Row],[Local - Partida]]</f>
        <v>0</v>
      </c>
      <c r="AK289" s="30">
        <f>BS_CONTROLE[[#This Row],[Local - Encerramento]]</f>
        <v>0</v>
      </c>
      <c r="AL289" s="105" t="str">
        <f>IF(BS_CONTROLE[[#This Row],[Entre - Estações]]=0, "-", BS_CONTROLE[[#This Row],[Entre - Estações]])</f>
        <v>-</v>
      </c>
      <c r="AM289" s="105" t="str">
        <f>IF(BS_CONTROLE[[#This Row],[SB]]=0, "-", BS_CONTROLE[[#This Row],[SB]])</f>
        <v>-</v>
      </c>
      <c r="AN289" s="105" t="str">
        <f>IF(BS_CONTROLE[[#This Row],[SUB]]=0, "-", BS_CONTROLE[[#This Row],[SUB]])</f>
        <v>-</v>
      </c>
      <c r="AO289" s="105">
        <f>BS_CONTROLE[[#This Row],[KM - Inicio]]</f>
        <v>0</v>
      </c>
      <c r="AP289" s="105">
        <f>BS_CONTROLE[[#This Row],[KM - Inicio]]</f>
        <v>0</v>
      </c>
      <c r="AQ289" s="108"/>
      <c r="AR289" s="108"/>
      <c r="AS289" s="108"/>
      <c r="AT289" s="135"/>
      <c r="AU289" s="135"/>
      <c r="AV289" s="13"/>
      <c r="AW289" s="13"/>
      <c r="AX289" s="176" t="str">
        <f>IF(D289="","*",IFERROR(IF(ISODD(COUNT(AR289:AW289)),"ERRO",SUM((AS289-AR289),(AU289-AT289),(AW289-AV289))),"ERRO"))</f>
        <v>*</v>
      </c>
      <c r="AY289" s="153"/>
      <c r="AZ289" s="109"/>
      <c r="BA289" s="9" t="str">
        <f>IFERROR(_xlfn.XLOOKUP(AH289, BS_ATIVIDADE[ATIVIDADE],BS_ATIVIDADE[UNIDADE] ), "*")</f>
        <v>*</v>
      </c>
      <c r="BB289" s="12" t="str" cm="1">
        <f t="array" ref="BB2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89" s="12" t="str" cm="1">
        <f t="array" ref="BC2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89" s="10" t="str" cm="1">
        <f t="array" ref="BD2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89" s="150"/>
      <c r="BF289" s="15"/>
      <c r="BG289" s="16"/>
      <c r="BH289" s="16"/>
      <c r="BI289" s="16"/>
      <c r="BJ289" s="17"/>
      <c r="BK289" s="15"/>
      <c r="BL289" s="130"/>
      <c r="BM289" s="130"/>
      <c r="BN289" s="130"/>
      <c r="BO289" s="17"/>
      <c r="BP289" s="11" t="str">
        <f t="shared" si="18"/>
        <v>Aderente</v>
      </c>
      <c r="BQ289" s="18" t="str">
        <f>IF(OR(B289="",E289=""),"*",AX289/O289)</f>
        <v>*</v>
      </c>
      <c r="BR289" s="18" t="str">
        <f>IF(OR(B289="",E289=""),"*",AZ289/P289)</f>
        <v>*</v>
      </c>
      <c r="BS289" s="210" t="str">
        <f t="shared" si="19"/>
        <v/>
      </c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</row>
    <row r="290" spans="1:122">
      <c r="A290" s="45" t="str">
        <f t="shared" si="17"/>
        <v/>
      </c>
      <c r="B290" s="102"/>
      <c r="C290" s="134" t="str">
        <f>IF(BS_CONTROLE[[#This Row],[DATA]]="","",WEEKNUM(BS_CONTROLE[[#This Row],[DATA]]))</f>
        <v/>
      </c>
      <c r="D290" s="104"/>
      <c r="E290" s="126"/>
      <c r="F290" s="142" t="str">
        <f>IF(D290="","*",VLOOKUP(E290,BS_ATIVIDADE[],3,FALSE))</f>
        <v>*</v>
      </c>
      <c r="G290" s="106"/>
      <c r="H290" s="106"/>
      <c r="I290" s="105"/>
      <c r="J290" s="105"/>
      <c r="K290" s="105"/>
      <c r="L290" s="127" t="str" cm="1">
        <f t="array" ref="L2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0" s="127" t="str" cm="1">
        <f t="array" ref="M2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0" s="106"/>
      <c r="O290" s="106"/>
      <c r="P290" s="105"/>
      <c r="Q290" s="9" t="str">
        <f>IF(E290=0, "*", IFERROR(_xlfn.XLOOKUP(E290, BS_ATIVIDADE[ATIVIDADE], BS_ATIVIDADE[UNIDADE]), "*"))</f>
        <v>*</v>
      </c>
      <c r="R290" s="128" t="str" cm="1">
        <f t="array" ref="R2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0" s="128" t="str" cm="1">
        <f t="array" ref="S2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0" s="10" t="str" cm="1">
        <f t="array" ref="T2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0" s="105"/>
      <c r="V290" s="151"/>
      <c r="W290" s="104"/>
      <c r="X290" s="129"/>
      <c r="Y290" s="104"/>
      <c r="Z290" s="105"/>
      <c r="AA290" s="103"/>
      <c r="AB290" s="152"/>
      <c r="AC290" s="107"/>
      <c r="AD290" s="105"/>
      <c r="AE290" s="105"/>
      <c r="AF290" s="105"/>
      <c r="AG290" s="14"/>
      <c r="AH290" s="126" t="str">
        <f>IF(BS_CONTROLE[[#This Row],[Atividade]]=0, "-", BS_CONTROLE[[#This Row],[Atividade]])</f>
        <v>-</v>
      </c>
      <c r="AI290" s="8" t="str">
        <f>IF(BS_CONTROLE[[#This Row],[Atividade]]=0, "-", BS_CONTROLE[[#This Row],[Atividade]])</f>
        <v>-</v>
      </c>
      <c r="AJ290" s="30">
        <f>BS_CONTROLE[[#This Row],[Local - Partida]]</f>
        <v>0</v>
      </c>
      <c r="AK290" s="30">
        <f>BS_CONTROLE[[#This Row],[Local - Encerramento]]</f>
        <v>0</v>
      </c>
      <c r="AL290" s="105" t="str">
        <f>IF(BS_CONTROLE[[#This Row],[Entre - Estações]]=0, "-", BS_CONTROLE[[#This Row],[Entre - Estações]])</f>
        <v>-</v>
      </c>
      <c r="AM290" s="105" t="str">
        <f>IF(BS_CONTROLE[[#This Row],[SB]]=0, "-", BS_CONTROLE[[#This Row],[SB]])</f>
        <v>-</v>
      </c>
      <c r="AN290" s="105" t="str">
        <f>IF(BS_CONTROLE[[#This Row],[SUB]]=0, "-", BS_CONTROLE[[#This Row],[SUB]])</f>
        <v>-</v>
      </c>
      <c r="AO290" s="105">
        <f>BS_CONTROLE[[#This Row],[KM - Inicio]]</f>
        <v>0</v>
      </c>
      <c r="AP290" s="105">
        <f>BS_CONTROLE[[#This Row],[KM - Inicio]]</f>
        <v>0</v>
      </c>
      <c r="AQ290" s="108"/>
      <c r="AR290" s="108"/>
      <c r="AS290" s="108"/>
      <c r="AT290" s="135"/>
      <c r="AU290" s="135"/>
      <c r="AV290" s="13"/>
      <c r="AW290" s="13"/>
      <c r="AX290" s="176" t="str">
        <f>IF(D290="","*",IFERROR(IF(ISODD(COUNT(AR290:AW290)),"ERRO",SUM((AS290-AR290),(AU290-AT290),(AW290-AV290))),"ERRO"))</f>
        <v>*</v>
      </c>
      <c r="AY290" s="153"/>
      <c r="AZ290" s="109"/>
      <c r="BA290" s="9" t="str">
        <f>IFERROR(_xlfn.XLOOKUP(AH290, BS_ATIVIDADE[ATIVIDADE],BS_ATIVIDADE[UNIDADE] ), "*")</f>
        <v>*</v>
      </c>
      <c r="BB290" s="12" t="str" cm="1">
        <f t="array" ref="BB2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0" s="12" t="str" cm="1">
        <f t="array" ref="BC2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0" s="10" t="str" cm="1">
        <f t="array" ref="BD2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0" s="150"/>
      <c r="BF290" s="15"/>
      <c r="BG290" s="16"/>
      <c r="BH290" s="16"/>
      <c r="BI290" s="16"/>
      <c r="BJ290" s="17"/>
      <c r="BK290" s="15"/>
      <c r="BL290" s="130"/>
      <c r="BM290" s="130"/>
      <c r="BN290" s="130"/>
      <c r="BO290" s="17"/>
      <c r="BP290" s="11" t="str">
        <f t="shared" si="18"/>
        <v>Aderente</v>
      </c>
      <c r="BQ290" s="18" t="str">
        <f>IF(OR(B290="",E290=""),"*",AX290/O290)</f>
        <v>*</v>
      </c>
      <c r="BR290" s="18" t="str">
        <f>IF(OR(B290="",E290=""),"*",AZ290/P290)</f>
        <v>*</v>
      </c>
      <c r="BS290" s="210" t="str">
        <f t="shared" si="19"/>
        <v/>
      </c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</row>
    <row r="291" spans="1:122">
      <c r="A291" s="45" t="str">
        <f t="shared" si="17"/>
        <v/>
      </c>
      <c r="B291" s="102"/>
      <c r="C291" s="134" t="str">
        <f>IF(BS_CONTROLE[[#This Row],[DATA]]="","",WEEKNUM(BS_CONTROLE[[#This Row],[DATA]]))</f>
        <v/>
      </c>
      <c r="D291" s="104"/>
      <c r="E291" s="126"/>
      <c r="F291" s="142" t="str">
        <f>IF(D291="","*",VLOOKUP(E291,BS_ATIVIDADE[],3,FALSE))</f>
        <v>*</v>
      </c>
      <c r="G291" s="106"/>
      <c r="H291" s="106"/>
      <c r="I291" s="105"/>
      <c r="J291" s="105"/>
      <c r="K291" s="105"/>
      <c r="L291" s="127" t="str" cm="1">
        <f t="array" ref="L2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1" s="127" t="str" cm="1">
        <f t="array" ref="M2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1" s="106"/>
      <c r="O291" s="106"/>
      <c r="P291" s="105"/>
      <c r="Q291" s="9" t="str">
        <f>IF(E291=0, "*", IFERROR(_xlfn.XLOOKUP(E291, BS_ATIVIDADE[ATIVIDADE], BS_ATIVIDADE[UNIDADE]), "*"))</f>
        <v>*</v>
      </c>
      <c r="R291" s="128" t="str" cm="1">
        <f t="array" ref="R2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1" s="128" t="str" cm="1">
        <f t="array" ref="S2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1" s="10" t="str" cm="1">
        <f t="array" ref="T2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1" s="105"/>
      <c r="V291" s="151"/>
      <c r="W291" s="104"/>
      <c r="X291" s="129"/>
      <c r="Y291" s="104"/>
      <c r="Z291" s="105"/>
      <c r="AA291" s="103"/>
      <c r="AB291" s="152"/>
      <c r="AC291" s="107"/>
      <c r="AD291" s="105"/>
      <c r="AE291" s="105"/>
      <c r="AF291" s="105"/>
      <c r="AG291" s="14"/>
      <c r="AH291" s="126" t="str">
        <f>IF(BS_CONTROLE[[#This Row],[Atividade]]=0, "-", BS_CONTROLE[[#This Row],[Atividade]])</f>
        <v>-</v>
      </c>
      <c r="AI291" s="8" t="str">
        <f>IF(BS_CONTROLE[[#This Row],[Atividade]]=0, "-", BS_CONTROLE[[#This Row],[Atividade]])</f>
        <v>-</v>
      </c>
      <c r="AJ291" s="30">
        <f>BS_CONTROLE[[#This Row],[Local - Partida]]</f>
        <v>0</v>
      </c>
      <c r="AK291" s="30">
        <f>BS_CONTROLE[[#This Row],[Local - Encerramento]]</f>
        <v>0</v>
      </c>
      <c r="AL291" s="105" t="str">
        <f>IF(BS_CONTROLE[[#This Row],[Entre - Estações]]=0, "-", BS_CONTROLE[[#This Row],[Entre - Estações]])</f>
        <v>-</v>
      </c>
      <c r="AM291" s="105" t="str">
        <f>IF(BS_CONTROLE[[#This Row],[SB]]=0, "-", BS_CONTROLE[[#This Row],[SB]])</f>
        <v>-</v>
      </c>
      <c r="AN291" s="105" t="str">
        <f>IF(BS_CONTROLE[[#This Row],[SUB]]=0, "-", BS_CONTROLE[[#This Row],[SUB]])</f>
        <v>-</v>
      </c>
      <c r="AO291" s="105">
        <f>BS_CONTROLE[[#This Row],[KM - Inicio]]</f>
        <v>0</v>
      </c>
      <c r="AP291" s="105">
        <f>BS_CONTROLE[[#This Row],[KM - Inicio]]</f>
        <v>0</v>
      </c>
      <c r="AQ291" s="108"/>
      <c r="AR291" s="108"/>
      <c r="AS291" s="108"/>
      <c r="AT291" s="135"/>
      <c r="AU291" s="135"/>
      <c r="AV291" s="13"/>
      <c r="AW291" s="13"/>
      <c r="AX291" s="176" t="str">
        <f>IF(D291="","*",IFERROR(IF(ISODD(COUNT(AR291:AW291)),"ERRO",SUM((AS291-AR291),(AU291-AT291),(AW291-AV291))),"ERRO"))</f>
        <v>*</v>
      </c>
      <c r="AY291" s="153"/>
      <c r="AZ291" s="109"/>
      <c r="BA291" s="9" t="str">
        <f>IFERROR(_xlfn.XLOOKUP(AH291, BS_ATIVIDADE[ATIVIDADE],BS_ATIVIDADE[UNIDADE] ), "*")</f>
        <v>*</v>
      </c>
      <c r="BB291" s="12" t="str" cm="1">
        <f t="array" ref="BB2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1" s="12" t="str" cm="1">
        <f t="array" ref="BC2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1" s="10" t="str" cm="1">
        <f t="array" ref="BD2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1" s="150"/>
      <c r="BF291" s="15"/>
      <c r="BG291" s="16"/>
      <c r="BH291" s="16"/>
      <c r="BI291" s="16"/>
      <c r="BJ291" s="17"/>
      <c r="BK291" s="15"/>
      <c r="BL291" s="130"/>
      <c r="BM291" s="130"/>
      <c r="BN291" s="130"/>
      <c r="BO291" s="17"/>
      <c r="BP291" s="11" t="str">
        <f t="shared" si="18"/>
        <v>Aderente</v>
      </c>
      <c r="BQ291" s="18" t="str">
        <f>IF(OR(B291="",E291=""),"*",AX291/O291)</f>
        <v>*</v>
      </c>
      <c r="BR291" s="18" t="str">
        <f>IF(OR(B291="",E291=""),"*",AZ291/P291)</f>
        <v>*</v>
      </c>
      <c r="BS291" s="210" t="str">
        <f t="shared" si="19"/>
        <v/>
      </c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</row>
    <row r="292" spans="1:122">
      <c r="A292" s="45" t="str">
        <f t="shared" si="17"/>
        <v/>
      </c>
      <c r="B292" s="102"/>
      <c r="C292" s="134" t="str">
        <f>IF(BS_CONTROLE[[#This Row],[DATA]]="","",WEEKNUM(BS_CONTROLE[[#This Row],[DATA]]))</f>
        <v/>
      </c>
      <c r="D292" s="104"/>
      <c r="E292" s="126"/>
      <c r="F292" s="142" t="str">
        <f>IF(D292="","*",VLOOKUP(E292,BS_ATIVIDADE[],3,FALSE))</f>
        <v>*</v>
      </c>
      <c r="G292" s="106"/>
      <c r="H292" s="106"/>
      <c r="I292" s="105"/>
      <c r="J292" s="105"/>
      <c r="K292" s="105"/>
      <c r="L292" s="127" t="str" cm="1">
        <f t="array" ref="L2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2" s="127" t="str" cm="1">
        <f t="array" ref="M2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2" s="106"/>
      <c r="O292" s="106"/>
      <c r="P292" s="105"/>
      <c r="Q292" s="9" t="str">
        <f>IF(E292=0, "*", IFERROR(_xlfn.XLOOKUP(E292, BS_ATIVIDADE[ATIVIDADE], BS_ATIVIDADE[UNIDADE]), "*"))</f>
        <v>*</v>
      </c>
      <c r="R292" s="128" t="str" cm="1">
        <f t="array" ref="R2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2" s="128" t="str" cm="1">
        <f t="array" ref="S2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2" s="10" t="str" cm="1">
        <f t="array" ref="T2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2" s="105"/>
      <c r="V292" s="151"/>
      <c r="W292" s="104"/>
      <c r="X292" s="129"/>
      <c r="Y292" s="104"/>
      <c r="Z292" s="105"/>
      <c r="AA292" s="103"/>
      <c r="AB292" s="152"/>
      <c r="AC292" s="107"/>
      <c r="AD292" s="105"/>
      <c r="AE292" s="105"/>
      <c r="AF292" s="105"/>
      <c r="AG292" s="14"/>
      <c r="AH292" s="126" t="str">
        <f>IF(BS_CONTROLE[[#This Row],[Atividade]]=0, "-", BS_CONTROLE[[#This Row],[Atividade]])</f>
        <v>-</v>
      </c>
      <c r="AI292" s="8" t="str">
        <f>IF(BS_CONTROLE[[#This Row],[Atividade]]=0, "-", BS_CONTROLE[[#This Row],[Atividade]])</f>
        <v>-</v>
      </c>
      <c r="AJ292" s="30">
        <f>BS_CONTROLE[[#This Row],[Local - Partida]]</f>
        <v>0</v>
      </c>
      <c r="AK292" s="30">
        <f>BS_CONTROLE[[#This Row],[Local - Encerramento]]</f>
        <v>0</v>
      </c>
      <c r="AL292" s="105" t="str">
        <f>IF(BS_CONTROLE[[#This Row],[Entre - Estações]]=0, "-", BS_CONTROLE[[#This Row],[Entre - Estações]])</f>
        <v>-</v>
      </c>
      <c r="AM292" s="105" t="str">
        <f>IF(BS_CONTROLE[[#This Row],[SB]]=0, "-", BS_CONTROLE[[#This Row],[SB]])</f>
        <v>-</v>
      </c>
      <c r="AN292" s="105" t="str">
        <f>IF(BS_CONTROLE[[#This Row],[SUB]]=0, "-", BS_CONTROLE[[#This Row],[SUB]])</f>
        <v>-</v>
      </c>
      <c r="AO292" s="105">
        <f>BS_CONTROLE[[#This Row],[KM - Inicio]]</f>
        <v>0</v>
      </c>
      <c r="AP292" s="105">
        <f>BS_CONTROLE[[#This Row],[KM - Inicio]]</f>
        <v>0</v>
      </c>
      <c r="AQ292" s="108"/>
      <c r="AR292" s="108"/>
      <c r="AS292" s="108"/>
      <c r="AT292" s="135"/>
      <c r="AU292" s="135"/>
      <c r="AV292" s="13"/>
      <c r="AW292" s="13"/>
      <c r="AX292" s="176" t="str">
        <f>IF(D292="","*",IFERROR(IF(ISODD(COUNT(AR292:AW292)),"ERRO",SUM((AS292-AR292),(AU292-AT292),(AW292-AV292))),"ERRO"))</f>
        <v>*</v>
      </c>
      <c r="AY292" s="153"/>
      <c r="AZ292" s="109"/>
      <c r="BA292" s="9" t="str">
        <f>IFERROR(_xlfn.XLOOKUP(AH292, BS_ATIVIDADE[ATIVIDADE],BS_ATIVIDADE[UNIDADE] ), "*")</f>
        <v>*</v>
      </c>
      <c r="BB292" s="12" t="str" cm="1">
        <f t="array" ref="BB2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2" s="12" t="str" cm="1">
        <f t="array" ref="BC2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2" s="10" t="str" cm="1">
        <f t="array" ref="BD2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2" s="150"/>
      <c r="BF292" s="15"/>
      <c r="BG292" s="16"/>
      <c r="BH292" s="16"/>
      <c r="BI292" s="16"/>
      <c r="BJ292" s="17"/>
      <c r="BK292" s="15"/>
      <c r="BL292" s="130"/>
      <c r="BM292" s="130"/>
      <c r="BN292" s="130"/>
      <c r="BO292" s="17"/>
      <c r="BP292" s="11" t="str">
        <f t="shared" si="18"/>
        <v>Aderente</v>
      </c>
      <c r="BQ292" s="18" t="str">
        <f>IF(OR(B292="",E292=""),"*",AX292/O292)</f>
        <v>*</v>
      </c>
      <c r="BR292" s="18" t="str">
        <f>IF(OR(B292="",E292=""),"*",AZ292/P292)</f>
        <v>*</v>
      </c>
      <c r="BS292" s="210" t="str">
        <f t="shared" si="19"/>
        <v/>
      </c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</row>
    <row r="293" spans="1:122">
      <c r="A293" s="45" t="str">
        <f t="shared" si="17"/>
        <v/>
      </c>
      <c r="B293" s="102"/>
      <c r="C293" s="134" t="str">
        <f>IF(BS_CONTROLE[[#This Row],[DATA]]="","",WEEKNUM(BS_CONTROLE[[#This Row],[DATA]]))</f>
        <v/>
      </c>
      <c r="D293" s="104"/>
      <c r="E293" s="126"/>
      <c r="F293" s="142" t="str">
        <f>IF(D293="","*",VLOOKUP(E293,BS_ATIVIDADE[],3,FALSE))</f>
        <v>*</v>
      </c>
      <c r="G293" s="106"/>
      <c r="H293" s="106"/>
      <c r="I293" s="105"/>
      <c r="J293" s="105"/>
      <c r="K293" s="105"/>
      <c r="L293" s="127" t="str" cm="1">
        <f t="array" ref="L2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3" s="127" t="str" cm="1">
        <f t="array" ref="M2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3" s="106"/>
      <c r="O293" s="106"/>
      <c r="P293" s="105"/>
      <c r="Q293" s="9" t="str">
        <f>IF(E293=0, "*", IFERROR(_xlfn.XLOOKUP(E293, BS_ATIVIDADE[ATIVIDADE], BS_ATIVIDADE[UNIDADE]), "*"))</f>
        <v>*</v>
      </c>
      <c r="R293" s="128" t="str" cm="1">
        <f t="array" ref="R2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3" s="128" t="str" cm="1">
        <f t="array" ref="S2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3" s="10" t="str" cm="1">
        <f t="array" ref="T2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3" s="105"/>
      <c r="V293" s="151"/>
      <c r="W293" s="104"/>
      <c r="X293" s="129"/>
      <c r="Y293" s="104"/>
      <c r="Z293" s="105"/>
      <c r="AA293" s="103"/>
      <c r="AB293" s="152"/>
      <c r="AC293" s="107"/>
      <c r="AD293" s="105"/>
      <c r="AE293" s="105"/>
      <c r="AF293" s="105"/>
      <c r="AG293" s="14"/>
      <c r="AH293" s="126" t="str">
        <f>IF(BS_CONTROLE[[#This Row],[Atividade]]=0, "-", BS_CONTROLE[[#This Row],[Atividade]])</f>
        <v>-</v>
      </c>
      <c r="AI293" s="8" t="str">
        <f>IF(BS_CONTROLE[[#This Row],[Atividade]]=0, "-", BS_CONTROLE[[#This Row],[Atividade]])</f>
        <v>-</v>
      </c>
      <c r="AJ293" s="30">
        <f>BS_CONTROLE[[#This Row],[Local - Partida]]</f>
        <v>0</v>
      </c>
      <c r="AK293" s="30">
        <f>BS_CONTROLE[[#This Row],[Local - Encerramento]]</f>
        <v>0</v>
      </c>
      <c r="AL293" s="105" t="str">
        <f>IF(BS_CONTROLE[[#This Row],[Entre - Estações]]=0, "-", BS_CONTROLE[[#This Row],[Entre - Estações]])</f>
        <v>-</v>
      </c>
      <c r="AM293" s="105" t="str">
        <f>IF(BS_CONTROLE[[#This Row],[SB]]=0, "-", BS_CONTROLE[[#This Row],[SB]])</f>
        <v>-</v>
      </c>
      <c r="AN293" s="105" t="str">
        <f>IF(BS_CONTROLE[[#This Row],[SUB]]=0, "-", BS_CONTROLE[[#This Row],[SUB]])</f>
        <v>-</v>
      </c>
      <c r="AO293" s="105">
        <f>BS_CONTROLE[[#This Row],[KM - Inicio]]</f>
        <v>0</v>
      </c>
      <c r="AP293" s="105">
        <f>BS_CONTROLE[[#This Row],[KM - Inicio]]</f>
        <v>0</v>
      </c>
      <c r="AQ293" s="108"/>
      <c r="AR293" s="108"/>
      <c r="AS293" s="108"/>
      <c r="AT293" s="135"/>
      <c r="AU293" s="135"/>
      <c r="AV293" s="13"/>
      <c r="AW293" s="13"/>
      <c r="AX293" s="176" t="str">
        <f>IF(D293="","*",IFERROR(IF(ISODD(COUNT(AR293:AW293)),"ERRO",SUM((AS293-AR293),(AU293-AT293),(AW293-AV293))),"ERRO"))</f>
        <v>*</v>
      </c>
      <c r="AY293" s="153"/>
      <c r="AZ293" s="109"/>
      <c r="BA293" s="9" t="str">
        <f>IFERROR(_xlfn.XLOOKUP(AH293, BS_ATIVIDADE[ATIVIDADE],BS_ATIVIDADE[UNIDADE] ), "*")</f>
        <v>*</v>
      </c>
      <c r="BB293" s="12" t="str" cm="1">
        <f t="array" ref="BB2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3" s="12" t="str" cm="1">
        <f t="array" ref="BC2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3" s="10" t="str" cm="1">
        <f t="array" ref="BD2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3" s="150"/>
      <c r="BF293" s="15"/>
      <c r="BG293" s="16"/>
      <c r="BH293" s="16"/>
      <c r="BI293" s="16"/>
      <c r="BJ293" s="17"/>
      <c r="BK293" s="15"/>
      <c r="BL293" s="130"/>
      <c r="BM293" s="130"/>
      <c r="BN293" s="130"/>
      <c r="BO293" s="17"/>
      <c r="BP293" s="11" t="str">
        <f t="shared" si="18"/>
        <v>Aderente</v>
      </c>
      <c r="BQ293" s="18" t="str">
        <f>IF(OR(B293="",E293=""),"*",AX293/O293)</f>
        <v>*</v>
      </c>
      <c r="BR293" s="18" t="str">
        <f>IF(OR(B293="",E293=""),"*",AZ293/P293)</f>
        <v>*</v>
      </c>
      <c r="BS293" s="210" t="str">
        <f t="shared" si="19"/>
        <v/>
      </c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</row>
    <row r="294" spans="1:122">
      <c r="A294" s="45" t="str">
        <f t="shared" si="17"/>
        <v/>
      </c>
      <c r="B294" s="102"/>
      <c r="C294" s="134" t="str">
        <f>IF(BS_CONTROLE[[#This Row],[DATA]]="","",WEEKNUM(BS_CONTROLE[[#This Row],[DATA]]))</f>
        <v/>
      </c>
      <c r="D294" s="104"/>
      <c r="E294" s="126"/>
      <c r="F294" s="142" t="str">
        <f>IF(D294="","*",VLOOKUP(E294,BS_ATIVIDADE[],3,FALSE))</f>
        <v>*</v>
      </c>
      <c r="G294" s="106"/>
      <c r="H294" s="106"/>
      <c r="I294" s="105"/>
      <c r="J294" s="105"/>
      <c r="K294" s="105"/>
      <c r="L294" s="127" t="str" cm="1">
        <f t="array" ref="L2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4" s="127" t="str" cm="1">
        <f t="array" ref="M2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4" s="106"/>
      <c r="O294" s="106"/>
      <c r="P294" s="105"/>
      <c r="Q294" s="9" t="str">
        <f>IF(E294=0, "*", IFERROR(_xlfn.XLOOKUP(E294, BS_ATIVIDADE[ATIVIDADE], BS_ATIVIDADE[UNIDADE]), "*"))</f>
        <v>*</v>
      </c>
      <c r="R294" s="128" t="str" cm="1">
        <f t="array" ref="R2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4" s="128" t="str" cm="1">
        <f t="array" ref="S2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4" s="10" t="str" cm="1">
        <f t="array" ref="T2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4" s="105"/>
      <c r="V294" s="151"/>
      <c r="W294" s="104"/>
      <c r="X294" s="129"/>
      <c r="Y294" s="104"/>
      <c r="Z294" s="105"/>
      <c r="AA294" s="103"/>
      <c r="AB294" s="152"/>
      <c r="AC294" s="107"/>
      <c r="AD294" s="105"/>
      <c r="AE294" s="105"/>
      <c r="AF294" s="105"/>
      <c r="AG294" s="14"/>
      <c r="AH294" s="126" t="str">
        <f>IF(BS_CONTROLE[[#This Row],[Atividade]]=0, "-", BS_CONTROLE[[#This Row],[Atividade]])</f>
        <v>-</v>
      </c>
      <c r="AI294" s="8" t="str">
        <f>IF(BS_CONTROLE[[#This Row],[Atividade]]=0, "-", BS_CONTROLE[[#This Row],[Atividade]])</f>
        <v>-</v>
      </c>
      <c r="AJ294" s="30">
        <f>BS_CONTROLE[[#This Row],[Local - Partida]]</f>
        <v>0</v>
      </c>
      <c r="AK294" s="30">
        <f>BS_CONTROLE[[#This Row],[Local - Encerramento]]</f>
        <v>0</v>
      </c>
      <c r="AL294" s="105" t="str">
        <f>IF(BS_CONTROLE[[#This Row],[Entre - Estações]]=0, "-", BS_CONTROLE[[#This Row],[Entre - Estações]])</f>
        <v>-</v>
      </c>
      <c r="AM294" s="105" t="str">
        <f>IF(BS_CONTROLE[[#This Row],[SB]]=0, "-", BS_CONTROLE[[#This Row],[SB]])</f>
        <v>-</v>
      </c>
      <c r="AN294" s="105" t="str">
        <f>IF(BS_CONTROLE[[#This Row],[SUB]]=0, "-", BS_CONTROLE[[#This Row],[SUB]])</f>
        <v>-</v>
      </c>
      <c r="AO294" s="105">
        <f>BS_CONTROLE[[#This Row],[KM - Inicio]]</f>
        <v>0</v>
      </c>
      <c r="AP294" s="105">
        <f>BS_CONTROLE[[#This Row],[KM - Inicio]]</f>
        <v>0</v>
      </c>
      <c r="AQ294" s="108"/>
      <c r="AR294" s="108"/>
      <c r="AS294" s="108"/>
      <c r="AT294" s="135"/>
      <c r="AU294" s="135"/>
      <c r="AV294" s="13"/>
      <c r="AW294" s="13"/>
      <c r="AX294" s="176" t="str">
        <f>IF(D294="","*",IFERROR(IF(ISODD(COUNT(AR294:AW294)),"ERRO",SUM((AS294-AR294),(AU294-AT294),(AW294-AV294))),"ERRO"))</f>
        <v>*</v>
      </c>
      <c r="AY294" s="153"/>
      <c r="AZ294" s="109"/>
      <c r="BA294" s="9" t="str">
        <f>IFERROR(_xlfn.XLOOKUP(AH294, BS_ATIVIDADE[ATIVIDADE],BS_ATIVIDADE[UNIDADE] ), "*")</f>
        <v>*</v>
      </c>
      <c r="BB294" s="12" t="str" cm="1">
        <f t="array" ref="BB2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4" s="12" t="str" cm="1">
        <f t="array" ref="BC2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4" s="10" t="str" cm="1">
        <f t="array" ref="BD2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4" s="150"/>
      <c r="BF294" s="15"/>
      <c r="BG294" s="16"/>
      <c r="BH294" s="16"/>
      <c r="BI294" s="16"/>
      <c r="BJ294" s="17"/>
      <c r="BK294" s="15"/>
      <c r="BL294" s="130"/>
      <c r="BM294" s="130"/>
      <c r="BN294" s="130"/>
      <c r="BO294" s="17"/>
      <c r="BP294" s="11" t="str">
        <f t="shared" si="18"/>
        <v>Aderente</v>
      </c>
      <c r="BQ294" s="18" t="str">
        <f>IF(OR(B294="",E294=""),"*",AX294/O294)</f>
        <v>*</v>
      </c>
      <c r="BR294" s="18" t="str">
        <f>IF(OR(B294="",E294=""),"*",AZ294/P294)</f>
        <v>*</v>
      </c>
      <c r="BS294" s="210" t="str">
        <f t="shared" si="19"/>
        <v/>
      </c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</row>
    <row r="295" spans="1:122">
      <c r="A295" s="45" t="str">
        <f t="shared" si="17"/>
        <v/>
      </c>
      <c r="B295" s="102"/>
      <c r="C295" s="134" t="str">
        <f>IF(BS_CONTROLE[[#This Row],[DATA]]="","",WEEKNUM(BS_CONTROLE[[#This Row],[DATA]]))</f>
        <v/>
      </c>
      <c r="D295" s="104"/>
      <c r="E295" s="126"/>
      <c r="F295" s="142" t="str">
        <f>IF(D295="","*",VLOOKUP(E295,BS_ATIVIDADE[],3,FALSE))</f>
        <v>*</v>
      </c>
      <c r="G295" s="106"/>
      <c r="H295" s="106"/>
      <c r="I295" s="105"/>
      <c r="J295" s="105"/>
      <c r="K295" s="105"/>
      <c r="L295" s="127" t="str" cm="1">
        <f t="array" ref="L2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5" s="127" t="str" cm="1">
        <f t="array" ref="M2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5" s="106"/>
      <c r="O295" s="106"/>
      <c r="P295" s="105"/>
      <c r="Q295" s="9" t="str">
        <f>IF(E295=0, "*", IFERROR(_xlfn.XLOOKUP(E295, BS_ATIVIDADE[ATIVIDADE], BS_ATIVIDADE[UNIDADE]), "*"))</f>
        <v>*</v>
      </c>
      <c r="R295" s="128" t="str" cm="1">
        <f t="array" ref="R2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5" s="128" t="str" cm="1">
        <f t="array" ref="S2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5" s="10" t="str" cm="1">
        <f t="array" ref="T2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5" s="105"/>
      <c r="V295" s="151"/>
      <c r="W295" s="104"/>
      <c r="X295" s="129"/>
      <c r="Y295" s="104"/>
      <c r="Z295" s="105"/>
      <c r="AA295" s="103"/>
      <c r="AB295" s="152"/>
      <c r="AC295" s="107"/>
      <c r="AD295" s="105"/>
      <c r="AE295" s="105"/>
      <c r="AF295" s="105"/>
      <c r="AG295" s="14"/>
      <c r="AH295" s="126" t="str">
        <f>IF(BS_CONTROLE[[#This Row],[Atividade]]=0, "-", BS_CONTROLE[[#This Row],[Atividade]])</f>
        <v>-</v>
      </c>
      <c r="AI295" s="8" t="str">
        <f>IF(BS_CONTROLE[[#This Row],[Atividade]]=0, "-", BS_CONTROLE[[#This Row],[Atividade]])</f>
        <v>-</v>
      </c>
      <c r="AJ295" s="30">
        <f>BS_CONTROLE[[#This Row],[Local - Partida]]</f>
        <v>0</v>
      </c>
      <c r="AK295" s="30">
        <f>BS_CONTROLE[[#This Row],[Local - Encerramento]]</f>
        <v>0</v>
      </c>
      <c r="AL295" s="105" t="str">
        <f>IF(BS_CONTROLE[[#This Row],[Entre - Estações]]=0, "-", BS_CONTROLE[[#This Row],[Entre - Estações]])</f>
        <v>-</v>
      </c>
      <c r="AM295" s="105" t="str">
        <f>IF(BS_CONTROLE[[#This Row],[SB]]=0, "-", BS_CONTROLE[[#This Row],[SB]])</f>
        <v>-</v>
      </c>
      <c r="AN295" s="105" t="str">
        <f>IF(BS_CONTROLE[[#This Row],[SUB]]=0, "-", BS_CONTROLE[[#This Row],[SUB]])</f>
        <v>-</v>
      </c>
      <c r="AO295" s="105">
        <f>BS_CONTROLE[[#This Row],[KM - Inicio]]</f>
        <v>0</v>
      </c>
      <c r="AP295" s="105">
        <f>BS_CONTROLE[[#This Row],[KM - Inicio]]</f>
        <v>0</v>
      </c>
      <c r="AQ295" s="108"/>
      <c r="AR295" s="108"/>
      <c r="AS295" s="108"/>
      <c r="AT295" s="135"/>
      <c r="AU295" s="135"/>
      <c r="AV295" s="13"/>
      <c r="AW295" s="13"/>
      <c r="AX295" s="176" t="str">
        <f>IF(D295="","*",IFERROR(IF(ISODD(COUNT(AR295:AW295)),"ERRO",SUM((AS295-AR295),(AU295-AT295),(AW295-AV295))),"ERRO"))</f>
        <v>*</v>
      </c>
      <c r="AY295" s="153"/>
      <c r="AZ295" s="109"/>
      <c r="BA295" s="9" t="str">
        <f>IFERROR(_xlfn.XLOOKUP(AH295, BS_ATIVIDADE[ATIVIDADE],BS_ATIVIDADE[UNIDADE] ), "*")</f>
        <v>*</v>
      </c>
      <c r="BB295" s="12" t="str" cm="1">
        <f t="array" ref="BB2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5" s="12" t="str" cm="1">
        <f t="array" ref="BC2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5" s="10" t="str" cm="1">
        <f t="array" ref="BD2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5" s="150"/>
      <c r="BF295" s="15"/>
      <c r="BG295" s="16"/>
      <c r="BH295" s="16"/>
      <c r="BI295" s="16"/>
      <c r="BJ295" s="17"/>
      <c r="BK295" s="15"/>
      <c r="BL295" s="130"/>
      <c r="BM295" s="130"/>
      <c r="BN295" s="130"/>
      <c r="BO295" s="17"/>
      <c r="BP295" s="11" t="str">
        <f t="shared" si="18"/>
        <v>Aderente</v>
      </c>
      <c r="BQ295" s="18" t="str">
        <f>IF(OR(B295="",E295=""),"*",AX295/O295)</f>
        <v>*</v>
      </c>
      <c r="BR295" s="18" t="str">
        <f>IF(OR(B295="",E295=""),"*",AZ295/P295)</f>
        <v>*</v>
      </c>
      <c r="BS295" s="210" t="str">
        <f t="shared" si="19"/>
        <v/>
      </c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</row>
    <row r="296" spans="1:122">
      <c r="A296" s="45" t="str">
        <f t="shared" si="17"/>
        <v/>
      </c>
      <c r="B296" s="102"/>
      <c r="C296" s="134" t="str">
        <f>IF(BS_CONTROLE[[#This Row],[DATA]]="","",WEEKNUM(BS_CONTROLE[[#This Row],[DATA]]))</f>
        <v/>
      </c>
      <c r="D296" s="104"/>
      <c r="E296" s="126"/>
      <c r="F296" s="142" t="str">
        <f>IF(D296="","*",VLOOKUP(E296,BS_ATIVIDADE[],3,FALSE))</f>
        <v>*</v>
      </c>
      <c r="G296" s="106"/>
      <c r="H296" s="106"/>
      <c r="I296" s="105"/>
      <c r="J296" s="105"/>
      <c r="K296" s="105"/>
      <c r="L296" s="127" t="str" cm="1">
        <f t="array" ref="L2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6" s="127" t="str" cm="1">
        <f t="array" ref="M2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6" s="106"/>
      <c r="O296" s="106"/>
      <c r="P296" s="105"/>
      <c r="Q296" s="9" t="str">
        <f>IF(E296=0, "*", IFERROR(_xlfn.XLOOKUP(E296, BS_ATIVIDADE[ATIVIDADE], BS_ATIVIDADE[UNIDADE]), "*"))</f>
        <v>*</v>
      </c>
      <c r="R296" s="128" t="str" cm="1">
        <f t="array" ref="R2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6" s="128" t="str" cm="1">
        <f t="array" ref="S2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6" s="10" t="str" cm="1">
        <f t="array" ref="T2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6" s="105"/>
      <c r="V296" s="151"/>
      <c r="W296" s="104"/>
      <c r="X296" s="129"/>
      <c r="Y296" s="104"/>
      <c r="Z296" s="105"/>
      <c r="AA296" s="103"/>
      <c r="AB296" s="152"/>
      <c r="AC296" s="107"/>
      <c r="AD296" s="105"/>
      <c r="AE296" s="105"/>
      <c r="AF296" s="105"/>
      <c r="AG296" s="14"/>
      <c r="AH296" s="126" t="str">
        <f>IF(BS_CONTROLE[[#This Row],[Atividade]]=0, "-", BS_CONTROLE[[#This Row],[Atividade]])</f>
        <v>-</v>
      </c>
      <c r="AI296" s="8" t="str">
        <f>IF(BS_CONTROLE[[#This Row],[Atividade]]=0, "-", BS_CONTROLE[[#This Row],[Atividade]])</f>
        <v>-</v>
      </c>
      <c r="AJ296" s="30">
        <f>BS_CONTROLE[[#This Row],[Local - Partida]]</f>
        <v>0</v>
      </c>
      <c r="AK296" s="30">
        <f>BS_CONTROLE[[#This Row],[Local - Encerramento]]</f>
        <v>0</v>
      </c>
      <c r="AL296" s="105" t="str">
        <f>IF(BS_CONTROLE[[#This Row],[Entre - Estações]]=0, "-", BS_CONTROLE[[#This Row],[Entre - Estações]])</f>
        <v>-</v>
      </c>
      <c r="AM296" s="105" t="str">
        <f>IF(BS_CONTROLE[[#This Row],[SB]]=0, "-", BS_CONTROLE[[#This Row],[SB]])</f>
        <v>-</v>
      </c>
      <c r="AN296" s="105" t="str">
        <f>IF(BS_CONTROLE[[#This Row],[SUB]]=0, "-", BS_CONTROLE[[#This Row],[SUB]])</f>
        <v>-</v>
      </c>
      <c r="AO296" s="105">
        <f>BS_CONTROLE[[#This Row],[KM - Inicio]]</f>
        <v>0</v>
      </c>
      <c r="AP296" s="105">
        <f>BS_CONTROLE[[#This Row],[KM - Inicio]]</f>
        <v>0</v>
      </c>
      <c r="AQ296" s="108"/>
      <c r="AR296" s="108"/>
      <c r="AS296" s="108"/>
      <c r="AT296" s="135"/>
      <c r="AU296" s="135"/>
      <c r="AV296" s="13"/>
      <c r="AW296" s="13"/>
      <c r="AX296" s="176" t="str">
        <f>IF(D296="","*",IFERROR(IF(ISODD(COUNT(AR296:AW296)),"ERRO",SUM((AS296-AR296),(AU296-AT296),(AW296-AV296))),"ERRO"))</f>
        <v>*</v>
      </c>
      <c r="AY296" s="153"/>
      <c r="AZ296" s="109"/>
      <c r="BA296" s="9" t="str">
        <f>IFERROR(_xlfn.XLOOKUP(AH296, BS_ATIVIDADE[ATIVIDADE],BS_ATIVIDADE[UNIDADE] ), "*")</f>
        <v>*</v>
      </c>
      <c r="BB296" s="12" t="str" cm="1">
        <f t="array" ref="BB2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6" s="12" t="str" cm="1">
        <f t="array" ref="BC2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6" s="10" t="str" cm="1">
        <f t="array" ref="BD2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6" s="150"/>
      <c r="BF296" s="15"/>
      <c r="BG296" s="16"/>
      <c r="BH296" s="16"/>
      <c r="BI296" s="16"/>
      <c r="BJ296" s="17"/>
      <c r="BK296" s="15"/>
      <c r="BL296" s="130"/>
      <c r="BM296" s="130"/>
      <c r="BN296" s="130"/>
      <c r="BO296" s="17"/>
      <c r="BP296" s="11" t="str">
        <f t="shared" si="18"/>
        <v>Aderente</v>
      </c>
      <c r="BQ296" s="18" t="str">
        <f>IF(OR(B296="",E296=""),"*",AX296/O296)</f>
        <v>*</v>
      </c>
      <c r="BR296" s="18" t="str">
        <f>IF(OR(B296="",E296=""),"*",AZ296/P296)</f>
        <v>*</v>
      </c>
      <c r="BS296" s="210" t="str">
        <f t="shared" si="19"/>
        <v/>
      </c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</row>
    <row r="297" spans="1:122">
      <c r="A297" s="45" t="str">
        <f t="shared" si="17"/>
        <v/>
      </c>
      <c r="B297" s="102"/>
      <c r="C297" s="134" t="str">
        <f>IF(BS_CONTROLE[[#This Row],[DATA]]="","",WEEKNUM(BS_CONTROLE[[#This Row],[DATA]]))</f>
        <v/>
      </c>
      <c r="D297" s="104"/>
      <c r="E297" s="126"/>
      <c r="F297" s="142" t="str">
        <f>IF(D297="","*",VLOOKUP(E297,BS_ATIVIDADE[],3,FALSE))</f>
        <v>*</v>
      </c>
      <c r="G297" s="106"/>
      <c r="H297" s="106"/>
      <c r="I297" s="105"/>
      <c r="J297" s="105"/>
      <c r="K297" s="105"/>
      <c r="L297" s="127" t="str" cm="1">
        <f t="array" ref="L2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7" s="127" t="str" cm="1">
        <f t="array" ref="M2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7" s="106"/>
      <c r="O297" s="106"/>
      <c r="P297" s="105"/>
      <c r="Q297" s="9" t="str">
        <f>IF(E297=0, "*", IFERROR(_xlfn.XLOOKUP(E297, BS_ATIVIDADE[ATIVIDADE], BS_ATIVIDADE[UNIDADE]), "*"))</f>
        <v>*</v>
      </c>
      <c r="R297" s="128" t="str" cm="1">
        <f t="array" ref="R2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7" s="128" t="str" cm="1">
        <f t="array" ref="S2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7" s="10" t="str" cm="1">
        <f t="array" ref="T2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7" s="105"/>
      <c r="V297" s="151"/>
      <c r="W297" s="104"/>
      <c r="X297" s="129"/>
      <c r="Y297" s="104"/>
      <c r="Z297" s="105"/>
      <c r="AA297" s="103"/>
      <c r="AB297" s="152"/>
      <c r="AC297" s="107"/>
      <c r="AD297" s="105"/>
      <c r="AE297" s="105"/>
      <c r="AF297" s="105"/>
      <c r="AG297" s="14"/>
      <c r="AH297" s="126" t="str">
        <f>IF(BS_CONTROLE[[#This Row],[Atividade]]=0, "-", BS_CONTROLE[[#This Row],[Atividade]])</f>
        <v>-</v>
      </c>
      <c r="AI297" s="8" t="str">
        <f>IF(BS_CONTROLE[[#This Row],[Atividade]]=0, "-", BS_CONTROLE[[#This Row],[Atividade]])</f>
        <v>-</v>
      </c>
      <c r="AJ297" s="30">
        <f>BS_CONTROLE[[#This Row],[Local - Partida]]</f>
        <v>0</v>
      </c>
      <c r="AK297" s="30">
        <f>BS_CONTROLE[[#This Row],[Local - Encerramento]]</f>
        <v>0</v>
      </c>
      <c r="AL297" s="105" t="str">
        <f>IF(BS_CONTROLE[[#This Row],[Entre - Estações]]=0, "-", BS_CONTROLE[[#This Row],[Entre - Estações]])</f>
        <v>-</v>
      </c>
      <c r="AM297" s="105" t="str">
        <f>IF(BS_CONTROLE[[#This Row],[SB]]=0, "-", BS_CONTROLE[[#This Row],[SB]])</f>
        <v>-</v>
      </c>
      <c r="AN297" s="105" t="str">
        <f>IF(BS_CONTROLE[[#This Row],[SUB]]=0, "-", BS_CONTROLE[[#This Row],[SUB]])</f>
        <v>-</v>
      </c>
      <c r="AO297" s="105">
        <f>BS_CONTROLE[[#This Row],[KM - Inicio]]</f>
        <v>0</v>
      </c>
      <c r="AP297" s="105">
        <f>BS_CONTROLE[[#This Row],[KM - Inicio]]</f>
        <v>0</v>
      </c>
      <c r="AQ297" s="108"/>
      <c r="AR297" s="108"/>
      <c r="AS297" s="108"/>
      <c r="AT297" s="135"/>
      <c r="AU297" s="135"/>
      <c r="AV297" s="13"/>
      <c r="AW297" s="13"/>
      <c r="AX297" s="176" t="str">
        <f>IF(D297="","*",IFERROR(IF(ISODD(COUNT(AR297:AW297)),"ERRO",SUM((AS297-AR297),(AU297-AT297),(AW297-AV297))),"ERRO"))</f>
        <v>*</v>
      </c>
      <c r="AY297" s="153"/>
      <c r="AZ297" s="109"/>
      <c r="BA297" s="9" t="str">
        <f>IFERROR(_xlfn.XLOOKUP(AH297, BS_ATIVIDADE[ATIVIDADE],BS_ATIVIDADE[UNIDADE] ), "*")</f>
        <v>*</v>
      </c>
      <c r="BB297" s="12" t="str" cm="1">
        <f t="array" ref="BB2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7" s="12" t="str" cm="1">
        <f t="array" ref="BC2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7" s="10" t="str" cm="1">
        <f t="array" ref="BD2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7" s="150"/>
      <c r="BF297" s="15"/>
      <c r="BG297" s="16"/>
      <c r="BH297" s="16"/>
      <c r="BI297" s="16"/>
      <c r="BJ297" s="17"/>
      <c r="BK297" s="15"/>
      <c r="BL297" s="130"/>
      <c r="BM297" s="130"/>
      <c r="BN297" s="130"/>
      <c r="BO297" s="17"/>
      <c r="BP297" s="11" t="str">
        <f t="shared" si="18"/>
        <v>Aderente</v>
      </c>
      <c r="BQ297" s="18" t="str">
        <f>IF(OR(B297="",E297=""),"*",AX297/O297)</f>
        <v>*</v>
      </c>
      <c r="BR297" s="18" t="str">
        <f>IF(OR(B297="",E297=""),"*",AZ297/P297)</f>
        <v>*</v>
      </c>
      <c r="BS297" s="210" t="str">
        <f t="shared" si="19"/>
        <v/>
      </c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</row>
    <row r="298" spans="1:122">
      <c r="A298" s="45" t="str">
        <f t="shared" si="17"/>
        <v/>
      </c>
      <c r="B298" s="102"/>
      <c r="C298" s="134" t="str">
        <f>IF(BS_CONTROLE[[#This Row],[DATA]]="","",WEEKNUM(BS_CONTROLE[[#This Row],[DATA]]))</f>
        <v/>
      </c>
      <c r="D298" s="104"/>
      <c r="E298" s="126"/>
      <c r="F298" s="142" t="str">
        <f>IF(D298="","*",VLOOKUP(E298,BS_ATIVIDADE[],3,FALSE))</f>
        <v>*</v>
      </c>
      <c r="G298" s="106"/>
      <c r="H298" s="106"/>
      <c r="I298" s="105"/>
      <c r="J298" s="105"/>
      <c r="K298" s="105"/>
      <c r="L298" s="127" t="str" cm="1">
        <f t="array" ref="L2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8" s="127" t="str" cm="1">
        <f t="array" ref="M2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8" s="106"/>
      <c r="O298" s="106"/>
      <c r="P298" s="105"/>
      <c r="Q298" s="9" t="str">
        <f>IF(E298=0, "*", IFERROR(_xlfn.XLOOKUP(E298, BS_ATIVIDADE[ATIVIDADE], BS_ATIVIDADE[UNIDADE]), "*"))</f>
        <v>*</v>
      </c>
      <c r="R298" s="128" t="str" cm="1">
        <f t="array" ref="R2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8" s="128" t="str" cm="1">
        <f t="array" ref="S2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8" s="10" t="str" cm="1">
        <f t="array" ref="T2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8" s="105"/>
      <c r="V298" s="151"/>
      <c r="W298" s="104"/>
      <c r="X298" s="129"/>
      <c r="Y298" s="104"/>
      <c r="Z298" s="105"/>
      <c r="AA298" s="103"/>
      <c r="AB298" s="152"/>
      <c r="AC298" s="107"/>
      <c r="AD298" s="105"/>
      <c r="AE298" s="105"/>
      <c r="AF298" s="105"/>
      <c r="AG298" s="14"/>
      <c r="AH298" s="126" t="str">
        <f>IF(BS_CONTROLE[[#This Row],[Atividade]]=0, "-", BS_CONTROLE[[#This Row],[Atividade]])</f>
        <v>-</v>
      </c>
      <c r="AI298" s="8" t="str">
        <f>IF(BS_CONTROLE[[#This Row],[Atividade]]=0, "-", BS_CONTROLE[[#This Row],[Atividade]])</f>
        <v>-</v>
      </c>
      <c r="AJ298" s="30">
        <f>BS_CONTROLE[[#This Row],[Local - Partida]]</f>
        <v>0</v>
      </c>
      <c r="AK298" s="30">
        <f>BS_CONTROLE[[#This Row],[Local - Encerramento]]</f>
        <v>0</v>
      </c>
      <c r="AL298" s="105" t="str">
        <f>IF(BS_CONTROLE[[#This Row],[Entre - Estações]]=0, "-", BS_CONTROLE[[#This Row],[Entre - Estações]])</f>
        <v>-</v>
      </c>
      <c r="AM298" s="105" t="str">
        <f>IF(BS_CONTROLE[[#This Row],[SB]]=0, "-", BS_CONTROLE[[#This Row],[SB]])</f>
        <v>-</v>
      </c>
      <c r="AN298" s="105" t="str">
        <f>IF(BS_CONTROLE[[#This Row],[SUB]]=0, "-", BS_CONTROLE[[#This Row],[SUB]])</f>
        <v>-</v>
      </c>
      <c r="AO298" s="105">
        <f>BS_CONTROLE[[#This Row],[KM - Inicio]]</f>
        <v>0</v>
      </c>
      <c r="AP298" s="105">
        <f>BS_CONTROLE[[#This Row],[KM - Inicio]]</f>
        <v>0</v>
      </c>
      <c r="AQ298" s="108"/>
      <c r="AR298" s="108"/>
      <c r="AS298" s="108"/>
      <c r="AT298" s="135"/>
      <c r="AU298" s="135"/>
      <c r="AV298" s="13"/>
      <c r="AW298" s="13"/>
      <c r="AX298" s="176" t="str">
        <f>IF(D298="","*",IFERROR(IF(ISODD(COUNT(AR298:AW298)),"ERRO",SUM((AS298-AR298),(AU298-AT298),(AW298-AV298))),"ERRO"))</f>
        <v>*</v>
      </c>
      <c r="AY298" s="153"/>
      <c r="AZ298" s="109"/>
      <c r="BA298" s="9" t="str">
        <f>IFERROR(_xlfn.XLOOKUP(AH298, BS_ATIVIDADE[ATIVIDADE],BS_ATIVIDADE[UNIDADE] ), "*")</f>
        <v>*</v>
      </c>
      <c r="BB298" s="12" t="str" cm="1">
        <f t="array" ref="BB2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8" s="12" t="str" cm="1">
        <f t="array" ref="BC2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8" s="10" t="str" cm="1">
        <f t="array" ref="BD2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8" s="150"/>
      <c r="BF298" s="15"/>
      <c r="BG298" s="16"/>
      <c r="BH298" s="16"/>
      <c r="BI298" s="16"/>
      <c r="BJ298" s="17"/>
      <c r="BK298" s="15"/>
      <c r="BL298" s="130"/>
      <c r="BM298" s="130"/>
      <c r="BN298" s="130"/>
      <c r="BO298" s="17"/>
      <c r="BP298" s="11" t="str">
        <f t="shared" si="18"/>
        <v>Aderente</v>
      </c>
      <c r="BQ298" s="18" t="str">
        <f>IF(OR(B298="",E298=""),"*",AX298/O298)</f>
        <v>*</v>
      </c>
      <c r="BR298" s="18" t="str">
        <f>IF(OR(B298="",E298=""),"*",AZ298/P298)</f>
        <v>*</v>
      </c>
      <c r="BS298" s="210" t="str">
        <f t="shared" si="19"/>
        <v/>
      </c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</row>
    <row r="299" spans="1:122">
      <c r="A299" s="45" t="str">
        <f t="shared" si="17"/>
        <v/>
      </c>
      <c r="B299" s="102"/>
      <c r="C299" s="134" t="str">
        <f>IF(BS_CONTROLE[[#This Row],[DATA]]="","",WEEKNUM(BS_CONTROLE[[#This Row],[DATA]]))</f>
        <v/>
      </c>
      <c r="D299" s="104"/>
      <c r="E299" s="126"/>
      <c r="F299" s="142" t="str">
        <f>IF(D299="","*",VLOOKUP(E299,BS_ATIVIDADE[],3,FALSE))</f>
        <v>*</v>
      </c>
      <c r="G299" s="106"/>
      <c r="H299" s="106"/>
      <c r="I299" s="105"/>
      <c r="J299" s="105"/>
      <c r="K299" s="105"/>
      <c r="L299" s="127" t="str" cm="1">
        <f t="array" ref="L2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299" s="127" t="str" cm="1">
        <f t="array" ref="M2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299" s="106"/>
      <c r="O299" s="106"/>
      <c r="P299" s="105"/>
      <c r="Q299" s="9" t="str">
        <f>IF(E299=0, "*", IFERROR(_xlfn.XLOOKUP(E299, BS_ATIVIDADE[ATIVIDADE], BS_ATIVIDADE[UNIDADE]), "*"))</f>
        <v>*</v>
      </c>
      <c r="R299" s="128" t="str" cm="1">
        <f t="array" ref="R2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299" s="128" t="str" cm="1">
        <f t="array" ref="S2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299" s="10" t="str" cm="1">
        <f t="array" ref="T2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299" s="105"/>
      <c r="V299" s="151"/>
      <c r="W299" s="104"/>
      <c r="X299" s="129"/>
      <c r="Y299" s="104"/>
      <c r="Z299" s="105"/>
      <c r="AA299" s="103"/>
      <c r="AB299" s="152"/>
      <c r="AC299" s="107"/>
      <c r="AD299" s="105"/>
      <c r="AE299" s="105"/>
      <c r="AF299" s="105"/>
      <c r="AG299" s="14"/>
      <c r="AH299" s="126" t="str">
        <f>IF(BS_CONTROLE[[#This Row],[Atividade]]=0, "-", BS_CONTROLE[[#This Row],[Atividade]])</f>
        <v>-</v>
      </c>
      <c r="AI299" s="8" t="str">
        <f>IF(BS_CONTROLE[[#This Row],[Atividade]]=0, "-", BS_CONTROLE[[#This Row],[Atividade]])</f>
        <v>-</v>
      </c>
      <c r="AJ299" s="30">
        <f>BS_CONTROLE[[#This Row],[Local - Partida]]</f>
        <v>0</v>
      </c>
      <c r="AK299" s="30">
        <f>BS_CONTROLE[[#This Row],[Local - Encerramento]]</f>
        <v>0</v>
      </c>
      <c r="AL299" s="105" t="str">
        <f>IF(BS_CONTROLE[[#This Row],[Entre - Estações]]=0, "-", BS_CONTROLE[[#This Row],[Entre - Estações]])</f>
        <v>-</v>
      </c>
      <c r="AM299" s="105" t="str">
        <f>IF(BS_CONTROLE[[#This Row],[SB]]=0, "-", BS_CONTROLE[[#This Row],[SB]])</f>
        <v>-</v>
      </c>
      <c r="AN299" s="105" t="str">
        <f>IF(BS_CONTROLE[[#This Row],[SUB]]=0, "-", BS_CONTROLE[[#This Row],[SUB]])</f>
        <v>-</v>
      </c>
      <c r="AO299" s="105">
        <f>BS_CONTROLE[[#This Row],[KM - Inicio]]</f>
        <v>0</v>
      </c>
      <c r="AP299" s="105">
        <f>BS_CONTROLE[[#This Row],[KM - Inicio]]</f>
        <v>0</v>
      </c>
      <c r="AQ299" s="108"/>
      <c r="AR299" s="108"/>
      <c r="AS299" s="108"/>
      <c r="AT299" s="135"/>
      <c r="AU299" s="135"/>
      <c r="AV299" s="13"/>
      <c r="AW299" s="13"/>
      <c r="AX299" s="176" t="str">
        <f>IF(D299="","*",IFERROR(IF(ISODD(COUNT(AR299:AW299)),"ERRO",SUM((AS299-AR299),(AU299-AT299),(AW299-AV299))),"ERRO"))</f>
        <v>*</v>
      </c>
      <c r="AY299" s="153"/>
      <c r="AZ299" s="109"/>
      <c r="BA299" s="9" t="str">
        <f>IFERROR(_xlfn.XLOOKUP(AH299, BS_ATIVIDADE[ATIVIDADE],BS_ATIVIDADE[UNIDADE] ), "*")</f>
        <v>*</v>
      </c>
      <c r="BB299" s="12" t="str" cm="1">
        <f t="array" ref="BB2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299" s="12" t="str" cm="1">
        <f t="array" ref="BC2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299" s="10" t="str" cm="1">
        <f t="array" ref="BD2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299" s="150"/>
      <c r="BF299" s="15"/>
      <c r="BG299" s="16"/>
      <c r="BH299" s="16"/>
      <c r="BI299" s="16"/>
      <c r="BJ299" s="17"/>
      <c r="BK299" s="15"/>
      <c r="BL299" s="130"/>
      <c r="BM299" s="130"/>
      <c r="BN299" s="130"/>
      <c r="BO299" s="17"/>
      <c r="BP299" s="11" t="str">
        <f t="shared" si="18"/>
        <v>Aderente</v>
      </c>
      <c r="BQ299" s="18" t="str">
        <f>IF(OR(B299="",E299=""),"*",AX299/O299)</f>
        <v>*</v>
      </c>
      <c r="BR299" s="18" t="str">
        <f>IF(OR(B299="",E299=""),"*",AZ299/P299)</f>
        <v>*</v>
      </c>
      <c r="BS299" s="210" t="str">
        <f t="shared" si="19"/>
        <v/>
      </c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</row>
    <row r="300" spans="1:122">
      <c r="A300" s="45" t="str">
        <f t="shared" si="17"/>
        <v/>
      </c>
      <c r="B300" s="102"/>
      <c r="C300" s="134" t="str">
        <f>IF(BS_CONTROLE[[#This Row],[DATA]]="","",WEEKNUM(BS_CONTROLE[[#This Row],[DATA]]))</f>
        <v/>
      </c>
      <c r="D300" s="104"/>
      <c r="E300" s="126"/>
      <c r="F300" s="142" t="str">
        <f>IF(D300="","*",VLOOKUP(E300,BS_ATIVIDADE[],3,FALSE))</f>
        <v>*</v>
      </c>
      <c r="G300" s="106"/>
      <c r="H300" s="106"/>
      <c r="I300" s="105"/>
      <c r="J300" s="105"/>
      <c r="K300" s="105"/>
      <c r="L300" s="127" t="str" cm="1">
        <f t="array" ref="L3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0" s="127" t="str" cm="1">
        <f t="array" ref="M3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0" s="106"/>
      <c r="O300" s="106"/>
      <c r="P300" s="105"/>
      <c r="Q300" s="9" t="str">
        <f>IF(E300=0, "*", IFERROR(_xlfn.XLOOKUP(E300, BS_ATIVIDADE[ATIVIDADE], BS_ATIVIDADE[UNIDADE]), "*"))</f>
        <v>*</v>
      </c>
      <c r="R300" s="128" t="str" cm="1">
        <f t="array" ref="R3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0" s="128" t="str" cm="1">
        <f t="array" ref="S3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0" s="10" t="str" cm="1">
        <f t="array" ref="T3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0" s="105"/>
      <c r="V300" s="151"/>
      <c r="W300" s="104"/>
      <c r="X300" s="129"/>
      <c r="Y300" s="104"/>
      <c r="Z300" s="105"/>
      <c r="AA300" s="103"/>
      <c r="AB300" s="152"/>
      <c r="AC300" s="107"/>
      <c r="AD300" s="105"/>
      <c r="AE300" s="105"/>
      <c r="AF300" s="105"/>
      <c r="AG300" s="14"/>
      <c r="AH300" s="126" t="str">
        <f>IF(BS_CONTROLE[[#This Row],[Atividade]]=0, "-", BS_CONTROLE[[#This Row],[Atividade]])</f>
        <v>-</v>
      </c>
      <c r="AI300" s="8" t="str">
        <f>IF(BS_CONTROLE[[#This Row],[Atividade]]=0, "-", BS_CONTROLE[[#This Row],[Atividade]])</f>
        <v>-</v>
      </c>
      <c r="AJ300" s="30">
        <f>BS_CONTROLE[[#This Row],[Local - Partida]]</f>
        <v>0</v>
      </c>
      <c r="AK300" s="30">
        <f>BS_CONTROLE[[#This Row],[Local - Encerramento]]</f>
        <v>0</v>
      </c>
      <c r="AL300" s="105" t="str">
        <f>IF(BS_CONTROLE[[#This Row],[Entre - Estações]]=0, "-", BS_CONTROLE[[#This Row],[Entre - Estações]])</f>
        <v>-</v>
      </c>
      <c r="AM300" s="105" t="str">
        <f>IF(BS_CONTROLE[[#This Row],[SB]]=0, "-", BS_CONTROLE[[#This Row],[SB]])</f>
        <v>-</v>
      </c>
      <c r="AN300" s="105" t="str">
        <f>IF(BS_CONTROLE[[#This Row],[SUB]]=0, "-", BS_CONTROLE[[#This Row],[SUB]])</f>
        <v>-</v>
      </c>
      <c r="AO300" s="105">
        <f>BS_CONTROLE[[#This Row],[KM - Inicio]]</f>
        <v>0</v>
      </c>
      <c r="AP300" s="105">
        <f>BS_CONTROLE[[#This Row],[KM - Inicio]]</f>
        <v>0</v>
      </c>
      <c r="AQ300" s="108"/>
      <c r="AR300" s="108"/>
      <c r="AS300" s="108"/>
      <c r="AT300" s="135"/>
      <c r="AU300" s="135"/>
      <c r="AV300" s="13"/>
      <c r="AW300" s="13"/>
      <c r="AX300" s="176" t="str">
        <f>IF(D300="","*",IFERROR(IF(ISODD(COUNT(AR300:AW300)),"ERRO",SUM((AS300-AR300),(AU300-AT300),(AW300-AV300))),"ERRO"))</f>
        <v>*</v>
      </c>
      <c r="AY300" s="153"/>
      <c r="AZ300" s="109"/>
      <c r="BA300" s="9" t="str">
        <f>IFERROR(_xlfn.XLOOKUP(AH300, BS_ATIVIDADE[ATIVIDADE],BS_ATIVIDADE[UNIDADE] ), "*")</f>
        <v>*</v>
      </c>
      <c r="BB300" s="12" t="str" cm="1">
        <f t="array" ref="BB3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0" s="12" t="str" cm="1">
        <f t="array" ref="BC3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0" s="10" t="str" cm="1">
        <f t="array" ref="BD3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0" s="150"/>
      <c r="BF300" s="15"/>
      <c r="BG300" s="16"/>
      <c r="BH300" s="16"/>
      <c r="BI300" s="16"/>
      <c r="BJ300" s="17"/>
      <c r="BK300" s="15"/>
      <c r="BL300" s="130"/>
      <c r="BM300" s="130"/>
      <c r="BN300" s="130"/>
      <c r="BO300" s="17"/>
      <c r="BP300" s="11" t="str">
        <f t="shared" si="18"/>
        <v>Aderente</v>
      </c>
      <c r="BQ300" s="18" t="str">
        <f>IF(OR(B300="",E300=""),"*",AX300/O300)</f>
        <v>*</v>
      </c>
      <c r="BR300" s="18" t="str">
        <f>IF(OR(B300="",E300=""),"*",AZ300/P300)</f>
        <v>*</v>
      </c>
      <c r="BS300" s="210" t="str">
        <f t="shared" si="19"/>
        <v/>
      </c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</row>
    <row r="301" spans="1:122">
      <c r="A301" s="45" t="str">
        <f t="shared" si="17"/>
        <v/>
      </c>
      <c r="B301" s="102"/>
      <c r="C301" s="134" t="str">
        <f>IF(BS_CONTROLE[[#This Row],[DATA]]="","",WEEKNUM(BS_CONTROLE[[#This Row],[DATA]]))</f>
        <v/>
      </c>
      <c r="D301" s="104"/>
      <c r="E301" s="126"/>
      <c r="F301" s="142" t="str">
        <f>IF(D301="","*",VLOOKUP(E301,BS_ATIVIDADE[],3,FALSE))</f>
        <v>*</v>
      </c>
      <c r="G301" s="106"/>
      <c r="H301" s="106"/>
      <c r="I301" s="105"/>
      <c r="J301" s="105"/>
      <c r="K301" s="105"/>
      <c r="L301" s="127" t="str" cm="1">
        <f t="array" ref="L3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1" s="127" t="str" cm="1">
        <f t="array" ref="M3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1" s="106"/>
      <c r="O301" s="106"/>
      <c r="P301" s="105"/>
      <c r="Q301" s="9" t="str">
        <f>IF(E301=0, "*", IFERROR(_xlfn.XLOOKUP(E301, BS_ATIVIDADE[ATIVIDADE], BS_ATIVIDADE[UNIDADE]), "*"))</f>
        <v>*</v>
      </c>
      <c r="R301" s="128" t="str" cm="1">
        <f t="array" ref="R3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1" s="128" t="str" cm="1">
        <f t="array" ref="S3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1" s="10" t="str" cm="1">
        <f t="array" ref="T3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1" s="105"/>
      <c r="V301" s="151"/>
      <c r="W301" s="104"/>
      <c r="X301" s="129"/>
      <c r="Y301" s="104"/>
      <c r="Z301" s="105"/>
      <c r="AA301" s="103"/>
      <c r="AB301" s="152"/>
      <c r="AC301" s="107"/>
      <c r="AD301" s="105"/>
      <c r="AE301" s="105"/>
      <c r="AF301" s="105"/>
      <c r="AG301" s="14"/>
      <c r="AH301" s="126" t="str">
        <f>IF(BS_CONTROLE[[#This Row],[Atividade]]=0, "-", BS_CONTROLE[[#This Row],[Atividade]])</f>
        <v>-</v>
      </c>
      <c r="AI301" s="8" t="str">
        <f>IF(BS_CONTROLE[[#This Row],[Atividade]]=0, "-", BS_CONTROLE[[#This Row],[Atividade]])</f>
        <v>-</v>
      </c>
      <c r="AJ301" s="30">
        <f>BS_CONTROLE[[#This Row],[Local - Partida]]</f>
        <v>0</v>
      </c>
      <c r="AK301" s="30">
        <f>BS_CONTROLE[[#This Row],[Local - Encerramento]]</f>
        <v>0</v>
      </c>
      <c r="AL301" s="105" t="str">
        <f>IF(BS_CONTROLE[[#This Row],[Entre - Estações]]=0, "-", BS_CONTROLE[[#This Row],[Entre - Estações]])</f>
        <v>-</v>
      </c>
      <c r="AM301" s="105" t="str">
        <f>IF(BS_CONTROLE[[#This Row],[SB]]=0, "-", BS_CONTROLE[[#This Row],[SB]])</f>
        <v>-</v>
      </c>
      <c r="AN301" s="105" t="str">
        <f>IF(BS_CONTROLE[[#This Row],[SUB]]=0, "-", BS_CONTROLE[[#This Row],[SUB]])</f>
        <v>-</v>
      </c>
      <c r="AO301" s="105">
        <f>BS_CONTROLE[[#This Row],[KM - Inicio]]</f>
        <v>0</v>
      </c>
      <c r="AP301" s="105">
        <f>BS_CONTROLE[[#This Row],[KM - Inicio]]</f>
        <v>0</v>
      </c>
      <c r="AQ301" s="108"/>
      <c r="AR301" s="108"/>
      <c r="AS301" s="108"/>
      <c r="AT301" s="135"/>
      <c r="AU301" s="135"/>
      <c r="AV301" s="13"/>
      <c r="AW301" s="13"/>
      <c r="AX301" s="176" t="str">
        <f>IF(D301="","*",IFERROR(IF(ISODD(COUNT(AR301:AW301)),"ERRO",SUM((AS301-AR301),(AU301-AT301),(AW301-AV301))),"ERRO"))</f>
        <v>*</v>
      </c>
      <c r="AY301" s="153"/>
      <c r="AZ301" s="109"/>
      <c r="BA301" s="9" t="str">
        <f>IFERROR(_xlfn.XLOOKUP(AH301, BS_ATIVIDADE[ATIVIDADE],BS_ATIVIDADE[UNIDADE] ), "*")</f>
        <v>*</v>
      </c>
      <c r="BB301" s="12" t="str" cm="1">
        <f t="array" ref="BB3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1" s="12" t="str" cm="1">
        <f t="array" ref="BC3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1" s="10" t="str" cm="1">
        <f t="array" ref="BD3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1" s="150"/>
      <c r="BF301" s="15"/>
      <c r="BG301" s="16"/>
      <c r="BH301" s="16"/>
      <c r="BI301" s="16"/>
      <c r="BJ301" s="17"/>
      <c r="BK301" s="15"/>
      <c r="BL301" s="130"/>
      <c r="BM301" s="130"/>
      <c r="BN301" s="130"/>
      <c r="BO301" s="17"/>
      <c r="BP301" s="11" t="str">
        <f t="shared" si="18"/>
        <v>Aderente</v>
      </c>
      <c r="BQ301" s="18" t="str">
        <f>IF(OR(B301="",E301=""),"*",AX301/O301)</f>
        <v>*</v>
      </c>
      <c r="BR301" s="18" t="str">
        <f>IF(OR(B301="",E301=""),"*",AZ301/P301)</f>
        <v>*</v>
      </c>
      <c r="BS301" s="210" t="str">
        <f t="shared" si="19"/>
        <v/>
      </c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</row>
    <row r="302" spans="1:122">
      <c r="A302" s="45" t="str">
        <f t="shared" si="17"/>
        <v/>
      </c>
      <c r="B302" s="102"/>
      <c r="C302" s="134" t="str">
        <f>IF(BS_CONTROLE[[#This Row],[DATA]]="","",WEEKNUM(BS_CONTROLE[[#This Row],[DATA]]))</f>
        <v/>
      </c>
      <c r="D302" s="104"/>
      <c r="E302" s="126"/>
      <c r="F302" s="142" t="str">
        <f>IF(D302="","*",VLOOKUP(E302,BS_ATIVIDADE[],3,FALSE))</f>
        <v>*</v>
      </c>
      <c r="G302" s="106"/>
      <c r="H302" s="106"/>
      <c r="I302" s="105"/>
      <c r="J302" s="105"/>
      <c r="K302" s="105"/>
      <c r="L302" s="127" t="str" cm="1">
        <f t="array" ref="L3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2" s="127" t="str" cm="1">
        <f t="array" ref="M3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2" s="106"/>
      <c r="O302" s="106"/>
      <c r="P302" s="105"/>
      <c r="Q302" s="9" t="str">
        <f>IF(E302=0, "*", IFERROR(_xlfn.XLOOKUP(E302, BS_ATIVIDADE[ATIVIDADE], BS_ATIVIDADE[UNIDADE]), "*"))</f>
        <v>*</v>
      </c>
      <c r="R302" s="128" t="str" cm="1">
        <f t="array" ref="R3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2" s="128" t="str" cm="1">
        <f t="array" ref="S3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2" s="10" t="str" cm="1">
        <f t="array" ref="T3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2" s="105"/>
      <c r="V302" s="151"/>
      <c r="W302" s="104"/>
      <c r="X302" s="129"/>
      <c r="Y302" s="104"/>
      <c r="Z302" s="105"/>
      <c r="AA302" s="103"/>
      <c r="AB302" s="152"/>
      <c r="AC302" s="107"/>
      <c r="AD302" s="105"/>
      <c r="AE302" s="105"/>
      <c r="AF302" s="105"/>
      <c r="AG302" s="14"/>
      <c r="AH302" s="126" t="str">
        <f>IF(BS_CONTROLE[[#This Row],[Atividade]]=0, "-", BS_CONTROLE[[#This Row],[Atividade]])</f>
        <v>-</v>
      </c>
      <c r="AI302" s="8" t="str">
        <f>IF(BS_CONTROLE[[#This Row],[Atividade]]=0, "-", BS_CONTROLE[[#This Row],[Atividade]])</f>
        <v>-</v>
      </c>
      <c r="AJ302" s="30">
        <f>BS_CONTROLE[[#This Row],[Local - Partida]]</f>
        <v>0</v>
      </c>
      <c r="AK302" s="30">
        <f>BS_CONTROLE[[#This Row],[Local - Encerramento]]</f>
        <v>0</v>
      </c>
      <c r="AL302" s="105" t="str">
        <f>IF(BS_CONTROLE[[#This Row],[Entre - Estações]]=0, "-", BS_CONTROLE[[#This Row],[Entre - Estações]])</f>
        <v>-</v>
      </c>
      <c r="AM302" s="105" t="str">
        <f>IF(BS_CONTROLE[[#This Row],[SB]]=0, "-", BS_CONTROLE[[#This Row],[SB]])</f>
        <v>-</v>
      </c>
      <c r="AN302" s="105" t="str">
        <f>IF(BS_CONTROLE[[#This Row],[SUB]]=0, "-", BS_CONTROLE[[#This Row],[SUB]])</f>
        <v>-</v>
      </c>
      <c r="AO302" s="105">
        <f>BS_CONTROLE[[#This Row],[KM - Inicio]]</f>
        <v>0</v>
      </c>
      <c r="AP302" s="105">
        <f>BS_CONTROLE[[#This Row],[KM - Inicio]]</f>
        <v>0</v>
      </c>
      <c r="AQ302" s="108"/>
      <c r="AR302" s="108"/>
      <c r="AS302" s="108"/>
      <c r="AT302" s="135"/>
      <c r="AU302" s="135"/>
      <c r="AV302" s="13"/>
      <c r="AW302" s="13"/>
      <c r="AX302" s="176" t="str">
        <f>IF(D302="","*",IFERROR(IF(ISODD(COUNT(AR302:AW302)),"ERRO",SUM((AS302-AR302),(AU302-AT302),(AW302-AV302))),"ERRO"))</f>
        <v>*</v>
      </c>
      <c r="AY302" s="153"/>
      <c r="AZ302" s="109"/>
      <c r="BA302" s="9" t="str">
        <f>IFERROR(_xlfn.XLOOKUP(AH302, BS_ATIVIDADE[ATIVIDADE],BS_ATIVIDADE[UNIDADE] ), "*")</f>
        <v>*</v>
      </c>
      <c r="BB302" s="12" t="str" cm="1">
        <f t="array" ref="BB3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2" s="12" t="str" cm="1">
        <f t="array" ref="BC3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2" s="10" t="str" cm="1">
        <f t="array" ref="BD3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2" s="150"/>
      <c r="BF302" s="15"/>
      <c r="BG302" s="16"/>
      <c r="BH302" s="16"/>
      <c r="BI302" s="16"/>
      <c r="BJ302" s="17"/>
      <c r="BK302" s="15"/>
      <c r="BL302" s="130"/>
      <c r="BM302" s="130"/>
      <c r="BN302" s="130"/>
      <c r="BO302" s="17"/>
      <c r="BP302" s="11" t="str">
        <f t="shared" si="18"/>
        <v>Aderente</v>
      </c>
      <c r="BQ302" s="18" t="str">
        <f>IF(OR(B302="",E302=""),"*",AX302/O302)</f>
        <v>*</v>
      </c>
      <c r="BR302" s="18" t="str">
        <f>IF(OR(B302="",E302=""),"*",AZ302/P302)</f>
        <v>*</v>
      </c>
      <c r="BS302" s="210" t="str">
        <f t="shared" si="19"/>
        <v/>
      </c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</row>
    <row r="303" spans="1:122">
      <c r="A303" s="45" t="str">
        <f t="shared" si="17"/>
        <v/>
      </c>
      <c r="B303" s="102"/>
      <c r="C303" s="134" t="str">
        <f>IF(BS_CONTROLE[[#This Row],[DATA]]="","",WEEKNUM(BS_CONTROLE[[#This Row],[DATA]]))</f>
        <v/>
      </c>
      <c r="D303" s="104"/>
      <c r="E303" s="126"/>
      <c r="F303" s="142" t="str">
        <f>IF(D303="","*",VLOOKUP(E303,BS_ATIVIDADE[],3,FALSE))</f>
        <v>*</v>
      </c>
      <c r="G303" s="106"/>
      <c r="H303" s="106"/>
      <c r="I303" s="105"/>
      <c r="J303" s="105"/>
      <c r="K303" s="105"/>
      <c r="L303" s="127" t="str" cm="1">
        <f t="array" ref="L3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3" s="127" t="str" cm="1">
        <f t="array" ref="M3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3" s="106"/>
      <c r="O303" s="106"/>
      <c r="P303" s="105"/>
      <c r="Q303" s="9" t="str">
        <f>IF(E303=0, "*", IFERROR(_xlfn.XLOOKUP(E303, BS_ATIVIDADE[ATIVIDADE], BS_ATIVIDADE[UNIDADE]), "*"))</f>
        <v>*</v>
      </c>
      <c r="R303" s="128" t="str" cm="1">
        <f t="array" ref="R3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3" s="128" t="str" cm="1">
        <f t="array" ref="S3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3" s="10" t="str" cm="1">
        <f t="array" ref="T3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3" s="105"/>
      <c r="V303" s="151"/>
      <c r="W303" s="104"/>
      <c r="X303" s="129"/>
      <c r="Y303" s="104"/>
      <c r="Z303" s="105"/>
      <c r="AA303" s="103"/>
      <c r="AB303" s="152"/>
      <c r="AC303" s="107"/>
      <c r="AD303" s="105"/>
      <c r="AE303" s="105"/>
      <c r="AF303" s="105"/>
      <c r="AG303" s="14"/>
      <c r="AH303" s="126" t="str">
        <f>IF(BS_CONTROLE[[#This Row],[Atividade]]=0, "-", BS_CONTROLE[[#This Row],[Atividade]])</f>
        <v>-</v>
      </c>
      <c r="AI303" s="8" t="str">
        <f>IF(BS_CONTROLE[[#This Row],[Atividade]]=0, "-", BS_CONTROLE[[#This Row],[Atividade]])</f>
        <v>-</v>
      </c>
      <c r="AJ303" s="30">
        <f>BS_CONTROLE[[#This Row],[Local - Partida]]</f>
        <v>0</v>
      </c>
      <c r="AK303" s="30">
        <f>BS_CONTROLE[[#This Row],[Local - Encerramento]]</f>
        <v>0</v>
      </c>
      <c r="AL303" s="105" t="str">
        <f>IF(BS_CONTROLE[[#This Row],[Entre - Estações]]=0, "-", BS_CONTROLE[[#This Row],[Entre - Estações]])</f>
        <v>-</v>
      </c>
      <c r="AM303" s="105" t="str">
        <f>IF(BS_CONTROLE[[#This Row],[SB]]=0, "-", BS_CONTROLE[[#This Row],[SB]])</f>
        <v>-</v>
      </c>
      <c r="AN303" s="105" t="str">
        <f>IF(BS_CONTROLE[[#This Row],[SUB]]=0, "-", BS_CONTROLE[[#This Row],[SUB]])</f>
        <v>-</v>
      </c>
      <c r="AO303" s="105">
        <f>BS_CONTROLE[[#This Row],[KM - Inicio]]</f>
        <v>0</v>
      </c>
      <c r="AP303" s="105">
        <f>BS_CONTROLE[[#This Row],[KM - Inicio]]</f>
        <v>0</v>
      </c>
      <c r="AQ303" s="108"/>
      <c r="AR303" s="108"/>
      <c r="AS303" s="108"/>
      <c r="AT303" s="135"/>
      <c r="AU303" s="135"/>
      <c r="AV303" s="13"/>
      <c r="AW303" s="13"/>
      <c r="AX303" s="176" t="str">
        <f>IF(D303="","*",IFERROR(IF(ISODD(COUNT(AR303:AW303)),"ERRO",SUM((AS303-AR303),(AU303-AT303),(AW303-AV303))),"ERRO"))</f>
        <v>*</v>
      </c>
      <c r="AY303" s="153"/>
      <c r="AZ303" s="109"/>
      <c r="BA303" s="9" t="str">
        <f>IFERROR(_xlfn.XLOOKUP(AH303, BS_ATIVIDADE[ATIVIDADE],BS_ATIVIDADE[UNIDADE] ), "*")</f>
        <v>*</v>
      </c>
      <c r="BB303" s="12" t="str" cm="1">
        <f t="array" ref="BB3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3" s="12" t="str" cm="1">
        <f t="array" ref="BC3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3" s="10" t="str" cm="1">
        <f t="array" ref="BD3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3" s="150"/>
      <c r="BF303" s="15"/>
      <c r="BG303" s="16"/>
      <c r="BH303" s="16"/>
      <c r="BI303" s="16"/>
      <c r="BJ303" s="17"/>
      <c r="BK303" s="15"/>
      <c r="BL303" s="130"/>
      <c r="BM303" s="130"/>
      <c r="BN303" s="130"/>
      <c r="BO303" s="17"/>
      <c r="BP303" s="11" t="str">
        <f t="shared" si="18"/>
        <v>Aderente</v>
      </c>
      <c r="BQ303" s="18" t="str">
        <f>IF(OR(B303="",E303=""),"*",AX303/O303)</f>
        <v>*</v>
      </c>
      <c r="BR303" s="18" t="str">
        <f>IF(OR(B303="",E303=""),"*",AZ303/P303)</f>
        <v>*</v>
      </c>
      <c r="BS303" s="210" t="str">
        <f t="shared" si="19"/>
        <v/>
      </c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</row>
    <row r="304" spans="1:122">
      <c r="A304" s="45" t="str">
        <f t="shared" si="17"/>
        <v/>
      </c>
      <c r="B304" s="102"/>
      <c r="C304" s="134" t="str">
        <f>IF(BS_CONTROLE[[#This Row],[DATA]]="","",WEEKNUM(BS_CONTROLE[[#This Row],[DATA]]))</f>
        <v/>
      </c>
      <c r="D304" s="104"/>
      <c r="E304" s="126"/>
      <c r="F304" s="142" t="str">
        <f>IF(D304="","*",VLOOKUP(E304,BS_ATIVIDADE[],3,FALSE))</f>
        <v>*</v>
      </c>
      <c r="G304" s="106"/>
      <c r="H304" s="106"/>
      <c r="I304" s="105"/>
      <c r="J304" s="105"/>
      <c r="K304" s="105"/>
      <c r="L304" s="127" t="str" cm="1">
        <f t="array" ref="L3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4" s="127" t="str" cm="1">
        <f t="array" ref="M3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4" s="106"/>
      <c r="O304" s="106"/>
      <c r="P304" s="105"/>
      <c r="Q304" s="9" t="str">
        <f>IF(E304=0, "*", IFERROR(_xlfn.XLOOKUP(E304, BS_ATIVIDADE[ATIVIDADE], BS_ATIVIDADE[UNIDADE]), "*"))</f>
        <v>*</v>
      </c>
      <c r="R304" s="128" t="str" cm="1">
        <f t="array" ref="R3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4" s="128" t="str" cm="1">
        <f t="array" ref="S3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4" s="10" t="str" cm="1">
        <f t="array" ref="T3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4" s="105"/>
      <c r="V304" s="151"/>
      <c r="W304" s="104"/>
      <c r="X304" s="129"/>
      <c r="Y304" s="104"/>
      <c r="Z304" s="105"/>
      <c r="AA304" s="103"/>
      <c r="AB304" s="152"/>
      <c r="AC304" s="107"/>
      <c r="AD304" s="105"/>
      <c r="AE304" s="105"/>
      <c r="AF304" s="105"/>
      <c r="AG304" s="14"/>
      <c r="AH304" s="126" t="str">
        <f>IF(BS_CONTROLE[[#This Row],[Atividade]]=0, "-", BS_CONTROLE[[#This Row],[Atividade]])</f>
        <v>-</v>
      </c>
      <c r="AI304" s="8" t="str">
        <f>IF(BS_CONTROLE[[#This Row],[Atividade]]=0, "-", BS_CONTROLE[[#This Row],[Atividade]])</f>
        <v>-</v>
      </c>
      <c r="AJ304" s="30">
        <f>BS_CONTROLE[[#This Row],[Local - Partida]]</f>
        <v>0</v>
      </c>
      <c r="AK304" s="30">
        <f>BS_CONTROLE[[#This Row],[Local - Encerramento]]</f>
        <v>0</v>
      </c>
      <c r="AL304" s="105" t="str">
        <f>IF(BS_CONTROLE[[#This Row],[Entre - Estações]]=0, "-", BS_CONTROLE[[#This Row],[Entre - Estações]])</f>
        <v>-</v>
      </c>
      <c r="AM304" s="105" t="str">
        <f>IF(BS_CONTROLE[[#This Row],[SB]]=0, "-", BS_CONTROLE[[#This Row],[SB]])</f>
        <v>-</v>
      </c>
      <c r="AN304" s="105" t="str">
        <f>IF(BS_CONTROLE[[#This Row],[SUB]]=0, "-", BS_CONTROLE[[#This Row],[SUB]])</f>
        <v>-</v>
      </c>
      <c r="AO304" s="105">
        <f>BS_CONTROLE[[#This Row],[KM - Inicio]]</f>
        <v>0</v>
      </c>
      <c r="AP304" s="105">
        <f>BS_CONTROLE[[#This Row],[KM - Inicio]]</f>
        <v>0</v>
      </c>
      <c r="AQ304" s="108"/>
      <c r="AR304" s="108"/>
      <c r="AS304" s="108"/>
      <c r="AT304" s="135"/>
      <c r="AU304" s="135"/>
      <c r="AV304" s="13"/>
      <c r="AW304" s="13"/>
      <c r="AX304" s="176" t="str">
        <f>IF(D304="","*",IFERROR(IF(ISODD(COUNT(AR304:AW304)),"ERRO",SUM((AS304-AR304),(AU304-AT304),(AW304-AV304))),"ERRO"))</f>
        <v>*</v>
      </c>
      <c r="AY304" s="153"/>
      <c r="AZ304" s="109"/>
      <c r="BA304" s="9" t="str">
        <f>IFERROR(_xlfn.XLOOKUP(AH304, BS_ATIVIDADE[ATIVIDADE],BS_ATIVIDADE[UNIDADE] ), "*")</f>
        <v>*</v>
      </c>
      <c r="BB304" s="12" t="str" cm="1">
        <f t="array" ref="BB3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4" s="12" t="str" cm="1">
        <f t="array" ref="BC3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4" s="10" t="str" cm="1">
        <f t="array" ref="BD3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4" s="150"/>
      <c r="BF304" s="15"/>
      <c r="BG304" s="16"/>
      <c r="BH304" s="16"/>
      <c r="BI304" s="16"/>
      <c r="BJ304" s="17"/>
      <c r="BK304" s="15"/>
      <c r="BL304" s="130"/>
      <c r="BM304" s="130"/>
      <c r="BN304" s="130"/>
      <c r="BO304" s="17"/>
      <c r="BP304" s="11" t="str">
        <f t="shared" si="18"/>
        <v>Aderente</v>
      </c>
      <c r="BQ304" s="18" t="str">
        <f>IF(OR(B304="",E304=""),"*",AX304/O304)</f>
        <v>*</v>
      </c>
      <c r="BR304" s="18" t="str">
        <f>IF(OR(B304="",E304=""),"*",AZ304/P304)</f>
        <v>*</v>
      </c>
      <c r="BS304" s="210" t="str">
        <f t="shared" si="19"/>
        <v/>
      </c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</row>
    <row r="305" spans="1:122">
      <c r="A305" s="45" t="str">
        <f t="shared" si="17"/>
        <v/>
      </c>
      <c r="B305" s="102"/>
      <c r="C305" s="134" t="str">
        <f>IF(BS_CONTROLE[[#This Row],[DATA]]="","",WEEKNUM(BS_CONTROLE[[#This Row],[DATA]]))</f>
        <v/>
      </c>
      <c r="D305" s="104"/>
      <c r="E305" s="126"/>
      <c r="F305" s="142" t="str">
        <f>IF(D305="","*",VLOOKUP(E305,BS_ATIVIDADE[],3,FALSE))</f>
        <v>*</v>
      </c>
      <c r="G305" s="106"/>
      <c r="H305" s="106"/>
      <c r="I305" s="105"/>
      <c r="J305" s="105"/>
      <c r="K305" s="105"/>
      <c r="L305" s="127" t="str" cm="1">
        <f t="array" ref="L3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5" s="127" t="str" cm="1">
        <f t="array" ref="M3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5" s="106"/>
      <c r="O305" s="106"/>
      <c r="P305" s="105"/>
      <c r="Q305" s="9" t="str">
        <f>IF(E305=0, "*", IFERROR(_xlfn.XLOOKUP(E305, BS_ATIVIDADE[ATIVIDADE], BS_ATIVIDADE[UNIDADE]), "*"))</f>
        <v>*</v>
      </c>
      <c r="R305" s="128" t="str" cm="1">
        <f t="array" ref="R3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5" s="128" t="str" cm="1">
        <f t="array" ref="S3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5" s="10" t="str" cm="1">
        <f t="array" ref="T3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5" s="105"/>
      <c r="V305" s="151"/>
      <c r="W305" s="104"/>
      <c r="X305" s="129"/>
      <c r="Y305" s="104"/>
      <c r="Z305" s="105"/>
      <c r="AA305" s="103"/>
      <c r="AB305" s="152"/>
      <c r="AC305" s="107"/>
      <c r="AD305" s="105"/>
      <c r="AE305" s="105"/>
      <c r="AF305" s="105"/>
      <c r="AG305" s="14"/>
      <c r="AH305" s="126" t="str">
        <f>IF(BS_CONTROLE[[#This Row],[Atividade]]=0, "-", BS_CONTROLE[[#This Row],[Atividade]])</f>
        <v>-</v>
      </c>
      <c r="AI305" s="8" t="str">
        <f>IF(BS_CONTROLE[[#This Row],[Atividade]]=0, "-", BS_CONTROLE[[#This Row],[Atividade]])</f>
        <v>-</v>
      </c>
      <c r="AJ305" s="30">
        <f>BS_CONTROLE[[#This Row],[Local - Partida]]</f>
        <v>0</v>
      </c>
      <c r="AK305" s="30">
        <f>BS_CONTROLE[[#This Row],[Local - Encerramento]]</f>
        <v>0</v>
      </c>
      <c r="AL305" s="105" t="str">
        <f>IF(BS_CONTROLE[[#This Row],[Entre - Estações]]=0, "-", BS_CONTROLE[[#This Row],[Entre - Estações]])</f>
        <v>-</v>
      </c>
      <c r="AM305" s="105" t="str">
        <f>IF(BS_CONTROLE[[#This Row],[SB]]=0, "-", BS_CONTROLE[[#This Row],[SB]])</f>
        <v>-</v>
      </c>
      <c r="AN305" s="105" t="str">
        <f>IF(BS_CONTROLE[[#This Row],[SUB]]=0, "-", BS_CONTROLE[[#This Row],[SUB]])</f>
        <v>-</v>
      </c>
      <c r="AO305" s="105">
        <f>BS_CONTROLE[[#This Row],[KM - Inicio]]</f>
        <v>0</v>
      </c>
      <c r="AP305" s="105">
        <f>BS_CONTROLE[[#This Row],[KM - Inicio]]</f>
        <v>0</v>
      </c>
      <c r="AQ305" s="108"/>
      <c r="AR305" s="108"/>
      <c r="AS305" s="108"/>
      <c r="AT305" s="135"/>
      <c r="AU305" s="135"/>
      <c r="AV305" s="13"/>
      <c r="AW305" s="13"/>
      <c r="AX305" s="176" t="str">
        <f>IF(D305="","*",IFERROR(IF(ISODD(COUNT(AR305:AW305)),"ERRO",SUM((AS305-AR305),(AU305-AT305),(AW305-AV305))),"ERRO"))</f>
        <v>*</v>
      </c>
      <c r="AY305" s="153"/>
      <c r="AZ305" s="109"/>
      <c r="BA305" s="9" t="str">
        <f>IFERROR(_xlfn.XLOOKUP(AH305, BS_ATIVIDADE[ATIVIDADE],BS_ATIVIDADE[UNIDADE] ), "*")</f>
        <v>*</v>
      </c>
      <c r="BB305" s="12" t="str" cm="1">
        <f t="array" ref="BB3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5" s="12" t="str" cm="1">
        <f t="array" ref="BC3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5" s="10" t="str" cm="1">
        <f t="array" ref="BD3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5" s="150"/>
      <c r="BF305" s="15"/>
      <c r="BG305" s="16"/>
      <c r="BH305" s="16"/>
      <c r="BI305" s="16"/>
      <c r="BJ305" s="17"/>
      <c r="BK305" s="15"/>
      <c r="BL305" s="130"/>
      <c r="BM305" s="130"/>
      <c r="BN305" s="130"/>
      <c r="BO305" s="17"/>
      <c r="BP305" s="11" t="str">
        <f t="shared" si="18"/>
        <v>Aderente</v>
      </c>
      <c r="BQ305" s="18" t="str">
        <f>IF(OR(B305="",E305=""),"*",AX305/O305)</f>
        <v>*</v>
      </c>
      <c r="BR305" s="18" t="str">
        <f>IF(OR(B305="",E305=""),"*",AZ305/P305)</f>
        <v>*</v>
      </c>
      <c r="BS305" s="210" t="str">
        <f t="shared" si="19"/>
        <v/>
      </c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</row>
    <row r="306" spans="1:122">
      <c r="A306" s="45" t="str">
        <f t="shared" si="17"/>
        <v/>
      </c>
      <c r="B306" s="102"/>
      <c r="C306" s="134" t="str">
        <f>IF(BS_CONTROLE[[#This Row],[DATA]]="","",WEEKNUM(BS_CONTROLE[[#This Row],[DATA]]))</f>
        <v/>
      </c>
      <c r="D306" s="104"/>
      <c r="E306" s="126"/>
      <c r="F306" s="142" t="str">
        <f>IF(D306="","*",VLOOKUP(E306,BS_ATIVIDADE[],3,FALSE))</f>
        <v>*</v>
      </c>
      <c r="G306" s="106"/>
      <c r="H306" s="106"/>
      <c r="I306" s="105"/>
      <c r="J306" s="105"/>
      <c r="K306" s="105"/>
      <c r="L306" s="127" t="str" cm="1">
        <f t="array" ref="L3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6" s="127" t="str" cm="1">
        <f t="array" ref="M3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6" s="106"/>
      <c r="O306" s="106"/>
      <c r="P306" s="105"/>
      <c r="Q306" s="9" t="str">
        <f>IF(E306=0, "*", IFERROR(_xlfn.XLOOKUP(E306, BS_ATIVIDADE[ATIVIDADE], BS_ATIVIDADE[UNIDADE]), "*"))</f>
        <v>*</v>
      </c>
      <c r="R306" s="128" t="str" cm="1">
        <f t="array" ref="R3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6" s="128" t="str" cm="1">
        <f t="array" ref="S3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6" s="10" t="str" cm="1">
        <f t="array" ref="T3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6" s="105"/>
      <c r="V306" s="151"/>
      <c r="W306" s="104"/>
      <c r="X306" s="129"/>
      <c r="Y306" s="104"/>
      <c r="Z306" s="105"/>
      <c r="AA306" s="103"/>
      <c r="AB306" s="152"/>
      <c r="AC306" s="107"/>
      <c r="AD306" s="105"/>
      <c r="AE306" s="105"/>
      <c r="AF306" s="105"/>
      <c r="AG306" s="14"/>
      <c r="AH306" s="126" t="str">
        <f>IF(BS_CONTROLE[[#This Row],[Atividade]]=0, "-", BS_CONTROLE[[#This Row],[Atividade]])</f>
        <v>-</v>
      </c>
      <c r="AI306" s="8" t="str">
        <f>IF(BS_CONTROLE[[#This Row],[Atividade]]=0, "-", BS_CONTROLE[[#This Row],[Atividade]])</f>
        <v>-</v>
      </c>
      <c r="AJ306" s="30">
        <f>BS_CONTROLE[[#This Row],[Local - Partida]]</f>
        <v>0</v>
      </c>
      <c r="AK306" s="30">
        <f>BS_CONTROLE[[#This Row],[Local - Encerramento]]</f>
        <v>0</v>
      </c>
      <c r="AL306" s="105" t="str">
        <f>IF(BS_CONTROLE[[#This Row],[Entre - Estações]]=0, "-", BS_CONTROLE[[#This Row],[Entre - Estações]])</f>
        <v>-</v>
      </c>
      <c r="AM306" s="105" t="str">
        <f>IF(BS_CONTROLE[[#This Row],[SB]]=0, "-", BS_CONTROLE[[#This Row],[SB]])</f>
        <v>-</v>
      </c>
      <c r="AN306" s="105" t="str">
        <f>IF(BS_CONTROLE[[#This Row],[SUB]]=0, "-", BS_CONTROLE[[#This Row],[SUB]])</f>
        <v>-</v>
      </c>
      <c r="AO306" s="105">
        <f>BS_CONTROLE[[#This Row],[KM - Inicio]]</f>
        <v>0</v>
      </c>
      <c r="AP306" s="105">
        <f>BS_CONTROLE[[#This Row],[KM - Inicio]]</f>
        <v>0</v>
      </c>
      <c r="AQ306" s="108"/>
      <c r="AR306" s="108"/>
      <c r="AS306" s="108"/>
      <c r="AT306" s="135"/>
      <c r="AU306" s="135"/>
      <c r="AV306" s="13"/>
      <c r="AW306" s="13"/>
      <c r="AX306" s="176" t="str">
        <f>IF(D306="","*",IFERROR(IF(ISODD(COUNT(AR306:AW306)),"ERRO",SUM((AS306-AR306),(AU306-AT306),(AW306-AV306))),"ERRO"))</f>
        <v>*</v>
      </c>
      <c r="AY306" s="153"/>
      <c r="AZ306" s="109"/>
      <c r="BA306" s="9" t="str">
        <f>IFERROR(_xlfn.XLOOKUP(AH306, BS_ATIVIDADE[ATIVIDADE],BS_ATIVIDADE[UNIDADE] ), "*")</f>
        <v>*</v>
      </c>
      <c r="BB306" s="12" t="str" cm="1">
        <f t="array" ref="BB3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6" s="12" t="str" cm="1">
        <f t="array" ref="BC3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6" s="10" t="str" cm="1">
        <f t="array" ref="BD3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6" s="150"/>
      <c r="BF306" s="15"/>
      <c r="BG306" s="16"/>
      <c r="BH306" s="16"/>
      <c r="BI306" s="16"/>
      <c r="BJ306" s="17"/>
      <c r="BK306" s="15"/>
      <c r="BL306" s="130"/>
      <c r="BM306" s="130"/>
      <c r="BN306" s="130"/>
      <c r="BO306" s="17"/>
      <c r="BP306" s="11" t="str">
        <f t="shared" si="18"/>
        <v>Aderente</v>
      </c>
      <c r="BQ306" s="18" t="str">
        <f>IF(OR(B306="",E306=""),"*",AX306/O306)</f>
        <v>*</v>
      </c>
      <c r="BR306" s="18" t="str">
        <f>IF(OR(B306="",E306=""),"*",AZ306/P306)</f>
        <v>*</v>
      </c>
      <c r="BS306" s="210" t="str">
        <f t="shared" si="19"/>
        <v/>
      </c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</row>
    <row r="307" spans="1:122">
      <c r="A307" s="45" t="str">
        <f t="shared" si="17"/>
        <v/>
      </c>
      <c r="B307" s="102"/>
      <c r="C307" s="134" t="str">
        <f>IF(BS_CONTROLE[[#This Row],[DATA]]="","",WEEKNUM(BS_CONTROLE[[#This Row],[DATA]]))</f>
        <v/>
      </c>
      <c r="D307" s="104"/>
      <c r="E307" s="126"/>
      <c r="F307" s="142" t="str">
        <f>IF(D307="","*",VLOOKUP(E307,BS_ATIVIDADE[],3,FALSE))</f>
        <v>*</v>
      </c>
      <c r="G307" s="106"/>
      <c r="H307" s="106"/>
      <c r="I307" s="105"/>
      <c r="J307" s="105"/>
      <c r="K307" s="105"/>
      <c r="L307" s="127" t="str" cm="1">
        <f t="array" ref="L3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7" s="127" t="str" cm="1">
        <f t="array" ref="M3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7" s="106"/>
      <c r="O307" s="106"/>
      <c r="P307" s="105"/>
      <c r="Q307" s="9" t="str">
        <f>IF(E307=0, "*", IFERROR(_xlfn.XLOOKUP(E307, BS_ATIVIDADE[ATIVIDADE], BS_ATIVIDADE[UNIDADE]), "*"))</f>
        <v>*</v>
      </c>
      <c r="R307" s="128" t="str" cm="1">
        <f t="array" ref="R3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7" s="128" t="str" cm="1">
        <f t="array" ref="S3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7" s="10" t="str" cm="1">
        <f t="array" ref="T3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7" s="105"/>
      <c r="V307" s="151"/>
      <c r="W307" s="104"/>
      <c r="X307" s="129"/>
      <c r="Y307" s="104"/>
      <c r="Z307" s="105"/>
      <c r="AA307" s="103"/>
      <c r="AB307" s="152"/>
      <c r="AC307" s="107"/>
      <c r="AD307" s="105"/>
      <c r="AE307" s="105"/>
      <c r="AF307" s="105"/>
      <c r="AG307" s="14"/>
      <c r="AH307" s="126" t="str">
        <f>IF(BS_CONTROLE[[#This Row],[Atividade]]=0, "-", BS_CONTROLE[[#This Row],[Atividade]])</f>
        <v>-</v>
      </c>
      <c r="AI307" s="8" t="str">
        <f>IF(BS_CONTROLE[[#This Row],[Atividade]]=0, "-", BS_CONTROLE[[#This Row],[Atividade]])</f>
        <v>-</v>
      </c>
      <c r="AJ307" s="30">
        <f>BS_CONTROLE[[#This Row],[Local - Partida]]</f>
        <v>0</v>
      </c>
      <c r="AK307" s="30">
        <f>BS_CONTROLE[[#This Row],[Local - Encerramento]]</f>
        <v>0</v>
      </c>
      <c r="AL307" s="105" t="str">
        <f>IF(BS_CONTROLE[[#This Row],[Entre - Estações]]=0, "-", BS_CONTROLE[[#This Row],[Entre - Estações]])</f>
        <v>-</v>
      </c>
      <c r="AM307" s="105" t="str">
        <f>IF(BS_CONTROLE[[#This Row],[SB]]=0, "-", BS_CONTROLE[[#This Row],[SB]])</f>
        <v>-</v>
      </c>
      <c r="AN307" s="105" t="str">
        <f>IF(BS_CONTROLE[[#This Row],[SUB]]=0, "-", BS_CONTROLE[[#This Row],[SUB]])</f>
        <v>-</v>
      </c>
      <c r="AO307" s="105">
        <f>BS_CONTROLE[[#This Row],[KM - Inicio]]</f>
        <v>0</v>
      </c>
      <c r="AP307" s="105">
        <f>BS_CONTROLE[[#This Row],[KM - Inicio]]</f>
        <v>0</v>
      </c>
      <c r="AQ307" s="108"/>
      <c r="AR307" s="108"/>
      <c r="AS307" s="108"/>
      <c r="AT307" s="135"/>
      <c r="AU307" s="135"/>
      <c r="AV307" s="13"/>
      <c r="AW307" s="13"/>
      <c r="AX307" s="176" t="str">
        <f>IF(D307="","*",IFERROR(IF(ISODD(COUNT(AR307:AW307)),"ERRO",SUM((AS307-AR307),(AU307-AT307),(AW307-AV307))),"ERRO"))</f>
        <v>*</v>
      </c>
      <c r="AY307" s="153"/>
      <c r="AZ307" s="109"/>
      <c r="BA307" s="9" t="str">
        <f>IFERROR(_xlfn.XLOOKUP(AH307, BS_ATIVIDADE[ATIVIDADE],BS_ATIVIDADE[UNIDADE] ), "*")</f>
        <v>*</v>
      </c>
      <c r="BB307" s="12" t="str" cm="1">
        <f t="array" ref="BB3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7" s="12" t="str" cm="1">
        <f t="array" ref="BC3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7" s="10" t="str" cm="1">
        <f t="array" ref="BD3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7" s="150"/>
      <c r="BF307" s="15"/>
      <c r="BG307" s="16"/>
      <c r="BH307" s="16"/>
      <c r="BI307" s="16"/>
      <c r="BJ307" s="17"/>
      <c r="BK307" s="15"/>
      <c r="BL307" s="130"/>
      <c r="BM307" s="130"/>
      <c r="BN307" s="130"/>
      <c r="BO307" s="17"/>
      <c r="BP307" s="11" t="str">
        <f t="shared" si="18"/>
        <v>Aderente</v>
      </c>
      <c r="BQ307" s="18" t="str">
        <f>IF(OR(B307="",E307=""),"*",AX307/O307)</f>
        <v>*</v>
      </c>
      <c r="BR307" s="18" t="str">
        <f>IF(OR(B307="",E307=""),"*",AZ307/P307)</f>
        <v>*</v>
      </c>
      <c r="BS307" s="210" t="str">
        <f t="shared" si="19"/>
        <v/>
      </c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</row>
    <row r="308" spans="1:122">
      <c r="A308" s="45" t="str">
        <f t="shared" si="17"/>
        <v/>
      </c>
      <c r="B308" s="102"/>
      <c r="C308" s="134" t="str">
        <f>IF(BS_CONTROLE[[#This Row],[DATA]]="","",WEEKNUM(BS_CONTROLE[[#This Row],[DATA]]))</f>
        <v/>
      </c>
      <c r="D308" s="104"/>
      <c r="E308" s="126"/>
      <c r="F308" s="142" t="str">
        <f>IF(D308="","*",VLOOKUP(E308,BS_ATIVIDADE[],3,FALSE))</f>
        <v>*</v>
      </c>
      <c r="G308" s="106"/>
      <c r="H308" s="106"/>
      <c r="I308" s="105"/>
      <c r="J308" s="105"/>
      <c r="K308" s="105"/>
      <c r="L308" s="127" t="str" cm="1">
        <f t="array" ref="L3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8" s="127" t="str" cm="1">
        <f t="array" ref="M3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8" s="106"/>
      <c r="O308" s="106"/>
      <c r="P308" s="105"/>
      <c r="Q308" s="9" t="str">
        <f>IF(E308=0, "*", IFERROR(_xlfn.XLOOKUP(E308, BS_ATIVIDADE[ATIVIDADE], BS_ATIVIDADE[UNIDADE]), "*"))</f>
        <v>*</v>
      </c>
      <c r="R308" s="128" t="str" cm="1">
        <f t="array" ref="R3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8" s="128" t="str" cm="1">
        <f t="array" ref="S3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8" s="10" t="str" cm="1">
        <f t="array" ref="T3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8" s="105"/>
      <c r="V308" s="151"/>
      <c r="W308" s="104"/>
      <c r="X308" s="129"/>
      <c r="Y308" s="104"/>
      <c r="Z308" s="105"/>
      <c r="AA308" s="103"/>
      <c r="AB308" s="152"/>
      <c r="AC308" s="107"/>
      <c r="AD308" s="105"/>
      <c r="AE308" s="105"/>
      <c r="AF308" s="105"/>
      <c r="AG308" s="14"/>
      <c r="AH308" s="126" t="str">
        <f>IF(BS_CONTROLE[[#This Row],[Atividade]]=0, "-", BS_CONTROLE[[#This Row],[Atividade]])</f>
        <v>-</v>
      </c>
      <c r="AI308" s="8" t="str">
        <f>IF(BS_CONTROLE[[#This Row],[Atividade]]=0, "-", BS_CONTROLE[[#This Row],[Atividade]])</f>
        <v>-</v>
      </c>
      <c r="AJ308" s="30">
        <f>BS_CONTROLE[[#This Row],[Local - Partida]]</f>
        <v>0</v>
      </c>
      <c r="AK308" s="30">
        <f>BS_CONTROLE[[#This Row],[Local - Encerramento]]</f>
        <v>0</v>
      </c>
      <c r="AL308" s="105" t="str">
        <f>IF(BS_CONTROLE[[#This Row],[Entre - Estações]]=0, "-", BS_CONTROLE[[#This Row],[Entre - Estações]])</f>
        <v>-</v>
      </c>
      <c r="AM308" s="105" t="str">
        <f>IF(BS_CONTROLE[[#This Row],[SB]]=0, "-", BS_CONTROLE[[#This Row],[SB]])</f>
        <v>-</v>
      </c>
      <c r="AN308" s="105" t="str">
        <f>IF(BS_CONTROLE[[#This Row],[SUB]]=0, "-", BS_CONTROLE[[#This Row],[SUB]])</f>
        <v>-</v>
      </c>
      <c r="AO308" s="105">
        <f>BS_CONTROLE[[#This Row],[KM - Inicio]]</f>
        <v>0</v>
      </c>
      <c r="AP308" s="105">
        <f>BS_CONTROLE[[#This Row],[KM - Inicio]]</f>
        <v>0</v>
      </c>
      <c r="AQ308" s="108"/>
      <c r="AR308" s="108"/>
      <c r="AS308" s="108"/>
      <c r="AT308" s="135"/>
      <c r="AU308" s="135"/>
      <c r="AV308" s="13"/>
      <c r="AW308" s="13"/>
      <c r="AX308" s="176" t="str">
        <f>IF(D308="","*",IFERROR(IF(ISODD(COUNT(AR308:AW308)),"ERRO",SUM((AS308-AR308),(AU308-AT308),(AW308-AV308))),"ERRO"))</f>
        <v>*</v>
      </c>
      <c r="AY308" s="153"/>
      <c r="AZ308" s="109"/>
      <c r="BA308" s="9" t="str">
        <f>IFERROR(_xlfn.XLOOKUP(AH308, BS_ATIVIDADE[ATIVIDADE],BS_ATIVIDADE[UNIDADE] ), "*")</f>
        <v>*</v>
      </c>
      <c r="BB308" s="12" t="str" cm="1">
        <f t="array" ref="BB3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8" s="12" t="str" cm="1">
        <f t="array" ref="BC3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8" s="10" t="str" cm="1">
        <f t="array" ref="BD3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8" s="150"/>
      <c r="BF308" s="15"/>
      <c r="BG308" s="16"/>
      <c r="BH308" s="16"/>
      <c r="BI308" s="16"/>
      <c r="BJ308" s="17"/>
      <c r="BK308" s="15"/>
      <c r="BL308" s="130"/>
      <c r="BM308" s="130"/>
      <c r="BN308" s="130"/>
      <c r="BO308" s="17"/>
      <c r="BP308" s="11" t="str">
        <f t="shared" si="18"/>
        <v>Aderente</v>
      </c>
      <c r="BQ308" s="18" t="str">
        <f>IF(OR(B308="",E308=""),"*",AX308/O308)</f>
        <v>*</v>
      </c>
      <c r="BR308" s="18" t="str">
        <f>IF(OR(B308="",E308=""),"*",AZ308/P308)</f>
        <v>*</v>
      </c>
      <c r="BS308" s="210" t="str">
        <f t="shared" si="19"/>
        <v/>
      </c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</row>
    <row r="309" spans="1:122">
      <c r="A309" s="45" t="str">
        <f t="shared" si="17"/>
        <v/>
      </c>
      <c r="B309" s="102"/>
      <c r="C309" s="134" t="str">
        <f>IF(BS_CONTROLE[[#This Row],[DATA]]="","",WEEKNUM(BS_CONTROLE[[#This Row],[DATA]]))</f>
        <v/>
      </c>
      <c r="D309" s="104"/>
      <c r="E309" s="126"/>
      <c r="F309" s="142" t="str">
        <f>IF(D309="","*",VLOOKUP(E309,BS_ATIVIDADE[],3,FALSE))</f>
        <v>*</v>
      </c>
      <c r="G309" s="106"/>
      <c r="H309" s="106"/>
      <c r="I309" s="105"/>
      <c r="J309" s="105"/>
      <c r="K309" s="105"/>
      <c r="L309" s="127" t="str" cm="1">
        <f t="array" ref="L3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09" s="127" t="str" cm="1">
        <f t="array" ref="M3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09" s="106"/>
      <c r="O309" s="106"/>
      <c r="P309" s="105"/>
      <c r="Q309" s="9" t="str">
        <f>IF(E309=0, "*", IFERROR(_xlfn.XLOOKUP(E309, BS_ATIVIDADE[ATIVIDADE], BS_ATIVIDADE[UNIDADE]), "*"))</f>
        <v>*</v>
      </c>
      <c r="R309" s="128" t="str" cm="1">
        <f t="array" ref="R3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09" s="128" t="str" cm="1">
        <f t="array" ref="S3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09" s="10" t="str" cm="1">
        <f t="array" ref="T3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09" s="105"/>
      <c r="V309" s="151"/>
      <c r="W309" s="104"/>
      <c r="X309" s="129"/>
      <c r="Y309" s="104"/>
      <c r="Z309" s="105"/>
      <c r="AA309" s="103"/>
      <c r="AB309" s="152"/>
      <c r="AC309" s="107"/>
      <c r="AD309" s="105"/>
      <c r="AE309" s="105"/>
      <c r="AF309" s="105"/>
      <c r="AG309" s="14"/>
      <c r="AH309" s="126" t="str">
        <f>IF(BS_CONTROLE[[#This Row],[Atividade]]=0, "-", BS_CONTROLE[[#This Row],[Atividade]])</f>
        <v>-</v>
      </c>
      <c r="AI309" s="8" t="str">
        <f>IF(BS_CONTROLE[[#This Row],[Atividade]]=0, "-", BS_CONTROLE[[#This Row],[Atividade]])</f>
        <v>-</v>
      </c>
      <c r="AJ309" s="30">
        <f>BS_CONTROLE[[#This Row],[Local - Partida]]</f>
        <v>0</v>
      </c>
      <c r="AK309" s="30">
        <f>BS_CONTROLE[[#This Row],[Local - Encerramento]]</f>
        <v>0</v>
      </c>
      <c r="AL309" s="105" t="str">
        <f>IF(BS_CONTROLE[[#This Row],[Entre - Estações]]=0, "-", BS_CONTROLE[[#This Row],[Entre - Estações]])</f>
        <v>-</v>
      </c>
      <c r="AM309" s="105" t="str">
        <f>IF(BS_CONTROLE[[#This Row],[SB]]=0, "-", BS_CONTROLE[[#This Row],[SB]])</f>
        <v>-</v>
      </c>
      <c r="AN309" s="105" t="str">
        <f>IF(BS_CONTROLE[[#This Row],[SUB]]=0, "-", BS_CONTROLE[[#This Row],[SUB]])</f>
        <v>-</v>
      </c>
      <c r="AO309" s="105">
        <f>BS_CONTROLE[[#This Row],[KM - Inicio]]</f>
        <v>0</v>
      </c>
      <c r="AP309" s="105">
        <f>BS_CONTROLE[[#This Row],[KM - Inicio]]</f>
        <v>0</v>
      </c>
      <c r="AQ309" s="108"/>
      <c r="AR309" s="108"/>
      <c r="AS309" s="108"/>
      <c r="AT309" s="135"/>
      <c r="AU309" s="135"/>
      <c r="AV309" s="13"/>
      <c r="AW309" s="13"/>
      <c r="AX309" s="176" t="str">
        <f>IF(D309="","*",IFERROR(IF(ISODD(COUNT(AR309:AW309)),"ERRO",SUM((AS309-AR309),(AU309-AT309),(AW309-AV309))),"ERRO"))</f>
        <v>*</v>
      </c>
      <c r="AY309" s="153"/>
      <c r="AZ309" s="109"/>
      <c r="BA309" s="9" t="str">
        <f>IFERROR(_xlfn.XLOOKUP(AH309, BS_ATIVIDADE[ATIVIDADE],BS_ATIVIDADE[UNIDADE] ), "*")</f>
        <v>*</v>
      </c>
      <c r="BB309" s="12" t="str" cm="1">
        <f t="array" ref="BB3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09" s="12" t="str" cm="1">
        <f t="array" ref="BC3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09" s="10" t="str" cm="1">
        <f t="array" ref="BD3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09" s="150"/>
      <c r="BF309" s="15"/>
      <c r="BG309" s="16"/>
      <c r="BH309" s="16"/>
      <c r="BI309" s="16"/>
      <c r="BJ309" s="17"/>
      <c r="BK309" s="15"/>
      <c r="BL309" s="130"/>
      <c r="BM309" s="130"/>
      <c r="BN309" s="130"/>
      <c r="BO309" s="17"/>
      <c r="BP309" s="11" t="str">
        <f t="shared" si="18"/>
        <v>Aderente</v>
      </c>
      <c r="BQ309" s="18" t="str">
        <f>IF(OR(B309="",E309=""),"*",AX309/O309)</f>
        <v>*</v>
      </c>
      <c r="BR309" s="18" t="str">
        <f>IF(OR(B309="",E309=""),"*",AZ309/P309)</f>
        <v>*</v>
      </c>
      <c r="BS309" s="210" t="str">
        <f t="shared" si="19"/>
        <v/>
      </c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</row>
    <row r="310" spans="1:122">
      <c r="A310" s="45" t="str">
        <f t="shared" si="17"/>
        <v/>
      </c>
      <c r="B310" s="102"/>
      <c r="C310" s="134" t="str">
        <f>IF(BS_CONTROLE[[#This Row],[DATA]]="","",WEEKNUM(BS_CONTROLE[[#This Row],[DATA]]))</f>
        <v/>
      </c>
      <c r="D310" s="104"/>
      <c r="E310" s="126"/>
      <c r="F310" s="142" t="str">
        <f>IF(D310="","*",VLOOKUP(E310,BS_ATIVIDADE[],3,FALSE))</f>
        <v>*</v>
      </c>
      <c r="G310" s="106"/>
      <c r="H310" s="106"/>
      <c r="I310" s="105"/>
      <c r="J310" s="105"/>
      <c r="K310" s="105"/>
      <c r="L310" s="127" t="str" cm="1">
        <f t="array" ref="L3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0" s="127" t="str" cm="1">
        <f t="array" ref="M3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0" s="106"/>
      <c r="O310" s="106"/>
      <c r="P310" s="105"/>
      <c r="Q310" s="9" t="str">
        <f>IF(E310=0, "*", IFERROR(_xlfn.XLOOKUP(E310, BS_ATIVIDADE[ATIVIDADE], BS_ATIVIDADE[UNIDADE]), "*"))</f>
        <v>*</v>
      </c>
      <c r="R310" s="128" t="str" cm="1">
        <f t="array" ref="R3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0" s="128" t="str" cm="1">
        <f t="array" ref="S3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0" s="10" t="str" cm="1">
        <f t="array" ref="T3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0" s="105"/>
      <c r="V310" s="151"/>
      <c r="W310" s="104"/>
      <c r="X310" s="129"/>
      <c r="Y310" s="104"/>
      <c r="Z310" s="105"/>
      <c r="AA310" s="103"/>
      <c r="AB310" s="152"/>
      <c r="AC310" s="107"/>
      <c r="AD310" s="105"/>
      <c r="AE310" s="105"/>
      <c r="AF310" s="105"/>
      <c r="AG310" s="14"/>
      <c r="AH310" s="126" t="str">
        <f>IF(BS_CONTROLE[[#This Row],[Atividade]]=0, "-", BS_CONTROLE[[#This Row],[Atividade]])</f>
        <v>-</v>
      </c>
      <c r="AI310" s="8" t="str">
        <f>IF(BS_CONTROLE[[#This Row],[Atividade]]=0, "-", BS_CONTROLE[[#This Row],[Atividade]])</f>
        <v>-</v>
      </c>
      <c r="AJ310" s="30">
        <f>BS_CONTROLE[[#This Row],[Local - Partida]]</f>
        <v>0</v>
      </c>
      <c r="AK310" s="30">
        <f>BS_CONTROLE[[#This Row],[Local - Encerramento]]</f>
        <v>0</v>
      </c>
      <c r="AL310" s="105" t="str">
        <f>IF(BS_CONTROLE[[#This Row],[Entre - Estações]]=0, "-", BS_CONTROLE[[#This Row],[Entre - Estações]])</f>
        <v>-</v>
      </c>
      <c r="AM310" s="105" t="str">
        <f>IF(BS_CONTROLE[[#This Row],[SB]]=0, "-", BS_CONTROLE[[#This Row],[SB]])</f>
        <v>-</v>
      </c>
      <c r="AN310" s="105" t="str">
        <f>IF(BS_CONTROLE[[#This Row],[SUB]]=0, "-", BS_CONTROLE[[#This Row],[SUB]])</f>
        <v>-</v>
      </c>
      <c r="AO310" s="105">
        <f>BS_CONTROLE[[#This Row],[KM - Inicio]]</f>
        <v>0</v>
      </c>
      <c r="AP310" s="105">
        <f>BS_CONTROLE[[#This Row],[KM - Inicio]]</f>
        <v>0</v>
      </c>
      <c r="AQ310" s="108"/>
      <c r="AR310" s="108"/>
      <c r="AS310" s="108"/>
      <c r="AT310" s="135"/>
      <c r="AU310" s="135"/>
      <c r="AV310" s="13"/>
      <c r="AW310" s="13"/>
      <c r="AX310" s="176" t="str">
        <f>IF(D310="","*",IFERROR(IF(ISODD(COUNT(AR310:AW310)),"ERRO",SUM((AS310-AR310),(AU310-AT310),(AW310-AV310))),"ERRO"))</f>
        <v>*</v>
      </c>
      <c r="AY310" s="153"/>
      <c r="AZ310" s="109"/>
      <c r="BA310" s="9" t="str">
        <f>IFERROR(_xlfn.XLOOKUP(AH310, BS_ATIVIDADE[ATIVIDADE],BS_ATIVIDADE[UNIDADE] ), "*")</f>
        <v>*</v>
      </c>
      <c r="BB310" s="12" t="str" cm="1">
        <f t="array" ref="BB3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0" s="12" t="str" cm="1">
        <f t="array" ref="BC3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0" s="10" t="str" cm="1">
        <f t="array" ref="BD3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0" s="150"/>
      <c r="BF310" s="15"/>
      <c r="BG310" s="16"/>
      <c r="BH310" s="16"/>
      <c r="BI310" s="16"/>
      <c r="BJ310" s="17"/>
      <c r="BK310" s="15"/>
      <c r="BL310" s="130"/>
      <c r="BM310" s="130"/>
      <c r="BN310" s="130"/>
      <c r="BO310" s="17"/>
      <c r="BP310" s="11" t="str">
        <f t="shared" si="18"/>
        <v>Aderente</v>
      </c>
      <c r="BQ310" s="18" t="str">
        <f>IF(OR(B310="",E310=""),"*",AX310/O310)</f>
        <v>*</v>
      </c>
      <c r="BR310" s="18" t="str">
        <f>IF(OR(B310="",E310=""),"*",AZ310/P310)</f>
        <v>*</v>
      </c>
      <c r="BS310" s="210" t="str">
        <f t="shared" si="19"/>
        <v/>
      </c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</row>
    <row r="311" spans="1:122">
      <c r="A311" s="45" t="str">
        <f t="shared" si="17"/>
        <v/>
      </c>
      <c r="B311" s="102"/>
      <c r="C311" s="134" t="str">
        <f>IF(BS_CONTROLE[[#This Row],[DATA]]="","",WEEKNUM(BS_CONTROLE[[#This Row],[DATA]]))</f>
        <v/>
      </c>
      <c r="D311" s="104"/>
      <c r="E311" s="126"/>
      <c r="F311" s="142" t="str">
        <f>IF(D311="","*",VLOOKUP(E311,BS_ATIVIDADE[],3,FALSE))</f>
        <v>*</v>
      </c>
      <c r="G311" s="106"/>
      <c r="H311" s="106"/>
      <c r="I311" s="105"/>
      <c r="J311" s="105"/>
      <c r="K311" s="105"/>
      <c r="L311" s="127" t="str" cm="1">
        <f t="array" ref="L3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1" s="127" t="str" cm="1">
        <f t="array" ref="M3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1" s="106"/>
      <c r="O311" s="106"/>
      <c r="P311" s="105"/>
      <c r="Q311" s="9" t="str">
        <f>IF(E311=0, "*", IFERROR(_xlfn.XLOOKUP(E311, BS_ATIVIDADE[ATIVIDADE], BS_ATIVIDADE[UNIDADE]), "*"))</f>
        <v>*</v>
      </c>
      <c r="R311" s="128" t="str" cm="1">
        <f t="array" ref="R3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1" s="128" t="str" cm="1">
        <f t="array" ref="S3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1" s="10" t="str" cm="1">
        <f t="array" ref="T3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1" s="105"/>
      <c r="V311" s="151"/>
      <c r="W311" s="104"/>
      <c r="X311" s="129"/>
      <c r="Y311" s="104"/>
      <c r="Z311" s="105"/>
      <c r="AA311" s="103"/>
      <c r="AB311" s="152"/>
      <c r="AC311" s="107"/>
      <c r="AD311" s="105"/>
      <c r="AE311" s="105"/>
      <c r="AF311" s="105"/>
      <c r="AG311" s="14"/>
      <c r="AH311" s="126" t="str">
        <f>IF(BS_CONTROLE[[#This Row],[Atividade]]=0, "-", BS_CONTROLE[[#This Row],[Atividade]])</f>
        <v>-</v>
      </c>
      <c r="AI311" s="8" t="str">
        <f>IF(BS_CONTROLE[[#This Row],[Atividade]]=0, "-", BS_CONTROLE[[#This Row],[Atividade]])</f>
        <v>-</v>
      </c>
      <c r="AJ311" s="30">
        <f>BS_CONTROLE[[#This Row],[Local - Partida]]</f>
        <v>0</v>
      </c>
      <c r="AK311" s="30">
        <f>BS_CONTROLE[[#This Row],[Local - Encerramento]]</f>
        <v>0</v>
      </c>
      <c r="AL311" s="105" t="str">
        <f>IF(BS_CONTROLE[[#This Row],[Entre - Estações]]=0, "-", BS_CONTROLE[[#This Row],[Entre - Estações]])</f>
        <v>-</v>
      </c>
      <c r="AM311" s="105" t="str">
        <f>IF(BS_CONTROLE[[#This Row],[SB]]=0, "-", BS_CONTROLE[[#This Row],[SB]])</f>
        <v>-</v>
      </c>
      <c r="AN311" s="105" t="str">
        <f>IF(BS_CONTROLE[[#This Row],[SUB]]=0, "-", BS_CONTROLE[[#This Row],[SUB]])</f>
        <v>-</v>
      </c>
      <c r="AO311" s="105">
        <f>BS_CONTROLE[[#This Row],[KM - Inicio]]</f>
        <v>0</v>
      </c>
      <c r="AP311" s="105">
        <f>BS_CONTROLE[[#This Row],[KM - Inicio]]</f>
        <v>0</v>
      </c>
      <c r="AQ311" s="108"/>
      <c r="AR311" s="108"/>
      <c r="AS311" s="108"/>
      <c r="AT311" s="135"/>
      <c r="AU311" s="135"/>
      <c r="AV311" s="13"/>
      <c r="AW311" s="13"/>
      <c r="AX311" s="176" t="str">
        <f>IF(D311="","*",IFERROR(IF(ISODD(COUNT(AR311:AW311)),"ERRO",SUM((AS311-AR311),(AU311-AT311),(AW311-AV311))),"ERRO"))</f>
        <v>*</v>
      </c>
      <c r="AY311" s="153"/>
      <c r="AZ311" s="109"/>
      <c r="BA311" s="9" t="str">
        <f>IFERROR(_xlfn.XLOOKUP(AH311, BS_ATIVIDADE[ATIVIDADE],BS_ATIVIDADE[UNIDADE] ), "*")</f>
        <v>*</v>
      </c>
      <c r="BB311" s="12" t="str" cm="1">
        <f t="array" ref="BB3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1" s="12" t="str" cm="1">
        <f t="array" ref="BC3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1" s="10" t="str" cm="1">
        <f t="array" ref="BD3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1" s="150"/>
      <c r="BF311" s="15"/>
      <c r="BG311" s="16"/>
      <c r="BH311" s="16"/>
      <c r="BI311" s="16"/>
      <c r="BJ311" s="17"/>
      <c r="BK311" s="15"/>
      <c r="BL311" s="130"/>
      <c r="BM311" s="130"/>
      <c r="BN311" s="130"/>
      <c r="BO311" s="17"/>
      <c r="BP311" s="11" t="str">
        <f t="shared" si="18"/>
        <v>Aderente</v>
      </c>
      <c r="BQ311" s="18" t="str">
        <f>IF(OR(B311="",E311=""),"*",AX311/O311)</f>
        <v>*</v>
      </c>
      <c r="BR311" s="18" t="str">
        <f>IF(OR(B311="",E311=""),"*",AZ311/P311)</f>
        <v>*</v>
      </c>
      <c r="BS311" s="210" t="str">
        <f t="shared" si="19"/>
        <v/>
      </c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</row>
    <row r="312" spans="1:122">
      <c r="A312" s="45" t="str">
        <f t="shared" si="17"/>
        <v/>
      </c>
      <c r="B312" s="102"/>
      <c r="C312" s="134" t="str">
        <f>IF(BS_CONTROLE[[#This Row],[DATA]]="","",WEEKNUM(BS_CONTROLE[[#This Row],[DATA]]))</f>
        <v/>
      </c>
      <c r="D312" s="104"/>
      <c r="E312" s="126"/>
      <c r="F312" s="142" t="str">
        <f>IF(D312="","*",VLOOKUP(E312,BS_ATIVIDADE[],3,FALSE))</f>
        <v>*</v>
      </c>
      <c r="G312" s="106"/>
      <c r="H312" s="106"/>
      <c r="I312" s="105"/>
      <c r="J312" s="105"/>
      <c r="K312" s="105"/>
      <c r="L312" s="127" t="str" cm="1">
        <f t="array" ref="L3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2" s="127" t="str" cm="1">
        <f t="array" ref="M3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2" s="106"/>
      <c r="O312" s="106"/>
      <c r="P312" s="105"/>
      <c r="Q312" s="9" t="str">
        <f>IF(E312=0, "*", IFERROR(_xlfn.XLOOKUP(E312, BS_ATIVIDADE[ATIVIDADE], BS_ATIVIDADE[UNIDADE]), "*"))</f>
        <v>*</v>
      </c>
      <c r="R312" s="128" t="str" cm="1">
        <f t="array" ref="R3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2" s="128" t="str" cm="1">
        <f t="array" ref="S3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2" s="10" t="str" cm="1">
        <f t="array" ref="T3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2" s="105"/>
      <c r="V312" s="151"/>
      <c r="W312" s="104"/>
      <c r="X312" s="129"/>
      <c r="Y312" s="104"/>
      <c r="Z312" s="105"/>
      <c r="AA312" s="103"/>
      <c r="AB312" s="152"/>
      <c r="AC312" s="107"/>
      <c r="AD312" s="105"/>
      <c r="AE312" s="105"/>
      <c r="AF312" s="105"/>
      <c r="AG312" s="14"/>
      <c r="AH312" s="126" t="str">
        <f>IF(BS_CONTROLE[[#This Row],[Atividade]]=0, "-", BS_CONTROLE[[#This Row],[Atividade]])</f>
        <v>-</v>
      </c>
      <c r="AI312" s="8" t="str">
        <f>IF(BS_CONTROLE[[#This Row],[Atividade]]=0, "-", BS_CONTROLE[[#This Row],[Atividade]])</f>
        <v>-</v>
      </c>
      <c r="AJ312" s="30">
        <f>BS_CONTROLE[[#This Row],[Local - Partida]]</f>
        <v>0</v>
      </c>
      <c r="AK312" s="30">
        <f>BS_CONTROLE[[#This Row],[Local - Encerramento]]</f>
        <v>0</v>
      </c>
      <c r="AL312" s="105" t="str">
        <f>IF(BS_CONTROLE[[#This Row],[Entre - Estações]]=0, "-", BS_CONTROLE[[#This Row],[Entre - Estações]])</f>
        <v>-</v>
      </c>
      <c r="AM312" s="105" t="str">
        <f>IF(BS_CONTROLE[[#This Row],[SB]]=0, "-", BS_CONTROLE[[#This Row],[SB]])</f>
        <v>-</v>
      </c>
      <c r="AN312" s="105" t="str">
        <f>IF(BS_CONTROLE[[#This Row],[SUB]]=0, "-", BS_CONTROLE[[#This Row],[SUB]])</f>
        <v>-</v>
      </c>
      <c r="AO312" s="105">
        <f>BS_CONTROLE[[#This Row],[KM - Inicio]]</f>
        <v>0</v>
      </c>
      <c r="AP312" s="105">
        <f>BS_CONTROLE[[#This Row],[KM - Inicio]]</f>
        <v>0</v>
      </c>
      <c r="AQ312" s="108"/>
      <c r="AR312" s="108"/>
      <c r="AS312" s="108"/>
      <c r="AT312" s="135"/>
      <c r="AU312" s="135"/>
      <c r="AV312" s="13"/>
      <c r="AW312" s="13"/>
      <c r="AX312" s="176" t="str">
        <f>IF(D312="","*",IFERROR(IF(ISODD(COUNT(AR312:AW312)),"ERRO",SUM((AS312-AR312),(AU312-AT312),(AW312-AV312))),"ERRO"))</f>
        <v>*</v>
      </c>
      <c r="AY312" s="153"/>
      <c r="AZ312" s="109"/>
      <c r="BA312" s="9" t="str">
        <f>IFERROR(_xlfn.XLOOKUP(AH312, BS_ATIVIDADE[ATIVIDADE],BS_ATIVIDADE[UNIDADE] ), "*")</f>
        <v>*</v>
      </c>
      <c r="BB312" s="12" t="str" cm="1">
        <f t="array" ref="BB3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2" s="12" t="str" cm="1">
        <f t="array" ref="BC3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2" s="10" t="str" cm="1">
        <f t="array" ref="BD3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2" s="150"/>
      <c r="BF312" s="15"/>
      <c r="BG312" s="16"/>
      <c r="BH312" s="16"/>
      <c r="BI312" s="16"/>
      <c r="BJ312" s="17"/>
      <c r="BK312" s="15"/>
      <c r="BL312" s="130"/>
      <c r="BM312" s="130"/>
      <c r="BN312" s="130"/>
      <c r="BO312" s="17"/>
      <c r="BP312" s="11" t="str">
        <f t="shared" si="18"/>
        <v>Aderente</v>
      </c>
      <c r="BQ312" s="18" t="str">
        <f>IF(OR(B312="",E312=""),"*",AX312/O312)</f>
        <v>*</v>
      </c>
      <c r="BR312" s="18" t="str">
        <f>IF(OR(B312="",E312=""),"*",AZ312/P312)</f>
        <v>*</v>
      </c>
      <c r="BS312" s="210" t="str">
        <f t="shared" si="19"/>
        <v/>
      </c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</row>
    <row r="313" spans="1:122">
      <c r="A313" s="45" t="str">
        <f t="shared" si="17"/>
        <v/>
      </c>
      <c r="B313" s="102"/>
      <c r="C313" s="134" t="str">
        <f>IF(BS_CONTROLE[[#This Row],[DATA]]="","",WEEKNUM(BS_CONTROLE[[#This Row],[DATA]]))</f>
        <v/>
      </c>
      <c r="D313" s="104"/>
      <c r="E313" s="126"/>
      <c r="F313" s="142" t="str">
        <f>IF(D313="","*",VLOOKUP(E313,BS_ATIVIDADE[],3,FALSE))</f>
        <v>*</v>
      </c>
      <c r="G313" s="106"/>
      <c r="H313" s="106"/>
      <c r="I313" s="105"/>
      <c r="J313" s="105"/>
      <c r="K313" s="105"/>
      <c r="L313" s="127" t="str" cm="1">
        <f t="array" ref="L3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3" s="127" t="str" cm="1">
        <f t="array" ref="M3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3" s="106"/>
      <c r="O313" s="106"/>
      <c r="P313" s="105"/>
      <c r="Q313" s="9" t="str">
        <f>IF(E313=0, "*", IFERROR(_xlfn.XLOOKUP(E313, BS_ATIVIDADE[ATIVIDADE], BS_ATIVIDADE[UNIDADE]), "*"))</f>
        <v>*</v>
      </c>
      <c r="R313" s="128" t="str" cm="1">
        <f t="array" ref="R3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3" s="128" t="str" cm="1">
        <f t="array" ref="S3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3" s="10" t="str" cm="1">
        <f t="array" ref="T3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3" s="105"/>
      <c r="V313" s="151"/>
      <c r="W313" s="104"/>
      <c r="X313" s="129"/>
      <c r="Y313" s="104"/>
      <c r="Z313" s="105"/>
      <c r="AA313" s="103"/>
      <c r="AB313" s="152"/>
      <c r="AC313" s="107"/>
      <c r="AD313" s="105"/>
      <c r="AE313" s="105"/>
      <c r="AF313" s="105"/>
      <c r="AG313" s="14"/>
      <c r="AH313" s="126" t="str">
        <f>IF(BS_CONTROLE[[#This Row],[Atividade]]=0, "-", BS_CONTROLE[[#This Row],[Atividade]])</f>
        <v>-</v>
      </c>
      <c r="AI313" s="8" t="str">
        <f>IF(BS_CONTROLE[[#This Row],[Atividade]]=0, "-", BS_CONTROLE[[#This Row],[Atividade]])</f>
        <v>-</v>
      </c>
      <c r="AJ313" s="30">
        <f>BS_CONTROLE[[#This Row],[Local - Partida]]</f>
        <v>0</v>
      </c>
      <c r="AK313" s="30">
        <f>BS_CONTROLE[[#This Row],[Local - Encerramento]]</f>
        <v>0</v>
      </c>
      <c r="AL313" s="105" t="str">
        <f>IF(BS_CONTROLE[[#This Row],[Entre - Estações]]=0, "-", BS_CONTROLE[[#This Row],[Entre - Estações]])</f>
        <v>-</v>
      </c>
      <c r="AM313" s="105" t="str">
        <f>IF(BS_CONTROLE[[#This Row],[SB]]=0, "-", BS_CONTROLE[[#This Row],[SB]])</f>
        <v>-</v>
      </c>
      <c r="AN313" s="105" t="str">
        <f>IF(BS_CONTROLE[[#This Row],[SUB]]=0, "-", BS_CONTROLE[[#This Row],[SUB]])</f>
        <v>-</v>
      </c>
      <c r="AO313" s="105">
        <f>BS_CONTROLE[[#This Row],[KM - Inicio]]</f>
        <v>0</v>
      </c>
      <c r="AP313" s="105">
        <f>BS_CONTROLE[[#This Row],[KM - Inicio]]</f>
        <v>0</v>
      </c>
      <c r="AQ313" s="108"/>
      <c r="AR313" s="108"/>
      <c r="AS313" s="108"/>
      <c r="AT313" s="135"/>
      <c r="AU313" s="135"/>
      <c r="AV313" s="13"/>
      <c r="AW313" s="13"/>
      <c r="AX313" s="176" t="str">
        <f>IF(D313="","*",IFERROR(IF(ISODD(COUNT(AR313:AW313)),"ERRO",SUM((AS313-AR313),(AU313-AT313),(AW313-AV313))),"ERRO"))</f>
        <v>*</v>
      </c>
      <c r="AY313" s="153"/>
      <c r="AZ313" s="109"/>
      <c r="BA313" s="9" t="str">
        <f>IFERROR(_xlfn.XLOOKUP(AH313, BS_ATIVIDADE[ATIVIDADE],BS_ATIVIDADE[UNIDADE] ), "*")</f>
        <v>*</v>
      </c>
      <c r="BB313" s="12" t="str" cm="1">
        <f t="array" ref="BB3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3" s="12" t="str" cm="1">
        <f t="array" ref="BC3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3" s="10" t="str" cm="1">
        <f t="array" ref="BD3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3" s="150"/>
      <c r="BF313" s="15"/>
      <c r="BG313" s="16"/>
      <c r="BH313" s="16"/>
      <c r="BI313" s="16"/>
      <c r="BJ313" s="17"/>
      <c r="BK313" s="15"/>
      <c r="BL313" s="130"/>
      <c r="BM313" s="130"/>
      <c r="BN313" s="130"/>
      <c r="BO313" s="17"/>
      <c r="BP313" s="11" t="str">
        <f t="shared" si="18"/>
        <v>Aderente</v>
      </c>
      <c r="BQ313" s="18" t="str">
        <f>IF(OR(B313="",E313=""),"*",AX313/O313)</f>
        <v>*</v>
      </c>
      <c r="BR313" s="18" t="str">
        <f>IF(OR(B313="",E313=""),"*",AZ313/P313)</f>
        <v>*</v>
      </c>
      <c r="BS313" s="210" t="str">
        <f t="shared" si="19"/>
        <v/>
      </c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</row>
    <row r="314" spans="1:122">
      <c r="A314" s="45" t="str">
        <f t="shared" si="17"/>
        <v/>
      </c>
      <c r="B314" s="102"/>
      <c r="C314" s="134" t="str">
        <f>IF(BS_CONTROLE[[#This Row],[DATA]]="","",WEEKNUM(BS_CONTROLE[[#This Row],[DATA]]))</f>
        <v/>
      </c>
      <c r="D314" s="104"/>
      <c r="E314" s="126"/>
      <c r="F314" s="142" t="str">
        <f>IF(D314="","*",VLOOKUP(E314,BS_ATIVIDADE[],3,FALSE))</f>
        <v>*</v>
      </c>
      <c r="G314" s="106"/>
      <c r="H314" s="106"/>
      <c r="I314" s="105"/>
      <c r="J314" s="105"/>
      <c r="K314" s="105"/>
      <c r="L314" s="127" t="str" cm="1">
        <f t="array" ref="L3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4" s="127" t="str" cm="1">
        <f t="array" ref="M3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4" s="106"/>
      <c r="O314" s="106"/>
      <c r="P314" s="105"/>
      <c r="Q314" s="9" t="str">
        <f>IF(E314=0, "*", IFERROR(_xlfn.XLOOKUP(E314, BS_ATIVIDADE[ATIVIDADE], BS_ATIVIDADE[UNIDADE]), "*"))</f>
        <v>*</v>
      </c>
      <c r="R314" s="128" t="str" cm="1">
        <f t="array" ref="R3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4" s="128" t="str" cm="1">
        <f t="array" ref="S3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4" s="10" t="str" cm="1">
        <f t="array" ref="T3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4" s="105"/>
      <c r="V314" s="151"/>
      <c r="W314" s="104"/>
      <c r="X314" s="129"/>
      <c r="Y314" s="104"/>
      <c r="Z314" s="105"/>
      <c r="AA314" s="103"/>
      <c r="AB314" s="152"/>
      <c r="AC314" s="107"/>
      <c r="AD314" s="105"/>
      <c r="AE314" s="105"/>
      <c r="AF314" s="105"/>
      <c r="AG314" s="14"/>
      <c r="AH314" s="126" t="str">
        <f>IF(BS_CONTROLE[[#This Row],[Atividade]]=0, "-", BS_CONTROLE[[#This Row],[Atividade]])</f>
        <v>-</v>
      </c>
      <c r="AI314" s="8" t="str">
        <f>IF(BS_CONTROLE[[#This Row],[Atividade]]=0, "-", BS_CONTROLE[[#This Row],[Atividade]])</f>
        <v>-</v>
      </c>
      <c r="AJ314" s="30">
        <f>BS_CONTROLE[[#This Row],[Local - Partida]]</f>
        <v>0</v>
      </c>
      <c r="AK314" s="30">
        <f>BS_CONTROLE[[#This Row],[Local - Encerramento]]</f>
        <v>0</v>
      </c>
      <c r="AL314" s="105" t="str">
        <f>IF(BS_CONTROLE[[#This Row],[Entre - Estações]]=0, "-", BS_CONTROLE[[#This Row],[Entre - Estações]])</f>
        <v>-</v>
      </c>
      <c r="AM314" s="105" t="str">
        <f>IF(BS_CONTROLE[[#This Row],[SB]]=0, "-", BS_CONTROLE[[#This Row],[SB]])</f>
        <v>-</v>
      </c>
      <c r="AN314" s="105" t="str">
        <f>IF(BS_CONTROLE[[#This Row],[SUB]]=0, "-", BS_CONTROLE[[#This Row],[SUB]])</f>
        <v>-</v>
      </c>
      <c r="AO314" s="105">
        <f>BS_CONTROLE[[#This Row],[KM - Inicio]]</f>
        <v>0</v>
      </c>
      <c r="AP314" s="105">
        <f>BS_CONTROLE[[#This Row],[KM - Inicio]]</f>
        <v>0</v>
      </c>
      <c r="AQ314" s="108"/>
      <c r="AR314" s="108"/>
      <c r="AS314" s="108"/>
      <c r="AT314" s="135"/>
      <c r="AU314" s="135"/>
      <c r="AV314" s="13"/>
      <c r="AW314" s="13"/>
      <c r="AX314" s="176" t="str">
        <f>IF(D314="","*",IFERROR(IF(ISODD(COUNT(AR314:AW314)),"ERRO",SUM((AS314-AR314),(AU314-AT314),(AW314-AV314))),"ERRO"))</f>
        <v>*</v>
      </c>
      <c r="AY314" s="153"/>
      <c r="AZ314" s="109"/>
      <c r="BA314" s="9" t="str">
        <f>IFERROR(_xlfn.XLOOKUP(AH314, BS_ATIVIDADE[ATIVIDADE],BS_ATIVIDADE[UNIDADE] ), "*")</f>
        <v>*</v>
      </c>
      <c r="BB314" s="12" t="str" cm="1">
        <f t="array" ref="BB3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4" s="12" t="str" cm="1">
        <f t="array" ref="BC3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4" s="10" t="str" cm="1">
        <f t="array" ref="BD3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4" s="150"/>
      <c r="BF314" s="15"/>
      <c r="BG314" s="16"/>
      <c r="BH314" s="16"/>
      <c r="BI314" s="16"/>
      <c r="BJ314" s="17"/>
      <c r="BK314" s="15"/>
      <c r="BL314" s="130"/>
      <c r="BM314" s="130"/>
      <c r="BN314" s="130"/>
      <c r="BO314" s="17"/>
      <c r="BP314" s="11" t="str">
        <f t="shared" si="18"/>
        <v>Aderente</v>
      </c>
      <c r="BQ314" s="18" t="str">
        <f>IF(OR(B314="",E314=""),"*",AX314/O314)</f>
        <v>*</v>
      </c>
      <c r="BR314" s="18" t="str">
        <f>IF(OR(B314="",E314=""),"*",AZ314/P314)</f>
        <v>*</v>
      </c>
      <c r="BS314" s="210" t="str">
        <f t="shared" si="19"/>
        <v/>
      </c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</row>
    <row r="315" spans="1:122">
      <c r="A315" s="45" t="str">
        <f t="shared" si="17"/>
        <v/>
      </c>
      <c r="B315" s="102"/>
      <c r="C315" s="134" t="str">
        <f>IF(BS_CONTROLE[[#This Row],[DATA]]="","",WEEKNUM(BS_CONTROLE[[#This Row],[DATA]]))</f>
        <v/>
      </c>
      <c r="D315" s="104"/>
      <c r="E315" s="126"/>
      <c r="F315" s="142" t="str">
        <f>IF(D315="","*",VLOOKUP(E315,BS_ATIVIDADE[],3,FALSE))</f>
        <v>*</v>
      </c>
      <c r="G315" s="106"/>
      <c r="H315" s="106"/>
      <c r="I315" s="105"/>
      <c r="J315" s="105"/>
      <c r="K315" s="105"/>
      <c r="L315" s="127" t="str" cm="1">
        <f t="array" ref="L3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5" s="127" t="str" cm="1">
        <f t="array" ref="M3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5" s="106"/>
      <c r="O315" s="106"/>
      <c r="P315" s="105"/>
      <c r="Q315" s="9" t="str">
        <f>IF(E315=0, "*", IFERROR(_xlfn.XLOOKUP(E315, BS_ATIVIDADE[ATIVIDADE], BS_ATIVIDADE[UNIDADE]), "*"))</f>
        <v>*</v>
      </c>
      <c r="R315" s="128" t="str" cm="1">
        <f t="array" ref="R3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5" s="128" t="str" cm="1">
        <f t="array" ref="S3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5" s="10" t="str" cm="1">
        <f t="array" ref="T3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5" s="105"/>
      <c r="V315" s="151"/>
      <c r="W315" s="104"/>
      <c r="X315" s="129"/>
      <c r="Y315" s="104"/>
      <c r="Z315" s="105"/>
      <c r="AA315" s="103"/>
      <c r="AB315" s="152"/>
      <c r="AC315" s="107"/>
      <c r="AD315" s="105"/>
      <c r="AE315" s="105"/>
      <c r="AF315" s="105"/>
      <c r="AG315" s="14"/>
      <c r="AH315" s="126" t="str">
        <f>IF(BS_CONTROLE[[#This Row],[Atividade]]=0, "-", BS_CONTROLE[[#This Row],[Atividade]])</f>
        <v>-</v>
      </c>
      <c r="AI315" s="8" t="str">
        <f>IF(BS_CONTROLE[[#This Row],[Atividade]]=0, "-", BS_CONTROLE[[#This Row],[Atividade]])</f>
        <v>-</v>
      </c>
      <c r="AJ315" s="30">
        <f>BS_CONTROLE[[#This Row],[Local - Partida]]</f>
        <v>0</v>
      </c>
      <c r="AK315" s="30">
        <f>BS_CONTROLE[[#This Row],[Local - Encerramento]]</f>
        <v>0</v>
      </c>
      <c r="AL315" s="105" t="str">
        <f>IF(BS_CONTROLE[[#This Row],[Entre - Estações]]=0, "-", BS_CONTROLE[[#This Row],[Entre - Estações]])</f>
        <v>-</v>
      </c>
      <c r="AM315" s="105" t="str">
        <f>IF(BS_CONTROLE[[#This Row],[SB]]=0, "-", BS_CONTROLE[[#This Row],[SB]])</f>
        <v>-</v>
      </c>
      <c r="AN315" s="105" t="str">
        <f>IF(BS_CONTROLE[[#This Row],[SUB]]=0, "-", BS_CONTROLE[[#This Row],[SUB]])</f>
        <v>-</v>
      </c>
      <c r="AO315" s="105">
        <f>BS_CONTROLE[[#This Row],[KM - Inicio]]</f>
        <v>0</v>
      </c>
      <c r="AP315" s="105">
        <f>BS_CONTROLE[[#This Row],[KM - Inicio]]</f>
        <v>0</v>
      </c>
      <c r="AQ315" s="108"/>
      <c r="AR315" s="108"/>
      <c r="AS315" s="108"/>
      <c r="AT315" s="135"/>
      <c r="AU315" s="135"/>
      <c r="AV315" s="13"/>
      <c r="AW315" s="13"/>
      <c r="AX315" s="176" t="str">
        <f>IF(D315="","*",IFERROR(IF(ISODD(COUNT(AR315:AW315)),"ERRO",SUM((AS315-AR315),(AU315-AT315),(AW315-AV315))),"ERRO"))</f>
        <v>*</v>
      </c>
      <c r="AY315" s="153"/>
      <c r="AZ315" s="109"/>
      <c r="BA315" s="9" t="str">
        <f>IFERROR(_xlfn.XLOOKUP(AH315, BS_ATIVIDADE[ATIVIDADE],BS_ATIVIDADE[UNIDADE] ), "*")</f>
        <v>*</v>
      </c>
      <c r="BB315" s="12" t="str" cm="1">
        <f t="array" ref="BB3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5" s="12" t="str" cm="1">
        <f t="array" ref="BC3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5" s="10" t="str" cm="1">
        <f t="array" ref="BD3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5" s="150"/>
      <c r="BF315" s="15"/>
      <c r="BG315" s="16"/>
      <c r="BH315" s="16"/>
      <c r="BI315" s="16"/>
      <c r="BJ315" s="17"/>
      <c r="BK315" s="15"/>
      <c r="BL315" s="130"/>
      <c r="BM315" s="130"/>
      <c r="BN315" s="130"/>
      <c r="BO315" s="17"/>
      <c r="BP315" s="11" t="str">
        <f t="shared" si="18"/>
        <v>Aderente</v>
      </c>
      <c r="BQ315" s="18" t="str">
        <f>IF(OR(B315="",E315=""),"*",AX315/O315)</f>
        <v>*</v>
      </c>
      <c r="BR315" s="18" t="str">
        <f>IF(OR(B315="",E315=""),"*",AZ315/P315)</f>
        <v>*</v>
      </c>
      <c r="BS315" s="210" t="str">
        <f t="shared" si="19"/>
        <v/>
      </c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</row>
    <row r="316" spans="1:122">
      <c r="A316" s="45" t="str">
        <f t="shared" si="17"/>
        <v/>
      </c>
      <c r="B316" s="102"/>
      <c r="C316" s="134" t="str">
        <f>IF(BS_CONTROLE[[#This Row],[DATA]]="","",WEEKNUM(BS_CONTROLE[[#This Row],[DATA]]))</f>
        <v/>
      </c>
      <c r="D316" s="104"/>
      <c r="E316" s="126"/>
      <c r="F316" s="142" t="str">
        <f>IF(D316="","*",VLOOKUP(E316,BS_ATIVIDADE[],3,FALSE))</f>
        <v>*</v>
      </c>
      <c r="G316" s="106"/>
      <c r="H316" s="106"/>
      <c r="I316" s="105"/>
      <c r="J316" s="105"/>
      <c r="K316" s="105"/>
      <c r="L316" s="127" t="str" cm="1">
        <f t="array" ref="L3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6" s="127" t="str" cm="1">
        <f t="array" ref="M3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6" s="106"/>
      <c r="O316" s="106"/>
      <c r="P316" s="105"/>
      <c r="Q316" s="9" t="str">
        <f>IF(E316=0, "*", IFERROR(_xlfn.XLOOKUP(E316, BS_ATIVIDADE[ATIVIDADE], BS_ATIVIDADE[UNIDADE]), "*"))</f>
        <v>*</v>
      </c>
      <c r="R316" s="128" t="str" cm="1">
        <f t="array" ref="R3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6" s="128" t="str" cm="1">
        <f t="array" ref="S3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6" s="10" t="str" cm="1">
        <f t="array" ref="T3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6" s="105"/>
      <c r="V316" s="151"/>
      <c r="W316" s="104"/>
      <c r="X316" s="129"/>
      <c r="Y316" s="104"/>
      <c r="Z316" s="105"/>
      <c r="AA316" s="103"/>
      <c r="AB316" s="152"/>
      <c r="AC316" s="107"/>
      <c r="AD316" s="105"/>
      <c r="AE316" s="105"/>
      <c r="AF316" s="105"/>
      <c r="AG316" s="14"/>
      <c r="AH316" s="126" t="str">
        <f>IF(BS_CONTROLE[[#This Row],[Atividade]]=0, "-", BS_CONTROLE[[#This Row],[Atividade]])</f>
        <v>-</v>
      </c>
      <c r="AI316" s="8" t="str">
        <f>IF(BS_CONTROLE[[#This Row],[Atividade]]=0, "-", BS_CONTROLE[[#This Row],[Atividade]])</f>
        <v>-</v>
      </c>
      <c r="AJ316" s="30">
        <f>BS_CONTROLE[[#This Row],[Local - Partida]]</f>
        <v>0</v>
      </c>
      <c r="AK316" s="30">
        <f>BS_CONTROLE[[#This Row],[Local - Encerramento]]</f>
        <v>0</v>
      </c>
      <c r="AL316" s="105" t="str">
        <f>IF(BS_CONTROLE[[#This Row],[Entre - Estações]]=0, "-", BS_CONTROLE[[#This Row],[Entre - Estações]])</f>
        <v>-</v>
      </c>
      <c r="AM316" s="105" t="str">
        <f>IF(BS_CONTROLE[[#This Row],[SB]]=0, "-", BS_CONTROLE[[#This Row],[SB]])</f>
        <v>-</v>
      </c>
      <c r="AN316" s="105" t="str">
        <f>IF(BS_CONTROLE[[#This Row],[SUB]]=0, "-", BS_CONTROLE[[#This Row],[SUB]])</f>
        <v>-</v>
      </c>
      <c r="AO316" s="105">
        <f>BS_CONTROLE[[#This Row],[KM - Inicio]]</f>
        <v>0</v>
      </c>
      <c r="AP316" s="105">
        <f>BS_CONTROLE[[#This Row],[KM - Inicio]]</f>
        <v>0</v>
      </c>
      <c r="AQ316" s="108"/>
      <c r="AR316" s="108"/>
      <c r="AS316" s="108"/>
      <c r="AT316" s="135"/>
      <c r="AU316" s="135"/>
      <c r="AV316" s="13"/>
      <c r="AW316" s="13"/>
      <c r="AX316" s="176" t="str">
        <f>IF(D316="","*",IFERROR(IF(ISODD(COUNT(AR316:AW316)),"ERRO",SUM((AS316-AR316),(AU316-AT316),(AW316-AV316))),"ERRO"))</f>
        <v>*</v>
      </c>
      <c r="AY316" s="153"/>
      <c r="AZ316" s="109"/>
      <c r="BA316" s="9" t="str">
        <f>IFERROR(_xlfn.XLOOKUP(AH316, BS_ATIVIDADE[ATIVIDADE],BS_ATIVIDADE[UNIDADE] ), "*")</f>
        <v>*</v>
      </c>
      <c r="BB316" s="12" t="str" cm="1">
        <f t="array" ref="BB3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6" s="12" t="str" cm="1">
        <f t="array" ref="BC3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6" s="10" t="str" cm="1">
        <f t="array" ref="BD3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6" s="150"/>
      <c r="BF316" s="15"/>
      <c r="BG316" s="16"/>
      <c r="BH316" s="16"/>
      <c r="BI316" s="16"/>
      <c r="BJ316" s="17"/>
      <c r="BK316" s="15"/>
      <c r="BL316" s="130"/>
      <c r="BM316" s="130"/>
      <c r="BN316" s="130"/>
      <c r="BO316" s="17"/>
      <c r="BP316" s="11" t="str">
        <f t="shared" si="18"/>
        <v>Aderente</v>
      </c>
      <c r="BQ316" s="18" t="str">
        <f>IF(OR(B316="",E316=""),"*",AX316/O316)</f>
        <v>*</v>
      </c>
      <c r="BR316" s="18" t="str">
        <f>IF(OR(B316="",E316=""),"*",AZ316/P316)</f>
        <v>*</v>
      </c>
      <c r="BS316" s="210" t="str">
        <f t="shared" si="19"/>
        <v/>
      </c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</row>
    <row r="317" spans="1:122">
      <c r="A317" s="45" t="str">
        <f t="shared" si="17"/>
        <v/>
      </c>
      <c r="B317" s="102"/>
      <c r="C317" s="134" t="str">
        <f>IF(BS_CONTROLE[[#This Row],[DATA]]="","",WEEKNUM(BS_CONTROLE[[#This Row],[DATA]]))</f>
        <v/>
      </c>
      <c r="D317" s="104"/>
      <c r="E317" s="126"/>
      <c r="F317" s="142" t="str">
        <f>IF(D317="","*",VLOOKUP(E317,BS_ATIVIDADE[],3,FALSE))</f>
        <v>*</v>
      </c>
      <c r="G317" s="106"/>
      <c r="H317" s="106"/>
      <c r="I317" s="105"/>
      <c r="J317" s="105"/>
      <c r="K317" s="105"/>
      <c r="L317" s="127" t="str" cm="1">
        <f t="array" ref="L3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7" s="127" t="str" cm="1">
        <f t="array" ref="M3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7" s="106"/>
      <c r="O317" s="106"/>
      <c r="P317" s="105"/>
      <c r="Q317" s="9" t="str">
        <f>IF(E317=0, "*", IFERROR(_xlfn.XLOOKUP(E317, BS_ATIVIDADE[ATIVIDADE], BS_ATIVIDADE[UNIDADE]), "*"))</f>
        <v>*</v>
      </c>
      <c r="R317" s="128" t="str" cm="1">
        <f t="array" ref="R3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7" s="128" t="str" cm="1">
        <f t="array" ref="S3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7" s="10" t="str" cm="1">
        <f t="array" ref="T3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7" s="105"/>
      <c r="V317" s="151"/>
      <c r="W317" s="104"/>
      <c r="X317" s="129"/>
      <c r="Y317" s="104"/>
      <c r="Z317" s="105"/>
      <c r="AA317" s="103"/>
      <c r="AB317" s="152"/>
      <c r="AC317" s="107"/>
      <c r="AD317" s="105"/>
      <c r="AE317" s="105"/>
      <c r="AF317" s="105"/>
      <c r="AG317" s="14"/>
      <c r="AH317" s="126" t="str">
        <f>IF(BS_CONTROLE[[#This Row],[Atividade]]=0, "-", BS_CONTROLE[[#This Row],[Atividade]])</f>
        <v>-</v>
      </c>
      <c r="AI317" s="8" t="str">
        <f>IF(BS_CONTROLE[[#This Row],[Atividade]]=0, "-", BS_CONTROLE[[#This Row],[Atividade]])</f>
        <v>-</v>
      </c>
      <c r="AJ317" s="30">
        <f>BS_CONTROLE[[#This Row],[Local - Partida]]</f>
        <v>0</v>
      </c>
      <c r="AK317" s="30">
        <f>BS_CONTROLE[[#This Row],[Local - Encerramento]]</f>
        <v>0</v>
      </c>
      <c r="AL317" s="105" t="str">
        <f>IF(BS_CONTROLE[[#This Row],[Entre - Estações]]=0, "-", BS_CONTROLE[[#This Row],[Entre - Estações]])</f>
        <v>-</v>
      </c>
      <c r="AM317" s="105" t="str">
        <f>IF(BS_CONTROLE[[#This Row],[SB]]=0, "-", BS_CONTROLE[[#This Row],[SB]])</f>
        <v>-</v>
      </c>
      <c r="AN317" s="105" t="str">
        <f>IF(BS_CONTROLE[[#This Row],[SUB]]=0, "-", BS_CONTROLE[[#This Row],[SUB]])</f>
        <v>-</v>
      </c>
      <c r="AO317" s="105">
        <f>BS_CONTROLE[[#This Row],[KM - Inicio]]</f>
        <v>0</v>
      </c>
      <c r="AP317" s="105">
        <f>BS_CONTROLE[[#This Row],[KM - Inicio]]</f>
        <v>0</v>
      </c>
      <c r="AQ317" s="108"/>
      <c r="AR317" s="108"/>
      <c r="AS317" s="108"/>
      <c r="AT317" s="135"/>
      <c r="AU317" s="135"/>
      <c r="AV317" s="13"/>
      <c r="AW317" s="13"/>
      <c r="AX317" s="176" t="str">
        <f>IF(D317="","*",IFERROR(IF(ISODD(COUNT(AR317:AW317)),"ERRO",SUM((AS317-AR317),(AU317-AT317),(AW317-AV317))),"ERRO"))</f>
        <v>*</v>
      </c>
      <c r="AY317" s="153"/>
      <c r="AZ317" s="109"/>
      <c r="BA317" s="9" t="str">
        <f>IFERROR(_xlfn.XLOOKUP(AH317, BS_ATIVIDADE[ATIVIDADE],BS_ATIVIDADE[UNIDADE] ), "*")</f>
        <v>*</v>
      </c>
      <c r="BB317" s="12" t="str" cm="1">
        <f t="array" ref="BB3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7" s="12" t="str" cm="1">
        <f t="array" ref="BC3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7" s="10" t="str" cm="1">
        <f t="array" ref="BD3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7" s="150"/>
      <c r="BF317" s="15"/>
      <c r="BG317" s="16"/>
      <c r="BH317" s="16"/>
      <c r="BI317" s="16"/>
      <c r="BJ317" s="17"/>
      <c r="BK317" s="15"/>
      <c r="BL317" s="130"/>
      <c r="BM317" s="130"/>
      <c r="BN317" s="130"/>
      <c r="BO317" s="17"/>
      <c r="BP317" s="11" t="str">
        <f t="shared" si="18"/>
        <v>Aderente</v>
      </c>
      <c r="BQ317" s="18" t="str">
        <f>IF(OR(B317="",E317=""),"*",AX317/O317)</f>
        <v>*</v>
      </c>
      <c r="BR317" s="18" t="str">
        <f>IF(OR(B317="",E317=""),"*",AZ317/P317)</f>
        <v>*</v>
      </c>
      <c r="BS317" s="210" t="str">
        <f t="shared" si="19"/>
        <v/>
      </c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</row>
    <row r="318" spans="1:122">
      <c r="A318" s="45" t="str">
        <f t="shared" si="17"/>
        <v/>
      </c>
      <c r="B318" s="102"/>
      <c r="C318" s="134" t="str">
        <f>IF(BS_CONTROLE[[#This Row],[DATA]]="","",WEEKNUM(BS_CONTROLE[[#This Row],[DATA]]))</f>
        <v/>
      </c>
      <c r="D318" s="104"/>
      <c r="E318" s="126"/>
      <c r="F318" s="142" t="str">
        <f>IF(D318="","*",VLOOKUP(E318,BS_ATIVIDADE[],3,FALSE))</f>
        <v>*</v>
      </c>
      <c r="G318" s="106"/>
      <c r="H318" s="106"/>
      <c r="I318" s="105"/>
      <c r="J318" s="105"/>
      <c r="K318" s="105"/>
      <c r="L318" s="127" t="str" cm="1">
        <f t="array" ref="L3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8" s="127" t="str" cm="1">
        <f t="array" ref="M3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8" s="106"/>
      <c r="O318" s="106"/>
      <c r="P318" s="105"/>
      <c r="Q318" s="9" t="str">
        <f>IF(E318=0, "*", IFERROR(_xlfn.XLOOKUP(E318, BS_ATIVIDADE[ATIVIDADE], BS_ATIVIDADE[UNIDADE]), "*"))</f>
        <v>*</v>
      </c>
      <c r="R318" s="128" t="str" cm="1">
        <f t="array" ref="R3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8" s="128" t="str" cm="1">
        <f t="array" ref="S3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8" s="10" t="str" cm="1">
        <f t="array" ref="T3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8" s="105"/>
      <c r="V318" s="151"/>
      <c r="W318" s="104"/>
      <c r="X318" s="129"/>
      <c r="Y318" s="104"/>
      <c r="Z318" s="105"/>
      <c r="AA318" s="103"/>
      <c r="AB318" s="152"/>
      <c r="AC318" s="107"/>
      <c r="AD318" s="105"/>
      <c r="AE318" s="105"/>
      <c r="AF318" s="105"/>
      <c r="AG318" s="14"/>
      <c r="AH318" s="126" t="str">
        <f>IF(BS_CONTROLE[[#This Row],[Atividade]]=0, "-", BS_CONTROLE[[#This Row],[Atividade]])</f>
        <v>-</v>
      </c>
      <c r="AI318" s="8" t="str">
        <f>IF(BS_CONTROLE[[#This Row],[Atividade]]=0, "-", BS_CONTROLE[[#This Row],[Atividade]])</f>
        <v>-</v>
      </c>
      <c r="AJ318" s="30">
        <f>BS_CONTROLE[[#This Row],[Local - Partida]]</f>
        <v>0</v>
      </c>
      <c r="AK318" s="30">
        <f>BS_CONTROLE[[#This Row],[Local - Encerramento]]</f>
        <v>0</v>
      </c>
      <c r="AL318" s="105" t="str">
        <f>IF(BS_CONTROLE[[#This Row],[Entre - Estações]]=0, "-", BS_CONTROLE[[#This Row],[Entre - Estações]])</f>
        <v>-</v>
      </c>
      <c r="AM318" s="105" t="str">
        <f>IF(BS_CONTROLE[[#This Row],[SB]]=0, "-", BS_CONTROLE[[#This Row],[SB]])</f>
        <v>-</v>
      </c>
      <c r="AN318" s="105" t="str">
        <f>IF(BS_CONTROLE[[#This Row],[SUB]]=0, "-", BS_CONTROLE[[#This Row],[SUB]])</f>
        <v>-</v>
      </c>
      <c r="AO318" s="105">
        <f>BS_CONTROLE[[#This Row],[KM - Inicio]]</f>
        <v>0</v>
      </c>
      <c r="AP318" s="105">
        <f>BS_CONTROLE[[#This Row],[KM - Inicio]]</f>
        <v>0</v>
      </c>
      <c r="AQ318" s="108"/>
      <c r="AR318" s="108"/>
      <c r="AS318" s="108"/>
      <c r="AT318" s="135"/>
      <c r="AU318" s="135"/>
      <c r="AV318" s="13"/>
      <c r="AW318" s="13"/>
      <c r="AX318" s="176" t="str">
        <f>IF(D318="","*",IFERROR(IF(ISODD(COUNT(AR318:AW318)),"ERRO",SUM((AS318-AR318),(AU318-AT318),(AW318-AV318))),"ERRO"))</f>
        <v>*</v>
      </c>
      <c r="AY318" s="153"/>
      <c r="AZ318" s="109"/>
      <c r="BA318" s="9" t="str">
        <f>IFERROR(_xlfn.XLOOKUP(AH318, BS_ATIVIDADE[ATIVIDADE],BS_ATIVIDADE[UNIDADE] ), "*")</f>
        <v>*</v>
      </c>
      <c r="BB318" s="12" t="str" cm="1">
        <f t="array" ref="BB3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8" s="12" t="str" cm="1">
        <f t="array" ref="BC3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8" s="10" t="str" cm="1">
        <f t="array" ref="BD3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8" s="150"/>
      <c r="BF318" s="15"/>
      <c r="BG318" s="16"/>
      <c r="BH318" s="16"/>
      <c r="BI318" s="16"/>
      <c r="BJ318" s="17"/>
      <c r="BK318" s="15"/>
      <c r="BL318" s="130"/>
      <c r="BM318" s="130"/>
      <c r="BN318" s="130"/>
      <c r="BO318" s="17"/>
      <c r="BP318" s="11" t="str">
        <f t="shared" si="18"/>
        <v>Aderente</v>
      </c>
      <c r="BQ318" s="18" t="str">
        <f>IF(OR(B318="",E318=""),"*",AX318/O318)</f>
        <v>*</v>
      </c>
      <c r="BR318" s="18" t="str">
        <f>IF(OR(B318="",E318=""),"*",AZ318/P318)</f>
        <v>*</v>
      </c>
      <c r="BS318" s="210" t="str">
        <f t="shared" si="19"/>
        <v/>
      </c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</row>
    <row r="319" spans="1:122">
      <c r="A319" s="45" t="str">
        <f t="shared" ref="A319:A382" si="20">D319&amp;B319</f>
        <v/>
      </c>
      <c r="B319" s="102"/>
      <c r="C319" s="134" t="str">
        <f>IF(BS_CONTROLE[[#This Row],[DATA]]="","",WEEKNUM(BS_CONTROLE[[#This Row],[DATA]]))</f>
        <v/>
      </c>
      <c r="D319" s="104"/>
      <c r="E319" s="126"/>
      <c r="F319" s="142" t="str">
        <f>IF(D319="","*",VLOOKUP(E319,BS_ATIVIDADE[],3,FALSE))</f>
        <v>*</v>
      </c>
      <c r="G319" s="106"/>
      <c r="H319" s="106"/>
      <c r="I319" s="105"/>
      <c r="J319" s="105"/>
      <c r="K319" s="105"/>
      <c r="L319" s="127" t="str" cm="1">
        <f t="array" ref="L3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19" s="127" t="str" cm="1">
        <f t="array" ref="M3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19" s="106"/>
      <c r="O319" s="106"/>
      <c r="P319" s="105"/>
      <c r="Q319" s="9" t="str">
        <f>IF(E319=0, "*", IFERROR(_xlfn.XLOOKUP(E319, BS_ATIVIDADE[ATIVIDADE], BS_ATIVIDADE[UNIDADE]), "*"))</f>
        <v>*</v>
      </c>
      <c r="R319" s="128" t="str" cm="1">
        <f t="array" ref="R3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19" s="128" t="str" cm="1">
        <f t="array" ref="S3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19" s="10" t="str" cm="1">
        <f t="array" ref="T3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19" s="105"/>
      <c r="V319" s="151"/>
      <c r="W319" s="104"/>
      <c r="X319" s="129"/>
      <c r="Y319" s="104"/>
      <c r="Z319" s="105"/>
      <c r="AA319" s="103"/>
      <c r="AB319" s="152"/>
      <c r="AC319" s="107"/>
      <c r="AD319" s="105"/>
      <c r="AE319" s="105"/>
      <c r="AF319" s="105"/>
      <c r="AG319" s="14"/>
      <c r="AH319" s="126" t="str">
        <f>IF(BS_CONTROLE[[#This Row],[Atividade]]=0, "-", BS_CONTROLE[[#This Row],[Atividade]])</f>
        <v>-</v>
      </c>
      <c r="AI319" s="8" t="str">
        <f>IF(BS_CONTROLE[[#This Row],[Atividade]]=0, "-", BS_CONTROLE[[#This Row],[Atividade]])</f>
        <v>-</v>
      </c>
      <c r="AJ319" s="30">
        <f>BS_CONTROLE[[#This Row],[Local - Partida]]</f>
        <v>0</v>
      </c>
      <c r="AK319" s="30">
        <f>BS_CONTROLE[[#This Row],[Local - Encerramento]]</f>
        <v>0</v>
      </c>
      <c r="AL319" s="105" t="str">
        <f>IF(BS_CONTROLE[[#This Row],[Entre - Estações]]=0, "-", BS_CONTROLE[[#This Row],[Entre - Estações]])</f>
        <v>-</v>
      </c>
      <c r="AM319" s="105" t="str">
        <f>IF(BS_CONTROLE[[#This Row],[SB]]=0, "-", BS_CONTROLE[[#This Row],[SB]])</f>
        <v>-</v>
      </c>
      <c r="AN319" s="105" t="str">
        <f>IF(BS_CONTROLE[[#This Row],[SUB]]=0, "-", BS_CONTROLE[[#This Row],[SUB]])</f>
        <v>-</v>
      </c>
      <c r="AO319" s="105">
        <f>BS_CONTROLE[[#This Row],[KM - Inicio]]</f>
        <v>0</v>
      </c>
      <c r="AP319" s="105">
        <f>BS_CONTROLE[[#This Row],[KM - Inicio]]</f>
        <v>0</v>
      </c>
      <c r="AQ319" s="108"/>
      <c r="AR319" s="108"/>
      <c r="AS319" s="108"/>
      <c r="AT319" s="135"/>
      <c r="AU319" s="135"/>
      <c r="AV319" s="13"/>
      <c r="AW319" s="13"/>
      <c r="AX319" s="176" t="str">
        <f>IF(D319="","*",IFERROR(IF(ISODD(COUNT(AR319:AW319)),"ERRO",SUM((AS319-AR319),(AU319-AT319),(AW319-AV319))),"ERRO"))</f>
        <v>*</v>
      </c>
      <c r="AY319" s="153"/>
      <c r="AZ319" s="109"/>
      <c r="BA319" s="9" t="str">
        <f>IFERROR(_xlfn.XLOOKUP(AH319, BS_ATIVIDADE[ATIVIDADE],BS_ATIVIDADE[UNIDADE] ), "*")</f>
        <v>*</v>
      </c>
      <c r="BB319" s="12" t="str" cm="1">
        <f t="array" ref="BB3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19" s="12" t="str" cm="1">
        <f t="array" ref="BC3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19" s="10" t="str" cm="1">
        <f t="array" ref="BD3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19" s="150"/>
      <c r="BF319" s="15"/>
      <c r="BG319" s="16"/>
      <c r="BH319" s="16"/>
      <c r="BI319" s="16"/>
      <c r="BJ319" s="17"/>
      <c r="BK319" s="15"/>
      <c r="BL319" s="130"/>
      <c r="BM319" s="130"/>
      <c r="BN319" s="130"/>
      <c r="BO319" s="17"/>
      <c r="BP319" s="11" t="str">
        <f t="shared" ref="BP319:BP382" si="21">IF(AND(BQ319&lt;1,BR319&lt;1),"Produção e Intervalo",IF(BQ319&lt;1,"Intervalo",IF(BR319&lt;1,"Produção","Aderente")))</f>
        <v>Aderente</v>
      </c>
      <c r="BQ319" s="18" t="str">
        <f>IF(OR(B319="",E319=""),"*",AX319/O319)</f>
        <v>*</v>
      </c>
      <c r="BR319" s="18" t="str">
        <f>IF(OR(B319="",E319=""),"*",AZ319/P319)</f>
        <v>*</v>
      </c>
      <c r="BS319" s="210" t="str">
        <f t="shared" ref="BS319:BS382" si="22">IF(BM319="","",SUBSTITUTE(BL319," ","")&amp;SUBSTITUTE(BM319," ",""))</f>
        <v/>
      </c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</row>
    <row r="320" spans="1:122">
      <c r="A320" s="45" t="str">
        <f t="shared" si="20"/>
        <v/>
      </c>
      <c r="B320" s="102"/>
      <c r="C320" s="134" t="str">
        <f>IF(BS_CONTROLE[[#This Row],[DATA]]="","",WEEKNUM(BS_CONTROLE[[#This Row],[DATA]]))</f>
        <v/>
      </c>
      <c r="D320" s="104"/>
      <c r="E320" s="126"/>
      <c r="F320" s="142" t="str">
        <f>IF(D320="","*",VLOOKUP(E320,BS_ATIVIDADE[],3,FALSE))</f>
        <v>*</v>
      </c>
      <c r="G320" s="106"/>
      <c r="H320" s="106"/>
      <c r="I320" s="105"/>
      <c r="J320" s="105"/>
      <c r="K320" s="105"/>
      <c r="L320" s="127" t="str" cm="1">
        <f t="array" ref="L3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0" s="127" t="str" cm="1">
        <f t="array" ref="M3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0" s="106"/>
      <c r="O320" s="106"/>
      <c r="P320" s="105"/>
      <c r="Q320" s="9" t="str">
        <f>IF(E320=0, "*", IFERROR(_xlfn.XLOOKUP(E320, BS_ATIVIDADE[ATIVIDADE], BS_ATIVIDADE[UNIDADE]), "*"))</f>
        <v>*</v>
      </c>
      <c r="R320" s="128" t="str" cm="1">
        <f t="array" ref="R3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0" s="128" t="str" cm="1">
        <f t="array" ref="S3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0" s="10" t="str" cm="1">
        <f t="array" ref="T3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0" s="105"/>
      <c r="V320" s="151"/>
      <c r="W320" s="104"/>
      <c r="X320" s="129"/>
      <c r="Y320" s="104"/>
      <c r="Z320" s="105"/>
      <c r="AA320" s="103"/>
      <c r="AB320" s="152"/>
      <c r="AC320" s="107"/>
      <c r="AD320" s="105"/>
      <c r="AE320" s="105"/>
      <c r="AF320" s="105"/>
      <c r="AG320" s="14"/>
      <c r="AH320" s="126" t="str">
        <f>IF(BS_CONTROLE[[#This Row],[Atividade]]=0, "-", BS_CONTROLE[[#This Row],[Atividade]])</f>
        <v>-</v>
      </c>
      <c r="AI320" s="8" t="str">
        <f>IF(BS_CONTROLE[[#This Row],[Atividade]]=0, "-", BS_CONTROLE[[#This Row],[Atividade]])</f>
        <v>-</v>
      </c>
      <c r="AJ320" s="30">
        <f>BS_CONTROLE[[#This Row],[Local - Partida]]</f>
        <v>0</v>
      </c>
      <c r="AK320" s="30">
        <f>BS_CONTROLE[[#This Row],[Local - Encerramento]]</f>
        <v>0</v>
      </c>
      <c r="AL320" s="105" t="str">
        <f>IF(BS_CONTROLE[[#This Row],[Entre - Estações]]=0, "-", BS_CONTROLE[[#This Row],[Entre - Estações]])</f>
        <v>-</v>
      </c>
      <c r="AM320" s="105" t="str">
        <f>IF(BS_CONTROLE[[#This Row],[SB]]=0, "-", BS_CONTROLE[[#This Row],[SB]])</f>
        <v>-</v>
      </c>
      <c r="AN320" s="105" t="str">
        <f>IF(BS_CONTROLE[[#This Row],[SUB]]=0, "-", BS_CONTROLE[[#This Row],[SUB]])</f>
        <v>-</v>
      </c>
      <c r="AO320" s="105">
        <f>BS_CONTROLE[[#This Row],[KM - Inicio]]</f>
        <v>0</v>
      </c>
      <c r="AP320" s="105">
        <f>BS_CONTROLE[[#This Row],[KM - Inicio]]</f>
        <v>0</v>
      </c>
      <c r="AQ320" s="108"/>
      <c r="AR320" s="108"/>
      <c r="AS320" s="108"/>
      <c r="AT320" s="135"/>
      <c r="AU320" s="135"/>
      <c r="AV320" s="13"/>
      <c r="AW320" s="13"/>
      <c r="AX320" s="176" t="str">
        <f>IF(D320="","*",IFERROR(IF(ISODD(COUNT(AR320:AW320)),"ERRO",SUM((AS320-AR320),(AU320-AT320),(AW320-AV320))),"ERRO"))</f>
        <v>*</v>
      </c>
      <c r="AY320" s="153"/>
      <c r="AZ320" s="109"/>
      <c r="BA320" s="9" t="str">
        <f>IFERROR(_xlfn.XLOOKUP(AH320, BS_ATIVIDADE[ATIVIDADE],BS_ATIVIDADE[UNIDADE] ), "*")</f>
        <v>*</v>
      </c>
      <c r="BB320" s="12" t="str" cm="1">
        <f t="array" ref="BB3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0" s="12" t="str" cm="1">
        <f t="array" ref="BC3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0" s="10" t="str" cm="1">
        <f t="array" ref="BD3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0" s="150"/>
      <c r="BF320" s="15"/>
      <c r="BG320" s="16"/>
      <c r="BH320" s="16"/>
      <c r="BI320" s="16"/>
      <c r="BJ320" s="17"/>
      <c r="BK320" s="15"/>
      <c r="BL320" s="130"/>
      <c r="BM320" s="130"/>
      <c r="BN320" s="130"/>
      <c r="BO320" s="17"/>
      <c r="BP320" s="11" t="str">
        <f t="shared" si="21"/>
        <v>Aderente</v>
      </c>
      <c r="BQ320" s="18" t="str">
        <f>IF(OR(B320="",E320=""),"*",AX320/O320)</f>
        <v>*</v>
      </c>
      <c r="BR320" s="18" t="str">
        <f>IF(OR(B320="",E320=""),"*",AZ320/P320)</f>
        <v>*</v>
      </c>
      <c r="BS320" s="210" t="str">
        <f t="shared" si="22"/>
        <v/>
      </c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</row>
    <row r="321" spans="1:122">
      <c r="A321" s="45" t="str">
        <f t="shared" si="20"/>
        <v/>
      </c>
      <c r="B321" s="102"/>
      <c r="C321" s="134" t="str">
        <f>IF(BS_CONTROLE[[#This Row],[DATA]]="","",WEEKNUM(BS_CONTROLE[[#This Row],[DATA]]))</f>
        <v/>
      </c>
      <c r="D321" s="104"/>
      <c r="E321" s="126"/>
      <c r="F321" s="142" t="str">
        <f>IF(D321="","*",VLOOKUP(E321,BS_ATIVIDADE[],3,FALSE))</f>
        <v>*</v>
      </c>
      <c r="G321" s="106"/>
      <c r="H321" s="106"/>
      <c r="I321" s="105"/>
      <c r="J321" s="105"/>
      <c r="K321" s="105"/>
      <c r="L321" s="127" t="str" cm="1">
        <f t="array" ref="L3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1" s="127" t="str" cm="1">
        <f t="array" ref="M3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1" s="106"/>
      <c r="O321" s="106"/>
      <c r="P321" s="105"/>
      <c r="Q321" s="9" t="str">
        <f>IF(E321=0, "*", IFERROR(_xlfn.XLOOKUP(E321, BS_ATIVIDADE[ATIVIDADE], BS_ATIVIDADE[UNIDADE]), "*"))</f>
        <v>*</v>
      </c>
      <c r="R321" s="128" t="str" cm="1">
        <f t="array" ref="R3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1" s="128" t="str" cm="1">
        <f t="array" ref="S3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1" s="10" t="str" cm="1">
        <f t="array" ref="T3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1" s="105"/>
      <c r="V321" s="151"/>
      <c r="W321" s="104"/>
      <c r="X321" s="129"/>
      <c r="Y321" s="104"/>
      <c r="Z321" s="105"/>
      <c r="AA321" s="103"/>
      <c r="AB321" s="152"/>
      <c r="AC321" s="107"/>
      <c r="AD321" s="105"/>
      <c r="AE321" s="105"/>
      <c r="AF321" s="105"/>
      <c r="AG321" s="14"/>
      <c r="AH321" s="126" t="str">
        <f>IF(BS_CONTROLE[[#This Row],[Atividade]]=0, "-", BS_CONTROLE[[#This Row],[Atividade]])</f>
        <v>-</v>
      </c>
      <c r="AI321" s="8" t="str">
        <f>IF(BS_CONTROLE[[#This Row],[Atividade]]=0, "-", BS_CONTROLE[[#This Row],[Atividade]])</f>
        <v>-</v>
      </c>
      <c r="AJ321" s="30">
        <f>BS_CONTROLE[[#This Row],[Local - Partida]]</f>
        <v>0</v>
      </c>
      <c r="AK321" s="30">
        <f>BS_CONTROLE[[#This Row],[Local - Encerramento]]</f>
        <v>0</v>
      </c>
      <c r="AL321" s="105" t="str">
        <f>IF(BS_CONTROLE[[#This Row],[Entre - Estações]]=0, "-", BS_CONTROLE[[#This Row],[Entre - Estações]])</f>
        <v>-</v>
      </c>
      <c r="AM321" s="105" t="str">
        <f>IF(BS_CONTROLE[[#This Row],[SB]]=0, "-", BS_CONTROLE[[#This Row],[SB]])</f>
        <v>-</v>
      </c>
      <c r="AN321" s="105" t="str">
        <f>IF(BS_CONTROLE[[#This Row],[SUB]]=0, "-", BS_CONTROLE[[#This Row],[SUB]])</f>
        <v>-</v>
      </c>
      <c r="AO321" s="105">
        <f>BS_CONTROLE[[#This Row],[KM - Inicio]]</f>
        <v>0</v>
      </c>
      <c r="AP321" s="105">
        <f>BS_CONTROLE[[#This Row],[KM - Inicio]]</f>
        <v>0</v>
      </c>
      <c r="AQ321" s="108"/>
      <c r="AR321" s="108"/>
      <c r="AS321" s="108"/>
      <c r="AT321" s="135"/>
      <c r="AU321" s="135"/>
      <c r="AV321" s="13"/>
      <c r="AW321" s="13"/>
      <c r="AX321" s="176" t="str">
        <f>IF(D321="","*",IFERROR(IF(ISODD(COUNT(AR321:AW321)),"ERRO",SUM((AS321-AR321),(AU321-AT321),(AW321-AV321))),"ERRO"))</f>
        <v>*</v>
      </c>
      <c r="AY321" s="153"/>
      <c r="AZ321" s="109"/>
      <c r="BA321" s="9" t="str">
        <f>IFERROR(_xlfn.XLOOKUP(AH321, BS_ATIVIDADE[ATIVIDADE],BS_ATIVIDADE[UNIDADE] ), "*")</f>
        <v>*</v>
      </c>
      <c r="BB321" s="12" t="str" cm="1">
        <f t="array" ref="BB3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1" s="12" t="str" cm="1">
        <f t="array" ref="BC3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1" s="10" t="str" cm="1">
        <f t="array" ref="BD3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1" s="150"/>
      <c r="BF321" s="15"/>
      <c r="BG321" s="16"/>
      <c r="BH321" s="16"/>
      <c r="BI321" s="16"/>
      <c r="BJ321" s="17"/>
      <c r="BK321" s="15"/>
      <c r="BL321" s="130"/>
      <c r="BM321" s="130"/>
      <c r="BN321" s="130"/>
      <c r="BO321" s="17"/>
      <c r="BP321" s="11" t="str">
        <f t="shared" si="21"/>
        <v>Aderente</v>
      </c>
      <c r="BQ321" s="18" t="str">
        <f>IF(OR(B321="",E321=""),"*",AX321/O321)</f>
        <v>*</v>
      </c>
      <c r="BR321" s="18" t="str">
        <f>IF(OR(B321="",E321=""),"*",AZ321/P321)</f>
        <v>*</v>
      </c>
      <c r="BS321" s="210" t="str">
        <f t="shared" si="22"/>
        <v/>
      </c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</row>
    <row r="322" spans="1:122">
      <c r="A322" s="45" t="str">
        <f t="shared" si="20"/>
        <v/>
      </c>
      <c r="B322" s="102"/>
      <c r="C322" s="134" t="str">
        <f>IF(BS_CONTROLE[[#This Row],[DATA]]="","",WEEKNUM(BS_CONTROLE[[#This Row],[DATA]]))</f>
        <v/>
      </c>
      <c r="D322" s="104"/>
      <c r="E322" s="126"/>
      <c r="F322" s="142" t="str">
        <f>IF(D322="","*",VLOOKUP(E322,BS_ATIVIDADE[],3,FALSE))</f>
        <v>*</v>
      </c>
      <c r="G322" s="106"/>
      <c r="H322" s="106"/>
      <c r="I322" s="105"/>
      <c r="J322" s="105"/>
      <c r="K322" s="105"/>
      <c r="L322" s="127" t="str" cm="1">
        <f t="array" ref="L3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2" s="127" t="str" cm="1">
        <f t="array" ref="M3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2" s="106"/>
      <c r="O322" s="106"/>
      <c r="P322" s="105"/>
      <c r="Q322" s="9" t="str">
        <f>IF(E322=0, "*", IFERROR(_xlfn.XLOOKUP(E322, BS_ATIVIDADE[ATIVIDADE], BS_ATIVIDADE[UNIDADE]), "*"))</f>
        <v>*</v>
      </c>
      <c r="R322" s="128" t="str" cm="1">
        <f t="array" ref="R3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2" s="128" t="str" cm="1">
        <f t="array" ref="S3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2" s="10" t="str" cm="1">
        <f t="array" ref="T3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2" s="105"/>
      <c r="V322" s="151"/>
      <c r="W322" s="104"/>
      <c r="X322" s="129"/>
      <c r="Y322" s="104"/>
      <c r="Z322" s="105"/>
      <c r="AA322" s="103"/>
      <c r="AB322" s="152"/>
      <c r="AC322" s="107"/>
      <c r="AD322" s="105"/>
      <c r="AE322" s="105"/>
      <c r="AF322" s="105"/>
      <c r="AG322" s="14"/>
      <c r="AH322" s="126" t="str">
        <f>IF(BS_CONTROLE[[#This Row],[Atividade]]=0, "-", BS_CONTROLE[[#This Row],[Atividade]])</f>
        <v>-</v>
      </c>
      <c r="AI322" s="8" t="str">
        <f>IF(BS_CONTROLE[[#This Row],[Atividade]]=0, "-", BS_CONTROLE[[#This Row],[Atividade]])</f>
        <v>-</v>
      </c>
      <c r="AJ322" s="30">
        <f>BS_CONTROLE[[#This Row],[Local - Partida]]</f>
        <v>0</v>
      </c>
      <c r="AK322" s="30">
        <f>BS_CONTROLE[[#This Row],[Local - Encerramento]]</f>
        <v>0</v>
      </c>
      <c r="AL322" s="105" t="str">
        <f>IF(BS_CONTROLE[[#This Row],[Entre - Estações]]=0, "-", BS_CONTROLE[[#This Row],[Entre - Estações]])</f>
        <v>-</v>
      </c>
      <c r="AM322" s="105" t="str">
        <f>IF(BS_CONTROLE[[#This Row],[SB]]=0, "-", BS_CONTROLE[[#This Row],[SB]])</f>
        <v>-</v>
      </c>
      <c r="AN322" s="105" t="str">
        <f>IF(BS_CONTROLE[[#This Row],[SUB]]=0, "-", BS_CONTROLE[[#This Row],[SUB]])</f>
        <v>-</v>
      </c>
      <c r="AO322" s="105">
        <f>BS_CONTROLE[[#This Row],[KM - Inicio]]</f>
        <v>0</v>
      </c>
      <c r="AP322" s="105">
        <f>BS_CONTROLE[[#This Row],[KM - Inicio]]</f>
        <v>0</v>
      </c>
      <c r="AQ322" s="108"/>
      <c r="AR322" s="108"/>
      <c r="AS322" s="108"/>
      <c r="AT322" s="135"/>
      <c r="AU322" s="135"/>
      <c r="AV322" s="13"/>
      <c r="AW322" s="13"/>
      <c r="AX322" s="176" t="str">
        <f>IF(D322="","*",IFERROR(IF(ISODD(COUNT(AR322:AW322)),"ERRO",SUM((AS322-AR322),(AU322-AT322),(AW322-AV322))),"ERRO"))</f>
        <v>*</v>
      </c>
      <c r="AY322" s="153"/>
      <c r="AZ322" s="109"/>
      <c r="BA322" s="9" t="str">
        <f>IFERROR(_xlfn.XLOOKUP(AH322, BS_ATIVIDADE[ATIVIDADE],BS_ATIVIDADE[UNIDADE] ), "*")</f>
        <v>*</v>
      </c>
      <c r="BB322" s="12" t="str" cm="1">
        <f t="array" ref="BB3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2" s="12" t="str" cm="1">
        <f t="array" ref="BC3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2" s="10" t="str" cm="1">
        <f t="array" ref="BD3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2" s="150"/>
      <c r="BF322" s="15"/>
      <c r="BG322" s="16"/>
      <c r="BH322" s="16"/>
      <c r="BI322" s="16"/>
      <c r="BJ322" s="17"/>
      <c r="BK322" s="15"/>
      <c r="BL322" s="130"/>
      <c r="BM322" s="130"/>
      <c r="BN322" s="130"/>
      <c r="BO322" s="17"/>
      <c r="BP322" s="11" t="str">
        <f t="shared" si="21"/>
        <v>Aderente</v>
      </c>
      <c r="BQ322" s="18" t="str">
        <f>IF(OR(B322="",E322=""),"*",AX322/O322)</f>
        <v>*</v>
      </c>
      <c r="BR322" s="18" t="str">
        <f>IF(OR(B322="",E322=""),"*",AZ322/P322)</f>
        <v>*</v>
      </c>
      <c r="BS322" s="210" t="str">
        <f t="shared" si="22"/>
        <v/>
      </c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</row>
    <row r="323" spans="1:122">
      <c r="A323" s="45" t="str">
        <f t="shared" si="20"/>
        <v/>
      </c>
      <c r="B323" s="102"/>
      <c r="C323" s="134" t="str">
        <f>IF(BS_CONTROLE[[#This Row],[DATA]]="","",WEEKNUM(BS_CONTROLE[[#This Row],[DATA]]))</f>
        <v/>
      </c>
      <c r="D323" s="104"/>
      <c r="E323" s="126"/>
      <c r="F323" s="142" t="str">
        <f>IF(D323="","*",VLOOKUP(E323,BS_ATIVIDADE[],3,FALSE))</f>
        <v>*</v>
      </c>
      <c r="G323" s="106"/>
      <c r="H323" s="106"/>
      <c r="I323" s="105"/>
      <c r="J323" s="105"/>
      <c r="K323" s="105"/>
      <c r="L323" s="127" t="str" cm="1">
        <f t="array" ref="L3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3" s="127" t="str" cm="1">
        <f t="array" ref="M3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3" s="106"/>
      <c r="O323" s="106"/>
      <c r="P323" s="105"/>
      <c r="Q323" s="9" t="str">
        <f>IF(E323=0, "*", IFERROR(_xlfn.XLOOKUP(E323, BS_ATIVIDADE[ATIVIDADE], BS_ATIVIDADE[UNIDADE]), "*"))</f>
        <v>*</v>
      </c>
      <c r="R323" s="128" t="str" cm="1">
        <f t="array" ref="R3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3" s="128" t="str" cm="1">
        <f t="array" ref="S3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3" s="10" t="str" cm="1">
        <f t="array" ref="T3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3" s="105"/>
      <c r="V323" s="151"/>
      <c r="W323" s="104"/>
      <c r="X323" s="129"/>
      <c r="Y323" s="104"/>
      <c r="Z323" s="105"/>
      <c r="AA323" s="103"/>
      <c r="AB323" s="152"/>
      <c r="AC323" s="107"/>
      <c r="AD323" s="105"/>
      <c r="AE323" s="105"/>
      <c r="AF323" s="105"/>
      <c r="AG323" s="14"/>
      <c r="AH323" s="126" t="str">
        <f>IF(BS_CONTROLE[[#This Row],[Atividade]]=0, "-", BS_CONTROLE[[#This Row],[Atividade]])</f>
        <v>-</v>
      </c>
      <c r="AI323" s="8" t="str">
        <f>IF(BS_CONTROLE[[#This Row],[Atividade]]=0, "-", BS_CONTROLE[[#This Row],[Atividade]])</f>
        <v>-</v>
      </c>
      <c r="AJ323" s="30">
        <f>BS_CONTROLE[[#This Row],[Local - Partida]]</f>
        <v>0</v>
      </c>
      <c r="AK323" s="30">
        <f>BS_CONTROLE[[#This Row],[Local - Encerramento]]</f>
        <v>0</v>
      </c>
      <c r="AL323" s="105" t="str">
        <f>IF(BS_CONTROLE[[#This Row],[Entre - Estações]]=0, "-", BS_CONTROLE[[#This Row],[Entre - Estações]])</f>
        <v>-</v>
      </c>
      <c r="AM323" s="105" t="str">
        <f>IF(BS_CONTROLE[[#This Row],[SB]]=0, "-", BS_CONTROLE[[#This Row],[SB]])</f>
        <v>-</v>
      </c>
      <c r="AN323" s="105" t="str">
        <f>IF(BS_CONTROLE[[#This Row],[SUB]]=0, "-", BS_CONTROLE[[#This Row],[SUB]])</f>
        <v>-</v>
      </c>
      <c r="AO323" s="105">
        <f>BS_CONTROLE[[#This Row],[KM - Inicio]]</f>
        <v>0</v>
      </c>
      <c r="AP323" s="105">
        <f>BS_CONTROLE[[#This Row],[KM - Inicio]]</f>
        <v>0</v>
      </c>
      <c r="AQ323" s="108"/>
      <c r="AR323" s="108"/>
      <c r="AS323" s="108"/>
      <c r="AT323" s="135"/>
      <c r="AU323" s="135"/>
      <c r="AV323" s="13"/>
      <c r="AW323" s="13"/>
      <c r="AX323" s="176" t="str">
        <f>IF(D323="","*",IFERROR(IF(ISODD(COUNT(AR323:AW323)),"ERRO",SUM((AS323-AR323),(AU323-AT323),(AW323-AV323))),"ERRO"))</f>
        <v>*</v>
      </c>
      <c r="AY323" s="153"/>
      <c r="AZ323" s="109"/>
      <c r="BA323" s="9" t="str">
        <f>IFERROR(_xlfn.XLOOKUP(AH323, BS_ATIVIDADE[ATIVIDADE],BS_ATIVIDADE[UNIDADE] ), "*")</f>
        <v>*</v>
      </c>
      <c r="BB323" s="12" t="str" cm="1">
        <f t="array" ref="BB3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3" s="12" t="str" cm="1">
        <f t="array" ref="BC3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3" s="10" t="str" cm="1">
        <f t="array" ref="BD3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3" s="150"/>
      <c r="BF323" s="15"/>
      <c r="BG323" s="16"/>
      <c r="BH323" s="16"/>
      <c r="BI323" s="16"/>
      <c r="BJ323" s="17"/>
      <c r="BK323" s="15"/>
      <c r="BL323" s="130"/>
      <c r="BM323" s="130"/>
      <c r="BN323" s="130"/>
      <c r="BO323" s="17"/>
      <c r="BP323" s="11" t="str">
        <f t="shared" si="21"/>
        <v>Aderente</v>
      </c>
      <c r="BQ323" s="18" t="str">
        <f>IF(OR(B323="",E323=""),"*",AX323/O323)</f>
        <v>*</v>
      </c>
      <c r="BR323" s="18" t="str">
        <f>IF(OR(B323="",E323=""),"*",AZ323/P323)</f>
        <v>*</v>
      </c>
      <c r="BS323" s="210" t="str">
        <f t="shared" si="22"/>
        <v/>
      </c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</row>
    <row r="324" spans="1:122">
      <c r="A324" s="45" t="str">
        <f t="shared" si="20"/>
        <v/>
      </c>
      <c r="B324" s="102"/>
      <c r="C324" s="134" t="str">
        <f>IF(BS_CONTROLE[[#This Row],[DATA]]="","",WEEKNUM(BS_CONTROLE[[#This Row],[DATA]]))</f>
        <v/>
      </c>
      <c r="D324" s="104"/>
      <c r="E324" s="126"/>
      <c r="F324" s="142" t="str">
        <f>IF(D324="","*",VLOOKUP(E324,BS_ATIVIDADE[],3,FALSE))</f>
        <v>*</v>
      </c>
      <c r="G324" s="106"/>
      <c r="H324" s="106"/>
      <c r="I324" s="105"/>
      <c r="J324" s="105"/>
      <c r="K324" s="105"/>
      <c r="L324" s="127" t="str" cm="1">
        <f t="array" ref="L3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4" s="127" t="str" cm="1">
        <f t="array" ref="M3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4" s="106"/>
      <c r="O324" s="106"/>
      <c r="P324" s="105"/>
      <c r="Q324" s="9" t="str">
        <f>IF(E324=0, "*", IFERROR(_xlfn.XLOOKUP(E324, BS_ATIVIDADE[ATIVIDADE], BS_ATIVIDADE[UNIDADE]), "*"))</f>
        <v>*</v>
      </c>
      <c r="R324" s="128" t="str" cm="1">
        <f t="array" ref="R3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4" s="128" t="str" cm="1">
        <f t="array" ref="S3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4" s="10" t="str" cm="1">
        <f t="array" ref="T3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4" s="105"/>
      <c r="V324" s="151"/>
      <c r="W324" s="104"/>
      <c r="X324" s="129"/>
      <c r="Y324" s="104"/>
      <c r="Z324" s="105"/>
      <c r="AA324" s="103"/>
      <c r="AB324" s="152"/>
      <c r="AC324" s="107"/>
      <c r="AD324" s="105"/>
      <c r="AE324" s="105"/>
      <c r="AF324" s="105"/>
      <c r="AG324" s="14"/>
      <c r="AH324" s="126" t="str">
        <f>IF(BS_CONTROLE[[#This Row],[Atividade]]=0, "-", BS_CONTROLE[[#This Row],[Atividade]])</f>
        <v>-</v>
      </c>
      <c r="AI324" s="8" t="str">
        <f>IF(BS_CONTROLE[[#This Row],[Atividade]]=0, "-", BS_CONTROLE[[#This Row],[Atividade]])</f>
        <v>-</v>
      </c>
      <c r="AJ324" s="30">
        <f>BS_CONTROLE[[#This Row],[Local - Partida]]</f>
        <v>0</v>
      </c>
      <c r="AK324" s="30">
        <f>BS_CONTROLE[[#This Row],[Local - Encerramento]]</f>
        <v>0</v>
      </c>
      <c r="AL324" s="105" t="str">
        <f>IF(BS_CONTROLE[[#This Row],[Entre - Estações]]=0, "-", BS_CONTROLE[[#This Row],[Entre - Estações]])</f>
        <v>-</v>
      </c>
      <c r="AM324" s="105" t="str">
        <f>IF(BS_CONTROLE[[#This Row],[SB]]=0, "-", BS_CONTROLE[[#This Row],[SB]])</f>
        <v>-</v>
      </c>
      <c r="AN324" s="105" t="str">
        <f>IF(BS_CONTROLE[[#This Row],[SUB]]=0, "-", BS_CONTROLE[[#This Row],[SUB]])</f>
        <v>-</v>
      </c>
      <c r="AO324" s="105">
        <f>BS_CONTROLE[[#This Row],[KM - Inicio]]</f>
        <v>0</v>
      </c>
      <c r="AP324" s="105">
        <f>BS_CONTROLE[[#This Row],[KM - Inicio]]</f>
        <v>0</v>
      </c>
      <c r="AQ324" s="108"/>
      <c r="AR324" s="108"/>
      <c r="AS324" s="108"/>
      <c r="AT324" s="135"/>
      <c r="AU324" s="135"/>
      <c r="AV324" s="13"/>
      <c r="AW324" s="13"/>
      <c r="AX324" s="176" t="str">
        <f>IF(D324="","*",IFERROR(IF(ISODD(COUNT(AR324:AW324)),"ERRO",SUM((AS324-AR324),(AU324-AT324),(AW324-AV324))),"ERRO"))</f>
        <v>*</v>
      </c>
      <c r="AY324" s="153"/>
      <c r="AZ324" s="109"/>
      <c r="BA324" s="9" t="str">
        <f>IFERROR(_xlfn.XLOOKUP(AH324, BS_ATIVIDADE[ATIVIDADE],BS_ATIVIDADE[UNIDADE] ), "*")</f>
        <v>*</v>
      </c>
      <c r="BB324" s="12" t="str" cm="1">
        <f t="array" ref="BB3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4" s="12" t="str" cm="1">
        <f t="array" ref="BC3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4" s="10" t="str" cm="1">
        <f t="array" ref="BD3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4" s="150"/>
      <c r="BF324" s="15"/>
      <c r="BG324" s="16"/>
      <c r="BH324" s="16"/>
      <c r="BI324" s="16"/>
      <c r="BJ324" s="17"/>
      <c r="BK324" s="15"/>
      <c r="BL324" s="130"/>
      <c r="BM324" s="130"/>
      <c r="BN324" s="130"/>
      <c r="BO324" s="17"/>
      <c r="BP324" s="11" t="str">
        <f t="shared" si="21"/>
        <v>Aderente</v>
      </c>
      <c r="BQ324" s="18" t="str">
        <f>IF(OR(B324="",E324=""),"*",AX324/O324)</f>
        <v>*</v>
      </c>
      <c r="BR324" s="18" t="str">
        <f>IF(OR(B324="",E324=""),"*",AZ324/P324)</f>
        <v>*</v>
      </c>
      <c r="BS324" s="210" t="str">
        <f t="shared" si="22"/>
        <v/>
      </c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</row>
    <row r="325" spans="1:122">
      <c r="A325" s="45" t="str">
        <f t="shared" si="20"/>
        <v/>
      </c>
      <c r="B325" s="102"/>
      <c r="C325" s="134" t="str">
        <f>IF(BS_CONTROLE[[#This Row],[DATA]]="","",WEEKNUM(BS_CONTROLE[[#This Row],[DATA]]))</f>
        <v/>
      </c>
      <c r="D325" s="104"/>
      <c r="E325" s="126"/>
      <c r="F325" s="142" t="str">
        <f>IF(D325="","*",VLOOKUP(E325,BS_ATIVIDADE[],3,FALSE))</f>
        <v>*</v>
      </c>
      <c r="G325" s="106"/>
      <c r="H325" s="106"/>
      <c r="I325" s="105"/>
      <c r="J325" s="105"/>
      <c r="K325" s="105"/>
      <c r="L325" s="127" t="str" cm="1">
        <f t="array" ref="L3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5" s="127" t="str" cm="1">
        <f t="array" ref="M3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5" s="106"/>
      <c r="O325" s="106"/>
      <c r="P325" s="105"/>
      <c r="Q325" s="9" t="str">
        <f>IF(E325=0, "*", IFERROR(_xlfn.XLOOKUP(E325, BS_ATIVIDADE[ATIVIDADE], BS_ATIVIDADE[UNIDADE]), "*"))</f>
        <v>*</v>
      </c>
      <c r="R325" s="128" t="str" cm="1">
        <f t="array" ref="R3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5" s="128" t="str" cm="1">
        <f t="array" ref="S3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5" s="10" t="str" cm="1">
        <f t="array" ref="T3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5" s="105"/>
      <c r="V325" s="151"/>
      <c r="W325" s="104"/>
      <c r="X325" s="129"/>
      <c r="Y325" s="104"/>
      <c r="Z325" s="105"/>
      <c r="AA325" s="103"/>
      <c r="AB325" s="152"/>
      <c r="AC325" s="107"/>
      <c r="AD325" s="105"/>
      <c r="AE325" s="105"/>
      <c r="AF325" s="105"/>
      <c r="AG325" s="14"/>
      <c r="AH325" s="126" t="str">
        <f>IF(BS_CONTROLE[[#This Row],[Atividade]]=0, "-", BS_CONTROLE[[#This Row],[Atividade]])</f>
        <v>-</v>
      </c>
      <c r="AI325" s="8" t="str">
        <f>IF(BS_CONTROLE[[#This Row],[Atividade]]=0, "-", BS_CONTROLE[[#This Row],[Atividade]])</f>
        <v>-</v>
      </c>
      <c r="AJ325" s="30">
        <f>BS_CONTROLE[[#This Row],[Local - Partida]]</f>
        <v>0</v>
      </c>
      <c r="AK325" s="30">
        <f>BS_CONTROLE[[#This Row],[Local - Encerramento]]</f>
        <v>0</v>
      </c>
      <c r="AL325" s="105" t="str">
        <f>IF(BS_CONTROLE[[#This Row],[Entre - Estações]]=0, "-", BS_CONTROLE[[#This Row],[Entre - Estações]])</f>
        <v>-</v>
      </c>
      <c r="AM325" s="105" t="str">
        <f>IF(BS_CONTROLE[[#This Row],[SB]]=0, "-", BS_CONTROLE[[#This Row],[SB]])</f>
        <v>-</v>
      </c>
      <c r="AN325" s="105" t="str">
        <f>IF(BS_CONTROLE[[#This Row],[SUB]]=0, "-", BS_CONTROLE[[#This Row],[SUB]])</f>
        <v>-</v>
      </c>
      <c r="AO325" s="105">
        <f>BS_CONTROLE[[#This Row],[KM - Inicio]]</f>
        <v>0</v>
      </c>
      <c r="AP325" s="105">
        <f>BS_CONTROLE[[#This Row],[KM - Inicio]]</f>
        <v>0</v>
      </c>
      <c r="AQ325" s="108"/>
      <c r="AR325" s="108"/>
      <c r="AS325" s="108"/>
      <c r="AT325" s="135"/>
      <c r="AU325" s="135"/>
      <c r="AV325" s="13"/>
      <c r="AW325" s="13"/>
      <c r="AX325" s="176" t="str">
        <f>IF(D325="","*",IFERROR(IF(ISODD(COUNT(AR325:AW325)),"ERRO",SUM((AS325-AR325),(AU325-AT325),(AW325-AV325))),"ERRO"))</f>
        <v>*</v>
      </c>
      <c r="AY325" s="153"/>
      <c r="AZ325" s="109"/>
      <c r="BA325" s="9" t="str">
        <f>IFERROR(_xlfn.XLOOKUP(AH325, BS_ATIVIDADE[ATIVIDADE],BS_ATIVIDADE[UNIDADE] ), "*")</f>
        <v>*</v>
      </c>
      <c r="BB325" s="12" t="str" cm="1">
        <f t="array" ref="BB3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5" s="12" t="str" cm="1">
        <f t="array" ref="BC3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5" s="10" t="str" cm="1">
        <f t="array" ref="BD3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5" s="150"/>
      <c r="BF325" s="15"/>
      <c r="BG325" s="16"/>
      <c r="BH325" s="16"/>
      <c r="BI325" s="16"/>
      <c r="BJ325" s="17"/>
      <c r="BK325" s="15"/>
      <c r="BL325" s="130"/>
      <c r="BM325" s="130"/>
      <c r="BN325" s="130"/>
      <c r="BO325" s="17"/>
      <c r="BP325" s="11" t="str">
        <f t="shared" si="21"/>
        <v>Aderente</v>
      </c>
      <c r="BQ325" s="18" t="str">
        <f>IF(OR(B325="",E325=""),"*",AX325/O325)</f>
        <v>*</v>
      </c>
      <c r="BR325" s="18" t="str">
        <f>IF(OR(B325="",E325=""),"*",AZ325/P325)</f>
        <v>*</v>
      </c>
      <c r="BS325" s="210" t="str">
        <f t="shared" si="22"/>
        <v/>
      </c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</row>
    <row r="326" spans="1:122">
      <c r="A326" s="45" t="str">
        <f t="shared" si="20"/>
        <v/>
      </c>
      <c r="B326" s="102"/>
      <c r="C326" s="134" t="str">
        <f>IF(BS_CONTROLE[[#This Row],[DATA]]="","",WEEKNUM(BS_CONTROLE[[#This Row],[DATA]]))</f>
        <v/>
      </c>
      <c r="D326" s="104"/>
      <c r="E326" s="126"/>
      <c r="F326" s="142" t="str">
        <f>IF(D326="","*",VLOOKUP(E326,BS_ATIVIDADE[],3,FALSE))</f>
        <v>*</v>
      </c>
      <c r="G326" s="106"/>
      <c r="H326" s="106"/>
      <c r="I326" s="105"/>
      <c r="J326" s="105"/>
      <c r="K326" s="105"/>
      <c r="L326" s="127" t="str" cm="1">
        <f t="array" ref="L3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6" s="127" t="str" cm="1">
        <f t="array" ref="M3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6" s="106"/>
      <c r="O326" s="106"/>
      <c r="P326" s="105"/>
      <c r="Q326" s="9" t="str">
        <f>IF(E326=0, "*", IFERROR(_xlfn.XLOOKUP(E326, BS_ATIVIDADE[ATIVIDADE], BS_ATIVIDADE[UNIDADE]), "*"))</f>
        <v>*</v>
      </c>
      <c r="R326" s="128" t="str" cm="1">
        <f t="array" ref="R3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6" s="128" t="str" cm="1">
        <f t="array" ref="S3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6" s="10" t="str" cm="1">
        <f t="array" ref="T3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6" s="105"/>
      <c r="V326" s="151"/>
      <c r="W326" s="104"/>
      <c r="X326" s="129"/>
      <c r="Y326" s="104"/>
      <c r="Z326" s="105"/>
      <c r="AA326" s="103"/>
      <c r="AB326" s="152"/>
      <c r="AC326" s="107"/>
      <c r="AD326" s="105"/>
      <c r="AE326" s="105"/>
      <c r="AF326" s="105"/>
      <c r="AG326" s="14"/>
      <c r="AH326" s="126" t="str">
        <f>IF(BS_CONTROLE[[#This Row],[Atividade]]=0, "-", BS_CONTROLE[[#This Row],[Atividade]])</f>
        <v>-</v>
      </c>
      <c r="AI326" s="8" t="str">
        <f>IF(BS_CONTROLE[[#This Row],[Atividade]]=0, "-", BS_CONTROLE[[#This Row],[Atividade]])</f>
        <v>-</v>
      </c>
      <c r="AJ326" s="30">
        <f>BS_CONTROLE[[#This Row],[Local - Partida]]</f>
        <v>0</v>
      </c>
      <c r="AK326" s="30">
        <f>BS_CONTROLE[[#This Row],[Local - Encerramento]]</f>
        <v>0</v>
      </c>
      <c r="AL326" s="105" t="str">
        <f>IF(BS_CONTROLE[[#This Row],[Entre - Estações]]=0, "-", BS_CONTROLE[[#This Row],[Entre - Estações]])</f>
        <v>-</v>
      </c>
      <c r="AM326" s="105" t="str">
        <f>IF(BS_CONTROLE[[#This Row],[SB]]=0, "-", BS_CONTROLE[[#This Row],[SB]])</f>
        <v>-</v>
      </c>
      <c r="AN326" s="105" t="str">
        <f>IF(BS_CONTROLE[[#This Row],[SUB]]=0, "-", BS_CONTROLE[[#This Row],[SUB]])</f>
        <v>-</v>
      </c>
      <c r="AO326" s="105">
        <f>BS_CONTROLE[[#This Row],[KM - Inicio]]</f>
        <v>0</v>
      </c>
      <c r="AP326" s="105">
        <f>BS_CONTROLE[[#This Row],[KM - Inicio]]</f>
        <v>0</v>
      </c>
      <c r="AQ326" s="108"/>
      <c r="AR326" s="108"/>
      <c r="AS326" s="108"/>
      <c r="AT326" s="135"/>
      <c r="AU326" s="135"/>
      <c r="AV326" s="13"/>
      <c r="AW326" s="13"/>
      <c r="AX326" s="176" t="str">
        <f>IF(D326="","*",IFERROR(IF(ISODD(COUNT(AR326:AW326)),"ERRO",SUM((AS326-AR326),(AU326-AT326),(AW326-AV326))),"ERRO"))</f>
        <v>*</v>
      </c>
      <c r="AY326" s="153"/>
      <c r="AZ326" s="109"/>
      <c r="BA326" s="9" t="str">
        <f>IFERROR(_xlfn.XLOOKUP(AH326, BS_ATIVIDADE[ATIVIDADE],BS_ATIVIDADE[UNIDADE] ), "*")</f>
        <v>*</v>
      </c>
      <c r="BB326" s="12" t="str" cm="1">
        <f t="array" ref="BB3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6" s="12" t="str" cm="1">
        <f t="array" ref="BC3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6" s="10" t="str" cm="1">
        <f t="array" ref="BD3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6" s="150"/>
      <c r="BF326" s="15"/>
      <c r="BG326" s="16"/>
      <c r="BH326" s="16"/>
      <c r="BI326" s="16"/>
      <c r="BJ326" s="17"/>
      <c r="BK326" s="15"/>
      <c r="BL326" s="130"/>
      <c r="BM326" s="130"/>
      <c r="BN326" s="130"/>
      <c r="BO326" s="17"/>
      <c r="BP326" s="11" t="str">
        <f t="shared" si="21"/>
        <v>Aderente</v>
      </c>
      <c r="BQ326" s="18" t="str">
        <f>IF(OR(B326="",E326=""),"*",AX326/O326)</f>
        <v>*</v>
      </c>
      <c r="BR326" s="18" t="str">
        <f>IF(OR(B326="",E326=""),"*",AZ326/P326)</f>
        <v>*</v>
      </c>
      <c r="BS326" s="210" t="str">
        <f t="shared" si="22"/>
        <v/>
      </c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</row>
    <row r="327" spans="1:122">
      <c r="A327" s="45" t="str">
        <f t="shared" si="20"/>
        <v/>
      </c>
      <c r="B327" s="102"/>
      <c r="C327" s="134" t="str">
        <f>IF(BS_CONTROLE[[#This Row],[DATA]]="","",WEEKNUM(BS_CONTROLE[[#This Row],[DATA]]))</f>
        <v/>
      </c>
      <c r="D327" s="104"/>
      <c r="E327" s="126"/>
      <c r="F327" s="142" t="str">
        <f>IF(D327="","*",VLOOKUP(E327,BS_ATIVIDADE[],3,FALSE))</f>
        <v>*</v>
      </c>
      <c r="G327" s="106"/>
      <c r="H327" s="106"/>
      <c r="I327" s="105"/>
      <c r="J327" s="105"/>
      <c r="K327" s="105"/>
      <c r="L327" s="127" t="str" cm="1">
        <f t="array" ref="L3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7" s="127" t="str" cm="1">
        <f t="array" ref="M3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7" s="106"/>
      <c r="O327" s="106"/>
      <c r="P327" s="105"/>
      <c r="Q327" s="9" t="str">
        <f>IF(E327=0, "*", IFERROR(_xlfn.XLOOKUP(E327, BS_ATIVIDADE[ATIVIDADE], BS_ATIVIDADE[UNIDADE]), "*"))</f>
        <v>*</v>
      </c>
      <c r="R327" s="128" t="str" cm="1">
        <f t="array" ref="R3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7" s="128" t="str" cm="1">
        <f t="array" ref="S3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7" s="10" t="str" cm="1">
        <f t="array" ref="T3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7" s="105"/>
      <c r="V327" s="151"/>
      <c r="W327" s="104"/>
      <c r="X327" s="129"/>
      <c r="Y327" s="104"/>
      <c r="Z327" s="105"/>
      <c r="AA327" s="103"/>
      <c r="AB327" s="152"/>
      <c r="AC327" s="107"/>
      <c r="AD327" s="105"/>
      <c r="AE327" s="105"/>
      <c r="AF327" s="105"/>
      <c r="AG327" s="14"/>
      <c r="AH327" s="126" t="str">
        <f>IF(BS_CONTROLE[[#This Row],[Atividade]]=0, "-", BS_CONTROLE[[#This Row],[Atividade]])</f>
        <v>-</v>
      </c>
      <c r="AI327" s="8" t="str">
        <f>IF(BS_CONTROLE[[#This Row],[Atividade]]=0, "-", BS_CONTROLE[[#This Row],[Atividade]])</f>
        <v>-</v>
      </c>
      <c r="AJ327" s="30">
        <f>BS_CONTROLE[[#This Row],[Local - Partida]]</f>
        <v>0</v>
      </c>
      <c r="AK327" s="30">
        <f>BS_CONTROLE[[#This Row],[Local - Encerramento]]</f>
        <v>0</v>
      </c>
      <c r="AL327" s="105" t="str">
        <f>IF(BS_CONTROLE[[#This Row],[Entre - Estações]]=0, "-", BS_CONTROLE[[#This Row],[Entre - Estações]])</f>
        <v>-</v>
      </c>
      <c r="AM327" s="105" t="str">
        <f>IF(BS_CONTROLE[[#This Row],[SB]]=0, "-", BS_CONTROLE[[#This Row],[SB]])</f>
        <v>-</v>
      </c>
      <c r="AN327" s="105" t="str">
        <f>IF(BS_CONTROLE[[#This Row],[SUB]]=0, "-", BS_CONTROLE[[#This Row],[SUB]])</f>
        <v>-</v>
      </c>
      <c r="AO327" s="105">
        <f>BS_CONTROLE[[#This Row],[KM - Inicio]]</f>
        <v>0</v>
      </c>
      <c r="AP327" s="105">
        <f>BS_CONTROLE[[#This Row],[KM - Inicio]]</f>
        <v>0</v>
      </c>
      <c r="AQ327" s="108"/>
      <c r="AR327" s="108"/>
      <c r="AS327" s="108"/>
      <c r="AT327" s="135"/>
      <c r="AU327" s="135"/>
      <c r="AV327" s="13"/>
      <c r="AW327" s="13"/>
      <c r="AX327" s="176" t="str">
        <f>IF(D327="","*",IFERROR(IF(ISODD(COUNT(AR327:AW327)),"ERRO",SUM((AS327-AR327),(AU327-AT327),(AW327-AV327))),"ERRO"))</f>
        <v>*</v>
      </c>
      <c r="AY327" s="153"/>
      <c r="AZ327" s="109"/>
      <c r="BA327" s="9" t="str">
        <f>IFERROR(_xlfn.XLOOKUP(AH327, BS_ATIVIDADE[ATIVIDADE],BS_ATIVIDADE[UNIDADE] ), "*")</f>
        <v>*</v>
      </c>
      <c r="BB327" s="12" t="str" cm="1">
        <f t="array" ref="BB3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7" s="12" t="str" cm="1">
        <f t="array" ref="BC3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7" s="10" t="str" cm="1">
        <f t="array" ref="BD3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7" s="150"/>
      <c r="BF327" s="15"/>
      <c r="BG327" s="16"/>
      <c r="BH327" s="16"/>
      <c r="BI327" s="16"/>
      <c r="BJ327" s="17"/>
      <c r="BK327" s="15"/>
      <c r="BL327" s="130"/>
      <c r="BM327" s="130"/>
      <c r="BN327" s="130"/>
      <c r="BO327" s="17"/>
      <c r="BP327" s="11" t="str">
        <f t="shared" si="21"/>
        <v>Aderente</v>
      </c>
      <c r="BQ327" s="18" t="str">
        <f>IF(OR(B327="",E327=""),"*",AX327/O327)</f>
        <v>*</v>
      </c>
      <c r="BR327" s="18" t="str">
        <f>IF(OR(B327="",E327=""),"*",AZ327/P327)</f>
        <v>*</v>
      </c>
      <c r="BS327" s="210" t="str">
        <f t="shared" si="22"/>
        <v/>
      </c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</row>
    <row r="328" spans="1:122">
      <c r="A328" s="45" t="str">
        <f t="shared" si="20"/>
        <v/>
      </c>
      <c r="B328" s="102"/>
      <c r="C328" s="134" t="str">
        <f>IF(BS_CONTROLE[[#This Row],[DATA]]="","",WEEKNUM(BS_CONTROLE[[#This Row],[DATA]]))</f>
        <v/>
      </c>
      <c r="D328" s="104"/>
      <c r="E328" s="126"/>
      <c r="F328" s="142" t="str">
        <f>IF(D328="","*",VLOOKUP(E328,BS_ATIVIDADE[],3,FALSE))</f>
        <v>*</v>
      </c>
      <c r="G328" s="106"/>
      <c r="H328" s="106"/>
      <c r="I328" s="105"/>
      <c r="J328" s="105"/>
      <c r="K328" s="105"/>
      <c r="L328" s="127" t="str" cm="1">
        <f t="array" ref="L3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8" s="127" t="str" cm="1">
        <f t="array" ref="M3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8" s="106"/>
      <c r="O328" s="106"/>
      <c r="P328" s="105"/>
      <c r="Q328" s="9" t="str">
        <f>IF(E328=0, "*", IFERROR(_xlfn.XLOOKUP(E328, BS_ATIVIDADE[ATIVIDADE], BS_ATIVIDADE[UNIDADE]), "*"))</f>
        <v>*</v>
      </c>
      <c r="R328" s="128" t="str" cm="1">
        <f t="array" ref="R3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8" s="128" t="str" cm="1">
        <f t="array" ref="S3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8" s="10" t="str" cm="1">
        <f t="array" ref="T3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8" s="105"/>
      <c r="V328" s="151"/>
      <c r="W328" s="104"/>
      <c r="X328" s="129"/>
      <c r="Y328" s="104"/>
      <c r="Z328" s="105"/>
      <c r="AA328" s="103"/>
      <c r="AB328" s="152"/>
      <c r="AC328" s="107"/>
      <c r="AD328" s="105"/>
      <c r="AE328" s="105"/>
      <c r="AF328" s="105"/>
      <c r="AG328" s="14"/>
      <c r="AH328" s="126" t="str">
        <f>IF(BS_CONTROLE[[#This Row],[Atividade]]=0, "-", BS_CONTROLE[[#This Row],[Atividade]])</f>
        <v>-</v>
      </c>
      <c r="AI328" s="8" t="str">
        <f>IF(BS_CONTROLE[[#This Row],[Atividade]]=0, "-", BS_CONTROLE[[#This Row],[Atividade]])</f>
        <v>-</v>
      </c>
      <c r="AJ328" s="30">
        <f>BS_CONTROLE[[#This Row],[Local - Partida]]</f>
        <v>0</v>
      </c>
      <c r="AK328" s="30">
        <f>BS_CONTROLE[[#This Row],[Local - Encerramento]]</f>
        <v>0</v>
      </c>
      <c r="AL328" s="105" t="str">
        <f>IF(BS_CONTROLE[[#This Row],[Entre - Estações]]=0, "-", BS_CONTROLE[[#This Row],[Entre - Estações]])</f>
        <v>-</v>
      </c>
      <c r="AM328" s="105" t="str">
        <f>IF(BS_CONTROLE[[#This Row],[SB]]=0, "-", BS_CONTROLE[[#This Row],[SB]])</f>
        <v>-</v>
      </c>
      <c r="AN328" s="105" t="str">
        <f>IF(BS_CONTROLE[[#This Row],[SUB]]=0, "-", BS_CONTROLE[[#This Row],[SUB]])</f>
        <v>-</v>
      </c>
      <c r="AO328" s="105">
        <f>BS_CONTROLE[[#This Row],[KM - Inicio]]</f>
        <v>0</v>
      </c>
      <c r="AP328" s="105">
        <f>BS_CONTROLE[[#This Row],[KM - Inicio]]</f>
        <v>0</v>
      </c>
      <c r="AQ328" s="108"/>
      <c r="AR328" s="108"/>
      <c r="AS328" s="108"/>
      <c r="AT328" s="135"/>
      <c r="AU328" s="135"/>
      <c r="AV328" s="13"/>
      <c r="AW328" s="13"/>
      <c r="AX328" s="176" t="str">
        <f>IF(D328="","*",IFERROR(IF(ISODD(COUNT(AR328:AW328)),"ERRO",SUM((AS328-AR328),(AU328-AT328),(AW328-AV328))),"ERRO"))</f>
        <v>*</v>
      </c>
      <c r="AY328" s="153"/>
      <c r="AZ328" s="109"/>
      <c r="BA328" s="9" t="str">
        <f>IFERROR(_xlfn.XLOOKUP(AH328, BS_ATIVIDADE[ATIVIDADE],BS_ATIVIDADE[UNIDADE] ), "*")</f>
        <v>*</v>
      </c>
      <c r="BB328" s="12" t="str" cm="1">
        <f t="array" ref="BB3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8" s="12" t="str" cm="1">
        <f t="array" ref="BC3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8" s="10" t="str" cm="1">
        <f t="array" ref="BD3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8" s="150"/>
      <c r="BF328" s="15"/>
      <c r="BG328" s="16"/>
      <c r="BH328" s="16"/>
      <c r="BI328" s="16"/>
      <c r="BJ328" s="17"/>
      <c r="BK328" s="15"/>
      <c r="BL328" s="130"/>
      <c r="BM328" s="130"/>
      <c r="BN328" s="130"/>
      <c r="BO328" s="17"/>
      <c r="BP328" s="11" t="str">
        <f t="shared" si="21"/>
        <v>Aderente</v>
      </c>
      <c r="BQ328" s="18" t="str">
        <f>IF(OR(B328="",E328=""),"*",AX328/O328)</f>
        <v>*</v>
      </c>
      <c r="BR328" s="18" t="str">
        <f>IF(OR(B328="",E328=""),"*",AZ328/P328)</f>
        <v>*</v>
      </c>
      <c r="BS328" s="210" t="str">
        <f t="shared" si="22"/>
        <v/>
      </c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</row>
    <row r="329" spans="1:122">
      <c r="A329" s="45" t="str">
        <f t="shared" si="20"/>
        <v/>
      </c>
      <c r="B329" s="102"/>
      <c r="C329" s="134" t="str">
        <f>IF(BS_CONTROLE[[#This Row],[DATA]]="","",WEEKNUM(BS_CONTROLE[[#This Row],[DATA]]))</f>
        <v/>
      </c>
      <c r="D329" s="104"/>
      <c r="E329" s="126"/>
      <c r="F329" s="142" t="str">
        <f>IF(D329="","*",VLOOKUP(E329,BS_ATIVIDADE[],3,FALSE))</f>
        <v>*</v>
      </c>
      <c r="G329" s="106"/>
      <c r="H329" s="106"/>
      <c r="I329" s="105"/>
      <c r="J329" s="105"/>
      <c r="K329" s="105"/>
      <c r="L329" s="127" t="str" cm="1">
        <f t="array" ref="L3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29" s="127" t="str" cm="1">
        <f t="array" ref="M3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29" s="106"/>
      <c r="O329" s="106"/>
      <c r="P329" s="105"/>
      <c r="Q329" s="9" t="str">
        <f>IF(E329=0, "*", IFERROR(_xlfn.XLOOKUP(E329, BS_ATIVIDADE[ATIVIDADE], BS_ATIVIDADE[UNIDADE]), "*"))</f>
        <v>*</v>
      </c>
      <c r="R329" s="128" t="str" cm="1">
        <f t="array" ref="R3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29" s="128" t="str" cm="1">
        <f t="array" ref="S3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29" s="10" t="str" cm="1">
        <f t="array" ref="T3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29" s="105"/>
      <c r="V329" s="151"/>
      <c r="W329" s="104"/>
      <c r="X329" s="129"/>
      <c r="Y329" s="104"/>
      <c r="Z329" s="105"/>
      <c r="AA329" s="103"/>
      <c r="AB329" s="152"/>
      <c r="AC329" s="107"/>
      <c r="AD329" s="105"/>
      <c r="AE329" s="105"/>
      <c r="AF329" s="105"/>
      <c r="AG329" s="14"/>
      <c r="AH329" s="126" t="str">
        <f>IF(BS_CONTROLE[[#This Row],[Atividade]]=0, "-", BS_CONTROLE[[#This Row],[Atividade]])</f>
        <v>-</v>
      </c>
      <c r="AI329" s="8" t="str">
        <f>IF(BS_CONTROLE[[#This Row],[Atividade]]=0, "-", BS_CONTROLE[[#This Row],[Atividade]])</f>
        <v>-</v>
      </c>
      <c r="AJ329" s="30">
        <f>BS_CONTROLE[[#This Row],[Local - Partida]]</f>
        <v>0</v>
      </c>
      <c r="AK329" s="30">
        <f>BS_CONTROLE[[#This Row],[Local - Encerramento]]</f>
        <v>0</v>
      </c>
      <c r="AL329" s="105" t="str">
        <f>IF(BS_CONTROLE[[#This Row],[Entre - Estações]]=0, "-", BS_CONTROLE[[#This Row],[Entre - Estações]])</f>
        <v>-</v>
      </c>
      <c r="AM329" s="105" t="str">
        <f>IF(BS_CONTROLE[[#This Row],[SB]]=0, "-", BS_CONTROLE[[#This Row],[SB]])</f>
        <v>-</v>
      </c>
      <c r="AN329" s="105" t="str">
        <f>IF(BS_CONTROLE[[#This Row],[SUB]]=0, "-", BS_CONTROLE[[#This Row],[SUB]])</f>
        <v>-</v>
      </c>
      <c r="AO329" s="105">
        <f>BS_CONTROLE[[#This Row],[KM - Inicio]]</f>
        <v>0</v>
      </c>
      <c r="AP329" s="105">
        <f>BS_CONTROLE[[#This Row],[KM - Inicio]]</f>
        <v>0</v>
      </c>
      <c r="AQ329" s="108"/>
      <c r="AR329" s="108"/>
      <c r="AS329" s="108"/>
      <c r="AT329" s="135"/>
      <c r="AU329" s="135"/>
      <c r="AV329" s="13"/>
      <c r="AW329" s="13"/>
      <c r="AX329" s="176" t="str">
        <f>IF(D329="","*",IFERROR(IF(ISODD(COUNT(AR329:AW329)),"ERRO",SUM((AS329-AR329),(AU329-AT329),(AW329-AV329))),"ERRO"))</f>
        <v>*</v>
      </c>
      <c r="AY329" s="153"/>
      <c r="AZ329" s="109"/>
      <c r="BA329" s="9" t="str">
        <f>IFERROR(_xlfn.XLOOKUP(AH329, BS_ATIVIDADE[ATIVIDADE],BS_ATIVIDADE[UNIDADE] ), "*")</f>
        <v>*</v>
      </c>
      <c r="BB329" s="12" t="str" cm="1">
        <f t="array" ref="BB3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29" s="12" t="str" cm="1">
        <f t="array" ref="BC3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29" s="10" t="str" cm="1">
        <f t="array" ref="BD3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29" s="150"/>
      <c r="BF329" s="15"/>
      <c r="BG329" s="16"/>
      <c r="BH329" s="16"/>
      <c r="BI329" s="16"/>
      <c r="BJ329" s="17"/>
      <c r="BK329" s="15"/>
      <c r="BL329" s="130"/>
      <c r="BM329" s="130"/>
      <c r="BN329" s="130"/>
      <c r="BO329" s="17"/>
      <c r="BP329" s="11" t="str">
        <f t="shared" si="21"/>
        <v>Aderente</v>
      </c>
      <c r="BQ329" s="18" t="str">
        <f>IF(OR(B329="",E329=""),"*",AX329/O329)</f>
        <v>*</v>
      </c>
      <c r="BR329" s="18" t="str">
        <f>IF(OR(B329="",E329=""),"*",AZ329/P329)</f>
        <v>*</v>
      </c>
      <c r="BS329" s="210" t="str">
        <f t="shared" si="22"/>
        <v/>
      </c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</row>
    <row r="330" spans="1:122">
      <c r="A330" s="45" t="str">
        <f t="shared" si="20"/>
        <v/>
      </c>
      <c r="B330" s="102"/>
      <c r="C330" s="134" t="str">
        <f>IF(BS_CONTROLE[[#This Row],[DATA]]="","",WEEKNUM(BS_CONTROLE[[#This Row],[DATA]]))</f>
        <v/>
      </c>
      <c r="D330" s="104"/>
      <c r="E330" s="126"/>
      <c r="F330" s="142" t="str">
        <f>IF(D330="","*",VLOOKUP(E330,BS_ATIVIDADE[],3,FALSE))</f>
        <v>*</v>
      </c>
      <c r="G330" s="106"/>
      <c r="H330" s="106"/>
      <c r="I330" s="105"/>
      <c r="J330" s="105"/>
      <c r="K330" s="105"/>
      <c r="L330" s="127" t="str" cm="1">
        <f t="array" ref="L3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0" s="127" t="str" cm="1">
        <f t="array" ref="M3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0" s="106"/>
      <c r="O330" s="106"/>
      <c r="P330" s="105"/>
      <c r="Q330" s="9" t="str">
        <f>IF(E330=0, "*", IFERROR(_xlfn.XLOOKUP(E330, BS_ATIVIDADE[ATIVIDADE], BS_ATIVIDADE[UNIDADE]), "*"))</f>
        <v>*</v>
      </c>
      <c r="R330" s="128" t="str" cm="1">
        <f t="array" ref="R3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0" s="128" t="str" cm="1">
        <f t="array" ref="S3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0" s="10" t="str" cm="1">
        <f t="array" ref="T3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0" s="105"/>
      <c r="V330" s="151"/>
      <c r="W330" s="104"/>
      <c r="X330" s="129"/>
      <c r="Y330" s="104"/>
      <c r="Z330" s="105"/>
      <c r="AA330" s="103"/>
      <c r="AB330" s="152"/>
      <c r="AC330" s="107"/>
      <c r="AD330" s="105"/>
      <c r="AE330" s="105"/>
      <c r="AF330" s="105"/>
      <c r="AG330" s="14"/>
      <c r="AH330" s="126" t="str">
        <f>IF(BS_CONTROLE[[#This Row],[Atividade]]=0, "-", BS_CONTROLE[[#This Row],[Atividade]])</f>
        <v>-</v>
      </c>
      <c r="AI330" s="8" t="str">
        <f>IF(BS_CONTROLE[[#This Row],[Atividade]]=0, "-", BS_CONTROLE[[#This Row],[Atividade]])</f>
        <v>-</v>
      </c>
      <c r="AJ330" s="30">
        <f>BS_CONTROLE[[#This Row],[Local - Partida]]</f>
        <v>0</v>
      </c>
      <c r="AK330" s="30">
        <f>BS_CONTROLE[[#This Row],[Local - Encerramento]]</f>
        <v>0</v>
      </c>
      <c r="AL330" s="105" t="str">
        <f>IF(BS_CONTROLE[[#This Row],[Entre - Estações]]=0, "-", BS_CONTROLE[[#This Row],[Entre - Estações]])</f>
        <v>-</v>
      </c>
      <c r="AM330" s="105" t="str">
        <f>IF(BS_CONTROLE[[#This Row],[SB]]=0, "-", BS_CONTROLE[[#This Row],[SB]])</f>
        <v>-</v>
      </c>
      <c r="AN330" s="105" t="str">
        <f>IF(BS_CONTROLE[[#This Row],[SUB]]=0, "-", BS_CONTROLE[[#This Row],[SUB]])</f>
        <v>-</v>
      </c>
      <c r="AO330" s="105">
        <f>BS_CONTROLE[[#This Row],[KM - Inicio]]</f>
        <v>0</v>
      </c>
      <c r="AP330" s="105">
        <f>BS_CONTROLE[[#This Row],[KM - Inicio]]</f>
        <v>0</v>
      </c>
      <c r="AQ330" s="108"/>
      <c r="AR330" s="108"/>
      <c r="AS330" s="108"/>
      <c r="AT330" s="135"/>
      <c r="AU330" s="135"/>
      <c r="AV330" s="13"/>
      <c r="AW330" s="13"/>
      <c r="AX330" s="176" t="str">
        <f>IF(D330="","*",IFERROR(IF(ISODD(COUNT(AR330:AW330)),"ERRO",SUM((AS330-AR330),(AU330-AT330),(AW330-AV330))),"ERRO"))</f>
        <v>*</v>
      </c>
      <c r="AY330" s="153"/>
      <c r="AZ330" s="109"/>
      <c r="BA330" s="9" t="str">
        <f>IFERROR(_xlfn.XLOOKUP(AH330, BS_ATIVIDADE[ATIVIDADE],BS_ATIVIDADE[UNIDADE] ), "*")</f>
        <v>*</v>
      </c>
      <c r="BB330" s="12" t="str" cm="1">
        <f t="array" ref="BB3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0" s="12" t="str" cm="1">
        <f t="array" ref="BC3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0" s="10" t="str" cm="1">
        <f t="array" ref="BD3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0" s="150"/>
      <c r="BF330" s="15"/>
      <c r="BG330" s="16"/>
      <c r="BH330" s="16"/>
      <c r="BI330" s="16"/>
      <c r="BJ330" s="17"/>
      <c r="BK330" s="15"/>
      <c r="BL330" s="130"/>
      <c r="BM330" s="130"/>
      <c r="BN330" s="130"/>
      <c r="BO330" s="17"/>
      <c r="BP330" s="11" t="str">
        <f t="shared" si="21"/>
        <v>Aderente</v>
      </c>
      <c r="BQ330" s="18" t="str">
        <f>IF(OR(B330="",E330=""),"*",AX330/O330)</f>
        <v>*</v>
      </c>
      <c r="BR330" s="18" t="str">
        <f>IF(OR(B330="",E330=""),"*",AZ330/P330)</f>
        <v>*</v>
      </c>
      <c r="BS330" s="210" t="str">
        <f t="shared" si="22"/>
        <v/>
      </c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</row>
    <row r="331" spans="1:122">
      <c r="A331" s="45" t="str">
        <f t="shared" si="20"/>
        <v/>
      </c>
      <c r="B331" s="102"/>
      <c r="C331" s="134" t="str">
        <f>IF(BS_CONTROLE[[#This Row],[DATA]]="","",WEEKNUM(BS_CONTROLE[[#This Row],[DATA]]))</f>
        <v/>
      </c>
      <c r="D331" s="104"/>
      <c r="E331" s="126"/>
      <c r="F331" s="142" t="str">
        <f>IF(D331="","*",VLOOKUP(E331,BS_ATIVIDADE[],3,FALSE))</f>
        <v>*</v>
      </c>
      <c r="G331" s="106"/>
      <c r="H331" s="106"/>
      <c r="I331" s="105"/>
      <c r="J331" s="105"/>
      <c r="K331" s="105"/>
      <c r="L331" s="127" t="str" cm="1">
        <f t="array" ref="L3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1" s="127" t="str" cm="1">
        <f t="array" ref="M3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1" s="106"/>
      <c r="O331" s="106"/>
      <c r="P331" s="105"/>
      <c r="Q331" s="9" t="str">
        <f>IF(E331=0, "*", IFERROR(_xlfn.XLOOKUP(E331, BS_ATIVIDADE[ATIVIDADE], BS_ATIVIDADE[UNIDADE]), "*"))</f>
        <v>*</v>
      </c>
      <c r="R331" s="128" t="str" cm="1">
        <f t="array" ref="R3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1" s="128" t="str" cm="1">
        <f t="array" ref="S3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1" s="10" t="str" cm="1">
        <f t="array" ref="T3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1" s="105"/>
      <c r="V331" s="151"/>
      <c r="W331" s="104"/>
      <c r="X331" s="129"/>
      <c r="Y331" s="104"/>
      <c r="Z331" s="105"/>
      <c r="AA331" s="103"/>
      <c r="AB331" s="152"/>
      <c r="AC331" s="107"/>
      <c r="AD331" s="105"/>
      <c r="AE331" s="105"/>
      <c r="AF331" s="105"/>
      <c r="AG331" s="14"/>
      <c r="AH331" s="126" t="str">
        <f>IF(BS_CONTROLE[[#This Row],[Atividade]]=0, "-", BS_CONTROLE[[#This Row],[Atividade]])</f>
        <v>-</v>
      </c>
      <c r="AI331" s="8" t="str">
        <f>IF(BS_CONTROLE[[#This Row],[Atividade]]=0, "-", BS_CONTROLE[[#This Row],[Atividade]])</f>
        <v>-</v>
      </c>
      <c r="AJ331" s="30">
        <f>BS_CONTROLE[[#This Row],[Local - Partida]]</f>
        <v>0</v>
      </c>
      <c r="AK331" s="30">
        <f>BS_CONTROLE[[#This Row],[Local - Encerramento]]</f>
        <v>0</v>
      </c>
      <c r="AL331" s="105" t="str">
        <f>IF(BS_CONTROLE[[#This Row],[Entre - Estações]]=0, "-", BS_CONTROLE[[#This Row],[Entre - Estações]])</f>
        <v>-</v>
      </c>
      <c r="AM331" s="105" t="str">
        <f>IF(BS_CONTROLE[[#This Row],[SB]]=0, "-", BS_CONTROLE[[#This Row],[SB]])</f>
        <v>-</v>
      </c>
      <c r="AN331" s="105" t="str">
        <f>IF(BS_CONTROLE[[#This Row],[SUB]]=0, "-", BS_CONTROLE[[#This Row],[SUB]])</f>
        <v>-</v>
      </c>
      <c r="AO331" s="105">
        <f>BS_CONTROLE[[#This Row],[KM - Inicio]]</f>
        <v>0</v>
      </c>
      <c r="AP331" s="105">
        <f>BS_CONTROLE[[#This Row],[KM - Inicio]]</f>
        <v>0</v>
      </c>
      <c r="AQ331" s="108"/>
      <c r="AR331" s="108"/>
      <c r="AS331" s="108"/>
      <c r="AT331" s="135"/>
      <c r="AU331" s="135"/>
      <c r="AV331" s="13"/>
      <c r="AW331" s="13"/>
      <c r="AX331" s="176" t="str">
        <f>IF(D331="","*",IFERROR(IF(ISODD(COUNT(AR331:AW331)),"ERRO",SUM((AS331-AR331),(AU331-AT331),(AW331-AV331))),"ERRO"))</f>
        <v>*</v>
      </c>
      <c r="AY331" s="153"/>
      <c r="AZ331" s="109"/>
      <c r="BA331" s="9" t="str">
        <f>IFERROR(_xlfn.XLOOKUP(AH331, BS_ATIVIDADE[ATIVIDADE],BS_ATIVIDADE[UNIDADE] ), "*")</f>
        <v>*</v>
      </c>
      <c r="BB331" s="12" t="str" cm="1">
        <f t="array" ref="BB3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1" s="12" t="str" cm="1">
        <f t="array" ref="BC3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1" s="10" t="str" cm="1">
        <f t="array" ref="BD3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1" s="150"/>
      <c r="BF331" s="15"/>
      <c r="BG331" s="16"/>
      <c r="BH331" s="16"/>
      <c r="BI331" s="16"/>
      <c r="BJ331" s="17"/>
      <c r="BK331" s="15"/>
      <c r="BL331" s="130"/>
      <c r="BM331" s="130"/>
      <c r="BN331" s="130"/>
      <c r="BO331" s="17"/>
      <c r="BP331" s="11" t="str">
        <f t="shared" si="21"/>
        <v>Aderente</v>
      </c>
      <c r="BQ331" s="18" t="str">
        <f>IF(OR(B331="",E331=""),"*",AX331/O331)</f>
        <v>*</v>
      </c>
      <c r="BR331" s="18" t="str">
        <f>IF(OR(B331="",E331=""),"*",AZ331/P331)</f>
        <v>*</v>
      </c>
      <c r="BS331" s="210" t="str">
        <f t="shared" si="22"/>
        <v/>
      </c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</row>
    <row r="332" spans="1:122">
      <c r="A332" s="45" t="str">
        <f t="shared" si="20"/>
        <v/>
      </c>
      <c r="B332" s="102"/>
      <c r="C332" s="134" t="str">
        <f>IF(BS_CONTROLE[[#This Row],[DATA]]="","",WEEKNUM(BS_CONTROLE[[#This Row],[DATA]]))</f>
        <v/>
      </c>
      <c r="D332" s="104"/>
      <c r="E332" s="126"/>
      <c r="F332" s="142" t="str">
        <f>IF(D332="","*",VLOOKUP(E332,BS_ATIVIDADE[],3,FALSE))</f>
        <v>*</v>
      </c>
      <c r="G332" s="106"/>
      <c r="H332" s="106"/>
      <c r="I332" s="105"/>
      <c r="J332" s="105"/>
      <c r="K332" s="105"/>
      <c r="L332" s="127" t="str" cm="1">
        <f t="array" ref="L3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2" s="127" t="str" cm="1">
        <f t="array" ref="M3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2" s="106"/>
      <c r="O332" s="106"/>
      <c r="P332" s="105"/>
      <c r="Q332" s="9" t="str">
        <f>IF(E332=0, "*", IFERROR(_xlfn.XLOOKUP(E332, BS_ATIVIDADE[ATIVIDADE], BS_ATIVIDADE[UNIDADE]), "*"))</f>
        <v>*</v>
      </c>
      <c r="R332" s="128" t="str" cm="1">
        <f t="array" ref="R3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2" s="128" t="str" cm="1">
        <f t="array" ref="S3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2" s="10" t="str" cm="1">
        <f t="array" ref="T3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2" s="105"/>
      <c r="V332" s="151"/>
      <c r="W332" s="104"/>
      <c r="X332" s="129"/>
      <c r="Y332" s="104"/>
      <c r="Z332" s="105"/>
      <c r="AA332" s="103"/>
      <c r="AB332" s="152"/>
      <c r="AC332" s="107"/>
      <c r="AD332" s="105"/>
      <c r="AE332" s="105"/>
      <c r="AF332" s="105"/>
      <c r="AG332" s="14"/>
      <c r="AH332" s="126" t="str">
        <f>IF(BS_CONTROLE[[#This Row],[Atividade]]=0, "-", BS_CONTROLE[[#This Row],[Atividade]])</f>
        <v>-</v>
      </c>
      <c r="AI332" s="8" t="str">
        <f>IF(BS_CONTROLE[[#This Row],[Atividade]]=0, "-", BS_CONTROLE[[#This Row],[Atividade]])</f>
        <v>-</v>
      </c>
      <c r="AJ332" s="30">
        <f>BS_CONTROLE[[#This Row],[Local - Partida]]</f>
        <v>0</v>
      </c>
      <c r="AK332" s="30">
        <f>BS_CONTROLE[[#This Row],[Local - Encerramento]]</f>
        <v>0</v>
      </c>
      <c r="AL332" s="105" t="str">
        <f>IF(BS_CONTROLE[[#This Row],[Entre - Estações]]=0, "-", BS_CONTROLE[[#This Row],[Entre - Estações]])</f>
        <v>-</v>
      </c>
      <c r="AM332" s="105" t="str">
        <f>IF(BS_CONTROLE[[#This Row],[SB]]=0, "-", BS_CONTROLE[[#This Row],[SB]])</f>
        <v>-</v>
      </c>
      <c r="AN332" s="105" t="str">
        <f>IF(BS_CONTROLE[[#This Row],[SUB]]=0, "-", BS_CONTROLE[[#This Row],[SUB]])</f>
        <v>-</v>
      </c>
      <c r="AO332" s="105">
        <f>BS_CONTROLE[[#This Row],[KM - Inicio]]</f>
        <v>0</v>
      </c>
      <c r="AP332" s="105">
        <f>BS_CONTROLE[[#This Row],[KM - Inicio]]</f>
        <v>0</v>
      </c>
      <c r="AQ332" s="108"/>
      <c r="AR332" s="108"/>
      <c r="AS332" s="108"/>
      <c r="AT332" s="135"/>
      <c r="AU332" s="135"/>
      <c r="AV332" s="13"/>
      <c r="AW332" s="13"/>
      <c r="AX332" s="176" t="str">
        <f>IF(D332="","*",IFERROR(IF(ISODD(COUNT(AR332:AW332)),"ERRO",SUM((AS332-AR332),(AU332-AT332),(AW332-AV332))),"ERRO"))</f>
        <v>*</v>
      </c>
      <c r="AY332" s="153"/>
      <c r="AZ332" s="109"/>
      <c r="BA332" s="9" t="str">
        <f>IFERROR(_xlfn.XLOOKUP(AH332, BS_ATIVIDADE[ATIVIDADE],BS_ATIVIDADE[UNIDADE] ), "*")</f>
        <v>*</v>
      </c>
      <c r="BB332" s="12" t="str" cm="1">
        <f t="array" ref="BB3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2" s="12" t="str" cm="1">
        <f t="array" ref="BC3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2" s="10" t="str" cm="1">
        <f t="array" ref="BD3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2" s="150"/>
      <c r="BF332" s="15"/>
      <c r="BG332" s="16"/>
      <c r="BH332" s="16"/>
      <c r="BI332" s="16"/>
      <c r="BJ332" s="17"/>
      <c r="BK332" s="15"/>
      <c r="BL332" s="130"/>
      <c r="BM332" s="130"/>
      <c r="BN332" s="130"/>
      <c r="BO332" s="17"/>
      <c r="BP332" s="11" t="str">
        <f t="shared" si="21"/>
        <v>Aderente</v>
      </c>
      <c r="BQ332" s="18" t="str">
        <f>IF(OR(B332="",E332=""),"*",AX332/O332)</f>
        <v>*</v>
      </c>
      <c r="BR332" s="18" t="str">
        <f>IF(OR(B332="",E332=""),"*",AZ332/P332)</f>
        <v>*</v>
      </c>
      <c r="BS332" s="210" t="str">
        <f t="shared" si="22"/>
        <v/>
      </c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</row>
    <row r="333" spans="1:122">
      <c r="A333" s="45" t="str">
        <f t="shared" si="20"/>
        <v/>
      </c>
      <c r="B333" s="102"/>
      <c r="C333" s="134" t="str">
        <f>IF(BS_CONTROLE[[#This Row],[DATA]]="","",WEEKNUM(BS_CONTROLE[[#This Row],[DATA]]))</f>
        <v/>
      </c>
      <c r="D333" s="104"/>
      <c r="E333" s="126"/>
      <c r="F333" s="142" t="str">
        <f>IF(D333="","*",VLOOKUP(E333,BS_ATIVIDADE[],3,FALSE))</f>
        <v>*</v>
      </c>
      <c r="G333" s="106"/>
      <c r="H333" s="106"/>
      <c r="I333" s="105"/>
      <c r="J333" s="105"/>
      <c r="K333" s="105"/>
      <c r="L333" s="127" t="str" cm="1">
        <f t="array" ref="L3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3" s="127" t="str" cm="1">
        <f t="array" ref="M3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3" s="106"/>
      <c r="O333" s="106"/>
      <c r="P333" s="105"/>
      <c r="Q333" s="9" t="str">
        <f>IF(E333=0, "*", IFERROR(_xlfn.XLOOKUP(E333, BS_ATIVIDADE[ATIVIDADE], BS_ATIVIDADE[UNIDADE]), "*"))</f>
        <v>*</v>
      </c>
      <c r="R333" s="128" t="str" cm="1">
        <f t="array" ref="R3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3" s="128" t="str" cm="1">
        <f t="array" ref="S3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3" s="10" t="str" cm="1">
        <f t="array" ref="T3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3" s="105"/>
      <c r="V333" s="151"/>
      <c r="W333" s="104"/>
      <c r="X333" s="129"/>
      <c r="Y333" s="104"/>
      <c r="Z333" s="105"/>
      <c r="AA333" s="103"/>
      <c r="AB333" s="152"/>
      <c r="AC333" s="107"/>
      <c r="AD333" s="105"/>
      <c r="AE333" s="105"/>
      <c r="AF333" s="105"/>
      <c r="AG333" s="14"/>
      <c r="AH333" s="126" t="str">
        <f>IF(BS_CONTROLE[[#This Row],[Atividade]]=0, "-", BS_CONTROLE[[#This Row],[Atividade]])</f>
        <v>-</v>
      </c>
      <c r="AI333" s="8" t="str">
        <f>IF(BS_CONTROLE[[#This Row],[Atividade]]=0, "-", BS_CONTROLE[[#This Row],[Atividade]])</f>
        <v>-</v>
      </c>
      <c r="AJ333" s="30">
        <f>BS_CONTROLE[[#This Row],[Local - Partida]]</f>
        <v>0</v>
      </c>
      <c r="AK333" s="30">
        <f>BS_CONTROLE[[#This Row],[Local - Encerramento]]</f>
        <v>0</v>
      </c>
      <c r="AL333" s="105" t="str">
        <f>IF(BS_CONTROLE[[#This Row],[Entre - Estações]]=0, "-", BS_CONTROLE[[#This Row],[Entre - Estações]])</f>
        <v>-</v>
      </c>
      <c r="AM333" s="105" t="str">
        <f>IF(BS_CONTROLE[[#This Row],[SB]]=0, "-", BS_CONTROLE[[#This Row],[SB]])</f>
        <v>-</v>
      </c>
      <c r="AN333" s="105" t="str">
        <f>IF(BS_CONTROLE[[#This Row],[SUB]]=0, "-", BS_CONTROLE[[#This Row],[SUB]])</f>
        <v>-</v>
      </c>
      <c r="AO333" s="105">
        <f>BS_CONTROLE[[#This Row],[KM - Inicio]]</f>
        <v>0</v>
      </c>
      <c r="AP333" s="105">
        <f>BS_CONTROLE[[#This Row],[KM - Inicio]]</f>
        <v>0</v>
      </c>
      <c r="AQ333" s="108"/>
      <c r="AR333" s="108"/>
      <c r="AS333" s="108"/>
      <c r="AT333" s="135"/>
      <c r="AU333" s="135"/>
      <c r="AV333" s="13"/>
      <c r="AW333" s="13"/>
      <c r="AX333" s="176" t="str">
        <f>IF(D333="","*",IFERROR(IF(ISODD(COUNT(AR333:AW333)),"ERRO",SUM((AS333-AR333),(AU333-AT333),(AW333-AV333))),"ERRO"))</f>
        <v>*</v>
      </c>
      <c r="AY333" s="153"/>
      <c r="AZ333" s="109"/>
      <c r="BA333" s="9" t="str">
        <f>IFERROR(_xlfn.XLOOKUP(AH333, BS_ATIVIDADE[ATIVIDADE],BS_ATIVIDADE[UNIDADE] ), "*")</f>
        <v>*</v>
      </c>
      <c r="BB333" s="12" t="str" cm="1">
        <f t="array" ref="BB3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3" s="12" t="str" cm="1">
        <f t="array" ref="BC3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3" s="10" t="str" cm="1">
        <f t="array" ref="BD3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3" s="150"/>
      <c r="BF333" s="15"/>
      <c r="BG333" s="16"/>
      <c r="BH333" s="16"/>
      <c r="BI333" s="16"/>
      <c r="BJ333" s="17"/>
      <c r="BK333" s="15"/>
      <c r="BL333" s="130"/>
      <c r="BM333" s="130"/>
      <c r="BN333" s="130"/>
      <c r="BO333" s="17"/>
      <c r="BP333" s="11" t="str">
        <f t="shared" si="21"/>
        <v>Aderente</v>
      </c>
      <c r="BQ333" s="18" t="str">
        <f>IF(OR(B333="",E333=""),"*",AX333/O333)</f>
        <v>*</v>
      </c>
      <c r="BR333" s="18" t="str">
        <f>IF(OR(B333="",E333=""),"*",AZ333/P333)</f>
        <v>*</v>
      </c>
      <c r="BS333" s="210" t="str">
        <f t="shared" si="22"/>
        <v/>
      </c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</row>
    <row r="334" spans="1:122">
      <c r="A334" s="45" t="str">
        <f t="shared" si="20"/>
        <v/>
      </c>
      <c r="B334" s="102"/>
      <c r="C334" s="134" t="str">
        <f>IF(BS_CONTROLE[[#This Row],[DATA]]="","",WEEKNUM(BS_CONTROLE[[#This Row],[DATA]]))</f>
        <v/>
      </c>
      <c r="D334" s="104"/>
      <c r="E334" s="126"/>
      <c r="F334" s="142" t="str">
        <f>IF(D334="","*",VLOOKUP(E334,BS_ATIVIDADE[],3,FALSE))</f>
        <v>*</v>
      </c>
      <c r="G334" s="106"/>
      <c r="H334" s="106"/>
      <c r="I334" s="105"/>
      <c r="J334" s="105"/>
      <c r="K334" s="105"/>
      <c r="L334" s="127" t="str" cm="1">
        <f t="array" ref="L3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4" s="127" t="str" cm="1">
        <f t="array" ref="M3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4" s="106"/>
      <c r="O334" s="106"/>
      <c r="P334" s="105"/>
      <c r="Q334" s="9" t="str">
        <f>IF(E334=0, "*", IFERROR(_xlfn.XLOOKUP(E334, BS_ATIVIDADE[ATIVIDADE], BS_ATIVIDADE[UNIDADE]), "*"))</f>
        <v>*</v>
      </c>
      <c r="R334" s="128" t="str" cm="1">
        <f t="array" ref="R3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4" s="128" t="str" cm="1">
        <f t="array" ref="S3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4" s="10" t="str" cm="1">
        <f t="array" ref="T3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4" s="105"/>
      <c r="V334" s="151"/>
      <c r="W334" s="104"/>
      <c r="X334" s="129"/>
      <c r="Y334" s="104"/>
      <c r="Z334" s="105"/>
      <c r="AA334" s="103"/>
      <c r="AB334" s="152"/>
      <c r="AC334" s="107"/>
      <c r="AD334" s="105"/>
      <c r="AE334" s="105"/>
      <c r="AF334" s="105"/>
      <c r="AG334" s="14"/>
      <c r="AH334" s="126" t="str">
        <f>IF(BS_CONTROLE[[#This Row],[Atividade]]=0, "-", BS_CONTROLE[[#This Row],[Atividade]])</f>
        <v>-</v>
      </c>
      <c r="AI334" s="8" t="str">
        <f>IF(BS_CONTROLE[[#This Row],[Atividade]]=0, "-", BS_CONTROLE[[#This Row],[Atividade]])</f>
        <v>-</v>
      </c>
      <c r="AJ334" s="30">
        <f>BS_CONTROLE[[#This Row],[Local - Partida]]</f>
        <v>0</v>
      </c>
      <c r="AK334" s="30">
        <f>BS_CONTROLE[[#This Row],[Local - Encerramento]]</f>
        <v>0</v>
      </c>
      <c r="AL334" s="105" t="str">
        <f>IF(BS_CONTROLE[[#This Row],[Entre - Estações]]=0, "-", BS_CONTROLE[[#This Row],[Entre - Estações]])</f>
        <v>-</v>
      </c>
      <c r="AM334" s="105" t="str">
        <f>IF(BS_CONTROLE[[#This Row],[SB]]=0, "-", BS_CONTROLE[[#This Row],[SB]])</f>
        <v>-</v>
      </c>
      <c r="AN334" s="105" t="str">
        <f>IF(BS_CONTROLE[[#This Row],[SUB]]=0, "-", BS_CONTROLE[[#This Row],[SUB]])</f>
        <v>-</v>
      </c>
      <c r="AO334" s="105">
        <f>BS_CONTROLE[[#This Row],[KM - Inicio]]</f>
        <v>0</v>
      </c>
      <c r="AP334" s="105">
        <f>BS_CONTROLE[[#This Row],[KM - Inicio]]</f>
        <v>0</v>
      </c>
      <c r="AQ334" s="108"/>
      <c r="AR334" s="108"/>
      <c r="AS334" s="108"/>
      <c r="AT334" s="135"/>
      <c r="AU334" s="135"/>
      <c r="AV334" s="13"/>
      <c r="AW334" s="13"/>
      <c r="AX334" s="176" t="str">
        <f>IF(D334="","*",IFERROR(IF(ISODD(COUNT(AR334:AW334)),"ERRO",SUM((AS334-AR334),(AU334-AT334),(AW334-AV334))),"ERRO"))</f>
        <v>*</v>
      </c>
      <c r="AY334" s="153"/>
      <c r="AZ334" s="109"/>
      <c r="BA334" s="9" t="str">
        <f>IFERROR(_xlfn.XLOOKUP(AH334, BS_ATIVIDADE[ATIVIDADE],BS_ATIVIDADE[UNIDADE] ), "*")</f>
        <v>*</v>
      </c>
      <c r="BB334" s="12" t="str" cm="1">
        <f t="array" ref="BB3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4" s="12" t="str" cm="1">
        <f t="array" ref="BC3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4" s="10" t="str" cm="1">
        <f t="array" ref="BD3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4" s="150"/>
      <c r="BF334" s="15"/>
      <c r="BG334" s="16"/>
      <c r="BH334" s="16"/>
      <c r="BI334" s="16"/>
      <c r="BJ334" s="17"/>
      <c r="BK334" s="15"/>
      <c r="BL334" s="130"/>
      <c r="BM334" s="130"/>
      <c r="BN334" s="130"/>
      <c r="BO334" s="17"/>
      <c r="BP334" s="11" t="str">
        <f t="shared" si="21"/>
        <v>Aderente</v>
      </c>
      <c r="BQ334" s="18" t="str">
        <f>IF(OR(B334="",E334=""),"*",AX334/O334)</f>
        <v>*</v>
      </c>
      <c r="BR334" s="18" t="str">
        <f>IF(OR(B334="",E334=""),"*",AZ334/P334)</f>
        <v>*</v>
      </c>
      <c r="BS334" s="210" t="str">
        <f t="shared" si="22"/>
        <v/>
      </c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</row>
    <row r="335" spans="1:122">
      <c r="A335" s="45" t="str">
        <f t="shared" si="20"/>
        <v/>
      </c>
      <c r="B335" s="102"/>
      <c r="C335" s="134" t="str">
        <f>IF(BS_CONTROLE[[#This Row],[DATA]]="","",WEEKNUM(BS_CONTROLE[[#This Row],[DATA]]))</f>
        <v/>
      </c>
      <c r="D335" s="104"/>
      <c r="E335" s="126"/>
      <c r="F335" s="142" t="str">
        <f>IF(D335="","*",VLOOKUP(E335,BS_ATIVIDADE[],3,FALSE))</f>
        <v>*</v>
      </c>
      <c r="G335" s="106"/>
      <c r="H335" s="106"/>
      <c r="I335" s="105"/>
      <c r="J335" s="105"/>
      <c r="K335" s="105"/>
      <c r="L335" s="127" t="str" cm="1">
        <f t="array" ref="L3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5" s="127" t="str" cm="1">
        <f t="array" ref="M3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5" s="106"/>
      <c r="O335" s="106"/>
      <c r="P335" s="105"/>
      <c r="Q335" s="9" t="str">
        <f>IF(E335=0, "*", IFERROR(_xlfn.XLOOKUP(E335, BS_ATIVIDADE[ATIVIDADE], BS_ATIVIDADE[UNIDADE]), "*"))</f>
        <v>*</v>
      </c>
      <c r="R335" s="128" t="str" cm="1">
        <f t="array" ref="R3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5" s="128" t="str" cm="1">
        <f t="array" ref="S3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5" s="10" t="str" cm="1">
        <f t="array" ref="T3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5" s="105"/>
      <c r="V335" s="151"/>
      <c r="W335" s="104"/>
      <c r="X335" s="129"/>
      <c r="Y335" s="104"/>
      <c r="Z335" s="105"/>
      <c r="AA335" s="103"/>
      <c r="AB335" s="152"/>
      <c r="AC335" s="107"/>
      <c r="AD335" s="105"/>
      <c r="AE335" s="105"/>
      <c r="AF335" s="105"/>
      <c r="AG335" s="14"/>
      <c r="AH335" s="126" t="str">
        <f>IF(BS_CONTROLE[[#This Row],[Atividade]]=0, "-", BS_CONTROLE[[#This Row],[Atividade]])</f>
        <v>-</v>
      </c>
      <c r="AI335" s="8" t="str">
        <f>IF(BS_CONTROLE[[#This Row],[Atividade]]=0, "-", BS_CONTROLE[[#This Row],[Atividade]])</f>
        <v>-</v>
      </c>
      <c r="AJ335" s="30">
        <f>BS_CONTROLE[[#This Row],[Local - Partida]]</f>
        <v>0</v>
      </c>
      <c r="AK335" s="30">
        <f>BS_CONTROLE[[#This Row],[Local - Encerramento]]</f>
        <v>0</v>
      </c>
      <c r="AL335" s="105" t="str">
        <f>IF(BS_CONTROLE[[#This Row],[Entre - Estações]]=0, "-", BS_CONTROLE[[#This Row],[Entre - Estações]])</f>
        <v>-</v>
      </c>
      <c r="AM335" s="105" t="str">
        <f>IF(BS_CONTROLE[[#This Row],[SB]]=0, "-", BS_CONTROLE[[#This Row],[SB]])</f>
        <v>-</v>
      </c>
      <c r="AN335" s="105" t="str">
        <f>IF(BS_CONTROLE[[#This Row],[SUB]]=0, "-", BS_CONTROLE[[#This Row],[SUB]])</f>
        <v>-</v>
      </c>
      <c r="AO335" s="105">
        <f>BS_CONTROLE[[#This Row],[KM - Inicio]]</f>
        <v>0</v>
      </c>
      <c r="AP335" s="105">
        <f>BS_CONTROLE[[#This Row],[KM - Inicio]]</f>
        <v>0</v>
      </c>
      <c r="AQ335" s="108"/>
      <c r="AR335" s="108"/>
      <c r="AS335" s="108"/>
      <c r="AT335" s="135"/>
      <c r="AU335" s="135"/>
      <c r="AV335" s="13"/>
      <c r="AW335" s="13"/>
      <c r="AX335" s="176" t="str">
        <f>IF(D335="","*",IFERROR(IF(ISODD(COUNT(AR335:AW335)),"ERRO",SUM((AS335-AR335),(AU335-AT335),(AW335-AV335))),"ERRO"))</f>
        <v>*</v>
      </c>
      <c r="AY335" s="153"/>
      <c r="AZ335" s="109"/>
      <c r="BA335" s="9" t="str">
        <f>IFERROR(_xlfn.XLOOKUP(AH335, BS_ATIVIDADE[ATIVIDADE],BS_ATIVIDADE[UNIDADE] ), "*")</f>
        <v>*</v>
      </c>
      <c r="BB335" s="12" t="str" cm="1">
        <f t="array" ref="BB3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5" s="12" t="str" cm="1">
        <f t="array" ref="BC3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5" s="10" t="str" cm="1">
        <f t="array" ref="BD3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5" s="150"/>
      <c r="BF335" s="15"/>
      <c r="BG335" s="16"/>
      <c r="BH335" s="16"/>
      <c r="BI335" s="16"/>
      <c r="BJ335" s="17"/>
      <c r="BK335" s="15"/>
      <c r="BL335" s="130"/>
      <c r="BM335" s="130"/>
      <c r="BN335" s="130"/>
      <c r="BO335" s="17"/>
      <c r="BP335" s="11" t="str">
        <f t="shared" si="21"/>
        <v>Aderente</v>
      </c>
      <c r="BQ335" s="18" t="str">
        <f>IF(OR(B335="",E335=""),"*",AX335/O335)</f>
        <v>*</v>
      </c>
      <c r="BR335" s="18" t="str">
        <f>IF(OR(B335="",E335=""),"*",AZ335/P335)</f>
        <v>*</v>
      </c>
      <c r="BS335" s="210" t="str">
        <f t="shared" si="22"/>
        <v/>
      </c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</row>
    <row r="336" spans="1:122">
      <c r="A336" s="45" t="str">
        <f t="shared" si="20"/>
        <v/>
      </c>
      <c r="B336" s="102"/>
      <c r="C336" s="134" t="str">
        <f>IF(BS_CONTROLE[[#This Row],[DATA]]="","",WEEKNUM(BS_CONTROLE[[#This Row],[DATA]]))</f>
        <v/>
      </c>
      <c r="D336" s="104"/>
      <c r="E336" s="126"/>
      <c r="F336" s="142" t="str">
        <f>IF(D336="","*",VLOOKUP(E336,BS_ATIVIDADE[],3,FALSE))</f>
        <v>*</v>
      </c>
      <c r="G336" s="106"/>
      <c r="H336" s="106"/>
      <c r="I336" s="105"/>
      <c r="J336" s="105"/>
      <c r="K336" s="105"/>
      <c r="L336" s="127" t="str" cm="1">
        <f t="array" ref="L3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6" s="127" t="str" cm="1">
        <f t="array" ref="M3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6" s="106"/>
      <c r="O336" s="106"/>
      <c r="P336" s="105"/>
      <c r="Q336" s="9" t="str">
        <f>IF(E336=0, "*", IFERROR(_xlfn.XLOOKUP(E336, BS_ATIVIDADE[ATIVIDADE], BS_ATIVIDADE[UNIDADE]), "*"))</f>
        <v>*</v>
      </c>
      <c r="R336" s="128" t="str" cm="1">
        <f t="array" ref="R3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6" s="128" t="str" cm="1">
        <f t="array" ref="S3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6" s="10" t="str" cm="1">
        <f t="array" ref="T3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6" s="105"/>
      <c r="V336" s="151"/>
      <c r="W336" s="104"/>
      <c r="X336" s="129"/>
      <c r="Y336" s="104"/>
      <c r="Z336" s="105"/>
      <c r="AA336" s="103"/>
      <c r="AB336" s="152"/>
      <c r="AC336" s="107"/>
      <c r="AD336" s="105"/>
      <c r="AE336" s="105"/>
      <c r="AF336" s="105"/>
      <c r="AG336" s="14"/>
      <c r="AH336" s="126" t="str">
        <f>IF(BS_CONTROLE[[#This Row],[Atividade]]=0, "-", BS_CONTROLE[[#This Row],[Atividade]])</f>
        <v>-</v>
      </c>
      <c r="AI336" s="8" t="str">
        <f>IF(BS_CONTROLE[[#This Row],[Atividade]]=0, "-", BS_CONTROLE[[#This Row],[Atividade]])</f>
        <v>-</v>
      </c>
      <c r="AJ336" s="30">
        <f>BS_CONTROLE[[#This Row],[Local - Partida]]</f>
        <v>0</v>
      </c>
      <c r="AK336" s="30">
        <f>BS_CONTROLE[[#This Row],[Local - Encerramento]]</f>
        <v>0</v>
      </c>
      <c r="AL336" s="105" t="str">
        <f>IF(BS_CONTROLE[[#This Row],[Entre - Estações]]=0, "-", BS_CONTROLE[[#This Row],[Entre - Estações]])</f>
        <v>-</v>
      </c>
      <c r="AM336" s="105" t="str">
        <f>IF(BS_CONTROLE[[#This Row],[SB]]=0, "-", BS_CONTROLE[[#This Row],[SB]])</f>
        <v>-</v>
      </c>
      <c r="AN336" s="105" t="str">
        <f>IF(BS_CONTROLE[[#This Row],[SUB]]=0, "-", BS_CONTROLE[[#This Row],[SUB]])</f>
        <v>-</v>
      </c>
      <c r="AO336" s="105">
        <f>BS_CONTROLE[[#This Row],[KM - Inicio]]</f>
        <v>0</v>
      </c>
      <c r="AP336" s="105">
        <f>BS_CONTROLE[[#This Row],[KM - Inicio]]</f>
        <v>0</v>
      </c>
      <c r="AQ336" s="108"/>
      <c r="AR336" s="108"/>
      <c r="AS336" s="108"/>
      <c r="AT336" s="135"/>
      <c r="AU336" s="135"/>
      <c r="AV336" s="13"/>
      <c r="AW336" s="13"/>
      <c r="AX336" s="176" t="str">
        <f>IF(D336="","*",IFERROR(IF(ISODD(COUNT(AR336:AW336)),"ERRO",SUM((AS336-AR336),(AU336-AT336),(AW336-AV336))),"ERRO"))</f>
        <v>*</v>
      </c>
      <c r="AY336" s="153"/>
      <c r="AZ336" s="109"/>
      <c r="BA336" s="9" t="str">
        <f>IFERROR(_xlfn.XLOOKUP(AH336, BS_ATIVIDADE[ATIVIDADE],BS_ATIVIDADE[UNIDADE] ), "*")</f>
        <v>*</v>
      </c>
      <c r="BB336" s="12" t="str" cm="1">
        <f t="array" ref="BB3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6" s="12" t="str" cm="1">
        <f t="array" ref="BC3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6" s="10" t="str" cm="1">
        <f t="array" ref="BD3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6" s="150"/>
      <c r="BF336" s="15"/>
      <c r="BG336" s="16"/>
      <c r="BH336" s="16"/>
      <c r="BI336" s="16"/>
      <c r="BJ336" s="17"/>
      <c r="BK336" s="15"/>
      <c r="BL336" s="130"/>
      <c r="BM336" s="130"/>
      <c r="BN336" s="130"/>
      <c r="BO336" s="17"/>
      <c r="BP336" s="11" t="str">
        <f t="shared" si="21"/>
        <v>Aderente</v>
      </c>
      <c r="BQ336" s="18" t="str">
        <f>IF(OR(B336="",E336=""),"*",AX336/O336)</f>
        <v>*</v>
      </c>
      <c r="BR336" s="18" t="str">
        <f>IF(OR(B336="",E336=""),"*",AZ336/P336)</f>
        <v>*</v>
      </c>
      <c r="BS336" s="210" t="str">
        <f t="shared" si="22"/>
        <v/>
      </c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</row>
    <row r="337" spans="1:122">
      <c r="A337" s="45" t="str">
        <f t="shared" si="20"/>
        <v/>
      </c>
      <c r="B337" s="102"/>
      <c r="C337" s="134" t="str">
        <f>IF(BS_CONTROLE[[#This Row],[DATA]]="","",WEEKNUM(BS_CONTROLE[[#This Row],[DATA]]))</f>
        <v/>
      </c>
      <c r="D337" s="104"/>
      <c r="E337" s="126"/>
      <c r="F337" s="142" t="str">
        <f>IF(D337="","*",VLOOKUP(E337,BS_ATIVIDADE[],3,FALSE))</f>
        <v>*</v>
      </c>
      <c r="G337" s="106"/>
      <c r="H337" s="106"/>
      <c r="I337" s="105"/>
      <c r="J337" s="105"/>
      <c r="K337" s="105"/>
      <c r="L337" s="127" t="str" cm="1">
        <f t="array" ref="L3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7" s="127" t="str" cm="1">
        <f t="array" ref="M3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7" s="106"/>
      <c r="O337" s="106"/>
      <c r="P337" s="105"/>
      <c r="Q337" s="9" t="str">
        <f>IF(E337=0, "*", IFERROR(_xlfn.XLOOKUP(E337, BS_ATIVIDADE[ATIVIDADE], BS_ATIVIDADE[UNIDADE]), "*"))</f>
        <v>*</v>
      </c>
      <c r="R337" s="128" t="str" cm="1">
        <f t="array" ref="R3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7" s="128" t="str" cm="1">
        <f t="array" ref="S3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7" s="10" t="str" cm="1">
        <f t="array" ref="T3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7" s="105"/>
      <c r="V337" s="151"/>
      <c r="W337" s="104"/>
      <c r="X337" s="129"/>
      <c r="Y337" s="104"/>
      <c r="Z337" s="105"/>
      <c r="AA337" s="103"/>
      <c r="AB337" s="152"/>
      <c r="AC337" s="107"/>
      <c r="AD337" s="105"/>
      <c r="AE337" s="105"/>
      <c r="AF337" s="105"/>
      <c r="AG337" s="14"/>
      <c r="AH337" s="126" t="str">
        <f>IF(BS_CONTROLE[[#This Row],[Atividade]]=0, "-", BS_CONTROLE[[#This Row],[Atividade]])</f>
        <v>-</v>
      </c>
      <c r="AI337" s="8" t="str">
        <f>IF(BS_CONTROLE[[#This Row],[Atividade]]=0, "-", BS_CONTROLE[[#This Row],[Atividade]])</f>
        <v>-</v>
      </c>
      <c r="AJ337" s="30">
        <f>BS_CONTROLE[[#This Row],[Local - Partida]]</f>
        <v>0</v>
      </c>
      <c r="AK337" s="30">
        <f>BS_CONTROLE[[#This Row],[Local - Encerramento]]</f>
        <v>0</v>
      </c>
      <c r="AL337" s="105" t="str">
        <f>IF(BS_CONTROLE[[#This Row],[Entre - Estações]]=0, "-", BS_CONTROLE[[#This Row],[Entre - Estações]])</f>
        <v>-</v>
      </c>
      <c r="AM337" s="105" t="str">
        <f>IF(BS_CONTROLE[[#This Row],[SB]]=0, "-", BS_CONTROLE[[#This Row],[SB]])</f>
        <v>-</v>
      </c>
      <c r="AN337" s="105" t="str">
        <f>IF(BS_CONTROLE[[#This Row],[SUB]]=0, "-", BS_CONTROLE[[#This Row],[SUB]])</f>
        <v>-</v>
      </c>
      <c r="AO337" s="105">
        <f>BS_CONTROLE[[#This Row],[KM - Inicio]]</f>
        <v>0</v>
      </c>
      <c r="AP337" s="105">
        <f>BS_CONTROLE[[#This Row],[KM - Inicio]]</f>
        <v>0</v>
      </c>
      <c r="AQ337" s="108"/>
      <c r="AR337" s="108"/>
      <c r="AS337" s="108"/>
      <c r="AT337" s="135"/>
      <c r="AU337" s="135"/>
      <c r="AV337" s="13"/>
      <c r="AW337" s="13"/>
      <c r="AX337" s="176" t="str">
        <f>IF(D337="","*",IFERROR(IF(ISODD(COUNT(AR337:AW337)),"ERRO",SUM((AS337-AR337),(AU337-AT337),(AW337-AV337))),"ERRO"))</f>
        <v>*</v>
      </c>
      <c r="AY337" s="153"/>
      <c r="AZ337" s="109"/>
      <c r="BA337" s="9" t="str">
        <f>IFERROR(_xlfn.XLOOKUP(AH337, BS_ATIVIDADE[ATIVIDADE],BS_ATIVIDADE[UNIDADE] ), "*")</f>
        <v>*</v>
      </c>
      <c r="BB337" s="12" t="str" cm="1">
        <f t="array" ref="BB3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7" s="12" t="str" cm="1">
        <f t="array" ref="BC3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7" s="10" t="str" cm="1">
        <f t="array" ref="BD3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7" s="150"/>
      <c r="BF337" s="15"/>
      <c r="BG337" s="16"/>
      <c r="BH337" s="16"/>
      <c r="BI337" s="16"/>
      <c r="BJ337" s="17"/>
      <c r="BK337" s="15"/>
      <c r="BL337" s="130"/>
      <c r="BM337" s="130"/>
      <c r="BN337" s="130"/>
      <c r="BO337" s="17"/>
      <c r="BP337" s="11" t="str">
        <f t="shared" si="21"/>
        <v>Aderente</v>
      </c>
      <c r="BQ337" s="18" t="str">
        <f>IF(OR(B337="",E337=""),"*",AX337/O337)</f>
        <v>*</v>
      </c>
      <c r="BR337" s="18" t="str">
        <f>IF(OR(B337="",E337=""),"*",AZ337/P337)</f>
        <v>*</v>
      </c>
      <c r="BS337" s="210" t="str">
        <f t="shared" si="22"/>
        <v/>
      </c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</row>
    <row r="338" spans="1:122">
      <c r="A338" s="45" t="str">
        <f t="shared" si="20"/>
        <v/>
      </c>
      <c r="B338" s="102"/>
      <c r="C338" s="134" t="str">
        <f>IF(BS_CONTROLE[[#This Row],[DATA]]="","",WEEKNUM(BS_CONTROLE[[#This Row],[DATA]]))</f>
        <v/>
      </c>
      <c r="D338" s="104"/>
      <c r="E338" s="126"/>
      <c r="F338" s="142" t="str">
        <f>IF(D338="","*",VLOOKUP(E338,BS_ATIVIDADE[],3,FALSE))</f>
        <v>*</v>
      </c>
      <c r="G338" s="106"/>
      <c r="H338" s="106"/>
      <c r="I338" s="105"/>
      <c r="J338" s="105"/>
      <c r="K338" s="105"/>
      <c r="L338" s="127" t="str" cm="1">
        <f t="array" ref="L3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8" s="127" t="str" cm="1">
        <f t="array" ref="M3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8" s="106"/>
      <c r="O338" s="106"/>
      <c r="P338" s="105"/>
      <c r="Q338" s="9" t="str">
        <f>IF(E338=0, "*", IFERROR(_xlfn.XLOOKUP(E338, BS_ATIVIDADE[ATIVIDADE], BS_ATIVIDADE[UNIDADE]), "*"))</f>
        <v>*</v>
      </c>
      <c r="R338" s="128" t="str" cm="1">
        <f t="array" ref="R3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8" s="128" t="str" cm="1">
        <f t="array" ref="S3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8" s="10" t="str" cm="1">
        <f t="array" ref="T3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8" s="105"/>
      <c r="V338" s="151"/>
      <c r="W338" s="104"/>
      <c r="X338" s="129"/>
      <c r="Y338" s="104"/>
      <c r="Z338" s="105"/>
      <c r="AA338" s="103"/>
      <c r="AB338" s="152"/>
      <c r="AC338" s="107"/>
      <c r="AD338" s="105"/>
      <c r="AE338" s="105"/>
      <c r="AF338" s="105"/>
      <c r="AG338" s="14"/>
      <c r="AH338" s="126" t="str">
        <f>IF(BS_CONTROLE[[#This Row],[Atividade]]=0, "-", BS_CONTROLE[[#This Row],[Atividade]])</f>
        <v>-</v>
      </c>
      <c r="AI338" s="8" t="str">
        <f>IF(BS_CONTROLE[[#This Row],[Atividade]]=0, "-", BS_CONTROLE[[#This Row],[Atividade]])</f>
        <v>-</v>
      </c>
      <c r="AJ338" s="30">
        <f>BS_CONTROLE[[#This Row],[Local - Partida]]</f>
        <v>0</v>
      </c>
      <c r="AK338" s="30">
        <f>BS_CONTROLE[[#This Row],[Local - Encerramento]]</f>
        <v>0</v>
      </c>
      <c r="AL338" s="105" t="str">
        <f>IF(BS_CONTROLE[[#This Row],[Entre - Estações]]=0, "-", BS_CONTROLE[[#This Row],[Entre - Estações]])</f>
        <v>-</v>
      </c>
      <c r="AM338" s="105" t="str">
        <f>IF(BS_CONTROLE[[#This Row],[SB]]=0, "-", BS_CONTROLE[[#This Row],[SB]])</f>
        <v>-</v>
      </c>
      <c r="AN338" s="105" t="str">
        <f>IF(BS_CONTROLE[[#This Row],[SUB]]=0, "-", BS_CONTROLE[[#This Row],[SUB]])</f>
        <v>-</v>
      </c>
      <c r="AO338" s="105">
        <f>BS_CONTROLE[[#This Row],[KM - Inicio]]</f>
        <v>0</v>
      </c>
      <c r="AP338" s="105">
        <f>BS_CONTROLE[[#This Row],[KM - Inicio]]</f>
        <v>0</v>
      </c>
      <c r="AQ338" s="108"/>
      <c r="AR338" s="108"/>
      <c r="AS338" s="108"/>
      <c r="AT338" s="135"/>
      <c r="AU338" s="135"/>
      <c r="AV338" s="13"/>
      <c r="AW338" s="13"/>
      <c r="AX338" s="176" t="str">
        <f>IF(D338="","*",IFERROR(IF(ISODD(COUNT(AR338:AW338)),"ERRO",SUM((AS338-AR338),(AU338-AT338),(AW338-AV338))),"ERRO"))</f>
        <v>*</v>
      </c>
      <c r="AY338" s="153"/>
      <c r="AZ338" s="109"/>
      <c r="BA338" s="9" t="str">
        <f>IFERROR(_xlfn.XLOOKUP(AH338, BS_ATIVIDADE[ATIVIDADE],BS_ATIVIDADE[UNIDADE] ), "*")</f>
        <v>*</v>
      </c>
      <c r="BB338" s="12" t="str" cm="1">
        <f t="array" ref="BB3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8" s="12" t="str" cm="1">
        <f t="array" ref="BC3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8" s="10" t="str" cm="1">
        <f t="array" ref="BD3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8" s="150"/>
      <c r="BF338" s="15"/>
      <c r="BG338" s="16"/>
      <c r="BH338" s="16"/>
      <c r="BI338" s="16"/>
      <c r="BJ338" s="17"/>
      <c r="BK338" s="15"/>
      <c r="BL338" s="130"/>
      <c r="BM338" s="130"/>
      <c r="BN338" s="130"/>
      <c r="BO338" s="17"/>
      <c r="BP338" s="11" t="str">
        <f t="shared" si="21"/>
        <v>Aderente</v>
      </c>
      <c r="BQ338" s="18" t="str">
        <f>IF(OR(B338="",E338=""),"*",AX338/O338)</f>
        <v>*</v>
      </c>
      <c r="BR338" s="18" t="str">
        <f>IF(OR(B338="",E338=""),"*",AZ338/P338)</f>
        <v>*</v>
      </c>
      <c r="BS338" s="210" t="str">
        <f t="shared" si="22"/>
        <v/>
      </c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</row>
    <row r="339" spans="1:122">
      <c r="A339" s="45" t="str">
        <f t="shared" si="20"/>
        <v/>
      </c>
      <c r="B339" s="102"/>
      <c r="C339" s="134" t="str">
        <f>IF(BS_CONTROLE[[#This Row],[DATA]]="","",WEEKNUM(BS_CONTROLE[[#This Row],[DATA]]))</f>
        <v/>
      </c>
      <c r="D339" s="104"/>
      <c r="E339" s="126"/>
      <c r="F339" s="142" t="str">
        <f>IF(D339="","*",VLOOKUP(E339,BS_ATIVIDADE[],3,FALSE))</f>
        <v>*</v>
      </c>
      <c r="G339" s="106"/>
      <c r="H339" s="106"/>
      <c r="I339" s="105"/>
      <c r="J339" s="105"/>
      <c r="K339" s="105"/>
      <c r="L339" s="127" t="str" cm="1">
        <f t="array" ref="L3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39" s="127" t="str" cm="1">
        <f t="array" ref="M3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39" s="106"/>
      <c r="O339" s="106"/>
      <c r="P339" s="105"/>
      <c r="Q339" s="9" t="str">
        <f>IF(E339=0, "*", IFERROR(_xlfn.XLOOKUP(E339, BS_ATIVIDADE[ATIVIDADE], BS_ATIVIDADE[UNIDADE]), "*"))</f>
        <v>*</v>
      </c>
      <c r="R339" s="128" t="str" cm="1">
        <f t="array" ref="R3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39" s="128" t="str" cm="1">
        <f t="array" ref="S3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39" s="10" t="str" cm="1">
        <f t="array" ref="T3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39" s="105"/>
      <c r="V339" s="151"/>
      <c r="W339" s="104"/>
      <c r="X339" s="129"/>
      <c r="Y339" s="104"/>
      <c r="Z339" s="105"/>
      <c r="AA339" s="103"/>
      <c r="AB339" s="152"/>
      <c r="AC339" s="107"/>
      <c r="AD339" s="105"/>
      <c r="AE339" s="105"/>
      <c r="AF339" s="105"/>
      <c r="AG339" s="14"/>
      <c r="AH339" s="126" t="str">
        <f>IF(BS_CONTROLE[[#This Row],[Atividade]]=0, "-", BS_CONTROLE[[#This Row],[Atividade]])</f>
        <v>-</v>
      </c>
      <c r="AI339" s="8" t="str">
        <f>IF(BS_CONTROLE[[#This Row],[Atividade]]=0, "-", BS_CONTROLE[[#This Row],[Atividade]])</f>
        <v>-</v>
      </c>
      <c r="AJ339" s="30">
        <f>BS_CONTROLE[[#This Row],[Local - Partida]]</f>
        <v>0</v>
      </c>
      <c r="AK339" s="30">
        <f>BS_CONTROLE[[#This Row],[Local - Encerramento]]</f>
        <v>0</v>
      </c>
      <c r="AL339" s="105" t="str">
        <f>IF(BS_CONTROLE[[#This Row],[Entre - Estações]]=0, "-", BS_CONTROLE[[#This Row],[Entre - Estações]])</f>
        <v>-</v>
      </c>
      <c r="AM339" s="105" t="str">
        <f>IF(BS_CONTROLE[[#This Row],[SB]]=0, "-", BS_CONTROLE[[#This Row],[SB]])</f>
        <v>-</v>
      </c>
      <c r="AN339" s="105" t="str">
        <f>IF(BS_CONTROLE[[#This Row],[SUB]]=0, "-", BS_CONTROLE[[#This Row],[SUB]])</f>
        <v>-</v>
      </c>
      <c r="AO339" s="105">
        <f>BS_CONTROLE[[#This Row],[KM - Inicio]]</f>
        <v>0</v>
      </c>
      <c r="AP339" s="105">
        <f>BS_CONTROLE[[#This Row],[KM - Inicio]]</f>
        <v>0</v>
      </c>
      <c r="AQ339" s="108"/>
      <c r="AR339" s="108"/>
      <c r="AS339" s="108"/>
      <c r="AT339" s="135"/>
      <c r="AU339" s="135"/>
      <c r="AV339" s="13"/>
      <c r="AW339" s="13"/>
      <c r="AX339" s="176" t="str">
        <f>IF(D339="","*",IFERROR(IF(ISODD(COUNT(AR339:AW339)),"ERRO",SUM((AS339-AR339),(AU339-AT339),(AW339-AV339))),"ERRO"))</f>
        <v>*</v>
      </c>
      <c r="AY339" s="153"/>
      <c r="AZ339" s="109"/>
      <c r="BA339" s="9" t="str">
        <f>IFERROR(_xlfn.XLOOKUP(AH339, BS_ATIVIDADE[ATIVIDADE],BS_ATIVIDADE[UNIDADE] ), "*")</f>
        <v>*</v>
      </c>
      <c r="BB339" s="12" t="str" cm="1">
        <f t="array" ref="BB3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39" s="12" t="str" cm="1">
        <f t="array" ref="BC3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39" s="10" t="str" cm="1">
        <f t="array" ref="BD3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39" s="150"/>
      <c r="BF339" s="15"/>
      <c r="BG339" s="16"/>
      <c r="BH339" s="16"/>
      <c r="BI339" s="16"/>
      <c r="BJ339" s="17"/>
      <c r="BK339" s="15"/>
      <c r="BL339" s="130"/>
      <c r="BM339" s="130"/>
      <c r="BN339" s="130"/>
      <c r="BO339" s="17"/>
      <c r="BP339" s="11" t="str">
        <f t="shared" si="21"/>
        <v>Aderente</v>
      </c>
      <c r="BQ339" s="18" t="str">
        <f>IF(OR(B339="",E339=""),"*",AX339/O339)</f>
        <v>*</v>
      </c>
      <c r="BR339" s="18" t="str">
        <f>IF(OR(B339="",E339=""),"*",AZ339/P339)</f>
        <v>*</v>
      </c>
      <c r="BS339" s="210" t="str">
        <f t="shared" si="22"/>
        <v/>
      </c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</row>
    <row r="340" spans="1:122">
      <c r="A340" s="45" t="str">
        <f t="shared" si="20"/>
        <v/>
      </c>
      <c r="B340" s="102"/>
      <c r="C340" s="134" t="str">
        <f>IF(BS_CONTROLE[[#This Row],[DATA]]="","",WEEKNUM(BS_CONTROLE[[#This Row],[DATA]]))</f>
        <v/>
      </c>
      <c r="D340" s="104"/>
      <c r="E340" s="126"/>
      <c r="F340" s="142" t="str">
        <f>IF(D340="","*",VLOOKUP(E340,BS_ATIVIDADE[],3,FALSE))</f>
        <v>*</v>
      </c>
      <c r="G340" s="106"/>
      <c r="H340" s="106"/>
      <c r="I340" s="105"/>
      <c r="J340" s="105"/>
      <c r="K340" s="105"/>
      <c r="L340" s="127" t="str" cm="1">
        <f t="array" ref="L3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0" s="127" t="str" cm="1">
        <f t="array" ref="M3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0" s="106"/>
      <c r="O340" s="106"/>
      <c r="P340" s="105"/>
      <c r="Q340" s="9" t="str">
        <f>IF(E340=0, "*", IFERROR(_xlfn.XLOOKUP(E340, BS_ATIVIDADE[ATIVIDADE], BS_ATIVIDADE[UNIDADE]), "*"))</f>
        <v>*</v>
      </c>
      <c r="R340" s="128" t="str" cm="1">
        <f t="array" ref="R3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0" s="128" t="str" cm="1">
        <f t="array" ref="S3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0" s="10" t="str" cm="1">
        <f t="array" ref="T3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0" s="105"/>
      <c r="V340" s="151"/>
      <c r="W340" s="104"/>
      <c r="X340" s="129"/>
      <c r="Y340" s="104"/>
      <c r="Z340" s="105"/>
      <c r="AA340" s="103"/>
      <c r="AB340" s="152"/>
      <c r="AC340" s="107"/>
      <c r="AD340" s="105"/>
      <c r="AE340" s="105"/>
      <c r="AF340" s="105"/>
      <c r="AG340" s="14"/>
      <c r="AH340" s="126" t="str">
        <f>IF(BS_CONTROLE[[#This Row],[Atividade]]=0, "-", BS_CONTROLE[[#This Row],[Atividade]])</f>
        <v>-</v>
      </c>
      <c r="AI340" s="8" t="str">
        <f>IF(BS_CONTROLE[[#This Row],[Atividade]]=0, "-", BS_CONTROLE[[#This Row],[Atividade]])</f>
        <v>-</v>
      </c>
      <c r="AJ340" s="30">
        <f>BS_CONTROLE[[#This Row],[Local - Partida]]</f>
        <v>0</v>
      </c>
      <c r="AK340" s="30">
        <f>BS_CONTROLE[[#This Row],[Local - Encerramento]]</f>
        <v>0</v>
      </c>
      <c r="AL340" s="105" t="str">
        <f>IF(BS_CONTROLE[[#This Row],[Entre - Estações]]=0, "-", BS_CONTROLE[[#This Row],[Entre - Estações]])</f>
        <v>-</v>
      </c>
      <c r="AM340" s="105" t="str">
        <f>IF(BS_CONTROLE[[#This Row],[SB]]=0, "-", BS_CONTROLE[[#This Row],[SB]])</f>
        <v>-</v>
      </c>
      <c r="AN340" s="105" t="str">
        <f>IF(BS_CONTROLE[[#This Row],[SUB]]=0, "-", BS_CONTROLE[[#This Row],[SUB]])</f>
        <v>-</v>
      </c>
      <c r="AO340" s="105">
        <f>BS_CONTROLE[[#This Row],[KM - Inicio]]</f>
        <v>0</v>
      </c>
      <c r="AP340" s="105">
        <f>BS_CONTROLE[[#This Row],[KM - Inicio]]</f>
        <v>0</v>
      </c>
      <c r="AQ340" s="108"/>
      <c r="AR340" s="108"/>
      <c r="AS340" s="108"/>
      <c r="AT340" s="135"/>
      <c r="AU340" s="135"/>
      <c r="AV340" s="13"/>
      <c r="AW340" s="13"/>
      <c r="AX340" s="176" t="str">
        <f>IF(D340="","*",IFERROR(IF(ISODD(COUNT(AR340:AW340)),"ERRO",SUM((AS340-AR340),(AU340-AT340),(AW340-AV340))),"ERRO"))</f>
        <v>*</v>
      </c>
      <c r="AY340" s="153"/>
      <c r="AZ340" s="109"/>
      <c r="BA340" s="9" t="str">
        <f>IFERROR(_xlfn.XLOOKUP(AH340, BS_ATIVIDADE[ATIVIDADE],BS_ATIVIDADE[UNIDADE] ), "*")</f>
        <v>*</v>
      </c>
      <c r="BB340" s="12" t="str" cm="1">
        <f t="array" ref="BB3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0" s="12" t="str" cm="1">
        <f t="array" ref="BC3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0" s="10" t="str" cm="1">
        <f t="array" ref="BD3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0" s="150"/>
      <c r="BF340" s="15"/>
      <c r="BG340" s="16"/>
      <c r="BH340" s="16"/>
      <c r="BI340" s="16"/>
      <c r="BJ340" s="17"/>
      <c r="BK340" s="15"/>
      <c r="BL340" s="130"/>
      <c r="BM340" s="130"/>
      <c r="BN340" s="130"/>
      <c r="BO340" s="17"/>
      <c r="BP340" s="11" t="str">
        <f t="shared" si="21"/>
        <v>Aderente</v>
      </c>
      <c r="BQ340" s="18" t="str">
        <f>IF(OR(B340="",E340=""),"*",AX340/O340)</f>
        <v>*</v>
      </c>
      <c r="BR340" s="18" t="str">
        <f>IF(OR(B340="",E340=""),"*",AZ340/P340)</f>
        <v>*</v>
      </c>
      <c r="BS340" s="210" t="str">
        <f t="shared" si="22"/>
        <v/>
      </c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</row>
    <row r="341" spans="1:122">
      <c r="A341" s="45" t="str">
        <f t="shared" si="20"/>
        <v/>
      </c>
      <c r="B341" s="102"/>
      <c r="C341" s="134" t="str">
        <f>IF(BS_CONTROLE[[#This Row],[DATA]]="","",WEEKNUM(BS_CONTROLE[[#This Row],[DATA]]))</f>
        <v/>
      </c>
      <c r="D341" s="104"/>
      <c r="E341" s="126"/>
      <c r="F341" s="142" t="str">
        <f>IF(D341="","*",VLOOKUP(E341,BS_ATIVIDADE[],3,FALSE))</f>
        <v>*</v>
      </c>
      <c r="G341" s="106"/>
      <c r="H341" s="106"/>
      <c r="I341" s="105"/>
      <c r="J341" s="105"/>
      <c r="K341" s="105"/>
      <c r="L341" s="127" t="str" cm="1">
        <f t="array" ref="L3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1" s="127" t="str" cm="1">
        <f t="array" ref="M3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1" s="106"/>
      <c r="O341" s="106"/>
      <c r="P341" s="105"/>
      <c r="Q341" s="9" t="str">
        <f>IF(E341=0, "*", IFERROR(_xlfn.XLOOKUP(E341, BS_ATIVIDADE[ATIVIDADE], BS_ATIVIDADE[UNIDADE]), "*"))</f>
        <v>*</v>
      </c>
      <c r="R341" s="128" t="str" cm="1">
        <f t="array" ref="R3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1" s="128" t="str" cm="1">
        <f t="array" ref="S3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1" s="10" t="str" cm="1">
        <f t="array" ref="T3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1" s="105"/>
      <c r="V341" s="151"/>
      <c r="W341" s="104"/>
      <c r="X341" s="129"/>
      <c r="Y341" s="104"/>
      <c r="Z341" s="105"/>
      <c r="AA341" s="103"/>
      <c r="AB341" s="152"/>
      <c r="AC341" s="107"/>
      <c r="AD341" s="105"/>
      <c r="AE341" s="105"/>
      <c r="AF341" s="105"/>
      <c r="AG341" s="14"/>
      <c r="AH341" s="126" t="str">
        <f>IF(BS_CONTROLE[[#This Row],[Atividade]]=0, "-", BS_CONTROLE[[#This Row],[Atividade]])</f>
        <v>-</v>
      </c>
      <c r="AI341" s="8" t="str">
        <f>IF(BS_CONTROLE[[#This Row],[Atividade]]=0, "-", BS_CONTROLE[[#This Row],[Atividade]])</f>
        <v>-</v>
      </c>
      <c r="AJ341" s="30">
        <f>BS_CONTROLE[[#This Row],[Local - Partida]]</f>
        <v>0</v>
      </c>
      <c r="AK341" s="30">
        <f>BS_CONTROLE[[#This Row],[Local - Encerramento]]</f>
        <v>0</v>
      </c>
      <c r="AL341" s="105" t="str">
        <f>IF(BS_CONTROLE[[#This Row],[Entre - Estações]]=0, "-", BS_CONTROLE[[#This Row],[Entre - Estações]])</f>
        <v>-</v>
      </c>
      <c r="AM341" s="105" t="str">
        <f>IF(BS_CONTROLE[[#This Row],[SB]]=0, "-", BS_CONTROLE[[#This Row],[SB]])</f>
        <v>-</v>
      </c>
      <c r="AN341" s="105" t="str">
        <f>IF(BS_CONTROLE[[#This Row],[SUB]]=0, "-", BS_CONTROLE[[#This Row],[SUB]])</f>
        <v>-</v>
      </c>
      <c r="AO341" s="105">
        <f>BS_CONTROLE[[#This Row],[KM - Inicio]]</f>
        <v>0</v>
      </c>
      <c r="AP341" s="105">
        <f>BS_CONTROLE[[#This Row],[KM - Inicio]]</f>
        <v>0</v>
      </c>
      <c r="AQ341" s="108"/>
      <c r="AR341" s="108"/>
      <c r="AS341" s="108"/>
      <c r="AT341" s="135"/>
      <c r="AU341" s="135"/>
      <c r="AV341" s="13"/>
      <c r="AW341" s="13"/>
      <c r="AX341" s="176" t="str">
        <f>IF(D341="","*",IFERROR(IF(ISODD(COUNT(AR341:AW341)),"ERRO",SUM((AS341-AR341),(AU341-AT341),(AW341-AV341))),"ERRO"))</f>
        <v>*</v>
      </c>
      <c r="AY341" s="153"/>
      <c r="AZ341" s="109"/>
      <c r="BA341" s="9" t="str">
        <f>IFERROR(_xlfn.XLOOKUP(AH341, BS_ATIVIDADE[ATIVIDADE],BS_ATIVIDADE[UNIDADE] ), "*")</f>
        <v>*</v>
      </c>
      <c r="BB341" s="12" t="str" cm="1">
        <f t="array" ref="BB3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1" s="12" t="str" cm="1">
        <f t="array" ref="BC3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1" s="10" t="str" cm="1">
        <f t="array" ref="BD3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1" s="150"/>
      <c r="BF341" s="15"/>
      <c r="BG341" s="16"/>
      <c r="BH341" s="16"/>
      <c r="BI341" s="16"/>
      <c r="BJ341" s="17"/>
      <c r="BK341" s="15"/>
      <c r="BL341" s="130"/>
      <c r="BM341" s="130"/>
      <c r="BN341" s="130"/>
      <c r="BO341" s="17"/>
      <c r="BP341" s="11" t="str">
        <f t="shared" si="21"/>
        <v>Aderente</v>
      </c>
      <c r="BQ341" s="18" t="str">
        <f>IF(OR(B341="",E341=""),"*",AX341/O341)</f>
        <v>*</v>
      </c>
      <c r="BR341" s="18" t="str">
        <f>IF(OR(B341="",E341=""),"*",AZ341/P341)</f>
        <v>*</v>
      </c>
      <c r="BS341" s="210" t="str">
        <f t="shared" si="22"/>
        <v/>
      </c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</row>
    <row r="342" spans="1:122">
      <c r="A342" s="45" t="str">
        <f t="shared" si="20"/>
        <v/>
      </c>
      <c r="B342" s="102"/>
      <c r="C342" s="134" t="str">
        <f>IF(BS_CONTROLE[[#This Row],[DATA]]="","",WEEKNUM(BS_CONTROLE[[#This Row],[DATA]]))</f>
        <v/>
      </c>
      <c r="D342" s="104"/>
      <c r="E342" s="126"/>
      <c r="F342" s="142" t="str">
        <f>IF(D342="","*",VLOOKUP(E342,BS_ATIVIDADE[],3,FALSE))</f>
        <v>*</v>
      </c>
      <c r="G342" s="106"/>
      <c r="H342" s="106"/>
      <c r="I342" s="105"/>
      <c r="J342" s="105"/>
      <c r="K342" s="105"/>
      <c r="L342" s="127" t="str" cm="1">
        <f t="array" ref="L3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2" s="127" t="str" cm="1">
        <f t="array" ref="M3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2" s="106"/>
      <c r="O342" s="106"/>
      <c r="P342" s="105"/>
      <c r="Q342" s="9" t="str">
        <f>IF(E342=0, "*", IFERROR(_xlfn.XLOOKUP(E342, BS_ATIVIDADE[ATIVIDADE], BS_ATIVIDADE[UNIDADE]), "*"))</f>
        <v>*</v>
      </c>
      <c r="R342" s="128" t="str" cm="1">
        <f t="array" ref="R3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2" s="128" t="str" cm="1">
        <f t="array" ref="S3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2" s="10" t="str" cm="1">
        <f t="array" ref="T3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2" s="105"/>
      <c r="V342" s="151"/>
      <c r="W342" s="104"/>
      <c r="X342" s="129"/>
      <c r="Y342" s="104"/>
      <c r="Z342" s="105"/>
      <c r="AA342" s="103"/>
      <c r="AB342" s="152"/>
      <c r="AC342" s="107"/>
      <c r="AD342" s="105"/>
      <c r="AE342" s="105"/>
      <c r="AF342" s="105"/>
      <c r="AG342" s="14"/>
      <c r="AH342" s="126" t="str">
        <f>IF(BS_CONTROLE[[#This Row],[Atividade]]=0, "-", BS_CONTROLE[[#This Row],[Atividade]])</f>
        <v>-</v>
      </c>
      <c r="AI342" s="8" t="str">
        <f>IF(BS_CONTROLE[[#This Row],[Atividade]]=0, "-", BS_CONTROLE[[#This Row],[Atividade]])</f>
        <v>-</v>
      </c>
      <c r="AJ342" s="30">
        <f>BS_CONTROLE[[#This Row],[Local - Partida]]</f>
        <v>0</v>
      </c>
      <c r="AK342" s="30">
        <f>BS_CONTROLE[[#This Row],[Local - Encerramento]]</f>
        <v>0</v>
      </c>
      <c r="AL342" s="105" t="str">
        <f>IF(BS_CONTROLE[[#This Row],[Entre - Estações]]=0, "-", BS_CONTROLE[[#This Row],[Entre - Estações]])</f>
        <v>-</v>
      </c>
      <c r="AM342" s="105" t="str">
        <f>IF(BS_CONTROLE[[#This Row],[SB]]=0, "-", BS_CONTROLE[[#This Row],[SB]])</f>
        <v>-</v>
      </c>
      <c r="AN342" s="105" t="str">
        <f>IF(BS_CONTROLE[[#This Row],[SUB]]=0, "-", BS_CONTROLE[[#This Row],[SUB]])</f>
        <v>-</v>
      </c>
      <c r="AO342" s="105">
        <f>BS_CONTROLE[[#This Row],[KM - Inicio]]</f>
        <v>0</v>
      </c>
      <c r="AP342" s="105">
        <f>BS_CONTROLE[[#This Row],[KM - Inicio]]</f>
        <v>0</v>
      </c>
      <c r="AQ342" s="108"/>
      <c r="AR342" s="108"/>
      <c r="AS342" s="108"/>
      <c r="AT342" s="135"/>
      <c r="AU342" s="135"/>
      <c r="AV342" s="13"/>
      <c r="AW342" s="13"/>
      <c r="AX342" s="176" t="str">
        <f>IF(D342="","*",IFERROR(IF(ISODD(COUNT(AR342:AW342)),"ERRO",SUM((AS342-AR342),(AU342-AT342),(AW342-AV342))),"ERRO"))</f>
        <v>*</v>
      </c>
      <c r="AY342" s="153"/>
      <c r="AZ342" s="109"/>
      <c r="BA342" s="9" t="str">
        <f>IFERROR(_xlfn.XLOOKUP(AH342, BS_ATIVIDADE[ATIVIDADE],BS_ATIVIDADE[UNIDADE] ), "*")</f>
        <v>*</v>
      </c>
      <c r="BB342" s="12" t="str" cm="1">
        <f t="array" ref="BB3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2" s="12" t="str" cm="1">
        <f t="array" ref="BC3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2" s="10" t="str" cm="1">
        <f t="array" ref="BD3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2" s="150"/>
      <c r="BF342" s="15"/>
      <c r="BG342" s="16"/>
      <c r="BH342" s="16"/>
      <c r="BI342" s="16"/>
      <c r="BJ342" s="17"/>
      <c r="BK342" s="15"/>
      <c r="BL342" s="130"/>
      <c r="BM342" s="130"/>
      <c r="BN342" s="130"/>
      <c r="BO342" s="17"/>
      <c r="BP342" s="11" t="str">
        <f t="shared" si="21"/>
        <v>Aderente</v>
      </c>
      <c r="BQ342" s="18" t="str">
        <f>IF(OR(B342="",E342=""),"*",AX342/O342)</f>
        <v>*</v>
      </c>
      <c r="BR342" s="18" t="str">
        <f>IF(OR(B342="",E342=""),"*",AZ342/P342)</f>
        <v>*</v>
      </c>
      <c r="BS342" s="210" t="str">
        <f t="shared" si="22"/>
        <v/>
      </c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</row>
    <row r="343" spans="1:122">
      <c r="A343" s="45" t="str">
        <f t="shared" si="20"/>
        <v/>
      </c>
      <c r="B343" s="102"/>
      <c r="C343" s="134" t="str">
        <f>IF(BS_CONTROLE[[#This Row],[DATA]]="","",WEEKNUM(BS_CONTROLE[[#This Row],[DATA]]))</f>
        <v/>
      </c>
      <c r="D343" s="104"/>
      <c r="E343" s="126"/>
      <c r="F343" s="142" t="str">
        <f>IF(D343="","*",VLOOKUP(E343,BS_ATIVIDADE[],3,FALSE))</f>
        <v>*</v>
      </c>
      <c r="G343" s="106"/>
      <c r="H343" s="106"/>
      <c r="I343" s="105"/>
      <c r="J343" s="105"/>
      <c r="K343" s="105"/>
      <c r="L343" s="127" t="str" cm="1">
        <f t="array" ref="L3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3" s="127" t="str" cm="1">
        <f t="array" ref="M3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3" s="106"/>
      <c r="O343" s="106"/>
      <c r="P343" s="105"/>
      <c r="Q343" s="9" t="str">
        <f>IF(E343=0, "*", IFERROR(_xlfn.XLOOKUP(E343, BS_ATIVIDADE[ATIVIDADE], BS_ATIVIDADE[UNIDADE]), "*"))</f>
        <v>*</v>
      </c>
      <c r="R343" s="128" t="str" cm="1">
        <f t="array" ref="R3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3" s="128" t="str" cm="1">
        <f t="array" ref="S3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3" s="10" t="str" cm="1">
        <f t="array" ref="T3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3" s="105"/>
      <c r="V343" s="151"/>
      <c r="W343" s="104"/>
      <c r="X343" s="129"/>
      <c r="Y343" s="104"/>
      <c r="Z343" s="105"/>
      <c r="AA343" s="103"/>
      <c r="AB343" s="152"/>
      <c r="AC343" s="107"/>
      <c r="AD343" s="105"/>
      <c r="AE343" s="105"/>
      <c r="AF343" s="105"/>
      <c r="AG343" s="14"/>
      <c r="AH343" s="126" t="str">
        <f>IF(BS_CONTROLE[[#This Row],[Atividade]]=0, "-", BS_CONTROLE[[#This Row],[Atividade]])</f>
        <v>-</v>
      </c>
      <c r="AI343" s="8" t="str">
        <f>IF(BS_CONTROLE[[#This Row],[Atividade]]=0, "-", BS_CONTROLE[[#This Row],[Atividade]])</f>
        <v>-</v>
      </c>
      <c r="AJ343" s="30">
        <f>BS_CONTROLE[[#This Row],[Local - Partida]]</f>
        <v>0</v>
      </c>
      <c r="AK343" s="30">
        <f>BS_CONTROLE[[#This Row],[Local - Encerramento]]</f>
        <v>0</v>
      </c>
      <c r="AL343" s="105" t="str">
        <f>IF(BS_CONTROLE[[#This Row],[Entre - Estações]]=0, "-", BS_CONTROLE[[#This Row],[Entre - Estações]])</f>
        <v>-</v>
      </c>
      <c r="AM343" s="105" t="str">
        <f>IF(BS_CONTROLE[[#This Row],[SB]]=0, "-", BS_CONTROLE[[#This Row],[SB]])</f>
        <v>-</v>
      </c>
      <c r="AN343" s="105" t="str">
        <f>IF(BS_CONTROLE[[#This Row],[SUB]]=0, "-", BS_CONTROLE[[#This Row],[SUB]])</f>
        <v>-</v>
      </c>
      <c r="AO343" s="105">
        <f>BS_CONTROLE[[#This Row],[KM - Inicio]]</f>
        <v>0</v>
      </c>
      <c r="AP343" s="105">
        <f>BS_CONTROLE[[#This Row],[KM - Inicio]]</f>
        <v>0</v>
      </c>
      <c r="AQ343" s="108"/>
      <c r="AR343" s="108"/>
      <c r="AS343" s="108"/>
      <c r="AT343" s="135"/>
      <c r="AU343" s="135"/>
      <c r="AV343" s="13"/>
      <c r="AW343" s="13"/>
      <c r="AX343" s="176" t="str">
        <f>IF(D343="","*",IFERROR(IF(ISODD(COUNT(AR343:AW343)),"ERRO",SUM((AS343-AR343),(AU343-AT343),(AW343-AV343))),"ERRO"))</f>
        <v>*</v>
      </c>
      <c r="AY343" s="153"/>
      <c r="AZ343" s="109"/>
      <c r="BA343" s="9" t="str">
        <f>IFERROR(_xlfn.XLOOKUP(AH343, BS_ATIVIDADE[ATIVIDADE],BS_ATIVIDADE[UNIDADE] ), "*")</f>
        <v>*</v>
      </c>
      <c r="BB343" s="12" t="str" cm="1">
        <f t="array" ref="BB3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3" s="12" t="str" cm="1">
        <f t="array" ref="BC3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3" s="10" t="str" cm="1">
        <f t="array" ref="BD3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3" s="150"/>
      <c r="BF343" s="15"/>
      <c r="BG343" s="16"/>
      <c r="BH343" s="16"/>
      <c r="BI343" s="16"/>
      <c r="BJ343" s="17"/>
      <c r="BK343" s="15"/>
      <c r="BL343" s="130"/>
      <c r="BM343" s="130"/>
      <c r="BN343" s="130"/>
      <c r="BO343" s="17"/>
      <c r="BP343" s="11" t="str">
        <f t="shared" si="21"/>
        <v>Aderente</v>
      </c>
      <c r="BQ343" s="18" t="str">
        <f>IF(OR(B343="",E343=""),"*",AX343/O343)</f>
        <v>*</v>
      </c>
      <c r="BR343" s="18" t="str">
        <f>IF(OR(B343="",E343=""),"*",AZ343/P343)</f>
        <v>*</v>
      </c>
      <c r="BS343" s="210" t="str">
        <f t="shared" si="22"/>
        <v/>
      </c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</row>
    <row r="344" spans="1:122">
      <c r="A344" s="45" t="str">
        <f t="shared" si="20"/>
        <v/>
      </c>
      <c r="B344" s="102"/>
      <c r="C344" s="134" t="str">
        <f>IF(BS_CONTROLE[[#This Row],[DATA]]="","",WEEKNUM(BS_CONTROLE[[#This Row],[DATA]]))</f>
        <v/>
      </c>
      <c r="D344" s="104"/>
      <c r="E344" s="126"/>
      <c r="F344" s="142" t="str">
        <f>IF(D344="","*",VLOOKUP(E344,BS_ATIVIDADE[],3,FALSE))</f>
        <v>*</v>
      </c>
      <c r="G344" s="106"/>
      <c r="H344" s="106"/>
      <c r="I344" s="105"/>
      <c r="J344" s="105"/>
      <c r="K344" s="105"/>
      <c r="L344" s="127" t="str" cm="1">
        <f t="array" ref="L3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4" s="127" t="str" cm="1">
        <f t="array" ref="M3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4" s="106"/>
      <c r="O344" s="106"/>
      <c r="P344" s="105"/>
      <c r="Q344" s="9" t="str">
        <f>IF(E344=0, "*", IFERROR(_xlfn.XLOOKUP(E344, BS_ATIVIDADE[ATIVIDADE], BS_ATIVIDADE[UNIDADE]), "*"))</f>
        <v>*</v>
      </c>
      <c r="R344" s="128" t="str" cm="1">
        <f t="array" ref="R3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4" s="128" t="str" cm="1">
        <f t="array" ref="S3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4" s="10" t="str" cm="1">
        <f t="array" ref="T3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4" s="105"/>
      <c r="V344" s="151"/>
      <c r="W344" s="104"/>
      <c r="X344" s="129"/>
      <c r="Y344" s="104"/>
      <c r="Z344" s="105"/>
      <c r="AA344" s="103"/>
      <c r="AB344" s="152"/>
      <c r="AC344" s="107"/>
      <c r="AD344" s="105"/>
      <c r="AE344" s="105"/>
      <c r="AF344" s="105"/>
      <c r="AG344" s="14"/>
      <c r="AH344" s="126" t="str">
        <f>IF(BS_CONTROLE[[#This Row],[Atividade]]=0, "-", BS_CONTROLE[[#This Row],[Atividade]])</f>
        <v>-</v>
      </c>
      <c r="AI344" s="8" t="str">
        <f>IF(BS_CONTROLE[[#This Row],[Atividade]]=0, "-", BS_CONTROLE[[#This Row],[Atividade]])</f>
        <v>-</v>
      </c>
      <c r="AJ344" s="30">
        <f>BS_CONTROLE[[#This Row],[Local - Partida]]</f>
        <v>0</v>
      </c>
      <c r="AK344" s="30">
        <f>BS_CONTROLE[[#This Row],[Local - Encerramento]]</f>
        <v>0</v>
      </c>
      <c r="AL344" s="105" t="str">
        <f>IF(BS_CONTROLE[[#This Row],[Entre - Estações]]=0, "-", BS_CONTROLE[[#This Row],[Entre - Estações]])</f>
        <v>-</v>
      </c>
      <c r="AM344" s="105" t="str">
        <f>IF(BS_CONTROLE[[#This Row],[SB]]=0, "-", BS_CONTROLE[[#This Row],[SB]])</f>
        <v>-</v>
      </c>
      <c r="AN344" s="105" t="str">
        <f>IF(BS_CONTROLE[[#This Row],[SUB]]=0, "-", BS_CONTROLE[[#This Row],[SUB]])</f>
        <v>-</v>
      </c>
      <c r="AO344" s="105">
        <f>BS_CONTROLE[[#This Row],[KM - Inicio]]</f>
        <v>0</v>
      </c>
      <c r="AP344" s="105">
        <f>BS_CONTROLE[[#This Row],[KM - Inicio]]</f>
        <v>0</v>
      </c>
      <c r="AQ344" s="108"/>
      <c r="AR344" s="108"/>
      <c r="AS344" s="108"/>
      <c r="AT344" s="135"/>
      <c r="AU344" s="135"/>
      <c r="AV344" s="13"/>
      <c r="AW344" s="13"/>
      <c r="AX344" s="176" t="str">
        <f>IF(D344="","*",IFERROR(IF(ISODD(COUNT(AR344:AW344)),"ERRO",SUM((AS344-AR344),(AU344-AT344),(AW344-AV344))),"ERRO"))</f>
        <v>*</v>
      </c>
      <c r="AY344" s="153"/>
      <c r="AZ344" s="109"/>
      <c r="BA344" s="9" t="str">
        <f>IFERROR(_xlfn.XLOOKUP(AH344, BS_ATIVIDADE[ATIVIDADE],BS_ATIVIDADE[UNIDADE] ), "*")</f>
        <v>*</v>
      </c>
      <c r="BB344" s="12" t="str" cm="1">
        <f t="array" ref="BB3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4" s="12" t="str" cm="1">
        <f t="array" ref="BC3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4" s="10" t="str" cm="1">
        <f t="array" ref="BD3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4" s="150"/>
      <c r="BF344" s="15"/>
      <c r="BG344" s="16"/>
      <c r="BH344" s="16"/>
      <c r="BI344" s="16"/>
      <c r="BJ344" s="17"/>
      <c r="BK344" s="15"/>
      <c r="BL344" s="130"/>
      <c r="BM344" s="130"/>
      <c r="BN344" s="130"/>
      <c r="BO344" s="17"/>
      <c r="BP344" s="11" t="str">
        <f t="shared" si="21"/>
        <v>Aderente</v>
      </c>
      <c r="BQ344" s="18" t="str">
        <f>IF(OR(B344="",E344=""),"*",AX344/O344)</f>
        <v>*</v>
      </c>
      <c r="BR344" s="18" t="str">
        <f>IF(OR(B344="",E344=""),"*",AZ344/P344)</f>
        <v>*</v>
      </c>
      <c r="BS344" s="210" t="str">
        <f t="shared" si="22"/>
        <v/>
      </c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</row>
    <row r="345" spans="1:122">
      <c r="A345" s="45" t="str">
        <f t="shared" si="20"/>
        <v/>
      </c>
      <c r="B345" s="102"/>
      <c r="C345" s="134" t="str">
        <f>IF(BS_CONTROLE[[#This Row],[DATA]]="","",WEEKNUM(BS_CONTROLE[[#This Row],[DATA]]))</f>
        <v/>
      </c>
      <c r="D345" s="104"/>
      <c r="E345" s="126"/>
      <c r="F345" s="142" t="str">
        <f>IF(D345="","*",VLOOKUP(E345,BS_ATIVIDADE[],3,FALSE))</f>
        <v>*</v>
      </c>
      <c r="G345" s="106"/>
      <c r="H345" s="106"/>
      <c r="I345" s="105"/>
      <c r="J345" s="105"/>
      <c r="K345" s="105"/>
      <c r="L345" s="127" t="str" cm="1">
        <f t="array" ref="L3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5" s="127" t="str" cm="1">
        <f t="array" ref="M3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5" s="106"/>
      <c r="O345" s="106"/>
      <c r="P345" s="105"/>
      <c r="Q345" s="9" t="str">
        <f>IF(E345=0, "*", IFERROR(_xlfn.XLOOKUP(E345, BS_ATIVIDADE[ATIVIDADE], BS_ATIVIDADE[UNIDADE]), "*"))</f>
        <v>*</v>
      </c>
      <c r="R345" s="128" t="str" cm="1">
        <f t="array" ref="R3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5" s="128" t="str" cm="1">
        <f t="array" ref="S3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5" s="10" t="str" cm="1">
        <f t="array" ref="T3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5" s="105"/>
      <c r="V345" s="151"/>
      <c r="W345" s="104"/>
      <c r="X345" s="129"/>
      <c r="Y345" s="104"/>
      <c r="Z345" s="105"/>
      <c r="AA345" s="103"/>
      <c r="AB345" s="152"/>
      <c r="AC345" s="107"/>
      <c r="AD345" s="105"/>
      <c r="AE345" s="105"/>
      <c r="AF345" s="105"/>
      <c r="AG345" s="14"/>
      <c r="AH345" s="126" t="str">
        <f>IF(BS_CONTROLE[[#This Row],[Atividade]]=0, "-", BS_CONTROLE[[#This Row],[Atividade]])</f>
        <v>-</v>
      </c>
      <c r="AI345" s="8" t="str">
        <f>IF(BS_CONTROLE[[#This Row],[Atividade]]=0, "-", BS_CONTROLE[[#This Row],[Atividade]])</f>
        <v>-</v>
      </c>
      <c r="AJ345" s="30">
        <f>BS_CONTROLE[[#This Row],[Local - Partida]]</f>
        <v>0</v>
      </c>
      <c r="AK345" s="30">
        <f>BS_CONTROLE[[#This Row],[Local - Encerramento]]</f>
        <v>0</v>
      </c>
      <c r="AL345" s="105" t="str">
        <f>IF(BS_CONTROLE[[#This Row],[Entre - Estações]]=0, "-", BS_CONTROLE[[#This Row],[Entre - Estações]])</f>
        <v>-</v>
      </c>
      <c r="AM345" s="105" t="str">
        <f>IF(BS_CONTROLE[[#This Row],[SB]]=0, "-", BS_CONTROLE[[#This Row],[SB]])</f>
        <v>-</v>
      </c>
      <c r="AN345" s="105" t="str">
        <f>IF(BS_CONTROLE[[#This Row],[SUB]]=0, "-", BS_CONTROLE[[#This Row],[SUB]])</f>
        <v>-</v>
      </c>
      <c r="AO345" s="105">
        <f>BS_CONTROLE[[#This Row],[KM - Inicio]]</f>
        <v>0</v>
      </c>
      <c r="AP345" s="105">
        <f>BS_CONTROLE[[#This Row],[KM - Inicio]]</f>
        <v>0</v>
      </c>
      <c r="AQ345" s="108"/>
      <c r="AR345" s="108"/>
      <c r="AS345" s="108"/>
      <c r="AT345" s="135"/>
      <c r="AU345" s="135"/>
      <c r="AV345" s="13"/>
      <c r="AW345" s="13"/>
      <c r="AX345" s="176" t="str">
        <f>IF(D345="","*",IFERROR(IF(ISODD(COUNT(AR345:AW345)),"ERRO",SUM((AS345-AR345),(AU345-AT345),(AW345-AV345))),"ERRO"))</f>
        <v>*</v>
      </c>
      <c r="AY345" s="153"/>
      <c r="AZ345" s="109"/>
      <c r="BA345" s="9" t="str">
        <f>IFERROR(_xlfn.XLOOKUP(AH345, BS_ATIVIDADE[ATIVIDADE],BS_ATIVIDADE[UNIDADE] ), "*")</f>
        <v>*</v>
      </c>
      <c r="BB345" s="12" t="str" cm="1">
        <f t="array" ref="BB3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5" s="12" t="str" cm="1">
        <f t="array" ref="BC3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5" s="10" t="str" cm="1">
        <f t="array" ref="BD3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5" s="150"/>
      <c r="BF345" s="15"/>
      <c r="BG345" s="16"/>
      <c r="BH345" s="16"/>
      <c r="BI345" s="16"/>
      <c r="BJ345" s="17"/>
      <c r="BK345" s="15"/>
      <c r="BL345" s="130"/>
      <c r="BM345" s="130"/>
      <c r="BN345" s="130"/>
      <c r="BO345" s="17"/>
      <c r="BP345" s="11" t="str">
        <f t="shared" si="21"/>
        <v>Aderente</v>
      </c>
      <c r="BQ345" s="18" t="str">
        <f>IF(OR(B345="",E345=""),"*",AX345/O345)</f>
        <v>*</v>
      </c>
      <c r="BR345" s="18" t="str">
        <f>IF(OR(B345="",E345=""),"*",AZ345/P345)</f>
        <v>*</v>
      </c>
      <c r="BS345" s="210" t="str">
        <f t="shared" si="22"/>
        <v/>
      </c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</row>
    <row r="346" spans="1:122">
      <c r="A346" s="45" t="str">
        <f t="shared" si="20"/>
        <v/>
      </c>
      <c r="B346" s="102"/>
      <c r="C346" s="134" t="str">
        <f>IF(BS_CONTROLE[[#This Row],[DATA]]="","",WEEKNUM(BS_CONTROLE[[#This Row],[DATA]]))</f>
        <v/>
      </c>
      <c r="D346" s="104"/>
      <c r="E346" s="126"/>
      <c r="F346" s="142" t="str">
        <f>IF(D346="","*",VLOOKUP(E346,BS_ATIVIDADE[],3,FALSE))</f>
        <v>*</v>
      </c>
      <c r="G346" s="106"/>
      <c r="H346" s="106"/>
      <c r="I346" s="105"/>
      <c r="J346" s="105"/>
      <c r="K346" s="105"/>
      <c r="L346" s="127" t="str" cm="1">
        <f t="array" ref="L3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6" s="127" t="str" cm="1">
        <f t="array" ref="M3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6" s="106"/>
      <c r="O346" s="106"/>
      <c r="P346" s="105"/>
      <c r="Q346" s="9" t="str">
        <f>IF(E346=0, "*", IFERROR(_xlfn.XLOOKUP(E346, BS_ATIVIDADE[ATIVIDADE], BS_ATIVIDADE[UNIDADE]), "*"))</f>
        <v>*</v>
      </c>
      <c r="R346" s="128" t="str" cm="1">
        <f t="array" ref="R3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6" s="128" t="str" cm="1">
        <f t="array" ref="S3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6" s="10" t="str" cm="1">
        <f t="array" ref="T3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6" s="105"/>
      <c r="V346" s="151"/>
      <c r="W346" s="104"/>
      <c r="X346" s="129"/>
      <c r="Y346" s="104"/>
      <c r="Z346" s="105"/>
      <c r="AA346" s="103"/>
      <c r="AB346" s="152"/>
      <c r="AC346" s="107"/>
      <c r="AD346" s="105"/>
      <c r="AE346" s="105"/>
      <c r="AF346" s="105"/>
      <c r="AG346" s="14"/>
      <c r="AH346" s="126" t="str">
        <f>IF(BS_CONTROLE[[#This Row],[Atividade]]=0, "-", BS_CONTROLE[[#This Row],[Atividade]])</f>
        <v>-</v>
      </c>
      <c r="AI346" s="8" t="str">
        <f>IF(BS_CONTROLE[[#This Row],[Atividade]]=0, "-", BS_CONTROLE[[#This Row],[Atividade]])</f>
        <v>-</v>
      </c>
      <c r="AJ346" s="30">
        <f>BS_CONTROLE[[#This Row],[Local - Partida]]</f>
        <v>0</v>
      </c>
      <c r="AK346" s="30">
        <f>BS_CONTROLE[[#This Row],[Local - Encerramento]]</f>
        <v>0</v>
      </c>
      <c r="AL346" s="105" t="str">
        <f>IF(BS_CONTROLE[[#This Row],[Entre - Estações]]=0, "-", BS_CONTROLE[[#This Row],[Entre - Estações]])</f>
        <v>-</v>
      </c>
      <c r="AM346" s="105" t="str">
        <f>IF(BS_CONTROLE[[#This Row],[SB]]=0, "-", BS_CONTROLE[[#This Row],[SB]])</f>
        <v>-</v>
      </c>
      <c r="AN346" s="105" t="str">
        <f>IF(BS_CONTROLE[[#This Row],[SUB]]=0, "-", BS_CONTROLE[[#This Row],[SUB]])</f>
        <v>-</v>
      </c>
      <c r="AO346" s="105">
        <f>BS_CONTROLE[[#This Row],[KM - Inicio]]</f>
        <v>0</v>
      </c>
      <c r="AP346" s="105">
        <f>BS_CONTROLE[[#This Row],[KM - Inicio]]</f>
        <v>0</v>
      </c>
      <c r="AQ346" s="108"/>
      <c r="AR346" s="108"/>
      <c r="AS346" s="108"/>
      <c r="AT346" s="135"/>
      <c r="AU346" s="135"/>
      <c r="AV346" s="13"/>
      <c r="AW346" s="13"/>
      <c r="AX346" s="176" t="str">
        <f>IF(D346="","*",IFERROR(IF(ISODD(COUNT(AR346:AW346)),"ERRO",SUM((AS346-AR346),(AU346-AT346),(AW346-AV346))),"ERRO"))</f>
        <v>*</v>
      </c>
      <c r="AY346" s="153"/>
      <c r="AZ346" s="109"/>
      <c r="BA346" s="9" t="str">
        <f>IFERROR(_xlfn.XLOOKUP(AH346, BS_ATIVIDADE[ATIVIDADE],BS_ATIVIDADE[UNIDADE] ), "*")</f>
        <v>*</v>
      </c>
      <c r="BB346" s="12" t="str" cm="1">
        <f t="array" ref="BB3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6" s="12" t="str" cm="1">
        <f t="array" ref="BC3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6" s="10" t="str" cm="1">
        <f t="array" ref="BD3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6" s="150"/>
      <c r="BF346" s="15"/>
      <c r="BG346" s="16"/>
      <c r="BH346" s="16"/>
      <c r="BI346" s="16"/>
      <c r="BJ346" s="17"/>
      <c r="BK346" s="15"/>
      <c r="BL346" s="130"/>
      <c r="BM346" s="130"/>
      <c r="BN346" s="130"/>
      <c r="BO346" s="17"/>
      <c r="BP346" s="11" t="str">
        <f t="shared" si="21"/>
        <v>Aderente</v>
      </c>
      <c r="BQ346" s="18" t="str">
        <f>IF(OR(B346="",E346=""),"*",AX346/O346)</f>
        <v>*</v>
      </c>
      <c r="BR346" s="18" t="str">
        <f>IF(OR(B346="",E346=""),"*",AZ346/P346)</f>
        <v>*</v>
      </c>
      <c r="BS346" s="210" t="str">
        <f t="shared" si="22"/>
        <v/>
      </c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</row>
    <row r="347" spans="1:122">
      <c r="A347" s="45" t="str">
        <f t="shared" si="20"/>
        <v/>
      </c>
      <c r="B347" s="102"/>
      <c r="C347" s="134" t="str">
        <f>IF(BS_CONTROLE[[#This Row],[DATA]]="","",WEEKNUM(BS_CONTROLE[[#This Row],[DATA]]))</f>
        <v/>
      </c>
      <c r="D347" s="104"/>
      <c r="E347" s="126"/>
      <c r="F347" s="142" t="str">
        <f>IF(D347="","*",VLOOKUP(E347,BS_ATIVIDADE[],3,FALSE))</f>
        <v>*</v>
      </c>
      <c r="G347" s="106"/>
      <c r="H347" s="106"/>
      <c r="I347" s="105"/>
      <c r="J347" s="105"/>
      <c r="K347" s="105"/>
      <c r="L347" s="127" t="str" cm="1">
        <f t="array" ref="L3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7" s="127" t="str" cm="1">
        <f t="array" ref="M3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7" s="106"/>
      <c r="O347" s="106"/>
      <c r="P347" s="105"/>
      <c r="Q347" s="9" t="str">
        <f>IF(E347=0, "*", IFERROR(_xlfn.XLOOKUP(E347, BS_ATIVIDADE[ATIVIDADE], BS_ATIVIDADE[UNIDADE]), "*"))</f>
        <v>*</v>
      </c>
      <c r="R347" s="128" t="str" cm="1">
        <f t="array" ref="R3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7" s="128" t="str" cm="1">
        <f t="array" ref="S3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7" s="10" t="str" cm="1">
        <f t="array" ref="T3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7" s="105"/>
      <c r="V347" s="151"/>
      <c r="W347" s="104"/>
      <c r="X347" s="129"/>
      <c r="Y347" s="104"/>
      <c r="Z347" s="105"/>
      <c r="AA347" s="103"/>
      <c r="AB347" s="152"/>
      <c r="AC347" s="107"/>
      <c r="AD347" s="105"/>
      <c r="AE347" s="105"/>
      <c r="AF347" s="105"/>
      <c r="AG347" s="14"/>
      <c r="AH347" s="126" t="str">
        <f>IF(BS_CONTROLE[[#This Row],[Atividade]]=0, "-", BS_CONTROLE[[#This Row],[Atividade]])</f>
        <v>-</v>
      </c>
      <c r="AI347" s="8" t="str">
        <f>IF(BS_CONTROLE[[#This Row],[Atividade]]=0, "-", BS_CONTROLE[[#This Row],[Atividade]])</f>
        <v>-</v>
      </c>
      <c r="AJ347" s="30">
        <f>BS_CONTROLE[[#This Row],[Local - Partida]]</f>
        <v>0</v>
      </c>
      <c r="AK347" s="30">
        <f>BS_CONTROLE[[#This Row],[Local - Encerramento]]</f>
        <v>0</v>
      </c>
      <c r="AL347" s="105" t="str">
        <f>IF(BS_CONTROLE[[#This Row],[Entre - Estações]]=0, "-", BS_CONTROLE[[#This Row],[Entre - Estações]])</f>
        <v>-</v>
      </c>
      <c r="AM347" s="105" t="str">
        <f>IF(BS_CONTROLE[[#This Row],[SB]]=0, "-", BS_CONTROLE[[#This Row],[SB]])</f>
        <v>-</v>
      </c>
      <c r="AN347" s="105" t="str">
        <f>IF(BS_CONTROLE[[#This Row],[SUB]]=0, "-", BS_CONTROLE[[#This Row],[SUB]])</f>
        <v>-</v>
      </c>
      <c r="AO347" s="105">
        <f>BS_CONTROLE[[#This Row],[KM - Inicio]]</f>
        <v>0</v>
      </c>
      <c r="AP347" s="105">
        <f>BS_CONTROLE[[#This Row],[KM - Inicio]]</f>
        <v>0</v>
      </c>
      <c r="AQ347" s="108"/>
      <c r="AR347" s="108"/>
      <c r="AS347" s="108"/>
      <c r="AT347" s="135"/>
      <c r="AU347" s="135"/>
      <c r="AV347" s="13"/>
      <c r="AW347" s="13"/>
      <c r="AX347" s="176" t="str">
        <f>IF(D347="","*",IFERROR(IF(ISODD(COUNT(AR347:AW347)),"ERRO",SUM((AS347-AR347),(AU347-AT347),(AW347-AV347))),"ERRO"))</f>
        <v>*</v>
      </c>
      <c r="AY347" s="153"/>
      <c r="AZ347" s="109"/>
      <c r="BA347" s="9" t="str">
        <f>IFERROR(_xlfn.XLOOKUP(AH347, BS_ATIVIDADE[ATIVIDADE],BS_ATIVIDADE[UNIDADE] ), "*")</f>
        <v>*</v>
      </c>
      <c r="BB347" s="12" t="str" cm="1">
        <f t="array" ref="BB3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7" s="12" t="str" cm="1">
        <f t="array" ref="BC3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7" s="10" t="str" cm="1">
        <f t="array" ref="BD3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7" s="150"/>
      <c r="BF347" s="15"/>
      <c r="BG347" s="16"/>
      <c r="BH347" s="16"/>
      <c r="BI347" s="16"/>
      <c r="BJ347" s="17"/>
      <c r="BK347" s="15"/>
      <c r="BL347" s="130"/>
      <c r="BM347" s="130"/>
      <c r="BN347" s="130"/>
      <c r="BO347" s="17"/>
      <c r="BP347" s="11" t="str">
        <f t="shared" si="21"/>
        <v>Aderente</v>
      </c>
      <c r="BQ347" s="18" t="str">
        <f>IF(OR(B347="",E347=""),"*",AX347/O347)</f>
        <v>*</v>
      </c>
      <c r="BR347" s="18" t="str">
        <f>IF(OR(B347="",E347=""),"*",AZ347/P347)</f>
        <v>*</v>
      </c>
      <c r="BS347" s="210" t="str">
        <f t="shared" si="22"/>
        <v/>
      </c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</row>
    <row r="348" spans="1:122">
      <c r="A348" s="45" t="str">
        <f t="shared" si="20"/>
        <v/>
      </c>
      <c r="B348" s="102"/>
      <c r="C348" s="134" t="str">
        <f>IF(BS_CONTROLE[[#This Row],[DATA]]="","",WEEKNUM(BS_CONTROLE[[#This Row],[DATA]]))</f>
        <v/>
      </c>
      <c r="D348" s="104"/>
      <c r="E348" s="126"/>
      <c r="F348" s="142" t="str">
        <f>IF(D348="","*",VLOOKUP(E348,BS_ATIVIDADE[],3,FALSE))</f>
        <v>*</v>
      </c>
      <c r="G348" s="106"/>
      <c r="H348" s="106"/>
      <c r="I348" s="105"/>
      <c r="J348" s="105"/>
      <c r="K348" s="105"/>
      <c r="L348" s="127" t="str" cm="1">
        <f t="array" ref="L3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8" s="127" t="str" cm="1">
        <f t="array" ref="M3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8" s="106"/>
      <c r="O348" s="106"/>
      <c r="P348" s="105"/>
      <c r="Q348" s="9" t="str">
        <f>IF(E348=0, "*", IFERROR(_xlfn.XLOOKUP(E348, BS_ATIVIDADE[ATIVIDADE], BS_ATIVIDADE[UNIDADE]), "*"))</f>
        <v>*</v>
      </c>
      <c r="R348" s="128" t="str" cm="1">
        <f t="array" ref="R3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8" s="128" t="str" cm="1">
        <f t="array" ref="S3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8" s="10" t="str" cm="1">
        <f t="array" ref="T3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8" s="105"/>
      <c r="V348" s="151"/>
      <c r="W348" s="104"/>
      <c r="X348" s="129"/>
      <c r="Y348" s="104"/>
      <c r="Z348" s="105"/>
      <c r="AA348" s="103"/>
      <c r="AB348" s="152"/>
      <c r="AC348" s="107"/>
      <c r="AD348" s="105"/>
      <c r="AE348" s="105"/>
      <c r="AF348" s="105"/>
      <c r="AG348" s="14"/>
      <c r="AH348" s="126" t="str">
        <f>IF(BS_CONTROLE[[#This Row],[Atividade]]=0, "-", BS_CONTROLE[[#This Row],[Atividade]])</f>
        <v>-</v>
      </c>
      <c r="AI348" s="8" t="str">
        <f>IF(BS_CONTROLE[[#This Row],[Atividade]]=0, "-", BS_CONTROLE[[#This Row],[Atividade]])</f>
        <v>-</v>
      </c>
      <c r="AJ348" s="30">
        <f>BS_CONTROLE[[#This Row],[Local - Partida]]</f>
        <v>0</v>
      </c>
      <c r="AK348" s="30">
        <f>BS_CONTROLE[[#This Row],[Local - Encerramento]]</f>
        <v>0</v>
      </c>
      <c r="AL348" s="105" t="str">
        <f>IF(BS_CONTROLE[[#This Row],[Entre - Estações]]=0, "-", BS_CONTROLE[[#This Row],[Entre - Estações]])</f>
        <v>-</v>
      </c>
      <c r="AM348" s="105" t="str">
        <f>IF(BS_CONTROLE[[#This Row],[SB]]=0, "-", BS_CONTROLE[[#This Row],[SB]])</f>
        <v>-</v>
      </c>
      <c r="AN348" s="105" t="str">
        <f>IF(BS_CONTROLE[[#This Row],[SUB]]=0, "-", BS_CONTROLE[[#This Row],[SUB]])</f>
        <v>-</v>
      </c>
      <c r="AO348" s="105">
        <f>BS_CONTROLE[[#This Row],[KM - Inicio]]</f>
        <v>0</v>
      </c>
      <c r="AP348" s="105">
        <f>BS_CONTROLE[[#This Row],[KM - Inicio]]</f>
        <v>0</v>
      </c>
      <c r="AQ348" s="108"/>
      <c r="AR348" s="108"/>
      <c r="AS348" s="108"/>
      <c r="AT348" s="135"/>
      <c r="AU348" s="135"/>
      <c r="AV348" s="13"/>
      <c r="AW348" s="13"/>
      <c r="AX348" s="176" t="str">
        <f>IF(D348="","*",IFERROR(IF(ISODD(COUNT(AR348:AW348)),"ERRO",SUM((AS348-AR348),(AU348-AT348),(AW348-AV348))),"ERRO"))</f>
        <v>*</v>
      </c>
      <c r="AY348" s="153"/>
      <c r="AZ348" s="109"/>
      <c r="BA348" s="9" t="str">
        <f>IFERROR(_xlfn.XLOOKUP(AH348, BS_ATIVIDADE[ATIVIDADE],BS_ATIVIDADE[UNIDADE] ), "*")</f>
        <v>*</v>
      </c>
      <c r="BB348" s="12" t="str" cm="1">
        <f t="array" ref="BB3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8" s="12" t="str" cm="1">
        <f t="array" ref="BC3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8" s="10" t="str" cm="1">
        <f t="array" ref="BD3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8" s="150"/>
      <c r="BF348" s="15"/>
      <c r="BG348" s="16"/>
      <c r="BH348" s="16"/>
      <c r="BI348" s="16"/>
      <c r="BJ348" s="17"/>
      <c r="BK348" s="15"/>
      <c r="BL348" s="130"/>
      <c r="BM348" s="130"/>
      <c r="BN348" s="130"/>
      <c r="BO348" s="17"/>
      <c r="BP348" s="11" t="str">
        <f t="shared" si="21"/>
        <v>Aderente</v>
      </c>
      <c r="BQ348" s="18" t="str">
        <f>IF(OR(B348="",E348=""),"*",AX348/O348)</f>
        <v>*</v>
      </c>
      <c r="BR348" s="18" t="str">
        <f>IF(OR(B348="",E348=""),"*",AZ348/P348)</f>
        <v>*</v>
      </c>
      <c r="BS348" s="210" t="str">
        <f t="shared" si="22"/>
        <v/>
      </c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</row>
    <row r="349" spans="1:122">
      <c r="A349" s="45" t="str">
        <f t="shared" si="20"/>
        <v/>
      </c>
      <c r="B349" s="102"/>
      <c r="C349" s="134" t="str">
        <f>IF(BS_CONTROLE[[#This Row],[DATA]]="","",WEEKNUM(BS_CONTROLE[[#This Row],[DATA]]))</f>
        <v/>
      </c>
      <c r="D349" s="104"/>
      <c r="E349" s="126"/>
      <c r="F349" s="142" t="str">
        <f>IF(D349="","*",VLOOKUP(E349,BS_ATIVIDADE[],3,FALSE))</f>
        <v>*</v>
      </c>
      <c r="G349" s="106"/>
      <c r="H349" s="106"/>
      <c r="I349" s="105"/>
      <c r="J349" s="105"/>
      <c r="K349" s="105"/>
      <c r="L349" s="127" t="str" cm="1">
        <f t="array" ref="L3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49" s="127" t="str" cm="1">
        <f t="array" ref="M3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49" s="106"/>
      <c r="O349" s="106"/>
      <c r="P349" s="105"/>
      <c r="Q349" s="9" t="str">
        <f>IF(E349=0, "*", IFERROR(_xlfn.XLOOKUP(E349, BS_ATIVIDADE[ATIVIDADE], BS_ATIVIDADE[UNIDADE]), "*"))</f>
        <v>*</v>
      </c>
      <c r="R349" s="128" t="str" cm="1">
        <f t="array" ref="R3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49" s="128" t="str" cm="1">
        <f t="array" ref="S3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49" s="10" t="str" cm="1">
        <f t="array" ref="T3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49" s="105"/>
      <c r="V349" s="151"/>
      <c r="W349" s="104"/>
      <c r="X349" s="129"/>
      <c r="Y349" s="104"/>
      <c r="Z349" s="105"/>
      <c r="AA349" s="103"/>
      <c r="AB349" s="152"/>
      <c r="AC349" s="107"/>
      <c r="AD349" s="105"/>
      <c r="AE349" s="105"/>
      <c r="AF349" s="105"/>
      <c r="AG349" s="14"/>
      <c r="AH349" s="126" t="str">
        <f>IF(BS_CONTROLE[[#This Row],[Atividade]]=0, "-", BS_CONTROLE[[#This Row],[Atividade]])</f>
        <v>-</v>
      </c>
      <c r="AI349" s="8" t="str">
        <f>IF(BS_CONTROLE[[#This Row],[Atividade]]=0, "-", BS_CONTROLE[[#This Row],[Atividade]])</f>
        <v>-</v>
      </c>
      <c r="AJ349" s="30">
        <f>BS_CONTROLE[[#This Row],[Local - Partida]]</f>
        <v>0</v>
      </c>
      <c r="AK349" s="30">
        <f>BS_CONTROLE[[#This Row],[Local - Encerramento]]</f>
        <v>0</v>
      </c>
      <c r="AL349" s="105" t="str">
        <f>IF(BS_CONTROLE[[#This Row],[Entre - Estações]]=0, "-", BS_CONTROLE[[#This Row],[Entre - Estações]])</f>
        <v>-</v>
      </c>
      <c r="AM349" s="105" t="str">
        <f>IF(BS_CONTROLE[[#This Row],[SB]]=0, "-", BS_CONTROLE[[#This Row],[SB]])</f>
        <v>-</v>
      </c>
      <c r="AN349" s="105" t="str">
        <f>IF(BS_CONTROLE[[#This Row],[SUB]]=0, "-", BS_CONTROLE[[#This Row],[SUB]])</f>
        <v>-</v>
      </c>
      <c r="AO349" s="105">
        <f>BS_CONTROLE[[#This Row],[KM - Inicio]]</f>
        <v>0</v>
      </c>
      <c r="AP349" s="105">
        <f>BS_CONTROLE[[#This Row],[KM - Inicio]]</f>
        <v>0</v>
      </c>
      <c r="AQ349" s="108"/>
      <c r="AR349" s="108"/>
      <c r="AS349" s="108"/>
      <c r="AT349" s="135"/>
      <c r="AU349" s="135"/>
      <c r="AV349" s="13"/>
      <c r="AW349" s="13"/>
      <c r="AX349" s="176" t="str">
        <f>IF(D349="","*",IFERROR(IF(ISODD(COUNT(AR349:AW349)),"ERRO",SUM((AS349-AR349),(AU349-AT349),(AW349-AV349))),"ERRO"))</f>
        <v>*</v>
      </c>
      <c r="AY349" s="153"/>
      <c r="AZ349" s="109"/>
      <c r="BA349" s="9" t="str">
        <f>IFERROR(_xlfn.XLOOKUP(AH349, BS_ATIVIDADE[ATIVIDADE],BS_ATIVIDADE[UNIDADE] ), "*")</f>
        <v>*</v>
      </c>
      <c r="BB349" s="12" t="str" cm="1">
        <f t="array" ref="BB3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49" s="12" t="str" cm="1">
        <f t="array" ref="BC3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49" s="10" t="str" cm="1">
        <f t="array" ref="BD3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49" s="150"/>
      <c r="BF349" s="15"/>
      <c r="BG349" s="16"/>
      <c r="BH349" s="16"/>
      <c r="BI349" s="16"/>
      <c r="BJ349" s="17"/>
      <c r="BK349" s="15"/>
      <c r="BL349" s="130"/>
      <c r="BM349" s="130"/>
      <c r="BN349" s="130"/>
      <c r="BO349" s="17"/>
      <c r="BP349" s="11" t="str">
        <f t="shared" si="21"/>
        <v>Aderente</v>
      </c>
      <c r="BQ349" s="18" t="str">
        <f>IF(OR(B349="",E349=""),"*",AX349/O349)</f>
        <v>*</v>
      </c>
      <c r="BR349" s="18" t="str">
        <f>IF(OR(B349="",E349=""),"*",AZ349/P349)</f>
        <v>*</v>
      </c>
      <c r="BS349" s="210" t="str">
        <f t="shared" si="22"/>
        <v/>
      </c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</row>
    <row r="350" spans="1:122">
      <c r="A350" s="45" t="str">
        <f t="shared" si="20"/>
        <v/>
      </c>
      <c r="B350" s="102"/>
      <c r="C350" s="134" t="str">
        <f>IF(BS_CONTROLE[[#This Row],[DATA]]="","",WEEKNUM(BS_CONTROLE[[#This Row],[DATA]]))</f>
        <v/>
      </c>
      <c r="D350" s="104"/>
      <c r="E350" s="126"/>
      <c r="F350" s="142" t="str">
        <f>IF(D350="","*",VLOOKUP(E350,BS_ATIVIDADE[],3,FALSE))</f>
        <v>*</v>
      </c>
      <c r="G350" s="106"/>
      <c r="H350" s="106"/>
      <c r="I350" s="105"/>
      <c r="J350" s="105"/>
      <c r="K350" s="105"/>
      <c r="L350" s="127" t="str" cm="1">
        <f t="array" ref="L3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0" s="127" t="str" cm="1">
        <f t="array" ref="M3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0" s="106"/>
      <c r="O350" s="106"/>
      <c r="P350" s="105"/>
      <c r="Q350" s="9" t="str">
        <f>IF(E350=0, "*", IFERROR(_xlfn.XLOOKUP(E350, BS_ATIVIDADE[ATIVIDADE], BS_ATIVIDADE[UNIDADE]), "*"))</f>
        <v>*</v>
      </c>
      <c r="R350" s="128" t="str" cm="1">
        <f t="array" ref="R3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0" s="128" t="str" cm="1">
        <f t="array" ref="S3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0" s="10" t="str" cm="1">
        <f t="array" ref="T3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0" s="105"/>
      <c r="V350" s="151"/>
      <c r="W350" s="104"/>
      <c r="X350" s="129"/>
      <c r="Y350" s="104"/>
      <c r="Z350" s="105"/>
      <c r="AA350" s="103"/>
      <c r="AB350" s="152"/>
      <c r="AC350" s="107"/>
      <c r="AD350" s="105"/>
      <c r="AE350" s="105"/>
      <c r="AF350" s="105"/>
      <c r="AG350" s="14"/>
      <c r="AH350" s="126" t="str">
        <f>IF(BS_CONTROLE[[#This Row],[Atividade]]=0, "-", BS_CONTROLE[[#This Row],[Atividade]])</f>
        <v>-</v>
      </c>
      <c r="AI350" s="8" t="str">
        <f>IF(BS_CONTROLE[[#This Row],[Atividade]]=0, "-", BS_CONTROLE[[#This Row],[Atividade]])</f>
        <v>-</v>
      </c>
      <c r="AJ350" s="30">
        <f>BS_CONTROLE[[#This Row],[Local - Partida]]</f>
        <v>0</v>
      </c>
      <c r="AK350" s="30">
        <f>BS_CONTROLE[[#This Row],[Local - Encerramento]]</f>
        <v>0</v>
      </c>
      <c r="AL350" s="105" t="str">
        <f>IF(BS_CONTROLE[[#This Row],[Entre - Estações]]=0, "-", BS_CONTROLE[[#This Row],[Entre - Estações]])</f>
        <v>-</v>
      </c>
      <c r="AM350" s="105" t="str">
        <f>IF(BS_CONTROLE[[#This Row],[SB]]=0, "-", BS_CONTROLE[[#This Row],[SB]])</f>
        <v>-</v>
      </c>
      <c r="AN350" s="105" t="str">
        <f>IF(BS_CONTROLE[[#This Row],[SUB]]=0, "-", BS_CONTROLE[[#This Row],[SUB]])</f>
        <v>-</v>
      </c>
      <c r="AO350" s="105">
        <f>BS_CONTROLE[[#This Row],[KM - Inicio]]</f>
        <v>0</v>
      </c>
      <c r="AP350" s="105">
        <f>BS_CONTROLE[[#This Row],[KM - Inicio]]</f>
        <v>0</v>
      </c>
      <c r="AQ350" s="108"/>
      <c r="AR350" s="108"/>
      <c r="AS350" s="108"/>
      <c r="AT350" s="135"/>
      <c r="AU350" s="135"/>
      <c r="AV350" s="13"/>
      <c r="AW350" s="13"/>
      <c r="AX350" s="176" t="str">
        <f>IF(D350="","*",IFERROR(IF(ISODD(COUNT(AR350:AW350)),"ERRO",SUM((AS350-AR350),(AU350-AT350),(AW350-AV350))),"ERRO"))</f>
        <v>*</v>
      </c>
      <c r="AY350" s="153"/>
      <c r="AZ350" s="109"/>
      <c r="BA350" s="9" t="str">
        <f>IFERROR(_xlfn.XLOOKUP(AH350, BS_ATIVIDADE[ATIVIDADE],BS_ATIVIDADE[UNIDADE] ), "*")</f>
        <v>*</v>
      </c>
      <c r="BB350" s="12" t="str" cm="1">
        <f t="array" ref="BB3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0" s="12" t="str" cm="1">
        <f t="array" ref="BC3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0" s="10" t="str" cm="1">
        <f t="array" ref="BD3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0" s="150"/>
      <c r="BF350" s="15"/>
      <c r="BG350" s="16"/>
      <c r="BH350" s="16"/>
      <c r="BI350" s="16"/>
      <c r="BJ350" s="17"/>
      <c r="BK350" s="15"/>
      <c r="BL350" s="130"/>
      <c r="BM350" s="130"/>
      <c r="BN350" s="130"/>
      <c r="BO350" s="17"/>
      <c r="BP350" s="11" t="str">
        <f t="shared" si="21"/>
        <v>Aderente</v>
      </c>
      <c r="BQ350" s="18" t="str">
        <f>IF(OR(B350="",E350=""),"*",AX350/O350)</f>
        <v>*</v>
      </c>
      <c r="BR350" s="18" t="str">
        <f>IF(OR(B350="",E350=""),"*",AZ350/P350)</f>
        <v>*</v>
      </c>
      <c r="BS350" s="210" t="str">
        <f t="shared" si="22"/>
        <v/>
      </c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</row>
    <row r="351" spans="1:122">
      <c r="A351" s="45" t="str">
        <f t="shared" si="20"/>
        <v/>
      </c>
      <c r="B351" s="102"/>
      <c r="C351" s="134" t="str">
        <f>IF(BS_CONTROLE[[#This Row],[DATA]]="","",WEEKNUM(BS_CONTROLE[[#This Row],[DATA]]))</f>
        <v/>
      </c>
      <c r="D351" s="104"/>
      <c r="E351" s="126"/>
      <c r="F351" s="142" t="str">
        <f>IF(D351="","*",VLOOKUP(E351,BS_ATIVIDADE[],3,FALSE))</f>
        <v>*</v>
      </c>
      <c r="G351" s="106"/>
      <c r="H351" s="106"/>
      <c r="I351" s="105"/>
      <c r="J351" s="105"/>
      <c r="K351" s="105"/>
      <c r="L351" s="127" t="str" cm="1">
        <f t="array" ref="L3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1" s="127" t="str" cm="1">
        <f t="array" ref="M3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1" s="106"/>
      <c r="O351" s="106"/>
      <c r="P351" s="105"/>
      <c r="Q351" s="9" t="str">
        <f>IF(E351=0, "*", IFERROR(_xlfn.XLOOKUP(E351, BS_ATIVIDADE[ATIVIDADE], BS_ATIVIDADE[UNIDADE]), "*"))</f>
        <v>*</v>
      </c>
      <c r="R351" s="128" t="str" cm="1">
        <f t="array" ref="R3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1" s="128" t="str" cm="1">
        <f t="array" ref="S3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1" s="10" t="str" cm="1">
        <f t="array" ref="T3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1" s="105"/>
      <c r="V351" s="151"/>
      <c r="W351" s="104"/>
      <c r="X351" s="129"/>
      <c r="Y351" s="104"/>
      <c r="Z351" s="105"/>
      <c r="AA351" s="103"/>
      <c r="AB351" s="152"/>
      <c r="AC351" s="107"/>
      <c r="AD351" s="105"/>
      <c r="AE351" s="105"/>
      <c r="AF351" s="105"/>
      <c r="AG351" s="14"/>
      <c r="AH351" s="126" t="str">
        <f>IF(BS_CONTROLE[[#This Row],[Atividade]]=0, "-", BS_CONTROLE[[#This Row],[Atividade]])</f>
        <v>-</v>
      </c>
      <c r="AI351" s="8" t="str">
        <f>IF(BS_CONTROLE[[#This Row],[Atividade]]=0, "-", BS_CONTROLE[[#This Row],[Atividade]])</f>
        <v>-</v>
      </c>
      <c r="AJ351" s="30">
        <f>BS_CONTROLE[[#This Row],[Local - Partida]]</f>
        <v>0</v>
      </c>
      <c r="AK351" s="30">
        <f>BS_CONTROLE[[#This Row],[Local - Encerramento]]</f>
        <v>0</v>
      </c>
      <c r="AL351" s="105" t="str">
        <f>IF(BS_CONTROLE[[#This Row],[Entre - Estações]]=0, "-", BS_CONTROLE[[#This Row],[Entre - Estações]])</f>
        <v>-</v>
      </c>
      <c r="AM351" s="105" t="str">
        <f>IF(BS_CONTROLE[[#This Row],[SB]]=0, "-", BS_CONTROLE[[#This Row],[SB]])</f>
        <v>-</v>
      </c>
      <c r="AN351" s="105" t="str">
        <f>IF(BS_CONTROLE[[#This Row],[SUB]]=0, "-", BS_CONTROLE[[#This Row],[SUB]])</f>
        <v>-</v>
      </c>
      <c r="AO351" s="105">
        <f>BS_CONTROLE[[#This Row],[KM - Inicio]]</f>
        <v>0</v>
      </c>
      <c r="AP351" s="105">
        <f>BS_CONTROLE[[#This Row],[KM - Inicio]]</f>
        <v>0</v>
      </c>
      <c r="AQ351" s="108"/>
      <c r="AR351" s="108"/>
      <c r="AS351" s="108"/>
      <c r="AT351" s="135"/>
      <c r="AU351" s="135"/>
      <c r="AV351" s="13"/>
      <c r="AW351" s="13"/>
      <c r="AX351" s="176" t="str">
        <f>IF(D351="","*",IFERROR(IF(ISODD(COUNT(AR351:AW351)),"ERRO",SUM((AS351-AR351),(AU351-AT351),(AW351-AV351))),"ERRO"))</f>
        <v>*</v>
      </c>
      <c r="AY351" s="153"/>
      <c r="AZ351" s="109"/>
      <c r="BA351" s="9" t="str">
        <f>IFERROR(_xlfn.XLOOKUP(AH351, BS_ATIVIDADE[ATIVIDADE],BS_ATIVIDADE[UNIDADE] ), "*")</f>
        <v>*</v>
      </c>
      <c r="BB351" s="12" t="str" cm="1">
        <f t="array" ref="BB3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1" s="12" t="str" cm="1">
        <f t="array" ref="BC3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1" s="10" t="str" cm="1">
        <f t="array" ref="BD3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1" s="150"/>
      <c r="BF351" s="15"/>
      <c r="BG351" s="16"/>
      <c r="BH351" s="16"/>
      <c r="BI351" s="16"/>
      <c r="BJ351" s="17"/>
      <c r="BK351" s="15"/>
      <c r="BL351" s="130"/>
      <c r="BM351" s="130"/>
      <c r="BN351" s="130"/>
      <c r="BO351" s="17"/>
      <c r="BP351" s="11" t="str">
        <f t="shared" si="21"/>
        <v>Aderente</v>
      </c>
      <c r="BQ351" s="18" t="str">
        <f>IF(OR(B351="",E351=""),"*",AX351/O351)</f>
        <v>*</v>
      </c>
      <c r="BR351" s="18" t="str">
        <f>IF(OR(B351="",E351=""),"*",AZ351/P351)</f>
        <v>*</v>
      </c>
      <c r="BS351" s="210" t="str">
        <f t="shared" si="22"/>
        <v/>
      </c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</row>
    <row r="352" spans="1:122">
      <c r="A352" s="45" t="str">
        <f t="shared" si="20"/>
        <v/>
      </c>
      <c r="B352" s="102"/>
      <c r="C352" s="134" t="str">
        <f>IF(BS_CONTROLE[[#This Row],[DATA]]="","",WEEKNUM(BS_CONTROLE[[#This Row],[DATA]]))</f>
        <v/>
      </c>
      <c r="D352" s="104"/>
      <c r="E352" s="126"/>
      <c r="F352" s="142" t="str">
        <f>IF(D352="","*",VLOOKUP(E352,BS_ATIVIDADE[],3,FALSE))</f>
        <v>*</v>
      </c>
      <c r="G352" s="106"/>
      <c r="H352" s="106"/>
      <c r="I352" s="105"/>
      <c r="J352" s="105"/>
      <c r="K352" s="105"/>
      <c r="L352" s="127" t="str" cm="1">
        <f t="array" ref="L3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2" s="127" t="str" cm="1">
        <f t="array" ref="M3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2" s="106"/>
      <c r="O352" s="106"/>
      <c r="P352" s="105"/>
      <c r="Q352" s="9" t="str">
        <f>IF(E352=0, "*", IFERROR(_xlfn.XLOOKUP(E352, BS_ATIVIDADE[ATIVIDADE], BS_ATIVIDADE[UNIDADE]), "*"))</f>
        <v>*</v>
      </c>
      <c r="R352" s="128" t="str" cm="1">
        <f t="array" ref="R3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2" s="128" t="str" cm="1">
        <f t="array" ref="S3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2" s="10" t="str" cm="1">
        <f t="array" ref="T3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2" s="105"/>
      <c r="V352" s="151"/>
      <c r="W352" s="104"/>
      <c r="X352" s="129"/>
      <c r="Y352" s="104"/>
      <c r="Z352" s="105"/>
      <c r="AA352" s="103"/>
      <c r="AB352" s="152"/>
      <c r="AC352" s="107"/>
      <c r="AD352" s="105"/>
      <c r="AE352" s="105"/>
      <c r="AF352" s="105"/>
      <c r="AG352" s="14"/>
      <c r="AH352" s="126" t="str">
        <f>IF(BS_CONTROLE[[#This Row],[Atividade]]=0, "-", BS_CONTROLE[[#This Row],[Atividade]])</f>
        <v>-</v>
      </c>
      <c r="AI352" s="8" t="str">
        <f>IF(BS_CONTROLE[[#This Row],[Atividade]]=0, "-", BS_CONTROLE[[#This Row],[Atividade]])</f>
        <v>-</v>
      </c>
      <c r="AJ352" s="30">
        <f>BS_CONTROLE[[#This Row],[Local - Partida]]</f>
        <v>0</v>
      </c>
      <c r="AK352" s="30">
        <f>BS_CONTROLE[[#This Row],[Local - Encerramento]]</f>
        <v>0</v>
      </c>
      <c r="AL352" s="105" t="str">
        <f>IF(BS_CONTROLE[[#This Row],[Entre - Estações]]=0, "-", BS_CONTROLE[[#This Row],[Entre - Estações]])</f>
        <v>-</v>
      </c>
      <c r="AM352" s="105" t="str">
        <f>IF(BS_CONTROLE[[#This Row],[SB]]=0, "-", BS_CONTROLE[[#This Row],[SB]])</f>
        <v>-</v>
      </c>
      <c r="AN352" s="105" t="str">
        <f>IF(BS_CONTROLE[[#This Row],[SUB]]=0, "-", BS_CONTROLE[[#This Row],[SUB]])</f>
        <v>-</v>
      </c>
      <c r="AO352" s="105">
        <f>BS_CONTROLE[[#This Row],[KM - Inicio]]</f>
        <v>0</v>
      </c>
      <c r="AP352" s="105">
        <f>BS_CONTROLE[[#This Row],[KM - Inicio]]</f>
        <v>0</v>
      </c>
      <c r="AQ352" s="108"/>
      <c r="AR352" s="108"/>
      <c r="AS352" s="108"/>
      <c r="AT352" s="135"/>
      <c r="AU352" s="135"/>
      <c r="AV352" s="13"/>
      <c r="AW352" s="13"/>
      <c r="AX352" s="176" t="str">
        <f>IF(D352="","*",IFERROR(IF(ISODD(COUNT(AR352:AW352)),"ERRO",SUM((AS352-AR352),(AU352-AT352),(AW352-AV352))),"ERRO"))</f>
        <v>*</v>
      </c>
      <c r="AY352" s="153"/>
      <c r="AZ352" s="109"/>
      <c r="BA352" s="9" t="str">
        <f>IFERROR(_xlfn.XLOOKUP(AH352, BS_ATIVIDADE[ATIVIDADE],BS_ATIVIDADE[UNIDADE] ), "*")</f>
        <v>*</v>
      </c>
      <c r="BB352" s="12" t="str" cm="1">
        <f t="array" ref="BB3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2" s="12" t="str" cm="1">
        <f t="array" ref="BC3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2" s="10" t="str" cm="1">
        <f t="array" ref="BD3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2" s="150"/>
      <c r="BF352" s="15"/>
      <c r="BG352" s="16"/>
      <c r="BH352" s="16"/>
      <c r="BI352" s="16"/>
      <c r="BJ352" s="17"/>
      <c r="BK352" s="15"/>
      <c r="BL352" s="130"/>
      <c r="BM352" s="130"/>
      <c r="BN352" s="130"/>
      <c r="BO352" s="17"/>
      <c r="BP352" s="11" t="str">
        <f t="shared" si="21"/>
        <v>Aderente</v>
      </c>
      <c r="BQ352" s="18" t="str">
        <f>IF(OR(B352="",E352=""),"*",AX352/O352)</f>
        <v>*</v>
      </c>
      <c r="BR352" s="18" t="str">
        <f>IF(OR(B352="",E352=""),"*",AZ352/P352)</f>
        <v>*</v>
      </c>
      <c r="BS352" s="210" t="str">
        <f t="shared" si="22"/>
        <v/>
      </c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</row>
    <row r="353" spans="1:122">
      <c r="A353" s="45" t="str">
        <f t="shared" si="20"/>
        <v/>
      </c>
      <c r="B353" s="102"/>
      <c r="C353" s="134" t="str">
        <f>IF(BS_CONTROLE[[#This Row],[DATA]]="","",WEEKNUM(BS_CONTROLE[[#This Row],[DATA]]))</f>
        <v/>
      </c>
      <c r="D353" s="104"/>
      <c r="E353" s="126"/>
      <c r="F353" s="142" t="str">
        <f>IF(D353="","*",VLOOKUP(E353,BS_ATIVIDADE[],3,FALSE))</f>
        <v>*</v>
      </c>
      <c r="G353" s="106"/>
      <c r="H353" s="106"/>
      <c r="I353" s="105"/>
      <c r="J353" s="105"/>
      <c r="K353" s="105"/>
      <c r="L353" s="127" t="str" cm="1">
        <f t="array" ref="L3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3" s="127" t="str" cm="1">
        <f t="array" ref="M3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3" s="106"/>
      <c r="O353" s="106"/>
      <c r="P353" s="105"/>
      <c r="Q353" s="9" t="str">
        <f>IF(E353=0, "*", IFERROR(_xlfn.XLOOKUP(E353, BS_ATIVIDADE[ATIVIDADE], BS_ATIVIDADE[UNIDADE]), "*"))</f>
        <v>*</v>
      </c>
      <c r="R353" s="128" t="str" cm="1">
        <f t="array" ref="R3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3" s="128" t="str" cm="1">
        <f t="array" ref="S3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3" s="10" t="str" cm="1">
        <f t="array" ref="T3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3" s="105"/>
      <c r="V353" s="151"/>
      <c r="W353" s="104"/>
      <c r="X353" s="129"/>
      <c r="Y353" s="104"/>
      <c r="Z353" s="105"/>
      <c r="AA353" s="103"/>
      <c r="AB353" s="152"/>
      <c r="AC353" s="107"/>
      <c r="AD353" s="105"/>
      <c r="AE353" s="105"/>
      <c r="AF353" s="105"/>
      <c r="AG353" s="14"/>
      <c r="AH353" s="126" t="str">
        <f>IF(BS_CONTROLE[[#This Row],[Atividade]]=0, "-", BS_CONTROLE[[#This Row],[Atividade]])</f>
        <v>-</v>
      </c>
      <c r="AI353" s="8" t="str">
        <f>IF(BS_CONTROLE[[#This Row],[Atividade]]=0, "-", BS_CONTROLE[[#This Row],[Atividade]])</f>
        <v>-</v>
      </c>
      <c r="AJ353" s="30">
        <f>BS_CONTROLE[[#This Row],[Local - Partida]]</f>
        <v>0</v>
      </c>
      <c r="AK353" s="30">
        <f>BS_CONTROLE[[#This Row],[Local - Encerramento]]</f>
        <v>0</v>
      </c>
      <c r="AL353" s="105" t="str">
        <f>IF(BS_CONTROLE[[#This Row],[Entre - Estações]]=0, "-", BS_CONTROLE[[#This Row],[Entre - Estações]])</f>
        <v>-</v>
      </c>
      <c r="AM353" s="105" t="str">
        <f>IF(BS_CONTROLE[[#This Row],[SB]]=0, "-", BS_CONTROLE[[#This Row],[SB]])</f>
        <v>-</v>
      </c>
      <c r="AN353" s="105" t="str">
        <f>IF(BS_CONTROLE[[#This Row],[SUB]]=0, "-", BS_CONTROLE[[#This Row],[SUB]])</f>
        <v>-</v>
      </c>
      <c r="AO353" s="105">
        <f>BS_CONTROLE[[#This Row],[KM - Inicio]]</f>
        <v>0</v>
      </c>
      <c r="AP353" s="105">
        <f>BS_CONTROLE[[#This Row],[KM - Inicio]]</f>
        <v>0</v>
      </c>
      <c r="AQ353" s="108"/>
      <c r="AR353" s="108"/>
      <c r="AS353" s="108"/>
      <c r="AT353" s="135"/>
      <c r="AU353" s="135"/>
      <c r="AV353" s="13"/>
      <c r="AW353" s="13"/>
      <c r="AX353" s="176" t="str">
        <f>IF(D353="","*",IFERROR(IF(ISODD(COUNT(AR353:AW353)),"ERRO",SUM((AS353-AR353),(AU353-AT353),(AW353-AV353))),"ERRO"))</f>
        <v>*</v>
      </c>
      <c r="AY353" s="153"/>
      <c r="AZ353" s="109"/>
      <c r="BA353" s="9" t="str">
        <f>IFERROR(_xlfn.XLOOKUP(AH353, BS_ATIVIDADE[ATIVIDADE],BS_ATIVIDADE[UNIDADE] ), "*")</f>
        <v>*</v>
      </c>
      <c r="BB353" s="12" t="str" cm="1">
        <f t="array" ref="BB3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3" s="12" t="str" cm="1">
        <f t="array" ref="BC3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3" s="10" t="str" cm="1">
        <f t="array" ref="BD3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3" s="150"/>
      <c r="BF353" s="15"/>
      <c r="BG353" s="16"/>
      <c r="BH353" s="16"/>
      <c r="BI353" s="16"/>
      <c r="BJ353" s="17"/>
      <c r="BK353" s="15"/>
      <c r="BL353" s="130"/>
      <c r="BM353" s="130"/>
      <c r="BN353" s="130"/>
      <c r="BO353" s="17"/>
      <c r="BP353" s="11" t="str">
        <f t="shared" si="21"/>
        <v>Aderente</v>
      </c>
      <c r="BQ353" s="18" t="str">
        <f>IF(OR(B353="",E353=""),"*",AX353/O353)</f>
        <v>*</v>
      </c>
      <c r="BR353" s="18" t="str">
        <f>IF(OR(B353="",E353=""),"*",AZ353/P353)</f>
        <v>*</v>
      </c>
      <c r="BS353" s="210" t="str">
        <f t="shared" si="22"/>
        <v/>
      </c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</row>
    <row r="354" spans="1:122">
      <c r="A354" s="45" t="str">
        <f t="shared" si="20"/>
        <v/>
      </c>
      <c r="B354" s="102"/>
      <c r="C354" s="134" t="str">
        <f>IF(BS_CONTROLE[[#This Row],[DATA]]="","",WEEKNUM(BS_CONTROLE[[#This Row],[DATA]]))</f>
        <v/>
      </c>
      <c r="D354" s="104"/>
      <c r="E354" s="126"/>
      <c r="F354" s="142" t="str">
        <f>IF(D354="","*",VLOOKUP(E354,BS_ATIVIDADE[],3,FALSE))</f>
        <v>*</v>
      </c>
      <c r="G354" s="106"/>
      <c r="H354" s="106"/>
      <c r="I354" s="105"/>
      <c r="J354" s="105"/>
      <c r="K354" s="105"/>
      <c r="L354" s="127" t="str" cm="1">
        <f t="array" ref="L3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4" s="127" t="str" cm="1">
        <f t="array" ref="M3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4" s="106"/>
      <c r="O354" s="106"/>
      <c r="P354" s="105"/>
      <c r="Q354" s="9" t="str">
        <f>IF(E354=0, "*", IFERROR(_xlfn.XLOOKUP(E354, BS_ATIVIDADE[ATIVIDADE], BS_ATIVIDADE[UNIDADE]), "*"))</f>
        <v>*</v>
      </c>
      <c r="R354" s="128" t="str" cm="1">
        <f t="array" ref="R3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4" s="128" t="str" cm="1">
        <f t="array" ref="S3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4" s="10" t="str" cm="1">
        <f t="array" ref="T3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4" s="105"/>
      <c r="V354" s="151"/>
      <c r="W354" s="104"/>
      <c r="X354" s="129"/>
      <c r="Y354" s="104"/>
      <c r="Z354" s="105"/>
      <c r="AA354" s="103"/>
      <c r="AB354" s="152"/>
      <c r="AC354" s="107"/>
      <c r="AD354" s="105"/>
      <c r="AE354" s="105"/>
      <c r="AF354" s="105"/>
      <c r="AG354" s="14"/>
      <c r="AH354" s="126" t="str">
        <f>IF(BS_CONTROLE[[#This Row],[Atividade]]=0, "-", BS_CONTROLE[[#This Row],[Atividade]])</f>
        <v>-</v>
      </c>
      <c r="AI354" s="8" t="str">
        <f>IF(BS_CONTROLE[[#This Row],[Atividade]]=0, "-", BS_CONTROLE[[#This Row],[Atividade]])</f>
        <v>-</v>
      </c>
      <c r="AJ354" s="30">
        <f>BS_CONTROLE[[#This Row],[Local - Partida]]</f>
        <v>0</v>
      </c>
      <c r="AK354" s="30">
        <f>BS_CONTROLE[[#This Row],[Local - Encerramento]]</f>
        <v>0</v>
      </c>
      <c r="AL354" s="105" t="str">
        <f>IF(BS_CONTROLE[[#This Row],[Entre - Estações]]=0, "-", BS_CONTROLE[[#This Row],[Entre - Estações]])</f>
        <v>-</v>
      </c>
      <c r="AM354" s="105" t="str">
        <f>IF(BS_CONTROLE[[#This Row],[SB]]=0, "-", BS_CONTROLE[[#This Row],[SB]])</f>
        <v>-</v>
      </c>
      <c r="AN354" s="105" t="str">
        <f>IF(BS_CONTROLE[[#This Row],[SUB]]=0, "-", BS_CONTROLE[[#This Row],[SUB]])</f>
        <v>-</v>
      </c>
      <c r="AO354" s="105">
        <f>BS_CONTROLE[[#This Row],[KM - Inicio]]</f>
        <v>0</v>
      </c>
      <c r="AP354" s="105">
        <f>BS_CONTROLE[[#This Row],[KM - Inicio]]</f>
        <v>0</v>
      </c>
      <c r="AQ354" s="108"/>
      <c r="AR354" s="108"/>
      <c r="AS354" s="108"/>
      <c r="AT354" s="135"/>
      <c r="AU354" s="135"/>
      <c r="AV354" s="13"/>
      <c r="AW354" s="13"/>
      <c r="AX354" s="176" t="str">
        <f>IF(D354="","*",IFERROR(IF(ISODD(COUNT(AR354:AW354)),"ERRO",SUM((AS354-AR354),(AU354-AT354),(AW354-AV354))),"ERRO"))</f>
        <v>*</v>
      </c>
      <c r="AY354" s="153"/>
      <c r="AZ354" s="109"/>
      <c r="BA354" s="9" t="str">
        <f>IFERROR(_xlfn.XLOOKUP(AH354, BS_ATIVIDADE[ATIVIDADE],BS_ATIVIDADE[UNIDADE] ), "*")</f>
        <v>*</v>
      </c>
      <c r="BB354" s="12" t="str" cm="1">
        <f t="array" ref="BB3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4" s="12" t="str" cm="1">
        <f t="array" ref="BC3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4" s="10" t="str" cm="1">
        <f t="array" ref="BD3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4" s="150"/>
      <c r="BF354" s="15"/>
      <c r="BG354" s="16"/>
      <c r="BH354" s="16"/>
      <c r="BI354" s="16"/>
      <c r="BJ354" s="17"/>
      <c r="BK354" s="15"/>
      <c r="BL354" s="130"/>
      <c r="BM354" s="130"/>
      <c r="BN354" s="130"/>
      <c r="BO354" s="17"/>
      <c r="BP354" s="11" t="str">
        <f t="shared" si="21"/>
        <v>Aderente</v>
      </c>
      <c r="BQ354" s="18" t="str">
        <f>IF(OR(B354="",E354=""),"*",AX354/O354)</f>
        <v>*</v>
      </c>
      <c r="BR354" s="18" t="str">
        <f>IF(OR(B354="",E354=""),"*",AZ354/P354)</f>
        <v>*</v>
      </c>
      <c r="BS354" s="210" t="str">
        <f t="shared" si="22"/>
        <v/>
      </c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</row>
    <row r="355" spans="1:122">
      <c r="A355" s="45" t="str">
        <f t="shared" si="20"/>
        <v/>
      </c>
      <c r="B355" s="102"/>
      <c r="C355" s="134" t="str">
        <f>IF(BS_CONTROLE[[#This Row],[DATA]]="","",WEEKNUM(BS_CONTROLE[[#This Row],[DATA]]))</f>
        <v/>
      </c>
      <c r="D355" s="104"/>
      <c r="E355" s="126"/>
      <c r="F355" s="142" t="str">
        <f>IF(D355="","*",VLOOKUP(E355,BS_ATIVIDADE[],3,FALSE))</f>
        <v>*</v>
      </c>
      <c r="G355" s="106"/>
      <c r="H355" s="106"/>
      <c r="I355" s="105"/>
      <c r="J355" s="105"/>
      <c r="K355" s="105"/>
      <c r="L355" s="127" t="str" cm="1">
        <f t="array" ref="L3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5" s="127" t="str" cm="1">
        <f t="array" ref="M3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5" s="106"/>
      <c r="O355" s="106"/>
      <c r="P355" s="105"/>
      <c r="Q355" s="9" t="str">
        <f>IF(E355=0, "*", IFERROR(_xlfn.XLOOKUP(E355, BS_ATIVIDADE[ATIVIDADE], BS_ATIVIDADE[UNIDADE]), "*"))</f>
        <v>*</v>
      </c>
      <c r="R355" s="128" t="str" cm="1">
        <f t="array" ref="R3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5" s="128" t="str" cm="1">
        <f t="array" ref="S3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5" s="10" t="str" cm="1">
        <f t="array" ref="T3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5" s="105"/>
      <c r="V355" s="151"/>
      <c r="W355" s="104"/>
      <c r="X355" s="129"/>
      <c r="Y355" s="104"/>
      <c r="Z355" s="105"/>
      <c r="AA355" s="103"/>
      <c r="AB355" s="152"/>
      <c r="AC355" s="107"/>
      <c r="AD355" s="105"/>
      <c r="AE355" s="105"/>
      <c r="AF355" s="105"/>
      <c r="AG355" s="14"/>
      <c r="AH355" s="126" t="str">
        <f>IF(BS_CONTROLE[[#This Row],[Atividade]]=0, "-", BS_CONTROLE[[#This Row],[Atividade]])</f>
        <v>-</v>
      </c>
      <c r="AI355" s="8" t="str">
        <f>IF(BS_CONTROLE[[#This Row],[Atividade]]=0, "-", BS_CONTROLE[[#This Row],[Atividade]])</f>
        <v>-</v>
      </c>
      <c r="AJ355" s="30">
        <f>BS_CONTROLE[[#This Row],[Local - Partida]]</f>
        <v>0</v>
      </c>
      <c r="AK355" s="30">
        <f>BS_CONTROLE[[#This Row],[Local - Encerramento]]</f>
        <v>0</v>
      </c>
      <c r="AL355" s="105" t="str">
        <f>IF(BS_CONTROLE[[#This Row],[Entre - Estações]]=0, "-", BS_CONTROLE[[#This Row],[Entre - Estações]])</f>
        <v>-</v>
      </c>
      <c r="AM355" s="105" t="str">
        <f>IF(BS_CONTROLE[[#This Row],[SB]]=0, "-", BS_CONTROLE[[#This Row],[SB]])</f>
        <v>-</v>
      </c>
      <c r="AN355" s="105" t="str">
        <f>IF(BS_CONTROLE[[#This Row],[SUB]]=0, "-", BS_CONTROLE[[#This Row],[SUB]])</f>
        <v>-</v>
      </c>
      <c r="AO355" s="105">
        <f>BS_CONTROLE[[#This Row],[KM - Inicio]]</f>
        <v>0</v>
      </c>
      <c r="AP355" s="105">
        <f>BS_CONTROLE[[#This Row],[KM - Inicio]]</f>
        <v>0</v>
      </c>
      <c r="AQ355" s="108"/>
      <c r="AR355" s="108"/>
      <c r="AS355" s="108"/>
      <c r="AT355" s="135"/>
      <c r="AU355" s="135"/>
      <c r="AV355" s="13"/>
      <c r="AW355" s="13"/>
      <c r="AX355" s="176" t="str">
        <f>IF(D355="","*",IFERROR(IF(ISODD(COUNT(AR355:AW355)),"ERRO",SUM((AS355-AR355),(AU355-AT355),(AW355-AV355))),"ERRO"))</f>
        <v>*</v>
      </c>
      <c r="AY355" s="153"/>
      <c r="AZ355" s="109"/>
      <c r="BA355" s="9" t="str">
        <f>IFERROR(_xlfn.XLOOKUP(AH355, BS_ATIVIDADE[ATIVIDADE],BS_ATIVIDADE[UNIDADE] ), "*")</f>
        <v>*</v>
      </c>
      <c r="BB355" s="12" t="str" cm="1">
        <f t="array" ref="BB3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5" s="12" t="str" cm="1">
        <f t="array" ref="BC3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5" s="10" t="str" cm="1">
        <f t="array" ref="BD3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5" s="150"/>
      <c r="BF355" s="15"/>
      <c r="BG355" s="16"/>
      <c r="BH355" s="16"/>
      <c r="BI355" s="16"/>
      <c r="BJ355" s="17"/>
      <c r="BK355" s="15"/>
      <c r="BL355" s="130"/>
      <c r="BM355" s="130"/>
      <c r="BN355" s="130"/>
      <c r="BO355" s="17"/>
      <c r="BP355" s="11" t="str">
        <f t="shared" si="21"/>
        <v>Aderente</v>
      </c>
      <c r="BQ355" s="18" t="str">
        <f>IF(OR(B355="",E355=""),"*",AX355/O355)</f>
        <v>*</v>
      </c>
      <c r="BR355" s="18" t="str">
        <f>IF(OR(B355="",E355=""),"*",AZ355/P355)</f>
        <v>*</v>
      </c>
      <c r="BS355" s="210" t="str">
        <f t="shared" si="22"/>
        <v/>
      </c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</row>
    <row r="356" spans="1:122">
      <c r="A356" s="45" t="str">
        <f t="shared" si="20"/>
        <v/>
      </c>
      <c r="B356" s="102"/>
      <c r="C356" s="134" t="str">
        <f>IF(BS_CONTROLE[[#This Row],[DATA]]="","",WEEKNUM(BS_CONTROLE[[#This Row],[DATA]]))</f>
        <v/>
      </c>
      <c r="D356" s="104"/>
      <c r="E356" s="126"/>
      <c r="F356" s="142" t="str">
        <f>IF(D356="","*",VLOOKUP(E356,BS_ATIVIDADE[],3,FALSE))</f>
        <v>*</v>
      </c>
      <c r="G356" s="106"/>
      <c r="H356" s="106"/>
      <c r="I356" s="105"/>
      <c r="J356" s="105"/>
      <c r="K356" s="105"/>
      <c r="L356" s="127" t="str" cm="1">
        <f t="array" ref="L3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6" s="127" t="str" cm="1">
        <f t="array" ref="M3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6" s="106"/>
      <c r="O356" s="106"/>
      <c r="P356" s="105"/>
      <c r="Q356" s="9" t="str">
        <f>IF(E356=0, "*", IFERROR(_xlfn.XLOOKUP(E356, BS_ATIVIDADE[ATIVIDADE], BS_ATIVIDADE[UNIDADE]), "*"))</f>
        <v>*</v>
      </c>
      <c r="R356" s="128" t="str" cm="1">
        <f t="array" ref="R3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6" s="128" t="str" cm="1">
        <f t="array" ref="S3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6" s="10" t="str" cm="1">
        <f t="array" ref="T3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6" s="105"/>
      <c r="V356" s="151"/>
      <c r="W356" s="104"/>
      <c r="X356" s="129"/>
      <c r="Y356" s="104"/>
      <c r="Z356" s="105"/>
      <c r="AA356" s="103"/>
      <c r="AB356" s="152"/>
      <c r="AC356" s="107"/>
      <c r="AD356" s="105"/>
      <c r="AE356" s="105"/>
      <c r="AF356" s="105"/>
      <c r="AG356" s="14"/>
      <c r="AH356" s="126" t="str">
        <f>IF(BS_CONTROLE[[#This Row],[Atividade]]=0, "-", BS_CONTROLE[[#This Row],[Atividade]])</f>
        <v>-</v>
      </c>
      <c r="AI356" s="8" t="str">
        <f>IF(BS_CONTROLE[[#This Row],[Atividade]]=0, "-", BS_CONTROLE[[#This Row],[Atividade]])</f>
        <v>-</v>
      </c>
      <c r="AJ356" s="30">
        <f>BS_CONTROLE[[#This Row],[Local - Partida]]</f>
        <v>0</v>
      </c>
      <c r="AK356" s="30">
        <f>BS_CONTROLE[[#This Row],[Local - Encerramento]]</f>
        <v>0</v>
      </c>
      <c r="AL356" s="105" t="str">
        <f>IF(BS_CONTROLE[[#This Row],[Entre - Estações]]=0, "-", BS_CONTROLE[[#This Row],[Entre - Estações]])</f>
        <v>-</v>
      </c>
      <c r="AM356" s="105" t="str">
        <f>IF(BS_CONTROLE[[#This Row],[SB]]=0, "-", BS_CONTROLE[[#This Row],[SB]])</f>
        <v>-</v>
      </c>
      <c r="AN356" s="105" t="str">
        <f>IF(BS_CONTROLE[[#This Row],[SUB]]=0, "-", BS_CONTROLE[[#This Row],[SUB]])</f>
        <v>-</v>
      </c>
      <c r="AO356" s="105">
        <f>BS_CONTROLE[[#This Row],[KM - Inicio]]</f>
        <v>0</v>
      </c>
      <c r="AP356" s="105">
        <f>BS_CONTROLE[[#This Row],[KM - Inicio]]</f>
        <v>0</v>
      </c>
      <c r="AQ356" s="108"/>
      <c r="AR356" s="108"/>
      <c r="AS356" s="108"/>
      <c r="AT356" s="135"/>
      <c r="AU356" s="135"/>
      <c r="AV356" s="13"/>
      <c r="AW356" s="13"/>
      <c r="AX356" s="176" t="str">
        <f>IF(D356="","*",IFERROR(IF(ISODD(COUNT(AR356:AW356)),"ERRO",SUM((AS356-AR356),(AU356-AT356),(AW356-AV356))),"ERRO"))</f>
        <v>*</v>
      </c>
      <c r="AY356" s="153"/>
      <c r="AZ356" s="109"/>
      <c r="BA356" s="9" t="str">
        <f>IFERROR(_xlfn.XLOOKUP(AH356, BS_ATIVIDADE[ATIVIDADE],BS_ATIVIDADE[UNIDADE] ), "*")</f>
        <v>*</v>
      </c>
      <c r="BB356" s="12" t="str" cm="1">
        <f t="array" ref="BB3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6" s="12" t="str" cm="1">
        <f t="array" ref="BC3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6" s="10" t="str" cm="1">
        <f t="array" ref="BD3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6" s="150"/>
      <c r="BF356" s="15"/>
      <c r="BG356" s="16"/>
      <c r="BH356" s="16"/>
      <c r="BI356" s="16"/>
      <c r="BJ356" s="17"/>
      <c r="BK356" s="15"/>
      <c r="BL356" s="130"/>
      <c r="BM356" s="130"/>
      <c r="BN356" s="130"/>
      <c r="BO356" s="17"/>
      <c r="BP356" s="11" t="str">
        <f t="shared" si="21"/>
        <v>Aderente</v>
      </c>
      <c r="BQ356" s="18" t="str">
        <f>IF(OR(B356="",E356=""),"*",AX356/O356)</f>
        <v>*</v>
      </c>
      <c r="BR356" s="18" t="str">
        <f>IF(OR(B356="",E356=""),"*",AZ356/P356)</f>
        <v>*</v>
      </c>
      <c r="BS356" s="210" t="str">
        <f t="shared" si="22"/>
        <v/>
      </c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</row>
    <row r="357" spans="1:122">
      <c r="A357" s="45" t="str">
        <f t="shared" si="20"/>
        <v/>
      </c>
      <c r="B357" s="102"/>
      <c r="C357" s="134" t="str">
        <f>IF(BS_CONTROLE[[#This Row],[DATA]]="","",WEEKNUM(BS_CONTROLE[[#This Row],[DATA]]))</f>
        <v/>
      </c>
      <c r="D357" s="104"/>
      <c r="E357" s="126"/>
      <c r="F357" s="142" t="str">
        <f>IF(D357="","*",VLOOKUP(E357,BS_ATIVIDADE[],3,FALSE))</f>
        <v>*</v>
      </c>
      <c r="G357" s="106"/>
      <c r="H357" s="106"/>
      <c r="I357" s="105"/>
      <c r="J357" s="105"/>
      <c r="K357" s="105"/>
      <c r="L357" s="127" t="str" cm="1">
        <f t="array" ref="L3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7" s="127" t="str" cm="1">
        <f t="array" ref="M3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7" s="106"/>
      <c r="O357" s="106"/>
      <c r="P357" s="105"/>
      <c r="Q357" s="9" t="str">
        <f>IF(E357=0, "*", IFERROR(_xlfn.XLOOKUP(E357, BS_ATIVIDADE[ATIVIDADE], BS_ATIVIDADE[UNIDADE]), "*"))</f>
        <v>*</v>
      </c>
      <c r="R357" s="128" t="str" cm="1">
        <f t="array" ref="R3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7" s="128" t="str" cm="1">
        <f t="array" ref="S3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7" s="10" t="str" cm="1">
        <f t="array" ref="T3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7" s="105"/>
      <c r="V357" s="151"/>
      <c r="W357" s="104"/>
      <c r="X357" s="129"/>
      <c r="Y357" s="104"/>
      <c r="Z357" s="105"/>
      <c r="AA357" s="103"/>
      <c r="AB357" s="152"/>
      <c r="AC357" s="107"/>
      <c r="AD357" s="105"/>
      <c r="AE357" s="105"/>
      <c r="AF357" s="105"/>
      <c r="AG357" s="14"/>
      <c r="AH357" s="126" t="str">
        <f>IF(BS_CONTROLE[[#This Row],[Atividade]]=0, "-", BS_CONTROLE[[#This Row],[Atividade]])</f>
        <v>-</v>
      </c>
      <c r="AI357" s="8" t="str">
        <f>IF(BS_CONTROLE[[#This Row],[Atividade]]=0, "-", BS_CONTROLE[[#This Row],[Atividade]])</f>
        <v>-</v>
      </c>
      <c r="AJ357" s="30">
        <f>BS_CONTROLE[[#This Row],[Local - Partida]]</f>
        <v>0</v>
      </c>
      <c r="AK357" s="30">
        <f>BS_CONTROLE[[#This Row],[Local - Encerramento]]</f>
        <v>0</v>
      </c>
      <c r="AL357" s="105" t="str">
        <f>IF(BS_CONTROLE[[#This Row],[Entre - Estações]]=0, "-", BS_CONTROLE[[#This Row],[Entre - Estações]])</f>
        <v>-</v>
      </c>
      <c r="AM357" s="105" t="str">
        <f>IF(BS_CONTROLE[[#This Row],[SB]]=0, "-", BS_CONTROLE[[#This Row],[SB]])</f>
        <v>-</v>
      </c>
      <c r="AN357" s="105" t="str">
        <f>IF(BS_CONTROLE[[#This Row],[SUB]]=0, "-", BS_CONTROLE[[#This Row],[SUB]])</f>
        <v>-</v>
      </c>
      <c r="AO357" s="105">
        <f>BS_CONTROLE[[#This Row],[KM - Inicio]]</f>
        <v>0</v>
      </c>
      <c r="AP357" s="105">
        <f>BS_CONTROLE[[#This Row],[KM - Inicio]]</f>
        <v>0</v>
      </c>
      <c r="AQ357" s="108"/>
      <c r="AR357" s="108"/>
      <c r="AS357" s="108"/>
      <c r="AT357" s="135"/>
      <c r="AU357" s="135"/>
      <c r="AV357" s="13"/>
      <c r="AW357" s="13"/>
      <c r="AX357" s="176" t="str">
        <f>IF(D357="","*",IFERROR(IF(ISODD(COUNT(AR357:AW357)),"ERRO",SUM((AS357-AR357),(AU357-AT357),(AW357-AV357))),"ERRO"))</f>
        <v>*</v>
      </c>
      <c r="AY357" s="153"/>
      <c r="AZ357" s="109"/>
      <c r="BA357" s="9" t="str">
        <f>IFERROR(_xlfn.XLOOKUP(AH357, BS_ATIVIDADE[ATIVIDADE],BS_ATIVIDADE[UNIDADE] ), "*")</f>
        <v>*</v>
      </c>
      <c r="BB357" s="12" t="str" cm="1">
        <f t="array" ref="BB3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7" s="12" t="str" cm="1">
        <f t="array" ref="BC3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7" s="10" t="str" cm="1">
        <f t="array" ref="BD3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7" s="150"/>
      <c r="BF357" s="15"/>
      <c r="BG357" s="16"/>
      <c r="BH357" s="16"/>
      <c r="BI357" s="16"/>
      <c r="BJ357" s="17"/>
      <c r="BK357" s="15"/>
      <c r="BL357" s="130"/>
      <c r="BM357" s="130"/>
      <c r="BN357" s="130"/>
      <c r="BO357" s="17"/>
      <c r="BP357" s="11" t="str">
        <f t="shared" si="21"/>
        <v>Aderente</v>
      </c>
      <c r="BQ357" s="18" t="str">
        <f>IF(OR(B357="",E357=""),"*",AX357/O357)</f>
        <v>*</v>
      </c>
      <c r="BR357" s="18" t="str">
        <f>IF(OR(B357="",E357=""),"*",AZ357/P357)</f>
        <v>*</v>
      </c>
      <c r="BS357" s="210" t="str">
        <f t="shared" si="22"/>
        <v/>
      </c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</row>
    <row r="358" spans="1:122">
      <c r="A358" s="45" t="str">
        <f t="shared" si="20"/>
        <v/>
      </c>
      <c r="B358" s="102"/>
      <c r="C358" s="134" t="str">
        <f>IF(BS_CONTROLE[[#This Row],[DATA]]="","",WEEKNUM(BS_CONTROLE[[#This Row],[DATA]]))</f>
        <v/>
      </c>
      <c r="D358" s="104"/>
      <c r="E358" s="126"/>
      <c r="F358" s="142" t="str">
        <f>IF(D358="","*",VLOOKUP(E358,BS_ATIVIDADE[],3,FALSE))</f>
        <v>*</v>
      </c>
      <c r="G358" s="106"/>
      <c r="H358" s="106"/>
      <c r="I358" s="105"/>
      <c r="J358" s="105"/>
      <c r="K358" s="105"/>
      <c r="L358" s="127" t="str" cm="1">
        <f t="array" ref="L3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8" s="127" t="str" cm="1">
        <f t="array" ref="M3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8" s="106"/>
      <c r="O358" s="106"/>
      <c r="P358" s="105"/>
      <c r="Q358" s="9" t="str">
        <f>IF(E358=0, "*", IFERROR(_xlfn.XLOOKUP(E358, BS_ATIVIDADE[ATIVIDADE], BS_ATIVIDADE[UNIDADE]), "*"))</f>
        <v>*</v>
      </c>
      <c r="R358" s="128" t="str" cm="1">
        <f t="array" ref="R3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8" s="128" t="str" cm="1">
        <f t="array" ref="S3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8" s="10" t="str" cm="1">
        <f t="array" ref="T3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8" s="105"/>
      <c r="V358" s="151"/>
      <c r="W358" s="104"/>
      <c r="X358" s="129"/>
      <c r="Y358" s="104"/>
      <c r="Z358" s="105"/>
      <c r="AA358" s="103"/>
      <c r="AB358" s="152"/>
      <c r="AC358" s="107"/>
      <c r="AD358" s="105"/>
      <c r="AE358" s="105"/>
      <c r="AF358" s="105"/>
      <c r="AG358" s="14"/>
      <c r="AH358" s="126" t="str">
        <f>IF(BS_CONTROLE[[#This Row],[Atividade]]=0, "-", BS_CONTROLE[[#This Row],[Atividade]])</f>
        <v>-</v>
      </c>
      <c r="AI358" s="8" t="str">
        <f>IF(BS_CONTROLE[[#This Row],[Atividade]]=0, "-", BS_CONTROLE[[#This Row],[Atividade]])</f>
        <v>-</v>
      </c>
      <c r="AJ358" s="30">
        <f>BS_CONTROLE[[#This Row],[Local - Partida]]</f>
        <v>0</v>
      </c>
      <c r="AK358" s="30">
        <f>BS_CONTROLE[[#This Row],[Local - Encerramento]]</f>
        <v>0</v>
      </c>
      <c r="AL358" s="105" t="str">
        <f>IF(BS_CONTROLE[[#This Row],[Entre - Estações]]=0, "-", BS_CONTROLE[[#This Row],[Entre - Estações]])</f>
        <v>-</v>
      </c>
      <c r="AM358" s="105" t="str">
        <f>IF(BS_CONTROLE[[#This Row],[SB]]=0, "-", BS_CONTROLE[[#This Row],[SB]])</f>
        <v>-</v>
      </c>
      <c r="AN358" s="105" t="str">
        <f>IF(BS_CONTROLE[[#This Row],[SUB]]=0, "-", BS_CONTROLE[[#This Row],[SUB]])</f>
        <v>-</v>
      </c>
      <c r="AO358" s="105">
        <f>BS_CONTROLE[[#This Row],[KM - Inicio]]</f>
        <v>0</v>
      </c>
      <c r="AP358" s="105">
        <f>BS_CONTROLE[[#This Row],[KM - Inicio]]</f>
        <v>0</v>
      </c>
      <c r="AQ358" s="108"/>
      <c r="AR358" s="108"/>
      <c r="AS358" s="108"/>
      <c r="AT358" s="135"/>
      <c r="AU358" s="135"/>
      <c r="AV358" s="13"/>
      <c r="AW358" s="13"/>
      <c r="AX358" s="176" t="str">
        <f>IF(D358="","*",IFERROR(IF(ISODD(COUNT(AR358:AW358)),"ERRO",SUM((AS358-AR358),(AU358-AT358),(AW358-AV358))),"ERRO"))</f>
        <v>*</v>
      </c>
      <c r="AY358" s="153"/>
      <c r="AZ358" s="109"/>
      <c r="BA358" s="9" t="str">
        <f>IFERROR(_xlfn.XLOOKUP(AH358, BS_ATIVIDADE[ATIVIDADE],BS_ATIVIDADE[UNIDADE] ), "*")</f>
        <v>*</v>
      </c>
      <c r="BB358" s="12" t="str" cm="1">
        <f t="array" ref="BB3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8" s="12" t="str" cm="1">
        <f t="array" ref="BC3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8" s="10" t="str" cm="1">
        <f t="array" ref="BD3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8" s="150"/>
      <c r="BF358" s="15"/>
      <c r="BG358" s="16"/>
      <c r="BH358" s="16"/>
      <c r="BI358" s="16"/>
      <c r="BJ358" s="17"/>
      <c r="BK358" s="15"/>
      <c r="BL358" s="130"/>
      <c r="BM358" s="130"/>
      <c r="BN358" s="130"/>
      <c r="BO358" s="17"/>
      <c r="BP358" s="11" t="str">
        <f t="shared" si="21"/>
        <v>Aderente</v>
      </c>
      <c r="BQ358" s="18" t="str">
        <f>IF(OR(B358="",E358=""),"*",AX358/O358)</f>
        <v>*</v>
      </c>
      <c r="BR358" s="18" t="str">
        <f>IF(OR(B358="",E358=""),"*",AZ358/P358)</f>
        <v>*</v>
      </c>
      <c r="BS358" s="210" t="str">
        <f t="shared" si="22"/>
        <v/>
      </c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</row>
    <row r="359" spans="1:122">
      <c r="A359" s="45" t="str">
        <f t="shared" si="20"/>
        <v/>
      </c>
      <c r="B359" s="102"/>
      <c r="C359" s="134" t="str">
        <f>IF(BS_CONTROLE[[#This Row],[DATA]]="","",WEEKNUM(BS_CONTROLE[[#This Row],[DATA]]))</f>
        <v/>
      </c>
      <c r="D359" s="104"/>
      <c r="E359" s="126"/>
      <c r="F359" s="142" t="str">
        <f>IF(D359="","*",VLOOKUP(E359,BS_ATIVIDADE[],3,FALSE))</f>
        <v>*</v>
      </c>
      <c r="G359" s="106"/>
      <c r="H359" s="106"/>
      <c r="I359" s="105"/>
      <c r="J359" s="105"/>
      <c r="K359" s="105"/>
      <c r="L359" s="127" t="str" cm="1">
        <f t="array" ref="L3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59" s="127" t="str" cm="1">
        <f t="array" ref="M3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59" s="106"/>
      <c r="O359" s="106"/>
      <c r="P359" s="105"/>
      <c r="Q359" s="9" t="str">
        <f>IF(E359=0, "*", IFERROR(_xlfn.XLOOKUP(E359, BS_ATIVIDADE[ATIVIDADE], BS_ATIVIDADE[UNIDADE]), "*"))</f>
        <v>*</v>
      </c>
      <c r="R359" s="128" t="str" cm="1">
        <f t="array" ref="R3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59" s="128" t="str" cm="1">
        <f t="array" ref="S3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59" s="10" t="str" cm="1">
        <f t="array" ref="T3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59" s="105"/>
      <c r="V359" s="151"/>
      <c r="W359" s="104"/>
      <c r="X359" s="129"/>
      <c r="Y359" s="104"/>
      <c r="Z359" s="105"/>
      <c r="AA359" s="103"/>
      <c r="AB359" s="152"/>
      <c r="AC359" s="107"/>
      <c r="AD359" s="105"/>
      <c r="AE359" s="105"/>
      <c r="AF359" s="105"/>
      <c r="AG359" s="14"/>
      <c r="AH359" s="126" t="str">
        <f>IF(BS_CONTROLE[[#This Row],[Atividade]]=0, "-", BS_CONTROLE[[#This Row],[Atividade]])</f>
        <v>-</v>
      </c>
      <c r="AI359" s="8" t="str">
        <f>IF(BS_CONTROLE[[#This Row],[Atividade]]=0, "-", BS_CONTROLE[[#This Row],[Atividade]])</f>
        <v>-</v>
      </c>
      <c r="AJ359" s="30">
        <f>BS_CONTROLE[[#This Row],[Local - Partida]]</f>
        <v>0</v>
      </c>
      <c r="AK359" s="30">
        <f>BS_CONTROLE[[#This Row],[Local - Encerramento]]</f>
        <v>0</v>
      </c>
      <c r="AL359" s="105" t="str">
        <f>IF(BS_CONTROLE[[#This Row],[Entre - Estações]]=0, "-", BS_CONTROLE[[#This Row],[Entre - Estações]])</f>
        <v>-</v>
      </c>
      <c r="AM359" s="105" t="str">
        <f>IF(BS_CONTROLE[[#This Row],[SB]]=0, "-", BS_CONTROLE[[#This Row],[SB]])</f>
        <v>-</v>
      </c>
      <c r="AN359" s="105" t="str">
        <f>IF(BS_CONTROLE[[#This Row],[SUB]]=0, "-", BS_CONTROLE[[#This Row],[SUB]])</f>
        <v>-</v>
      </c>
      <c r="AO359" s="105">
        <f>BS_CONTROLE[[#This Row],[KM - Inicio]]</f>
        <v>0</v>
      </c>
      <c r="AP359" s="105">
        <f>BS_CONTROLE[[#This Row],[KM - Inicio]]</f>
        <v>0</v>
      </c>
      <c r="AQ359" s="108"/>
      <c r="AR359" s="108"/>
      <c r="AS359" s="108"/>
      <c r="AT359" s="135"/>
      <c r="AU359" s="135"/>
      <c r="AV359" s="13"/>
      <c r="AW359" s="13"/>
      <c r="AX359" s="176" t="str">
        <f>IF(D359="","*",IFERROR(IF(ISODD(COUNT(AR359:AW359)),"ERRO",SUM((AS359-AR359),(AU359-AT359),(AW359-AV359))),"ERRO"))</f>
        <v>*</v>
      </c>
      <c r="AY359" s="153"/>
      <c r="AZ359" s="109"/>
      <c r="BA359" s="9" t="str">
        <f>IFERROR(_xlfn.XLOOKUP(AH359, BS_ATIVIDADE[ATIVIDADE],BS_ATIVIDADE[UNIDADE] ), "*")</f>
        <v>*</v>
      </c>
      <c r="BB359" s="12" t="str" cm="1">
        <f t="array" ref="BB3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59" s="12" t="str" cm="1">
        <f t="array" ref="BC3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59" s="10" t="str" cm="1">
        <f t="array" ref="BD3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59" s="150"/>
      <c r="BF359" s="15"/>
      <c r="BG359" s="16"/>
      <c r="BH359" s="16"/>
      <c r="BI359" s="16"/>
      <c r="BJ359" s="17"/>
      <c r="BK359" s="15"/>
      <c r="BL359" s="130"/>
      <c r="BM359" s="130"/>
      <c r="BN359" s="130"/>
      <c r="BO359" s="17"/>
      <c r="BP359" s="11" t="str">
        <f t="shared" si="21"/>
        <v>Aderente</v>
      </c>
      <c r="BQ359" s="18" t="str">
        <f>IF(OR(B359="",E359=""),"*",AX359/O359)</f>
        <v>*</v>
      </c>
      <c r="BR359" s="18" t="str">
        <f>IF(OR(B359="",E359=""),"*",AZ359/P359)</f>
        <v>*</v>
      </c>
      <c r="BS359" s="210" t="str">
        <f t="shared" si="22"/>
        <v/>
      </c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</row>
    <row r="360" spans="1:122">
      <c r="A360" s="45" t="str">
        <f t="shared" si="20"/>
        <v/>
      </c>
      <c r="B360" s="102"/>
      <c r="C360" s="134" t="str">
        <f>IF(BS_CONTROLE[[#This Row],[DATA]]="","",WEEKNUM(BS_CONTROLE[[#This Row],[DATA]]))</f>
        <v/>
      </c>
      <c r="D360" s="104"/>
      <c r="E360" s="126"/>
      <c r="F360" s="142" t="str">
        <f>IF(D360="","*",VLOOKUP(E360,BS_ATIVIDADE[],3,FALSE))</f>
        <v>*</v>
      </c>
      <c r="G360" s="106"/>
      <c r="H360" s="106"/>
      <c r="I360" s="105"/>
      <c r="J360" s="105"/>
      <c r="K360" s="105"/>
      <c r="L360" s="127" t="str" cm="1">
        <f t="array" ref="L3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0" s="127" t="str" cm="1">
        <f t="array" ref="M3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0" s="106"/>
      <c r="O360" s="106"/>
      <c r="P360" s="105"/>
      <c r="Q360" s="9" t="str">
        <f>IF(E360=0, "*", IFERROR(_xlfn.XLOOKUP(E360, BS_ATIVIDADE[ATIVIDADE], BS_ATIVIDADE[UNIDADE]), "*"))</f>
        <v>*</v>
      </c>
      <c r="R360" s="128" t="str" cm="1">
        <f t="array" ref="R3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0" s="128" t="str" cm="1">
        <f t="array" ref="S3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0" s="10" t="str" cm="1">
        <f t="array" ref="T3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0" s="105"/>
      <c r="V360" s="151"/>
      <c r="W360" s="104"/>
      <c r="X360" s="129"/>
      <c r="Y360" s="104"/>
      <c r="Z360" s="105"/>
      <c r="AA360" s="103"/>
      <c r="AB360" s="152"/>
      <c r="AC360" s="107"/>
      <c r="AD360" s="105"/>
      <c r="AE360" s="105"/>
      <c r="AF360" s="105"/>
      <c r="AG360" s="14"/>
      <c r="AH360" s="126" t="str">
        <f>IF(BS_CONTROLE[[#This Row],[Atividade]]=0, "-", BS_CONTROLE[[#This Row],[Atividade]])</f>
        <v>-</v>
      </c>
      <c r="AI360" s="8" t="str">
        <f>IF(BS_CONTROLE[[#This Row],[Atividade]]=0, "-", BS_CONTROLE[[#This Row],[Atividade]])</f>
        <v>-</v>
      </c>
      <c r="AJ360" s="30">
        <f>BS_CONTROLE[[#This Row],[Local - Partida]]</f>
        <v>0</v>
      </c>
      <c r="AK360" s="30">
        <f>BS_CONTROLE[[#This Row],[Local - Encerramento]]</f>
        <v>0</v>
      </c>
      <c r="AL360" s="105" t="str">
        <f>IF(BS_CONTROLE[[#This Row],[Entre - Estações]]=0, "-", BS_CONTROLE[[#This Row],[Entre - Estações]])</f>
        <v>-</v>
      </c>
      <c r="AM360" s="105" t="str">
        <f>IF(BS_CONTROLE[[#This Row],[SB]]=0, "-", BS_CONTROLE[[#This Row],[SB]])</f>
        <v>-</v>
      </c>
      <c r="AN360" s="105" t="str">
        <f>IF(BS_CONTROLE[[#This Row],[SUB]]=0, "-", BS_CONTROLE[[#This Row],[SUB]])</f>
        <v>-</v>
      </c>
      <c r="AO360" s="105">
        <f>BS_CONTROLE[[#This Row],[KM - Inicio]]</f>
        <v>0</v>
      </c>
      <c r="AP360" s="105">
        <f>BS_CONTROLE[[#This Row],[KM - Inicio]]</f>
        <v>0</v>
      </c>
      <c r="AQ360" s="108"/>
      <c r="AR360" s="108"/>
      <c r="AS360" s="108"/>
      <c r="AT360" s="135"/>
      <c r="AU360" s="135"/>
      <c r="AV360" s="13"/>
      <c r="AW360" s="13"/>
      <c r="AX360" s="176" t="str">
        <f>IF(D360="","*",IFERROR(IF(ISODD(COUNT(AR360:AW360)),"ERRO",SUM((AS360-AR360),(AU360-AT360),(AW360-AV360))),"ERRO"))</f>
        <v>*</v>
      </c>
      <c r="AY360" s="153"/>
      <c r="AZ360" s="109"/>
      <c r="BA360" s="9" t="str">
        <f>IFERROR(_xlfn.XLOOKUP(AH360, BS_ATIVIDADE[ATIVIDADE],BS_ATIVIDADE[UNIDADE] ), "*")</f>
        <v>*</v>
      </c>
      <c r="BB360" s="12" t="str" cm="1">
        <f t="array" ref="BB3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0" s="12" t="str" cm="1">
        <f t="array" ref="BC3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0" s="10" t="str" cm="1">
        <f t="array" ref="BD3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0" s="150"/>
      <c r="BF360" s="15"/>
      <c r="BG360" s="16"/>
      <c r="BH360" s="16"/>
      <c r="BI360" s="16"/>
      <c r="BJ360" s="17"/>
      <c r="BK360" s="15"/>
      <c r="BL360" s="130"/>
      <c r="BM360" s="130"/>
      <c r="BN360" s="130"/>
      <c r="BO360" s="17"/>
      <c r="BP360" s="11" t="str">
        <f t="shared" si="21"/>
        <v>Aderente</v>
      </c>
      <c r="BQ360" s="18" t="str">
        <f>IF(OR(B360="",E360=""),"*",AX360/O360)</f>
        <v>*</v>
      </c>
      <c r="BR360" s="18" t="str">
        <f>IF(OR(B360="",E360=""),"*",AZ360/P360)</f>
        <v>*</v>
      </c>
      <c r="BS360" s="210" t="str">
        <f t="shared" si="22"/>
        <v/>
      </c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</row>
    <row r="361" spans="1:122">
      <c r="A361" s="45" t="str">
        <f t="shared" si="20"/>
        <v/>
      </c>
      <c r="B361" s="102"/>
      <c r="C361" s="134" t="str">
        <f>IF(BS_CONTROLE[[#This Row],[DATA]]="","",WEEKNUM(BS_CONTROLE[[#This Row],[DATA]]))</f>
        <v/>
      </c>
      <c r="D361" s="104"/>
      <c r="E361" s="126"/>
      <c r="F361" s="142" t="str">
        <f>IF(D361="","*",VLOOKUP(E361,BS_ATIVIDADE[],3,FALSE))</f>
        <v>*</v>
      </c>
      <c r="G361" s="106"/>
      <c r="H361" s="106"/>
      <c r="I361" s="105"/>
      <c r="J361" s="105"/>
      <c r="K361" s="105"/>
      <c r="L361" s="127" t="str" cm="1">
        <f t="array" ref="L3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1" s="127" t="str" cm="1">
        <f t="array" ref="M3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1" s="106"/>
      <c r="O361" s="106"/>
      <c r="P361" s="105"/>
      <c r="Q361" s="9" t="str">
        <f>IF(E361=0, "*", IFERROR(_xlfn.XLOOKUP(E361, BS_ATIVIDADE[ATIVIDADE], BS_ATIVIDADE[UNIDADE]), "*"))</f>
        <v>*</v>
      </c>
      <c r="R361" s="128" t="str" cm="1">
        <f t="array" ref="R3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1" s="128" t="str" cm="1">
        <f t="array" ref="S3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1" s="10" t="str" cm="1">
        <f t="array" ref="T3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1" s="105"/>
      <c r="V361" s="151"/>
      <c r="W361" s="104"/>
      <c r="X361" s="129"/>
      <c r="Y361" s="104"/>
      <c r="Z361" s="105"/>
      <c r="AA361" s="103"/>
      <c r="AB361" s="152"/>
      <c r="AC361" s="107"/>
      <c r="AD361" s="105"/>
      <c r="AE361" s="105"/>
      <c r="AF361" s="105"/>
      <c r="AG361" s="14"/>
      <c r="AH361" s="126" t="str">
        <f>IF(BS_CONTROLE[[#This Row],[Atividade]]=0, "-", BS_CONTROLE[[#This Row],[Atividade]])</f>
        <v>-</v>
      </c>
      <c r="AI361" s="8" t="str">
        <f>IF(BS_CONTROLE[[#This Row],[Atividade]]=0, "-", BS_CONTROLE[[#This Row],[Atividade]])</f>
        <v>-</v>
      </c>
      <c r="AJ361" s="30">
        <f>BS_CONTROLE[[#This Row],[Local - Partida]]</f>
        <v>0</v>
      </c>
      <c r="AK361" s="30">
        <f>BS_CONTROLE[[#This Row],[Local - Encerramento]]</f>
        <v>0</v>
      </c>
      <c r="AL361" s="105" t="str">
        <f>IF(BS_CONTROLE[[#This Row],[Entre - Estações]]=0, "-", BS_CONTROLE[[#This Row],[Entre - Estações]])</f>
        <v>-</v>
      </c>
      <c r="AM361" s="105" t="str">
        <f>IF(BS_CONTROLE[[#This Row],[SB]]=0, "-", BS_CONTROLE[[#This Row],[SB]])</f>
        <v>-</v>
      </c>
      <c r="AN361" s="105" t="str">
        <f>IF(BS_CONTROLE[[#This Row],[SUB]]=0, "-", BS_CONTROLE[[#This Row],[SUB]])</f>
        <v>-</v>
      </c>
      <c r="AO361" s="105">
        <f>BS_CONTROLE[[#This Row],[KM - Inicio]]</f>
        <v>0</v>
      </c>
      <c r="AP361" s="105">
        <f>BS_CONTROLE[[#This Row],[KM - Inicio]]</f>
        <v>0</v>
      </c>
      <c r="AQ361" s="108"/>
      <c r="AR361" s="108"/>
      <c r="AS361" s="108"/>
      <c r="AT361" s="135"/>
      <c r="AU361" s="135"/>
      <c r="AV361" s="13"/>
      <c r="AW361" s="13"/>
      <c r="AX361" s="176" t="str">
        <f>IF(D361="","*",IFERROR(IF(ISODD(COUNT(AR361:AW361)),"ERRO",SUM((AS361-AR361),(AU361-AT361),(AW361-AV361))),"ERRO"))</f>
        <v>*</v>
      </c>
      <c r="AY361" s="153"/>
      <c r="AZ361" s="109"/>
      <c r="BA361" s="9" t="str">
        <f>IFERROR(_xlfn.XLOOKUP(AH361, BS_ATIVIDADE[ATIVIDADE],BS_ATIVIDADE[UNIDADE] ), "*")</f>
        <v>*</v>
      </c>
      <c r="BB361" s="12" t="str" cm="1">
        <f t="array" ref="BB3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1" s="12" t="str" cm="1">
        <f t="array" ref="BC3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1" s="10" t="str" cm="1">
        <f t="array" ref="BD3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1" s="150"/>
      <c r="BF361" s="15"/>
      <c r="BG361" s="16"/>
      <c r="BH361" s="16"/>
      <c r="BI361" s="16"/>
      <c r="BJ361" s="17"/>
      <c r="BK361" s="15"/>
      <c r="BL361" s="130"/>
      <c r="BM361" s="130"/>
      <c r="BN361" s="130"/>
      <c r="BO361" s="17"/>
      <c r="BP361" s="11" t="str">
        <f t="shared" si="21"/>
        <v>Aderente</v>
      </c>
      <c r="BQ361" s="18" t="str">
        <f>IF(OR(B361="",E361=""),"*",AX361/O361)</f>
        <v>*</v>
      </c>
      <c r="BR361" s="18" t="str">
        <f>IF(OR(B361="",E361=""),"*",AZ361/P361)</f>
        <v>*</v>
      </c>
      <c r="BS361" s="210" t="str">
        <f t="shared" si="22"/>
        <v/>
      </c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</row>
    <row r="362" spans="1:122">
      <c r="A362" s="45" t="str">
        <f t="shared" si="20"/>
        <v/>
      </c>
      <c r="B362" s="102"/>
      <c r="C362" s="134" t="str">
        <f>IF(BS_CONTROLE[[#This Row],[DATA]]="","",WEEKNUM(BS_CONTROLE[[#This Row],[DATA]]))</f>
        <v/>
      </c>
      <c r="D362" s="104"/>
      <c r="E362" s="126"/>
      <c r="F362" s="142" t="str">
        <f>IF(D362="","*",VLOOKUP(E362,BS_ATIVIDADE[],3,FALSE))</f>
        <v>*</v>
      </c>
      <c r="G362" s="106"/>
      <c r="H362" s="106"/>
      <c r="I362" s="105"/>
      <c r="J362" s="105"/>
      <c r="K362" s="105"/>
      <c r="L362" s="127" t="str" cm="1">
        <f t="array" ref="L3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2" s="127" t="str" cm="1">
        <f t="array" ref="M3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2" s="106"/>
      <c r="O362" s="106"/>
      <c r="P362" s="105"/>
      <c r="Q362" s="9" t="str">
        <f>IF(E362=0, "*", IFERROR(_xlfn.XLOOKUP(E362, BS_ATIVIDADE[ATIVIDADE], BS_ATIVIDADE[UNIDADE]), "*"))</f>
        <v>*</v>
      </c>
      <c r="R362" s="128" t="str" cm="1">
        <f t="array" ref="R3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2" s="128" t="str" cm="1">
        <f t="array" ref="S3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2" s="10" t="str" cm="1">
        <f t="array" ref="T3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2" s="105"/>
      <c r="V362" s="151"/>
      <c r="W362" s="104"/>
      <c r="X362" s="129"/>
      <c r="Y362" s="104"/>
      <c r="Z362" s="105"/>
      <c r="AA362" s="103"/>
      <c r="AB362" s="152"/>
      <c r="AC362" s="107"/>
      <c r="AD362" s="105"/>
      <c r="AE362" s="105"/>
      <c r="AF362" s="105"/>
      <c r="AG362" s="14"/>
      <c r="AH362" s="126" t="str">
        <f>IF(BS_CONTROLE[[#This Row],[Atividade]]=0, "-", BS_CONTROLE[[#This Row],[Atividade]])</f>
        <v>-</v>
      </c>
      <c r="AI362" s="8" t="str">
        <f>IF(BS_CONTROLE[[#This Row],[Atividade]]=0, "-", BS_CONTROLE[[#This Row],[Atividade]])</f>
        <v>-</v>
      </c>
      <c r="AJ362" s="30">
        <f>BS_CONTROLE[[#This Row],[Local - Partida]]</f>
        <v>0</v>
      </c>
      <c r="AK362" s="30">
        <f>BS_CONTROLE[[#This Row],[Local - Encerramento]]</f>
        <v>0</v>
      </c>
      <c r="AL362" s="105" t="str">
        <f>IF(BS_CONTROLE[[#This Row],[Entre - Estações]]=0, "-", BS_CONTROLE[[#This Row],[Entre - Estações]])</f>
        <v>-</v>
      </c>
      <c r="AM362" s="105" t="str">
        <f>IF(BS_CONTROLE[[#This Row],[SB]]=0, "-", BS_CONTROLE[[#This Row],[SB]])</f>
        <v>-</v>
      </c>
      <c r="AN362" s="105" t="str">
        <f>IF(BS_CONTROLE[[#This Row],[SUB]]=0, "-", BS_CONTROLE[[#This Row],[SUB]])</f>
        <v>-</v>
      </c>
      <c r="AO362" s="105">
        <f>BS_CONTROLE[[#This Row],[KM - Inicio]]</f>
        <v>0</v>
      </c>
      <c r="AP362" s="105">
        <f>BS_CONTROLE[[#This Row],[KM - Inicio]]</f>
        <v>0</v>
      </c>
      <c r="AQ362" s="108"/>
      <c r="AR362" s="108"/>
      <c r="AS362" s="108"/>
      <c r="AT362" s="135"/>
      <c r="AU362" s="135"/>
      <c r="AV362" s="13"/>
      <c r="AW362" s="13"/>
      <c r="AX362" s="176" t="str">
        <f>IF(D362="","*",IFERROR(IF(ISODD(COUNT(AR362:AW362)),"ERRO",SUM((AS362-AR362),(AU362-AT362),(AW362-AV362))),"ERRO"))</f>
        <v>*</v>
      </c>
      <c r="AY362" s="153"/>
      <c r="AZ362" s="109"/>
      <c r="BA362" s="9" t="str">
        <f>IFERROR(_xlfn.XLOOKUP(AH362, BS_ATIVIDADE[ATIVIDADE],BS_ATIVIDADE[UNIDADE] ), "*")</f>
        <v>*</v>
      </c>
      <c r="BB362" s="12" t="str" cm="1">
        <f t="array" ref="BB3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2" s="12" t="str" cm="1">
        <f t="array" ref="BC3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2" s="10" t="str" cm="1">
        <f t="array" ref="BD3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2" s="150"/>
      <c r="BF362" s="15"/>
      <c r="BG362" s="16"/>
      <c r="BH362" s="16"/>
      <c r="BI362" s="16"/>
      <c r="BJ362" s="17"/>
      <c r="BK362" s="15"/>
      <c r="BL362" s="130"/>
      <c r="BM362" s="130"/>
      <c r="BN362" s="130"/>
      <c r="BO362" s="17"/>
      <c r="BP362" s="11" t="str">
        <f t="shared" si="21"/>
        <v>Aderente</v>
      </c>
      <c r="BQ362" s="18" t="str">
        <f>IF(OR(B362="",E362=""),"*",AX362/O362)</f>
        <v>*</v>
      </c>
      <c r="BR362" s="18" t="str">
        <f>IF(OR(B362="",E362=""),"*",AZ362/P362)</f>
        <v>*</v>
      </c>
      <c r="BS362" s="210" t="str">
        <f t="shared" si="22"/>
        <v/>
      </c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</row>
    <row r="363" spans="1:122">
      <c r="A363" s="45" t="str">
        <f t="shared" si="20"/>
        <v/>
      </c>
      <c r="B363" s="102"/>
      <c r="C363" s="134" t="str">
        <f>IF(BS_CONTROLE[[#This Row],[DATA]]="","",WEEKNUM(BS_CONTROLE[[#This Row],[DATA]]))</f>
        <v/>
      </c>
      <c r="D363" s="104"/>
      <c r="E363" s="126"/>
      <c r="F363" s="142" t="str">
        <f>IF(D363="","*",VLOOKUP(E363,BS_ATIVIDADE[],3,FALSE))</f>
        <v>*</v>
      </c>
      <c r="G363" s="106"/>
      <c r="H363" s="106"/>
      <c r="I363" s="105"/>
      <c r="J363" s="105"/>
      <c r="K363" s="105"/>
      <c r="L363" s="127" t="str" cm="1">
        <f t="array" ref="L3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3" s="127" t="str" cm="1">
        <f t="array" ref="M3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3" s="106"/>
      <c r="O363" s="106"/>
      <c r="P363" s="105"/>
      <c r="Q363" s="9" t="str">
        <f>IF(E363=0, "*", IFERROR(_xlfn.XLOOKUP(E363, BS_ATIVIDADE[ATIVIDADE], BS_ATIVIDADE[UNIDADE]), "*"))</f>
        <v>*</v>
      </c>
      <c r="R363" s="128" t="str" cm="1">
        <f t="array" ref="R3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3" s="128" t="str" cm="1">
        <f t="array" ref="S3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3" s="10" t="str" cm="1">
        <f t="array" ref="T3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3" s="105"/>
      <c r="V363" s="151"/>
      <c r="W363" s="104"/>
      <c r="X363" s="129"/>
      <c r="Y363" s="104"/>
      <c r="Z363" s="105"/>
      <c r="AA363" s="103"/>
      <c r="AB363" s="152"/>
      <c r="AC363" s="107"/>
      <c r="AD363" s="105"/>
      <c r="AE363" s="105"/>
      <c r="AF363" s="105"/>
      <c r="AG363" s="14"/>
      <c r="AH363" s="126" t="str">
        <f>IF(BS_CONTROLE[[#This Row],[Atividade]]=0, "-", BS_CONTROLE[[#This Row],[Atividade]])</f>
        <v>-</v>
      </c>
      <c r="AI363" s="8" t="str">
        <f>IF(BS_CONTROLE[[#This Row],[Atividade]]=0, "-", BS_CONTROLE[[#This Row],[Atividade]])</f>
        <v>-</v>
      </c>
      <c r="AJ363" s="30">
        <f>BS_CONTROLE[[#This Row],[Local - Partida]]</f>
        <v>0</v>
      </c>
      <c r="AK363" s="30">
        <f>BS_CONTROLE[[#This Row],[Local - Encerramento]]</f>
        <v>0</v>
      </c>
      <c r="AL363" s="105" t="str">
        <f>IF(BS_CONTROLE[[#This Row],[Entre - Estações]]=0, "-", BS_CONTROLE[[#This Row],[Entre - Estações]])</f>
        <v>-</v>
      </c>
      <c r="AM363" s="105" t="str">
        <f>IF(BS_CONTROLE[[#This Row],[SB]]=0, "-", BS_CONTROLE[[#This Row],[SB]])</f>
        <v>-</v>
      </c>
      <c r="AN363" s="105" t="str">
        <f>IF(BS_CONTROLE[[#This Row],[SUB]]=0, "-", BS_CONTROLE[[#This Row],[SUB]])</f>
        <v>-</v>
      </c>
      <c r="AO363" s="105">
        <f>BS_CONTROLE[[#This Row],[KM - Inicio]]</f>
        <v>0</v>
      </c>
      <c r="AP363" s="105">
        <f>BS_CONTROLE[[#This Row],[KM - Inicio]]</f>
        <v>0</v>
      </c>
      <c r="AQ363" s="108"/>
      <c r="AR363" s="108"/>
      <c r="AS363" s="108"/>
      <c r="AT363" s="135"/>
      <c r="AU363" s="135"/>
      <c r="AV363" s="13"/>
      <c r="AW363" s="13"/>
      <c r="AX363" s="176" t="str">
        <f>IF(D363="","*",IFERROR(IF(ISODD(COUNT(AR363:AW363)),"ERRO",SUM((AS363-AR363),(AU363-AT363),(AW363-AV363))),"ERRO"))</f>
        <v>*</v>
      </c>
      <c r="AY363" s="153"/>
      <c r="AZ363" s="109"/>
      <c r="BA363" s="9" t="str">
        <f>IFERROR(_xlfn.XLOOKUP(AH363, BS_ATIVIDADE[ATIVIDADE],BS_ATIVIDADE[UNIDADE] ), "*")</f>
        <v>*</v>
      </c>
      <c r="BB363" s="12" t="str" cm="1">
        <f t="array" ref="BB3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3" s="12" t="str" cm="1">
        <f t="array" ref="BC3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3" s="10" t="str" cm="1">
        <f t="array" ref="BD3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3" s="150"/>
      <c r="BF363" s="15"/>
      <c r="BG363" s="16"/>
      <c r="BH363" s="16"/>
      <c r="BI363" s="16"/>
      <c r="BJ363" s="17"/>
      <c r="BK363" s="15"/>
      <c r="BL363" s="130"/>
      <c r="BM363" s="130"/>
      <c r="BN363" s="130"/>
      <c r="BO363" s="17"/>
      <c r="BP363" s="11" t="str">
        <f t="shared" si="21"/>
        <v>Aderente</v>
      </c>
      <c r="BQ363" s="18" t="str">
        <f>IF(OR(B363="",E363=""),"*",AX363/O363)</f>
        <v>*</v>
      </c>
      <c r="BR363" s="18" t="str">
        <f>IF(OR(B363="",E363=""),"*",AZ363/P363)</f>
        <v>*</v>
      </c>
      <c r="BS363" s="210" t="str">
        <f t="shared" si="22"/>
        <v/>
      </c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</row>
    <row r="364" spans="1:122">
      <c r="A364" s="45" t="str">
        <f t="shared" si="20"/>
        <v/>
      </c>
      <c r="B364" s="102"/>
      <c r="C364" s="134" t="str">
        <f>IF(BS_CONTROLE[[#This Row],[DATA]]="","",WEEKNUM(BS_CONTROLE[[#This Row],[DATA]]))</f>
        <v/>
      </c>
      <c r="D364" s="104"/>
      <c r="E364" s="126"/>
      <c r="F364" s="142" t="str">
        <f>IF(D364="","*",VLOOKUP(E364,BS_ATIVIDADE[],3,FALSE))</f>
        <v>*</v>
      </c>
      <c r="G364" s="106"/>
      <c r="H364" s="106"/>
      <c r="I364" s="105"/>
      <c r="J364" s="105"/>
      <c r="K364" s="105"/>
      <c r="L364" s="127" t="str" cm="1">
        <f t="array" ref="L3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4" s="127" t="str" cm="1">
        <f t="array" ref="M3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4" s="106"/>
      <c r="O364" s="106"/>
      <c r="P364" s="105"/>
      <c r="Q364" s="9" t="str">
        <f>IF(E364=0, "*", IFERROR(_xlfn.XLOOKUP(E364, BS_ATIVIDADE[ATIVIDADE], BS_ATIVIDADE[UNIDADE]), "*"))</f>
        <v>*</v>
      </c>
      <c r="R364" s="128" t="str" cm="1">
        <f t="array" ref="R3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4" s="128" t="str" cm="1">
        <f t="array" ref="S3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4" s="10" t="str" cm="1">
        <f t="array" ref="T3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4" s="105"/>
      <c r="V364" s="151"/>
      <c r="W364" s="104"/>
      <c r="X364" s="129"/>
      <c r="Y364" s="104"/>
      <c r="Z364" s="105"/>
      <c r="AA364" s="103"/>
      <c r="AB364" s="152"/>
      <c r="AC364" s="107"/>
      <c r="AD364" s="105"/>
      <c r="AE364" s="105"/>
      <c r="AF364" s="105"/>
      <c r="AG364" s="14"/>
      <c r="AH364" s="126" t="str">
        <f>IF(BS_CONTROLE[[#This Row],[Atividade]]=0, "-", BS_CONTROLE[[#This Row],[Atividade]])</f>
        <v>-</v>
      </c>
      <c r="AI364" s="8" t="str">
        <f>IF(BS_CONTROLE[[#This Row],[Atividade]]=0, "-", BS_CONTROLE[[#This Row],[Atividade]])</f>
        <v>-</v>
      </c>
      <c r="AJ364" s="30">
        <f>BS_CONTROLE[[#This Row],[Local - Partida]]</f>
        <v>0</v>
      </c>
      <c r="AK364" s="30">
        <f>BS_CONTROLE[[#This Row],[Local - Encerramento]]</f>
        <v>0</v>
      </c>
      <c r="AL364" s="105" t="str">
        <f>IF(BS_CONTROLE[[#This Row],[Entre - Estações]]=0, "-", BS_CONTROLE[[#This Row],[Entre - Estações]])</f>
        <v>-</v>
      </c>
      <c r="AM364" s="105" t="str">
        <f>IF(BS_CONTROLE[[#This Row],[SB]]=0, "-", BS_CONTROLE[[#This Row],[SB]])</f>
        <v>-</v>
      </c>
      <c r="AN364" s="105" t="str">
        <f>IF(BS_CONTROLE[[#This Row],[SUB]]=0, "-", BS_CONTROLE[[#This Row],[SUB]])</f>
        <v>-</v>
      </c>
      <c r="AO364" s="105">
        <f>BS_CONTROLE[[#This Row],[KM - Inicio]]</f>
        <v>0</v>
      </c>
      <c r="AP364" s="105">
        <f>BS_CONTROLE[[#This Row],[KM - Inicio]]</f>
        <v>0</v>
      </c>
      <c r="AQ364" s="108"/>
      <c r="AR364" s="108"/>
      <c r="AS364" s="108"/>
      <c r="AT364" s="135"/>
      <c r="AU364" s="135"/>
      <c r="AV364" s="13"/>
      <c r="AW364" s="13"/>
      <c r="AX364" s="176" t="str">
        <f>IF(D364="","*",IFERROR(IF(ISODD(COUNT(AR364:AW364)),"ERRO",SUM((AS364-AR364),(AU364-AT364),(AW364-AV364))),"ERRO"))</f>
        <v>*</v>
      </c>
      <c r="AY364" s="153"/>
      <c r="AZ364" s="109"/>
      <c r="BA364" s="9" t="str">
        <f>IFERROR(_xlfn.XLOOKUP(AH364, BS_ATIVIDADE[ATIVIDADE],BS_ATIVIDADE[UNIDADE] ), "*")</f>
        <v>*</v>
      </c>
      <c r="BB364" s="12" t="str" cm="1">
        <f t="array" ref="BB3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4" s="12" t="str" cm="1">
        <f t="array" ref="BC3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4" s="10" t="str" cm="1">
        <f t="array" ref="BD3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4" s="150"/>
      <c r="BF364" s="15"/>
      <c r="BG364" s="16"/>
      <c r="BH364" s="16"/>
      <c r="BI364" s="16"/>
      <c r="BJ364" s="17"/>
      <c r="BK364" s="15"/>
      <c r="BL364" s="130"/>
      <c r="BM364" s="130"/>
      <c r="BN364" s="130"/>
      <c r="BO364" s="17"/>
      <c r="BP364" s="11" t="str">
        <f t="shared" si="21"/>
        <v>Aderente</v>
      </c>
      <c r="BQ364" s="18" t="str">
        <f>IF(OR(B364="",E364=""),"*",AX364/O364)</f>
        <v>*</v>
      </c>
      <c r="BR364" s="18" t="str">
        <f>IF(OR(B364="",E364=""),"*",AZ364/P364)</f>
        <v>*</v>
      </c>
      <c r="BS364" s="210" t="str">
        <f t="shared" si="22"/>
        <v/>
      </c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</row>
    <row r="365" spans="1:122">
      <c r="A365" s="45" t="str">
        <f t="shared" si="20"/>
        <v/>
      </c>
      <c r="B365" s="102"/>
      <c r="C365" s="134" t="str">
        <f>IF(BS_CONTROLE[[#This Row],[DATA]]="","",WEEKNUM(BS_CONTROLE[[#This Row],[DATA]]))</f>
        <v/>
      </c>
      <c r="D365" s="104"/>
      <c r="E365" s="126"/>
      <c r="F365" s="142" t="str">
        <f>IF(D365="","*",VLOOKUP(E365,BS_ATIVIDADE[],3,FALSE))</f>
        <v>*</v>
      </c>
      <c r="G365" s="106"/>
      <c r="H365" s="106"/>
      <c r="I365" s="105"/>
      <c r="J365" s="105"/>
      <c r="K365" s="105"/>
      <c r="L365" s="127" t="str" cm="1">
        <f t="array" ref="L3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5" s="127" t="str" cm="1">
        <f t="array" ref="M3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5" s="106"/>
      <c r="O365" s="106"/>
      <c r="P365" s="105"/>
      <c r="Q365" s="9" t="str">
        <f>IF(E365=0, "*", IFERROR(_xlfn.XLOOKUP(E365, BS_ATIVIDADE[ATIVIDADE], BS_ATIVIDADE[UNIDADE]), "*"))</f>
        <v>*</v>
      </c>
      <c r="R365" s="128" t="str" cm="1">
        <f t="array" ref="R3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5" s="128" t="str" cm="1">
        <f t="array" ref="S3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5" s="10" t="str" cm="1">
        <f t="array" ref="T3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5" s="105"/>
      <c r="V365" s="151"/>
      <c r="W365" s="104"/>
      <c r="X365" s="129"/>
      <c r="Y365" s="104"/>
      <c r="Z365" s="105"/>
      <c r="AA365" s="103"/>
      <c r="AB365" s="152"/>
      <c r="AC365" s="107"/>
      <c r="AD365" s="105"/>
      <c r="AE365" s="105"/>
      <c r="AF365" s="105"/>
      <c r="AG365" s="14"/>
      <c r="AH365" s="126" t="str">
        <f>IF(BS_CONTROLE[[#This Row],[Atividade]]=0, "-", BS_CONTROLE[[#This Row],[Atividade]])</f>
        <v>-</v>
      </c>
      <c r="AI365" s="8" t="str">
        <f>IF(BS_CONTROLE[[#This Row],[Atividade]]=0, "-", BS_CONTROLE[[#This Row],[Atividade]])</f>
        <v>-</v>
      </c>
      <c r="AJ365" s="30">
        <f>BS_CONTROLE[[#This Row],[Local - Partida]]</f>
        <v>0</v>
      </c>
      <c r="AK365" s="30">
        <f>BS_CONTROLE[[#This Row],[Local - Encerramento]]</f>
        <v>0</v>
      </c>
      <c r="AL365" s="105" t="str">
        <f>IF(BS_CONTROLE[[#This Row],[Entre - Estações]]=0, "-", BS_CONTROLE[[#This Row],[Entre - Estações]])</f>
        <v>-</v>
      </c>
      <c r="AM365" s="105" t="str">
        <f>IF(BS_CONTROLE[[#This Row],[SB]]=0, "-", BS_CONTROLE[[#This Row],[SB]])</f>
        <v>-</v>
      </c>
      <c r="AN365" s="105" t="str">
        <f>IF(BS_CONTROLE[[#This Row],[SUB]]=0, "-", BS_CONTROLE[[#This Row],[SUB]])</f>
        <v>-</v>
      </c>
      <c r="AO365" s="105">
        <f>BS_CONTROLE[[#This Row],[KM - Inicio]]</f>
        <v>0</v>
      </c>
      <c r="AP365" s="105">
        <f>BS_CONTROLE[[#This Row],[KM - Inicio]]</f>
        <v>0</v>
      </c>
      <c r="AQ365" s="108"/>
      <c r="AR365" s="108"/>
      <c r="AS365" s="108"/>
      <c r="AT365" s="135"/>
      <c r="AU365" s="135"/>
      <c r="AV365" s="13"/>
      <c r="AW365" s="13"/>
      <c r="AX365" s="176" t="str">
        <f>IF(D365="","*",IFERROR(IF(ISODD(COUNT(AR365:AW365)),"ERRO",SUM((AS365-AR365),(AU365-AT365),(AW365-AV365))),"ERRO"))</f>
        <v>*</v>
      </c>
      <c r="AY365" s="153"/>
      <c r="AZ365" s="109"/>
      <c r="BA365" s="9" t="str">
        <f>IFERROR(_xlfn.XLOOKUP(AH365, BS_ATIVIDADE[ATIVIDADE],BS_ATIVIDADE[UNIDADE] ), "*")</f>
        <v>*</v>
      </c>
      <c r="BB365" s="12" t="str" cm="1">
        <f t="array" ref="BB3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5" s="12" t="str" cm="1">
        <f t="array" ref="BC3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5" s="10" t="str" cm="1">
        <f t="array" ref="BD3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5" s="150"/>
      <c r="BF365" s="15"/>
      <c r="BG365" s="16"/>
      <c r="BH365" s="16"/>
      <c r="BI365" s="16"/>
      <c r="BJ365" s="17"/>
      <c r="BK365" s="15"/>
      <c r="BL365" s="130"/>
      <c r="BM365" s="130"/>
      <c r="BN365" s="130"/>
      <c r="BO365" s="17"/>
      <c r="BP365" s="11" t="str">
        <f t="shared" si="21"/>
        <v>Aderente</v>
      </c>
      <c r="BQ365" s="18" t="str">
        <f>IF(OR(B365="",E365=""),"*",AX365/O365)</f>
        <v>*</v>
      </c>
      <c r="BR365" s="18" t="str">
        <f>IF(OR(B365="",E365=""),"*",AZ365/P365)</f>
        <v>*</v>
      </c>
      <c r="BS365" s="210" t="str">
        <f t="shared" si="22"/>
        <v/>
      </c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</row>
    <row r="366" spans="1:122">
      <c r="A366" s="45" t="str">
        <f t="shared" si="20"/>
        <v/>
      </c>
      <c r="B366" s="102"/>
      <c r="C366" s="134" t="str">
        <f>IF(BS_CONTROLE[[#This Row],[DATA]]="","",WEEKNUM(BS_CONTROLE[[#This Row],[DATA]]))</f>
        <v/>
      </c>
      <c r="D366" s="104"/>
      <c r="E366" s="126"/>
      <c r="F366" s="142" t="str">
        <f>IF(D366="","*",VLOOKUP(E366,BS_ATIVIDADE[],3,FALSE))</f>
        <v>*</v>
      </c>
      <c r="G366" s="106"/>
      <c r="H366" s="106"/>
      <c r="I366" s="105"/>
      <c r="J366" s="105"/>
      <c r="K366" s="105"/>
      <c r="L366" s="127" t="str" cm="1">
        <f t="array" ref="L3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6" s="127" t="str" cm="1">
        <f t="array" ref="M3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6" s="106"/>
      <c r="O366" s="106"/>
      <c r="P366" s="105"/>
      <c r="Q366" s="9" t="str">
        <f>IF(E366=0, "*", IFERROR(_xlfn.XLOOKUP(E366, BS_ATIVIDADE[ATIVIDADE], BS_ATIVIDADE[UNIDADE]), "*"))</f>
        <v>*</v>
      </c>
      <c r="R366" s="128" t="str" cm="1">
        <f t="array" ref="R3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6" s="128" t="str" cm="1">
        <f t="array" ref="S3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6" s="10" t="str" cm="1">
        <f t="array" ref="T3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6" s="105"/>
      <c r="V366" s="151"/>
      <c r="W366" s="104"/>
      <c r="X366" s="129"/>
      <c r="Y366" s="104"/>
      <c r="Z366" s="105"/>
      <c r="AA366" s="103"/>
      <c r="AB366" s="152"/>
      <c r="AC366" s="107"/>
      <c r="AD366" s="105"/>
      <c r="AE366" s="105"/>
      <c r="AF366" s="105"/>
      <c r="AG366" s="14"/>
      <c r="AH366" s="126" t="str">
        <f>IF(BS_CONTROLE[[#This Row],[Atividade]]=0, "-", BS_CONTROLE[[#This Row],[Atividade]])</f>
        <v>-</v>
      </c>
      <c r="AI366" s="8" t="str">
        <f>IF(BS_CONTROLE[[#This Row],[Atividade]]=0, "-", BS_CONTROLE[[#This Row],[Atividade]])</f>
        <v>-</v>
      </c>
      <c r="AJ366" s="30">
        <f>BS_CONTROLE[[#This Row],[Local - Partida]]</f>
        <v>0</v>
      </c>
      <c r="AK366" s="30">
        <f>BS_CONTROLE[[#This Row],[Local - Encerramento]]</f>
        <v>0</v>
      </c>
      <c r="AL366" s="105" t="str">
        <f>IF(BS_CONTROLE[[#This Row],[Entre - Estações]]=0, "-", BS_CONTROLE[[#This Row],[Entre - Estações]])</f>
        <v>-</v>
      </c>
      <c r="AM366" s="105" t="str">
        <f>IF(BS_CONTROLE[[#This Row],[SB]]=0, "-", BS_CONTROLE[[#This Row],[SB]])</f>
        <v>-</v>
      </c>
      <c r="AN366" s="105" t="str">
        <f>IF(BS_CONTROLE[[#This Row],[SUB]]=0, "-", BS_CONTROLE[[#This Row],[SUB]])</f>
        <v>-</v>
      </c>
      <c r="AO366" s="105">
        <f>BS_CONTROLE[[#This Row],[KM - Inicio]]</f>
        <v>0</v>
      </c>
      <c r="AP366" s="105">
        <f>BS_CONTROLE[[#This Row],[KM - Inicio]]</f>
        <v>0</v>
      </c>
      <c r="AQ366" s="108"/>
      <c r="AR366" s="108"/>
      <c r="AS366" s="108"/>
      <c r="AT366" s="135"/>
      <c r="AU366" s="135"/>
      <c r="AV366" s="13"/>
      <c r="AW366" s="13"/>
      <c r="AX366" s="176" t="str">
        <f>IF(D366="","*",IFERROR(IF(ISODD(COUNT(AR366:AW366)),"ERRO",SUM((AS366-AR366),(AU366-AT366),(AW366-AV366))),"ERRO"))</f>
        <v>*</v>
      </c>
      <c r="AY366" s="153"/>
      <c r="AZ366" s="109"/>
      <c r="BA366" s="9" t="str">
        <f>IFERROR(_xlfn.XLOOKUP(AH366, BS_ATIVIDADE[ATIVIDADE],BS_ATIVIDADE[UNIDADE] ), "*")</f>
        <v>*</v>
      </c>
      <c r="BB366" s="12" t="str" cm="1">
        <f t="array" ref="BB3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6" s="12" t="str" cm="1">
        <f t="array" ref="BC3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6" s="10" t="str" cm="1">
        <f t="array" ref="BD3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6" s="150"/>
      <c r="BF366" s="15"/>
      <c r="BG366" s="16"/>
      <c r="BH366" s="16"/>
      <c r="BI366" s="16"/>
      <c r="BJ366" s="17"/>
      <c r="BK366" s="15"/>
      <c r="BL366" s="130"/>
      <c r="BM366" s="130"/>
      <c r="BN366" s="130"/>
      <c r="BO366" s="17"/>
      <c r="BP366" s="11" t="str">
        <f t="shared" si="21"/>
        <v>Aderente</v>
      </c>
      <c r="BQ366" s="18" t="str">
        <f>IF(OR(B366="",E366=""),"*",AX366/O366)</f>
        <v>*</v>
      </c>
      <c r="BR366" s="18" t="str">
        <f>IF(OR(B366="",E366=""),"*",AZ366/P366)</f>
        <v>*</v>
      </c>
      <c r="BS366" s="210" t="str">
        <f t="shared" si="22"/>
        <v/>
      </c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</row>
    <row r="367" spans="1:122">
      <c r="A367" s="45" t="str">
        <f t="shared" si="20"/>
        <v/>
      </c>
      <c r="B367" s="102"/>
      <c r="C367" s="134" t="str">
        <f>IF(BS_CONTROLE[[#This Row],[DATA]]="","",WEEKNUM(BS_CONTROLE[[#This Row],[DATA]]))</f>
        <v/>
      </c>
      <c r="D367" s="104"/>
      <c r="E367" s="126"/>
      <c r="F367" s="142" t="str">
        <f>IF(D367="","*",VLOOKUP(E367,BS_ATIVIDADE[],3,FALSE))</f>
        <v>*</v>
      </c>
      <c r="G367" s="106"/>
      <c r="H367" s="106"/>
      <c r="I367" s="105"/>
      <c r="J367" s="105"/>
      <c r="K367" s="105"/>
      <c r="L367" s="127" t="str" cm="1">
        <f t="array" ref="L3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7" s="127" t="str" cm="1">
        <f t="array" ref="M3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7" s="106"/>
      <c r="O367" s="106"/>
      <c r="P367" s="105"/>
      <c r="Q367" s="9" t="str">
        <f>IF(E367=0, "*", IFERROR(_xlfn.XLOOKUP(E367, BS_ATIVIDADE[ATIVIDADE], BS_ATIVIDADE[UNIDADE]), "*"))</f>
        <v>*</v>
      </c>
      <c r="R367" s="128" t="str" cm="1">
        <f t="array" ref="R3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7" s="128" t="str" cm="1">
        <f t="array" ref="S3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7" s="10" t="str" cm="1">
        <f t="array" ref="T3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7" s="105"/>
      <c r="V367" s="151"/>
      <c r="W367" s="104"/>
      <c r="X367" s="129"/>
      <c r="Y367" s="104"/>
      <c r="Z367" s="105"/>
      <c r="AA367" s="103"/>
      <c r="AB367" s="152"/>
      <c r="AC367" s="107"/>
      <c r="AD367" s="105"/>
      <c r="AE367" s="105"/>
      <c r="AF367" s="105"/>
      <c r="AG367" s="14"/>
      <c r="AH367" s="126" t="str">
        <f>IF(BS_CONTROLE[[#This Row],[Atividade]]=0, "-", BS_CONTROLE[[#This Row],[Atividade]])</f>
        <v>-</v>
      </c>
      <c r="AI367" s="8" t="str">
        <f>IF(BS_CONTROLE[[#This Row],[Atividade]]=0, "-", BS_CONTROLE[[#This Row],[Atividade]])</f>
        <v>-</v>
      </c>
      <c r="AJ367" s="30">
        <f>BS_CONTROLE[[#This Row],[Local - Partida]]</f>
        <v>0</v>
      </c>
      <c r="AK367" s="30">
        <f>BS_CONTROLE[[#This Row],[Local - Encerramento]]</f>
        <v>0</v>
      </c>
      <c r="AL367" s="105" t="str">
        <f>IF(BS_CONTROLE[[#This Row],[Entre - Estações]]=0, "-", BS_CONTROLE[[#This Row],[Entre - Estações]])</f>
        <v>-</v>
      </c>
      <c r="AM367" s="105" t="str">
        <f>IF(BS_CONTROLE[[#This Row],[SB]]=0, "-", BS_CONTROLE[[#This Row],[SB]])</f>
        <v>-</v>
      </c>
      <c r="AN367" s="105" t="str">
        <f>IF(BS_CONTROLE[[#This Row],[SUB]]=0, "-", BS_CONTROLE[[#This Row],[SUB]])</f>
        <v>-</v>
      </c>
      <c r="AO367" s="105">
        <f>BS_CONTROLE[[#This Row],[KM - Inicio]]</f>
        <v>0</v>
      </c>
      <c r="AP367" s="105">
        <f>BS_CONTROLE[[#This Row],[KM - Inicio]]</f>
        <v>0</v>
      </c>
      <c r="AQ367" s="108"/>
      <c r="AR367" s="108"/>
      <c r="AS367" s="108"/>
      <c r="AT367" s="135"/>
      <c r="AU367" s="135"/>
      <c r="AV367" s="13"/>
      <c r="AW367" s="13"/>
      <c r="AX367" s="176" t="str">
        <f>IF(D367="","*",IFERROR(IF(ISODD(COUNT(AR367:AW367)),"ERRO",SUM((AS367-AR367),(AU367-AT367),(AW367-AV367))),"ERRO"))</f>
        <v>*</v>
      </c>
      <c r="AY367" s="153"/>
      <c r="AZ367" s="109"/>
      <c r="BA367" s="9" t="str">
        <f>IFERROR(_xlfn.XLOOKUP(AH367, BS_ATIVIDADE[ATIVIDADE],BS_ATIVIDADE[UNIDADE] ), "*")</f>
        <v>*</v>
      </c>
      <c r="BB367" s="12" t="str" cm="1">
        <f t="array" ref="BB3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7" s="12" t="str" cm="1">
        <f t="array" ref="BC3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7" s="10" t="str" cm="1">
        <f t="array" ref="BD3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7" s="150"/>
      <c r="BF367" s="15"/>
      <c r="BG367" s="16"/>
      <c r="BH367" s="16"/>
      <c r="BI367" s="16"/>
      <c r="BJ367" s="17"/>
      <c r="BK367" s="15"/>
      <c r="BL367" s="130"/>
      <c r="BM367" s="130"/>
      <c r="BN367" s="130"/>
      <c r="BO367" s="17"/>
      <c r="BP367" s="11" t="str">
        <f t="shared" si="21"/>
        <v>Aderente</v>
      </c>
      <c r="BQ367" s="18" t="str">
        <f>IF(OR(B367="",E367=""),"*",AX367/O367)</f>
        <v>*</v>
      </c>
      <c r="BR367" s="18" t="str">
        <f>IF(OR(B367="",E367=""),"*",AZ367/P367)</f>
        <v>*</v>
      </c>
      <c r="BS367" s="210" t="str">
        <f t="shared" si="22"/>
        <v/>
      </c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</row>
    <row r="368" spans="1:122">
      <c r="A368" s="45" t="str">
        <f t="shared" si="20"/>
        <v/>
      </c>
      <c r="B368" s="102"/>
      <c r="C368" s="134" t="str">
        <f>IF(BS_CONTROLE[[#This Row],[DATA]]="","",WEEKNUM(BS_CONTROLE[[#This Row],[DATA]]))</f>
        <v/>
      </c>
      <c r="D368" s="104"/>
      <c r="E368" s="126"/>
      <c r="F368" s="142" t="str">
        <f>IF(D368="","*",VLOOKUP(E368,BS_ATIVIDADE[],3,FALSE))</f>
        <v>*</v>
      </c>
      <c r="G368" s="106"/>
      <c r="H368" s="106"/>
      <c r="I368" s="105"/>
      <c r="J368" s="105"/>
      <c r="K368" s="105"/>
      <c r="L368" s="127" t="str" cm="1">
        <f t="array" ref="L3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8" s="127" t="str" cm="1">
        <f t="array" ref="M3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8" s="106"/>
      <c r="O368" s="106"/>
      <c r="P368" s="105"/>
      <c r="Q368" s="9" t="str">
        <f>IF(E368=0, "*", IFERROR(_xlfn.XLOOKUP(E368, BS_ATIVIDADE[ATIVIDADE], BS_ATIVIDADE[UNIDADE]), "*"))</f>
        <v>*</v>
      </c>
      <c r="R368" s="128" t="str" cm="1">
        <f t="array" ref="R3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8" s="128" t="str" cm="1">
        <f t="array" ref="S3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8" s="10" t="str" cm="1">
        <f t="array" ref="T3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8" s="105"/>
      <c r="V368" s="151"/>
      <c r="W368" s="104"/>
      <c r="X368" s="129"/>
      <c r="Y368" s="104"/>
      <c r="Z368" s="105"/>
      <c r="AA368" s="103"/>
      <c r="AB368" s="152"/>
      <c r="AC368" s="107"/>
      <c r="AD368" s="105"/>
      <c r="AE368" s="105"/>
      <c r="AF368" s="105"/>
      <c r="AG368" s="14"/>
      <c r="AH368" s="126" t="str">
        <f>IF(BS_CONTROLE[[#This Row],[Atividade]]=0, "-", BS_CONTROLE[[#This Row],[Atividade]])</f>
        <v>-</v>
      </c>
      <c r="AI368" s="8" t="str">
        <f>IF(BS_CONTROLE[[#This Row],[Atividade]]=0, "-", BS_CONTROLE[[#This Row],[Atividade]])</f>
        <v>-</v>
      </c>
      <c r="AJ368" s="30">
        <f>BS_CONTROLE[[#This Row],[Local - Partida]]</f>
        <v>0</v>
      </c>
      <c r="AK368" s="30">
        <f>BS_CONTROLE[[#This Row],[Local - Encerramento]]</f>
        <v>0</v>
      </c>
      <c r="AL368" s="105" t="str">
        <f>IF(BS_CONTROLE[[#This Row],[Entre - Estações]]=0, "-", BS_CONTROLE[[#This Row],[Entre - Estações]])</f>
        <v>-</v>
      </c>
      <c r="AM368" s="105" t="str">
        <f>IF(BS_CONTROLE[[#This Row],[SB]]=0, "-", BS_CONTROLE[[#This Row],[SB]])</f>
        <v>-</v>
      </c>
      <c r="AN368" s="105" t="str">
        <f>IF(BS_CONTROLE[[#This Row],[SUB]]=0, "-", BS_CONTROLE[[#This Row],[SUB]])</f>
        <v>-</v>
      </c>
      <c r="AO368" s="105">
        <f>BS_CONTROLE[[#This Row],[KM - Inicio]]</f>
        <v>0</v>
      </c>
      <c r="AP368" s="105">
        <f>BS_CONTROLE[[#This Row],[KM - Inicio]]</f>
        <v>0</v>
      </c>
      <c r="AQ368" s="108"/>
      <c r="AR368" s="108"/>
      <c r="AS368" s="108"/>
      <c r="AT368" s="135"/>
      <c r="AU368" s="135"/>
      <c r="AV368" s="13"/>
      <c r="AW368" s="13"/>
      <c r="AX368" s="176" t="str">
        <f>IF(D368="","*",IFERROR(IF(ISODD(COUNT(AR368:AW368)),"ERRO",SUM((AS368-AR368),(AU368-AT368),(AW368-AV368))),"ERRO"))</f>
        <v>*</v>
      </c>
      <c r="AY368" s="153"/>
      <c r="AZ368" s="109"/>
      <c r="BA368" s="9" t="str">
        <f>IFERROR(_xlfn.XLOOKUP(AH368, BS_ATIVIDADE[ATIVIDADE],BS_ATIVIDADE[UNIDADE] ), "*")</f>
        <v>*</v>
      </c>
      <c r="BB368" s="12" t="str" cm="1">
        <f t="array" ref="BB3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8" s="12" t="str" cm="1">
        <f t="array" ref="BC3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8" s="10" t="str" cm="1">
        <f t="array" ref="BD3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8" s="150"/>
      <c r="BF368" s="15"/>
      <c r="BG368" s="16"/>
      <c r="BH368" s="16"/>
      <c r="BI368" s="16"/>
      <c r="BJ368" s="17"/>
      <c r="BK368" s="15"/>
      <c r="BL368" s="130"/>
      <c r="BM368" s="130"/>
      <c r="BN368" s="130"/>
      <c r="BO368" s="17"/>
      <c r="BP368" s="11" t="str">
        <f t="shared" si="21"/>
        <v>Aderente</v>
      </c>
      <c r="BQ368" s="18" t="str">
        <f>IF(OR(B368="",E368=""),"*",AX368/O368)</f>
        <v>*</v>
      </c>
      <c r="BR368" s="18" t="str">
        <f>IF(OR(B368="",E368=""),"*",AZ368/P368)</f>
        <v>*</v>
      </c>
      <c r="BS368" s="210" t="str">
        <f t="shared" si="22"/>
        <v/>
      </c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</row>
    <row r="369" spans="1:122">
      <c r="A369" s="45" t="str">
        <f t="shared" si="20"/>
        <v/>
      </c>
      <c r="B369" s="102"/>
      <c r="C369" s="134" t="str">
        <f>IF(BS_CONTROLE[[#This Row],[DATA]]="","",WEEKNUM(BS_CONTROLE[[#This Row],[DATA]]))</f>
        <v/>
      </c>
      <c r="D369" s="104"/>
      <c r="E369" s="126"/>
      <c r="F369" s="142" t="str">
        <f>IF(D369="","*",VLOOKUP(E369,BS_ATIVIDADE[],3,FALSE))</f>
        <v>*</v>
      </c>
      <c r="G369" s="106"/>
      <c r="H369" s="106"/>
      <c r="I369" s="105"/>
      <c r="J369" s="105"/>
      <c r="K369" s="105"/>
      <c r="L369" s="127" t="str" cm="1">
        <f t="array" ref="L3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69" s="127" t="str" cm="1">
        <f t="array" ref="M3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69" s="106"/>
      <c r="O369" s="106"/>
      <c r="P369" s="105"/>
      <c r="Q369" s="9" t="str">
        <f>IF(E369=0, "*", IFERROR(_xlfn.XLOOKUP(E369, BS_ATIVIDADE[ATIVIDADE], BS_ATIVIDADE[UNIDADE]), "*"))</f>
        <v>*</v>
      </c>
      <c r="R369" s="128" t="str" cm="1">
        <f t="array" ref="R3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69" s="128" t="str" cm="1">
        <f t="array" ref="S3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69" s="10" t="str" cm="1">
        <f t="array" ref="T3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69" s="105"/>
      <c r="V369" s="151"/>
      <c r="W369" s="104"/>
      <c r="X369" s="129"/>
      <c r="Y369" s="104"/>
      <c r="Z369" s="105"/>
      <c r="AA369" s="103"/>
      <c r="AB369" s="152"/>
      <c r="AC369" s="107"/>
      <c r="AD369" s="105"/>
      <c r="AE369" s="105"/>
      <c r="AF369" s="105"/>
      <c r="AG369" s="14"/>
      <c r="AH369" s="126" t="str">
        <f>IF(BS_CONTROLE[[#This Row],[Atividade]]=0, "-", BS_CONTROLE[[#This Row],[Atividade]])</f>
        <v>-</v>
      </c>
      <c r="AI369" s="8" t="str">
        <f>IF(BS_CONTROLE[[#This Row],[Atividade]]=0, "-", BS_CONTROLE[[#This Row],[Atividade]])</f>
        <v>-</v>
      </c>
      <c r="AJ369" s="30">
        <f>BS_CONTROLE[[#This Row],[Local - Partida]]</f>
        <v>0</v>
      </c>
      <c r="AK369" s="30">
        <f>BS_CONTROLE[[#This Row],[Local - Encerramento]]</f>
        <v>0</v>
      </c>
      <c r="AL369" s="105" t="str">
        <f>IF(BS_CONTROLE[[#This Row],[Entre - Estações]]=0, "-", BS_CONTROLE[[#This Row],[Entre - Estações]])</f>
        <v>-</v>
      </c>
      <c r="AM369" s="105" t="str">
        <f>IF(BS_CONTROLE[[#This Row],[SB]]=0, "-", BS_CONTROLE[[#This Row],[SB]])</f>
        <v>-</v>
      </c>
      <c r="AN369" s="105" t="str">
        <f>IF(BS_CONTROLE[[#This Row],[SUB]]=0, "-", BS_CONTROLE[[#This Row],[SUB]])</f>
        <v>-</v>
      </c>
      <c r="AO369" s="105">
        <f>BS_CONTROLE[[#This Row],[KM - Inicio]]</f>
        <v>0</v>
      </c>
      <c r="AP369" s="105">
        <f>BS_CONTROLE[[#This Row],[KM - Inicio]]</f>
        <v>0</v>
      </c>
      <c r="AQ369" s="108"/>
      <c r="AR369" s="108"/>
      <c r="AS369" s="108"/>
      <c r="AT369" s="135"/>
      <c r="AU369" s="135"/>
      <c r="AV369" s="13"/>
      <c r="AW369" s="13"/>
      <c r="AX369" s="176" t="str">
        <f>IF(D369="","*",IFERROR(IF(ISODD(COUNT(AR369:AW369)),"ERRO",SUM((AS369-AR369),(AU369-AT369),(AW369-AV369))),"ERRO"))</f>
        <v>*</v>
      </c>
      <c r="AY369" s="153"/>
      <c r="AZ369" s="109"/>
      <c r="BA369" s="9" t="str">
        <f>IFERROR(_xlfn.XLOOKUP(AH369, BS_ATIVIDADE[ATIVIDADE],BS_ATIVIDADE[UNIDADE] ), "*")</f>
        <v>*</v>
      </c>
      <c r="BB369" s="12" t="str" cm="1">
        <f t="array" ref="BB3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69" s="12" t="str" cm="1">
        <f t="array" ref="BC3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69" s="10" t="str" cm="1">
        <f t="array" ref="BD3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69" s="150"/>
      <c r="BF369" s="15"/>
      <c r="BG369" s="16"/>
      <c r="BH369" s="16"/>
      <c r="BI369" s="16"/>
      <c r="BJ369" s="17"/>
      <c r="BK369" s="15"/>
      <c r="BL369" s="130"/>
      <c r="BM369" s="130"/>
      <c r="BN369" s="130"/>
      <c r="BO369" s="17"/>
      <c r="BP369" s="11" t="str">
        <f t="shared" si="21"/>
        <v>Aderente</v>
      </c>
      <c r="BQ369" s="18" t="str">
        <f>IF(OR(B369="",E369=""),"*",AX369/O369)</f>
        <v>*</v>
      </c>
      <c r="BR369" s="18" t="str">
        <f>IF(OR(B369="",E369=""),"*",AZ369/P369)</f>
        <v>*</v>
      </c>
      <c r="BS369" s="210" t="str">
        <f t="shared" si="22"/>
        <v/>
      </c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</row>
    <row r="370" spans="1:122">
      <c r="A370" s="45" t="str">
        <f t="shared" si="20"/>
        <v/>
      </c>
      <c r="B370" s="102"/>
      <c r="C370" s="134" t="str">
        <f>IF(BS_CONTROLE[[#This Row],[DATA]]="","",WEEKNUM(BS_CONTROLE[[#This Row],[DATA]]))</f>
        <v/>
      </c>
      <c r="D370" s="104"/>
      <c r="E370" s="126"/>
      <c r="F370" s="142" t="str">
        <f>IF(D370="","*",VLOOKUP(E370,BS_ATIVIDADE[],3,FALSE))</f>
        <v>*</v>
      </c>
      <c r="G370" s="106"/>
      <c r="H370" s="106"/>
      <c r="I370" s="105"/>
      <c r="J370" s="105"/>
      <c r="K370" s="105"/>
      <c r="L370" s="127" t="str" cm="1">
        <f t="array" ref="L3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0" s="127" t="str" cm="1">
        <f t="array" ref="M3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0" s="106"/>
      <c r="O370" s="106"/>
      <c r="P370" s="105"/>
      <c r="Q370" s="9" t="str">
        <f>IF(E370=0, "*", IFERROR(_xlfn.XLOOKUP(E370, BS_ATIVIDADE[ATIVIDADE], BS_ATIVIDADE[UNIDADE]), "*"))</f>
        <v>*</v>
      </c>
      <c r="R370" s="128" t="str" cm="1">
        <f t="array" ref="R3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0" s="128" t="str" cm="1">
        <f t="array" ref="S3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0" s="10" t="str" cm="1">
        <f t="array" ref="T3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0" s="105"/>
      <c r="V370" s="151"/>
      <c r="W370" s="104"/>
      <c r="X370" s="129"/>
      <c r="Y370" s="104"/>
      <c r="Z370" s="105"/>
      <c r="AA370" s="103"/>
      <c r="AB370" s="152"/>
      <c r="AC370" s="107"/>
      <c r="AD370" s="105"/>
      <c r="AE370" s="105"/>
      <c r="AF370" s="105"/>
      <c r="AG370" s="14"/>
      <c r="AH370" s="126" t="str">
        <f>IF(BS_CONTROLE[[#This Row],[Atividade]]=0, "-", BS_CONTROLE[[#This Row],[Atividade]])</f>
        <v>-</v>
      </c>
      <c r="AI370" s="8" t="str">
        <f>IF(BS_CONTROLE[[#This Row],[Atividade]]=0, "-", BS_CONTROLE[[#This Row],[Atividade]])</f>
        <v>-</v>
      </c>
      <c r="AJ370" s="30">
        <f>BS_CONTROLE[[#This Row],[Local - Partida]]</f>
        <v>0</v>
      </c>
      <c r="AK370" s="30">
        <f>BS_CONTROLE[[#This Row],[Local - Encerramento]]</f>
        <v>0</v>
      </c>
      <c r="AL370" s="105" t="str">
        <f>IF(BS_CONTROLE[[#This Row],[Entre - Estações]]=0, "-", BS_CONTROLE[[#This Row],[Entre - Estações]])</f>
        <v>-</v>
      </c>
      <c r="AM370" s="105" t="str">
        <f>IF(BS_CONTROLE[[#This Row],[SB]]=0, "-", BS_CONTROLE[[#This Row],[SB]])</f>
        <v>-</v>
      </c>
      <c r="AN370" s="105" t="str">
        <f>IF(BS_CONTROLE[[#This Row],[SUB]]=0, "-", BS_CONTROLE[[#This Row],[SUB]])</f>
        <v>-</v>
      </c>
      <c r="AO370" s="105">
        <f>BS_CONTROLE[[#This Row],[KM - Inicio]]</f>
        <v>0</v>
      </c>
      <c r="AP370" s="105">
        <f>BS_CONTROLE[[#This Row],[KM - Inicio]]</f>
        <v>0</v>
      </c>
      <c r="AQ370" s="108"/>
      <c r="AR370" s="108"/>
      <c r="AS370" s="108"/>
      <c r="AT370" s="135"/>
      <c r="AU370" s="135"/>
      <c r="AV370" s="13"/>
      <c r="AW370" s="13"/>
      <c r="AX370" s="176" t="str">
        <f>IF(D370="","*",IFERROR(IF(ISODD(COUNT(AR370:AW370)),"ERRO",SUM((AS370-AR370),(AU370-AT370),(AW370-AV370))),"ERRO"))</f>
        <v>*</v>
      </c>
      <c r="AY370" s="153"/>
      <c r="AZ370" s="109"/>
      <c r="BA370" s="9" t="str">
        <f>IFERROR(_xlfn.XLOOKUP(AH370, BS_ATIVIDADE[ATIVIDADE],BS_ATIVIDADE[UNIDADE] ), "*")</f>
        <v>*</v>
      </c>
      <c r="BB370" s="12" t="str" cm="1">
        <f t="array" ref="BB3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0" s="12" t="str" cm="1">
        <f t="array" ref="BC3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0" s="10" t="str" cm="1">
        <f t="array" ref="BD3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0" s="150"/>
      <c r="BF370" s="15"/>
      <c r="BG370" s="16"/>
      <c r="BH370" s="16"/>
      <c r="BI370" s="16"/>
      <c r="BJ370" s="17"/>
      <c r="BK370" s="15"/>
      <c r="BL370" s="130"/>
      <c r="BM370" s="130"/>
      <c r="BN370" s="130"/>
      <c r="BO370" s="17"/>
      <c r="BP370" s="11" t="str">
        <f t="shared" si="21"/>
        <v>Aderente</v>
      </c>
      <c r="BQ370" s="18" t="str">
        <f>IF(OR(B370="",E370=""),"*",AX370/O370)</f>
        <v>*</v>
      </c>
      <c r="BR370" s="18" t="str">
        <f>IF(OR(B370="",E370=""),"*",AZ370/P370)</f>
        <v>*</v>
      </c>
      <c r="BS370" s="210" t="str">
        <f t="shared" si="22"/>
        <v/>
      </c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</row>
    <row r="371" spans="1:122">
      <c r="A371" s="45" t="str">
        <f t="shared" si="20"/>
        <v/>
      </c>
      <c r="B371" s="102"/>
      <c r="C371" s="134" t="str">
        <f>IF(BS_CONTROLE[[#This Row],[DATA]]="","",WEEKNUM(BS_CONTROLE[[#This Row],[DATA]]))</f>
        <v/>
      </c>
      <c r="D371" s="104"/>
      <c r="E371" s="126"/>
      <c r="F371" s="142" t="str">
        <f>IF(D371="","*",VLOOKUP(E371,BS_ATIVIDADE[],3,FALSE))</f>
        <v>*</v>
      </c>
      <c r="G371" s="106"/>
      <c r="H371" s="106"/>
      <c r="I371" s="105"/>
      <c r="J371" s="105"/>
      <c r="K371" s="105"/>
      <c r="L371" s="127" t="str" cm="1">
        <f t="array" ref="L3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1" s="127" t="str" cm="1">
        <f t="array" ref="M3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1" s="106"/>
      <c r="O371" s="106"/>
      <c r="P371" s="105"/>
      <c r="Q371" s="9" t="str">
        <f>IF(E371=0, "*", IFERROR(_xlfn.XLOOKUP(E371, BS_ATIVIDADE[ATIVIDADE], BS_ATIVIDADE[UNIDADE]), "*"))</f>
        <v>*</v>
      </c>
      <c r="R371" s="128" t="str" cm="1">
        <f t="array" ref="R3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1" s="128" t="str" cm="1">
        <f t="array" ref="S3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1" s="10" t="str" cm="1">
        <f t="array" ref="T3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1" s="105"/>
      <c r="V371" s="151"/>
      <c r="W371" s="104"/>
      <c r="X371" s="129"/>
      <c r="Y371" s="104"/>
      <c r="Z371" s="105"/>
      <c r="AA371" s="103"/>
      <c r="AB371" s="152"/>
      <c r="AC371" s="107"/>
      <c r="AD371" s="105"/>
      <c r="AE371" s="105"/>
      <c r="AF371" s="105"/>
      <c r="AG371" s="14"/>
      <c r="AH371" s="126" t="str">
        <f>IF(BS_CONTROLE[[#This Row],[Atividade]]=0, "-", BS_CONTROLE[[#This Row],[Atividade]])</f>
        <v>-</v>
      </c>
      <c r="AI371" s="8" t="str">
        <f>IF(BS_CONTROLE[[#This Row],[Atividade]]=0, "-", BS_CONTROLE[[#This Row],[Atividade]])</f>
        <v>-</v>
      </c>
      <c r="AJ371" s="30">
        <f>BS_CONTROLE[[#This Row],[Local - Partida]]</f>
        <v>0</v>
      </c>
      <c r="AK371" s="30">
        <f>BS_CONTROLE[[#This Row],[Local - Encerramento]]</f>
        <v>0</v>
      </c>
      <c r="AL371" s="105" t="str">
        <f>IF(BS_CONTROLE[[#This Row],[Entre - Estações]]=0, "-", BS_CONTROLE[[#This Row],[Entre - Estações]])</f>
        <v>-</v>
      </c>
      <c r="AM371" s="105" t="str">
        <f>IF(BS_CONTROLE[[#This Row],[SB]]=0, "-", BS_CONTROLE[[#This Row],[SB]])</f>
        <v>-</v>
      </c>
      <c r="AN371" s="105" t="str">
        <f>IF(BS_CONTROLE[[#This Row],[SUB]]=0, "-", BS_CONTROLE[[#This Row],[SUB]])</f>
        <v>-</v>
      </c>
      <c r="AO371" s="105">
        <f>BS_CONTROLE[[#This Row],[KM - Inicio]]</f>
        <v>0</v>
      </c>
      <c r="AP371" s="105">
        <f>BS_CONTROLE[[#This Row],[KM - Inicio]]</f>
        <v>0</v>
      </c>
      <c r="AQ371" s="108"/>
      <c r="AR371" s="108"/>
      <c r="AS371" s="108"/>
      <c r="AT371" s="135"/>
      <c r="AU371" s="135"/>
      <c r="AV371" s="13"/>
      <c r="AW371" s="13"/>
      <c r="AX371" s="176" t="str">
        <f>IF(D371="","*",IFERROR(IF(ISODD(COUNT(AR371:AW371)),"ERRO",SUM((AS371-AR371),(AU371-AT371),(AW371-AV371))),"ERRO"))</f>
        <v>*</v>
      </c>
      <c r="AY371" s="153"/>
      <c r="AZ371" s="109"/>
      <c r="BA371" s="9" t="str">
        <f>IFERROR(_xlfn.XLOOKUP(AH371, BS_ATIVIDADE[ATIVIDADE],BS_ATIVIDADE[UNIDADE] ), "*")</f>
        <v>*</v>
      </c>
      <c r="BB371" s="12" t="str" cm="1">
        <f t="array" ref="BB3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1" s="12" t="str" cm="1">
        <f t="array" ref="BC3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1" s="10" t="str" cm="1">
        <f t="array" ref="BD3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1" s="150"/>
      <c r="BF371" s="15"/>
      <c r="BG371" s="16"/>
      <c r="BH371" s="16"/>
      <c r="BI371" s="16"/>
      <c r="BJ371" s="17"/>
      <c r="BK371" s="15"/>
      <c r="BL371" s="130"/>
      <c r="BM371" s="130"/>
      <c r="BN371" s="130"/>
      <c r="BO371" s="17"/>
      <c r="BP371" s="11" t="str">
        <f t="shared" si="21"/>
        <v>Aderente</v>
      </c>
      <c r="BQ371" s="18" t="str">
        <f>IF(OR(B371="",E371=""),"*",AX371/O371)</f>
        <v>*</v>
      </c>
      <c r="BR371" s="18" t="str">
        <f>IF(OR(B371="",E371=""),"*",AZ371/P371)</f>
        <v>*</v>
      </c>
      <c r="BS371" s="210" t="str">
        <f t="shared" si="22"/>
        <v/>
      </c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</row>
    <row r="372" spans="1:122">
      <c r="A372" s="45" t="str">
        <f t="shared" si="20"/>
        <v/>
      </c>
      <c r="B372" s="102"/>
      <c r="C372" s="134" t="str">
        <f>IF(BS_CONTROLE[[#This Row],[DATA]]="","",WEEKNUM(BS_CONTROLE[[#This Row],[DATA]]))</f>
        <v/>
      </c>
      <c r="D372" s="104"/>
      <c r="E372" s="126"/>
      <c r="F372" s="142" t="str">
        <f>IF(D372="","*",VLOOKUP(E372,BS_ATIVIDADE[],3,FALSE))</f>
        <v>*</v>
      </c>
      <c r="G372" s="106"/>
      <c r="H372" s="106"/>
      <c r="I372" s="105"/>
      <c r="J372" s="105"/>
      <c r="K372" s="105"/>
      <c r="L372" s="127" t="str" cm="1">
        <f t="array" ref="L3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2" s="127" t="str" cm="1">
        <f t="array" ref="M3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2" s="106"/>
      <c r="O372" s="106"/>
      <c r="P372" s="105"/>
      <c r="Q372" s="9" t="str">
        <f>IF(E372=0, "*", IFERROR(_xlfn.XLOOKUP(E372, BS_ATIVIDADE[ATIVIDADE], BS_ATIVIDADE[UNIDADE]), "*"))</f>
        <v>*</v>
      </c>
      <c r="R372" s="128" t="str" cm="1">
        <f t="array" ref="R3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2" s="128" t="str" cm="1">
        <f t="array" ref="S3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2" s="10" t="str" cm="1">
        <f t="array" ref="T3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2" s="105"/>
      <c r="V372" s="151"/>
      <c r="W372" s="104"/>
      <c r="X372" s="129"/>
      <c r="Y372" s="104"/>
      <c r="Z372" s="105"/>
      <c r="AA372" s="103"/>
      <c r="AB372" s="152"/>
      <c r="AC372" s="107"/>
      <c r="AD372" s="105"/>
      <c r="AE372" s="105"/>
      <c r="AF372" s="105"/>
      <c r="AG372" s="14"/>
      <c r="AH372" s="126" t="str">
        <f>IF(BS_CONTROLE[[#This Row],[Atividade]]=0, "-", BS_CONTROLE[[#This Row],[Atividade]])</f>
        <v>-</v>
      </c>
      <c r="AI372" s="8" t="str">
        <f>IF(BS_CONTROLE[[#This Row],[Atividade]]=0, "-", BS_CONTROLE[[#This Row],[Atividade]])</f>
        <v>-</v>
      </c>
      <c r="AJ372" s="30">
        <f>BS_CONTROLE[[#This Row],[Local - Partida]]</f>
        <v>0</v>
      </c>
      <c r="AK372" s="30">
        <f>BS_CONTROLE[[#This Row],[Local - Encerramento]]</f>
        <v>0</v>
      </c>
      <c r="AL372" s="105" t="str">
        <f>IF(BS_CONTROLE[[#This Row],[Entre - Estações]]=0, "-", BS_CONTROLE[[#This Row],[Entre - Estações]])</f>
        <v>-</v>
      </c>
      <c r="AM372" s="105" t="str">
        <f>IF(BS_CONTROLE[[#This Row],[SB]]=0, "-", BS_CONTROLE[[#This Row],[SB]])</f>
        <v>-</v>
      </c>
      <c r="AN372" s="105" t="str">
        <f>IF(BS_CONTROLE[[#This Row],[SUB]]=0, "-", BS_CONTROLE[[#This Row],[SUB]])</f>
        <v>-</v>
      </c>
      <c r="AO372" s="105">
        <f>BS_CONTROLE[[#This Row],[KM - Inicio]]</f>
        <v>0</v>
      </c>
      <c r="AP372" s="105">
        <f>BS_CONTROLE[[#This Row],[KM - Inicio]]</f>
        <v>0</v>
      </c>
      <c r="AQ372" s="108"/>
      <c r="AR372" s="108"/>
      <c r="AS372" s="108"/>
      <c r="AT372" s="135"/>
      <c r="AU372" s="135"/>
      <c r="AV372" s="13"/>
      <c r="AW372" s="13"/>
      <c r="AX372" s="176" t="str">
        <f>IF(D372="","*",IFERROR(IF(ISODD(COUNT(AR372:AW372)),"ERRO",SUM((AS372-AR372),(AU372-AT372),(AW372-AV372))),"ERRO"))</f>
        <v>*</v>
      </c>
      <c r="AY372" s="153"/>
      <c r="AZ372" s="109"/>
      <c r="BA372" s="9" t="str">
        <f>IFERROR(_xlfn.XLOOKUP(AH372, BS_ATIVIDADE[ATIVIDADE],BS_ATIVIDADE[UNIDADE] ), "*")</f>
        <v>*</v>
      </c>
      <c r="BB372" s="12" t="str" cm="1">
        <f t="array" ref="BB3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2" s="12" t="str" cm="1">
        <f t="array" ref="BC3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2" s="10" t="str" cm="1">
        <f t="array" ref="BD3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2" s="150"/>
      <c r="BF372" s="15"/>
      <c r="BG372" s="16"/>
      <c r="BH372" s="16"/>
      <c r="BI372" s="16"/>
      <c r="BJ372" s="17"/>
      <c r="BK372" s="15"/>
      <c r="BL372" s="130"/>
      <c r="BM372" s="130"/>
      <c r="BN372" s="130"/>
      <c r="BO372" s="17"/>
      <c r="BP372" s="11" t="str">
        <f t="shared" si="21"/>
        <v>Aderente</v>
      </c>
      <c r="BQ372" s="18" t="str">
        <f>IF(OR(B372="",E372=""),"*",AX372/O372)</f>
        <v>*</v>
      </c>
      <c r="BR372" s="18" t="str">
        <f>IF(OR(B372="",E372=""),"*",AZ372/P372)</f>
        <v>*</v>
      </c>
      <c r="BS372" s="210" t="str">
        <f t="shared" si="22"/>
        <v/>
      </c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</row>
    <row r="373" spans="1:122">
      <c r="A373" s="45" t="str">
        <f t="shared" si="20"/>
        <v/>
      </c>
      <c r="B373" s="102"/>
      <c r="C373" s="134" t="str">
        <f>IF(BS_CONTROLE[[#This Row],[DATA]]="","",WEEKNUM(BS_CONTROLE[[#This Row],[DATA]]))</f>
        <v/>
      </c>
      <c r="D373" s="104"/>
      <c r="E373" s="126"/>
      <c r="F373" s="142" t="str">
        <f>IF(D373="","*",VLOOKUP(E373,BS_ATIVIDADE[],3,FALSE))</f>
        <v>*</v>
      </c>
      <c r="G373" s="106"/>
      <c r="H373" s="106"/>
      <c r="I373" s="105"/>
      <c r="J373" s="105"/>
      <c r="K373" s="105"/>
      <c r="L373" s="127" t="str" cm="1">
        <f t="array" ref="L3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3" s="127" t="str" cm="1">
        <f t="array" ref="M3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3" s="106"/>
      <c r="O373" s="106"/>
      <c r="P373" s="105"/>
      <c r="Q373" s="9" t="str">
        <f>IF(E373=0, "*", IFERROR(_xlfn.XLOOKUP(E373, BS_ATIVIDADE[ATIVIDADE], BS_ATIVIDADE[UNIDADE]), "*"))</f>
        <v>*</v>
      </c>
      <c r="R373" s="128" t="str" cm="1">
        <f t="array" ref="R3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3" s="128" t="str" cm="1">
        <f t="array" ref="S3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3" s="10" t="str" cm="1">
        <f t="array" ref="T3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3" s="105"/>
      <c r="V373" s="151"/>
      <c r="W373" s="104"/>
      <c r="X373" s="129"/>
      <c r="Y373" s="104"/>
      <c r="Z373" s="105"/>
      <c r="AA373" s="103"/>
      <c r="AB373" s="152"/>
      <c r="AC373" s="107"/>
      <c r="AD373" s="105"/>
      <c r="AE373" s="105"/>
      <c r="AF373" s="105"/>
      <c r="AG373" s="14"/>
      <c r="AH373" s="126" t="str">
        <f>IF(BS_CONTROLE[[#This Row],[Atividade]]=0, "-", BS_CONTROLE[[#This Row],[Atividade]])</f>
        <v>-</v>
      </c>
      <c r="AI373" s="8" t="str">
        <f>IF(BS_CONTROLE[[#This Row],[Atividade]]=0, "-", BS_CONTROLE[[#This Row],[Atividade]])</f>
        <v>-</v>
      </c>
      <c r="AJ373" s="30">
        <f>BS_CONTROLE[[#This Row],[Local - Partida]]</f>
        <v>0</v>
      </c>
      <c r="AK373" s="30">
        <f>BS_CONTROLE[[#This Row],[Local - Encerramento]]</f>
        <v>0</v>
      </c>
      <c r="AL373" s="105" t="str">
        <f>IF(BS_CONTROLE[[#This Row],[Entre - Estações]]=0, "-", BS_CONTROLE[[#This Row],[Entre - Estações]])</f>
        <v>-</v>
      </c>
      <c r="AM373" s="105" t="str">
        <f>IF(BS_CONTROLE[[#This Row],[SB]]=0, "-", BS_CONTROLE[[#This Row],[SB]])</f>
        <v>-</v>
      </c>
      <c r="AN373" s="105" t="str">
        <f>IF(BS_CONTROLE[[#This Row],[SUB]]=0, "-", BS_CONTROLE[[#This Row],[SUB]])</f>
        <v>-</v>
      </c>
      <c r="AO373" s="105">
        <f>BS_CONTROLE[[#This Row],[KM - Inicio]]</f>
        <v>0</v>
      </c>
      <c r="AP373" s="105">
        <f>BS_CONTROLE[[#This Row],[KM - Inicio]]</f>
        <v>0</v>
      </c>
      <c r="AQ373" s="108"/>
      <c r="AR373" s="108"/>
      <c r="AS373" s="108"/>
      <c r="AT373" s="135"/>
      <c r="AU373" s="135"/>
      <c r="AV373" s="13"/>
      <c r="AW373" s="13"/>
      <c r="AX373" s="176" t="str">
        <f>IF(D373="","*",IFERROR(IF(ISODD(COUNT(AR373:AW373)),"ERRO",SUM((AS373-AR373),(AU373-AT373),(AW373-AV373))),"ERRO"))</f>
        <v>*</v>
      </c>
      <c r="AY373" s="153"/>
      <c r="AZ373" s="109"/>
      <c r="BA373" s="9" t="str">
        <f>IFERROR(_xlfn.XLOOKUP(AH373, BS_ATIVIDADE[ATIVIDADE],BS_ATIVIDADE[UNIDADE] ), "*")</f>
        <v>*</v>
      </c>
      <c r="BB373" s="12" t="str" cm="1">
        <f t="array" ref="BB3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3" s="12" t="str" cm="1">
        <f t="array" ref="BC3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3" s="10" t="str" cm="1">
        <f t="array" ref="BD3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3" s="150"/>
      <c r="BF373" s="15"/>
      <c r="BG373" s="16"/>
      <c r="BH373" s="16"/>
      <c r="BI373" s="16"/>
      <c r="BJ373" s="17"/>
      <c r="BK373" s="15"/>
      <c r="BL373" s="130"/>
      <c r="BM373" s="130"/>
      <c r="BN373" s="130"/>
      <c r="BO373" s="17"/>
      <c r="BP373" s="11" t="str">
        <f t="shared" si="21"/>
        <v>Aderente</v>
      </c>
      <c r="BQ373" s="18" t="str">
        <f>IF(OR(B373="",E373=""),"*",AX373/O373)</f>
        <v>*</v>
      </c>
      <c r="BR373" s="18" t="str">
        <f>IF(OR(B373="",E373=""),"*",AZ373/P373)</f>
        <v>*</v>
      </c>
      <c r="BS373" s="210" t="str">
        <f t="shared" si="22"/>
        <v/>
      </c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</row>
    <row r="374" spans="1:122">
      <c r="A374" s="45" t="str">
        <f t="shared" si="20"/>
        <v/>
      </c>
      <c r="B374" s="102"/>
      <c r="C374" s="134" t="str">
        <f>IF(BS_CONTROLE[[#This Row],[DATA]]="","",WEEKNUM(BS_CONTROLE[[#This Row],[DATA]]))</f>
        <v/>
      </c>
      <c r="D374" s="104"/>
      <c r="E374" s="126"/>
      <c r="F374" s="142" t="str">
        <f>IF(D374="","*",VLOOKUP(E374,BS_ATIVIDADE[],3,FALSE))</f>
        <v>*</v>
      </c>
      <c r="G374" s="106"/>
      <c r="H374" s="106"/>
      <c r="I374" s="105"/>
      <c r="J374" s="105"/>
      <c r="K374" s="105"/>
      <c r="L374" s="127" t="str" cm="1">
        <f t="array" ref="L3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4" s="127" t="str" cm="1">
        <f t="array" ref="M3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4" s="106"/>
      <c r="O374" s="106"/>
      <c r="P374" s="105"/>
      <c r="Q374" s="9" t="str">
        <f>IF(E374=0, "*", IFERROR(_xlfn.XLOOKUP(E374, BS_ATIVIDADE[ATIVIDADE], BS_ATIVIDADE[UNIDADE]), "*"))</f>
        <v>*</v>
      </c>
      <c r="R374" s="128" t="str" cm="1">
        <f t="array" ref="R3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4" s="128" t="str" cm="1">
        <f t="array" ref="S3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4" s="10" t="str" cm="1">
        <f t="array" ref="T3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4" s="105"/>
      <c r="V374" s="151"/>
      <c r="W374" s="104"/>
      <c r="X374" s="129"/>
      <c r="Y374" s="104"/>
      <c r="Z374" s="105"/>
      <c r="AA374" s="103"/>
      <c r="AB374" s="152"/>
      <c r="AC374" s="107"/>
      <c r="AD374" s="105"/>
      <c r="AE374" s="105"/>
      <c r="AF374" s="105"/>
      <c r="AG374" s="14"/>
      <c r="AH374" s="126" t="str">
        <f>IF(BS_CONTROLE[[#This Row],[Atividade]]=0, "-", BS_CONTROLE[[#This Row],[Atividade]])</f>
        <v>-</v>
      </c>
      <c r="AI374" s="8" t="str">
        <f>IF(BS_CONTROLE[[#This Row],[Atividade]]=0, "-", BS_CONTROLE[[#This Row],[Atividade]])</f>
        <v>-</v>
      </c>
      <c r="AJ374" s="30">
        <f>BS_CONTROLE[[#This Row],[Local - Partida]]</f>
        <v>0</v>
      </c>
      <c r="AK374" s="30">
        <f>BS_CONTROLE[[#This Row],[Local - Encerramento]]</f>
        <v>0</v>
      </c>
      <c r="AL374" s="105" t="str">
        <f>IF(BS_CONTROLE[[#This Row],[Entre - Estações]]=0, "-", BS_CONTROLE[[#This Row],[Entre - Estações]])</f>
        <v>-</v>
      </c>
      <c r="AM374" s="105" t="str">
        <f>IF(BS_CONTROLE[[#This Row],[SB]]=0, "-", BS_CONTROLE[[#This Row],[SB]])</f>
        <v>-</v>
      </c>
      <c r="AN374" s="105" t="str">
        <f>IF(BS_CONTROLE[[#This Row],[SUB]]=0, "-", BS_CONTROLE[[#This Row],[SUB]])</f>
        <v>-</v>
      </c>
      <c r="AO374" s="105">
        <f>BS_CONTROLE[[#This Row],[KM - Inicio]]</f>
        <v>0</v>
      </c>
      <c r="AP374" s="105">
        <f>BS_CONTROLE[[#This Row],[KM - Inicio]]</f>
        <v>0</v>
      </c>
      <c r="AQ374" s="108"/>
      <c r="AR374" s="108"/>
      <c r="AS374" s="108"/>
      <c r="AT374" s="135"/>
      <c r="AU374" s="135"/>
      <c r="AV374" s="13"/>
      <c r="AW374" s="13"/>
      <c r="AX374" s="176" t="str">
        <f>IF(D374="","*",IFERROR(IF(ISODD(COUNT(AR374:AW374)),"ERRO",SUM((AS374-AR374),(AU374-AT374),(AW374-AV374))),"ERRO"))</f>
        <v>*</v>
      </c>
      <c r="AY374" s="153"/>
      <c r="AZ374" s="109"/>
      <c r="BA374" s="9" t="str">
        <f>IFERROR(_xlfn.XLOOKUP(AH374, BS_ATIVIDADE[ATIVIDADE],BS_ATIVIDADE[UNIDADE] ), "*")</f>
        <v>*</v>
      </c>
      <c r="BB374" s="12" t="str" cm="1">
        <f t="array" ref="BB3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4" s="12" t="str" cm="1">
        <f t="array" ref="BC3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4" s="10" t="str" cm="1">
        <f t="array" ref="BD3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4" s="150"/>
      <c r="BF374" s="15"/>
      <c r="BG374" s="16"/>
      <c r="BH374" s="16"/>
      <c r="BI374" s="16"/>
      <c r="BJ374" s="17"/>
      <c r="BK374" s="15"/>
      <c r="BL374" s="130"/>
      <c r="BM374" s="130"/>
      <c r="BN374" s="130"/>
      <c r="BO374" s="17"/>
      <c r="BP374" s="11" t="str">
        <f t="shared" si="21"/>
        <v>Aderente</v>
      </c>
      <c r="BQ374" s="18" t="str">
        <f>IF(OR(B374="",E374=""),"*",AX374/O374)</f>
        <v>*</v>
      </c>
      <c r="BR374" s="18" t="str">
        <f>IF(OR(B374="",E374=""),"*",AZ374/P374)</f>
        <v>*</v>
      </c>
      <c r="BS374" s="210" t="str">
        <f t="shared" si="22"/>
        <v/>
      </c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</row>
    <row r="375" spans="1:122">
      <c r="A375" s="45" t="str">
        <f t="shared" si="20"/>
        <v/>
      </c>
      <c r="B375" s="102"/>
      <c r="C375" s="134" t="str">
        <f>IF(BS_CONTROLE[[#This Row],[DATA]]="","",WEEKNUM(BS_CONTROLE[[#This Row],[DATA]]))</f>
        <v/>
      </c>
      <c r="D375" s="104"/>
      <c r="E375" s="126"/>
      <c r="F375" s="142" t="str">
        <f>IF(D375="","*",VLOOKUP(E375,BS_ATIVIDADE[],3,FALSE))</f>
        <v>*</v>
      </c>
      <c r="G375" s="106"/>
      <c r="H375" s="106"/>
      <c r="I375" s="105"/>
      <c r="J375" s="105"/>
      <c r="K375" s="105"/>
      <c r="L375" s="127" t="str" cm="1">
        <f t="array" ref="L3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5" s="127" t="str" cm="1">
        <f t="array" ref="M3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5" s="106"/>
      <c r="O375" s="106"/>
      <c r="P375" s="105"/>
      <c r="Q375" s="9" t="str">
        <f>IF(E375=0, "*", IFERROR(_xlfn.XLOOKUP(E375, BS_ATIVIDADE[ATIVIDADE], BS_ATIVIDADE[UNIDADE]), "*"))</f>
        <v>*</v>
      </c>
      <c r="R375" s="128" t="str" cm="1">
        <f t="array" ref="R3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5" s="128" t="str" cm="1">
        <f t="array" ref="S3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5" s="10" t="str" cm="1">
        <f t="array" ref="T3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5" s="105"/>
      <c r="V375" s="151"/>
      <c r="W375" s="104"/>
      <c r="X375" s="129"/>
      <c r="Y375" s="104"/>
      <c r="Z375" s="105"/>
      <c r="AA375" s="103"/>
      <c r="AB375" s="152"/>
      <c r="AC375" s="107"/>
      <c r="AD375" s="105"/>
      <c r="AE375" s="105"/>
      <c r="AF375" s="105"/>
      <c r="AG375" s="14"/>
      <c r="AH375" s="126" t="str">
        <f>IF(BS_CONTROLE[[#This Row],[Atividade]]=0, "-", BS_CONTROLE[[#This Row],[Atividade]])</f>
        <v>-</v>
      </c>
      <c r="AI375" s="8" t="str">
        <f>IF(BS_CONTROLE[[#This Row],[Atividade]]=0, "-", BS_CONTROLE[[#This Row],[Atividade]])</f>
        <v>-</v>
      </c>
      <c r="AJ375" s="30">
        <f>BS_CONTROLE[[#This Row],[Local - Partida]]</f>
        <v>0</v>
      </c>
      <c r="AK375" s="30">
        <f>BS_CONTROLE[[#This Row],[Local - Encerramento]]</f>
        <v>0</v>
      </c>
      <c r="AL375" s="105" t="str">
        <f>IF(BS_CONTROLE[[#This Row],[Entre - Estações]]=0, "-", BS_CONTROLE[[#This Row],[Entre - Estações]])</f>
        <v>-</v>
      </c>
      <c r="AM375" s="105" t="str">
        <f>IF(BS_CONTROLE[[#This Row],[SB]]=0, "-", BS_CONTROLE[[#This Row],[SB]])</f>
        <v>-</v>
      </c>
      <c r="AN375" s="105" t="str">
        <f>IF(BS_CONTROLE[[#This Row],[SUB]]=0, "-", BS_CONTROLE[[#This Row],[SUB]])</f>
        <v>-</v>
      </c>
      <c r="AO375" s="105">
        <f>BS_CONTROLE[[#This Row],[KM - Inicio]]</f>
        <v>0</v>
      </c>
      <c r="AP375" s="105">
        <f>BS_CONTROLE[[#This Row],[KM - Inicio]]</f>
        <v>0</v>
      </c>
      <c r="AQ375" s="108"/>
      <c r="AR375" s="108"/>
      <c r="AS375" s="108"/>
      <c r="AT375" s="135"/>
      <c r="AU375" s="135"/>
      <c r="AV375" s="13"/>
      <c r="AW375" s="13"/>
      <c r="AX375" s="176" t="str">
        <f>IF(D375="","*",IFERROR(IF(ISODD(COUNT(AR375:AW375)),"ERRO",SUM((AS375-AR375),(AU375-AT375),(AW375-AV375))),"ERRO"))</f>
        <v>*</v>
      </c>
      <c r="AY375" s="153"/>
      <c r="AZ375" s="109"/>
      <c r="BA375" s="9" t="str">
        <f>IFERROR(_xlfn.XLOOKUP(AH375, BS_ATIVIDADE[ATIVIDADE],BS_ATIVIDADE[UNIDADE] ), "*")</f>
        <v>*</v>
      </c>
      <c r="BB375" s="12" t="str" cm="1">
        <f t="array" ref="BB3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5" s="12" t="str" cm="1">
        <f t="array" ref="BC3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5" s="10" t="str" cm="1">
        <f t="array" ref="BD3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5" s="150"/>
      <c r="BF375" s="15"/>
      <c r="BG375" s="16"/>
      <c r="BH375" s="16"/>
      <c r="BI375" s="16"/>
      <c r="BJ375" s="17"/>
      <c r="BK375" s="15"/>
      <c r="BL375" s="130"/>
      <c r="BM375" s="130"/>
      <c r="BN375" s="130"/>
      <c r="BO375" s="17"/>
      <c r="BP375" s="11" t="str">
        <f t="shared" si="21"/>
        <v>Aderente</v>
      </c>
      <c r="BQ375" s="18" t="str">
        <f>IF(OR(B375="",E375=""),"*",AX375/O375)</f>
        <v>*</v>
      </c>
      <c r="BR375" s="18" t="str">
        <f>IF(OR(B375="",E375=""),"*",AZ375/P375)</f>
        <v>*</v>
      </c>
      <c r="BS375" s="210" t="str">
        <f t="shared" si="22"/>
        <v/>
      </c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</row>
    <row r="376" spans="1:122">
      <c r="A376" s="45" t="str">
        <f t="shared" si="20"/>
        <v/>
      </c>
      <c r="B376" s="102"/>
      <c r="C376" s="134" t="str">
        <f>IF(BS_CONTROLE[[#This Row],[DATA]]="","",WEEKNUM(BS_CONTROLE[[#This Row],[DATA]]))</f>
        <v/>
      </c>
      <c r="D376" s="104"/>
      <c r="E376" s="126"/>
      <c r="F376" s="142" t="str">
        <f>IF(D376="","*",VLOOKUP(E376,BS_ATIVIDADE[],3,FALSE))</f>
        <v>*</v>
      </c>
      <c r="G376" s="106"/>
      <c r="H376" s="106"/>
      <c r="I376" s="105"/>
      <c r="J376" s="105"/>
      <c r="K376" s="105"/>
      <c r="L376" s="127" t="str" cm="1">
        <f t="array" ref="L3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6" s="127" t="str" cm="1">
        <f t="array" ref="M3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6" s="106"/>
      <c r="O376" s="106"/>
      <c r="P376" s="105"/>
      <c r="Q376" s="9" t="str">
        <f>IF(E376=0, "*", IFERROR(_xlfn.XLOOKUP(E376, BS_ATIVIDADE[ATIVIDADE], BS_ATIVIDADE[UNIDADE]), "*"))</f>
        <v>*</v>
      </c>
      <c r="R376" s="128" t="str" cm="1">
        <f t="array" ref="R3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6" s="128" t="str" cm="1">
        <f t="array" ref="S3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6" s="10" t="str" cm="1">
        <f t="array" ref="T3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6" s="105"/>
      <c r="V376" s="151"/>
      <c r="W376" s="104"/>
      <c r="X376" s="129"/>
      <c r="Y376" s="104"/>
      <c r="Z376" s="105"/>
      <c r="AA376" s="103"/>
      <c r="AB376" s="152"/>
      <c r="AC376" s="107"/>
      <c r="AD376" s="105"/>
      <c r="AE376" s="105"/>
      <c r="AF376" s="105"/>
      <c r="AG376" s="14"/>
      <c r="AH376" s="126" t="str">
        <f>IF(BS_CONTROLE[[#This Row],[Atividade]]=0, "-", BS_CONTROLE[[#This Row],[Atividade]])</f>
        <v>-</v>
      </c>
      <c r="AI376" s="8" t="str">
        <f>IF(BS_CONTROLE[[#This Row],[Atividade]]=0, "-", BS_CONTROLE[[#This Row],[Atividade]])</f>
        <v>-</v>
      </c>
      <c r="AJ376" s="30">
        <f>BS_CONTROLE[[#This Row],[Local - Partida]]</f>
        <v>0</v>
      </c>
      <c r="AK376" s="30">
        <f>BS_CONTROLE[[#This Row],[Local - Encerramento]]</f>
        <v>0</v>
      </c>
      <c r="AL376" s="105" t="str">
        <f>IF(BS_CONTROLE[[#This Row],[Entre - Estações]]=0, "-", BS_CONTROLE[[#This Row],[Entre - Estações]])</f>
        <v>-</v>
      </c>
      <c r="AM376" s="105" t="str">
        <f>IF(BS_CONTROLE[[#This Row],[SB]]=0, "-", BS_CONTROLE[[#This Row],[SB]])</f>
        <v>-</v>
      </c>
      <c r="AN376" s="105" t="str">
        <f>IF(BS_CONTROLE[[#This Row],[SUB]]=0, "-", BS_CONTROLE[[#This Row],[SUB]])</f>
        <v>-</v>
      </c>
      <c r="AO376" s="105">
        <f>BS_CONTROLE[[#This Row],[KM - Inicio]]</f>
        <v>0</v>
      </c>
      <c r="AP376" s="105">
        <f>BS_CONTROLE[[#This Row],[KM - Inicio]]</f>
        <v>0</v>
      </c>
      <c r="AQ376" s="108"/>
      <c r="AR376" s="108"/>
      <c r="AS376" s="108"/>
      <c r="AT376" s="135"/>
      <c r="AU376" s="135"/>
      <c r="AV376" s="13"/>
      <c r="AW376" s="13"/>
      <c r="AX376" s="176" t="str">
        <f>IF(D376="","*",IFERROR(IF(ISODD(COUNT(AR376:AW376)),"ERRO",SUM((AS376-AR376),(AU376-AT376),(AW376-AV376))),"ERRO"))</f>
        <v>*</v>
      </c>
      <c r="AY376" s="153"/>
      <c r="AZ376" s="109"/>
      <c r="BA376" s="9" t="str">
        <f>IFERROR(_xlfn.XLOOKUP(AH376, BS_ATIVIDADE[ATIVIDADE],BS_ATIVIDADE[UNIDADE] ), "*")</f>
        <v>*</v>
      </c>
      <c r="BB376" s="12" t="str" cm="1">
        <f t="array" ref="BB3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6" s="12" t="str" cm="1">
        <f t="array" ref="BC3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6" s="10" t="str" cm="1">
        <f t="array" ref="BD3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6" s="150"/>
      <c r="BF376" s="15"/>
      <c r="BG376" s="16"/>
      <c r="BH376" s="16"/>
      <c r="BI376" s="16"/>
      <c r="BJ376" s="17"/>
      <c r="BK376" s="15"/>
      <c r="BL376" s="130"/>
      <c r="BM376" s="130"/>
      <c r="BN376" s="130"/>
      <c r="BO376" s="17"/>
      <c r="BP376" s="11" t="str">
        <f t="shared" si="21"/>
        <v>Aderente</v>
      </c>
      <c r="BQ376" s="18" t="str">
        <f>IF(OR(B376="",E376=""),"*",AX376/O376)</f>
        <v>*</v>
      </c>
      <c r="BR376" s="18" t="str">
        <f>IF(OR(B376="",E376=""),"*",AZ376/P376)</f>
        <v>*</v>
      </c>
      <c r="BS376" s="210" t="str">
        <f t="shared" si="22"/>
        <v/>
      </c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</row>
    <row r="377" spans="1:122">
      <c r="A377" s="45" t="str">
        <f t="shared" si="20"/>
        <v/>
      </c>
      <c r="B377" s="102"/>
      <c r="C377" s="134" t="str">
        <f>IF(BS_CONTROLE[[#This Row],[DATA]]="","",WEEKNUM(BS_CONTROLE[[#This Row],[DATA]]))</f>
        <v/>
      </c>
      <c r="D377" s="104"/>
      <c r="E377" s="126"/>
      <c r="F377" s="142" t="str">
        <f>IF(D377="","*",VLOOKUP(E377,BS_ATIVIDADE[],3,FALSE))</f>
        <v>*</v>
      </c>
      <c r="G377" s="106"/>
      <c r="H377" s="106"/>
      <c r="I377" s="105"/>
      <c r="J377" s="105"/>
      <c r="K377" s="105"/>
      <c r="L377" s="127" t="str" cm="1">
        <f t="array" ref="L3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7" s="127" t="str" cm="1">
        <f t="array" ref="M3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7" s="106"/>
      <c r="O377" s="106"/>
      <c r="P377" s="105"/>
      <c r="Q377" s="9" t="str">
        <f>IF(E377=0, "*", IFERROR(_xlfn.XLOOKUP(E377, BS_ATIVIDADE[ATIVIDADE], BS_ATIVIDADE[UNIDADE]), "*"))</f>
        <v>*</v>
      </c>
      <c r="R377" s="128" t="str" cm="1">
        <f t="array" ref="R3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7" s="128" t="str" cm="1">
        <f t="array" ref="S3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7" s="10" t="str" cm="1">
        <f t="array" ref="T3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7" s="105"/>
      <c r="V377" s="151"/>
      <c r="W377" s="104"/>
      <c r="X377" s="129"/>
      <c r="Y377" s="104"/>
      <c r="Z377" s="105"/>
      <c r="AA377" s="103"/>
      <c r="AB377" s="152"/>
      <c r="AC377" s="107"/>
      <c r="AD377" s="105"/>
      <c r="AE377" s="105"/>
      <c r="AF377" s="105"/>
      <c r="AG377" s="14"/>
      <c r="AH377" s="126" t="str">
        <f>IF(BS_CONTROLE[[#This Row],[Atividade]]=0, "-", BS_CONTROLE[[#This Row],[Atividade]])</f>
        <v>-</v>
      </c>
      <c r="AI377" s="8" t="str">
        <f>IF(BS_CONTROLE[[#This Row],[Atividade]]=0, "-", BS_CONTROLE[[#This Row],[Atividade]])</f>
        <v>-</v>
      </c>
      <c r="AJ377" s="30">
        <f>BS_CONTROLE[[#This Row],[Local - Partida]]</f>
        <v>0</v>
      </c>
      <c r="AK377" s="30">
        <f>BS_CONTROLE[[#This Row],[Local - Encerramento]]</f>
        <v>0</v>
      </c>
      <c r="AL377" s="105" t="str">
        <f>IF(BS_CONTROLE[[#This Row],[Entre - Estações]]=0, "-", BS_CONTROLE[[#This Row],[Entre - Estações]])</f>
        <v>-</v>
      </c>
      <c r="AM377" s="105" t="str">
        <f>IF(BS_CONTROLE[[#This Row],[SB]]=0, "-", BS_CONTROLE[[#This Row],[SB]])</f>
        <v>-</v>
      </c>
      <c r="AN377" s="105" t="str">
        <f>IF(BS_CONTROLE[[#This Row],[SUB]]=0, "-", BS_CONTROLE[[#This Row],[SUB]])</f>
        <v>-</v>
      </c>
      <c r="AO377" s="105">
        <f>BS_CONTROLE[[#This Row],[KM - Inicio]]</f>
        <v>0</v>
      </c>
      <c r="AP377" s="105">
        <f>BS_CONTROLE[[#This Row],[KM - Inicio]]</f>
        <v>0</v>
      </c>
      <c r="AQ377" s="108"/>
      <c r="AR377" s="108"/>
      <c r="AS377" s="108"/>
      <c r="AT377" s="135"/>
      <c r="AU377" s="135"/>
      <c r="AV377" s="13"/>
      <c r="AW377" s="13"/>
      <c r="AX377" s="176" t="str">
        <f>IF(D377="","*",IFERROR(IF(ISODD(COUNT(AR377:AW377)),"ERRO",SUM((AS377-AR377),(AU377-AT377),(AW377-AV377))),"ERRO"))</f>
        <v>*</v>
      </c>
      <c r="AY377" s="153"/>
      <c r="AZ377" s="109"/>
      <c r="BA377" s="9" t="str">
        <f>IFERROR(_xlfn.XLOOKUP(AH377, BS_ATIVIDADE[ATIVIDADE],BS_ATIVIDADE[UNIDADE] ), "*")</f>
        <v>*</v>
      </c>
      <c r="BB377" s="12" t="str" cm="1">
        <f t="array" ref="BB3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7" s="12" t="str" cm="1">
        <f t="array" ref="BC3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7" s="10" t="str" cm="1">
        <f t="array" ref="BD3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7" s="150"/>
      <c r="BF377" s="15"/>
      <c r="BG377" s="16"/>
      <c r="BH377" s="16"/>
      <c r="BI377" s="16"/>
      <c r="BJ377" s="17"/>
      <c r="BK377" s="15"/>
      <c r="BL377" s="130"/>
      <c r="BM377" s="130"/>
      <c r="BN377" s="130"/>
      <c r="BO377" s="17"/>
      <c r="BP377" s="11" t="str">
        <f t="shared" si="21"/>
        <v>Aderente</v>
      </c>
      <c r="BQ377" s="18" t="str">
        <f>IF(OR(B377="",E377=""),"*",AX377/O377)</f>
        <v>*</v>
      </c>
      <c r="BR377" s="18" t="str">
        <f>IF(OR(B377="",E377=""),"*",AZ377/P377)</f>
        <v>*</v>
      </c>
      <c r="BS377" s="210" t="str">
        <f t="shared" si="22"/>
        <v/>
      </c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</row>
    <row r="378" spans="1:122">
      <c r="A378" s="45" t="str">
        <f t="shared" si="20"/>
        <v/>
      </c>
      <c r="B378" s="102"/>
      <c r="C378" s="134" t="str">
        <f>IF(BS_CONTROLE[[#This Row],[DATA]]="","",WEEKNUM(BS_CONTROLE[[#This Row],[DATA]]))</f>
        <v/>
      </c>
      <c r="D378" s="104"/>
      <c r="E378" s="126"/>
      <c r="F378" s="142" t="str">
        <f>IF(D378="","*",VLOOKUP(E378,BS_ATIVIDADE[],3,FALSE))</f>
        <v>*</v>
      </c>
      <c r="G378" s="106"/>
      <c r="H378" s="106"/>
      <c r="I378" s="105"/>
      <c r="J378" s="105"/>
      <c r="K378" s="105"/>
      <c r="L378" s="127" t="str" cm="1">
        <f t="array" ref="L3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8" s="127" t="str" cm="1">
        <f t="array" ref="M3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8" s="106"/>
      <c r="O378" s="106"/>
      <c r="P378" s="105"/>
      <c r="Q378" s="9" t="str">
        <f>IF(E378=0, "*", IFERROR(_xlfn.XLOOKUP(E378, BS_ATIVIDADE[ATIVIDADE], BS_ATIVIDADE[UNIDADE]), "*"))</f>
        <v>*</v>
      </c>
      <c r="R378" s="128" t="str" cm="1">
        <f t="array" ref="R3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8" s="128" t="str" cm="1">
        <f t="array" ref="S3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8" s="10" t="str" cm="1">
        <f t="array" ref="T3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8" s="105"/>
      <c r="V378" s="151"/>
      <c r="W378" s="104"/>
      <c r="X378" s="129"/>
      <c r="Y378" s="104"/>
      <c r="Z378" s="105"/>
      <c r="AA378" s="103"/>
      <c r="AB378" s="152"/>
      <c r="AC378" s="107"/>
      <c r="AD378" s="105"/>
      <c r="AE378" s="105"/>
      <c r="AF378" s="105"/>
      <c r="AG378" s="14"/>
      <c r="AH378" s="126" t="str">
        <f>IF(BS_CONTROLE[[#This Row],[Atividade]]=0, "-", BS_CONTROLE[[#This Row],[Atividade]])</f>
        <v>-</v>
      </c>
      <c r="AI378" s="8" t="str">
        <f>IF(BS_CONTROLE[[#This Row],[Atividade]]=0, "-", BS_CONTROLE[[#This Row],[Atividade]])</f>
        <v>-</v>
      </c>
      <c r="AJ378" s="30">
        <f>BS_CONTROLE[[#This Row],[Local - Partida]]</f>
        <v>0</v>
      </c>
      <c r="AK378" s="30">
        <f>BS_CONTROLE[[#This Row],[Local - Encerramento]]</f>
        <v>0</v>
      </c>
      <c r="AL378" s="105" t="str">
        <f>IF(BS_CONTROLE[[#This Row],[Entre - Estações]]=0, "-", BS_CONTROLE[[#This Row],[Entre - Estações]])</f>
        <v>-</v>
      </c>
      <c r="AM378" s="105" t="str">
        <f>IF(BS_CONTROLE[[#This Row],[SB]]=0, "-", BS_CONTROLE[[#This Row],[SB]])</f>
        <v>-</v>
      </c>
      <c r="AN378" s="105" t="str">
        <f>IF(BS_CONTROLE[[#This Row],[SUB]]=0, "-", BS_CONTROLE[[#This Row],[SUB]])</f>
        <v>-</v>
      </c>
      <c r="AO378" s="105">
        <f>BS_CONTROLE[[#This Row],[KM - Inicio]]</f>
        <v>0</v>
      </c>
      <c r="AP378" s="105">
        <f>BS_CONTROLE[[#This Row],[KM - Inicio]]</f>
        <v>0</v>
      </c>
      <c r="AQ378" s="108"/>
      <c r="AR378" s="108"/>
      <c r="AS378" s="108"/>
      <c r="AT378" s="135"/>
      <c r="AU378" s="135"/>
      <c r="AV378" s="13"/>
      <c r="AW378" s="13"/>
      <c r="AX378" s="176" t="str">
        <f>IF(D378="","*",IFERROR(IF(ISODD(COUNT(AR378:AW378)),"ERRO",SUM((AS378-AR378),(AU378-AT378),(AW378-AV378))),"ERRO"))</f>
        <v>*</v>
      </c>
      <c r="AY378" s="153"/>
      <c r="AZ378" s="109"/>
      <c r="BA378" s="9" t="str">
        <f>IFERROR(_xlfn.XLOOKUP(AH378, BS_ATIVIDADE[ATIVIDADE],BS_ATIVIDADE[UNIDADE] ), "*")</f>
        <v>*</v>
      </c>
      <c r="BB378" s="12" t="str" cm="1">
        <f t="array" ref="BB3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8" s="12" t="str" cm="1">
        <f t="array" ref="BC3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8" s="10" t="str" cm="1">
        <f t="array" ref="BD3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8" s="150"/>
      <c r="BF378" s="15"/>
      <c r="BG378" s="16"/>
      <c r="BH378" s="16"/>
      <c r="BI378" s="16"/>
      <c r="BJ378" s="17"/>
      <c r="BK378" s="15"/>
      <c r="BL378" s="130"/>
      <c r="BM378" s="130"/>
      <c r="BN378" s="130"/>
      <c r="BO378" s="17"/>
      <c r="BP378" s="11" t="str">
        <f t="shared" si="21"/>
        <v>Aderente</v>
      </c>
      <c r="BQ378" s="18" t="str">
        <f>IF(OR(B378="",E378=""),"*",AX378/O378)</f>
        <v>*</v>
      </c>
      <c r="BR378" s="18" t="str">
        <f>IF(OR(B378="",E378=""),"*",AZ378/P378)</f>
        <v>*</v>
      </c>
      <c r="BS378" s="210" t="str">
        <f t="shared" si="22"/>
        <v/>
      </c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</row>
    <row r="379" spans="1:122">
      <c r="A379" s="45" t="str">
        <f t="shared" si="20"/>
        <v/>
      </c>
      <c r="B379" s="102"/>
      <c r="C379" s="134" t="str">
        <f>IF(BS_CONTROLE[[#This Row],[DATA]]="","",WEEKNUM(BS_CONTROLE[[#This Row],[DATA]]))</f>
        <v/>
      </c>
      <c r="D379" s="104"/>
      <c r="E379" s="126"/>
      <c r="F379" s="142" t="str">
        <f>IF(D379="","*",VLOOKUP(E379,BS_ATIVIDADE[],3,FALSE))</f>
        <v>*</v>
      </c>
      <c r="G379" s="106"/>
      <c r="H379" s="106"/>
      <c r="I379" s="105"/>
      <c r="J379" s="105"/>
      <c r="K379" s="105"/>
      <c r="L379" s="127" t="str" cm="1">
        <f t="array" ref="L3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79" s="127" t="str" cm="1">
        <f t="array" ref="M3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79" s="106"/>
      <c r="O379" s="106"/>
      <c r="P379" s="105"/>
      <c r="Q379" s="9" t="str">
        <f>IF(E379=0, "*", IFERROR(_xlfn.XLOOKUP(E379, BS_ATIVIDADE[ATIVIDADE], BS_ATIVIDADE[UNIDADE]), "*"))</f>
        <v>*</v>
      </c>
      <c r="R379" s="128" t="str" cm="1">
        <f t="array" ref="R3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79" s="128" t="str" cm="1">
        <f t="array" ref="S3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79" s="10" t="str" cm="1">
        <f t="array" ref="T3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79" s="105"/>
      <c r="V379" s="151"/>
      <c r="W379" s="104"/>
      <c r="X379" s="129"/>
      <c r="Y379" s="104"/>
      <c r="Z379" s="105"/>
      <c r="AA379" s="103"/>
      <c r="AB379" s="152"/>
      <c r="AC379" s="107"/>
      <c r="AD379" s="105"/>
      <c r="AE379" s="105"/>
      <c r="AF379" s="105"/>
      <c r="AG379" s="14"/>
      <c r="AH379" s="126" t="str">
        <f>IF(BS_CONTROLE[[#This Row],[Atividade]]=0, "-", BS_CONTROLE[[#This Row],[Atividade]])</f>
        <v>-</v>
      </c>
      <c r="AI379" s="8" t="str">
        <f>IF(BS_CONTROLE[[#This Row],[Atividade]]=0, "-", BS_CONTROLE[[#This Row],[Atividade]])</f>
        <v>-</v>
      </c>
      <c r="AJ379" s="30">
        <f>BS_CONTROLE[[#This Row],[Local - Partida]]</f>
        <v>0</v>
      </c>
      <c r="AK379" s="30">
        <f>BS_CONTROLE[[#This Row],[Local - Encerramento]]</f>
        <v>0</v>
      </c>
      <c r="AL379" s="105" t="str">
        <f>IF(BS_CONTROLE[[#This Row],[Entre - Estações]]=0, "-", BS_CONTROLE[[#This Row],[Entre - Estações]])</f>
        <v>-</v>
      </c>
      <c r="AM379" s="105" t="str">
        <f>IF(BS_CONTROLE[[#This Row],[SB]]=0, "-", BS_CONTROLE[[#This Row],[SB]])</f>
        <v>-</v>
      </c>
      <c r="AN379" s="105" t="str">
        <f>IF(BS_CONTROLE[[#This Row],[SUB]]=0, "-", BS_CONTROLE[[#This Row],[SUB]])</f>
        <v>-</v>
      </c>
      <c r="AO379" s="105">
        <f>BS_CONTROLE[[#This Row],[KM - Inicio]]</f>
        <v>0</v>
      </c>
      <c r="AP379" s="105">
        <f>BS_CONTROLE[[#This Row],[KM - Inicio]]</f>
        <v>0</v>
      </c>
      <c r="AQ379" s="108"/>
      <c r="AR379" s="108"/>
      <c r="AS379" s="108"/>
      <c r="AT379" s="135"/>
      <c r="AU379" s="135"/>
      <c r="AV379" s="13"/>
      <c r="AW379" s="13"/>
      <c r="AX379" s="176" t="str">
        <f>IF(D379="","*",IFERROR(IF(ISODD(COUNT(AR379:AW379)),"ERRO",SUM((AS379-AR379),(AU379-AT379),(AW379-AV379))),"ERRO"))</f>
        <v>*</v>
      </c>
      <c r="AY379" s="153"/>
      <c r="AZ379" s="109"/>
      <c r="BA379" s="9" t="str">
        <f>IFERROR(_xlfn.XLOOKUP(AH379, BS_ATIVIDADE[ATIVIDADE],BS_ATIVIDADE[UNIDADE] ), "*")</f>
        <v>*</v>
      </c>
      <c r="BB379" s="12" t="str" cm="1">
        <f t="array" ref="BB3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79" s="12" t="str" cm="1">
        <f t="array" ref="BC3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79" s="10" t="str" cm="1">
        <f t="array" ref="BD3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79" s="150"/>
      <c r="BF379" s="15"/>
      <c r="BG379" s="16"/>
      <c r="BH379" s="16"/>
      <c r="BI379" s="16"/>
      <c r="BJ379" s="17"/>
      <c r="BK379" s="15"/>
      <c r="BL379" s="130"/>
      <c r="BM379" s="130"/>
      <c r="BN379" s="130"/>
      <c r="BO379" s="17"/>
      <c r="BP379" s="11" t="str">
        <f t="shared" si="21"/>
        <v>Aderente</v>
      </c>
      <c r="BQ379" s="18" t="str">
        <f>IF(OR(B379="",E379=""),"*",AX379/O379)</f>
        <v>*</v>
      </c>
      <c r="BR379" s="18" t="str">
        <f>IF(OR(B379="",E379=""),"*",AZ379/P379)</f>
        <v>*</v>
      </c>
      <c r="BS379" s="210" t="str">
        <f t="shared" si="22"/>
        <v/>
      </c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</row>
    <row r="380" spans="1:122">
      <c r="A380" s="45" t="str">
        <f t="shared" si="20"/>
        <v/>
      </c>
      <c r="B380" s="102"/>
      <c r="C380" s="134" t="str">
        <f>IF(BS_CONTROLE[[#This Row],[DATA]]="","",WEEKNUM(BS_CONTROLE[[#This Row],[DATA]]))</f>
        <v/>
      </c>
      <c r="D380" s="104"/>
      <c r="E380" s="126"/>
      <c r="F380" s="142" t="str">
        <f>IF(D380="","*",VLOOKUP(E380,BS_ATIVIDADE[],3,FALSE))</f>
        <v>*</v>
      </c>
      <c r="G380" s="106"/>
      <c r="H380" s="106"/>
      <c r="I380" s="105"/>
      <c r="J380" s="105"/>
      <c r="K380" s="105"/>
      <c r="L380" s="127" t="str" cm="1">
        <f t="array" ref="L3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0" s="127" t="str" cm="1">
        <f t="array" ref="M3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0" s="106"/>
      <c r="O380" s="106"/>
      <c r="P380" s="105"/>
      <c r="Q380" s="9" t="str">
        <f>IF(E380=0, "*", IFERROR(_xlfn.XLOOKUP(E380, BS_ATIVIDADE[ATIVIDADE], BS_ATIVIDADE[UNIDADE]), "*"))</f>
        <v>*</v>
      </c>
      <c r="R380" s="128" t="str" cm="1">
        <f t="array" ref="R3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0" s="128" t="str" cm="1">
        <f t="array" ref="S3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0" s="10" t="str" cm="1">
        <f t="array" ref="T3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0" s="105"/>
      <c r="V380" s="151"/>
      <c r="W380" s="104"/>
      <c r="X380" s="129"/>
      <c r="Y380" s="104"/>
      <c r="Z380" s="105"/>
      <c r="AA380" s="103"/>
      <c r="AB380" s="152"/>
      <c r="AC380" s="107"/>
      <c r="AD380" s="105"/>
      <c r="AE380" s="105"/>
      <c r="AF380" s="105"/>
      <c r="AG380" s="14"/>
      <c r="AH380" s="126" t="str">
        <f>IF(BS_CONTROLE[[#This Row],[Atividade]]=0, "-", BS_CONTROLE[[#This Row],[Atividade]])</f>
        <v>-</v>
      </c>
      <c r="AI380" s="8" t="str">
        <f>IF(BS_CONTROLE[[#This Row],[Atividade]]=0, "-", BS_CONTROLE[[#This Row],[Atividade]])</f>
        <v>-</v>
      </c>
      <c r="AJ380" s="30">
        <f>BS_CONTROLE[[#This Row],[Local - Partida]]</f>
        <v>0</v>
      </c>
      <c r="AK380" s="30">
        <f>BS_CONTROLE[[#This Row],[Local - Encerramento]]</f>
        <v>0</v>
      </c>
      <c r="AL380" s="105" t="str">
        <f>IF(BS_CONTROLE[[#This Row],[Entre - Estações]]=0, "-", BS_CONTROLE[[#This Row],[Entre - Estações]])</f>
        <v>-</v>
      </c>
      <c r="AM380" s="105" t="str">
        <f>IF(BS_CONTROLE[[#This Row],[SB]]=0, "-", BS_CONTROLE[[#This Row],[SB]])</f>
        <v>-</v>
      </c>
      <c r="AN380" s="105" t="str">
        <f>IF(BS_CONTROLE[[#This Row],[SUB]]=0, "-", BS_CONTROLE[[#This Row],[SUB]])</f>
        <v>-</v>
      </c>
      <c r="AO380" s="105">
        <f>BS_CONTROLE[[#This Row],[KM - Inicio]]</f>
        <v>0</v>
      </c>
      <c r="AP380" s="105">
        <f>BS_CONTROLE[[#This Row],[KM - Inicio]]</f>
        <v>0</v>
      </c>
      <c r="AQ380" s="108"/>
      <c r="AR380" s="108"/>
      <c r="AS380" s="108"/>
      <c r="AT380" s="135"/>
      <c r="AU380" s="135"/>
      <c r="AV380" s="13"/>
      <c r="AW380" s="13"/>
      <c r="AX380" s="176" t="str">
        <f>IF(D380="","*",IFERROR(IF(ISODD(COUNT(AR380:AW380)),"ERRO",SUM((AS380-AR380),(AU380-AT380),(AW380-AV380))),"ERRO"))</f>
        <v>*</v>
      </c>
      <c r="AY380" s="153"/>
      <c r="AZ380" s="109"/>
      <c r="BA380" s="9" t="str">
        <f>IFERROR(_xlfn.XLOOKUP(AH380, BS_ATIVIDADE[ATIVIDADE],BS_ATIVIDADE[UNIDADE] ), "*")</f>
        <v>*</v>
      </c>
      <c r="BB380" s="12" t="str" cm="1">
        <f t="array" ref="BB3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0" s="12" t="str" cm="1">
        <f t="array" ref="BC3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0" s="10" t="str" cm="1">
        <f t="array" ref="BD3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0" s="150"/>
      <c r="BF380" s="15"/>
      <c r="BG380" s="16"/>
      <c r="BH380" s="16"/>
      <c r="BI380" s="16"/>
      <c r="BJ380" s="17"/>
      <c r="BK380" s="15"/>
      <c r="BL380" s="130"/>
      <c r="BM380" s="130"/>
      <c r="BN380" s="130"/>
      <c r="BO380" s="17"/>
      <c r="BP380" s="11" t="str">
        <f t="shared" si="21"/>
        <v>Aderente</v>
      </c>
      <c r="BQ380" s="18" t="str">
        <f>IF(OR(B380="",E380=""),"*",AX380/O380)</f>
        <v>*</v>
      </c>
      <c r="BR380" s="18" t="str">
        <f>IF(OR(B380="",E380=""),"*",AZ380/P380)</f>
        <v>*</v>
      </c>
      <c r="BS380" s="210" t="str">
        <f t="shared" si="22"/>
        <v/>
      </c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</row>
    <row r="381" spans="1:122">
      <c r="A381" s="45" t="str">
        <f t="shared" si="20"/>
        <v/>
      </c>
      <c r="B381" s="102"/>
      <c r="C381" s="134" t="str">
        <f>IF(BS_CONTROLE[[#This Row],[DATA]]="","",WEEKNUM(BS_CONTROLE[[#This Row],[DATA]]))</f>
        <v/>
      </c>
      <c r="D381" s="104"/>
      <c r="E381" s="126"/>
      <c r="F381" s="142" t="str">
        <f>IF(D381="","*",VLOOKUP(E381,BS_ATIVIDADE[],3,FALSE))</f>
        <v>*</v>
      </c>
      <c r="G381" s="106"/>
      <c r="H381" s="106"/>
      <c r="I381" s="105"/>
      <c r="J381" s="105"/>
      <c r="K381" s="105"/>
      <c r="L381" s="127" t="str" cm="1">
        <f t="array" ref="L3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1" s="127" t="str" cm="1">
        <f t="array" ref="M3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1" s="106"/>
      <c r="O381" s="106"/>
      <c r="P381" s="105"/>
      <c r="Q381" s="9" t="str">
        <f>IF(E381=0, "*", IFERROR(_xlfn.XLOOKUP(E381, BS_ATIVIDADE[ATIVIDADE], BS_ATIVIDADE[UNIDADE]), "*"))</f>
        <v>*</v>
      </c>
      <c r="R381" s="128" t="str" cm="1">
        <f t="array" ref="R3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1" s="128" t="str" cm="1">
        <f t="array" ref="S3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1" s="10" t="str" cm="1">
        <f t="array" ref="T3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1" s="105"/>
      <c r="V381" s="151"/>
      <c r="W381" s="104"/>
      <c r="X381" s="129"/>
      <c r="Y381" s="104"/>
      <c r="Z381" s="105"/>
      <c r="AA381" s="103"/>
      <c r="AB381" s="152"/>
      <c r="AC381" s="107"/>
      <c r="AD381" s="105"/>
      <c r="AE381" s="105"/>
      <c r="AF381" s="105"/>
      <c r="AG381" s="14"/>
      <c r="AH381" s="126" t="str">
        <f>IF(BS_CONTROLE[[#This Row],[Atividade]]=0, "-", BS_CONTROLE[[#This Row],[Atividade]])</f>
        <v>-</v>
      </c>
      <c r="AI381" s="8" t="str">
        <f>IF(BS_CONTROLE[[#This Row],[Atividade]]=0, "-", BS_CONTROLE[[#This Row],[Atividade]])</f>
        <v>-</v>
      </c>
      <c r="AJ381" s="30">
        <f>BS_CONTROLE[[#This Row],[Local - Partida]]</f>
        <v>0</v>
      </c>
      <c r="AK381" s="30">
        <f>BS_CONTROLE[[#This Row],[Local - Encerramento]]</f>
        <v>0</v>
      </c>
      <c r="AL381" s="105" t="str">
        <f>IF(BS_CONTROLE[[#This Row],[Entre - Estações]]=0, "-", BS_CONTROLE[[#This Row],[Entre - Estações]])</f>
        <v>-</v>
      </c>
      <c r="AM381" s="105" t="str">
        <f>IF(BS_CONTROLE[[#This Row],[SB]]=0, "-", BS_CONTROLE[[#This Row],[SB]])</f>
        <v>-</v>
      </c>
      <c r="AN381" s="105" t="str">
        <f>IF(BS_CONTROLE[[#This Row],[SUB]]=0, "-", BS_CONTROLE[[#This Row],[SUB]])</f>
        <v>-</v>
      </c>
      <c r="AO381" s="105">
        <f>BS_CONTROLE[[#This Row],[KM - Inicio]]</f>
        <v>0</v>
      </c>
      <c r="AP381" s="105">
        <f>BS_CONTROLE[[#This Row],[KM - Inicio]]</f>
        <v>0</v>
      </c>
      <c r="AQ381" s="108"/>
      <c r="AR381" s="108"/>
      <c r="AS381" s="108"/>
      <c r="AT381" s="135"/>
      <c r="AU381" s="135"/>
      <c r="AV381" s="13"/>
      <c r="AW381" s="13"/>
      <c r="AX381" s="176" t="str">
        <f>IF(D381="","*",IFERROR(IF(ISODD(COUNT(AR381:AW381)),"ERRO",SUM((AS381-AR381),(AU381-AT381),(AW381-AV381))),"ERRO"))</f>
        <v>*</v>
      </c>
      <c r="AY381" s="153"/>
      <c r="AZ381" s="109"/>
      <c r="BA381" s="9" t="str">
        <f>IFERROR(_xlfn.XLOOKUP(AH381, BS_ATIVIDADE[ATIVIDADE],BS_ATIVIDADE[UNIDADE] ), "*")</f>
        <v>*</v>
      </c>
      <c r="BB381" s="12" t="str" cm="1">
        <f t="array" ref="BB3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1" s="12" t="str" cm="1">
        <f t="array" ref="BC3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1" s="10" t="str" cm="1">
        <f t="array" ref="BD3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1" s="150"/>
      <c r="BF381" s="15"/>
      <c r="BG381" s="16"/>
      <c r="BH381" s="16"/>
      <c r="BI381" s="16"/>
      <c r="BJ381" s="17"/>
      <c r="BK381" s="15"/>
      <c r="BL381" s="130"/>
      <c r="BM381" s="130"/>
      <c r="BN381" s="130"/>
      <c r="BO381" s="17"/>
      <c r="BP381" s="11" t="str">
        <f t="shared" si="21"/>
        <v>Aderente</v>
      </c>
      <c r="BQ381" s="18" t="str">
        <f>IF(OR(B381="",E381=""),"*",AX381/O381)</f>
        <v>*</v>
      </c>
      <c r="BR381" s="18" t="str">
        <f>IF(OR(B381="",E381=""),"*",AZ381/P381)</f>
        <v>*</v>
      </c>
      <c r="BS381" s="210" t="str">
        <f t="shared" si="22"/>
        <v/>
      </c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</row>
    <row r="382" spans="1:122">
      <c r="A382" s="45" t="str">
        <f t="shared" si="20"/>
        <v/>
      </c>
      <c r="B382" s="102"/>
      <c r="C382" s="134" t="str">
        <f>IF(BS_CONTROLE[[#This Row],[DATA]]="","",WEEKNUM(BS_CONTROLE[[#This Row],[DATA]]))</f>
        <v/>
      </c>
      <c r="D382" s="104"/>
      <c r="E382" s="126"/>
      <c r="F382" s="142" t="str">
        <f>IF(D382="","*",VLOOKUP(E382,BS_ATIVIDADE[],3,FALSE))</f>
        <v>*</v>
      </c>
      <c r="G382" s="106"/>
      <c r="H382" s="106"/>
      <c r="I382" s="105"/>
      <c r="J382" s="105"/>
      <c r="K382" s="105"/>
      <c r="L382" s="127" t="str" cm="1">
        <f t="array" ref="L3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2" s="127" t="str" cm="1">
        <f t="array" ref="M3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2" s="106"/>
      <c r="O382" s="106"/>
      <c r="P382" s="105"/>
      <c r="Q382" s="9" t="str">
        <f>IF(E382=0, "*", IFERROR(_xlfn.XLOOKUP(E382, BS_ATIVIDADE[ATIVIDADE], BS_ATIVIDADE[UNIDADE]), "*"))</f>
        <v>*</v>
      </c>
      <c r="R382" s="128" t="str" cm="1">
        <f t="array" ref="R3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2" s="128" t="str" cm="1">
        <f t="array" ref="S3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2" s="10" t="str" cm="1">
        <f t="array" ref="T3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2" s="105"/>
      <c r="V382" s="151"/>
      <c r="W382" s="104"/>
      <c r="X382" s="129"/>
      <c r="Y382" s="104"/>
      <c r="Z382" s="105"/>
      <c r="AA382" s="103"/>
      <c r="AB382" s="152"/>
      <c r="AC382" s="107"/>
      <c r="AD382" s="105"/>
      <c r="AE382" s="105"/>
      <c r="AF382" s="105"/>
      <c r="AG382" s="14"/>
      <c r="AH382" s="126" t="str">
        <f>IF(BS_CONTROLE[[#This Row],[Atividade]]=0, "-", BS_CONTROLE[[#This Row],[Atividade]])</f>
        <v>-</v>
      </c>
      <c r="AI382" s="8" t="str">
        <f>IF(BS_CONTROLE[[#This Row],[Atividade]]=0, "-", BS_CONTROLE[[#This Row],[Atividade]])</f>
        <v>-</v>
      </c>
      <c r="AJ382" s="30">
        <f>BS_CONTROLE[[#This Row],[Local - Partida]]</f>
        <v>0</v>
      </c>
      <c r="AK382" s="30">
        <f>BS_CONTROLE[[#This Row],[Local - Encerramento]]</f>
        <v>0</v>
      </c>
      <c r="AL382" s="105" t="str">
        <f>IF(BS_CONTROLE[[#This Row],[Entre - Estações]]=0, "-", BS_CONTROLE[[#This Row],[Entre - Estações]])</f>
        <v>-</v>
      </c>
      <c r="AM382" s="105" t="str">
        <f>IF(BS_CONTROLE[[#This Row],[SB]]=0, "-", BS_CONTROLE[[#This Row],[SB]])</f>
        <v>-</v>
      </c>
      <c r="AN382" s="105" t="str">
        <f>IF(BS_CONTROLE[[#This Row],[SUB]]=0, "-", BS_CONTROLE[[#This Row],[SUB]])</f>
        <v>-</v>
      </c>
      <c r="AO382" s="105">
        <f>BS_CONTROLE[[#This Row],[KM - Inicio]]</f>
        <v>0</v>
      </c>
      <c r="AP382" s="105">
        <f>BS_CONTROLE[[#This Row],[KM - Inicio]]</f>
        <v>0</v>
      </c>
      <c r="AQ382" s="108"/>
      <c r="AR382" s="108"/>
      <c r="AS382" s="108"/>
      <c r="AT382" s="135"/>
      <c r="AU382" s="135"/>
      <c r="AV382" s="13"/>
      <c r="AW382" s="13"/>
      <c r="AX382" s="176" t="str">
        <f>IF(D382="","*",IFERROR(IF(ISODD(COUNT(AR382:AW382)),"ERRO",SUM((AS382-AR382),(AU382-AT382),(AW382-AV382))),"ERRO"))</f>
        <v>*</v>
      </c>
      <c r="AY382" s="153"/>
      <c r="AZ382" s="109"/>
      <c r="BA382" s="9" t="str">
        <f>IFERROR(_xlfn.XLOOKUP(AH382, BS_ATIVIDADE[ATIVIDADE],BS_ATIVIDADE[UNIDADE] ), "*")</f>
        <v>*</v>
      </c>
      <c r="BB382" s="12" t="str" cm="1">
        <f t="array" ref="BB3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2" s="12" t="str" cm="1">
        <f t="array" ref="BC3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2" s="10" t="str" cm="1">
        <f t="array" ref="BD3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2" s="150"/>
      <c r="BF382" s="15"/>
      <c r="BG382" s="16"/>
      <c r="BH382" s="16"/>
      <c r="BI382" s="16"/>
      <c r="BJ382" s="17"/>
      <c r="BK382" s="15"/>
      <c r="BL382" s="130"/>
      <c r="BM382" s="130"/>
      <c r="BN382" s="130"/>
      <c r="BO382" s="17"/>
      <c r="BP382" s="11" t="str">
        <f t="shared" si="21"/>
        <v>Aderente</v>
      </c>
      <c r="BQ382" s="18" t="str">
        <f>IF(OR(B382="",E382=""),"*",AX382/O382)</f>
        <v>*</v>
      </c>
      <c r="BR382" s="18" t="str">
        <f>IF(OR(B382="",E382=""),"*",AZ382/P382)</f>
        <v>*</v>
      </c>
      <c r="BS382" s="210" t="str">
        <f t="shared" si="22"/>
        <v/>
      </c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</row>
    <row r="383" spans="1:122">
      <c r="A383" s="45" t="str">
        <f t="shared" ref="A383:A446" si="23">D383&amp;B383</f>
        <v/>
      </c>
      <c r="B383" s="102"/>
      <c r="C383" s="134" t="str">
        <f>IF(BS_CONTROLE[[#This Row],[DATA]]="","",WEEKNUM(BS_CONTROLE[[#This Row],[DATA]]))</f>
        <v/>
      </c>
      <c r="D383" s="104"/>
      <c r="E383" s="126"/>
      <c r="F383" s="142" t="str">
        <f>IF(D383="","*",VLOOKUP(E383,BS_ATIVIDADE[],3,FALSE))</f>
        <v>*</v>
      </c>
      <c r="G383" s="106"/>
      <c r="H383" s="106"/>
      <c r="I383" s="105"/>
      <c r="J383" s="105"/>
      <c r="K383" s="105"/>
      <c r="L383" s="127" t="str" cm="1">
        <f t="array" ref="L3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3" s="127" t="str" cm="1">
        <f t="array" ref="M3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3" s="106"/>
      <c r="O383" s="106"/>
      <c r="P383" s="105"/>
      <c r="Q383" s="9" t="str">
        <f>IF(E383=0, "*", IFERROR(_xlfn.XLOOKUP(E383, BS_ATIVIDADE[ATIVIDADE], BS_ATIVIDADE[UNIDADE]), "*"))</f>
        <v>*</v>
      </c>
      <c r="R383" s="128" t="str" cm="1">
        <f t="array" ref="R3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3" s="128" t="str" cm="1">
        <f t="array" ref="S3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3" s="10" t="str" cm="1">
        <f t="array" ref="T3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3" s="105"/>
      <c r="V383" s="151"/>
      <c r="W383" s="104"/>
      <c r="X383" s="129"/>
      <c r="Y383" s="104"/>
      <c r="Z383" s="105"/>
      <c r="AA383" s="103"/>
      <c r="AB383" s="152"/>
      <c r="AC383" s="107"/>
      <c r="AD383" s="105"/>
      <c r="AE383" s="105"/>
      <c r="AF383" s="105"/>
      <c r="AG383" s="14"/>
      <c r="AH383" s="126" t="str">
        <f>IF(BS_CONTROLE[[#This Row],[Atividade]]=0, "-", BS_CONTROLE[[#This Row],[Atividade]])</f>
        <v>-</v>
      </c>
      <c r="AI383" s="8" t="str">
        <f>IF(BS_CONTROLE[[#This Row],[Atividade]]=0, "-", BS_CONTROLE[[#This Row],[Atividade]])</f>
        <v>-</v>
      </c>
      <c r="AJ383" s="30">
        <f>BS_CONTROLE[[#This Row],[Local - Partida]]</f>
        <v>0</v>
      </c>
      <c r="AK383" s="30">
        <f>BS_CONTROLE[[#This Row],[Local - Encerramento]]</f>
        <v>0</v>
      </c>
      <c r="AL383" s="105" t="str">
        <f>IF(BS_CONTROLE[[#This Row],[Entre - Estações]]=0, "-", BS_CONTROLE[[#This Row],[Entre - Estações]])</f>
        <v>-</v>
      </c>
      <c r="AM383" s="105" t="str">
        <f>IF(BS_CONTROLE[[#This Row],[SB]]=0, "-", BS_CONTROLE[[#This Row],[SB]])</f>
        <v>-</v>
      </c>
      <c r="AN383" s="105" t="str">
        <f>IF(BS_CONTROLE[[#This Row],[SUB]]=0, "-", BS_CONTROLE[[#This Row],[SUB]])</f>
        <v>-</v>
      </c>
      <c r="AO383" s="105">
        <f>BS_CONTROLE[[#This Row],[KM - Inicio]]</f>
        <v>0</v>
      </c>
      <c r="AP383" s="105">
        <f>BS_CONTROLE[[#This Row],[KM - Inicio]]</f>
        <v>0</v>
      </c>
      <c r="AQ383" s="108"/>
      <c r="AR383" s="108"/>
      <c r="AS383" s="108"/>
      <c r="AT383" s="135"/>
      <c r="AU383" s="135"/>
      <c r="AV383" s="13"/>
      <c r="AW383" s="13"/>
      <c r="AX383" s="176" t="str">
        <f>IF(D383="","*",IFERROR(IF(ISODD(COUNT(AR383:AW383)),"ERRO",SUM((AS383-AR383),(AU383-AT383),(AW383-AV383))),"ERRO"))</f>
        <v>*</v>
      </c>
      <c r="AY383" s="153"/>
      <c r="AZ383" s="109"/>
      <c r="BA383" s="9" t="str">
        <f>IFERROR(_xlfn.XLOOKUP(AH383, BS_ATIVIDADE[ATIVIDADE],BS_ATIVIDADE[UNIDADE] ), "*")</f>
        <v>*</v>
      </c>
      <c r="BB383" s="12" t="str" cm="1">
        <f t="array" ref="BB3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3" s="12" t="str" cm="1">
        <f t="array" ref="BC3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3" s="10" t="str" cm="1">
        <f t="array" ref="BD3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3" s="150"/>
      <c r="BF383" s="15"/>
      <c r="BG383" s="16"/>
      <c r="BH383" s="16"/>
      <c r="BI383" s="16"/>
      <c r="BJ383" s="17"/>
      <c r="BK383" s="15"/>
      <c r="BL383" s="130"/>
      <c r="BM383" s="130"/>
      <c r="BN383" s="130"/>
      <c r="BO383" s="17"/>
      <c r="BP383" s="11" t="str">
        <f t="shared" ref="BP383:BP446" si="24">IF(AND(BQ383&lt;1,BR383&lt;1),"Produção e Intervalo",IF(BQ383&lt;1,"Intervalo",IF(BR383&lt;1,"Produção","Aderente")))</f>
        <v>Aderente</v>
      </c>
      <c r="BQ383" s="18" t="str">
        <f>IF(OR(B383="",E383=""),"*",AX383/O383)</f>
        <v>*</v>
      </c>
      <c r="BR383" s="18" t="str">
        <f>IF(OR(B383="",E383=""),"*",AZ383/P383)</f>
        <v>*</v>
      </c>
      <c r="BS383" s="210" t="str">
        <f t="shared" ref="BS383:BS446" si="25">IF(BM383="","",SUBSTITUTE(BL383," ","")&amp;SUBSTITUTE(BM383," ",""))</f>
        <v/>
      </c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</row>
    <row r="384" spans="1:122">
      <c r="A384" s="45" t="str">
        <f t="shared" si="23"/>
        <v/>
      </c>
      <c r="B384" s="102"/>
      <c r="C384" s="134" t="str">
        <f>IF(BS_CONTROLE[[#This Row],[DATA]]="","",WEEKNUM(BS_CONTROLE[[#This Row],[DATA]]))</f>
        <v/>
      </c>
      <c r="D384" s="104"/>
      <c r="E384" s="126"/>
      <c r="F384" s="142" t="str">
        <f>IF(D384="","*",VLOOKUP(E384,BS_ATIVIDADE[],3,FALSE))</f>
        <v>*</v>
      </c>
      <c r="G384" s="106"/>
      <c r="H384" s="106"/>
      <c r="I384" s="105"/>
      <c r="J384" s="105"/>
      <c r="K384" s="105"/>
      <c r="L384" s="127" t="str" cm="1">
        <f t="array" ref="L3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4" s="127" t="str" cm="1">
        <f t="array" ref="M3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4" s="106"/>
      <c r="O384" s="106"/>
      <c r="P384" s="105"/>
      <c r="Q384" s="9" t="str">
        <f>IF(E384=0, "*", IFERROR(_xlfn.XLOOKUP(E384, BS_ATIVIDADE[ATIVIDADE], BS_ATIVIDADE[UNIDADE]), "*"))</f>
        <v>*</v>
      </c>
      <c r="R384" s="128" t="str" cm="1">
        <f t="array" ref="R3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4" s="128" t="str" cm="1">
        <f t="array" ref="S3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4" s="10" t="str" cm="1">
        <f t="array" ref="T3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4" s="105"/>
      <c r="V384" s="151"/>
      <c r="W384" s="104"/>
      <c r="X384" s="129"/>
      <c r="Y384" s="104"/>
      <c r="Z384" s="105"/>
      <c r="AA384" s="103"/>
      <c r="AB384" s="152"/>
      <c r="AC384" s="107"/>
      <c r="AD384" s="105"/>
      <c r="AE384" s="105"/>
      <c r="AF384" s="105"/>
      <c r="AG384" s="14"/>
      <c r="AH384" s="126" t="str">
        <f>IF(BS_CONTROLE[[#This Row],[Atividade]]=0, "-", BS_CONTROLE[[#This Row],[Atividade]])</f>
        <v>-</v>
      </c>
      <c r="AI384" s="8" t="str">
        <f>IF(BS_CONTROLE[[#This Row],[Atividade]]=0, "-", BS_CONTROLE[[#This Row],[Atividade]])</f>
        <v>-</v>
      </c>
      <c r="AJ384" s="30">
        <f>BS_CONTROLE[[#This Row],[Local - Partida]]</f>
        <v>0</v>
      </c>
      <c r="AK384" s="30">
        <f>BS_CONTROLE[[#This Row],[Local - Encerramento]]</f>
        <v>0</v>
      </c>
      <c r="AL384" s="105" t="str">
        <f>IF(BS_CONTROLE[[#This Row],[Entre - Estações]]=0, "-", BS_CONTROLE[[#This Row],[Entre - Estações]])</f>
        <v>-</v>
      </c>
      <c r="AM384" s="105" t="str">
        <f>IF(BS_CONTROLE[[#This Row],[SB]]=0, "-", BS_CONTROLE[[#This Row],[SB]])</f>
        <v>-</v>
      </c>
      <c r="AN384" s="105" t="str">
        <f>IF(BS_CONTROLE[[#This Row],[SUB]]=0, "-", BS_CONTROLE[[#This Row],[SUB]])</f>
        <v>-</v>
      </c>
      <c r="AO384" s="105">
        <f>BS_CONTROLE[[#This Row],[KM - Inicio]]</f>
        <v>0</v>
      </c>
      <c r="AP384" s="105">
        <f>BS_CONTROLE[[#This Row],[KM - Inicio]]</f>
        <v>0</v>
      </c>
      <c r="AQ384" s="108"/>
      <c r="AR384" s="108"/>
      <c r="AS384" s="108"/>
      <c r="AT384" s="135"/>
      <c r="AU384" s="135"/>
      <c r="AV384" s="13"/>
      <c r="AW384" s="13"/>
      <c r="AX384" s="176" t="str">
        <f>IF(D384="","*",IFERROR(IF(ISODD(COUNT(AR384:AW384)),"ERRO",SUM((AS384-AR384),(AU384-AT384),(AW384-AV384))),"ERRO"))</f>
        <v>*</v>
      </c>
      <c r="AY384" s="153"/>
      <c r="AZ384" s="109"/>
      <c r="BA384" s="9" t="str">
        <f>IFERROR(_xlfn.XLOOKUP(AH384, BS_ATIVIDADE[ATIVIDADE],BS_ATIVIDADE[UNIDADE] ), "*")</f>
        <v>*</v>
      </c>
      <c r="BB384" s="12" t="str" cm="1">
        <f t="array" ref="BB3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4" s="12" t="str" cm="1">
        <f t="array" ref="BC3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4" s="10" t="str" cm="1">
        <f t="array" ref="BD3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4" s="150"/>
      <c r="BF384" s="15"/>
      <c r="BG384" s="16"/>
      <c r="BH384" s="16"/>
      <c r="BI384" s="16"/>
      <c r="BJ384" s="17"/>
      <c r="BK384" s="15"/>
      <c r="BL384" s="130"/>
      <c r="BM384" s="130"/>
      <c r="BN384" s="130"/>
      <c r="BO384" s="17"/>
      <c r="BP384" s="11" t="str">
        <f t="shared" si="24"/>
        <v>Aderente</v>
      </c>
      <c r="BQ384" s="18" t="str">
        <f>IF(OR(B384="",E384=""),"*",AX384/O384)</f>
        <v>*</v>
      </c>
      <c r="BR384" s="18" t="str">
        <f>IF(OR(B384="",E384=""),"*",AZ384/P384)</f>
        <v>*</v>
      </c>
      <c r="BS384" s="210" t="str">
        <f t="shared" si="25"/>
        <v/>
      </c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</row>
    <row r="385" spans="1:122">
      <c r="A385" s="45" t="str">
        <f t="shared" si="23"/>
        <v/>
      </c>
      <c r="B385" s="102"/>
      <c r="C385" s="134" t="str">
        <f>IF(BS_CONTROLE[[#This Row],[DATA]]="","",WEEKNUM(BS_CONTROLE[[#This Row],[DATA]]))</f>
        <v/>
      </c>
      <c r="D385" s="104"/>
      <c r="E385" s="126"/>
      <c r="F385" s="142" t="str">
        <f>IF(D385="","*",VLOOKUP(E385,BS_ATIVIDADE[],3,FALSE))</f>
        <v>*</v>
      </c>
      <c r="G385" s="106"/>
      <c r="H385" s="106"/>
      <c r="I385" s="105"/>
      <c r="J385" s="105"/>
      <c r="K385" s="105"/>
      <c r="L385" s="127" t="str" cm="1">
        <f t="array" ref="L3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5" s="127" t="str" cm="1">
        <f t="array" ref="M3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5" s="106"/>
      <c r="O385" s="106"/>
      <c r="P385" s="105"/>
      <c r="Q385" s="9" t="str">
        <f>IF(E385=0, "*", IFERROR(_xlfn.XLOOKUP(E385, BS_ATIVIDADE[ATIVIDADE], BS_ATIVIDADE[UNIDADE]), "*"))</f>
        <v>*</v>
      </c>
      <c r="R385" s="128" t="str" cm="1">
        <f t="array" ref="R3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5" s="128" t="str" cm="1">
        <f t="array" ref="S3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5" s="10" t="str" cm="1">
        <f t="array" ref="T3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5" s="105"/>
      <c r="V385" s="151"/>
      <c r="W385" s="104"/>
      <c r="X385" s="129"/>
      <c r="Y385" s="104"/>
      <c r="Z385" s="105"/>
      <c r="AA385" s="103"/>
      <c r="AB385" s="152"/>
      <c r="AC385" s="107"/>
      <c r="AD385" s="105"/>
      <c r="AE385" s="105"/>
      <c r="AF385" s="105"/>
      <c r="AG385" s="14"/>
      <c r="AH385" s="126" t="str">
        <f>IF(BS_CONTROLE[[#This Row],[Atividade]]=0, "-", BS_CONTROLE[[#This Row],[Atividade]])</f>
        <v>-</v>
      </c>
      <c r="AI385" s="8" t="str">
        <f>IF(BS_CONTROLE[[#This Row],[Atividade]]=0, "-", BS_CONTROLE[[#This Row],[Atividade]])</f>
        <v>-</v>
      </c>
      <c r="AJ385" s="30">
        <f>BS_CONTROLE[[#This Row],[Local - Partida]]</f>
        <v>0</v>
      </c>
      <c r="AK385" s="30">
        <f>BS_CONTROLE[[#This Row],[Local - Encerramento]]</f>
        <v>0</v>
      </c>
      <c r="AL385" s="105" t="str">
        <f>IF(BS_CONTROLE[[#This Row],[Entre - Estações]]=0, "-", BS_CONTROLE[[#This Row],[Entre - Estações]])</f>
        <v>-</v>
      </c>
      <c r="AM385" s="105" t="str">
        <f>IF(BS_CONTROLE[[#This Row],[SB]]=0, "-", BS_CONTROLE[[#This Row],[SB]])</f>
        <v>-</v>
      </c>
      <c r="AN385" s="105" t="str">
        <f>IF(BS_CONTROLE[[#This Row],[SUB]]=0, "-", BS_CONTROLE[[#This Row],[SUB]])</f>
        <v>-</v>
      </c>
      <c r="AO385" s="105">
        <f>BS_CONTROLE[[#This Row],[KM - Inicio]]</f>
        <v>0</v>
      </c>
      <c r="AP385" s="105">
        <f>BS_CONTROLE[[#This Row],[KM - Inicio]]</f>
        <v>0</v>
      </c>
      <c r="AQ385" s="108"/>
      <c r="AR385" s="108"/>
      <c r="AS385" s="108"/>
      <c r="AT385" s="135"/>
      <c r="AU385" s="135"/>
      <c r="AV385" s="13"/>
      <c r="AW385" s="13"/>
      <c r="AX385" s="176" t="str">
        <f>IF(D385="","*",IFERROR(IF(ISODD(COUNT(AR385:AW385)),"ERRO",SUM((AS385-AR385),(AU385-AT385),(AW385-AV385))),"ERRO"))</f>
        <v>*</v>
      </c>
      <c r="AY385" s="153"/>
      <c r="AZ385" s="109"/>
      <c r="BA385" s="9" t="str">
        <f>IFERROR(_xlfn.XLOOKUP(AH385, BS_ATIVIDADE[ATIVIDADE],BS_ATIVIDADE[UNIDADE] ), "*")</f>
        <v>*</v>
      </c>
      <c r="BB385" s="12" t="str" cm="1">
        <f t="array" ref="BB3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5" s="12" t="str" cm="1">
        <f t="array" ref="BC3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5" s="10" t="str" cm="1">
        <f t="array" ref="BD3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5" s="150"/>
      <c r="BF385" s="15"/>
      <c r="BG385" s="16"/>
      <c r="BH385" s="16"/>
      <c r="BI385" s="16"/>
      <c r="BJ385" s="17"/>
      <c r="BK385" s="15"/>
      <c r="BL385" s="130"/>
      <c r="BM385" s="130"/>
      <c r="BN385" s="130"/>
      <c r="BO385" s="17"/>
      <c r="BP385" s="11" t="str">
        <f t="shared" si="24"/>
        <v>Aderente</v>
      </c>
      <c r="BQ385" s="18" t="str">
        <f>IF(OR(B385="",E385=""),"*",AX385/O385)</f>
        <v>*</v>
      </c>
      <c r="BR385" s="18" t="str">
        <f>IF(OR(B385="",E385=""),"*",AZ385/P385)</f>
        <v>*</v>
      </c>
      <c r="BS385" s="210" t="str">
        <f t="shared" si="25"/>
        <v/>
      </c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</row>
    <row r="386" spans="1:122">
      <c r="A386" s="45" t="str">
        <f t="shared" si="23"/>
        <v/>
      </c>
      <c r="B386" s="102"/>
      <c r="C386" s="134" t="str">
        <f>IF(BS_CONTROLE[[#This Row],[DATA]]="","",WEEKNUM(BS_CONTROLE[[#This Row],[DATA]]))</f>
        <v/>
      </c>
      <c r="D386" s="104"/>
      <c r="E386" s="126"/>
      <c r="F386" s="142" t="str">
        <f>IF(D386="","*",VLOOKUP(E386,BS_ATIVIDADE[],3,FALSE))</f>
        <v>*</v>
      </c>
      <c r="G386" s="106"/>
      <c r="H386" s="106"/>
      <c r="I386" s="105"/>
      <c r="J386" s="105"/>
      <c r="K386" s="105"/>
      <c r="L386" s="127" t="str" cm="1">
        <f t="array" ref="L3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6" s="127" t="str" cm="1">
        <f t="array" ref="M3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6" s="106"/>
      <c r="O386" s="106"/>
      <c r="P386" s="105"/>
      <c r="Q386" s="9" t="str">
        <f>IF(E386=0, "*", IFERROR(_xlfn.XLOOKUP(E386, BS_ATIVIDADE[ATIVIDADE], BS_ATIVIDADE[UNIDADE]), "*"))</f>
        <v>*</v>
      </c>
      <c r="R386" s="128" t="str" cm="1">
        <f t="array" ref="R3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6" s="128" t="str" cm="1">
        <f t="array" ref="S3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6" s="10" t="str" cm="1">
        <f t="array" ref="T3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6" s="105"/>
      <c r="V386" s="151"/>
      <c r="W386" s="104"/>
      <c r="X386" s="129"/>
      <c r="Y386" s="104"/>
      <c r="Z386" s="105"/>
      <c r="AA386" s="103"/>
      <c r="AB386" s="152"/>
      <c r="AC386" s="107"/>
      <c r="AD386" s="105"/>
      <c r="AE386" s="105"/>
      <c r="AF386" s="105"/>
      <c r="AG386" s="14"/>
      <c r="AH386" s="126" t="str">
        <f>IF(BS_CONTROLE[[#This Row],[Atividade]]=0, "-", BS_CONTROLE[[#This Row],[Atividade]])</f>
        <v>-</v>
      </c>
      <c r="AI386" s="8" t="str">
        <f>IF(BS_CONTROLE[[#This Row],[Atividade]]=0, "-", BS_CONTROLE[[#This Row],[Atividade]])</f>
        <v>-</v>
      </c>
      <c r="AJ386" s="30">
        <f>BS_CONTROLE[[#This Row],[Local - Partida]]</f>
        <v>0</v>
      </c>
      <c r="AK386" s="30">
        <f>BS_CONTROLE[[#This Row],[Local - Encerramento]]</f>
        <v>0</v>
      </c>
      <c r="AL386" s="105" t="str">
        <f>IF(BS_CONTROLE[[#This Row],[Entre - Estações]]=0, "-", BS_CONTROLE[[#This Row],[Entre - Estações]])</f>
        <v>-</v>
      </c>
      <c r="AM386" s="105" t="str">
        <f>IF(BS_CONTROLE[[#This Row],[SB]]=0, "-", BS_CONTROLE[[#This Row],[SB]])</f>
        <v>-</v>
      </c>
      <c r="AN386" s="105" t="str">
        <f>IF(BS_CONTROLE[[#This Row],[SUB]]=0, "-", BS_CONTROLE[[#This Row],[SUB]])</f>
        <v>-</v>
      </c>
      <c r="AO386" s="105">
        <f>BS_CONTROLE[[#This Row],[KM - Inicio]]</f>
        <v>0</v>
      </c>
      <c r="AP386" s="105">
        <f>BS_CONTROLE[[#This Row],[KM - Inicio]]</f>
        <v>0</v>
      </c>
      <c r="AQ386" s="108"/>
      <c r="AR386" s="108"/>
      <c r="AS386" s="108"/>
      <c r="AT386" s="135"/>
      <c r="AU386" s="135"/>
      <c r="AV386" s="13"/>
      <c r="AW386" s="13"/>
      <c r="AX386" s="176" t="str">
        <f>IF(D386="","*",IFERROR(IF(ISODD(COUNT(AR386:AW386)),"ERRO",SUM((AS386-AR386),(AU386-AT386),(AW386-AV386))),"ERRO"))</f>
        <v>*</v>
      </c>
      <c r="AY386" s="153"/>
      <c r="AZ386" s="109"/>
      <c r="BA386" s="9" t="str">
        <f>IFERROR(_xlfn.XLOOKUP(AH386, BS_ATIVIDADE[ATIVIDADE],BS_ATIVIDADE[UNIDADE] ), "*")</f>
        <v>*</v>
      </c>
      <c r="BB386" s="12" t="str" cm="1">
        <f t="array" ref="BB3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6" s="12" t="str" cm="1">
        <f t="array" ref="BC3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6" s="10" t="str" cm="1">
        <f t="array" ref="BD3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6" s="150"/>
      <c r="BF386" s="15"/>
      <c r="BG386" s="16"/>
      <c r="BH386" s="16"/>
      <c r="BI386" s="16"/>
      <c r="BJ386" s="17"/>
      <c r="BK386" s="15"/>
      <c r="BL386" s="130"/>
      <c r="BM386" s="130"/>
      <c r="BN386" s="130"/>
      <c r="BO386" s="17"/>
      <c r="BP386" s="11" t="str">
        <f t="shared" si="24"/>
        <v>Aderente</v>
      </c>
      <c r="BQ386" s="18" t="str">
        <f>IF(OR(B386="",E386=""),"*",AX386/O386)</f>
        <v>*</v>
      </c>
      <c r="BR386" s="18" t="str">
        <f>IF(OR(B386="",E386=""),"*",AZ386/P386)</f>
        <v>*</v>
      </c>
      <c r="BS386" s="210" t="str">
        <f t="shared" si="25"/>
        <v/>
      </c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</row>
    <row r="387" spans="1:122">
      <c r="A387" s="45" t="str">
        <f t="shared" si="23"/>
        <v/>
      </c>
      <c r="B387" s="102"/>
      <c r="C387" s="134" t="str">
        <f>IF(BS_CONTROLE[[#This Row],[DATA]]="","",WEEKNUM(BS_CONTROLE[[#This Row],[DATA]]))</f>
        <v/>
      </c>
      <c r="D387" s="104"/>
      <c r="E387" s="126"/>
      <c r="F387" s="142" t="str">
        <f>IF(D387="","*",VLOOKUP(E387,BS_ATIVIDADE[],3,FALSE))</f>
        <v>*</v>
      </c>
      <c r="G387" s="106"/>
      <c r="H387" s="106"/>
      <c r="I387" s="105"/>
      <c r="J387" s="105"/>
      <c r="K387" s="105"/>
      <c r="L387" s="127" t="str" cm="1">
        <f t="array" ref="L3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7" s="127" t="str" cm="1">
        <f t="array" ref="M3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7" s="106"/>
      <c r="O387" s="106"/>
      <c r="P387" s="105"/>
      <c r="Q387" s="9" t="str">
        <f>IF(E387=0, "*", IFERROR(_xlfn.XLOOKUP(E387, BS_ATIVIDADE[ATIVIDADE], BS_ATIVIDADE[UNIDADE]), "*"))</f>
        <v>*</v>
      </c>
      <c r="R387" s="128" t="str" cm="1">
        <f t="array" ref="R3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7" s="128" t="str" cm="1">
        <f t="array" ref="S3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7" s="10" t="str" cm="1">
        <f t="array" ref="T3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7" s="105"/>
      <c r="V387" s="151"/>
      <c r="W387" s="104"/>
      <c r="X387" s="129"/>
      <c r="Y387" s="104"/>
      <c r="Z387" s="105"/>
      <c r="AA387" s="103"/>
      <c r="AB387" s="152"/>
      <c r="AC387" s="107"/>
      <c r="AD387" s="105"/>
      <c r="AE387" s="105"/>
      <c r="AF387" s="105"/>
      <c r="AG387" s="14"/>
      <c r="AH387" s="126" t="str">
        <f>IF(BS_CONTROLE[[#This Row],[Atividade]]=0, "-", BS_CONTROLE[[#This Row],[Atividade]])</f>
        <v>-</v>
      </c>
      <c r="AI387" s="8" t="str">
        <f>IF(BS_CONTROLE[[#This Row],[Atividade]]=0, "-", BS_CONTROLE[[#This Row],[Atividade]])</f>
        <v>-</v>
      </c>
      <c r="AJ387" s="30">
        <f>BS_CONTROLE[[#This Row],[Local - Partida]]</f>
        <v>0</v>
      </c>
      <c r="AK387" s="30">
        <f>BS_CONTROLE[[#This Row],[Local - Encerramento]]</f>
        <v>0</v>
      </c>
      <c r="AL387" s="105" t="str">
        <f>IF(BS_CONTROLE[[#This Row],[Entre - Estações]]=0, "-", BS_CONTROLE[[#This Row],[Entre - Estações]])</f>
        <v>-</v>
      </c>
      <c r="AM387" s="105" t="str">
        <f>IF(BS_CONTROLE[[#This Row],[SB]]=0, "-", BS_CONTROLE[[#This Row],[SB]])</f>
        <v>-</v>
      </c>
      <c r="AN387" s="105" t="str">
        <f>IF(BS_CONTROLE[[#This Row],[SUB]]=0, "-", BS_CONTROLE[[#This Row],[SUB]])</f>
        <v>-</v>
      </c>
      <c r="AO387" s="105">
        <f>BS_CONTROLE[[#This Row],[KM - Inicio]]</f>
        <v>0</v>
      </c>
      <c r="AP387" s="105">
        <f>BS_CONTROLE[[#This Row],[KM - Inicio]]</f>
        <v>0</v>
      </c>
      <c r="AQ387" s="108"/>
      <c r="AR387" s="108"/>
      <c r="AS387" s="108"/>
      <c r="AT387" s="135"/>
      <c r="AU387" s="135"/>
      <c r="AV387" s="13"/>
      <c r="AW387" s="13"/>
      <c r="AX387" s="176" t="str">
        <f>IF(D387="","*",IFERROR(IF(ISODD(COUNT(AR387:AW387)),"ERRO",SUM((AS387-AR387),(AU387-AT387),(AW387-AV387))),"ERRO"))</f>
        <v>*</v>
      </c>
      <c r="AY387" s="153"/>
      <c r="AZ387" s="109"/>
      <c r="BA387" s="9" t="str">
        <f>IFERROR(_xlfn.XLOOKUP(AH387, BS_ATIVIDADE[ATIVIDADE],BS_ATIVIDADE[UNIDADE] ), "*")</f>
        <v>*</v>
      </c>
      <c r="BB387" s="12" t="str" cm="1">
        <f t="array" ref="BB3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7" s="12" t="str" cm="1">
        <f t="array" ref="BC3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7" s="10" t="str" cm="1">
        <f t="array" ref="BD3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7" s="150"/>
      <c r="BF387" s="15"/>
      <c r="BG387" s="16"/>
      <c r="BH387" s="16"/>
      <c r="BI387" s="16"/>
      <c r="BJ387" s="17"/>
      <c r="BK387" s="15"/>
      <c r="BL387" s="130"/>
      <c r="BM387" s="130"/>
      <c r="BN387" s="130"/>
      <c r="BO387" s="17"/>
      <c r="BP387" s="11" t="str">
        <f t="shared" si="24"/>
        <v>Aderente</v>
      </c>
      <c r="BQ387" s="18" t="str">
        <f>IF(OR(B387="",E387=""),"*",AX387/O387)</f>
        <v>*</v>
      </c>
      <c r="BR387" s="18" t="str">
        <f>IF(OR(B387="",E387=""),"*",AZ387/P387)</f>
        <v>*</v>
      </c>
      <c r="BS387" s="210" t="str">
        <f t="shared" si="25"/>
        <v/>
      </c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</row>
    <row r="388" spans="1:122">
      <c r="A388" s="45" t="str">
        <f t="shared" si="23"/>
        <v/>
      </c>
      <c r="B388" s="102"/>
      <c r="C388" s="134" t="str">
        <f>IF(BS_CONTROLE[[#This Row],[DATA]]="","",WEEKNUM(BS_CONTROLE[[#This Row],[DATA]]))</f>
        <v/>
      </c>
      <c r="D388" s="104"/>
      <c r="E388" s="126"/>
      <c r="F388" s="142" t="str">
        <f>IF(D388="","*",VLOOKUP(E388,BS_ATIVIDADE[],3,FALSE))</f>
        <v>*</v>
      </c>
      <c r="G388" s="106"/>
      <c r="H388" s="106"/>
      <c r="I388" s="105"/>
      <c r="J388" s="105"/>
      <c r="K388" s="105"/>
      <c r="L388" s="127" t="str" cm="1">
        <f t="array" ref="L3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8" s="127" t="str" cm="1">
        <f t="array" ref="M3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8" s="106"/>
      <c r="O388" s="106"/>
      <c r="P388" s="105"/>
      <c r="Q388" s="9" t="str">
        <f>IF(E388=0, "*", IFERROR(_xlfn.XLOOKUP(E388, BS_ATIVIDADE[ATIVIDADE], BS_ATIVIDADE[UNIDADE]), "*"))</f>
        <v>*</v>
      </c>
      <c r="R388" s="128" t="str" cm="1">
        <f t="array" ref="R3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8" s="128" t="str" cm="1">
        <f t="array" ref="S3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8" s="10" t="str" cm="1">
        <f t="array" ref="T3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8" s="105"/>
      <c r="V388" s="151"/>
      <c r="W388" s="104"/>
      <c r="X388" s="129"/>
      <c r="Y388" s="104"/>
      <c r="Z388" s="105"/>
      <c r="AA388" s="103"/>
      <c r="AB388" s="152"/>
      <c r="AC388" s="107"/>
      <c r="AD388" s="105"/>
      <c r="AE388" s="105"/>
      <c r="AF388" s="105"/>
      <c r="AG388" s="14"/>
      <c r="AH388" s="126" t="str">
        <f>IF(BS_CONTROLE[[#This Row],[Atividade]]=0, "-", BS_CONTROLE[[#This Row],[Atividade]])</f>
        <v>-</v>
      </c>
      <c r="AI388" s="8" t="str">
        <f>IF(BS_CONTROLE[[#This Row],[Atividade]]=0, "-", BS_CONTROLE[[#This Row],[Atividade]])</f>
        <v>-</v>
      </c>
      <c r="AJ388" s="30">
        <f>BS_CONTROLE[[#This Row],[Local - Partida]]</f>
        <v>0</v>
      </c>
      <c r="AK388" s="30">
        <f>BS_CONTROLE[[#This Row],[Local - Encerramento]]</f>
        <v>0</v>
      </c>
      <c r="AL388" s="105" t="str">
        <f>IF(BS_CONTROLE[[#This Row],[Entre - Estações]]=0, "-", BS_CONTROLE[[#This Row],[Entre - Estações]])</f>
        <v>-</v>
      </c>
      <c r="AM388" s="105" t="str">
        <f>IF(BS_CONTROLE[[#This Row],[SB]]=0, "-", BS_CONTROLE[[#This Row],[SB]])</f>
        <v>-</v>
      </c>
      <c r="AN388" s="105" t="str">
        <f>IF(BS_CONTROLE[[#This Row],[SUB]]=0, "-", BS_CONTROLE[[#This Row],[SUB]])</f>
        <v>-</v>
      </c>
      <c r="AO388" s="105">
        <f>BS_CONTROLE[[#This Row],[KM - Inicio]]</f>
        <v>0</v>
      </c>
      <c r="AP388" s="105">
        <f>BS_CONTROLE[[#This Row],[KM - Inicio]]</f>
        <v>0</v>
      </c>
      <c r="AQ388" s="108"/>
      <c r="AR388" s="108"/>
      <c r="AS388" s="108"/>
      <c r="AT388" s="135"/>
      <c r="AU388" s="135"/>
      <c r="AV388" s="13"/>
      <c r="AW388" s="13"/>
      <c r="AX388" s="176" t="str">
        <f>IF(D388="","*",IFERROR(IF(ISODD(COUNT(AR388:AW388)),"ERRO",SUM((AS388-AR388),(AU388-AT388),(AW388-AV388))),"ERRO"))</f>
        <v>*</v>
      </c>
      <c r="AY388" s="153"/>
      <c r="AZ388" s="109"/>
      <c r="BA388" s="9" t="str">
        <f>IFERROR(_xlfn.XLOOKUP(AH388, BS_ATIVIDADE[ATIVIDADE],BS_ATIVIDADE[UNIDADE] ), "*")</f>
        <v>*</v>
      </c>
      <c r="BB388" s="12" t="str" cm="1">
        <f t="array" ref="BB3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8" s="12" t="str" cm="1">
        <f t="array" ref="BC3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8" s="10" t="str" cm="1">
        <f t="array" ref="BD3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8" s="150"/>
      <c r="BF388" s="15"/>
      <c r="BG388" s="16"/>
      <c r="BH388" s="16"/>
      <c r="BI388" s="16"/>
      <c r="BJ388" s="17"/>
      <c r="BK388" s="15"/>
      <c r="BL388" s="130"/>
      <c r="BM388" s="130"/>
      <c r="BN388" s="130"/>
      <c r="BO388" s="17"/>
      <c r="BP388" s="11" t="str">
        <f t="shared" si="24"/>
        <v>Aderente</v>
      </c>
      <c r="BQ388" s="18" t="str">
        <f>IF(OR(B388="",E388=""),"*",AX388/O388)</f>
        <v>*</v>
      </c>
      <c r="BR388" s="18" t="str">
        <f>IF(OR(B388="",E388=""),"*",AZ388/P388)</f>
        <v>*</v>
      </c>
      <c r="BS388" s="210" t="str">
        <f t="shared" si="25"/>
        <v/>
      </c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</row>
    <row r="389" spans="1:122">
      <c r="A389" s="45" t="str">
        <f t="shared" si="23"/>
        <v/>
      </c>
      <c r="B389" s="102"/>
      <c r="C389" s="134" t="str">
        <f>IF(BS_CONTROLE[[#This Row],[DATA]]="","",WEEKNUM(BS_CONTROLE[[#This Row],[DATA]]))</f>
        <v/>
      </c>
      <c r="D389" s="104"/>
      <c r="E389" s="126"/>
      <c r="F389" s="142" t="str">
        <f>IF(D389="","*",VLOOKUP(E389,BS_ATIVIDADE[],3,FALSE))</f>
        <v>*</v>
      </c>
      <c r="G389" s="106"/>
      <c r="H389" s="106"/>
      <c r="I389" s="105"/>
      <c r="J389" s="105"/>
      <c r="K389" s="105"/>
      <c r="L389" s="127" t="str" cm="1">
        <f t="array" ref="L3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89" s="127" t="str" cm="1">
        <f t="array" ref="M3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89" s="106"/>
      <c r="O389" s="106"/>
      <c r="P389" s="105"/>
      <c r="Q389" s="9" t="str">
        <f>IF(E389=0, "*", IFERROR(_xlfn.XLOOKUP(E389, BS_ATIVIDADE[ATIVIDADE], BS_ATIVIDADE[UNIDADE]), "*"))</f>
        <v>*</v>
      </c>
      <c r="R389" s="128" t="str" cm="1">
        <f t="array" ref="R3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89" s="128" t="str" cm="1">
        <f t="array" ref="S3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89" s="10" t="str" cm="1">
        <f t="array" ref="T3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89" s="105"/>
      <c r="V389" s="151"/>
      <c r="W389" s="104"/>
      <c r="X389" s="129"/>
      <c r="Y389" s="104"/>
      <c r="Z389" s="105"/>
      <c r="AA389" s="103"/>
      <c r="AB389" s="152"/>
      <c r="AC389" s="107"/>
      <c r="AD389" s="105"/>
      <c r="AE389" s="105"/>
      <c r="AF389" s="105"/>
      <c r="AG389" s="14"/>
      <c r="AH389" s="126" t="str">
        <f>IF(BS_CONTROLE[[#This Row],[Atividade]]=0, "-", BS_CONTROLE[[#This Row],[Atividade]])</f>
        <v>-</v>
      </c>
      <c r="AI389" s="8" t="str">
        <f>IF(BS_CONTROLE[[#This Row],[Atividade]]=0, "-", BS_CONTROLE[[#This Row],[Atividade]])</f>
        <v>-</v>
      </c>
      <c r="AJ389" s="30">
        <f>BS_CONTROLE[[#This Row],[Local - Partida]]</f>
        <v>0</v>
      </c>
      <c r="AK389" s="30">
        <f>BS_CONTROLE[[#This Row],[Local - Encerramento]]</f>
        <v>0</v>
      </c>
      <c r="AL389" s="105" t="str">
        <f>IF(BS_CONTROLE[[#This Row],[Entre - Estações]]=0, "-", BS_CONTROLE[[#This Row],[Entre - Estações]])</f>
        <v>-</v>
      </c>
      <c r="AM389" s="105" t="str">
        <f>IF(BS_CONTROLE[[#This Row],[SB]]=0, "-", BS_CONTROLE[[#This Row],[SB]])</f>
        <v>-</v>
      </c>
      <c r="AN389" s="105" t="str">
        <f>IF(BS_CONTROLE[[#This Row],[SUB]]=0, "-", BS_CONTROLE[[#This Row],[SUB]])</f>
        <v>-</v>
      </c>
      <c r="AO389" s="105">
        <f>BS_CONTROLE[[#This Row],[KM - Inicio]]</f>
        <v>0</v>
      </c>
      <c r="AP389" s="105">
        <f>BS_CONTROLE[[#This Row],[KM - Inicio]]</f>
        <v>0</v>
      </c>
      <c r="AQ389" s="108"/>
      <c r="AR389" s="108"/>
      <c r="AS389" s="108"/>
      <c r="AT389" s="135"/>
      <c r="AU389" s="135"/>
      <c r="AV389" s="13"/>
      <c r="AW389" s="13"/>
      <c r="AX389" s="176" t="str">
        <f>IF(D389="","*",IFERROR(IF(ISODD(COUNT(AR389:AW389)),"ERRO",SUM((AS389-AR389),(AU389-AT389),(AW389-AV389))),"ERRO"))</f>
        <v>*</v>
      </c>
      <c r="AY389" s="153"/>
      <c r="AZ389" s="109"/>
      <c r="BA389" s="9" t="str">
        <f>IFERROR(_xlfn.XLOOKUP(AH389, BS_ATIVIDADE[ATIVIDADE],BS_ATIVIDADE[UNIDADE] ), "*")</f>
        <v>*</v>
      </c>
      <c r="BB389" s="12" t="str" cm="1">
        <f t="array" ref="BB3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89" s="12" t="str" cm="1">
        <f t="array" ref="BC3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89" s="10" t="str" cm="1">
        <f t="array" ref="BD3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89" s="150"/>
      <c r="BF389" s="15"/>
      <c r="BG389" s="16"/>
      <c r="BH389" s="16"/>
      <c r="BI389" s="16"/>
      <c r="BJ389" s="17"/>
      <c r="BK389" s="15"/>
      <c r="BL389" s="130"/>
      <c r="BM389" s="130"/>
      <c r="BN389" s="130"/>
      <c r="BO389" s="17"/>
      <c r="BP389" s="11" t="str">
        <f t="shared" si="24"/>
        <v>Aderente</v>
      </c>
      <c r="BQ389" s="18" t="str">
        <f>IF(OR(B389="",E389=""),"*",AX389/O389)</f>
        <v>*</v>
      </c>
      <c r="BR389" s="18" t="str">
        <f>IF(OR(B389="",E389=""),"*",AZ389/P389)</f>
        <v>*</v>
      </c>
      <c r="BS389" s="210" t="str">
        <f t="shared" si="25"/>
        <v/>
      </c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</row>
    <row r="390" spans="1:122">
      <c r="A390" s="45" t="str">
        <f t="shared" si="23"/>
        <v/>
      </c>
      <c r="B390" s="102"/>
      <c r="C390" s="134" t="str">
        <f>IF(BS_CONTROLE[[#This Row],[DATA]]="","",WEEKNUM(BS_CONTROLE[[#This Row],[DATA]]))</f>
        <v/>
      </c>
      <c r="D390" s="104"/>
      <c r="E390" s="126"/>
      <c r="F390" s="142" t="str">
        <f>IF(D390="","*",VLOOKUP(E390,BS_ATIVIDADE[],3,FALSE))</f>
        <v>*</v>
      </c>
      <c r="G390" s="106"/>
      <c r="H390" s="106"/>
      <c r="I390" s="105"/>
      <c r="J390" s="105"/>
      <c r="K390" s="105"/>
      <c r="L390" s="127" t="str" cm="1">
        <f t="array" ref="L3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0" s="127" t="str" cm="1">
        <f t="array" ref="M3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0" s="106"/>
      <c r="O390" s="106"/>
      <c r="P390" s="105"/>
      <c r="Q390" s="9" t="str">
        <f>IF(E390=0, "*", IFERROR(_xlfn.XLOOKUP(E390, BS_ATIVIDADE[ATIVIDADE], BS_ATIVIDADE[UNIDADE]), "*"))</f>
        <v>*</v>
      </c>
      <c r="R390" s="128" t="str" cm="1">
        <f t="array" ref="R3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0" s="128" t="str" cm="1">
        <f t="array" ref="S3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0" s="10" t="str" cm="1">
        <f t="array" ref="T3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0" s="105"/>
      <c r="V390" s="151"/>
      <c r="W390" s="104"/>
      <c r="X390" s="129"/>
      <c r="Y390" s="104"/>
      <c r="Z390" s="105"/>
      <c r="AA390" s="103"/>
      <c r="AB390" s="152"/>
      <c r="AC390" s="107"/>
      <c r="AD390" s="105"/>
      <c r="AE390" s="105"/>
      <c r="AF390" s="105"/>
      <c r="AG390" s="14"/>
      <c r="AH390" s="126" t="str">
        <f>IF(BS_CONTROLE[[#This Row],[Atividade]]=0, "-", BS_CONTROLE[[#This Row],[Atividade]])</f>
        <v>-</v>
      </c>
      <c r="AI390" s="8" t="str">
        <f>IF(BS_CONTROLE[[#This Row],[Atividade]]=0, "-", BS_CONTROLE[[#This Row],[Atividade]])</f>
        <v>-</v>
      </c>
      <c r="AJ390" s="30">
        <f>BS_CONTROLE[[#This Row],[Local - Partida]]</f>
        <v>0</v>
      </c>
      <c r="AK390" s="30">
        <f>BS_CONTROLE[[#This Row],[Local - Encerramento]]</f>
        <v>0</v>
      </c>
      <c r="AL390" s="105" t="str">
        <f>IF(BS_CONTROLE[[#This Row],[Entre - Estações]]=0, "-", BS_CONTROLE[[#This Row],[Entre - Estações]])</f>
        <v>-</v>
      </c>
      <c r="AM390" s="105" t="str">
        <f>IF(BS_CONTROLE[[#This Row],[SB]]=0, "-", BS_CONTROLE[[#This Row],[SB]])</f>
        <v>-</v>
      </c>
      <c r="AN390" s="105" t="str">
        <f>IF(BS_CONTROLE[[#This Row],[SUB]]=0, "-", BS_CONTROLE[[#This Row],[SUB]])</f>
        <v>-</v>
      </c>
      <c r="AO390" s="105">
        <f>BS_CONTROLE[[#This Row],[KM - Inicio]]</f>
        <v>0</v>
      </c>
      <c r="AP390" s="105">
        <f>BS_CONTROLE[[#This Row],[KM - Inicio]]</f>
        <v>0</v>
      </c>
      <c r="AQ390" s="108"/>
      <c r="AR390" s="108"/>
      <c r="AS390" s="108"/>
      <c r="AT390" s="135"/>
      <c r="AU390" s="135"/>
      <c r="AV390" s="13"/>
      <c r="AW390" s="13"/>
      <c r="AX390" s="176" t="str">
        <f>IF(D390="","*",IFERROR(IF(ISODD(COUNT(AR390:AW390)),"ERRO",SUM((AS390-AR390),(AU390-AT390),(AW390-AV390))),"ERRO"))</f>
        <v>*</v>
      </c>
      <c r="AY390" s="153"/>
      <c r="AZ390" s="109"/>
      <c r="BA390" s="9" t="str">
        <f>IFERROR(_xlfn.XLOOKUP(AH390, BS_ATIVIDADE[ATIVIDADE],BS_ATIVIDADE[UNIDADE] ), "*")</f>
        <v>*</v>
      </c>
      <c r="BB390" s="12" t="str" cm="1">
        <f t="array" ref="BB3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0" s="12" t="str" cm="1">
        <f t="array" ref="BC3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0" s="10" t="str" cm="1">
        <f t="array" ref="BD3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0" s="150"/>
      <c r="BF390" s="15"/>
      <c r="BG390" s="16"/>
      <c r="BH390" s="16"/>
      <c r="BI390" s="16"/>
      <c r="BJ390" s="17"/>
      <c r="BK390" s="15"/>
      <c r="BL390" s="130"/>
      <c r="BM390" s="130"/>
      <c r="BN390" s="130"/>
      <c r="BO390" s="17"/>
      <c r="BP390" s="11" t="str">
        <f t="shared" si="24"/>
        <v>Aderente</v>
      </c>
      <c r="BQ390" s="18" t="str">
        <f>IF(OR(B390="",E390=""),"*",AX390/O390)</f>
        <v>*</v>
      </c>
      <c r="BR390" s="18" t="str">
        <f>IF(OR(B390="",E390=""),"*",AZ390/P390)</f>
        <v>*</v>
      </c>
      <c r="BS390" s="210" t="str">
        <f t="shared" si="25"/>
        <v/>
      </c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</row>
    <row r="391" spans="1:122">
      <c r="A391" s="45" t="str">
        <f t="shared" si="23"/>
        <v/>
      </c>
      <c r="B391" s="102"/>
      <c r="C391" s="134" t="str">
        <f>IF(BS_CONTROLE[[#This Row],[DATA]]="","",WEEKNUM(BS_CONTROLE[[#This Row],[DATA]]))</f>
        <v/>
      </c>
      <c r="D391" s="104"/>
      <c r="E391" s="126"/>
      <c r="F391" s="142" t="str">
        <f>IF(D391="","*",VLOOKUP(E391,BS_ATIVIDADE[],3,FALSE))</f>
        <v>*</v>
      </c>
      <c r="G391" s="106"/>
      <c r="H391" s="106"/>
      <c r="I391" s="105"/>
      <c r="J391" s="105"/>
      <c r="K391" s="105"/>
      <c r="L391" s="127" t="str" cm="1">
        <f t="array" ref="L3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1" s="127" t="str" cm="1">
        <f t="array" ref="M3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1" s="106"/>
      <c r="O391" s="106"/>
      <c r="P391" s="105"/>
      <c r="Q391" s="9" t="str">
        <f>IF(E391=0, "*", IFERROR(_xlfn.XLOOKUP(E391, BS_ATIVIDADE[ATIVIDADE], BS_ATIVIDADE[UNIDADE]), "*"))</f>
        <v>*</v>
      </c>
      <c r="R391" s="128" t="str" cm="1">
        <f t="array" ref="R3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1" s="128" t="str" cm="1">
        <f t="array" ref="S3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1" s="10" t="str" cm="1">
        <f t="array" ref="T3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1" s="105"/>
      <c r="V391" s="151"/>
      <c r="W391" s="104"/>
      <c r="X391" s="129"/>
      <c r="Y391" s="104"/>
      <c r="Z391" s="105"/>
      <c r="AA391" s="103"/>
      <c r="AB391" s="152"/>
      <c r="AC391" s="107"/>
      <c r="AD391" s="105"/>
      <c r="AE391" s="105"/>
      <c r="AF391" s="105"/>
      <c r="AG391" s="14"/>
      <c r="AH391" s="126" t="str">
        <f>IF(BS_CONTROLE[[#This Row],[Atividade]]=0, "-", BS_CONTROLE[[#This Row],[Atividade]])</f>
        <v>-</v>
      </c>
      <c r="AI391" s="8" t="str">
        <f>IF(BS_CONTROLE[[#This Row],[Atividade]]=0, "-", BS_CONTROLE[[#This Row],[Atividade]])</f>
        <v>-</v>
      </c>
      <c r="AJ391" s="30">
        <f>BS_CONTROLE[[#This Row],[Local - Partida]]</f>
        <v>0</v>
      </c>
      <c r="AK391" s="30">
        <f>BS_CONTROLE[[#This Row],[Local - Encerramento]]</f>
        <v>0</v>
      </c>
      <c r="AL391" s="105" t="str">
        <f>IF(BS_CONTROLE[[#This Row],[Entre - Estações]]=0, "-", BS_CONTROLE[[#This Row],[Entre - Estações]])</f>
        <v>-</v>
      </c>
      <c r="AM391" s="105" t="str">
        <f>IF(BS_CONTROLE[[#This Row],[SB]]=0, "-", BS_CONTROLE[[#This Row],[SB]])</f>
        <v>-</v>
      </c>
      <c r="AN391" s="105" t="str">
        <f>IF(BS_CONTROLE[[#This Row],[SUB]]=0, "-", BS_CONTROLE[[#This Row],[SUB]])</f>
        <v>-</v>
      </c>
      <c r="AO391" s="105">
        <f>BS_CONTROLE[[#This Row],[KM - Inicio]]</f>
        <v>0</v>
      </c>
      <c r="AP391" s="105">
        <f>BS_CONTROLE[[#This Row],[KM - Inicio]]</f>
        <v>0</v>
      </c>
      <c r="AQ391" s="108"/>
      <c r="AR391" s="108"/>
      <c r="AS391" s="108"/>
      <c r="AT391" s="135"/>
      <c r="AU391" s="135"/>
      <c r="AV391" s="13"/>
      <c r="AW391" s="13"/>
      <c r="AX391" s="176" t="str">
        <f>IF(D391="","*",IFERROR(IF(ISODD(COUNT(AR391:AW391)),"ERRO",SUM((AS391-AR391),(AU391-AT391),(AW391-AV391))),"ERRO"))</f>
        <v>*</v>
      </c>
      <c r="AY391" s="153"/>
      <c r="AZ391" s="109"/>
      <c r="BA391" s="9" t="str">
        <f>IFERROR(_xlfn.XLOOKUP(AH391, BS_ATIVIDADE[ATIVIDADE],BS_ATIVIDADE[UNIDADE] ), "*")</f>
        <v>*</v>
      </c>
      <c r="BB391" s="12" t="str" cm="1">
        <f t="array" ref="BB3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1" s="12" t="str" cm="1">
        <f t="array" ref="BC3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1" s="10" t="str" cm="1">
        <f t="array" ref="BD3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1" s="150"/>
      <c r="BF391" s="15"/>
      <c r="BG391" s="16"/>
      <c r="BH391" s="16"/>
      <c r="BI391" s="16"/>
      <c r="BJ391" s="17"/>
      <c r="BK391" s="15"/>
      <c r="BL391" s="130"/>
      <c r="BM391" s="130"/>
      <c r="BN391" s="130"/>
      <c r="BO391" s="17"/>
      <c r="BP391" s="11" t="str">
        <f t="shared" si="24"/>
        <v>Aderente</v>
      </c>
      <c r="BQ391" s="18" t="str">
        <f>IF(OR(B391="",E391=""),"*",AX391/O391)</f>
        <v>*</v>
      </c>
      <c r="BR391" s="18" t="str">
        <f>IF(OR(B391="",E391=""),"*",AZ391/P391)</f>
        <v>*</v>
      </c>
      <c r="BS391" s="210" t="str">
        <f t="shared" si="25"/>
        <v/>
      </c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</row>
    <row r="392" spans="1:122">
      <c r="A392" s="45" t="str">
        <f t="shared" si="23"/>
        <v/>
      </c>
      <c r="B392" s="102"/>
      <c r="C392" s="134" t="str">
        <f>IF(BS_CONTROLE[[#This Row],[DATA]]="","",WEEKNUM(BS_CONTROLE[[#This Row],[DATA]]))</f>
        <v/>
      </c>
      <c r="D392" s="104"/>
      <c r="E392" s="126"/>
      <c r="F392" s="142" t="str">
        <f>IF(D392="","*",VLOOKUP(E392,BS_ATIVIDADE[],3,FALSE))</f>
        <v>*</v>
      </c>
      <c r="G392" s="106"/>
      <c r="H392" s="106"/>
      <c r="I392" s="105"/>
      <c r="J392" s="105"/>
      <c r="K392" s="105"/>
      <c r="L392" s="127" t="str" cm="1">
        <f t="array" ref="L3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2" s="127" t="str" cm="1">
        <f t="array" ref="M3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2" s="106"/>
      <c r="O392" s="106"/>
      <c r="P392" s="105"/>
      <c r="Q392" s="9" t="str">
        <f>IF(E392=0, "*", IFERROR(_xlfn.XLOOKUP(E392, BS_ATIVIDADE[ATIVIDADE], BS_ATIVIDADE[UNIDADE]), "*"))</f>
        <v>*</v>
      </c>
      <c r="R392" s="128" t="str" cm="1">
        <f t="array" ref="R3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2" s="128" t="str" cm="1">
        <f t="array" ref="S3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2" s="10" t="str" cm="1">
        <f t="array" ref="T3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2" s="105"/>
      <c r="V392" s="151"/>
      <c r="W392" s="104"/>
      <c r="X392" s="129"/>
      <c r="Y392" s="104"/>
      <c r="Z392" s="105"/>
      <c r="AA392" s="103"/>
      <c r="AB392" s="152"/>
      <c r="AC392" s="107"/>
      <c r="AD392" s="105"/>
      <c r="AE392" s="105"/>
      <c r="AF392" s="105"/>
      <c r="AG392" s="14"/>
      <c r="AH392" s="126" t="str">
        <f>IF(BS_CONTROLE[[#This Row],[Atividade]]=0, "-", BS_CONTROLE[[#This Row],[Atividade]])</f>
        <v>-</v>
      </c>
      <c r="AI392" s="8" t="str">
        <f>IF(BS_CONTROLE[[#This Row],[Atividade]]=0, "-", BS_CONTROLE[[#This Row],[Atividade]])</f>
        <v>-</v>
      </c>
      <c r="AJ392" s="30">
        <f>BS_CONTROLE[[#This Row],[Local - Partida]]</f>
        <v>0</v>
      </c>
      <c r="AK392" s="30">
        <f>BS_CONTROLE[[#This Row],[Local - Encerramento]]</f>
        <v>0</v>
      </c>
      <c r="AL392" s="105" t="str">
        <f>IF(BS_CONTROLE[[#This Row],[Entre - Estações]]=0, "-", BS_CONTROLE[[#This Row],[Entre - Estações]])</f>
        <v>-</v>
      </c>
      <c r="AM392" s="105" t="str">
        <f>IF(BS_CONTROLE[[#This Row],[SB]]=0, "-", BS_CONTROLE[[#This Row],[SB]])</f>
        <v>-</v>
      </c>
      <c r="AN392" s="105" t="str">
        <f>IF(BS_CONTROLE[[#This Row],[SUB]]=0, "-", BS_CONTROLE[[#This Row],[SUB]])</f>
        <v>-</v>
      </c>
      <c r="AO392" s="105">
        <f>BS_CONTROLE[[#This Row],[KM - Inicio]]</f>
        <v>0</v>
      </c>
      <c r="AP392" s="105">
        <f>BS_CONTROLE[[#This Row],[KM - Inicio]]</f>
        <v>0</v>
      </c>
      <c r="AQ392" s="108"/>
      <c r="AR392" s="108"/>
      <c r="AS392" s="108"/>
      <c r="AT392" s="135"/>
      <c r="AU392" s="135"/>
      <c r="AV392" s="13"/>
      <c r="AW392" s="13"/>
      <c r="AX392" s="176" t="str">
        <f>IF(D392="","*",IFERROR(IF(ISODD(COUNT(AR392:AW392)),"ERRO",SUM((AS392-AR392),(AU392-AT392),(AW392-AV392))),"ERRO"))</f>
        <v>*</v>
      </c>
      <c r="AY392" s="153"/>
      <c r="AZ392" s="109"/>
      <c r="BA392" s="9" t="str">
        <f>IFERROR(_xlfn.XLOOKUP(AH392, BS_ATIVIDADE[ATIVIDADE],BS_ATIVIDADE[UNIDADE] ), "*")</f>
        <v>*</v>
      </c>
      <c r="BB392" s="12" t="str" cm="1">
        <f t="array" ref="BB3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2" s="12" t="str" cm="1">
        <f t="array" ref="BC3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2" s="10" t="str" cm="1">
        <f t="array" ref="BD3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2" s="150"/>
      <c r="BF392" s="15"/>
      <c r="BG392" s="16"/>
      <c r="BH392" s="16"/>
      <c r="BI392" s="16"/>
      <c r="BJ392" s="17"/>
      <c r="BK392" s="15"/>
      <c r="BL392" s="130"/>
      <c r="BM392" s="130"/>
      <c r="BN392" s="130"/>
      <c r="BO392" s="17"/>
      <c r="BP392" s="11" t="str">
        <f t="shared" si="24"/>
        <v>Aderente</v>
      </c>
      <c r="BQ392" s="18" t="str">
        <f>IF(OR(B392="",E392=""),"*",AX392/O392)</f>
        <v>*</v>
      </c>
      <c r="BR392" s="18" t="str">
        <f>IF(OR(B392="",E392=""),"*",AZ392/P392)</f>
        <v>*</v>
      </c>
      <c r="BS392" s="210" t="str">
        <f t="shared" si="25"/>
        <v/>
      </c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</row>
    <row r="393" spans="1:122">
      <c r="A393" s="45" t="str">
        <f t="shared" si="23"/>
        <v/>
      </c>
      <c r="B393" s="102"/>
      <c r="C393" s="134" t="str">
        <f>IF(BS_CONTROLE[[#This Row],[DATA]]="","",WEEKNUM(BS_CONTROLE[[#This Row],[DATA]]))</f>
        <v/>
      </c>
      <c r="D393" s="104"/>
      <c r="E393" s="126"/>
      <c r="F393" s="142" t="str">
        <f>IF(D393="","*",VLOOKUP(E393,BS_ATIVIDADE[],3,FALSE))</f>
        <v>*</v>
      </c>
      <c r="G393" s="106"/>
      <c r="H393" s="106"/>
      <c r="I393" s="105"/>
      <c r="J393" s="105"/>
      <c r="K393" s="105"/>
      <c r="L393" s="127" t="str" cm="1">
        <f t="array" ref="L3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3" s="127" t="str" cm="1">
        <f t="array" ref="M3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3" s="106"/>
      <c r="O393" s="106"/>
      <c r="P393" s="105"/>
      <c r="Q393" s="9" t="str">
        <f>IF(E393=0, "*", IFERROR(_xlfn.XLOOKUP(E393, BS_ATIVIDADE[ATIVIDADE], BS_ATIVIDADE[UNIDADE]), "*"))</f>
        <v>*</v>
      </c>
      <c r="R393" s="128" t="str" cm="1">
        <f t="array" ref="R3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3" s="128" t="str" cm="1">
        <f t="array" ref="S3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3" s="10" t="str" cm="1">
        <f t="array" ref="T3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3" s="105"/>
      <c r="V393" s="151"/>
      <c r="W393" s="104"/>
      <c r="X393" s="129"/>
      <c r="Y393" s="104"/>
      <c r="Z393" s="105"/>
      <c r="AA393" s="103"/>
      <c r="AB393" s="152"/>
      <c r="AC393" s="107"/>
      <c r="AD393" s="105"/>
      <c r="AE393" s="105"/>
      <c r="AF393" s="105"/>
      <c r="AG393" s="14"/>
      <c r="AH393" s="126" t="str">
        <f>IF(BS_CONTROLE[[#This Row],[Atividade]]=0, "-", BS_CONTROLE[[#This Row],[Atividade]])</f>
        <v>-</v>
      </c>
      <c r="AI393" s="8" t="str">
        <f>IF(BS_CONTROLE[[#This Row],[Atividade]]=0, "-", BS_CONTROLE[[#This Row],[Atividade]])</f>
        <v>-</v>
      </c>
      <c r="AJ393" s="30">
        <f>BS_CONTROLE[[#This Row],[Local - Partida]]</f>
        <v>0</v>
      </c>
      <c r="AK393" s="30">
        <f>BS_CONTROLE[[#This Row],[Local - Encerramento]]</f>
        <v>0</v>
      </c>
      <c r="AL393" s="105" t="str">
        <f>IF(BS_CONTROLE[[#This Row],[Entre - Estações]]=0, "-", BS_CONTROLE[[#This Row],[Entre - Estações]])</f>
        <v>-</v>
      </c>
      <c r="AM393" s="105" t="str">
        <f>IF(BS_CONTROLE[[#This Row],[SB]]=0, "-", BS_CONTROLE[[#This Row],[SB]])</f>
        <v>-</v>
      </c>
      <c r="AN393" s="105" t="str">
        <f>IF(BS_CONTROLE[[#This Row],[SUB]]=0, "-", BS_CONTROLE[[#This Row],[SUB]])</f>
        <v>-</v>
      </c>
      <c r="AO393" s="105">
        <f>BS_CONTROLE[[#This Row],[KM - Inicio]]</f>
        <v>0</v>
      </c>
      <c r="AP393" s="105">
        <f>BS_CONTROLE[[#This Row],[KM - Inicio]]</f>
        <v>0</v>
      </c>
      <c r="AQ393" s="108"/>
      <c r="AR393" s="108"/>
      <c r="AS393" s="108"/>
      <c r="AT393" s="135"/>
      <c r="AU393" s="135"/>
      <c r="AV393" s="13"/>
      <c r="AW393" s="13"/>
      <c r="AX393" s="176" t="str">
        <f>IF(D393="","*",IFERROR(IF(ISODD(COUNT(AR393:AW393)),"ERRO",SUM((AS393-AR393),(AU393-AT393),(AW393-AV393))),"ERRO"))</f>
        <v>*</v>
      </c>
      <c r="AY393" s="153"/>
      <c r="AZ393" s="109"/>
      <c r="BA393" s="9" t="str">
        <f>IFERROR(_xlfn.XLOOKUP(AH393, BS_ATIVIDADE[ATIVIDADE],BS_ATIVIDADE[UNIDADE] ), "*")</f>
        <v>*</v>
      </c>
      <c r="BB393" s="12" t="str" cm="1">
        <f t="array" ref="BB3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3" s="12" t="str" cm="1">
        <f t="array" ref="BC3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3" s="10" t="str" cm="1">
        <f t="array" ref="BD3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3" s="150"/>
      <c r="BF393" s="15"/>
      <c r="BG393" s="16"/>
      <c r="BH393" s="16"/>
      <c r="BI393" s="16"/>
      <c r="BJ393" s="17"/>
      <c r="BK393" s="15"/>
      <c r="BL393" s="130"/>
      <c r="BM393" s="130"/>
      <c r="BN393" s="130"/>
      <c r="BO393" s="17"/>
      <c r="BP393" s="11" t="str">
        <f t="shared" si="24"/>
        <v>Aderente</v>
      </c>
      <c r="BQ393" s="18" t="str">
        <f>IF(OR(B393="",E393=""),"*",AX393/O393)</f>
        <v>*</v>
      </c>
      <c r="BR393" s="18" t="str">
        <f>IF(OR(B393="",E393=""),"*",AZ393/P393)</f>
        <v>*</v>
      </c>
      <c r="BS393" s="210" t="str">
        <f t="shared" si="25"/>
        <v/>
      </c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</row>
    <row r="394" spans="1:122">
      <c r="A394" s="45" t="str">
        <f t="shared" si="23"/>
        <v/>
      </c>
      <c r="B394" s="102"/>
      <c r="C394" s="134" t="str">
        <f>IF(BS_CONTROLE[[#This Row],[DATA]]="","",WEEKNUM(BS_CONTROLE[[#This Row],[DATA]]))</f>
        <v/>
      </c>
      <c r="D394" s="104"/>
      <c r="E394" s="126"/>
      <c r="F394" s="142" t="str">
        <f>IF(D394="","*",VLOOKUP(E394,BS_ATIVIDADE[],3,FALSE))</f>
        <v>*</v>
      </c>
      <c r="G394" s="106"/>
      <c r="H394" s="106"/>
      <c r="I394" s="105"/>
      <c r="J394" s="105"/>
      <c r="K394" s="105"/>
      <c r="L394" s="127" t="str" cm="1">
        <f t="array" ref="L3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4" s="127" t="str" cm="1">
        <f t="array" ref="M3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4" s="106"/>
      <c r="O394" s="106"/>
      <c r="P394" s="105"/>
      <c r="Q394" s="9" t="str">
        <f>IF(E394=0, "*", IFERROR(_xlfn.XLOOKUP(E394, BS_ATIVIDADE[ATIVIDADE], BS_ATIVIDADE[UNIDADE]), "*"))</f>
        <v>*</v>
      </c>
      <c r="R394" s="128" t="str" cm="1">
        <f t="array" ref="R3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4" s="128" t="str" cm="1">
        <f t="array" ref="S3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4" s="10" t="str" cm="1">
        <f t="array" ref="T3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4" s="105"/>
      <c r="V394" s="151"/>
      <c r="W394" s="104"/>
      <c r="X394" s="129"/>
      <c r="Y394" s="104"/>
      <c r="Z394" s="105"/>
      <c r="AA394" s="103"/>
      <c r="AB394" s="152"/>
      <c r="AC394" s="107"/>
      <c r="AD394" s="105"/>
      <c r="AE394" s="105"/>
      <c r="AF394" s="105"/>
      <c r="AG394" s="14"/>
      <c r="AH394" s="126" t="str">
        <f>IF(BS_CONTROLE[[#This Row],[Atividade]]=0, "-", BS_CONTROLE[[#This Row],[Atividade]])</f>
        <v>-</v>
      </c>
      <c r="AI394" s="8" t="str">
        <f>IF(BS_CONTROLE[[#This Row],[Atividade]]=0, "-", BS_CONTROLE[[#This Row],[Atividade]])</f>
        <v>-</v>
      </c>
      <c r="AJ394" s="30">
        <f>BS_CONTROLE[[#This Row],[Local - Partida]]</f>
        <v>0</v>
      </c>
      <c r="AK394" s="30">
        <f>BS_CONTROLE[[#This Row],[Local - Encerramento]]</f>
        <v>0</v>
      </c>
      <c r="AL394" s="105" t="str">
        <f>IF(BS_CONTROLE[[#This Row],[Entre - Estações]]=0, "-", BS_CONTROLE[[#This Row],[Entre - Estações]])</f>
        <v>-</v>
      </c>
      <c r="AM394" s="105" t="str">
        <f>IF(BS_CONTROLE[[#This Row],[SB]]=0, "-", BS_CONTROLE[[#This Row],[SB]])</f>
        <v>-</v>
      </c>
      <c r="AN394" s="105" t="str">
        <f>IF(BS_CONTROLE[[#This Row],[SUB]]=0, "-", BS_CONTROLE[[#This Row],[SUB]])</f>
        <v>-</v>
      </c>
      <c r="AO394" s="105">
        <f>BS_CONTROLE[[#This Row],[KM - Inicio]]</f>
        <v>0</v>
      </c>
      <c r="AP394" s="105">
        <f>BS_CONTROLE[[#This Row],[KM - Inicio]]</f>
        <v>0</v>
      </c>
      <c r="AQ394" s="108"/>
      <c r="AR394" s="108"/>
      <c r="AS394" s="108"/>
      <c r="AT394" s="135"/>
      <c r="AU394" s="135"/>
      <c r="AV394" s="13"/>
      <c r="AW394" s="13"/>
      <c r="AX394" s="176" t="str">
        <f>IF(D394="","*",IFERROR(IF(ISODD(COUNT(AR394:AW394)),"ERRO",SUM((AS394-AR394),(AU394-AT394),(AW394-AV394))),"ERRO"))</f>
        <v>*</v>
      </c>
      <c r="AY394" s="153"/>
      <c r="AZ394" s="109"/>
      <c r="BA394" s="9" t="str">
        <f>IFERROR(_xlfn.XLOOKUP(AH394, BS_ATIVIDADE[ATIVIDADE],BS_ATIVIDADE[UNIDADE] ), "*")</f>
        <v>*</v>
      </c>
      <c r="BB394" s="12" t="str" cm="1">
        <f t="array" ref="BB3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4" s="12" t="str" cm="1">
        <f t="array" ref="BC3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4" s="10" t="str" cm="1">
        <f t="array" ref="BD3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4" s="150"/>
      <c r="BF394" s="15"/>
      <c r="BG394" s="16"/>
      <c r="BH394" s="16"/>
      <c r="BI394" s="16"/>
      <c r="BJ394" s="17"/>
      <c r="BK394" s="15"/>
      <c r="BL394" s="130"/>
      <c r="BM394" s="130"/>
      <c r="BN394" s="130"/>
      <c r="BO394" s="17"/>
      <c r="BP394" s="11" t="str">
        <f t="shared" si="24"/>
        <v>Aderente</v>
      </c>
      <c r="BQ394" s="18" t="str">
        <f>IF(OR(B394="",E394=""),"*",AX394/O394)</f>
        <v>*</v>
      </c>
      <c r="BR394" s="18" t="str">
        <f>IF(OR(B394="",E394=""),"*",AZ394/P394)</f>
        <v>*</v>
      </c>
      <c r="BS394" s="210" t="str">
        <f t="shared" si="25"/>
        <v/>
      </c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</row>
    <row r="395" spans="1:122">
      <c r="A395" s="45" t="str">
        <f t="shared" si="23"/>
        <v/>
      </c>
      <c r="B395" s="102"/>
      <c r="C395" s="134" t="str">
        <f>IF(BS_CONTROLE[[#This Row],[DATA]]="","",WEEKNUM(BS_CONTROLE[[#This Row],[DATA]]))</f>
        <v/>
      </c>
      <c r="D395" s="104"/>
      <c r="E395" s="126"/>
      <c r="F395" s="142" t="str">
        <f>IF(D395="","*",VLOOKUP(E395,BS_ATIVIDADE[],3,FALSE))</f>
        <v>*</v>
      </c>
      <c r="G395" s="106"/>
      <c r="H395" s="106"/>
      <c r="I395" s="105"/>
      <c r="J395" s="105"/>
      <c r="K395" s="105"/>
      <c r="L395" s="127" t="str" cm="1">
        <f t="array" ref="L3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5" s="127" t="str" cm="1">
        <f t="array" ref="M3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5" s="106"/>
      <c r="O395" s="106"/>
      <c r="P395" s="105"/>
      <c r="Q395" s="9" t="str">
        <f>IF(E395=0, "*", IFERROR(_xlfn.XLOOKUP(E395, BS_ATIVIDADE[ATIVIDADE], BS_ATIVIDADE[UNIDADE]), "*"))</f>
        <v>*</v>
      </c>
      <c r="R395" s="128" t="str" cm="1">
        <f t="array" ref="R3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5" s="128" t="str" cm="1">
        <f t="array" ref="S3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5" s="10" t="str" cm="1">
        <f t="array" ref="T3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5" s="105"/>
      <c r="V395" s="151"/>
      <c r="W395" s="104"/>
      <c r="X395" s="129"/>
      <c r="Y395" s="104"/>
      <c r="Z395" s="105"/>
      <c r="AA395" s="103"/>
      <c r="AB395" s="152"/>
      <c r="AC395" s="107"/>
      <c r="AD395" s="105"/>
      <c r="AE395" s="105"/>
      <c r="AF395" s="105"/>
      <c r="AG395" s="14"/>
      <c r="AH395" s="126" t="str">
        <f>IF(BS_CONTROLE[[#This Row],[Atividade]]=0, "-", BS_CONTROLE[[#This Row],[Atividade]])</f>
        <v>-</v>
      </c>
      <c r="AI395" s="8" t="str">
        <f>IF(BS_CONTROLE[[#This Row],[Atividade]]=0, "-", BS_CONTROLE[[#This Row],[Atividade]])</f>
        <v>-</v>
      </c>
      <c r="AJ395" s="30">
        <f>BS_CONTROLE[[#This Row],[Local - Partida]]</f>
        <v>0</v>
      </c>
      <c r="AK395" s="30">
        <f>BS_CONTROLE[[#This Row],[Local - Encerramento]]</f>
        <v>0</v>
      </c>
      <c r="AL395" s="105" t="str">
        <f>IF(BS_CONTROLE[[#This Row],[Entre - Estações]]=0, "-", BS_CONTROLE[[#This Row],[Entre - Estações]])</f>
        <v>-</v>
      </c>
      <c r="AM395" s="105" t="str">
        <f>IF(BS_CONTROLE[[#This Row],[SB]]=0, "-", BS_CONTROLE[[#This Row],[SB]])</f>
        <v>-</v>
      </c>
      <c r="AN395" s="105" t="str">
        <f>IF(BS_CONTROLE[[#This Row],[SUB]]=0, "-", BS_CONTROLE[[#This Row],[SUB]])</f>
        <v>-</v>
      </c>
      <c r="AO395" s="105">
        <f>BS_CONTROLE[[#This Row],[KM - Inicio]]</f>
        <v>0</v>
      </c>
      <c r="AP395" s="105">
        <f>BS_CONTROLE[[#This Row],[KM - Inicio]]</f>
        <v>0</v>
      </c>
      <c r="AQ395" s="108"/>
      <c r="AR395" s="108"/>
      <c r="AS395" s="108"/>
      <c r="AT395" s="135"/>
      <c r="AU395" s="135"/>
      <c r="AV395" s="13"/>
      <c r="AW395" s="13"/>
      <c r="AX395" s="176" t="str">
        <f>IF(D395="","*",IFERROR(IF(ISODD(COUNT(AR395:AW395)),"ERRO",SUM((AS395-AR395),(AU395-AT395),(AW395-AV395))),"ERRO"))</f>
        <v>*</v>
      </c>
      <c r="AY395" s="153"/>
      <c r="AZ395" s="109"/>
      <c r="BA395" s="9" t="str">
        <f>IFERROR(_xlfn.XLOOKUP(AH395, BS_ATIVIDADE[ATIVIDADE],BS_ATIVIDADE[UNIDADE] ), "*")</f>
        <v>*</v>
      </c>
      <c r="BB395" s="12" t="str" cm="1">
        <f t="array" ref="BB3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5" s="12" t="str" cm="1">
        <f t="array" ref="BC3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5" s="10" t="str" cm="1">
        <f t="array" ref="BD3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5" s="150"/>
      <c r="BF395" s="15"/>
      <c r="BG395" s="16"/>
      <c r="BH395" s="16"/>
      <c r="BI395" s="16"/>
      <c r="BJ395" s="17"/>
      <c r="BK395" s="15"/>
      <c r="BL395" s="130"/>
      <c r="BM395" s="130"/>
      <c r="BN395" s="130"/>
      <c r="BO395" s="17"/>
      <c r="BP395" s="11" t="str">
        <f t="shared" si="24"/>
        <v>Aderente</v>
      </c>
      <c r="BQ395" s="18" t="str">
        <f>IF(OR(B395="",E395=""),"*",AX395/O395)</f>
        <v>*</v>
      </c>
      <c r="BR395" s="18" t="str">
        <f>IF(OR(B395="",E395=""),"*",AZ395/P395)</f>
        <v>*</v>
      </c>
      <c r="BS395" s="210" t="str">
        <f t="shared" si="25"/>
        <v/>
      </c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</row>
    <row r="396" spans="1:122">
      <c r="A396" s="45" t="str">
        <f t="shared" si="23"/>
        <v/>
      </c>
      <c r="B396" s="102"/>
      <c r="C396" s="134" t="str">
        <f>IF(BS_CONTROLE[[#This Row],[DATA]]="","",WEEKNUM(BS_CONTROLE[[#This Row],[DATA]]))</f>
        <v/>
      </c>
      <c r="D396" s="104"/>
      <c r="E396" s="126"/>
      <c r="F396" s="142" t="str">
        <f>IF(D396="","*",VLOOKUP(E396,BS_ATIVIDADE[],3,FALSE))</f>
        <v>*</v>
      </c>
      <c r="G396" s="106"/>
      <c r="H396" s="106"/>
      <c r="I396" s="105"/>
      <c r="J396" s="105"/>
      <c r="K396" s="105"/>
      <c r="L396" s="127" t="str" cm="1">
        <f t="array" ref="L3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6" s="127" t="str" cm="1">
        <f t="array" ref="M3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6" s="106"/>
      <c r="O396" s="106"/>
      <c r="P396" s="105"/>
      <c r="Q396" s="9" t="str">
        <f>IF(E396=0, "*", IFERROR(_xlfn.XLOOKUP(E396, BS_ATIVIDADE[ATIVIDADE], BS_ATIVIDADE[UNIDADE]), "*"))</f>
        <v>*</v>
      </c>
      <c r="R396" s="128" t="str" cm="1">
        <f t="array" ref="R3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6" s="128" t="str" cm="1">
        <f t="array" ref="S3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6" s="10" t="str" cm="1">
        <f t="array" ref="T3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6" s="105"/>
      <c r="V396" s="151"/>
      <c r="W396" s="104"/>
      <c r="X396" s="129"/>
      <c r="Y396" s="104"/>
      <c r="Z396" s="105"/>
      <c r="AA396" s="103"/>
      <c r="AB396" s="152"/>
      <c r="AC396" s="107"/>
      <c r="AD396" s="105"/>
      <c r="AE396" s="105"/>
      <c r="AF396" s="105"/>
      <c r="AG396" s="14"/>
      <c r="AH396" s="126" t="str">
        <f>IF(BS_CONTROLE[[#This Row],[Atividade]]=0, "-", BS_CONTROLE[[#This Row],[Atividade]])</f>
        <v>-</v>
      </c>
      <c r="AI396" s="8" t="str">
        <f>IF(BS_CONTROLE[[#This Row],[Atividade]]=0, "-", BS_CONTROLE[[#This Row],[Atividade]])</f>
        <v>-</v>
      </c>
      <c r="AJ396" s="30">
        <f>BS_CONTROLE[[#This Row],[Local - Partida]]</f>
        <v>0</v>
      </c>
      <c r="AK396" s="30">
        <f>BS_CONTROLE[[#This Row],[Local - Encerramento]]</f>
        <v>0</v>
      </c>
      <c r="AL396" s="105" t="str">
        <f>IF(BS_CONTROLE[[#This Row],[Entre - Estações]]=0, "-", BS_CONTROLE[[#This Row],[Entre - Estações]])</f>
        <v>-</v>
      </c>
      <c r="AM396" s="105" t="str">
        <f>IF(BS_CONTROLE[[#This Row],[SB]]=0, "-", BS_CONTROLE[[#This Row],[SB]])</f>
        <v>-</v>
      </c>
      <c r="AN396" s="105" t="str">
        <f>IF(BS_CONTROLE[[#This Row],[SUB]]=0, "-", BS_CONTROLE[[#This Row],[SUB]])</f>
        <v>-</v>
      </c>
      <c r="AO396" s="105">
        <f>BS_CONTROLE[[#This Row],[KM - Inicio]]</f>
        <v>0</v>
      </c>
      <c r="AP396" s="105">
        <f>BS_CONTROLE[[#This Row],[KM - Inicio]]</f>
        <v>0</v>
      </c>
      <c r="AQ396" s="108"/>
      <c r="AR396" s="108"/>
      <c r="AS396" s="108"/>
      <c r="AT396" s="135"/>
      <c r="AU396" s="135"/>
      <c r="AV396" s="13"/>
      <c r="AW396" s="13"/>
      <c r="AX396" s="176" t="str">
        <f>IF(D396="","*",IFERROR(IF(ISODD(COUNT(AR396:AW396)),"ERRO",SUM((AS396-AR396),(AU396-AT396),(AW396-AV396))),"ERRO"))</f>
        <v>*</v>
      </c>
      <c r="AY396" s="153"/>
      <c r="AZ396" s="109"/>
      <c r="BA396" s="9" t="str">
        <f>IFERROR(_xlfn.XLOOKUP(AH396, BS_ATIVIDADE[ATIVIDADE],BS_ATIVIDADE[UNIDADE] ), "*")</f>
        <v>*</v>
      </c>
      <c r="BB396" s="12" t="str" cm="1">
        <f t="array" ref="BB3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6" s="12" t="str" cm="1">
        <f t="array" ref="BC3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6" s="10" t="str" cm="1">
        <f t="array" ref="BD3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6" s="150"/>
      <c r="BF396" s="15"/>
      <c r="BG396" s="16"/>
      <c r="BH396" s="16"/>
      <c r="BI396" s="16"/>
      <c r="BJ396" s="17"/>
      <c r="BK396" s="15"/>
      <c r="BL396" s="130"/>
      <c r="BM396" s="130"/>
      <c r="BN396" s="130"/>
      <c r="BO396" s="17"/>
      <c r="BP396" s="11" t="str">
        <f t="shared" si="24"/>
        <v>Aderente</v>
      </c>
      <c r="BQ396" s="18" t="str">
        <f>IF(OR(B396="",E396=""),"*",AX396/O396)</f>
        <v>*</v>
      </c>
      <c r="BR396" s="18" t="str">
        <f>IF(OR(B396="",E396=""),"*",AZ396/P396)</f>
        <v>*</v>
      </c>
      <c r="BS396" s="210" t="str">
        <f t="shared" si="25"/>
        <v/>
      </c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</row>
    <row r="397" spans="1:122">
      <c r="A397" s="45" t="str">
        <f t="shared" si="23"/>
        <v/>
      </c>
      <c r="B397" s="102"/>
      <c r="C397" s="134" t="str">
        <f>IF(BS_CONTROLE[[#This Row],[DATA]]="","",WEEKNUM(BS_CONTROLE[[#This Row],[DATA]]))</f>
        <v/>
      </c>
      <c r="D397" s="104"/>
      <c r="E397" s="126"/>
      <c r="F397" s="142" t="str">
        <f>IF(D397="","*",VLOOKUP(E397,BS_ATIVIDADE[],3,FALSE))</f>
        <v>*</v>
      </c>
      <c r="G397" s="106"/>
      <c r="H397" s="106"/>
      <c r="I397" s="105"/>
      <c r="J397" s="105"/>
      <c r="K397" s="105"/>
      <c r="L397" s="127" t="str" cm="1">
        <f t="array" ref="L3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7" s="127" t="str" cm="1">
        <f t="array" ref="M3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7" s="106"/>
      <c r="O397" s="106"/>
      <c r="P397" s="105"/>
      <c r="Q397" s="9" t="str">
        <f>IF(E397=0, "*", IFERROR(_xlfn.XLOOKUP(E397, BS_ATIVIDADE[ATIVIDADE], BS_ATIVIDADE[UNIDADE]), "*"))</f>
        <v>*</v>
      </c>
      <c r="R397" s="128" t="str" cm="1">
        <f t="array" ref="R3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7" s="128" t="str" cm="1">
        <f t="array" ref="S3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7" s="10" t="str" cm="1">
        <f t="array" ref="T3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7" s="105"/>
      <c r="V397" s="151"/>
      <c r="W397" s="104"/>
      <c r="X397" s="129"/>
      <c r="Y397" s="104"/>
      <c r="Z397" s="105"/>
      <c r="AA397" s="103"/>
      <c r="AB397" s="152"/>
      <c r="AC397" s="107"/>
      <c r="AD397" s="105"/>
      <c r="AE397" s="105"/>
      <c r="AF397" s="105"/>
      <c r="AG397" s="14"/>
      <c r="AH397" s="126" t="str">
        <f>IF(BS_CONTROLE[[#This Row],[Atividade]]=0, "-", BS_CONTROLE[[#This Row],[Atividade]])</f>
        <v>-</v>
      </c>
      <c r="AI397" s="8" t="str">
        <f>IF(BS_CONTROLE[[#This Row],[Atividade]]=0, "-", BS_CONTROLE[[#This Row],[Atividade]])</f>
        <v>-</v>
      </c>
      <c r="AJ397" s="30">
        <f>BS_CONTROLE[[#This Row],[Local - Partida]]</f>
        <v>0</v>
      </c>
      <c r="AK397" s="30">
        <f>BS_CONTROLE[[#This Row],[Local - Encerramento]]</f>
        <v>0</v>
      </c>
      <c r="AL397" s="105" t="str">
        <f>IF(BS_CONTROLE[[#This Row],[Entre - Estações]]=0, "-", BS_CONTROLE[[#This Row],[Entre - Estações]])</f>
        <v>-</v>
      </c>
      <c r="AM397" s="105" t="str">
        <f>IF(BS_CONTROLE[[#This Row],[SB]]=0, "-", BS_CONTROLE[[#This Row],[SB]])</f>
        <v>-</v>
      </c>
      <c r="AN397" s="105" t="str">
        <f>IF(BS_CONTROLE[[#This Row],[SUB]]=0, "-", BS_CONTROLE[[#This Row],[SUB]])</f>
        <v>-</v>
      </c>
      <c r="AO397" s="105">
        <f>BS_CONTROLE[[#This Row],[KM - Inicio]]</f>
        <v>0</v>
      </c>
      <c r="AP397" s="105">
        <f>BS_CONTROLE[[#This Row],[KM - Inicio]]</f>
        <v>0</v>
      </c>
      <c r="AQ397" s="108"/>
      <c r="AR397" s="108"/>
      <c r="AS397" s="108"/>
      <c r="AT397" s="135"/>
      <c r="AU397" s="135"/>
      <c r="AV397" s="13"/>
      <c r="AW397" s="13"/>
      <c r="AX397" s="176" t="str">
        <f>IF(D397="","*",IFERROR(IF(ISODD(COUNT(AR397:AW397)),"ERRO",SUM((AS397-AR397),(AU397-AT397),(AW397-AV397))),"ERRO"))</f>
        <v>*</v>
      </c>
      <c r="AY397" s="153"/>
      <c r="AZ397" s="109"/>
      <c r="BA397" s="9" t="str">
        <f>IFERROR(_xlfn.XLOOKUP(AH397, BS_ATIVIDADE[ATIVIDADE],BS_ATIVIDADE[UNIDADE] ), "*")</f>
        <v>*</v>
      </c>
      <c r="BB397" s="12" t="str" cm="1">
        <f t="array" ref="BB3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7" s="12" t="str" cm="1">
        <f t="array" ref="BC3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7" s="10" t="str" cm="1">
        <f t="array" ref="BD3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7" s="150"/>
      <c r="BF397" s="15"/>
      <c r="BG397" s="16"/>
      <c r="BH397" s="16"/>
      <c r="BI397" s="16"/>
      <c r="BJ397" s="17"/>
      <c r="BK397" s="15"/>
      <c r="BL397" s="130"/>
      <c r="BM397" s="130"/>
      <c r="BN397" s="130"/>
      <c r="BO397" s="17"/>
      <c r="BP397" s="11" t="str">
        <f t="shared" si="24"/>
        <v>Aderente</v>
      </c>
      <c r="BQ397" s="18" t="str">
        <f>IF(OR(B397="",E397=""),"*",AX397/O397)</f>
        <v>*</v>
      </c>
      <c r="BR397" s="18" t="str">
        <f>IF(OR(B397="",E397=""),"*",AZ397/P397)</f>
        <v>*</v>
      </c>
      <c r="BS397" s="210" t="str">
        <f t="shared" si="25"/>
        <v/>
      </c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</row>
    <row r="398" spans="1:122">
      <c r="A398" s="45" t="str">
        <f t="shared" si="23"/>
        <v/>
      </c>
      <c r="B398" s="102"/>
      <c r="C398" s="134" t="str">
        <f>IF(BS_CONTROLE[[#This Row],[DATA]]="","",WEEKNUM(BS_CONTROLE[[#This Row],[DATA]]))</f>
        <v/>
      </c>
      <c r="D398" s="104"/>
      <c r="E398" s="126"/>
      <c r="F398" s="142" t="str">
        <f>IF(D398="","*",VLOOKUP(E398,BS_ATIVIDADE[],3,FALSE))</f>
        <v>*</v>
      </c>
      <c r="G398" s="106"/>
      <c r="H398" s="106"/>
      <c r="I398" s="105"/>
      <c r="J398" s="105"/>
      <c r="K398" s="105"/>
      <c r="L398" s="127" t="str" cm="1">
        <f t="array" ref="L3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8" s="127" t="str" cm="1">
        <f t="array" ref="M3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8" s="106"/>
      <c r="O398" s="106"/>
      <c r="P398" s="105"/>
      <c r="Q398" s="9" t="str">
        <f>IF(E398=0, "*", IFERROR(_xlfn.XLOOKUP(E398, BS_ATIVIDADE[ATIVIDADE], BS_ATIVIDADE[UNIDADE]), "*"))</f>
        <v>*</v>
      </c>
      <c r="R398" s="128" t="str" cm="1">
        <f t="array" ref="R3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8" s="128" t="str" cm="1">
        <f t="array" ref="S3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8" s="10" t="str" cm="1">
        <f t="array" ref="T3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8" s="105"/>
      <c r="V398" s="151"/>
      <c r="W398" s="104"/>
      <c r="X398" s="129"/>
      <c r="Y398" s="104"/>
      <c r="Z398" s="105"/>
      <c r="AA398" s="103"/>
      <c r="AB398" s="152"/>
      <c r="AC398" s="107"/>
      <c r="AD398" s="105"/>
      <c r="AE398" s="105"/>
      <c r="AF398" s="105"/>
      <c r="AG398" s="14"/>
      <c r="AH398" s="126" t="str">
        <f>IF(BS_CONTROLE[[#This Row],[Atividade]]=0, "-", BS_CONTROLE[[#This Row],[Atividade]])</f>
        <v>-</v>
      </c>
      <c r="AI398" s="8" t="str">
        <f>IF(BS_CONTROLE[[#This Row],[Atividade]]=0, "-", BS_CONTROLE[[#This Row],[Atividade]])</f>
        <v>-</v>
      </c>
      <c r="AJ398" s="30">
        <f>BS_CONTROLE[[#This Row],[Local - Partida]]</f>
        <v>0</v>
      </c>
      <c r="AK398" s="30">
        <f>BS_CONTROLE[[#This Row],[Local - Encerramento]]</f>
        <v>0</v>
      </c>
      <c r="AL398" s="105" t="str">
        <f>IF(BS_CONTROLE[[#This Row],[Entre - Estações]]=0, "-", BS_CONTROLE[[#This Row],[Entre - Estações]])</f>
        <v>-</v>
      </c>
      <c r="AM398" s="105" t="str">
        <f>IF(BS_CONTROLE[[#This Row],[SB]]=0, "-", BS_CONTROLE[[#This Row],[SB]])</f>
        <v>-</v>
      </c>
      <c r="AN398" s="105" t="str">
        <f>IF(BS_CONTROLE[[#This Row],[SUB]]=0, "-", BS_CONTROLE[[#This Row],[SUB]])</f>
        <v>-</v>
      </c>
      <c r="AO398" s="105">
        <f>BS_CONTROLE[[#This Row],[KM - Inicio]]</f>
        <v>0</v>
      </c>
      <c r="AP398" s="105">
        <f>BS_CONTROLE[[#This Row],[KM - Inicio]]</f>
        <v>0</v>
      </c>
      <c r="AQ398" s="108"/>
      <c r="AR398" s="108"/>
      <c r="AS398" s="108"/>
      <c r="AT398" s="135"/>
      <c r="AU398" s="135"/>
      <c r="AV398" s="13"/>
      <c r="AW398" s="13"/>
      <c r="AX398" s="176" t="str">
        <f>IF(D398="","*",IFERROR(IF(ISODD(COUNT(AR398:AW398)),"ERRO",SUM((AS398-AR398),(AU398-AT398),(AW398-AV398))),"ERRO"))</f>
        <v>*</v>
      </c>
      <c r="AY398" s="153"/>
      <c r="AZ398" s="109"/>
      <c r="BA398" s="9" t="str">
        <f>IFERROR(_xlfn.XLOOKUP(AH398, BS_ATIVIDADE[ATIVIDADE],BS_ATIVIDADE[UNIDADE] ), "*")</f>
        <v>*</v>
      </c>
      <c r="BB398" s="12" t="str" cm="1">
        <f t="array" ref="BB3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8" s="12" t="str" cm="1">
        <f t="array" ref="BC3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8" s="10" t="str" cm="1">
        <f t="array" ref="BD3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8" s="150"/>
      <c r="BF398" s="15"/>
      <c r="BG398" s="16"/>
      <c r="BH398" s="16"/>
      <c r="BI398" s="16"/>
      <c r="BJ398" s="17"/>
      <c r="BK398" s="15"/>
      <c r="BL398" s="130"/>
      <c r="BM398" s="130"/>
      <c r="BN398" s="130"/>
      <c r="BO398" s="17"/>
      <c r="BP398" s="11" t="str">
        <f t="shared" si="24"/>
        <v>Aderente</v>
      </c>
      <c r="BQ398" s="18" t="str">
        <f>IF(OR(B398="",E398=""),"*",AX398/O398)</f>
        <v>*</v>
      </c>
      <c r="BR398" s="18" t="str">
        <f>IF(OR(B398="",E398=""),"*",AZ398/P398)</f>
        <v>*</v>
      </c>
      <c r="BS398" s="210" t="str">
        <f t="shared" si="25"/>
        <v/>
      </c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</row>
    <row r="399" spans="1:122">
      <c r="A399" s="45" t="str">
        <f t="shared" si="23"/>
        <v/>
      </c>
      <c r="B399" s="102"/>
      <c r="C399" s="134" t="str">
        <f>IF(BS_CONTROLE[[#This Row],[DATA]]="","",WEEKNUM(BS_CONTROLE[[#This Row],[DATA]]))</f>
        <v/>
      </c>
      <c r="D399" s="104"/>
      <c r="E399" s="126"/>
      <c r="F399" s="142" t="str">
        <f>IF(D399="","*",VLOOKUP(E399,BS_ATIVIDADE[],3,FALSE))</f>
        <v>*</v>
      </c>
      <c r="G399" s="106"/>
      <c r="H399" s="106"/>
      <c r="I399" s="105"/>
      <c r="J399" s="105"/>
      <c r="K399" s="105"/>
      <c r="L399" s="127" t="str" cm="1">
        <f t="array" ref="L3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399" s="127" t="str" cm="1">
        <f t="array" ref="M3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399" s="106"/>
      <c r="O399" s="106"/>
      <c r="P399" s="105"/>
      <c r="Q399" s="9" t="str">
        <f>IF(E399=0, "*", IFERROR(_xlfn.XLOOKUP(E399, BS_ATIVIDADE[ATIVIDADE], BS_ATIVIDADE[UNIDADE]), "*"))</f>
        <v>*</v>
      </c>
      <c r="R399" s="128" t="str" cm="1">
        <f t="array" ref="R3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399" s="128" t="str" cm="1">
        <f t="array" ref="S3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399" s="10" t="str" cm="1">
        <f t="array" ref="T3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399" s="105"/>
      <c r="V399" s="151"/>
      <c r="W399" s="104"/>
      <c r="X399" s="129"/>
      <c r="Y399" s="104"/>
      <c r="Z399" s="105"/>
      <c r="AA399" s="103"/>
      <c r="AB399" s="152"/>
      <c r="AC399" s="107"/>
      <c r="AD399" s="105"/>
      <c r="AE399" s="105"/>
      <c r="AF399" s="105"/>
      <c r="AG399" s="14"/>
      <c r="AH399" s="126" t="str">
        <f>IF(BS_CONTROLE[[#This Row],[Atividade]]=0, "-", BS_CONTROLE[[#This Row],[Atividade]])</f>
        <v>-</v>
      </c>
      <c r="AI399" s="8" t="str">
        <f>IF(BS_CONTROLE[[#This Row],[Atividade]]=0, "-", BS_CONTROLE[[#This Row],[Atividade]])</f>
        <v>-</v>
      </c>
      <c r="AJ399" s="30">
        <f>BS_CONTROLE[[#This Row],[Local - Partida]]</f>
        <v>0</v>
      </c>
      <c r="AK399" s="30">
        <f>BS_CONTROLE[[#This Row],[Local - Encerramento]]</f>
        <v>0</v>
      </c>
      <c r="AL399" s="105" t="str">
        <f>IF(BS_CONTROLE[[#This Row],[Entre - Estações]]=0, "-", BS_CONTROLE[[#This Row],[Entre - Estações]])</f>
        <v>-</v>
      </c>
      <c r="AM399" s="105" t="str">
        <f>IF(BS_CONTROLE[[#This Row],[SB]]=0, "-", BS_CONTROLE[[#This Row],[SB]])</f>
        <v>-</v>
      </c>
      <c r="AN399" s="105" t="str">
        <f>IF(BS_CONTROLE[[#This Row],[SUB]]=0, "-", BS_CONTROLE[[#This Row],[SUB]])</f>
        <v>-</v>
      </c>
      <c r="AO399" s="105">
        <f>BS_CONTROLE[[#This Row],[KM - Inicio]]</f>
        <v>0</v>
      </c>
      <c r="AP399" s="105">
        <f>BS_CONTROLE[[#This Row],[KM - Inicio]]</f>
        <v>0</v>
      </c>
      <c r="AQ399" s="108"/>
      <c r="AR399" s="108"/>
      <c r="AS399" s="108"/>
      <c r="AT399" s="135"/>
      <c r="AU399" s="135"/>
      <c r="AV399" s="13"/>
      <c r="AW399" s="13"/>
      <c r="AX399" s="176" t="str">
        <f>IF(D399="","*",IFERROR(IF(ISODD(COUNT(AR399:AW399)),"ERRO",SUM((AS399-AR399),(AU399-AT399),(AW399-AV399))),"ERRO"))</f>
        <v>*</v>
      </c>
      <c r="AY399" s="153"/>
      <c r="AZ399" s="109"/>
      <c r="BA399" s="9" t="str">
        <f>IFERROR(_xlfn.XLOOKUP(AH399, BS_ATIVIDADE[ATIVIDADE],BS_ATIVIDADE[UNIDADE] ), "*")</f>
        <v>*</v>
      </c>
      <c r="BB399" s="12" t="str" cm="1">
        <f t="array" ref="BB3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399" s="12" t="str" cm="1">
        <f t="array" ref="BC3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399" s="10" t="str" cm="1">
        <f t="array" ref="BD3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399" s="150"/>
      <c r="BF399" s="15"/>
      <c r="BG399" s="16"/>
      <c r="BH399" s="16"/>
      <c r="BI399" s="16"/>
      <c r="BJ399" s="17"/>
      <c r="BK399" s="15"/>
      <c r="BL399" s="130"/>
      <c r="BM399" s="130"/>
      <c r="BN399" s="130"/>
      <c r="BO399" s="17"/>
      <c r="BP399" s="11" t="str">
        <f t="shared" si="24"/>
        <v>Aderente</v>
      </c>
      <c r="BQ399" s="18" t="str">
        <f>IF(OR(B399="",E399=""),"*",AX399/O399)</f>
        <v>*</v>
      </c>
      <c r="BR399" s="18" t="str">
        <f>IF(OR(B399="",E399=""),"*",AZ399/P399)</f>
        <v>*</v>
      </c>
      <c r="BS399" s="210" t="str">
        <f t="shared" si="25"/>
        <v/>
      </c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</row>
    <row r="400" spans="1:122">
      <c r="A400" s="45" t="str">
        <f t="shared" si="23"/>
        <v/>
      </c>
      <c r="B400" s="102"/>
      <c r="C400" s="134" t="str">
        <f>IF(BS_CONTROLE[[#This Row],[DATA]]="","",WEEKNUM(BS_CONTROLE[[#This Row],[DATA]]))</f>
        <v/>
      </c>
      <c r="D400" s="104"/>
      <c r="E400" s="126"/>
      <c r="F400" s="142" t="str">
        <f>IF(D400="","*",VLOOKUP(E400,BS_ATIVIDADE[],3,FALSE))</f>
        <v>*</v>
      </c>
      <c r="G400" s="106"/>
      <c r="H400" s="106"/>
      <c r="I400" s="105"/>
      <c r="J400" s="105"/>
      <c r="K400" s="105"/>
      <c r="L400" s="127" t="str" cm="1">
        <f t="array" ref="L4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0" s="127" t="str" cm="1">
        <f t="array" ref="M4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0" s="106"/>
      <c r="O400" s="106"/>
      <c r="P400" s="105"/>
      <c r="Q400" s="9" t="str">
        <f>IF(E400=0, "*", IFERROR(_xlfn.XLOOKUP(E400, BS_ATIVIDADE[ATIVIDADE], BS_ATIVIDADE[UNIDADE]), "*"))</f>
        <v>*</v>
      </c>
      <c r="R400" s="128" t="str" cm="1">
        <f t="array" ref="R4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0" s="128" t="str" cm="1">
        <f t="array" ref="S4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0" s="10" t="str" cm="1">
        <f t="array" ref="T4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0" s="105"/>
      <c r="V400" s="151"/>
      <c r="W400" s="104"/>
      <c r="X400" s="129"/>
      <c r="Y400" s="104"/>
      <c r="Z400" s="105"/>
      <c r="AA400" s="103"/>
      <c r="AB400" s="152"/>
      <c r="AC400" s="107"/>
      <c r="AD400" s="105"/>
      <c r="AE400" s="105"/>
      <c r="AF400" s="105"/>
      <c r="AG400" s="14"/>
      <c r="AH400" s="126" t="str">
        <f>IF(BS_CONTROLE[[#This Row],[Atividade]]=0, "-", BS_CONTROLE[[#This Row],[Atividade]])</f>
        <v>-</v>
      </c>
      <c r="AI400" s="8" t="str">
        <f>IF(BS_CONTROLE[[#This Row],[Atividade]]=0, "-", BS_CONTROLE[[#This Row],[Atividade]])</f>
        <v>-</v>
      </c>
      <c r="AJ400" s="30">
        <f>BS_CONTROLE[[#This Row],[Local - Partida]]</f>
        <v>0</v>
      </c>
      <c r="AK400" s="30">
        <f>BS_CONTROLE[[#This Row],[Local - Encerramento]]</f>
        <v>0</v>
      </c>
      <c r="AL400" s="105" t="str">
        <f>IF(BS_CONTROLE[[#This Row],[Entre - Estações]]=0, "-", BS_CONTROLE[[#This Row],[Entre - Estações]])</f>
        <v>-</v>
      </c>
      <c r="AM400" s="105" t="str">
        <f>IF(BS_CONTROLE[[#This Row],[SB]]=0, "-", BS_CONTROLE[[#This Row],[SB]])</f>
        <v>-</v>
      </c>
      <c r="AN400" s="105" t="str">
        <f>IF(BS_CONTROLE[[#This Row],[SUB]]=0, "-", BS_CONTROLE[[#This Row],[SUB]])</f>
        <v>-</v>
      </c>
      <c r="AO400" s="105">
        <f>BS_CONTROLE[[#This Row],[KM - Inicio]]</f>
        <v>0</v>
      </c>
      <c r="AP400" s="105">
        <f>BS_CONTROLE[[#This Row],[KM - Inicio]]</f>
        <v>0</v>
      </c>
      <c r="AQ400" s="108"/>
      <c r="AR400" s="108"/>
      <c r="AS400" s="108"/>
      <c r="AT400" s="135"/>
      <c r="AU400" s="135"/>
      <c r="AV400" s="13"/>
      <c r="AW400" s="13"/>
      <c r="AX400" s="176" t="str">
        <f>IF(D400="","*",IFERROR(IF(ISODD(COUNT(AR400:AW400)),"ERRO",SUM((AS400-AR400),(AU400-AT400),(AW400-AV400))),"ERRO"))</f>
        <v>*</v>
      </c>
      <c r="AY400" s="153"/>
      <c r="AZ400" s="109"/>
      <c r="BA400" s="9" t="str">
        <f>IFERROR(_xlfn.XLOOKUP(AH400, BS_ATIVIDADE[ATIVIDADE],BS_ATIVIDADE[UNIDADE] ), "*")</f>
        <v>*</v>
      </c>
      <c r="BB400" s="12" t="str" cm="1">
        <f t="array" ref="BB4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0" s="12" t="str" cm="1">
        <f t="array" ref="BC4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0" s="10" t="str" cm="1">
        <f t="array" ref="BD4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0" s="150"/>
      <c r="BF400" s="15"/>
      <c r="BG400" s="16"/>
      <c r="BH400" s="16"/>
      <c r="BI400" s="16"/>
      <c r="BJ400" s="17"/>
      <c r="BK400" s="15"/>
      <c r="BL400" s="130"/>
      <c r="BM400" s="130"/>
      <c r="BN400" s="130"/>
      <c r="BO400" s="17"/>
      <c r="BP400" s="11" t="str">
        <f t="shared" si="24"/>
        <v>Aderente</v>
      </c>
      <c r="BQ400" s="18" t="str">
        <f>IF(OR(B400="",E400=""),"*",AX400/O400)</f>
        <v>*</v>
      </c>
      <c r="BR400" s="18" t="str">
        <f>IF(OR(B400="",E400=""),"*",AZ400/P400)</f>
        <v>*</v>
      </c>
      <c r="BS400" s="210" t="str">
        <f t="shared" si="25"/>
        <v/>
      </c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</row>
    <row r="401" spans="1:122">
      <c r="A401" s="45" t="str">
        <f t="shared" si="23"/>
        <v/>
      </c>
      <c r="B401" s="102"/>
      <c r="C401" s="134" t="str">
        <f>IF(BS_CONTROLE[[#This Row],[DATA]]="","",WEEKNUM(BS_CONTROLE[[#This Row],[DATA]]))</f>
        <v/>
      </c>
      <c r="D401" s="104"/>
      <c r="E401" s="126"/>
      <c r="F401" s="142" t="str">
        <f>IF(D401="","*",VLOOKUP(E401,BS_ATIVIDADE[],3,FALSE))</f>
        <v>*</v>
      </c>
      <c r="G401" s="106"/>
      <c r="H401" s="106"/>
      <c r="I401" s="105"/>
      <c r="J401" s="105"/>
      <c r="K401" s="105"/>
      <c r="L401" s="127" t="str" cm="1">
        <f t="array" ref="L4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1" s="127" t="str" cm="1">
        <f t="array" ref="M4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1" s="106"/>
      <c r="O401" s="106"/>
      <c r="P401" s="105"/>
      <c r="Q401" s="9" t="str">
        <f>IF(E401=0, "*", IFERROR(_xlfn.XLOOKUP(E401, BS_ATIVIDADE[ATIVIDADE], BS_ATIVIDADE[UNIDADE]), "*"))</f>
        <v>*</v>
      </c>
      <c r="R401" s="128" t="str" cm="1">
        <f t="array" ref="R4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1" s="128" t="str" cm="1">
        <f t="array" ref="S4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1" s="10" t="str" cm="1">
        <f t="array" ref="T4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1" s="105"/>
      <c r="V401" s="151"/>
      <c r="W401" s="104"/>
      <c r="X401" s="129"/>
      <c r="Y401" s="104"/>
      <c r="Z401" s="105"/>
      <c r="AA401" s="103"/>
      <c r="AB401" s="152"/>
      <c r="AC401" s="107"/>
      <c r="AD401" s="105"/>
      <c r="AE401" s="105"/>
      <c r="AF401" s="105"/>
      <c r="AG401" s="14"/>
      <c r="AH401" s="126" t="str">
        <f>IF(BS_CONTROLE[[#This Row],[Atividade]]=0, "-", BS_CONTROLE[[#This Row],[Atividade]])</f>
        <v>-</v>
      </c>
      <c r="AI401" s="8" t="str">
        <f>IF(BS_CONTROLE[[#This Row],[Atividade]]=0, "-", BS_CONTROLE[[#This Row],[Atividade]])</f>
        <v>-</v>
      </c>
      <c r="AJ401" s="30">
        <f>BS_CONTROLE[[#This Row],[Local - Partida]]</f>
        <v>0</v>
      </c>
      <c r="AK401" s="30">
        <f>BS_CONTROLE[[#This Row],[Local - Encerramento]]</f>
        <v>0</v>
      </c>
      <c r="AL401" s="105" t="str">
        <f>IF(BS_CONTROLE[[#This Row],[Entre - Estações]]=0, "-", BS_CONTROLE[[#This Row],[Entre - Estações]])</f>
        <v>-</v>
      </c>
      <c r="AM401" s="105" t="str">
        <f>IF(BS_CONTROLE[[#This Row],[SB]]=0, "-", BS_CONTROLE[[#This Row],[SB]])</f>
        <v>-</v>
      </c>
      <c r="AN401" s="105" t="str">
        <f>IF(BS_CONTROLE[[#This Row],[SUB]]=0, "-", BS_CONTROLE[[#This Row],[SUB]])</f>
        <v>-</v>
      </c>
      <c r="AO401" s="105">
        <f>BS_CONTROLE[[#This Row],[KM - Inicio]]</f>
        <v>0</v>
      </c>
      <c r="AP401" s="105">
        <f>BS_CONTROLE[[#This Row],[KM - Inicio]]</f>
        <v>0</v>
      </c>
      <c r="AQ401" s="108"/>
      <c r="AR401" s="108"/>
      <c r="AS401" s="108"/>
      <c r="AT401" s="135"/>
      <c r="AU401" s="135"/>
      <c r="AV401" s="13"/>
      <c r="AW401" s="13"/>
      <c r="AX401" s="176" t="str">
        <f>IF(D401="","*",IFERROR(IF(ISODD(COUNT(AR401:AW401)),"ERRO",SUM((AS401-AR401),(AU401-AT401),(AW401-AV401))),"ERRO"))</f>
        <v>*</v>
      </c>
      <c r="AY401" s="153"/>
      <c r="AZ401" s="109"/>
      <c r="BA401" s="9" t="str">
        <f>IFERROR(_xlfn.XLOOKUP(AH401, BS_ATIVIDADE[ATIVIDADE],BS_ATIVIDADE[UNIDADE] ), "*")</f>
        <v>*</v>
      </c>
      <c r="BB401" s="12" t="str" cm="1">
        <f t="array" ref="BB4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1" s="12" t="str" cm="1">
        <f t="array" ref="BC4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1" s="10" t="str" cm="1">
        <f t="array" ref="BD4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1" s="150"/>
      <c r="BF401" s="15"/>
      <c r="BG401" s="16"/>
      <c r="BH401" s="16"/>
      <c r="BI401" s="16"/>
      <c r="BJ401" s="17"/>
      <c r="BK401" s="15"/>
      <c r="BL401" s="130"/>
      <c r="BM401" s="130"/>
      <c r="BN401" s="130"/>
      <c r="BO401" s="17"/>
      <c r="BP401" s="11" t="str">
        <f t="shared" si="24"/>
        <v>Aderente</v>
      </c>
      <c r="BQ401" s="18" t="str">
        <f>IF(OR(B401="",E401=""),"*",AX401/O401)</f>
        <v>*</v>
      </c>
      <c r="BR401" s="18" t="str">
        <f>IF(OR(B401="",E401=""),"*",AZ401/P401)</f>
        <v>*</v>
      </c>
      <c r="BS401" s="210" t="str">
        <f t="shared" si="25"/>
        <v/>
      </c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</row>
    <row r="402" spans="1:122">
      <c r="A402" s="45" t="str">
        <f t="shared" si="23"/>
        <v/>
      </c>
      <c r="B402" s="102"/>
      <c r="C402" s="134" t="str">
        <f>IF(BS_CONTROLE[[#This Row],[DATA]]="","",WEEKNUM(BS_CONTROLE[[#This Row],[DATA]]))</f>
        <v/>
      </c>
      <c r="D402" s="104"/>
      <c r="E402" s="126"/>
      <c r="F402" s="142" t="str">
        <f>IF(D402="","*",VLOOKUP(E402,BS_ATIVIDADE[],3,FALSE))</f>
        <v>*</v>
      </c>
      <c r="G402" s="106"/>
      <c r="H402" s="106"/>
      <c r="I402" s="105"/>
      <c r="J402" s="105"/>
      <c r="K402" s="105"/>
      <c r="L402" s="127" t="str" cm="1">
        <f t="array" ref="L4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2" s="127" t="str" cm="1">
        <f t="array" ref="M4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2" s="106"/>
      <c r="O402" s="106"/>
      <c r="P402" s="105"/>
      <c r="Q402" s="9" t="str">
        <f>IF(E402=0, "*", IFERROR(_xlfn.XLOOKUP(E402, BS_ATIVIDADE[ATIVIDADE], BS_ATIVIDADE[UNIDADE]), "*"))</f>
        <v>*</v>
      </c>
      <c r="R402" s="128" t="str" cm="1">
        <f t="array" ref="R4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2" s="128" t="str" cm="1">
        <f t="array" ref="S4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2" s="10" t="str" cm="1">
        <f t="array" ref="T4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2" s="105"/>
      <c r="V402" s="151"/>
      <c r="W402" s="104"/>
      <c r="X402" s="129"/>
      <c r="Y402" s="104"/>
      <c r="Z402" s="105"/>
      <c r="AA402" s="103"/>
      <c r="AB402" s="152"/>
      <c r="AC402" s="107"/>
      <c r="AD402" s="105"/>
      <c r="AE402" s="105"/>
      <c r="AF402" s="105"/>
      <c r="AG402" s="14"/>
      <c r="AH402" s="126" t="str">
        <f>IF(BS_CONTROLE[[#This Row],[Atividade]]=0, "-", BS_CONTROLE[[#This Row],[Atividade]])</f>
        <v>-</v>
      </c>
      <c r="AI402" s="8" t="str">
        <f>IF(BS_CONTROLE[[#This Row],[Atividade]]=0, "-", BS_CONTROLE[[#This Row],[Atividade]])</f>
        <v>-</v>
      </c>
      <c r="AJ402" s="30">
        <f>BS_CONTROLE[[#This Row],[Local - Partida]]</f>
        <v>0</v>
      </c>
      <c r="AK402" s="30">
        <f>BS_CONTROLE[[#This Row],[Local - Encerramento]]</f>
        <v>0</v>
      </c>
      <c r="AL402" s="105" t="str">
        <f>IF(BS_CONTROLE[[#This Row],[Entre - Estações]]=0, "-", BS_CONTROLE[[#This Row],[Entre - Estações]])</f>
        <v>-</v>
      </c>
      <c r="AM402" s="105" t="str">
        <f>IF(BS_CONTROLE[[#This Row],[SB]]=0, "-", BS_CONTROLE[[#This Row],[SB]])</f>
        <v>-</v>
      </c>
      <c r="AN402" s="105" t="str">
        <f>IF(BS_CONTROLE[[#This Row],[SUB]]=0, "-", BS_CONTROLE[[#This Row],[SUB]])</f>
        <v>-</v>
      </c>
      <c r="AO402" s="105">
        <f>BS_CONTROLE[[#This Row],[KM - Inicio]]</f>
        <v>0</v>
      </c>
      <c r="AP402" s="105">
        <f>BS_CONTROLE[[#This Row],[KM - Inicio]]</f>
        <v>0</v>
      </c>
      <c r="AQ402" s="108"/>
      <c r="AR402" s="108"/>
      <c r="AS402" s="108"/>
      <c r="AT402" s="135"/>
      <c r="AU402" s="135"/>
      <c r="AV402" s="13"/>
      <c r="AW402" s="13"/>
      <c r="AX402" s="176" t="str">
        <f>IF(D402="","*",IFERROR(IF(ISODD(COUNT(AR402:AW402)),"ERRO",SUM((AS402-AR402),(AU402-AT402),(AW402-AV402))),"ERRO"))</f>
        <v>*</v>
      </c>
      <c r="AY402" s="153"/>
      <c r="AZ402" s="109"/>
      <c r="BA402" s="9" t="str">
        <f>IFERROR(_xlfn.XLOOKUP(AH402, BS_ATIVIDADE[ATIVIDADE],BS_ATIVIDADE[UNIDADE] ), "*")</f>
        <v>*</v>
      </c>
      <c r="BB402" s="12" t="str" cm="1">
        <f t="array" ref="BB4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2" s="12" t="str" cm="1">
        <f t="array" ref="BC4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2" s="10" t="str" cm="1">
        <f t="array" ref="BD4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2" s="150"/>
      <c r="BF402" s="15"/>
      <c r="BG402" s="16"/>
      <c r="BH402" s="16"/>
      <c r="BI402" s="16"/>
      <c r="BJ402" s="17"/>
      <c r="BK402" s="15"/>
      <c r="BL402" s="130"/>
      <c r="BM402" s="130"/>
      <c r="BN402" s="130"/>
      <c r="BO402" s="17"/>
      <c r="BP402" s="11" t="str">
        <f t="shared" si="24"/>
        <v>Aderente</v>
      </c>
      <c r="BQ402" s="18" t="str">
        <f>IF(OR(B402="",E402=""),"*",AX402/O402)</f>
        <v>*</v>
      </c>
      <c r="BR402" s="18" t="str">
        <f>IF(OR(B402="",E402=""),"*",AZ402/P402)</f>
        <v>*</v>
      </c>
      <c r="BS402" s="210" t="str">
        <f t="shared" si="25"/>
        <v/>
      </c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</row>
    <row r="403" spans="1:122">
      <c r="A403" s="45" t="str">
        <f t="shared" si="23"/>
        <v/>
      </c>
      <c r="B403" s="102"/>
      <c r="C403" s="134" t="str">
        <f>IF(BS_CONTROLE[[#This Row],[DATA]]="","",WEEKNUM(BS_CONTROLE[[#This Row],[DATA]]))</f>
        <v/>
      </c>
      <c r="D403" s="104"/>
      <c r="E403" s="126"/>
      <c r="F403" s="142" t="str">
        <f>IF(D403="","*",VLOOKUP(E403,BS_ATIVIDADE[],3,FALSE))</f>
        <v>*</v>
      </c>
      <c r="G403" s="106"/>
      <c r="H403" s="106"/>
      <c r="I403" s="105"/>
      <c r="J403" s="105"/>
      <c r="K403" s="105"/>
      <c r="L403" s="127" t="str" cm="1">
        <f t="array" ref="L4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3" s="127" t="str" cm="1">
        <f t="array" ref="M4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3" s="106"/>
      <c r="O403" s="106"/>
      <c r="P403" s="105"/>
      <c r="Q403" s="9" t="str">
        <f>IF(E403=0, "*", IFERROR(_xlfn.XLOOKUP(E403, BS_ATIVIDADE[ATIVIDADE], BS_ATIVIDADE[UNIDADE]), "*"))</f>
        <v>*</v>
      </c>
      <c r="R403" s="128" t="str" cm="1">
        <f t="array" ref="R4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3" s="128" t="str" cm="1">
        <f t="array" ref="S4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3" s="10" t="str" cm="1">
        <f t="array" ref="T4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3" s="105"/>
      <c r="V403" s="151"/>
      <c r="W403" s="104"/>
      <c r="X403" s="129"/>
      <c r="Y403" s="104"/>
      <c r="Z403" s="105"/>
      <c r="AA403" s="103"/>
      <c r="AB403" s="152"/>
      <c r="AC403" s="107"/>
      <c r="AD403" s="105"/>
      <c r="AE403" s="105"/>
      <c r="AF403" s="105"/>
      <c r="AG403" s="14"/>
      <c r="AH403" s="126" t="str">
        <f>IF(BS_CONTROLE[[#This Row],[Atividade]]=0, "-", BS_CONTROLE[[#This Row],[Atividade]])</f>
        <v>-</v>
      </c>
      <c r="AI403" s="8" t="str">
        <f>IF(BS_CONTROLE[[#This Row],[Atividade]]=0, "-", BS_CONTROLE[[#This Row],[Atividade]])</f>
        <v>-</v>
      </c>
      <c r="AJ403" s="30">
        <f>BS_CONTROLE[[#This Row],[Local - Partida]]</f>
        <v>0</v>
      </c>
      <c r="AK403" s="30">
        <f>BS_CONTROLE[[#This Row],[Local - Encerramento]]</f>
        <v>0</v>
      </c>
      <c r="AL403" s="105" t="str">
        <f>IF(BS_CONTROLE[[#This Row],[Entre - Estações]]=0, "-", BS_CONTROLE[[#This Row],[Entre - Estações]])</f>
        <v>-</v>
      </c>
      <c r="AM403" s="105" t="str">
        <f>IF(BS_CONTROLE[[#This Row],[SB]]=0, "-", BS_CONTROLE[[#This Row],[SB]])</f>
        <v>-</v>
      </c>
      <c r="AN403" s="105" t="str">
        <f>IF(BS_CONTROLE[[#This Row],[SUB]]=0, "-", BS_CONTROLE[[#This Row],[SUB]])</f>
        <v>-</v>
      </c>
      <c r="AO403" s="105">
        <f>BS_CONTROLE[[#This Row],[KM - Inicio]]</f>
        <v>0</v>
      </c>
      <c r="AP403" s="105">
        <f>BS_CONTROLE[[#This Row],[KM - Inicio]]</f>
        <v>0</v>
      </c>
      <c r="AQ403" s="108"/>
      <c r="AR403" s="108"/>
      <c r="AS403" s="108"/>
      <c r="AT403" s="135"/>
      <c r="AU403" s="135"/>
      <c r="AV403" s="13"/>
      <c r="AW403" s="13"/>
      <c r="AX403" s="176" t="str">
        <f>IF(D403="","*",IFERROR(IF(ISODD(COUNT(AR403:AW403)),"ERRO",SUM((AS403-AR403),(AU403-AT403),(AW403-AV403))),"ERRO"))</f>
        <v>*</v>
      </c>
      <c r="AY403" s="153"/>
      <c r="AZ403" s="109"/>
      <c r="BA403" s="9" t="str">
        <f>IFERROR(_xlfn.XLOOKUP(AH403, BS_ATIVIDADE[ATIVIDADE],BS_ATIVIDADE[UNIDADE] ), "*")</f>
        <v>*</v>
      </c>
      <c r="BB403" s="12" t="str" cm="1">
        <f t="array" ref="BB4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3" s="12" t="str" cm="1">
        <f t="array" ref="BC4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3" s="10" t="str" cm="1">
        <f t="array" ref="BD4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3" s="150"/>
      <c r="BF403" s="15"/>
      <c r="BG403" s="16"/>
      <c r="BH403" s="16"/>
      <c r="BI403" s="16"/>
      <c r="BJ403" s="17"/>
      <c r="BK403" s="15"/>
      <c r="BL403" s="130"/>
      <c r="BM403" s="130"/>
      <c r="BN403" s="130"/>
      <c r="BO403" s="17"/>
      <c r="BP403" s="11" t="str">
        <f t="shared" si="24"/>
        <v>Aderente</v>
      </c>
      <c r="BQ403" s="18" t="str">
        <f>IF(OR(B403="",E403=""),"*",AX403/O403)</f>
        <v>*</v>
      </c>
      <c r="BR403" s="18" t="str">
        <f>IF(OR(B403="",E403=""),"*",AZ403/P403)</f>
        <v>*</v>
      </c>
      <c r="BS403" s="210" t="str">
        <f t="shared" si="25"/>
        <v/>
      </c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</row>
    <row r="404" spans="1:122">
      <c r="A404" s="45" t="str">
        <f t="shared" si="23"/>
        <v/>
      </c>
      <c r="B404" s="102"/>
      <c r="C404" s="134" t="str">
        <f>IF(BS_CONTROLE[[#This Row],[DATA]]="","",WEEKNUM(BS_CONTROLE[[#This Row],[DATA]]))</f>
        <v/>
      </c>
      <c r="D404" s="104"/>
      <c r="E404" s="126"/>
      <c r="F404" s="142" t="str">
        <f>IF(D404="","*",VLOOKUP(E404,BS_ATIVIDADE[],3,FALSE))</f>
        <v>*</v>
      </c>
      <c r="G404" s="106"/>
      <c r="H404" s="106"/>
      <c r="I404" s="105"/>
      <c r="J404" s="105"/>
      <c r="K404" s="105"/>
      <c r="L404" s="127" t="str" cm="1">
        <f t="array" ref="L4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4" s="127" t="str" cm="1">
        <f t="array" ref="M4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4" s="106"/>
      <c r="O404" s="106"/>
      <c r="P404" s="105"/>
      <c r="Q404" s="9" t="str">
        <f>IF(E404=0, "*", IFERROR(_xlfn.XLOOKUP(E404, BS_ATIVIDADE[ATIVIDADE], BS_ATIVIDADE[UNIDADE]), "*"))</f>
        <v>*</v>
      </c>
      <c r="R404" s="128" t="str" cm="1">
        <f t="array" ref="R4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4" s="128" t="str" cm="1">
        <f t="array" ref="S4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4" s="10" t="str" cm="1">
        <f t="array" ref="T4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4" s="105"/>
      <c r="V404" s="151"/>
      <c r="W404" s="104"/>
      <c r="X404" s="129"/>
      <c r="Y404" s="104"/>
      <c r="Z404" s="105"/>
      <c r="AA404" s="103"/>
      <c r="AB404" s="152"/>
      <c r="AC404" s="107"/>
      <c r="AD404" s="105"/>
      <c r="AE404" s="105"/>
      <c r="AF404" s="105"/>
      <c r="AG404" s="14"/>
      <c r="AH404" s="126" t="str">
        <f>IF(BS_CONTROLE[[#This Row],[Atividade]]=0, "-", BS_CONTROLE[[#This Row],[Atividade]])</f>
        <v>-</v>
      </c>
      <c r="AI404" s="8" t="str">
        <f>IF(BS_CONTROLE[[#This Row],[Atividade]]=0, "-", BS_CONTROLE[[#This Row],[Atividade]])</f>
        <v>-</v>
      </c>
      <c r="AJ404" s="30">
        <f>BS_CONTROLE[[#This Row],[Local - Partida]]</f>
        <v>0</v>
      </c>
      <c r="AK404" s="30">
        <f>BS_CONTROLE[[#This Row],[Local - Encerramento]]</f>
        <v>0</v>
      </c>
      <c r="AL404" s="105" t="str">
        <f>IF(BS_CONTROLE[[#This Row],[Entre - Estações]]=0, "-", BS_CONTROLE[[#This Row],[Entre - Estações]])</f>
        <v>-</v>
      </c>
      <c r="AM404" s="105" t="str">
        <f>IF(BS_CONTROLE[[#This Row],[SB]]=0, "-", BS_CONTROLE[[#This Row],[SB]])</f>
        <v>-</v>
      </c>
      <c r="AN404" s="105" t="str">
        <f>IF(BS_CONTROLE[[#This Row],[SUB]]=0, "-", BS_CONTROLE[[#This Row],[SUB]])</f>
        <v>-</v>
      </c>
      <c r="AO404" s="105">
        <f>BS_CONTROLE[[#This Row],[KM - Inicio]]</f>
        <v>0</v>
      </c>
      <c r="AP404" s="105">
        <f>BS_CONTROLE[[#This Row],[KM - Inicio]]</f>
        <v>0</v>
      </c>
      <c r="AQ404" s="108"/>
      <c r="AR404" s="108"/>
      <c r="AS404" s="108"/>
      <c r="AT404" s="135"/>
      <c r="AU404" s="135"/>
      <c r="AV404" s="13"/>
      <c r="AW404" s="13"/>
      <c r="AX404" s="176" t="str">
        <f>IF(D404="","*",IFERROR(IF(ISODD(COUNT(AR404:AW404)),"ERRO",SUM((AS404-AR404),(AU404-AT404),(AW404-AV404))),"ERRO"))</f>
        <v>*</v>
      </c>
      <c r="AY404" s="153"/>
      <c r="AZ404" s="109"/>
      <c r="BA404" s="9" t="str">
        <f>IFERROR(_xlfn.XLOOKUP(AH404, BS_ATIVIDADE[ATIVIDADE],BS_ATIVIDADE[UNIDADE] ), "*")</f>
        <v>*</v>
      </c>
      <c r="BB404" s="12" t="str" cm="1">
        <f t="array" ref="BB4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4" s="12" t="str" cm="1">
        <f t="array" ref="BC4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4" s="10" t="str" cm="1">
        <f t="array" ref="BD4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4" s="150"/>
      <c r="BF404" s="15"/>
      <c r="BG404" s="16"/>
      <c r="BH404" s="16"/>
      <c r="BI404" s="16"/>
      <c r="BJ404" s="17"/>
      <c r="BK404" s="15"/>
      <c r="BL404" s="130"/>
      <c r="BM404" s="130"/>
      <c r="BN404" s="130"/>
      <c r="BO404" s="17"/>
      <c r="BP404" s="11" t="str">
        <f t="shared" si="24"/>
        <v>Aderente</v>
      </c>
      <c r="BQ404" s="18" t="str">
        <f>IF(OR(B404="",E404=""),"*",AX404/O404)</f>
        <v>*</v>
      </c>
      <c r="BR404" s="18" t="str">
        <f>IF(OR(B404="",E404=""),"*",AZ404/P404)</f>
        <v>*</v>
      </c>
      <c r="BS404" s="210" t="str">
        <f t="shared" si="25"/>
        <v/>
      </c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</row>
    <row r="405" spans="1:122">
      <c r="A405" s="45" t="str">
        <f t="shared" si="23"/>
        <v/>
      </c>
      <c r="B405" s="102"/>
      <c r="C405" s="134" t="str">
        <f>IF(BS_CONTROLE[[#This Row],[DATA]]="","",WEEKNUM(BS_CONTROLE[[#This Row],[DATA]]))</f>
        <v/>
      </c>
      <c r="D405" s="104"/>
      <c r="E405" s="126"/>
      <c r="F405" s="142" t="str">
        <f>IF(D405="","*",VLOOKUP(E405,BS_ATIVIDADE[],3,FALSE))</f>
        <v>*</v>
      </c>
      <c r="G405" s="106"/>
      <c r="H405" s="106"/>
      <c r="I405" s="105"/>
      <c r="J405" s="105"/>
      <c r="K405" s="105"/>
      <c r="L405" s="127" t="str" cm="1">
        <f t="array" ref="L4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5" s="127" t="str" cm="1">
        <f t="array" ref="M4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5" s="106"/>
      <c r="O405" s="106"/>
      <c r="P405" s="105"/>
      <c r="Q405" s="9" t="str">
        <f>IF(E405=0, "*", IFERROR(_xlfn.XLOOKUP(E405, BS_ATIVIDADE[ATIVIDADE], BS_ATIVIDADE[UNIDADE]), "*"))</f>
        <v>*</v>
      </c>
      <c r="R405" s="128" t="str" cm="1">
        <f t="array" ref="R4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5" s="128" t="str" cm="1">
        <f t="array" ref="S4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5" s="10" t="str" cm="1">
        <f t="array" ref="T4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5" s="105"/>
      <c r="V405" s="151"/>
      <c r="W405" s="104"/>
      <c r="X405" s="129"/>
      <c r="Y405" s="104"/>
      <c r="Z405" s="105"/>
      <c r="AA405" s="103"/>
      <c r="AB405" s="152"/>
      <c r="AC405" s="107"/>
      <c r="AD405" s="105"/>
      <c r="AE405" s="105"/>
      <c r="AF405" s="105"/>
      <c r="AG405" s="14"/>
      <c r="AH405" s="126" t="str">
        <f>IF(BS_CONTROLE[[#This Row],[Atividade]]=0, "-", BS_CONTROLE[[#This Row],[Atividade]])</f>
        <v>-</v>
      </c>
      <c r="AI405" s="8" t="str">
        <f>IF(BS_CONTROLE[[#This Row],[Atividade]]=0, "-", BS_CONTROLE[[#This Row],[Atividade]])</f>
        <v>-</v>
      </c>
      <c r="AJ405" s="30">
        <f>BS_CONTROLE[[#This Row],[Local - Partida]]</f>
        <v>0</v>
      </c>
      <c r="AK405" s="30">
        <f>BS_CONTROLE[[#This Row],[Local - Encerramento]]</f>
        <v>0</v>
      </c>
      <c r="AL405" s="105" t="str">
        <f>IF(BS_CONTROLE[[#This Row],[Entre - Estações]]=0, "-", BS_CONTROLE[[#This Row],[Entre - Estações]])</f>
        <v>-</v>
      </c>
      <c r="AM405" s="105" t="str">
        <f>IF(BS_CONTROLE[[#This Row],[SB]]=0, "-", BS_CONTROLE[[#This Row],[SB]])</f>
        <v>-</v>
      </c>
      <c r="AN405" s="105" t="str">
        <f>IF(BS_CONTROLE[[#This Row],[SUB]]=0, "-", BS_CONTROLE[[#This Row],[SUB]])</f>
        <v>-</v>
      </c>
      <c r="AO405" s="105">
        <f>BS_CONTROLE[[#This Row],[KM - Inicio]]</f>
        <v>0</v>
      </c>
      <c r="AP405" s="105">
        <f>BS_CONTROLE[[#This Row],[KM - Inicio]]</f>
        <v>0</v>
      </c>
      <c r="AQ405" s="108"/>
      <c r="AR405" s="108"/>
      <c r="AS405" s="108"/>
      <c r="AT405" s="135"/>
      <c r="AU405" s="135"/>
      <c r="AV405" s="13"/>
      <c r="AW405" s="13"/>
      <c r="AX405" s="176" t="str">
        <f>IF(D405="","*",IFERROR(IF(ISODD(COUNT(AR405:AW405)),"ERRO",SUM((AS405-AR405),(AU405-AT405),(AW405-AV405))),"ERRO"))</f>
        <v>*</v>
      </c>
      <c r="AY405" s="153"/>
      <c r="AZ405" s="109"/>
      <c r="BA405" s="9" t="str">
        <f>IFERROR(_xlfn.XLOOKUP(AH405, BS_ATIVIDADE[ATIVIDADE],BS_ATIVIDADE[UNIDADE] ), "*")</f>
        <v>*</v>
      </c>
      <c r="BB405" s="12" t="str" cm="1">
        <f t="array" ref="BB4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5" s="12" t="str" cm="1">
        <f t="array" ref="BC4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5" s="10" t="str" cm="1">
        <f t="array" ref="BD4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5" s="150"/>
      <c r="BF405" s="15"/>
      <c r="BG405" s="16"/>
      <c r="BH405" s="16"/>
      <c r="BI405" s="16"/>
      <c r="BJ405" s="17"/>
      <c r="BK405" s="15"/>
      <c r="BL405" s="130"/>
      <c r="BM405" s="130"/>
      <c r="BN405" s="130"/>
      <c r="BO405" s="17"/>
      <c r="BP405" s="11" t="str">
        <f t="shared" si="24"/>
        <v>Aderente</v>
      </c>
      <c r="BQ405" s="18" t="str">
        <f>IF(OR(B405="",E405=""),"*",AX405/O405)</f>
        <v>*</v>
      </c>
      <c r="BR405" s="18" t="str">
        <f>IF(OR(B405="",E405=""),"*",AZ405/P405)</f>
        <v>*</v>
      </c>
      <c r="BS405" s="210" t="str">
        <f t="shared" si="25"/>
        <v/>
      </c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</row>
    <row r="406" spans="1:122">
      <c r="A406" s="45" t="str">
        <f t="shared" si="23"/>
        <v/>
      </c>
      <c r="B406" s="102"/>
      <c r="C406" s="134" t="str">
        <f>IF(BS_CONTROLE[[#This Row],[DATA]]="","",WEEKNUM(BS_CONTROLE[[#This Row],[DATA]]))</f>
        <v/>
      </c>
      <c r="D406" s="104"/>
      <c r="E406" s="126"/>
      <c r="F406" s="142" t="str">
        <f>IF(D406="","*",VLOOKUP(E406,BS_ATIVIDADE[],3,FALSE))</f>
        <v>*</v>
      </c>
      <c r="G406" s="106"/>
      <c r="H406" s="106"/>
      <c r="I406" s="105"/>
      <c r="J406" s="105"/>
      <c r="K406" s="105"/>
      <c r="L406" s="127" t="str" cm="1">
        <f t="array" ref="L4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6" s="127" t="str" cm="1">
        <f t="array" ref="M4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6" s="106"/>
      <c r="O406" s="106"/>
      <c r="P406" s="105"/>
      <c r="Q406" s="9" t="str">
        <f>IF(E406=0, "*", IFERROR(_xlfn.XLOOKUP(E406, BS_ATIVIDADE[ATIVIDADE], BS_ATIVIDADE[UNIDADE]), "*"))</f>
        <v>*</v>
      </c>
      <c r="R406" s="128" t="str" cm="1">
        <f t="array" ref="R4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6" s="128" t="str" cm="1">
        <f t="array" ref="S4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6" s="10" t="str" cm="1">
        <f t="array" ref="T4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6" s="105"/>
      <c r="V406" s="151"/>
      <c r="W406" s="104"/>
      <c r="X406" s="129"/>
      <c r="Y406" s="104"/>
      <c r="Z406" s="105"/>
      <c r="AA406" s="103"/>
      <c r="AB406" s="152"/>
      <c r="AC406" s="107"/>
      <c r="AD406" s="105"/>
      <c r="AE406" s="105"/>
      <c r="AF406" s="105"/>
      <c r="AG406" s="14"/>
      <c r="AH406" s="126" t="str">
        <f>IF(BS_CONTROLE[[#This Row],[Atividade]]=0, "-", BS_CONTROLE[[#This Row],[Atividade]])</f>
        <v>-</v>
      </c>
      <c r="AI406" s="8" t="str">
        <f>IF(BS_CONTROLE[[#This Row],[Atividade]]=0, "-", BS_CONTROLE[[#This Row],[Atividade]])</f>
        <v>-</v>
      </c>
      <c r="AJ406" s="30">
        <f>BS_CONTROLE[[#This Row],[Local - Partida]]</f>
        <v>0</v>
      </c>
      <c r="AK406" s="30">
        <f>BS_CONTROLE[[#This Row],[Local - Encerramento]]</f>
        <v>0</v>
      </c>
      <c r="AL406" s="105" t="str">
        <f>IF(BS_CONTROLE[[#This Row],[Entre - Estações]]=0, "-", BS_CONTROLE[[#This Row],[Entre - Estações]])</f>
        <v>-</v>
      </c>
      <c r="AM406" s="105" t="str">
        <f>IF(BS_CONTROLE[[#This Row],[SB]]=0, "-", BS_CONTROLE[[#This Row],[SB]])</f>
        <v>-</v>
      </c>
      <c r="AN406" s="105" t="str">
        <f>IF(BS_CONTROLE[[#This Row],[SUB]]=0, "-", BS_CONTROLE[[#This Row],[SUB]])</f>
        <v>-</v>
      </c>
      <c r="AO406" s="105">
        <f>BS_CONTROLE[[#This Row],[KM - Inicio]]</f>
        <v>0</v>
      </c>
      <c r="AP406" s="105">
        <f>BS_CONTROLE[[#This Row],[KM - Inicio]]</f>
        <v>0</v>
      </c>
      <c r="AQ406" s="108"/>
      <c r="AR406" s="108"/>
      <c r="AS406" s="108"/>
      <c r="AT406" s="135"/>
      <c r="AU406" s="135"/>
      <c r="AV406" s="13"/>
      <c r="AW406" s="13"/>
      <c r="AX406" s="176" t="str">
        <f>IF(D406="","*",IFERROR(IF(ISODD(COUNT(AR406:AW406)),"ERRO",SUM((AS406-AR406),(AU406-AT406),(AW406-AV406))),"ERRO"))</f>
        <v>*</v>
      </c>
      <c r="AY406" s="153"/>
      <c r="AZ406" s="109"/>
      <c r="BA406" s="9" t="str">
        <f>IFERROR(_xlfn.XLOOKUP(AH406, BS_ATIVIDADE[ATIVIDADE],BS_ATIVIDADE[UNIDADE] ), "*")</f>
        <v>*</v>
      </c>
      <c r="BB406" s="12" t="str" cm="1">
        <f t="array" ref="BB4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6" s="12" t="str" cm="1">
        <f t="array" ref="BC4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6" s="10" t="str" cm="1">
        <f t="array" ref="BD4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6" s="150"/>
      <c r="BF406" s="15"/>
      <c r="BG406" s="16"/>
      <c r="BH406" s="16"/>
      <c r="BI406" s="16"/>
      <c r="BJ406" s="17"/>
      <c r="BK406" s="15"/>
      <c r="BL406" s="130"/>
      <c r="BM406" s="130"/>
      <c r="BN406" s="130"/>
      <c r="BO406" s="17"/>
      <c r="BP406" s="11" t="str">
        <f t="shared" si="24"/>
        <v>Aderente</v>
      </c>
      <c r="BQ406" s="18" t="str">
        <f>IF(OR(B406="",E406=""),"*",AX406/O406)</f>
        <v>*</v>
      </c>
      <c r="BR406" s="18" t="str">
        <f>IF(OR(B406="",E406=""),"*",AZ406/P406)</f>
        <v>*</v>
      </c>
      <c r="BS406" s="210" t="str">
        <f t="shared" si="25"/>
        <v/>
      </c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</row>
    <row r="407" spans="1:122">
      <c r="A407" s="45" t="str">
        <f t="shared" si="23"/>
        <v/>
      </c>
      <c r="B407" s="102"/>
      <c r="C407" s="134" t="str">
        <f>IF(BS_CONTROLE[[#This Row],[DATA]]="","",WEEKNUM(BS_CONTROLE[[#This Row],[DATA]]))</f>
        <v/>
      </c>
      <c r="D407" s="104"/>
      <c r="E407" s="126"/>
      <c r="F407" s="142" t="str">
        <f>IF(D407="","*",VLOOKUP(E407,BS_ATIVIDADE[],3,FALSE))</f>
        <v>*</v>
      </c>
      <c r="G407" s="106"/>
      <c r="H407" s="106"/>
      <c r="I407" s="105"/>
      <c r="J407" s="105"/>
      <c r="K407" s="105"/>
      <c r="L407" s="127" t="str" cm="1">
        <f t="array" ref="L4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7" s="127" t="str" cm="1">
        <f t="array" ref="M4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7" s="106"/>
      <c r="O407" s="106"/>
      <c r="P407" s="105"/>
      <c r="Q407" s="9" t="str">
        <f>IF(E407=0, "*", IFERROR(_xlfn.XLOOKUP(E407, BS_ATIVIDADE[ATIVIDADE], BS_ATIVIDADE[UNIDADE]), "*"))</f>
        <v>*</v>
      </c>
      <c r="R407" s="128" t="str" cm="1">
        <f t="array" ref="R4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7" s="128" t="str" cm="1">
        <f t="array" ref="S4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7" s="10" t="str" cm="1">
        <f t="array" ref="T4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7" s="105"/>
      <c r="V407" s="151"/>
      <c r="W407" s="104"/>
      <c r="X407" s="129"/>
      <c r="Y407" s="104"/>
      <c r="Z407" s="105"/>
      <c r="AA407" s="103"/>
      <c r="AB407" s="152"/>
      <c r="AC407" s="107"/>
      <c r="AD407" s="105"/>
      <c r="AE407" s="105"/>
      <c r="AF407" s="105"/>
      <c r="AG407" s="14"/>
      <c r="AH407" s="126" t="str">
        <f>IF(BS_CONTROLE[[#This Row],[Atividade]]=0, "-", BS_CONTROLE[[#This Row],[Atividade]])</f>
        <v>-</v>
      </c>
      <c r="AI407" s="8" t="str">
        <f>IF(BS_CONTROLE[[#This Row],[Atividade]]=0, "-", BS_CONTROLE[[#This Row],[Atividade]])</f>
        <v>-</v>
      </c>
      <c r="AJ407" s="30">
        <f>BS_CONTROLE[[#This Row],[Local - Partida]]</f>
        <v>0</v>
      </c>
      <c r="AK407" s="30">
        <f>BS_CONTROLE[[#This Row],[Local - Encerramento]]</f>
        <v>0</v>
      </c>
      <c r="AL407" s="105" t="str">
        <f>IF(BS_CONTROLE[[#This Row],[Entre - Estações]]=0, "-", BS_CONTROLE[[#This Row],[Entre - Estações]])</f>
        <v>-</v>
      </c>
      <c r="AM407" s="105" t="str">
        <f>IF(BS_CONTROLE[[#This Row],[SB]]=0, "-", BS_CONTROLE[[#This Row],[SB]])</f>
        <v>-</v>
      </c>
      <c r="AN407" s="105" t="str">
        <f>IF(BS_CONTROLE[[#This Row],[SUB]]=0, "-", BS_CONTROLE[[#This Row],[SUB]])</f>
        <v>-</v>
      </c>
      <c r="AO407" s="105">
        <f>BS_CONTROLE[[#This Row],[KM - Inicio]]</f>
        <v>0</v>
      </c>
      <c r="AP407" s="105">
        <f>BS_CONTROLE[[#This Row],[KM - Inicio]]</f>
        <v>0</v>
      </c>
      <c r="AQ407" s="108"/>
      <c r="AR407" s="108"/>
      <c r="AS407" s="108"/>
      <c r="AT407" s="135"/>
      <c r="AU407" s="135"/>
      <c r="AV407" s="13"/>
      <c r="AW407" s="13"/>
      <c r="AX407" s="176" t="str">
        <f>IF(D407="","*",IFERROR(IF(ISODD(COUNT(AR407:AW407)),"ERRO",SUM((AS407-AR407),(AU407-AT407),(AW407-AV407))),"ERRO"))</f>
        <v>*</v>
      </c>
      <c r="AY407" s="153"/>
      <c r="AZ407" s="109"/>
      <c r="BA407" s="9" t="str">
        <f>IFERROR(_xlfn.XLOOKUP(AH407, BS_ATIVIDADE[ATIVIDADE],BS_ATIVIDADE[UNIDADE] ), "*")</f>
        <v>*</v>
      </c>
      <c r="BB407" s="12" t="str" cm="1">
        <f t="array" ref="BB4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7" s="12" t="str" cm="1">
        <f t="array" ref="BC4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7" s="10" t="str" cm="1">
        <f t="array" ref="BD4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7" s="150"/>
      <c r="BF407" s="15"/>
      <c r="BG407" s="16"/>
      <c r="BH407" s="16"/>
      <c r="BI407" s="16"/>
      <c r="BJ407" s="17"/>
      <c r="BK407" s="15"/>
      <c r="BL407" s="130"/>
      <c r="BM407" s="130"/>
      <c r="BN407" s="130"/>
      <c r="BO407" s="17"/>
      <c r="BP407" s="11" t="str">
        <f t="shared" si="24"/>
        <v>Aderente</v>
      </c>
      <c r="BQ407" s="18" t="str">
        <f>IF(OR(B407="",E407=""),"*",AX407/O407)</f>
        <v>*</v>
      </c>
      <c r="BR407" s="18" t="str">
        <f>IF(OR(B407="",E407=""),"*",AZ407/P407)</f>
        <v>*</v>
      </c>
      <c r="BS407" s="210" t="str">
        <f t="shared" si="25"/>
        <v/>
      </c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</row>
    <row r="408" spans="1:122">
      <c r="A408" s="45" t="str">
        <f t="shared" si="23"/>
        <v/>
      </c>
      <c r="B408" s="102"/>
      <c r="C408" s="134" t="str">
        <f>IF(BS_CONTROLE[[#This Row],[DATA]]="","",WEEKNUM(BS_CONTROLE[[#This Row],[DATA]]))</f>
        <v/>
      </c>
      <c r="D408" s="104"/>
      <c r="E408" s="126"/>
      <c r="F408" s="142" t="str">
        <f>IF(D408="","*",VLOOKUP(E408,BS_ATIVIDADE[],3,FALSE))</f>
        <v>*</v>
      </c>
      <c r="G408" s="106"/>
      <c r="H408" s="106"/>
      <c r="I408" s="105"/>
      <c r="J408" s="105"/>
      <c r="K408" s="105"/>
      <c r="L408" s="127" t="str" cm="1">
        <f t="array" ref="L4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8" s="127" t="str" cm="1">
        <f t="array" ref="M4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8" s="106"/>
      <c r="O408" s="106"/>
      <c r="P408" s="105"/>
      <c r="Q408" s="9" t="str">
        <f>IF(E408=0, "*", IFERROR(_xlfn.XLOOKUP(E408, BS_ATIVIDADE[ATIVIDADE], BS_ATIVIDADE[UNIDADE]), "*"))</f>
        <v>*</v>
      </c>
      <c r="R408" s="128" t="str" cm="1">
        <f t="array" ref="R4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8" s="128" t="str" cm="1">
        <f t="array" ref="S4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8" s="10" t="str" cm="1">
        <f t="array" ref="T4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8" s="105"/>
      <c r="V408" s="151"/>
      <c r="W408" s="104"/>
      <c r="X408" s="129"/>
      <c r="Y408" s="104"/>
      <c r="Z408" s="105"/>
      <c r="AA408" s="103"/>
      <c r="AB408" s="152"/>
      <c r="AC408" s="107"/>
      <c r="AD408" s="105"/>
      <c r="AE408" s="105"/>
      <c r="AF408" s="105"/>
      <c r="AG408" s="14"/>
      <c r="AH408" s="126" t="str">
        <f>IF(BS_CONTROLE[[#This Row],[Atividade]]=0, "-", BS_CONTROLE[[#This Row],[Atividade]])</f>
        <v>-</v>
      </c>
      <c r="AI408" s="8" t="str">
        <f>IF(BS_CONTROLE[[#This Row],[Atividade]]=0, "-", BS_CONTROLE[[#This Row],[Atividade]])</f>
        <v>-</v>
      </c>
      <c r="AJ408" s="30">
        <f>BS_CONTROLE[[#This Row],[Local - Partida]]</f>
        <v>0</v>
      </c>
      <c r="AK408" s="30">
        <f>BS_CONTROLE[[#This Row],[Local - Encerramento]]</f>
        <v>0</v>
      </c>
      <c r="AL408" s="105" t="str">
        <f>IF(BS_CONTROLE[[#This Row],[Entre - Estações]]=0, "-", BS_CONTROLE[[#This Row],[Entre - Estações]])</f>
        <v>-</v>
      </c>
      <c r="AM408" s="105" t="str">
        <f>IF(BS_CONTROLE[[#This Row],[SB]]=0, "-", BS_CONTROLE[[#This Row],[SB]])</f>
        <v>-</v>
      </c>
      <c r="AN408" s="105" t="str">
        <f>IF(BS_CONTROLE[[#This Row],[SUB]]=0, "-", BS_CONTROLE[[#This Row],[SUB]])</f>
        <v>-</v>
      </c>
      <c r="AO408" s="105">
        <f>BS_CONTROLE[[#This Row],[KM - Inicio]]</f>
        <v>0</v>
      </c>
      <c r="AP408" s="105">
        <f>BS_CONTROLE[[#This Row],[KM - Inicio]]</f>
        <v>0</v>
      </c>
      <c r="AQ408" s="108"/>
      <c r="AR408" s="108"/>
      <c r="AS408" s="108"/>
      <c r="AT408" s="135"/>
      <c r="AU408" s="135"/>
      <c r="AV408" s="13"/>
      <c r="AW408" s="13"/>
      <c r="AX408" s="176" t="str">
        <f>IF(D408="","*",IFERROR(IF(ISODD(COUNT(AR408:AW408)),"ERRO",SUM((AS408-AR408),(AU408-AT408),(AW408-AV408))),"ERRO"))</f>
        <v>*</v>
      </c>
      <c r="AY408" s="153"/>
      <c r="AZ408" s="109"/>
      <c r="BA408" s="9" t="str">
        <f>IFERROR(_xlfn.XLOOKUP(AH408, BS_ATIVIDADE[ATIVIDADE],BS_ATIVIDADE[UNIDADE] ), "*")</f>
        <v>*</v>
      </c>
      <c r="BB408" s="12" t="str" cm="1">
        <f t="array" ref="BB4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8" s="12" t="str" cm="1">
        <f t="array" ref="BC4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8" s="10" t="str" cm="1">
        <f t="array" ref="BD4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8" s="150"/>
      <c r="BF408" s="15"/>
      <c r="BG408" s="16"/>
      <c r="BH408" s="16"/>
      <c r="BI408" s="16"/>
      <c r="BJ408" s="17"/>
      <c r="BK408" s="15"/>
      <c r="BL408" s="130"/>
      <c r="BM408" s="130"/>
      <c r="BN408" s="130"/>
      <c r="BO408" s="17"/>
      <c r="BP408" s="11" t="str">
        <f t="shared" si="24"/>
        <v>Aderente</v>
      </c>
      <c r="BQ408" s="18" t="str">
        <f>IF(OR(B408="",E408=""),"*",AX408/O408)</f>
        <v>*</v>
      </c>
      <c r="BR408" s="18" t="str">
        <f>IF(OR(B408="",E408=""),"*",AZ408/P408)</f>
        <v>*</v>
      </c>
      <c r="BS408" s="210" t="str">
        <f t="shared" si="25"/>
        <v/>
      </c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</row>
    <row r="409" spans="1:122">
      <c r="A409" s="45" t="str">
        <f t="shared" si="23"/>
        <v/>
      </c>
      <c r="B409" s="102"/>
      <c r="C409" s="134" t="str">
        <f>IF(BS_CONTROLE[[#This Row],[DATA]]="","",WEEKNUM(BS_CONTROLE[[#This Row],[DATA]]))</f>
        <v/>
      </c>
      <c r="D409" s="104"/>
      <c r="E409" s="126"/>
      <c r="F409" s="142" t="str">
        <f>IF(D409="","*",VLOOKUP(E409,BS_ATIVIDADE[],3,FALSE))</f>
        <v>*</v>
      </c>
      <c r="G409" s="106"/>
      <c r="H409" s="106"/>
      <c r="I409" s="105"/>
      <c r="J409" s="105"/>
      <c r="K409" s="105"/>
      <c r="L409" s="127" t="str" cm="1">
        <f t="array" ref="L4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09" s="127" t="str" cm="1">
        <f t="array" ref="M4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09" s="106"/>
      <c r="O409" s="106"/>
      <c r="P409" s="105"/>
      <c r="Q409" s="9" t="str">
        <f>IF(E409=0, "*", IFERROR(_xlfn.XLOOKUP(E409, BS_ATIVIDADE[ATIVIDADE], BS_ATIVIDADE[UNIDADE]), "*"))</f>
        <v>*</v>
      </c>
      <c r="R409" s="128" t="str" cm="1">
        <f t="array" ref="R4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09" s="128" t="str" cm="1">
        <f t="array" ref="S4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09" s="10" t="str" cm="1">
        <f t="array" ref="T4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09" s="105"/>
      <c r="V409" s="151"/>
      <c r="W409" s="104"/>
      <c r="X409" s="129"/>
      <c r="Y409" s="104"/>
      <c r="Z409" s="105"/>
      <c r="AA409" s="103"/>
      <c r="AB409" s="152"/>
      <c r="AC409" s="107"/>
      <c r="AD409" s="105"/>
      <c r="AE409" s="105"/>
      <c r="AF409" s="105"/>
      <c r="AG409" s="14"/>
      <c r="AH409" s="126" t="str">
        <f>IF(BS_CONTROLE[[#This Row],[Atividade]]=0, "-", BS_CONTROLE[[#This Row],[Atividade]])</f>
        <v>-</v>
      </c>
      <c r="AI409" s="8" t="str">
        <f>IF(BS_CONTROLE[[#This Row],[Atividade]]=0, "-", BS_CONTROLE[[#This Row],[Atividade]])</f>
        <v>-</v>
      </c>
      <c r="AJ409" s="30">
        <f>BS_CONTROLE[[#This Row],[Local - Partida]]</f>
        <v>0</v>
      </c>
      <c r="AK409" s="30">
        <f>BS_CONTROLE[[#This Row],[Local - Encerramento]]</f>
        <v>0</v>
      </c>
      <c r="AL409" s="105" t="str">
        <f>IF(BS_CONTROLE[[#This Row],[Entre - Estações]]=0, "-", BS_CONTROLE[[#This Row],[Entre - Estações]])</f>
        <v>-</v>
      </c>
      <c r="AM409" s="105" t="str">
        <f>IF(BS_CONTROLE[[#This Row],[SB]]=0, "-", BS_CONTROLE[[#This Row],[SB]])</f>
        <v>-</v>
      </c>
      <c r="AN409" s="105" t="str">
        <f>IF(BS_CONTROLE[[#This Row],[SUB]]=0, "-", BS_CONTROLE[[#This Row],[SUB]])</f>
        <v>-</v>
      </c>
      <c r="AO409" s="105">
        <f>BS_CONTROLE[[#This Row],[KM - Inicio]]</f>
        <v>0</v>
      </c>
      <c r="AP409" s="105">
        <f>BS_CONTROLE[[#This Row],[KM - Inicio]]</f>
        <v>0</v>
      </c>
      <c r="AQ409" s="108"/>
      <c r="AR409" s="108"/>
      <c r="AS409" s="108"/>
      <c r="AT409" s="135"/>
      <c r="AU409" s="135"/>
      <c r="AV409" s="13"/>
      <c r="AW409" s="13"/>
      <c r="AX409" s="176" t="str">
        <f>IF(D409="","*",IFERROR(IF(ISODD(COUNT(AR409:AW409)),"ERRO",SUM((AS409-AR409),(AU409-AT409),(AW409-AV409))),"ERRO"))</f>
        <v>*</v>
      </c>
      <c r="AY409" s="153"/>
      <c r="AZ409" s="109"/>
      <c r="BA409" s="9" t="str">
        <f>IFERROR(_xlfn.XLOOKUP(AH409, BS_ATIVIDADE[ATIVIDADE],BS_ATIVIDADE[UNIDADE] ), "*")</f>
        <v>*</v>
      </c>
      <c r="BB409" s="12" t="str" cm="1">
        <f t="array" ref="BB4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09" s="12" t="str" cm="1">
        <f t="array" ref="BC4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09" s="10" t="str" cm="1">
        <f t="array" ref="BD4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09" s="150"/>
      <c r="BF409" s="15"/>
      <c r="BG409" s="16"/>
      <c r="BH409" s="16"/>
      <c r="BI409" s="16"/>
      <c r="BJ409" s="17"/>
      <c r="BK409" s="15"/>
      <c r="BL409" s="130"/>
      <c r="BM409" s="130"/>
      <c r="BN409" s="130"/>
      <c r="BO409" s="17"/>
      <c r="BP409" s="11" t="str">
        <f t="shared" si="24"/>
        <v>Aderente</v>
      </c>
      <c r="BQ409" s="18" t="str">
        <f>IF(OR(B409="",E409=""),"*",AX409/O409)</f>
        <v>*</v>
      </c>
      <c r="BR409" s="18" t="str">
        <f>IF(OR(B409="",E409=""),"*",AZ409/P409)</f>
        <v>*</v>
      </c>
      <c r="BS409" s="210" t="str">
        <f t="shared" si="25"/>
        <v/>
      </c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</row>
    <row r="410" spans="1:122">
      <c r="A410" s="45" t="str">
        <f t="shared" si="23"/>
        <v/>
      </c>
      <c r="B410" s="102"/>
      <c r="C410" s="134" t="str">
        <f>IF(BS_CONTROLE[[#This Row],[DATA]]="","",WEEKNUM(BS_CONTROLE[[#This Row],[DATA]]))</f>
        <v/>
      </c>
      <c r="D410" s="104"/>
      <c r="E410" s="126"/>
      <c r="F410" s="142" t="str">
        <f>IF(D410="","*",VLOOKUP(E410,BS_ATIVIDADE[],3,FALSE))</f>
        <v>*</v>
      </c>
      <c r="G410" s="106"/>
      <c r="H410" s="106"/>
      <c r="I410" s="105"/>
      <c r="J410" s="105"/>
      <c r="K410" s="105"/>
      <c r="L410" s="127" t="str" cm="1">
        <f t="array" ref="L4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0" s="127" t="str" cm="1">
        <f t="array" ref="M4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0" s="106"/>
      <c r="O410" s="106"/>
      <c r="P410" s="105"/>
      <c r="Q410" s="9" t="str">
        <f>IF(E410=0, "*", IFERROR(_xlfn.XLOOKUP(E410, BS_ATIVIDADE[ATIVIDADE], BS_ATIVIDADE[UNIDADE]), "*"))</f>
        <v>*</v>
      </c>
      <c r="R410" s="128" t="str" cm="1">
        <f t="array" ref="R4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0" s="128" t="str" cm="1">
        <f t="array" ref="S4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0" s="10" t="str" cm="1">
        <f t="array" ref="T4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0" s="105"/>
      <c r="V410" s="151"/>
      <c r="W410" s="104"/>
      <c r="X410" s="129"/>
      <c r="Y410" s="104"/>
      <c r="Z410" s="105"/>
      <c r="AA410" s="103"/>
      <c r="AB410" s="152"/>
      <c r="AC410" s="107"/>
      <c r="AD410" s="105"/>
      <c r="AE410" s="105"/>
      <c r="AF410" s="105"/>
      <c r="AG410" s="14"/>
      <c r="AH410" s="126" t="str">
        <f>IF(BS_CONTROLE[[#This Row],[Atividade]]=0, "-", BS_CONTROLE[[#This Row],[Atividade]])</f>
        <v>-</v>
      </c>
      <c r="AI410" s="8" t="str">
        <f>IF(BS_CONTROLE[[#This Row],[Atividade]]=0, "-", BS_CONTROLE[[#This Row],[Atividade]])</f>
        <v>-</v>
      </c>
      <c r="AJ410" s="30">
        <f>BS_CONTROLE[[#This Row],[Local - Partida]]</f>
        <v>0</v>
      </c>
      <c r="AK410" s="30">
        <f>BS_CONTROLE[[#This Row],[Local - Encerramento]]</f>
        <v>0</v>
      </c>
      <c r="AL410" s="105" t="str">
        <f>IF(BS_CONTROLE[[#This Row],[Entre - Estações]]=0, "-", BS_CONTROLE[[#This Row],[Entre - Estações]])</f>
        <v>-</v>
      </c>
      <c r="AM410" s="105" t="str">
        <f>IF(BS_CONTROLE[[#This Row],[SB]]=0, "-", BS_CONTROLE[[#This Row],[SB]])</f>
        <v>-</v>
      </c>
      <c r="AN410" s="105" t="str">
        <f>IF(BS_CONTROLE[[#This Row],[SUB]]=0, "-", BS_CONTROLE[[#This Row],[SUB]])</f>
        <v>-</v>
      </c>
      <c r="AO410" s="105">
        <f>BS_CONTROLE[[#This Row],[KM - Inicio]]</f>
        <v>0</v>
      </c>
      <c r="AP410" s="105">
        <f>BS_CONTROLE[[#This Row],[KM - Inicio]]</f>
        <v>0</v>
      </c>
      <c r="AQ410" s="108"/>
      <c r="AR410" s="108"/>
      <c r="AS410" s="108"/>
      <c r="AT410" s="135"/>
      <c r="AU410" s="135"/>
      <c r="AV410" s="13"/>
      <c r="AW410" s="13"/>
      <c r="AX410" s="176" t="str">
        <f>IF(D410="","*",IFERROR(IF(ISODD(COUNT(AR410:AW410)),"ERRO",SUM((AS410-AR410),(AU410-AT410),(AW410-AV410))),"ERRO"))</f>
        <v>*</v>
      </c>
      <c r="AY410" s="153"/>
      <c r="AZ410" s="109"/>
      <c r="BA410" s="9" t="str">
        <f>IFERROR(_xlfn.XLOOKUP(AH410, BS_ATIVIDADE[ATIVIDADE],BS_ATIVIDADE[UNIDADE] ), "*")</f>
        <v>*</v>
      </c>
      <c r="BB410" s="12" t="str" cm="1">
        <f t="array" ref="BB4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0" s="12" t="str" cm="1">
        <f t="array" ref="BC4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0" s="10" t="str" cm="1">
        <f t="array" ref="BD4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0" s="150"/>
      <c r="BF410" s="15"/>
      <c r="BG410" s="16"/>
      <c r="BH410" s="16"/>
      <c r="BI410" s="16"/>
      <c r="BJ410" s="17"/>
      <c r="BK410" s="15"/>
      <c r="BL410" s="130"/>
      <c r="BM410" s="130"/>
      <c r="BN410" s="130"/>
      <c r="BO410" s="17"/>
      <c r="BP410" s="11" t="str">
        <f t="shared" si="24"/>
        <v>Aderente</v>
      </c>
      <c r="BQ410" s="18" t="str">
        <f>IF(OR(B410="",E410=""),"*",AX410/O410)</f>
        <v>*</v>
      </c>
      <c r="BR410" s="18" t="str">
        <f>IF(OR(B410="",E410=""),"*",AZ410/P410)</f>
        <v>*</v>
      </c>
      <c r="BS410" s="210" t="str">
        <f t="shared" si="25"/>
        <v/>
      </c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</row>
    <row r="411" spans="1:122">
      <c r="A411" s="45" t="str">
        <f t="shared" si="23"/>
        <v/>
      </c>
      <c r="B411" s="102"/>
      <c r="C411" s="134" t="str">
        <f>IF(BS_CONTROLE[[#This Row],[DATA]]="","",WEEKNUM(BS_CONTROLE[[#This Row],[DATA]]))</f>
        <v/>
      </c>
      <c r="D411" s="104"/>
      <c r="E411" s="126"/>
      <c r="F411" s="142" t="str">
        <f>IF(D411="","*",VLOOKUP(E411,BS_ATIVIDADE[],3,FALSE))</f>
        <v>*</v>
      </c>
      <c r="G411" s="106"/>
      <c r="H411" s="106"/>
      <c r="I411" s="105"/>
      <c r="J411" s="105"/>
      <c r="K411" s="105"/>
      <c r="L411" s="127" t="str" cm="1">
        <f t="array" ref="L4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1" s="127" t="str" cm="1">
        <f t="array" ref="M4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1" s="106"/>
      <c r="O411" s="106"/>
      <c r="P411" s="105"/>
      <c r="Q411" s="9" t="str">
        <f>IF(E411=0, "*", IFERROR(_xlfn.XLOOKUP(E411, BS_ATIVIDADE[ATIVIDADE], BS_ATIVIDADE[UNIDADE]), "*"))</f>
        <v>*</v>
      </c>
      <c r="R411" s="128" t="str" cm="1">
        <f t="array" ref="R4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1" s="128" t="str" cm="1">
        <f t="array" ref="S4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1" s="10" t="str" cm="1">
        <f t="array" ref="T4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1" s="105"/>
      <c r="V411" s="151"/>
      <c r="W411" s="104"/>
      <c r="X411" s="129"/>
      <c r="Y411" s="104"/>
      <c r="Z411" s="105"/>
      <c r="AA411" s="103"/>
      <c r="AB411" s="152"/>
      <c r="AC411" s="107"/>
      <c r="AD411" s="105"/>
      <c r="AE411" s="105"/>
      <c r="AF411" s="105"/>
      <c r="AG411" s="14"/>
      <c r="AH411" s="126" t="str">
        <f>IF(BS_CONTROLE[[#This Row],[Atividade]]=0, "-", BS_CONTROLE[[#This Row],[Atividade]])</f>
        <v>-</v>
      </c>
      <c r="AI411" s="8" t="str">
        <f>IF(BS_CONTROLE[[#This Row],[Atividade]]=0, "-", BS_CONTROLE[[#This Row],[Atividade]])</f>
        <v>-</v>
      </c>
      <c r="AJ411" s="30">
        <f>BS_CONTROLE[[#This Row],[Local - Partida]]</f>
        <v>0</v>
      </c>
      <c r="AK411" s="30">
        <f>BS_CONTROLE[[#This Row],[Local - Encerramento]]</f>
        <v>0</v>
      </c>
      <c r="AL411" s="105" t="str">
        <f>IF(BS_CONTROLE[[#This Row],[Entre - Estações]]=0, "-", BS_CONTROLE[[#This Row],[Entre - Estações]])</f>
        <v>-</v>
      </c>
      <c r="AM411" s="105" t="str">
        <f>IF(BS_CONTROLE[[#This Row],[SB]]=0, "-", BS_CONTROLE[[#This Row],[SB]])</f>
        <v>-</v>
      </c>
      <c r="AN411" s="105" t="str">
        <f>IF(BS_CONTROLE[[#This Row],[SUB]]=0, "-", BS_CONTROLE[[#This Row],[SUB]])</f>
        <v>-</v>
      </c>
      <c r="AO411" s="105">
        <f>BS_CONTROLE[[#This Row],[KM - Inicio]]</f>
        <v>0</v>
      </c>
      <c r="AP411" s="105">
        <f>BS_CONTROLE[[#This Row],[KM - Inicio]]</f>
        <v>0</v>
      </c>
      <c r="AQ411" s="108"/>
      <c r="AR411" s="108"/>
      <c r="AS411" s="108"/>
      <c r="AT411" s="135"/>
      <c r="AU411" s="135"/>
      <c r="AV411" s="13"/>
      <c r="AW411" s="13"/>
      <c r="AX411" s="176" t="str">
        <f>IF(D411="","*",IFERROR(IF(ISODD(COUNT(AR411:AW411)),"ERRO",SUM((AS411-AR411),(AU411-AT411),(AW411-AV411))),"ERRO"))</f>
        <v>*</v>
      </c>
      <c r="AY411" s="153"/>
      <c r="AZ411" s="109"/>
      <c r="BA411" s="9" t="str">
        <f>IFERROR(_xlfn.XLOOKUP(AH411, BS_ATIVIDADE[ATIVIDADE],BS_ATIVIDADE[UNIDADE] ), "*")</f>
        <v>*</v>
      </c>
      <c r="BB411" s="12" t="str" cm="1">
        <f t="array" ref="BB4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1" s="12" t="str" cm="1">
        <f t="array" ref="BC4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1" s="10" t="str" cm="1">
        <f t="array" ref="BD4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1" s="150"/>
      <c r="BF411" s="15"/>
      <c r="BG411" s="16"/>
      <c r="BH411" s="16"/>
      <c r="BI411" s="16"/>
      <c r="BJ411" s="17"/>
      <c r="BK411" s="15"/>
      <c r="BL411" s="130"/>
      <c r="BM411" s="130"/>
      <c r="BN411" s="130"/>
      <c r="BO411" s="17"/>
      <c r="BP411" s="11" t="str">
        <f t="shared" si="24"/>
        <v>Aderente</v>
      </c>
      <c r="BQ411" s="18" t="str">
        <f>IF(OR(B411="",E411=""),"*",AX411/O411)</f>
        <v>*</v>
      </c>
      <c r="BR411" s="18" t="str">
        <f>IF(OR(B411="",E411=""),"*",AZ411/P411)</f>
        <v>*</v>
      </c>
      <c r="BS411" s="210" t="str">
        <f t="shared" si="25"/>
        <v/>
      </c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</row>
    <row r="412" spans="1:122">
      <c r="A412" s="45" t="str">
        <f t="shared" si="23"/>
        <v/>
      </c>
      <c r="B412" s="102"/>
      <c r="C412" s="134" t="str">
        <f>IF(BS_CONTROLE[[#This Row],[DATA]]="","",WEEKNUM(BS_CONTROLE[[#This Row],[DATA]]))</f>
        <v/>
      </c>
      <c r="D412" s="104"/>
      <c r="E412" s="126"/>
      <c r="F412" s="142" t="str">
        <f>IF(D412="","*",VLOOKUP(E412,BS_ATIVIDADE[],3,FALSE))</f>
        <v>*</v>
      </c>
      <c r="G412" s="106"/>
      <c r="H412" s="106"/>
      <c r="I412" s="105"/>
      <c r="J412" s="105"/>
      <c r="K412" s="105"/>
      <c r="L412" s="127" t="str" cm="1">
        <f t="array" ref="L4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2" s="127" t="str" cm="1">
        <f t="array" ref="M4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2" s="106"/>
      <c r="O412" s="106"/>
      <c r="P412" s="105"/>
      <c r="Q412" s="9" t="str">
        <f>IF(E412=0, "*", IFERROR(_xlfn.XLOOKUP(E412, BS_ATIVIDADE[ATIVIDADE], BS_ATIVIDADE[UNIDADE]), "*"))</f>
        <v>*</v>
      </c>
      <c r="R412" s="128" t="str" cm="1">
        <f t="array" ref="R4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2" s="128" t="str" cm="1">
        <f t="array" ref="S4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2" s="10" t="str" cm="1">
        <f t="array" ref="T4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2" s="105"/>
      <c r="V412" s="151"/>
      <c r="W412" s="104"/>
      <c r="X412" s="129"/>
      <c r="Y412" s="104"/>
      <c r="Z412" s="105"/>
      <c r="AA412" s="103"/>
      <c r="AB412" s="152"/>
      <c r="AC412" s="107"/>
      <c r="AD412" s="105"/>
      <c r="AE412" s="105"/>
      <c r="AF412" s="105"/>
      <c r="AG412" s="14"/>
      <c r="AH412" s="126" t="str">
        <f>IF(BS_CONTROLE[[#This Row],[Atividade]]=0, "-", BS_CONTROLE[[#This Row],[Atividade]])</f>
        <v>-</v>
      </c>
      <c r="AI412" s="8" t="str">
        <f>IF(BS_CONTROLE[[#This Row],[Atividade]]=0, "-", BS_CONTROLE[[#This Row],[Atividade]])</f>
        <v>-</v>
      </c>
      <c r="AJ412" s="30">
        <f>BS_CONTROLE[[#This Row],[Local - Partida]]</f>
        <v>0</v>
      </c>
      <c r="AK412" s="30">
        <f>BS_CONTROLE[[#This Row],[Local - Encerramento]]</f>
        <v>0</v>
      </c>
      <c r="AL412" s="105" t="str">
        <f>IF(BS_CONTROLE[[#This Row],[Entre - Estações]]=0, "-", BS_CONTROLE[[#This Row],[Entre - Estações]])</f>
        <v>-</v>
      </c>
      <c r="AM412" s="105" t="str">
        <f>IF(BS_CONTROLE[[#This Row],[SB]]=0, "-", BS_CONTROLE[[#This Row],[SB]])</f>
        <v>-</v>
      </c>
      <c r="AN412" s="105" t="str">
        <f>IF(BS_CONTROLE[[#This Row],[SUB]]=0, "-", BS_CONTROLE[[#This Row],[SUB]])</f>
        <v>-</v>
      </c>
      <c r="AO412" s="105">
        <f>BS_CONTROLE[[#This Row],[KM - Inicio]]</f>
        <v>0</v>
      </c>
      <c r="AP412" s="105">
        <f>BS_CONTROLE[[#This Row],[KM - Inicio]]</f>
        <v>0</v>
      </c>
      <c r="AQ412" s="108"/>
      <c r="AR412" s="108"/>
      <c r="AS412" s="108"/>
      <c r="AT412" s="135"/>
      <c r="AU412" s="135"/>
      <c r="AV412" s="13"/>
      <c r="AW412" s="13"/>
      <c r="AX412" s="176" t="str">
        <f>IF(D412="","*",IFERROR(IF(ISODD(COUNT(AR412:AW412)),"ERRO",SUM((AS412-AR412),(AU412-AT412),(AW412-AV412))),"ERRO"))</f>
        <v>*</v>
      </c>
      <c r="AY412" s="153"/>
      <c r="AZ412" s="109"/>
      <c r="BA412" s="9" t="str">
        <f>IFERROR(_xlfn.XLOOKUP(AH412, BS_ATIVIDADE[ATIVIDADE],BS_ATIVIDADE[UNIDADE] ), "*")</f>
        <v>*</v>
      </c>
      <c r="BB412" s="12" t="str" cm="1">
        <f t="array" ref="BB4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2" s="12" t="str" cm="1">
        <f t="array" ref="BC4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2" s="10" t="str" cm="1">
        <f t="array" ref="BD4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2" s="150"/>
      <c r="BF412" s="15"/>
      <c r="BG412" s="16"/>
      <c r="BH412" s="16"/>
      <c r="BI412" s="16"/>
      <c r="BJ412" s="17"/>
      <c r="BK412" s="15"/>
      <c r="BL412" s="130"/>
      <c r="BM412" s="130"/>
      <c r="BN412" s="130"/>
      <c r="BO412" s="17"/>
      <c r="BP412" s="11" t="str">
        <f t="shared" si="24"/>
        <v>Aderente</v>
      </c>
      <c r="BQ412" s="18" t="str">
        <f>IF(OR(B412="",E412=""),"*",AX412/O412)</f>
        <v>*</v>
      </c>
      <c r="BR412" s="18" t="str">
        <f>IF(OR(B412="",E412=""),"*",AZ412/P412)</f>
        <v>*</v>
      </c>
      <c r="BS412" s="210" t="str">
        <f t="shared" si="25"/>
        <v/>
      </c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</row>
    <row r="413" spans="1:122">
      <c r="A413" s="45" t="str">
        <f t="shared" si="23"/>
        <v/>
      </c>
      <c r="B413" s="102"/>
      <c r="C413" s="134" t="str">
        <f>IF(BS_CONTROLE[[#This Row],[DATA]]="","",WEEKNUM(BS_CONTROLE[[#This Row],[DATA]]))</f>
        <v/>
      </c>
      <c r="D413" s="104"/>
      <c r="E413" s="126"/>
      <c r="F413" s="142" t="str">
        <f>IF(D413="","*",VLOOKUP(E413,BS_ATIVIDADE[],3,FALSE))</f>
        <v>*</v>
      </c>
      <c r="G413" s="106"/>
      <c r="H413" s="106"/>
      <c r="I413" s="105"/>
      <c r="J413" s="105"/>
      <c r="K413" s="105"/>
      <c r="L413" s="127" t="str" cm="1">
        <f t="array" ref="L4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3" s="127" t="str" cm="1">
        <f t="array" ref="M4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3" s="106"/>
      <c r="O413" s="106"/>
      <c r="P413" s="105"/>
      <c r="Q413" s="9" t="str">
        <f>IF(E413=0, "*", IFERROR(_xlfn.XLOOKUP(E413, BS_ATIVIDADE[ATIVIDADE], BS_ATIVIDADE[UNIDADE]), "*"))</f>
        <v>*</v>
      </c>
      <c r="R413" s="128" t="str" cm="1">
        <f t="array" ref="R4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3" s="128" t="str" cm="1">
        <f t="array" ref="S4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3" s="10" t="str" cm="1">
        <f t="array" ref="T4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3" s="105"/>
      <c r="V413" s="151"/>
      <c r="W413" s="104"/>
      <c r="X413" s="129"/>
      <c r="Y413" s="104"/>
      <c r="Z413" s="105"/>
      <c r="AA413" s="103"/>
      <c r="AB413" s="152"/>
      <c r="AC413" s="107"/>
      <c r="AD413" s="105"/>
      <c r="AE413" s="105"/>
      <c r="AF413" s="105"/>
      <c r="AG413" s="14"/>
      <c r="AH413" s="126" t="str">
        <f>IF(BS_CONTROLE[[#This Row],[Atividade]]=0, "-", BS_CONTROLE[[#This Row],[Atividade]])</f>
        <v>-</v>
      </c>
      <c r="AI413" s="8" t="str">
        <f>IF(BS_CONTROLE[[#This Row],[Atividade]]=0, "-", BS_CONTROLE[[#This Row],[Atividade]])</f>
        <v>-</v>
      </c>
      <c r="AJ413" s="30">
        <f>BS_CONTROLE[[#This Row],[Local - Partida]]</f>
        <v>0</v>
      </c>
      <c r="AK413" s="30">
        <f>BS_CONTROLE[[#This Row],[Local - Encerramento]]</f>
        <v>0</v>
      </c>
      <c r="AL413" s="105" t="str">
        <f>IF(BS_CONTROLE[[#This Row],[Entre - Estações]]=0, "-", BS_CONTROLE[[#This Row],[Entre - Estações]])</f>
        <v>-</v>
      </c>
      <c r="AM413" s="105" t="str">
        <f>IF(BS_CONTROLE[[#This Row],[SB]]=0, "-", BS_CONTROLE[[#This Row],[SB]])</f>
        <v>-</v>
      </c>
      <c r="AN413" s="105" t="str">
        <f>IF(BS_CONTROLE[[#This Row],[SUB]]=0, "-", BS_CONTROLE[[#This Row],[SUB]])</f>
        <v>-</v>
      </c>
      <c r="AO413" s="105">
        <f>BS_CONTROLE[[#This Row],[KM - Inicio]]</f>
        <v>0</v>
      </c>
      <c r="AP413" s="105">
        <f>BS_CONTROLE[[#This Row],[KM - Inicio]]</f>
        <v>0</v>
      </c>
      <c r="AQ413" s="108"/>
      <c r="AR413" s="108"/>
      <c r="AS413" s="108"/>
      <c r="AT413" s="135"/>
      <c r="AU413" s="135"/>
      <c r="AV413" s="13"/>
      <c r="AW413" s="13"/>
      <c r="AX413" s="176" t="str">
        <f>IF(D413="","*",IFERROR(IF(ISODD(COUNT(AR413:AW413)),"ERRO",SUM((AS413-AR413),(AU413-AT413),(AW413-AV413))),"ERRO"))</f>
        <v>*</v>
      </c>
      <c r="AY413" s="153"/>
      <c r="AZ413" s="109"/>
      <c r="BA413" s="9" t="str">
        <f>IFERROR(_xlfn.XLOOKUP(AH413, BS_ATIVIDADE[ATIVIDADE],BS_ATIVIDADE[UNIDADE] ), "*")</f>
        <v>*</v>
      </c>
      <c r="BB413" s="12" t="str" cm="1">
        <f t="array" ref="BB4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3" s="12" t="str" cm="1">
        <f t="array" ref="BC4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3" s="10" t="str" cm="1">
        <f t="array" ref="BD4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3" s="150"/>
      <c r="BF413" s="15"/>
      <c r="BG413" s="16"/>
      <c r="BH413" s="16"/>
      <c r="BI413" s="16"/>
      <c r="BJ413" s="17"/>
      <c r="BK413" s="15"/>
      <c r="BL413" s="130"/>
      <c r="BM413" s="130"/>
      <c r="BN413" s="130"/>
      <c r="BO413" s="17"/>
      <c r="BP413" s="11" t="str">
        <f t="shared" si="24"/>
        <v>Aderente</v>
      </c>
      <c r="BQ413" s="18" t="str">
        <f>IF(OR(B413="",E413=""),"*",AX413/O413)</f>
        <v>*</v>
      </c>
      <c r="BR413" s="18" t="str">
        <f>IF(OR(B413="",E413=""),"*",AZ413/P413)</f>
        <v>*</v>
      </c>
      <c r="BS413" s="210" t="str">
        <f t="shared" si="25"/>
        <v/>
      </c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</row>
    <row r="414" spans="1:122">
      <c r="A414" s="45" t="str">
        <f t="shared" si="23"/>
        <v/>
      </c>
      <c r="B414" s="102"/>
      <c r="C414" s="134" t="str">
        <f>IF(BS_CONTROLE[[#This Row],[DATA]]="","",WEEKNUM(BS_CONTROLE[[#This Row],[DATA]]))</f>
        <v/>
      </c>
      <c r="D414" s="104"/>
      <c r="E414" s="126"/>
      <c r="F414" s="142" t="str">
        <f>IF(D414="","*",VLOOKUP(E414,BS_ATIVIDADE[],3,FALSE))</f>
        <v>*</v>
      </c>
      <c r="G414" s="106"/>
      <c r="H414" s="106"/>
      <c r="I414" s="105"/>
      <c r="J414" s="105"/>
      <c r="K414" s="105"/>
      <c r="L414" s="127" t="str" cm="1">
        <f t="array" ref="L4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4" s="127" t="str" cm="1">
        <f t="array" ref="M4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4" s="106"/>
      <c r="O414" s="106"/>
      <c r="P414" s="105"/>
      <c r="Q414" s="9" t="str">
        <f>IF(E414=0, "*", IFERROR(_xlfn.XLOOKUP(E414, BS_ATIVIDADE[ATIVIDADE], BS_ATIVIDADE[UNIDADE]), "*"))</f>
        <v>*</v>
      </c>
      <c r="R414" s="128" t="str" cm="1">
        <f t="array" ref="R4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4" s="128" t="str" cm="1">
        <f t="array" ref="S4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4" s="10" t="str" cm="1">
        <f t="array" ref="T4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4" s="105"/>
      <c r="V414" s="151"/>
      <c r="W414" s="104"/>
      <c r="X414" s="129"/>
      <c r="Y414" s="104"/>
      <c r="Z414" s="105"/>
      <c r="AA414" s="103"/>
      <c r="AB414" s="152"/>
      <c r="AC414" s="107"/>
      <c r="AD414" s="105"/>
      <c r="AE414" s="105"/>
      <c r="AF414" s="105"/>
      <c r="AG414" s="14"/>
      <c r="AH414" s="126" t="str">
        <f>IF(BS_CONTROLE[[#This Row],[Atividade]]=0, "-", BS_CONTROLE[[#This Row],[Atividade]])</f>
        <v>-</v>
      </c>
      <c r="AI414" s="8" t="str">
        <f>IF(BS_CONTROLE[[#This Row],[Atividade]]=0, "-", BS_CONTROLE[[#This Row],[Atividade]])</f>
        <v>-</v>
      </c>
      <c r="AJ414" s="30">
        <f>BS_CONTROLE[[#This Row],[Local - Partida]]</f>
        <v>0</v>
      </c>
      <c r="AK414" s="30">
        <f>BS_CONTROLE[[#This Row],[Local - Encerramento]]</f>
        <v>0</v>
      </c>
      <c r="AL414" s="105" t="str">
        <f>IF(BS_CONTROLE[[#This Row],[Entre - Estações]]=0, "-", BS_CONTROLE[[#This Row],[Entre - Estações]])</f>
        <v>-</v>
      </c>
      <c r="AM414" s="105" t="str">
        <f>IF(BS_CONTROLE[[#This Row],[SB]]=0, "-", BS_CONTROLE[[#This Row],[SB]])</f>
        <v>-</v>
      </c>
      <c r="AN414" s="105" t="str">
        <f>IF(BS_CONTROLE[[#This Row],[SUB]]=0, "-", BS_CONTROLE[[#This Row],[SUB]])</f>
        <v>-</v>
      </c>
      <c r="AO414" s="105">
        <f>BS_CONTROLE[[#This Row],[KM - Inicio]]</f>
        <v>0</v>
      </c>
      <c r="AP414" s="105">
        <f>BS_CONTROLE[[#This Row],[KM - Inicio]]</f>
        <v>0</v>
      </c>
      <c r="AQ414" s="108"/>
      <c r="AR414" s="108"/>
      <c r="AS414" s="108"/>
      <c r="AT414" s="135"/>
      <c r="AU414" s="135"/>
      <c r="AV414" s="13"/>
      <c r="AW414" s="13"/>
      <c r="AX414" s="176" t="str">
        <f>IF(D414="","*",IFERROR(IF(ISODD(COUNT(AR414:AW414)),"ERRO",SUM((AS414-AR414),(AU414-AT414),(AW414-AV414))),"ERRO"))</f>
        <v>*</v>
      </c>
      <c r="AY414" s="153"/>
      <c r="AZ414" s="109"/>
      <c r="BA414" s="9" t="str">
        <f>IFERROR(_xlfn.XLOOKUP(AH414, BS_ATIVIDADE[ATIVIDADE],BS_ATIVIDADE[UNIDADE] ), "*")</f>
        <v>*</v>
      </c>
      <c r="BB414" s="12" t="str" cm="1">
        <f t="array" ref="BB4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4" s="12" t="str" cm="1">
        <f t="array" ref="BC4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4" s="10" t="str" cm="1">
        <f t="array" ref="BD4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4" s="150"/>
      <c r="BF414" s="15"/>
      <c r="BG414" s="16"/>
      <c r="BH414" s="16"/>
      <c r="BI414" s="16"/>
      <c r="BJ414" s="17"/>
      <c r="BK414" s="15"/>
      <c r="BL414" s="130"/>
      <c r="BM414" s="130"/>
      <c r="BN414" s="130"/>
      <c r="BO414" s="17"/>
      <c r="BP414" s="11" t="str">
        <f t="shared" si="24"/>
        <v>Aderente</v>
      </c>
      <c r="BQ414" s="18" t="str">
        <f>IF(OR(B414="",E414=""),"*",AX414/O414)</f>
        <v>*</v>
      </c>
      <c r="BR414" s="18" t="str">
        <f>IF(OR(B414="",E414=""),"*",AZ414/P414)</f>
        <v>*</v>
      </c>
      <c r="BS414" s="210" t="str">
        <f t="shared" si="25"/>
        <v/>
      </c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</row>
    <row r="415" spans="1:122">
      <c r="A415" s="45" t="str">
        <f t="shared" si="23"/>
        <v/>
      </c>
      <c r="B415" s="102"/>
      <c r="C415" s="134" t="str">
        <f>IF(BS_CONTROLE[[#This Row],[DATA]]="","",WEEKNUM(BS_CONTROLE[[#This Row],[DATA]]))</f>
        <v/>
      </c>
      <c r="D415" s="104"/>
      <c r="E415" s="126"/>
      <c r="F415" s="142" t="str">
        <f>IF(D415="","*",VLOOKUP(E415,BS_ATIVIDADE[],3,FALSE))</f>
        <v>*</v>
      </c>
      <c r="G415" s="106"/>
      <c r="H415" s="106"/>
      <c r="I415" s="105"/>
      <c r="J415" s="105"/>
      <c r="K415" s="105"/>
      <c r="L415" s="127" t="str" cm="1">
        <f t="array" ref="L4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5" s="127" t="str" cm="1">
        <f t="array" ref="M4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5" s="106"/>
      <c r="O415" s="106"/>
      <c r="P415" s="105"/>
      <c r="Q415" s="9" t="str">
        <f>IF(E415=0, "*", IFERROR(_xlfn.XLOOKUP(E415, BS_ATIVIDADE[ATIVIDADE], BS_ATIVIDADE[UNIDADE]), "*"))</f>
        <v>*</v>
      </c>
      <c r="R415" s="128" t="str" cm="1">
        <f t="array" ref="R4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5" s="128" t="str" cm="1">
        <f t="array" ref="S4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5" s="10" t="str" cm="1">
        <f t="array" ref="T4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5" s="105"/>
      <c r="V415" s="151"/>
      <c r="W415" s="104"/>
      <c r="X415" s="129"/>
      <c r="Y415" s="104"/>
      <c r="Z415" s="105"/>
      <c r="AA415" s="103"/>
      <c r="AB415" s="152"/>
      <c r="AC415" s="107"/>
      <c r="AD415" s="105"/>
      <c r="AE415" s="105"/>
      <c r="AF415" s="105"/>
      <c r="AG415" s="14"/>
      <c r="AH415" s="126" t="str">
        <f>IF(BS_CONTROLE[[#This Row],[Atividade]]=0, "-", BS_CONTROLE[[#This Row],[Atividade]])</f>
        <v>-</v>
      </c>
      <c r="AI415" s="8" t="str">
        <f>IF(BS_CONTROLE[[#This Row],[Atividade]]=0, "-", BS_CONTROLE[[#This Row],[Atividade]])</f>
        <v>-</v>
      </c>
      <c r="AJ415" s="30">
        <f>BS_CONTROLE[[#This Row],[Local - Partida]]</f>
        <v>0</v>
      </c>
      <c r="AK415" s="30">
        <f>BS_CONTROLE[[#This Row],[Local - Encerramento]]</f>
        <v>0</v>
      </c>
      <c r="AL415" s="105" t="str">
        <f>IF(BS_CONTROLE[[#This Row],[Entre - Estações]]=0, "-", BS_CONTROLE[[#This Row],[Entre - Estações]])</f>
        <v>-</v>
      </c>
      <c r="AM415" s="105" t="str">
        <f>IF(BS_CONTROLE[[#This Row],[SB]]=0, "-", BS_CONTROLE[[#This Row],[SB]])</f>
        <v>-</v>
      </c>
      <c r="AN415" s="105" t="str">
        <f>IF(BS_CONTROLE[[#This Row],[SUB]]=0, "-", BS_CONTROLE[[#This Row],[SUB]])</f>
        <v>-</v>
      </c>
      <c r="AO415" s="105">
        <f>BS_CONTROLE[[#This Row],[KM - Inicio]]</f>
        <v>0</v>
      </c>
      <c r="AP415" s="105">
        <f>BS_CONTROLE[[#This Row],[KM - Inicio]]</f>
        <v>0</v>
      </c>
      <c r="AQ415" s="108"/>
      <c r="AR415" s="108"/>
      <c r="AS415" s="108"/>
      <c r="AT415" s="135"/>
      <c r="AU415" s="135"/>
      <c r="AV415" s="13"/>
      <c r="AW415" s="13"/>
      <c r="AX415" s="176" t="str">
        <f>IF(D415="","*",IFERROR(IF(ISODD(COUNT(AR415:AW415)),"ERRO",SUM((AS415-AR415),(AU415-AT415),(AW415-AV415))),"ERRO"))</f>
        <v>*</v>
      </c>
      <c r="AY415" s="153"/>
      <c r="AZ415" s="109"/>
      <c r="BA415" s="9" t="str">
        <f>IFERROR(_xlfn.XLOOKUP(AH415, BS_ATIVIDADE[ATIVIDADE],BS_ATIVIDADE[UNIDADE] ), "*")</f>
        <v>*</v>
      </c>
      <c r="BB415" s="12" t="str" cm="1">
        <f t="array" ref="BB4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5" s="12" t="str" cm="1">
        <f t="array" ref="BC4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5" s="10" t="str" cm="1">
        <f t="array" ref="BD4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5" s="150"/>
      <c r="BF415" s="15"/>
      <c r="BG415" s="16"/>
      <c r="BH415" s="16"/>
      <c r="BI415" s="16"/>
      <c r="BJ415" s="17"/>
      <c r="BK415" s="15"/>
      <c r="BL415" s="130"/>
      <c r="BM415" s="130"/>
      <c r="BN415" s="130"/>
      <c r="BO415" s="17"/>
      <c r="BP415" s="11" t="str">
        <f t="shared" si="24"/>
        <v>Aderente</v>
      </c>
      <c r="BQ415" s="18" t="str">
        <f>IF(OR(B415="",E415=""),"*",AX415/O415)</f>
        <v>*</v>
      </c>
      <c r="BR415" s="18" t="str">
        <f>IF(OR(B415="",E415=""),"*",AZ415/P415)</f>
        <v>*</v>
      </c>
      <c r="BS415" s="210" t="str">
        <f t="shared" si="25"/>
        <v/>
      </c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</row>
    <row r="416" spans="1:122">
      <c r="A416" s="45" t="str">
        <f t="shared" si="23"/>
        <v/>
      </c>
      <c r="B416" s="102"/>
      <c r="C416" s="134" t="str">
        <f>IF(BS_CONTROLE[[#This Row],[DATA]]="","",WEEKNUM(BS_CONTROLE[[#This Row],[DATA]]))</f>
        <v/>
      </c>
      <c r="D416" s="104"/>
      <c r="E416" s="126"/>
      <c r="F416" s="142" t="str">
        <f>IF(D416="","*",VLOOKUP(E416,BS_ATIVIDADE[],3,FALSE))</f>
        <v>*</v>
      </c>
      <c r="G416" s="106"/>
      <c r="H416" s="106"/>
      <c r="I416" s="105"/>
      <c r="J416" s="105"/>
      <c r="K416" s="105"/>
      <c r="L416" s="127" t="str" cm="1">
        <f t="array" ref="L4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6" s="127" t="str" cm="1">
        <f t="array" ref="M4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6" s="106"/>
      <c r="O416" s="106"/>
      <c r="P416" s="105"/>
      <c r="Q416" s="9" t="str">
        <f>IF(E416=0, "*", IFERROR(_xlfn.XLOOKUP(E416, BS_ATIVIDADE[ATIVIDADE], BS_ATIVIDADE[UNIDADE]), "*"))</f>
        <v>*</v>
      </c>
      <c r="R416" s="128" t="str" cm="1">
        <f t="array" ref="R4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6" s="128" t="str" cm="1">
        <f t="array" ref="S4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6" s="10" t="str" cm="1">
        <f t="array" ref="T4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6" s="105"/>
      <c r="V416" s="151"/>
      <c r="W416" s="104"/>
      <c r="X416" s="129"/>
      <c r="Y416" s="104"/>
      <c r="Z416" s="105"/>
      <c r="AA416" s="103"/>
      <c r="AB416" s="152"/>
      <c r="AC416" s="107"/>
      <c r="AD416" s="105"/>
      <c r="AE416" s="105"/>
      <c r="AF416" s="105"/>
      <c r="AG416" s="14"/>
      <c r="AH416" s="126" t="str">
        <f>IF(BS_CONTROLE[[#This Row],[Atividade]]=0, "-", BS_CONTROLE[[#This Row],[Atividade]])</f>
        <v>-</v>
      </c>
      <c r="AI416" s="8" t="str">
        <f>IF(BS_CONTROLE[[#This Row],[Atividade]]=0, "-", BS_CONTROLE[[#This Row],[Atividade]])</f>
        <v>-</v>
      </c>
      <c r="AJ416" s="30">
        <f>BS_CONTROLE[[#This Row],[Local - Partida]]</f>
        <v>0</v>
      </c>
      <c r="AK416" s="30">
        <f>BS_CONTROLE[[#This Row],[Local - Encerramento]]</f>
        <v>0</v>
      </c>
      <c r="AL416" s="105" t="str">
        <f>IF(BS_CONTROLE[[#This Row],[Entre - Estações]]=0, "-", BS_CONTROLE[[#This Row],[Entre - Estações]])</f>
        <v>-</v>
      </c>
      <c r="AM416" s="105" t="str">
        <f>IF(BS_CONTROLE[[#This Row],[SB]]=0, "-", BS_CONTROLE[[#This Row],[SB]])</f>
        <v>-</v>
      </c>
      <c r="AN416" s="105" t="str">
        <f>IF(BS_CONTROLE[[#This Row],[SUB]]=0, "-", BS_CONTROLE[[#This Row],[SUB]])</f>
        <v>-</v>
      </c>
      <c r="AO416" s="105">
        <f>BS_CONTROLE[[#This Row],[KM - Inicio]]</f>
        <v>0</v>
      </c>
      <c r="AP416" s="105">
        <f>BS_CONTROLE[[#This Row],[KM - Inicio]]</f>
        <v>0</v>
      </c>
      <c r="AQ416" s="108"/>
      <c r="AR416" s="108"/>
      <c r="AS416" s="108"/>
      <c r="AT416" s="135"/>
      <c r="AU416" s="135"/>
      <c r="AV416" s="13"/>
      <c r="AW416" s="13"/>
      <c r="AX416" s="176" t="str">
        <f>IF(D416="","*",IFERROR(IF(ISODD(COUNT(AR416:AW416)),"ERRO",SUM((AS416-AR416),(AU416-AT416),(AW416-AV416))),"ERRO"))</f>
        <v>*</v>
      </c>
      <c r="AY416" s="153"/>
      <c r="AZ416" s="109"/>
      <c r="BA416" s="9" t="str">
        <f>IFERROR(_xlfn.XLOOKUP(AH416, BS_ATIVIDADE[ATIVIDADE],BS_ATIVIDADE[UNIDADE] ), "*")</f>
        <v>*</v>
      </c>
      <c r="BB416" s="12" t="str" cm="1">
        <f t="array" ref="BB4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6" s="12" t="str" cm="1">
        <f t="array" ref="BC4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6" s="10" t="str" cm="1">
        <f t="array" ref="BD4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6" s="150"/>
      <c r="BF416" s="15"/>
      <c r="BG416" s="16"/>
      <c r="BH416" s="16"/>
      <c r="BI416" s="16"/>
      <c r="BJ416" s="17"/>
      <c r="BK416" s="15"/>
      <c r="BL416" s="130"/>
      <c r="BM416" s="130"/>
      <c r="BN416" s="130"/>
      <c r="BO416" s="17"/>
      <c r="BP416" s="11" t="str">
        <f t="shared" si="24"/>
        <v>Aderente</v>
      </c>
      <c r="BQ416" s="18" t="str">
        <f>IF(OR(B416="",E416=""),"*",AX416/O416)</f>
        <v>*</v>
      </c>
      <c r="BR416" s="18" t="str">
        <f>IF(OR(B416="",E416=""),"*",AZ416/P416)</f>
        <v>*</v>
      </c>
      <c r="BS416" s="210" t="str">
        <f t="shared" si="25"/>
        <v/>
      </c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</row>
    <row r="417" spans="1:122">
      <c r="A417" s="45" t="str">
        <f t="shared" si="23"/>
        <v/>
      </c>
      <c r="B417" s="102"/>
      <c r="C417" s="134" t="str">
        <f>IF(BS_CONTROLE[[#This Row],[DATA]]="","",WEEKNUM(BS_CONTROLE[[#This Row],[DATA]]))</f>
        <v/>
      </c>
      <c r="D417" s="104"/>
      <c r="E417" s="126"/>
      <c r="F417" s="142" t="str">
        <f>IF(D417="","*",VLOOKUP(E417,BS_ATIVIDADE[],3,FALSE))</f>
        <v>*</v>
      </c>
      <c r="G417" s="106"/>
      <c r="H417" s="106"/>
      <c r="I417" s="105"/>
      <c r="J417" s="105"/>
      <c r="K417" s="105"/>
      <c r="L417" s="127" t="str" cm="1">
        <f t="array" ref="L4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7" s="127" t="str" cm="1">
        <f t="array" ref="M4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7" s="106"/>
      <c r="O417" s="106"/>
      <c r="P417" s="105"/>
      <c r="Q417" s="9" t="str">
        <f>IF(E417=0, "*", IFERROR(_xlfn.XLOOKUP(E417, BS_ATIVIDADE[ATIVIDADE], BS_ATIVIDADE[UNIDADE]), "*"))</f>
        <v>*</v>
      </c>
      <c r="R417" s="128" t="str" cm="1">
        <f t="array" ref="R4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7" s="128" t="str" cm="1">
        <f t="array" ref="S4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7" s="10" t="str" cm="1">
        <f t="array" ref="T4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7" s="105"/>
      <c r="V417" s="151"/>
      <c r="W417" s="104"/>
      <c r="X417" s="129"/>
      <c r="Y417" s="104"/>
      <c r="Z417" s="105"/>
      <c r="AA417" s="103"/>
      <c r="AB417" s="152"/>
      <c r="AC417" s="107"/>
      <c r="AD417" s="105"/>
      <c r="AE417" s="105"/>
      <c r="AF417" s="105"/>
      <c r="AG417" s="14"/>
      <c r="AH417" s="126" t="str">
        <f>IF(BS_CONTROLE[[#This Row],[Atividade]]=0, "-", BS_CONTROLE[[#This Row],[Atividade]])</f>
        <v>-</v>
      </c>
      <c r="AI417" s="8" t="str">
        <f>IF(BS_CONTROLE[[#This Row],[Atividade]]=0, "-", BS_CONTROLE[[#This Row],[Atividade]])</f>
        <v>-</v>
      </c>
      <c r="AJ417" s="30">
        <f>BS_CONTROLE[[#This Row],[Local - Partida]]</f>
        <v>0</v>
      </c>
      <c r="AK417" s="30">
        <f>BS_CONTROLE[[#This Row],[Local - Encerramento]]</f>
        <v>0</v>
      </c>
      <c r="AL417" s="105" t="str">
        <f>IF(BS_CONTROLE[[#This Row],[Entre - Estações]]=0, "-", BS_CONTROLE[[#This Row],[Entre - Estações]])</f>
        <v>-</v>
      </c>
      <c r="AM417" s="105" t="str">
        <f>IF(BS_CONTROLE[[#This Row],[SB]]=0, "-", BS_CONTROLE[[#This Row],[SB]])</f>
        <v>-</v>
      </c>
      <c r="AN417" s="105" t="str">
        <f>IF(BS_CONTROLE[[#This Row],[SUB]]=0, "-", BS_CONTROLE[[#This Row],[SUB]])</f>
        <v>-</v>
      </c>
      <c r="AO417" s="105">
        <f>BS_CONTROLE[[#This Row],[KM - Inicio]]</f>
        <v>0</v>
      </c>
      <c r="AP417" s="105">
        <f>BS_CONTROLE[[#This Row],[KM - Inicio]]</f>
        <v>0</v>
      </c>
      <c r="AQ417" s="108"/>
      <c r="AR417" s="108"/>
      <c r="AS417" s="108"/>
      <c r="AT417" s="135"/>
      <c r="AU417" s="135"/>
      <c r="AV417" s="13"/>
      <c r="AW417" s="13"/>
      <c r="AX417" s="176" t="str">
        <f>IF(D417="","*",IFERROR(IF(ISODD(COUNT(AR417:AW417)),"ERRO",SUM((AS417-AR417),(AU417-AT417),(AW417-AV417))),"ERRO"))</f>
        <v>*</v>
      </c>
      <c r="AY417" s="153"/>
      <c r="AZ417" s="109"/>
      <c r="BA417" s="9" t="str">
        <f>IFERROR(_xlfn.XLOOKUP(AH417, BS_ATIVIDADE[ATIVIDADE],BS_ATIVIDADE[UNIDADE] ), "*")</f>
        <v>*</v>
      </c>
      <c r="BB417" s="12" t="str" cm="1">
        <f t="array" ref="BB4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7" s="12" t="str" cm="1">
        <f t="array" ref="BC4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7" s="10" t="str" cm="1">
        <f t="array" ref="BD4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7" s="150"/>
      <c r="BF417" s="15"/>
      <c r="BG417" s="16"/>
      <c r="BH417" s="16"/>
      <c r="BI417" s="16"/>
      <c r="BJ417" s="17"/>
      <c r="BK417" s="15"/>
      <c r="BL417" s="130"/>
      <c r="BM417" s="130"/>
      <c r="BN417" s="130"/>
      <c r="BO417" s="17"/>
      <c r="BP417" s="11" t="str">
        <f t="shared" si="24"/>
        <v>Aderente</v>
      </c>
      <c r="BQ417" s="18" t="str">
        <f>IF(OR(B417="",E417=""),"*",AX417/O417)</f>
        <v>*</v>
      </c>
      <c r="BR417" s="18" t="str">
        <f>IF(OR(B417="",E417=""),"*",AZ417/P417)</f>
        <v>*</v>
      </c>
      <c r="BS417" s="210" t="str">
        <f t="shared" si="25"/>
        <v/>
      </c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</row>
    <row r="418" spans="1:122">
      <c r="A418" s="45" t="str">
        <f t="shared" si="23"/>
        <v/>
      </c>
      <c r="B418" s="102"/>
      <c r="C418" s="134" t="str">
        <f>IF(BS_CONTROLE[[#This Row],[DATA]]="","",WEEKNUM(BS_CONTROLE[[#This Row],[DATA]]))</f>
        <v/>
      </c>
      <c r="D418" s="104"/>
      <c r="E418" s="126"/>
      <c r="F418" s="142" t="str">
        <f>IF(D418="","*",VLOOKUP(E418,BS_ATIVIDADE[],3,FALSE))</f>
        <v>*</v>
      </c>
      <c r="G418" s="106"/>
      <c r="H418" s="106"/>
      <c r="I418" s="105"/>
      <c r="J418" s="105"/>
      <c r="K418" s="105"/>
      <c r="L418" s="127" t="str" cm="1">
        <f t="array" ref="L4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8" s="127" t="str" cm="1">
        <f t="array" ref="M4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8" s="106"/>
      <c r="O418" s="106"/>
      <c r="P418" s="105"/>
      <c r="Q418" s="9" t="str">
        <f>IF(E418=0, "*", IFERROR(_xlfn.XLOOKUP(E418, BS_ATIVIDADE[ATIVIDADE], BS_ATIVIDADE[UNIDADE]), "*"))</f>
        <v>*</v>
      </c>
      <c r="R418" s="128" t="str" cm="1">
        <f t="array" ref="R4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8" s="128" t="str" cm="1">
        <f t="array" ref="S4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8" s="10" t="str" cm="1">
        <f t="array" ref="T4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8" s="105"/>
      <c r="V418" s="151"/>
      <c r="W418" s="104"/>
      <c r="X418" s="129"/>
      <c r="Y418" s="104"/>
      <c r="Z418" s="105"/>
      <c r="AA418" s="103"/>
      <c r="AB418" s="152"/>
      <c r="AC418" s="107"/>
      <c r="AD418" s="105"/>
      <c r="AE418" s="105"/>
      <c r="AF418" s="105"/>
      <c r="AG418" s="14"/>
      <c r="AH418" s="126" t="str">
        <f>IF(BS_CONTROLE[[#This Row],[Atividade]]=0, "-", BS_CONTROLE[[#This Row],[Atividade]])</f>
        <v>-</v>
      </c>
      <c r="AI418" s="8" t="str">
        <f>IF(BS_CONTROLE[[#This Row],[Atividade]]=0, "-", BS_CONTROLE[[#This Row],[Atividade]])</f>
        <v>-</v>
      </c>
      <c r="AJ418" s="30">
        <f>BS_CONTROLE[[#This Row],[Local - Partida]]</f>
        <v>0</v>
      </c>
      <c r="AK418" s="30">
        <f>BS_CONTROLE[[#This Row],[Local - Encerramento]]</f>
        <v>0</v>
      </c>
      <c r="AL418" s="105" t="str">
        <f>IF(BS_CONTROLE[[#This Row],[Entre - Estações]]=0, "-", BS_CONTROLE[[#This Row],[Entre - Estações]])</f>
        <v>-</v>
      </c>
      <c r="AM418" s="105" t="str">
        <f>IF(BS_CONTROLE[[#This Row],[SB]]=0, "-", BS_CONTROLE[[#This Row],[SB]])</f>
        <v>-</v>
      </c>
      <c r="AN418" s="105" t="str">
        <f>IF(BS_CONTROLE[[#This Row],[SUB]]=0, "-", BS_CONTROLE[[#This Row],[SUB]])</f>
        <v>-</v>
      </c>
      <c r="AO418" s="105">
        <f>BS_CONTROLE[[#This Row],[KM - Inicio]]</f>
        <v>0</v>
      </c>
      <c r="AP418" s="105">
        <f>BS_CONTROLE[[#This Row],[KM - Inicio]]</f>
        <v>0</v>
      </c>
      <c r="AQ418" s="108"/>
      <c r="AR418" s="108"/>
      <c r="AS418" s="108"/>
      <c r="AT418" s="135"/>
      <c r="AU418" s="135"/>
      <c r="AV418" s="13"/>
      <c r="AW418" s="13"/>
      <c r="AX418" s="176" t="str">
        <f>IF(D418="","*",IFERROR(IF(ISODD(COUNT(AR418:AW418)),"ERRO",SUM((AS418-AR418),(AU418-AT418),(AW418-AV418))),"ERRO"))</f>
        <v>*</v>
      </c>
      <c r="AY418" s="153"/>
      <c r="AZ418" s="109"/>
      <c r="BA418" s="9" t="str">
        <f>IFERROR(_xlfn.XLOOKUP(AH418, BS_ATIVIDADE[ATIVIDADE],BS_ATIVIDADE[UNIDADE] ), "*")</f>
        <v>*</v>
      </c>
      <c r="BB418" s="12" t="str" cm="1">
        <f t="array" ref="BB4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8" s="12" t="str" cm="1">
        <f t="array" ref="BC4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8" s="10" t="str" cm="1">
        <f t="array" ref="BD4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8" s="150"/>
      <c r="BF418" s="15"/>
      <c r="BG418" s="16"/>
      <c r="BH418" s="16"/>
      <c r="BI418" s="16"/>
      <c r="BJ418" s="17"/>
      <c r="BK418" s="15"/>
      <c r="BL418" s="130"/>
      <c r="BM418" s="130"/>
      <c r="BN418" s="130"/>
      <c r="BO418" s="17"/>
      <c r="BP418" s="11" t="str">
        <f t="shared" si="24"/>
        <v>Aderente</v>
      </c>
      <c r="BQ418" s="18" t="str">
        <f>IF(OR(B418="",E418=""),"*",AX418/O418)</f>
        <v>*</v>
      </c>
      <c r="BR418" s="18" t="str">
        <f>IF(OR(B418="",E418=""),"*",AZ418/P418)</f>
        <v>*</v>
      </c>
      <c r="BS418" s="210" t="str">
        <f t="shared" si="25"/>
        <v/>
      </c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</row>
    <row r="419" spans="1:122">
      <c r="A419" s="45" t="str">
        <f t="shared" si="23"/>
        <v/>
      </c>
      <c r="B419" s="102"/>
      <c r="C419" s="134" t="str">
        <f>IF(BS_CONTROLE[[#This Row],[DATA]]="","",WEEKNUM(BS_CONTROLE[[#This Row],[DATA]]))</f>
        <v/>
      </c>
      <c r="D419" s="104"/>
      <c r="E419" s="126"/>
      <c r="F419" s="142" t="str">
        <f>IF(D419="","*",VLOOKUP(E419,BS_ATIVIDADE[],3,FALSE))</f>
        <v>*</v>
      </c>
      <c r="G419" s="106"/>
      <c r="H419" s="106"/>
      <c r="I419" s="105"/>
      <c r="J419" s="105"/>
      <c r="K419" s="105"/>
      <c r="L419" s="127" t="str" cm="1">
        <f t="array" ref="L4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19" s="127" t="str" cm="1">
        <f t="array" ref="M4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19" s="106"/>
      <c r="O419" s="106"/>
      <c r="P419" s="105"/>
      <c r="Q419" s="9" t="str">
        <f>IF(E419=0, "*", IFERROR(_xlfn.XLOOKUP(E419, BS_ATIVIDADE[ATIVIDADE], BS_ATIVIDADE[UNIDADE]), "*"))</f>
        <v>*</v>
      </c>
      <c r="R419" s="128" t="str" cm="1">
        <f t="array" ref="R4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19" s="128" t="str" cm="1">
        <f t="array" ref="S4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19" s="10" t="str" cm="1">
        <f t="array" ref="T4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19" s="105"/>
      <c r="V419" s="151"/>
      <c r="W419" s="104"/>
      <c r="X419" s="129"/>
      <c r="Y419" s="104"/>
      <c r="Z419" s="105"/>
      <c r="AA419" s="103"/>
      <c r="AB419" s="152"/>
      <c r="AC419" s="107"/>
      <c r="AD419" s="105"/>
      <c r="AE419" s="105"/>
      <c r="AF419" s="105"/>
      <c r="AG419" s="14"/>
      <c r="AH419" s="126" t="str">
        <f>IF(BS_CONTROLE[[#This Row],[Atividade]]=0, "-", BS_CONTROLE[[#This Row],[Atividade]])</f>
        <v>-</v>
      </c>
      <c r="AI419" s="8" t="str">
        <f>IF(BS_CONTROLE[[#This Row],[Atividade]]=0, "-", BS_CONTROLE[[#This Row],[Atividade]])</f>
        <v>-</v>
      </c>
      <c r="AJ419" s="30">
        <f>BS_CONTROLE[[#This Row],[Local - Partida]]</f>
        <v>0</v>
      </c>
      <c r="AK419" s="30">
        <f>BS_CONTROLE[[#This Row],[Local - Encerramento]]</f>
        <v>0</v>
      </c>
      <c r="AL419" s="105" t="str">
        <f>IF(BS_CONTROLE[[#This Row],[Entre - Estações]]=0, "-", BS_CONTROLE[[#This Row],[Entre - Estações]])</f>
        <v>-</v>
      </c>
      <c r="AM419" s="105" t="str">
        <f>IF(BS_CONTROLE[[#This Row],[SB]]=0, "-", BS_CONTROLE[[#This Row],[SB]])</f>
        <v>-</v>
      </c>
      <c r="AN419" s="105" t="str">
        <f>IF(BS_CONTROLE[[#This Row],[SUB]]=0, "-", BS_CONTROLE[[#This Row],[SUB]])</f>
        <v>-</v>
      </c>
      <c r="AO419" s="105">
        <f>BS_CONTROLE[[#This Row],[KM - Inicio]]</f>
        <v>0</v>
      </c>
      <c r="AP419" s="105">
        <f>BS_CONTROLE[[#This Row],[KM - Inicio]]</f>
        <v>0</v>
      </c>
      <c r="AQ419" s="108"/>
      <c r="AR419" s="108"/>
      <c r="AS419" s="108"/>
      <c r="AT419" s="135"/>
      <c r="AU419" s="135"/>
      <c r="AV419" s="13"/>
      <c r="AW419" s="13"/>
      <c r="AX419" s="176" t="str">
        <f>IF(D419="","*",IFERROR(IF(ISODD(COUNT(AR419:AW419)),"ERRO",SUM((AS419-AR419),(AU419-AT419),(AW419-AV419))),"ERRO"))</f>
        <v>*</v>
      </c>
      <c r="AY419" s="153"/>
      <c r="AZ419" s="109"/>
      <c r="BA419" s="9" t="str">
        <f>IFERROR(_xlfn.XLOOKUP(AH419, BS_ATIVIDADE[ATIVIDADE],BS_ATIVIDADE[UNIDADE] ), "*")</f>
        <v>*</v>
      </c>
      <c r="BB419" s="12" t="str" cm="1">
        <f t="array" ref="BB4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19" s="12" t="str" cm="1">
        <f t="array" ref="BC4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19" s="10" t="str" cm="1">
        <f t="array" ref="BD4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19" s="150"/>
      <c r="BF419" s="15"/>
      <c r="BG419" s="16"/>
      <c r="BH419" s="16"/>
      <c r="BI419" s="16"/>
      <c r="BJ419" s="17"/>
      <c r="BK419" s="15"/>
      <c r="BL419" s="130"/>
      <c r="BM419" s="130"/>
      <c r="BN419" s="130"/>
      <c r="BO419" s="17"/>
      <c r="BP419" s="11" t="str">
        <f t="shared" si="24"/>
        <v>Aderente</v>
      </c>
      <c r="BQ419" s="18" t="str">
        <f>IF(OR(B419="",E419=""),"*",AX419/O419)</f>
        <v>*</v>
      </c>
      <c r="BR419" s="18" t="str">
        <f>IF(OR(B419="",E419=""),"*",AZ419/P419)</f>
        <v>*</v>
      </c>
      <c r="BS419" s="210" t="str">
        <f t="shared" si="25"/>
        <v/>
      </c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</row>
    <row r="420" spans="1:122">
      <c r="A420" s="45" t="str">
        <f t="shared" si="23"/>
        <v/>
      </c>
      <c r="B420" s="102"/>
      <c r="C420" s="134" t="str">
        <f>IF(BS_CONTROLE[[#This Row],[DATA]]="","",WEEKNUM(BS_CONTROLE[[#This Row],[DATA]]))</f>
        <v/>
      </c>
      <c r="D420" s="104"/>
      <c r="E420" s="126"/>
      <c r="F420" s="142" t="str">
        <f>IF(D420="","*",VLOOKUP(E420,BS_ATIVIDADE[],3,FALSE))</f>
        <v>*</v>
      </c>
      <c r="G420" s="106"/>
      <c r="H420" s="106"/>
      <c r="I420" s="105"/>
      <c r="J420" s="105"/>
      <c r="K420" s="105"/>
      <c r="L420" s="127" t="str" cm="1">
        <f t="array" ref="L4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0" s="127" t="str" cm="1">
        <f t="array" ref="M4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0" s="106"/>
      <c r="O420" s="106"/>
      <c r="P420" s="105"/>
      <c r="Q420" s="9" t="str">
        <f>IF(E420=0, "*", IFERROR(_xlfn.XLOOKUP(E420, BS_ATIVIDADE[ATIVIDADE], BS_ATIVIDADE[UNIDADE]), "*"))</f>
        <v>*</v>
      </c>
      <c r="R420" s="128" t="str" cm="1">
        <f t="array" ref="R4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0" s="128" t="str" cm="1">
        <f t="array" ref="S4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0" s="10" t="str" cm="1">
        <f t="array" ref="T4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0" s="105"/>
      <c r="V420" s="151"/>
      <c r="W420" s="104"/>
      <c r="X420" s="129"/>
      <c r="Y420" s="104"/>
      <c r="Z420" s="105"/>
      <c r="AA420" s="103"/>
      <c r="AB420" s="152"/>
      <c r="AC420" s="107"/>
      <c r="AD420" s="105"/>
      <c r="AE420" s="105"/>
      <c r="AF420" s="105"/>
      <c r="AG420" s="14"/>
      <c r="AH420" s="126" t="str">
        <f>IF(BS_CONTROLE[[#This Row],[Atividade]]=0, "-", BS_CONTROLE[[#This Row],[Atividade]])</f>
        <v>-</v>
      </c>
      <c r="AI420" s="8" t="str">
        <f>IF(BS_CONTROLE[[#This Row],[Atividade]]=0, "-", BS_CONTROLE[[#This Row],[Atividade]])</f>
        <v>-</v>
      </c>
      <c r="AJ420" s="30">
        <f>BS_CONTROLE[[#This Row],[Local - Partida]]</f>
        <v>0</v>
      </c>
      <c r="AK420" s="30">
        <f>BS_CONTROLE[[#This Row],[Local - Encerramento]]</f>
        <v>0</v>
      </c>
      <c r="AL420" s="105" t="str">
        <f>IF(BS_CONTROLE[[#This Row],[Entre - Estações]]=0, "-", BS_CONTROLE[[#This Row],[Entre - Estações]])</f>
        <v>-</v>
      </c>
      <c r="AM420" s="105" t="str">
        <f>IF(BS_CONTROLE[[#This Row],[SB]]=0, "-", BS_CONTROLE[[#This Row],[SB]])</f>
        <v>-</v>
      </c>
      <c r="AN420" s="105" t="str">
        <f>IF(BS_CONTROLE[[#This Row],[SUB]]=0, "-", BS_CONTROLE[[#This Row],[SUB]])</f>
        <v>-</v>
      </c>
      <c r="AO420" s="105">
        <f>BS_CONTROLE[[#This Row],[KM - Inicio]]</f>
        <v>0</v>
      </c>
      <c r="AP420" s="105">
        <f>BS_CONTROLE[[#This Row],[KM - Inicio]]</f>
        <v>0</v>
      </c>
      <c r="AQ420" s="108"/>
      <c r="AR420" s="108"/>
      <c r="AS420" s="108"/>
      <c r="AT420" s="135"/>
      <c r="AU420" s="135"/>
      <c r="AV420" s="13"/>
      <c r="AW420" s="13"/>
      <c r="AX420" s="176" t="str">
        <f>IF(D420="","*",IFERROR(IF(ISODD(COUNT(AR420:AW420)),"ERRO",SUM((AS420-AR420),(AU420-AT420),(AW420-AV420))),"ERRO"))</f>
        <v>*</v>
      </c>
      <c r="AY420" s="153"/>
      <c r="AZ420" s="109"/>
      <c r="BA420" s="9" t="str">
        <f>IFERROR(_xlfn.XLOOKUP(AH420, BS_ATIVIDADE[ATIVIDADE],BS_ATIVIDADE[UNIDADE] ), "*")</f>
        <v>*</v>
      </c>
      <c r="BB420" s="12" t="str" cm="1">
        <f t="array" ref="BB4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0" s="12" t="str" cm="1">
        <f t="array" ref="BC4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0" s="10" t="str" cm="1">
        <f t="array" ref="BD4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0" s="150"/>
      <c r="BF420" s="15"/>
      <c r="BG420" s="16"/>
      <c r="BH420" s="16"/>
      <c r="BI420" s="16"/>
      <c r="BJ420" s="17"/>
      <c r="BK420" s="15"/>
      <c r="BL420" s="130"/>
      <c r="BM420" s="130"/>
      <c r="BN420" s="130"/>
      <c r="BO420" s="17"/>
      <c r="BP420" s="11" t="str">
        <f t="shared" si="24"/>
        <v>Aderente</v>
      </c>
      <c r="BQ420" s="18" t="str">
        <f>IF(OR(B420="",E420=""),"*",AX420/O420)</f>
        <v>*</v>
      </c>
      <c r="BR420" s="18" t="str">
        <f>IF(OR(B420="",E420=""),"*",AZ420/P420)</f>
        <v>*</v>
      </c>
      <c r="BS420" s="210" t="str">
        <f t="shared" si="25"/>
        <v/>
      </c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</row>
    <row r="421" spans="1:122">
      <c r="A421" s="45" t="str">
        <f t="shared" si="23"/>
        <v/>
      </c>
      <c r="B421" s="102"/>
      <c r="C421" s="134" t="str">
        <f>IF(BS_CONTROLE[[#This Row],[DATA]]="","",WEEKNUM(BS_CONTROLE[[#This Row],[DATA]]))</f>
        <v/>
      </c>
      <c r="D421" s="104"/>
      <c r="E421" s="126"/>
      <c r="F421" s="142" t="str">
        <f>IF(D421="","*",VLOOKUP(E421,BS_ATIVIDADE[],3,FALSE))</f>
        <v>*</v>
      </c>
      <c r="G421" s="106"/>
      <c r="H421" s="106"/>
      <c r="I421" s="105"/>
      <c r="J421" s="105"/>
      <c r="K421" s="105"/>
      <c r="L421" s="127" t="str" cm="1">
        <f t="array" ref="L4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1" s="127" t="str" cm="1">
        <f t="array" ref="M4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1" s="106"/>
      <c r="O421" s="106"/>
      <c r="P421" s="105"/>
      <c r="Q421" s="9" t="str">
        <f>IF(E421=0, "*", IFERROR(_xlfn.XLOOKUP(E421, BS_ATIVIDADE[ATIVIDADE], BS_ATIVIDADE[UNIDADE]), "*"))</f>
        <v>*</v>
      </c>
      <c r="R421" s="128" t="str" cm="1">
        <f t="array" ref="R4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1" s="128" t="str" cm="1">
        <f t="array" ref="S4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1" s="10" t="str" cm="1">
        <f t="array" ref="T4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1" s="105"/>
      <c r="V421" s="151"/>
      <c r="W421" s="104"/>
      <c r="X421" s="129"/>
      <c r="Y421" s="104"/>
      <c r="Z421" s="105"/>
      <c r="AA421" s="103"/>
      <c r="AB421" s="152"/>
      <c r="AC421" s="107"/>
      <c r="AD421" s="105"/>
      <c r="AE421" s="105"/>
      <c r="AF421" s="105"/>
      <c r="AG421" s="14"/>
      <c r="AH421" s="126" t="str">
        <f>IF(BS_CONTROLE[[#This Row],[Atividade]]=0, "-", BS_CONTROLE[[#This Row],[Atividade]])</f>
        <v>-</v>
      </c>
      <c r="AI421" s="8" t="str">
        <f>IF(BS_CONTROLE[[#This Row],[Atividade]]=0, "-", BS_CONTROLE[[#This Row],[Atividade]])</f>
        <v>-</v>
      </c>
      <c r="AJ421" s="30">
        <f>BS_CONTROLE[[#This Row],[Local - Partida]]</f>
        <v>0</v>
      </c>
      <c r="AK421" s="30">
        <f>BS_CONTROLE[[#This Row],[Local - Encerramento]]</f>
        <v>0</v>
      </c>
      <c r="AL421" s="105" t="str">
        <f>IF(BS_CONTROLE[[#This Row],[Entre - Estações]]=0, "-", BS_CONTROLE[[#This Row],[Entre - Estações]])</f>
        <v>-</v>
      </c>
      <c r="AM421" s="105" t="str">
        <f>IF(BS_CONTROLE[[#This Row],[SB]]=0, "-", BS_CONTROLE[[#This Row],[SB]])</f>
        <v>-</v>
      </c>
      <c r="AN421" s="105" t="str">
        <f>IF(BS_CONTROLE[[#This Row],[SUB]]=0, "-", BS_CONTROLE[[#This Row],[SUB]])</f>
        <v>-</v>
      </c>
      <c r="AO421" s="105">
        <f>BS_CONTROLE[[#This Row],[KM - Inicio]]</f>
        <v>0</v>
      </c>
      <c r="AP421" s="105">
        <f>BS_CONTROLE[[#This Row],[KM - Inicio]]</f>
        <v>0</v>
      </c>
      <c r="AQ421" s="108"/>
      <c r="AR421" s="108"/>
      <c r="AS421" s="108"/>
      <c r="AT421" s="135"/>
      <c r="AU421" s="135"/>
      <c r="AV421" s="13"/>
      <c r="AW421" s="13"/>
      <c r="AX421" s="176" t="str">
        <f>IF(D421="","*",IFERROR(IF(ISODD(COUNT(AR421:AW421)),"ERRO",SUM((AS421-AR421),(AU421-AT421),(AW421-AV421))),"ERRO"))</f>
        <v>*</v>
      </c>
      <c r="AY421" s="153"/>
      <c r="AZ421" s="109"/>
      <c r="BA421" s="9" t="str">
        <f>IFERROR(_xlfn.XLOOKUP(AH421, BS_ATIVIDADE[ATIVIDADE],BS_ATIVIDADE[UNIDADE] ), "*")</f>
        <v>*</v>
      </c>
      <c r="BB421" s="12" t="str" cm="1">
        <f t="array" ref="BB4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1" s="12" t="str" cm="1">
        <f t="array" ref="BC4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1" s="10" t="str" cm="1">
        <f t="array" ref="BD4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1" s="150"/>
      <c r="BF421" s="15"/>
      <c r="BG421" s="16"/>
      <c r="BH421" s="16"/>
      <c r="BI421" s="16"/>
      <c r="BJ421" s="17"/>
      <c r="BK421" s="15"/>
      <c r="BL421" s="130"/>
      <c r="BM421" s="130"/>
      <c r="BN421" s="130"/>
      <c r="BO421" s="17"/>
      <c r="BP421" s="11" t="str">
        <f t="shared" si="24"/>
        <v>Aderente</v>
      </c>
      <c r="BQ421" s="18" t="str">
        <f>IF(OR(B421="",E421=""),"*",AX421/O421)</f>
        <v>*</v>
      </c>
      <c r="BR421" s="18" t="str">
        <f>IF(OR(B421="",E421=""),"*",AZ421/P421)</f>
        <v>*</v>
      </c>
      <c r="BS421" s="210" t="str">
        <f t="shared" si="25"/>
        <v/>
      </c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</row>
    <row r="422" spans="1:122">
      <c r="A422" s="45" t="str">
        <f t="shared" si="23"/>
        <v/>
      </c>
      <c r="B422" s="102"/>
      <c r="C422" s="134" t="str">
        <f>IF(BS_CONTROLE[[#This Row],[DATA]]="","",WEEKNUM(BS_CONTROLE[[#This Row],[DATA]]))</f>
        <v/>
      </c>
      <c r="D422" s="104"/>
      <c r="E422" s="126"/>
      <c r="F422" s="142" t="str">
        <f>IF(D422="","*",VLOOKUP(E422,BS_ATIVIDADE[],3,FALSE))</f>
        <v>*</v>
      </c>
      <c r="G422" s="106"/>
      <c r="H422" s="106"/>
      <c r="I422" s="105"/>
      <c r="J422" s="105"/>
      <c r="K422" s="105"/>
      <c r="L422" s="127" t="str" cm="1">
        <f t="array" ref="L4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2" s="127" t="str" cm="1">
        <f t="array" ref="M4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2" s="106"/>
      <c r="O422" s="106"/>
      <c r="P422" s="105"/>
      <c r="Q422" s="9" t="str">
        <f>IF(E422=0, "*", IFERROR(_xlfn.XLOOKUP(E422, BS_ATIVIDADE[ATIVIDADE], BS_ATIVIDADE[UNIDADE]), "*"))</f>
        <v>*</v>
      </c>
      <c r="R422" s="128" t="str" cm="1">
        <f t="array" ref="R4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2" s="128" t="str" cm="1">
        <f t="array" ref="S4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2" s="10" t="str" cm="1">
        <f t="array" ref="T4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2" s="105"/>
      <c r="V422" s="151"/>
      <c r="W422" s="104"/>
      <c r="X422" s="129"/>
      <c r="Y422" s="104"/>
      <c r="Z422" s="105"/>
      <c r="AA422" s="103"/>
      <c r="AB422" s="152"/>
      <c r="AC422" s="107"/>
      <c r="AD422" s="105"/>
      <c r="AE422" s="105"/>
      <c r="AF422" s="105"/>
      <c r="AG422" s="14"/>
      <c r="AH422" s="126" t="str">
        <f>IF(BS_CONTROLE[[#This Row],[Atividade]]=0, "-", BS_CONTROLE[[#This Row],[Atividade]])</f>
        <v>-</v>
      </c>
      <c r="AI422" s="8" t="str">
        <f>IF(BS_CONTROLE[[#This Row],[Atividade]]=0, "-", BS_CONTROLE[[#This Row],[Atividade]])</f>
        <v>-</v>
      </c>
      <c r="AJ422" s="30">
        <f>BS_CONTROLE[[#This Row],[Local - Partida]]</f>
        <v>0</v>
      </c>
      <c r="AK422" s="30">
        <f>BS_CONTROLE[[#This Row],[Local - Encerramento]]</f>
        <v>0</v>
      </c>
      <c r="AL422" s="105" t="str">
        <f>IF(BS_CONTROLE[[#This Row],[Entre - Estações]]=0, "-", BS_CONTROLE[[#This Row],[Entre - Estações]])</f>
        <v>-</v>
      </c>
      <c r="AM422" s="105" t="str">
        <f>IF(BS_CONTROLE[[#This Row],[SB]]=0, "-", BS_CONTROLE[[#This Row],[SB]])</f>
        <v>-</v>
      </c>
      <c r="AN422" s="105" t="str">
        <f>IF(BS_CONTROLE[[#This Row],[SUB]]=0, "-", BS_CONTROLE[[#This Row],[SUB]])</f>
        <v>-</v>
      </c>
      <c r="AO422" s="105">
        <f>BS_CONTROLE[[#This Row],[KM - Inicio]]</f>
        <v>0</v>
      </c>
      <c r="AP422" s="105">
        <f>BS_CONTROLE[[#This Row],[KM - Inicio]]</f>
        <v>0</v>
      </c>
      <c r="AQ422" s="108"/>
      <c r="AR422" s="108"/>
      <c r="AS422" s="108"/>
      <c r="AT422" s="135"/>
      <c r="AU422" s="135"/>
      <c r="AV422" s="13"/>
      <c r="AW422" s="13"/>
      <c r="AX422" s="176" t="str">
        <f>IF(D422="","*",IFERROR(IF(ISODD(COUNT(AR422:AW422)),"ERRO",SUM((AS422-AR422),(AU422-AT422),(AW422-AV422))),"ERRO"))</f>
        <v>*</v>
      </c>
      <c r="AY422" s="153"/>
      <c r="AZ422" s="109"/>
      <c r="BA422" s="9" t="str">
        <f>IFERROR(_xlfn.XLOOKUP(AH422, BS_ATIVIDADE[ATIVIDADE],BS_ATIVIDADE[UNIDADE] ), "*")</f>
        <v>*</v>
      </c>
      <c r="BB422" s="12" t="str" cm="1">
        <f t="array" ref="BB4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2" s="12" t="str" cm="1">
        <f t="array" ref="BC4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2" s="10" t="str" cm="1">
        <f t="array" ref="BD4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2" s="150"/>
      <c r="BF422" s="15"/>
      <c r="BG422" s="16"/>
      <c r="BH422" s="16"/>
      <c r="BI422" s="16"/>
      <c r="BJ422" s="17"/>
      <c r="BK422" s="15"/>
      <c r="BL422" s="130"/>
      <c r="BM422" s="130"/>
      <c r="BN422" s="130"/>
      <c r="BO422" s="17"/>
      <c r="BP422" s="11" t="str">
        <f t="shared" si="24"/>
        <v>Aderente</v>
      </c>
      <c r="BQ422" s="18" t="str">
        <f>IF(OR(B422="",E422=""),"*",AX422/O422)</f>
        <v>*</v>
      </c>
      <c r="BR422" s="18" t="str">
        <f>IF(OR(B422="",E422=""),"*",AZ422/P422)</f>
        <v>*</v>
      </c>
      <c r="BS422" s="210" t="str">
        <f t="shared" si="25"/>
        <v/>
      </c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</row>
    <row r="423" spans="1:122">
      <c r="A423" s="45" t="str">
        <f t="shared" si="23"/>
        <v/>
      </c>
      <c r="B423" s="102"/>
      <c r="C423" s="134" t="str">
        <f>IF(BS_CONTROLE[[#This Row],[DATA]]="","",WEEKNUM(BS_CONTROLE[[#This Row],[DATA]]))</f>
        <v/>
      </c>
      <c r="D423" s="104"/>
      <c r="E423" s="126"/>
      <c r="F423" s="142" t="str">
        <f>IF(D423="","*",VLOOKUP(E423,BS_ATIVIDADE[],3,FALSE))</f>
        <v>*</v>
      </c>
      <c r="G423" s="106"/>
      <c r="H423" s="106"/>
      <c r="I423" s="105"/>
      <c r="J423" s="105"/>
      <c r="K423" s="105"/>
      <c r="L423" s="127" t="str" cm="1">
        <f t="array" ref="L4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3" s="127" t="str" cm="1">
        <f t="array" ref="M4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3" s="106"/>
      <c r="O423" s="106"/>
      <c r="P423" s="105"/>
      <c r="Q423" s="9" t="str">
        <f>IF(E423=0, "*", IFERROR(_xlfn.XLOOKUP(E423, BS_ATIVIDADE[ATIVIDADE], BS_ATIVIDADE[UNIDADE]), "*"))</f>
        <v>*</v>
      </c>
      <c r="R423" s="128" t="str" cm="1">
        <f t="array" ref="R4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3" s="128" t="str" cm="1">
        <f t="array" ref="S4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3" s="10" t="str" cm="1">
        <f t="array" ref="T4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3" s="105"/>
      <c r="V423" s="151"/>
      <c r="W423" s="104"/>
      <c r="X423" s="129"/>
      <c r="Y423" s="104"/>
      <c r="Z423" s="105"/>
      <c r="AA423" s="103"/>
      <c r="AB423" s="152"/>
      <c r="AC423" s="107"/>
      <c r="AD423" s="105"/>
      <c r="AE423" s="105"/>
      <c r="AF423" s="105"/>
      <c r="AG423" s="14"/>
      <c r="AH423" s="126" t="str">
        <f>IF(BS_CONTROLE[[#This Row],[Atividade]]=0, "-", BS_CONTROLE[[#This Row],[Atividade]])</f>
        <v>-</v>
      </c>
      <c r="AI423" s="8" t="str">
        <f>IF(BS_CONTROLE[[#This Row],[Atividade]]=0, "-", BS_CONTROLE[[#This Row],[Atividade]])</f>
        <v>-</v>
      </c>
      <c r="AJ423" s="30">
        <f>BS_CONTROLE[[#This Row],[Local - Partida]]</f>
        <v>0</v>
      </c>
      <c r="AK423" s="30">
        <f>BS_CONTROLE[[#This Row],[Local - Encerramento]]</f>
        <v>0</v>
      </c>
      <c r="AL423" s="105" t="str">
        <f>IF(BS_CONTROLE[[#This Row],[Entre - Estações]]=0, "-", BS_CONTROLE[[#This Row],[Entre - Estações]])</f>
        <v>-</v>
      </c>
      <c r="AM423" s="105" t="str">
        <f>IF(BS_CONTROLE[[#This Row],[SB]]=0, "-", BS_CONTROLE[[#This Row],[SB]])</f>
        <v>-</v>
      </c>
      <c r="AN423" s="105" t="str">
        <f>IF(BS_CONTROLE[[#This Row],[SUB]]=0, "-", BS_CONTROLE[[#This Row],[SUB]])</f>
        <v>-</v>
      </c>
      <c r="AO423" s="105">
        <f>BS_CONTROLE[[#This Row],[KM - Inicio]]</f>
        <v>0</v>
      </c>
      <c r="AP423" s="105">
        <f>BS_CONTROLE[[#This Row],[KM - Inicio]]</f>
        <v>0</v>
      </c>
      <c r="AQ423" s="108"/>
      <c r="AR423" s="108"/>
      <c r="AS423" s="108"/>
      <c r="AT423" s="135"/>
      <c r="AU423" s="135"/>
      <c r="AV423" s="13"/>
      <c r="AW423" s="13"/>
      <c r="AX423" s="176" t="str">
        <f>IF(D423="","*",IFERROR(IF(ISODD(COUNT(AR423:AW423)),"ERRO",SUM((AS423-AR423),(AU423-AT423),(AW423-AV423))),"ERRO"))</f>
        <v>*</v>
      </c>
      <c r="AY423" s="153"/>
      <c r="AZ423" s="109"/>
      <c r="BA423" s="9" t="str">
        <f>IFERROR(_xlfn.XLOOKUP(AH423, BS_ATIVIDADE[ATIVIDADE],BS_ATIVIDADE[UNIDADE] ), "*")</f>
        <v>*</v>
      </c>
      <c r="BB423" s="12" t="str" cm="1">
        <f t="array" ref="BB4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3" s="12" t="str" cm="1">
        <f t="array" ref="BC4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3" s="10" t="str" cm="1">
        <f t="array" ref="BD4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3" s="150"/>
      <c r="BF423" s="15"/>
      <c r="BG423" s="16"/>
      <c r="BH423" s="16"/>
      <c r="BI423" s="16"/>
      <c r="BJ423" s="17"/>
      <c r="BK423" s="15"/>
      <c r="BL423" s="130"/>
      <c r="BM423" s="130"/>
      <c r="BN423" s="130"/>
      <c r="BO423" s="17"/>
      <c r="BP423" s="11" t="str">
        <f t="shared" si="24"/>
        <v>Aderente</v>
      </c>
      <c r="BQ423" s="18" t="str">
        <f>IF(OR(B423="",E423=""),"*",AX423/O423)</f>
        <v>*</v>
      </c>
      <c r="BR423" s="18" t="str">
        <f>IF(OR(B423="",E423=""),"*",AZ423/P423)</f>
        <v>*</v>
      </c>
      <c r="BS423" s="210" t="str">
        <f t="shared" si="25"/>
        <v/>
      </c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</row>
    <row r="424" spans="1:122">
      <c r="A424" s="45" t="str">
        <f t="shared" si="23"/>
        <v/>
      </c>
      <c r="B424" s="102"/>
      <c r="C424" s="134" t="str">
        <f>IF(BS_CONTROLE[[#This Row],[DATA]]="","",WEEKNUM(BS_CONTROLE[[#This Row],[DATA]]))</f>
        <v/>
      </c>
      <c r="D424" s="104"/>
      <c r="E424" s="126"/>
      <c r="F424" s="142" t="str">
        <f>IF(D424="","*",VLOOKUP(E424,BS_ATIVIDADE[],3,FALSE))</f>
        <v>*</v>
      </c>
      <c r="G424" s="106"/>
      <c r="H424" s="106"/>
      <c r="I424" s="105"/>
      <c r="J424" s="105"/>
      <c r="K424" s="105"/>
      <c r="L424" s="127" t="str" cm="1">
        <f t="array" ref="L4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4" s="127" t="str" cm="1">
        <f t="array" ref="M4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4" s="106"/>
      <c r="O424" s="106"/>
      <c r="P424" s="105"/>
      <c r="Q424" s="9" t="str">
        <f>IF(E424=0, "*", IFERROR(_xlfn.XLOOKUP(E424, BS_ATIVIDADE[ATIVIDADE], BS_ATIVIDADE[UNIDADE]), "*"))</f>
        <v>*</v>
      </c>
      <c r="R424" s="128" t="str" cm="1">
        <f t="array" ref="R4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4" s="128" t="str" cm="1">
        <f t="array" ref="S4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4" s="10" t="str" cm="1">
        <f t="array" ref="T4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4" s="105"/>
      <c r="V424" s="151"/>
      <c r="W424" s="104"/>
      <c r="X424" s="129"/>
      <c r="Y424" s="104"/>
      <c r="Z424" s="105"/>
      <c r="AA424" s="103"/>
      <c r="AB424" s="152"/>
      <c r="AC424" s="107"/>
      <c r="AD424" s="105"/>
      <c r="AE424" s="105"/>
      <c r="AF424" s="105"/>
      <c r="AG424" s="14"/>
      <c r="AH424" s="126" t="str">
        <f>IF(BS_CONTROLE[[#This Row],[Atividade]]=0, "-", BS_CONTROLE[[#This Row],[Atividade]])</f>
        <v>-</v>
      </c>
      <c r="AI424" s="8" t="str">
        <f>IF(BS_CONTROLE[[#This Row],[Atividade]]=0, "-", BS_CONTROLE[[#This Row],[Atividade]])</f>
        <v>-</v>
      </c>
      <c r="AJ424" s="30">
        <f>BS_CONTROLE[[#This Row],[Local - Partida]]</f>
        <v>0</v>
      </c>
      <c r="AK424" s="30">
        <f>BS_CONTROLE[[#This Row],[Local - Encerramento]]</f>
        <v>0</v>
      </c>
      <c r="AL424" s="105" t="str">
        <f>IF(BS_CONTROLE[[#This Row],[Entre - Estações]]=0, "-", BS_CONTROLE[[#This Row],[Entre - Estações]])</f>
        <v>-</v>
      </c>
      <c r="AM424" s="105" t="str">
        <f>IF(BS_CONTROLE[[#This Row],[SB]]=0, "-", BS_CONTROLE[[#This Row],[SB]])</f>
        <v>-</v>
      </c>
      <c r="AN424" s="105" t="str">
        <f>IF(BS_CONTROLE[[#This Row],[SUB]]=0, "-", BS_CONTROLE[[#This Row],[SUB]])</f>
        <v>-</v>
      </c>
      <c r="AO424" s="105">
        <f>BS_CONTROLE[[#This Row],[KM - Inicio]]</f>
        <v>0</v>
      </c>
      <c r="AP424" s="105">
        <f>BS_CONTROLE[[#This Row],[KM - Inicio]]</f>
        <v>0</v>
      </c>
      <c r="AQ424" s="108"/>
      <c r="AR424" s="108"/>
      <c r="AS424" s="108"/>
      <c r="AT424" s="135"/>
      <c r="AU424" s="135"/>
      <c r="AV424" s="13"/>
      <c r="AW424" s="13"/>
      <c r="AX424" s="176" t="str">
        <f>IF(D424="","*",IFERROR(IF(ISODD(COUNT(AR424:AW424)),"ERRO",SUM((AS424-AR424),(AU424-AT424),(AW424-AV424))),"ERRO"))</f>
        <v>*</v>
      </c>
      <c r="AY424" s="153"/>
      <c r="AZ424" s="109"/>
      <c r="BA424" s="9" t="str">
        <f>IFERROR(_xlfn.XLOOKUP(AH424, BS_ATIVIDADE[ATIVIDADE],BS_ATIVIDADE[UNIDADE] ), "*")</f>
        <v>*</v>
      </c>
      <c r="BB424" s="12" t="str" cm="1">
        <f t="array" ref="BB4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4" s="12" t="str" cm="1">
        <f t="array" ref="BC4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4" s="10" t="str" cm="1">
        <f t="array" ref="BD4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4" s="150"/>
      <c r="BF424" s="15"/>
      <c r="BG424" s="16"/>
      <c r="BH424" s="16"/>
      <c r="BI424" s="16"/>
      <c r="BJ424" s="17"/>
      <c r="BK424" s="15"/>
      <c r="BL424" s="130"/>
      <c r="BM424" s="130"/>
      <c r="BN424" s="130"/>
      <c r="BO424" s="17"/>
      <c r="BP424" s="11" t="str">
        <f t="shared" si="24"/>
        <v>Aderente</v>
      </c>
      <c r="BQ424" s="18" t="str">
        <f>IF(OR(B424="",E424=""),"*",AX424/O424)</f>
        <v>*</v>
      </c>
      <c r="BR424" s="18" t="str">
        <f>IF(OR(B424="",E424=""),"*",AZ424/P424)</f>
        <v>*</v>
      </c>
      <c r="BS424" s="210" t="str">
        <f t="shared" si="25"/>
        <v/>
      </c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</row>
    <row r="425" spans="1:122">
      <c r="A425" s="45" t="str">
        <f t="shared" si="23"/>
        <v/>
      </c>
      <c r="B425" s="102"/>
      <c r="C425" s="134" t="str">
        <f>IF(BS_CONTROLE[[#This Row],[DATA]]="","",WEEKNUM(BS_CONTROLE[[#This Row],[DATA]]))</f>
        <v/>
      </c>
      <c r="D425" s="104"/>
      <c r="E425" s="126"/>
      <c r="F425" s="142" t="str">
        <f>IF(D425="","*",VLOOKUP(E425,BS_ATIVIDADE[],3,FALSE))</f>
        <v>*</v>
      </c>
      <c r="G425" s="106"/>
      <c r="H425" s="106"/>
      <c r="I425" s="105"/>
      <c r="J425" s="105"/>
      <c r="K425" s="105"/>
      <c r="L425" s="127" t="str" cm="1">
        <f t="array" ref="L4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5" s="127" t="str" cm="1">
        <f t="array" ref="M4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5" s="106"/>
      <c r="O425" s="106"/>
      <c r="P425" s="105"/>
      <c r="Q425" s="9" t="str">
        <f>IF(E425=0, "*", IFERROR(_xlfn.XLOOKUP(E425, BS_ATIVIDADE[ATIVIDADE], BS_ATIVIDADE[UNIDADE]), "*"))</f>
        <v>*</v>
      </c>
      <c r="R425" s="128" t="str" cm="1">
        <f t="array" ref="R4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5" s="128" t="str" cm="1">
        <f t="array" ref="S4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5" s="10" t="str" cm="1">
        <f t="array" ref="T4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5" s="105"/>
      <c r="V425" s="151"/>
      <c r="W425" s="104"/>
      <c r="X425" s="129"/>
      <c r="Y425" s="104"/>
      <c r="Z425" s="105"/>
      <c r="AA425" s="103"/>
      <c r="AB425" s="152"/>
      <c r="AC425" s="107"/>
      <c r="AD425" s="105"/>
      <c r="AE425" s="105"/>
      <c r="AF425" s="105"/>
      <c r="AG425" s="14"/>
      <c r="AH425" s="126" t="str">
        <f>IF(BS_CONTROLE[[#This Row],[Atividade]]=0, "-", BS_CONTROLE[[#This Row],[Atividade]])</f>
        <v>-</v>
      </c>
      <c r="AI425" s="8" t="str">
        <f>IF(BS_CONTROLE[[#This Row],[Atividade]]=0, "-", BS_CONTROLE[[#This Row],[Atividade]])</f>
        <v>-</v>
      </c>
      <c r="AJ425" s="30">
        <f>BS_CONTROLE[[#This Row],[Local - Partida]]</f>
        <v>0</v>
      </c>
      <c r="AK425" s="30">
        <f>BS_CONTROLE[[#This Row],[Local - Encerramento]]</f>
        <v>0</v>
      </c>
      <c r="AL425" s="105" t="str">
        <f>IF(BS_CONTROLE[[#This Row],[Entre - Estações]]=0, "-", BS_CONTROLE[[#This Row],[Entre - Estações]])</f>
        <v>-</v>
      </c>
      <c r="AM425" s="105" t="str">
        <f>IF(BS_CONTROLE[[#This Row],[SB]]=0, "-", BS_CONTROLE[[#This Row],[SB]])</f>
        <v>-</v>
      </c>
      <c r="AN425" s="105" t="str">
        <f>IF(BS_CONTROLE[[#This Row],[SUB]]=0, "-", BS_CONTROLE[[#This Row],[SUB]])</f>
        <v>-</v>
      </c>
      <c r="AO425" s="105">
        <f>BS_CONTROLE[[#This Row],[KM - Inicio]]</f>
        <v>0</v>
      </c>
      <c r="AP425" s="105">
        <f>BS_CONTROLE[[#This Row],[KM - Inicio]]</f>
        <v>0</v>
      </c>
      <c r="AQ425" s="108"/>
      <c r="AR425" s="108"/>
      <c r="AS425" s="108"/>
      <c r="AT425" s="135"/>
      <c r="AU425" s="135"/>
      <c r="AV425" s="13"/>
      <c r="AW425" s="13"/>
      <c r="AX425" s="176" t="str">
        <f>IF(D425="","*",IFERROR(IF(ISODD(COUNT(AR425:AW425)),"ERRO",SUM((AS425-AR425),(AU425-AT425),(AW425-AV425))),"ERRO"))</f>
        <v>*</v>
      </c>
      <c r="AY425" s="153"/>
      <c r="AZ425" s="109"/>
      <c r="BA425" s="9" t="str">
        <f>IFERROR(_xlfn.XLOOKUP(AH425, BS_ATIVIDADE[ATIVIDADE],BS_ATIVIDADE[UNIDADE] ), "*")</f>
        <v>*</v>
      </c>
      <c r="BB425" s="12" t="str" cm="1">
        <f t="array" ref="BB4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5" s="12" t="str" cm="1">
        <f t="array" ref="BC4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5" s="10" t="str" cm="1">
        <f t="array" ref="BD4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5" s="150"/>
      <c r="BF425" s="15"/>
      <c r="BG425" s="16"/>
      <c r="BH425" s="16"/>
      <c r="BI425" s="16"/>
      <c r="BJ425" s="17"/>
      <c r="BK425" s="15"/>
      <c r="BL425" s="130"/>
      <c r="BM425" s="130"/>
      <c r="BN425" s="130"/>
      <c r="BO425" s="17"/>
      <c r="BP425" s="11" t="str">
        <f t="shared" si="24"/>
        <v>Aderente</v>
      </c>
      <c r="BQ425" s="18" t="str">
        <f>IF(OR(B425="",E425=""),"*",AX425/O425)</f>
        <v>*</v>
      </c>
      <c r="BR425" s="18" t="str">
        <f>IF(OR(B425="",E425=""),"*",AZ425/P425)</f>
        <v>*</v>
      </c>
      <c r="BS425" s="210" t="str">
        <f t="shared" si="25"/>
        <v/>
      </c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</row>
    <row r="426" spans="1:122">
      <c r="A426" s="45" t="str">
        <f t="shared" si="23"/>
        <v/>
      </c>
      <c r="B426" s="102"/>
      <c r="C426" s="134" t="str">
        <f>IF(BS_CONTROLE[[#This Row],[DATA]]="","",WEEKNUM(BS_CONTROLE[[#This Row],[DATA]]))</f>
        <v/>
      </c>
      <c r="D426" s="104"/>
      <c r="E426" s="126"/>
      <c r="F426" s="142" t="str">
        <f>IF(D426="","*",VLOOKUP(E426,BS_ATIVIDADE[],3,FALSE))</f>
        <v>*</v>
      </c>
      <c r="G426" s="106"/>
      <c r="H426" s="106"/>
      <c r="I426" s="105"/>
      <c r="J426" s="105"/>
      <c r="K426" s="105"/>
      <c r="L426" s="127" t="str" cm="1">
        <f t="array" ref="L4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6" s="127" t="str" cm="1">
        <f t="array" ref="M4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6" s="106"/>
      <c r="O426" s="106"/>
      <c r="P426" s="105"/>
      <c r="Q426" s="9" t="str">
        <f>IF(E426=0, "*", IFERROR(_xlfn.XLOOKUP(E426, BS_ATIVIDADE[ATIVIDADE], BS_ATIVIDADE[UNIDADE]), "*"))</f>
        <v>*</v>
      </c>
      <c r="R426" s="128" t="str" cm="1">
        <f t="array" ref="R4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6" s="128" t="str" cm="1">
        <f t="array" ref="S4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6" s="10" t="str" cm="1">
        <f t="array" ref="T4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6" s="105"/>
      <c r="V426" s="151"/>
      <c r="W426" s="104"/>
      <c r="X426" s="129"/>
      <c r="Y426" s="104"/>
      <c r="Z426" s="105"/>
      <c r="AA426" s="103"/>
      <c r="AB426" s="152"/>
      <c r="AC426" s="107"/>
      <c r="AD426" s="105"/>
      <c r="AE426" s="105"/>
      <c r="AF426" s="105"/>
      <c r="AG426" s="14"/>
      <c r="AH426" s="126" t="str">
        <f>IF(BS_CONTROLE[[#This Row],[Atividade]]=0, "-", BS_CONTROLE[[#This Row],[Atividade]])</f>
        <v>-</v>
      </c>
      <c r="AI426" s="8" t="str">
        <f>IF(BS_CONTROLE[[#This Row],[Atividade]]=0, "-", BS_CONTROLE[[#This Row],[Atividade]])</f>
        <v>-</v>
      </c>
      <c r="AJ426" s="30">
        <f>BS_CONTROLE[[#This Row],[Local - Partida]]</f>
        <v>0</v>
      </c>
      <c r="AK426" s="30">
        <f>BS_CONTROLE[[#This Row],[Local - Encerramento]]</f>
        <v>0</v>
      </c>
      <c r="AL426" s="105" t="str">
        <f>IF(BS_CONTROLE[[#This Row],[Entre - Estações]]=0, "-", BS_CONTROLE[[#This Row],[Entre - Estações]])</f>
        <v>-</v>
      </c>
      <c r="AM426" s="105" t="str">
        <f>IF(BS_CONTROLE[[#This Row],[SB]]=0, "-", BS_CONTROLE[[#This Row],[SB]])</f>
        <v>-</v>
      </c>
      <c r="AN426" s="105" t="str">
        <f>IF(BS_CONTROLE[[#This Row],[SUB]]=0, "-", BS_CONTROLE[[#This Row],[SUB]])</f>
        <v>-</v>
      </c>
      <c r="AO426" s="105">
        <f>BS_CONTROLE[[#This Row],[KM - Inicio]]</f>
        <v>0</v>
      </c>
      <c r="AP426" s="105">
        <f>BS_CONTROLE[[#This Row],[KM - Inicio]]</f>
        <v>0</v>
      </c>
      <c r="AQ426" s="108"/>
      <c r="AR426" s="108"/>
      <c r="AS426" s="108"/>
      <c r="AT426" s="135"/>
      <c r="AU426" s="135"/>
      <c r="AV426" s="13"/>
      <c r="AW426" s="13"/>
      <c r="AX426" s="176" t="str">
        <f>IF(D426="","*",IFERROR(IF(ISODD(COUNT(AR426:AW426)),"ERRO",SUM((AS426-AR426),(AU426-AT426),(AW426-AV426))),"ERRO"))</f>
        <v>*</v>
      </c>
      <c r="AY426" s="153"/>
      <c r="AZ426" s="109"/>
      <c r="BA426" s="9" t="str">
        <f>IFERROR(_xlfn.XLOOKUP(AH426, BS_ATIVIDADE[ATIVIDADE],BS_ATIVIDADE[UNIDADE] ), "*")</f>
        <v>*</v>
      </c>
      <c r="BB426" s="12" t="str" cm="1">
        <f t="array" ref="BB4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6" s="12" t="str" cm="1">
        <f t="array" ref="BC4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6" s="10" t="str" cm="1">
        <f t="array" ref="BD4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6" s="150"/>
      <c r="BF426" s="15"/>
      <c r="BG426" s="16"/>
      <c r="BH426" s="16"/>
      <c r="BI426" s="16"/>
      <c r="BJ426" s="17"/>
      <c r="BK426" s="15"/>
      <c r="BL426" s="130"/>
      <c r="BM426" s="130"/>
      <c r="BN426" s="130"/>
      <c r="BO426" s="17"/>
      <c r="BP426" s="11" t="str">
        <f t="shared" si="24"/>
        <v>Aderente</v>
      </c>
      <c r="BQ426" s="18" t="str">
        <f>IF(OR(B426="",E426=""),"*",AX426/O426)</f>
        <v>*</v>
      </c>
      <c r="BR426" s="18" t="str">
        <f>IF(OR(B426="",E426=""),"*",AZ426/P426)</f>
        <v>*</v>
      </c>
      <c r="BS426" s="210" t="str">
        <f t="shared" si="25"/>
        <v/>
      </c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</row>
    <row r="427" spans="1:122">
      <c r="A427" s="45" t="str">
        <f t="shared" si="23"/>
        <v/>
      </c>
      <c r="B427" s="102"/>
      <c r="C427" s="134" t="str">
        <f>IF(BS_CONTROLE[[#This Row],[DATA]]="","",WEEKNUM(BS_CONTROLE[[#This Row],[DATA]]))</f>
        <v/>
      </c>
      <c r="D427" s="104"/>
      <c r="E427" s="126"/>
      <c r="F427" s="142" t="str">
        <f>IF(D427="","*",VLOOKUP(E427,BS_ATIVIDADE[],3,FALSE))</f>
        <v>*</v>
      </c>
      <c r="G427" s="106"/>
      <c r="H427" s="106"/>
      <c r="I427" s="105"/>
      <c r="J427" s="105"/>
      <c r="K427" s="105"/>
      <c r="L427" s="127" t="str" cm="1">
        <f t="array" ref="L4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7" s="127" t="str" cm="1">
        <f t="array" ref="M4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7" s="106"/>
      <c r="O427" s="106"/>
      <c r="P427" s="105"/>
      <c r="Q427" s="9" t="str">
        <f>IF(E427=0, "*", IFERROR(_xlfn.XLOOKUP(E427, BS_ATIVIDADE[ATIVIDADE], BS_ATIVIDADE[UNIDADE]), "*"))</f>
        <v>*</v>
      </c>
      <c r="R427" s="128" t="str" cm="1">
        <f t="array" ref="R4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7" s="128" t="str" cm="1">
        <f t="array" ref="S4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7" s="10" t="str" cm="1">
        <f t="array" ref="T4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7" s="105"/>
      <c r="V427" s="151"/>
      <c r="W427" s="104"/>
      <c r="X427" s="129"/>
      <c r="Y427" s="104"/>
      <c r="Z427" s="105"/>
      <c r="AA427" s="103"/>
      <c r="AB427" s="152"/>
      <c r="AC427" s="107"/>
      <c r="AD427" s="105"/>
      <c r="AE427" s="105"/>
      <c r="AF427" s="105"/>
      <c r="AG427" s="14"/>
      <c r="AH427" s="126" t="str">
        <f>IF(BS_CONTROLE[[#This Row],[Atividade]]=0, "-", BS_CONTROLE[[#This Row],[Atividade]])</f>
        <v>-</v>
      </c>
      <c r="AI427" s="8" t="str">
        <f>IF(BS_CONTROLE[[#This Row],[Atividade]]=0, "-", BS_CONTROLE[[#This Row],[Atividade]])</f>
        <v>-</v>
      </c>
      <c r="AJ427" s="30">
        <f>BS_CONTROLE[[#This Row],[Local - Partida]]</f>
        <v>0</v>
      </c>
      <c r="AK427" s="30">
        <f>BS_CONTROLE[[#This Row],[Local - Encerramento]]</f>
        <v>0</v>
      </c>
      <c r="AL427" s="105" t="str">
        <f>IF(BS_CONTROLE[[#This Row],[Entre - Estações]]=0, "-", BS_CONTROLE[[#This Row],[Entre - Estações]])</f>
        <v>-</v>
      </c>
      <c r="AM427" s="105" t="str">
        <f>IF(BS_CONTROLE[[#This Row],[SB]]=0, "-", BS_CONTROLE[[#This Row],[SB]])</f>
        <v>-</v>
      </c>
      <c r="AN427" s="105" t="str">
        <f>IF(BS_CONTROLE[[#This Row],[SUB]]=0, "-", BS_CONTROLE[[#This Row],[SUB]])</f>
        <v>-</v>
      </c>
      <c r="AO427" s="105">
        <f>BS_CONTROLE[[#This Row],[KM - Inicio]]</f>
        <v>0</v>
      </c>
      <c r="AP427" s="105">
        <f>BS_CONTROLE[[#This Row],[KM - Inicio]]</f>
        <v>0</v>
      </c>
      <c r="AQ427" s="108"/>
      <c r="AR427" s="108"/>
      <c r="AS427" s="108"/>
      <c r="AT427" s="135"/>
      <c r="AU427" s="135"/>
      <c r="AV427" s="13"/>
      <c r="AW427" s="13"/>
      <c r="AX427" s="176" t="str">
        <f>IF(D427="","*",IFERROR(IF(ISODD(COUNT(AR427:AW427)),"ERRO",SUM((AS427-AR427),(AU427-AT427),(AW427-AV427))),"ERRO"))</f>
        <v>*</v>
      </c>
      <c r="AY427" s="153"/>
      <c r="AZ427" s="109"/>
      <c r="BA427" s="9" t="str">
        <f>IFERROR(_xlfn.XLOOKUP(AH427, BS_ATIVIDADE[ATIVIDADE],BS_ATIVIDADE[UNIDADE] ), "*")</f>
        <v>*</v>
      </c>
      <c r="BB427" s="12" t="str" cm="1">
        <f t="array" ref="BB4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7" s="12" t="str" cm="1">
        <f t="array" ref="BC4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7" s="10" t="str" cm="1">
        <f t="array" ref="BD4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7" s="150"/>
      <c r="BF427" s="15"/>
      <c r="BG427" s="16"/>
      <c r="BH427" s="16"/>
      <c r="BI427" s="16"/>
      <c r="BJ427" s="17"/>
      <c r="BK427" s="15"/>
      <c r="BL427" s="130"/>
      <c r="BM427" s="130"/>
      <c r="BN427" s="130"/>
      <c r="BO427" s="17"/>
      <c r="BP427" s="11" t="str">
        <f t="shared" si="24"/>
        <v>Aderente</v>
      </c>
      <c r="BQ427" s="18" t="str">
        <f>IF(OR(B427="",E427=""),"*",AX427/O427)</f>
        <v>*</v>
      </c>
      <c r="BR427" s="18" t="str">
        <f>IF(OR(B427="",E427=""),"*",AZ427/P427)</f>
        <v>*</v>
      </c>
      <c r="BS427" s="210" t="str">
        <f t="shared" si="25"/>
        <v/>
      </c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</row>
    <row r="428" spans="1:122">
      <c r="A428" s="45" t="str">
        <f t="shared" si="23"/>
        <v/>
      </c>
      <c r="B428" s="102"/>
      <c r="C428" s="134" t="str">
        <f>IF(BS_CONTROLE[[#This Row],[DATA]]="","",WEEKNUM(BS_CONTROLE[[#This Row],[DATA]]))</f>
        <v/>
      </c>
      <c r="D428" s="104"/>
      <c r="E428" s="126"/>
      <c r="F428" s="142" t="str">
        <f>IF(D428="","*",VLOOKUP(E428,BS_ATIVIDADE[],3,FALSE))</f>
        <v>*</v>
      </c>
      <c r="G428" s="106"/>
      <c r="H428" s="106"/>
      <c r="I428" s="105"/>
      <c r="J428" s="105"/>
      <c r="K428" s="105"/>
      <c r="L428" s="127" t="str" cm="1">
        <f t="array" ref="L4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8" s="127" t="str" cm="1">
        <f t="array" ref="M4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8" s="106"/>
      <c r="O428" s="106"/>
      <c r="P428" s="105"/>
      <c r="Q428" s="9" t="str">
        <f>IF(E428=0, "*", IFERROR(_xlfn.XLOOKUP(E428, BS_ATIVIDADE[ATIVIDADE], BS_ATIVIDADE[UNIDADE]), "*"))</f>
        <v>*</v>
      </c>
      <c r="R428" s="128" t="str" cm="1">
        <f t="array" ref="R4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8" s="128" t="str" cm="1">
        <f t="array" ref="S4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8" s="10" t="str" cm="1">
        <f t="array" ref="T4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8" s="105"/>
      <c r="V428" s="151"/>
      <c r="W428" s="104"/>
      <c r="X428" s="129"/>
      <c r="Y428" s="104"/>
      <c r="Z428" s="105"/>
      <c r="AA428" s="103"/>
      <c r="AB428" s="152"/>
      <c r="AC428" s="107"/>
      <c r="AD428" s="105"/>
      <c r="AE428" s="105"/>
      <c r="AF428" s="105"/>
      <c r="AG428" s="14"/>
      <c r="AH428" s="126" t="str">
        <f>IF(BS_CONTROLE[[#This Row],[Atividade]]=0, "-", BS_CONTROLE[[#This Row],[Atividade]])</f>
        <v>-</v>
      </c>
      <c r="AI428" s="8" t="str">
        <f>IF(BS_CONTROLE[[#This Row],[Atividade]]=0, "-", BS_CONTROLE[[#This Row],[Atividade]])</f>
        <v>-</v>
      </c>
      <c r="AJ428" s="30">
        <f>BS_CONTROLE[[#This Row],[Local - Partida]]</f>
        <v>0</v>
      </c>
      <c r="AK428" s="30">
        <f>BS_CONTROLE[[#This Row],[Local - Encerramento]]</f>
        <v>0</v>
      </c>
      <c r="AL428" s="105" t="str">
        <f>IF(BS_CONTROLE[[#This Row],[Entre - Estações]]=0, "-", BS_CONTROLE[[#This Row],[Entre - Estações]])</f>
        <v>-</v>
      </c>
      <c r="AM428" s="105" t="str">
        <f>IF(BS_CONTROLE[[#This Row],[SB]]=0, "-", BS_CONTROLE[[#This Row],[SB]])</f>
        <v>-</v>
      </c>
      <c r="AN428" s="105" t="str">
        <f>IF(BS_CONTROLE[[#This Row],[SUB]]=0, "-", BS_CONTROLE[[#This Row],[SUB]])</f>
        <v>-</v>
      </c>
      <c r="AO428" s="105">
        <f>BS_CONTROLE[[#This Row],[KM - Inicio]]</f>
        <v>0</v>
      </c>
      <c r="AP428" s="105">
        <f>BS_CONTROLE[[#This Row],[KM - Inicio]]</f>
        <v>0</v>
      </c>
      <c r="AQ428" s="108"/>
      <c r="AR428" s="108"/>
      <c r="AS428" s="108"/>
      <c r="AT428" s="135"/>
      <c r="AU428" s="135"/>
      <c r="AV428" s="13"/>
      <c r="AW428" s="13"/>
      <c r="AX428" s="176" t="str">
        <f>IF(D428="","*",IFERROR(IF(ISODD(COUNT(AR428:AW428)),"ERRO",SUM((AS428-AR428),(AU428-AT428),(AW428-AV428))),"ERRO"))</f>
        <v>*</v>
      </c>
      <c r="AY428" s="153"/>
      <c r="AZ428" s="109"/>
      <c r="BA428" s="9" t="str">
        <f>IFERROR(_xlfn.XLOOKUP(AH428, BS_ATIVIDADE[ATIVIDADE],BS_ATIVIDADE[UNIDADE] ), "*")</f>
        <v>*</v>
      </c>
      <c r="BB428" s="12" t="str" cm="1">
        <f t="array" ref="BB4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8" s="12" t="str" cm="1">
        <f t="array" ref="BC4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8" s="10" t="str" cm="1">
        <f t="array" ref="BD4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8" s="150"/>
      <c r="BF428" s="15"/>
      <c r="BG428" s="16"/>
      <c r="BH428" s="16"/>
      <c r="BI428" s="16"/>
      <c r="BJ428" s="17"/>
      <c r="BK428" s="15"/>
      <c r="BL428" s="130"/>
      <c r="BM428" s="130"/>
      <c r="BN428" s="130"/>
      <c r="BO428" s="17"/>
      <c r="BP428" s="11" t="str">
        <f t="shared" si="24"/>
        <v>Aderente</v>
      </c>
      <c r="BQ428" s="18" t="str">
        <f>IF(OR(B428="",E428=""),"*",AX428/O428)</f>
        <v>*</v>
      </c>
      <c r="BR428" s="18" t="str">
        <f>IF(OR(B428="",E428=""),"*",AZ428/P428)</f>
        <v>*</v>
      </c>
      <c r="BS428" s="210" t="str">
        <f t="shared" si="25"/>
        <v/>
      </c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</row>
    <row r="429" spans="1:122">
      <c r="A429" s="45" t="str">
        <f t="shared" si="23"/>
        <v/>
      </c>
      <c r="B429" s="102"/>
      <c r="C429" s="134" t="str">
        <f>IF(BS_CONTROLE[[#This Row],[DATA]]="","",WEEKNUM(BS_CONTROLE[[#This Row],[DATA]]))</f>
        <v/>
      </c>
      <c r="D429" s="104"/>
      <c r="E429" s="126"/>
      <c r="F429" s="142" t="str">
        <f>IF(D429="","*",VLOOKUP(E429,BS_ATIVIDADE[],3,FALSE))</f>
        <v>*</v>
      </c>
      <c r="G429" s="106"/>
      <c r="H429" s="106"/>
      <c r="I429" s="105"/>
      <c r="J429" s="105"/>
      <c r="K429" s="105"/>
      <c r="L429" s="127" t="str" cm="1">
        <f t="array" ref="L4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29" s="127" t="str" cm="1">
        <f t="array" ref="M4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29" s="106"/>
      <c r="O429" s="106"/>
      <c r="P429" s="105"/>
      <c r="Q429" s="9" t="str">
        <f>IF(E429=0, "*", IFERROR(_xlfn.XLOOKUP(E429, BS_ATIVIDADE[ATIVIDADE], BS_ATIVIDADE[UNIDADE]), "*"))</f>
        <v>*</v>
      </c>
      <c r="R429" s="128" t="str" cm="1">
        <f t="array" ref="R4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29" s="128" t="str" cm="1">
        <f t="array" ref="S4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29" s="10" t="str" cm="1">
        <f t="array" ref="T4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29" s="105"/>
      <c r="V429" s="151"/>
      <c r="W429" s="104"/>
      <c r="X429" s="129"/>
      <c r="Y429" s="104"/>
      <c r="Z429" s="105"/>
      <c r="AA429" s="103"/>
      <c r="AB429" s="152"/>
      <c r="AC429" s="107"/>
      <c r="AD429" s="105"/>
      <c r="AE429" s="105"/>
      <c r="AF429" s="105"/>
      <c r="AG429" s="14"/>
      <c r="AH429" s="126" t="str">
        <f>IF(BS_CONTROLE[[#This Row],[Atividade]]=0, "-", BS_CONTROLE[[#This Row],[Atividade]])</f>
        <v>-</v>
      </c>
      <c r="AI429" s="8" t="str">
        <f>IF(BS_CONTROLE[[#This Row],[Atividade]]=0, "-", BS_CONTROLE[[#This Row],[Atividade]])</f>
        <v>-</v>
      </c>
      <c r="AJ429" s="30">
        <f>BS_CONTROLE[[#This Row],[Local - Partida]]</f>
        <v>0</v>
      </c>
      <c r="AK429" s="30">
        <f>BS_CONTROLE[[#This Row],[Local - Encerramento]]</f>
        <v>0</v>
      </c>
      <c r="AL429" s="105" t="str">
        <f>IF(BS_CONTROLE[[#This Row],[Entre - Estações]]=0, "-", BS_CONTROLE[[#This Row],[Entre - Estações]])</f>
        <v>-</v>
      </c>
      <c r="AM429" s="105" t="str">
        <f>IF(BS_CONTROLE[[#This Row],[SB]]=0, "-", BS_CONTROLE[[#This Row],[SB]])</f>
        <v>-</v>
      </c>
      <c r="AN429" s="105" t="str">
        <f>IF(BS_CONTROLE[[#This Row],[SUB]]=0, "-", BS_CONTROLE[[#This Row],[SUB]])</f>
        <v>-</v>
      </c>
      <c r="AO429" s="105">
        <f>BS_CONTROLE[[#This Row],[KM - Inicio]]</f>
        <v>0</v>
      </c>
      <c r="AP429" s="105">
        <f>BS_CONTROLE[[#This Row],[KM - Inicio]]</f>
        <v>0</v>
      </c>
      <c r="AQ429" s="108"/>
      <c r="AR429" s="108"/>
      <c r="AS429" s="108"/>
      <c r="AT429" s="135"/>
      <c r="AU429" s="135"/>
      <c r="AV429" s="13"/>
      <c r="AW429" s="13"/>
      <c r="AX429" s="176" t="str">
        <f>IF(D429="","*",IFERROR(IF(ISODD(COUNT(AR429:AW429)),"ERRO",SUM((AS429-AR429),(AU429-AT429),(AW429-AV429))),"ERRO"))</f>
        <v>*</v>
      </c>
      <c r="AY429" s="153"/>
      <c r="AZ429" s="109"/>
      <c r="BA429" s="9" t="str">
        <f>IFERROR(_xlfn.XLOOKUP(AH429, BS_ATIVIDADE[ATIVIDADE],BS_ATIVIDADE[UNIDADE] ), "*")</f>
        <v>*</v>
      </c>
      <c r="BB429" s="12" t="str" cm="1">
        <f t="array" ref="BB4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29" s="12" t="str" cm="1">
        <f t="array" ref="BC4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29" s="10" t="str" cm="1">
        <f t="array" ref="BD4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29" s="150"/>
      <c r="BF429" s="15"/>
      <c r="BG429" s="16"/>
      <c r="BH429" s="16"/>
      <c r="BI429" s="16"/>
      <c r="BJ429" s="17"/>
      <c r="BK429" s="15"/>
      <c r="BL429" s="130"/>
      <c r="BM429" s="130"/>
      <c r="BN429" s="130"/>
      <c r="BO429" s="17"/>
      <c r="BP429" s="11" t="str">
        <f t="shared" si="24"/>
        <v>Aderente</v>
      </c>
      <c r="BQ429" s="18" t="str">
        <f>IF(OR(B429="",E429=""),"*",AX429/O429)</f>
        <v>*</v>
      </c>
      <c r="BR429" s="18" t="str">
        <f>IF(OR(B429="",E429=""),"*",AZ429/P429)</f>
        <v>*</v>
      </c>
      <c r="BS429" s="210" t="str">
        <f t="shared" si="25"/>
        <v/>
      </c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</row>
    <row r="430" spans="1:122">
      <c r="A430" s="45" t="str">
        <f t="shared" si="23"/>
        <v/>
      </c>
      <c r="B430" s="102"/>
      <c r="C430" s="134" t="str">
        <f>IF(BS_CONTROLE[[#This Row],[DATA]]="","",WEEKNUM(BS_CONTROLE[[#This Row],[DATA]]))</f>
        <v/>
      </c>
      <c r="D430" s="104"/>
      <c r="E430" s="126"/>
      <c r="F430" s="142" t="str">
        <f>IF(D430="","*",VLOOKUP(E430,BS_ATIVIDADE[],3,FALSE))</f>
        <v>*</v>
      </c>
      <c r="G430" s="106"/>
      <c r="H430" s="106"/>
      <c r="I430" s="105"/>
      <c r="J430" s="105"/>
      <c r="K430" s="105"/>
      <c r="L430" s="127" t="str" cm="1">
        <f t="array" ref="L4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0" s="127" t="str" cm="1">
        <f t="array" ref="M4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0" s="106"/>
      <c r="O430" s="106"/>
      <c r="P430" s="105"/>
      <c r="Q430" s="9" t="str">
        <f>IF(E430=0, "*", IFERROR(_xlfn.XLOOKUP(E430, BS_ATIVIDADE[ATIVIDADE], BS_ATIVIDADE[UNIDADE]), "*"))</f>
        <v>*</v>
      </c>
      <c r="R430" s="128" t="str" cm="1">
        <f t="array" ref="R4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0" s="128" t="str" cm="1">
        <f t="array" ref="S4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0" s="10" t="str" cm="1">
        <f t="array" ref="T4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0" s="105"/>
      <c r="V430" s="151"/>
      <c r="W430" s="104"/>
      <c r="X430" s="129"/>
      <c r="Y430" s="104"/>
      <c r="Z430" s="105"/>
      <c r="AA430" s="103"/>
      <c r="AB430" s="152"/>
      <c r="AC430" s="107"/>
      <c r="AD430" s="105"/>
      <c r="AE430" s="105"/>
      <c r="AF430" s="105"/>
      <c r="AG430" s="14"/>
      <c r="AH430" s="126" t="str">
        <f>IF(BS_CONTROLE[[#This Row],[Atividade]]=0, "-", BS_CONTROLE[[#This Row],[Atividade]])</f>
        <v>-</v>
      </c>
      <c r="AI430" s="8" t="str">
        <f>IF(BS_CONTROLE[[#This Row],[Atividade]]=0, "-", BS_CONTROLE[[#This Row],[Atividade]])</f>
        <v>-</v>
      </c>
      <c r="AJ430" s="30">
        <f>BS_CONTROLE[[#This Row],[Local - Partida]]</f>
        <v>0</v>
      </c>
      <c r="AK430" s="30">
        <f>BS_CONTROLE[[#This Row],[Local - Encerramento]]</f>
        <v>0</v>
      </c>
      <c r="AL430" s="105" t="str">
        <f>IF(BS_CONTROLE[[#This Row],[Entre - Estações]]=0, "-", BS_CONTROLE[[#This Row],[Entre - Estações]])</f>
        <v>-</v>
      </c>
      <c r="AM430" s="105" t="str">
        <f>IF(BS_CONTROLE[[#This Row],[SB]]=0, "-", BS_CONTROLE[[#This Row],[SB]])</f>
        <v>-</v>
      </c>
      <c r="AN430" s="105" t="str">
        <f>IF(BS_CONTROLE[[#This Row],[SUB]]=0, "-", BS_CONTROLE[[#This Row],[SUB]])</f>
        <v>-</v>
      </c>
      <c r="AO430" s="105">
        <f>BS_CONTROLE[[#This Row],[KM - Inicio]]</f>
        <v>0</v>
      </c>
      <c r="AP430" s="105">
        <f>BS_CONTROLE[[#This Row],[KM - Inicio]]</f>
        <v>0</v>
      </c>
      <c r="AQ430" s="108"/>
      <c r="AR430" s="108"/>
      <c r="AS430" s="108"/>
      <c r="AT430" s="135"/>
      <c r="AU430" s="135"/>
      <c r="AV430" s="13"/>
      <c r="AW430" s="13"/>
      <c r="AX430" s="176" t="str">
        <f>IF(D430="","*",IFERROR(IF(ISODD(COUNT(AR430:AW430)),"ERRO",SUM((AS430-AR430),(AU430-AT430),(AW430-AV430))),"ERRO"))</f>
        <v>*</v>
      </c>
      <c r="AY430" s="153"/>
      <c r="AZ430" s="109"/>
      <c r="BA430" s="9" t="str">
        <f>IFERROR(_xlfn.XLOOKUP(AH430, BS_ATIVIDADE[ATIVIDADE],BS_ATIVIDADE[UNIDADE] ), "*")</f>
        <v>*</v>
      </c>
      <c r="BB430" s="12" t="str" cm="1">
        <f t="array" ref="BB4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0" s="12" t="str" cm="1">
        <f t="array" ref="BC4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0" s="10" t="str" cm="1">
        <f t="array" ref="BD4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0" s="150"/>
      <c r="BF430" s="15"/>
      <c r="BG430" s="16"/>
      <c r="BH430" s="16"/>
      <c r="BI430" s="16"/>
      <c r="BJ430" s="17"/>
      <c r="BK430" s="15"/>
      <c r="BL430" s="130"/>
      <c r="BM430" s="130"/>
      <c r="BN430" s="130"/>
      <c r="BO430" s="17"/>
      <c r="BP430" s="11" t="str">
        <f t="shared" si="24"/>
        <v>Aderente</v>
      </c>
      <c r="BQ430" s="18" t="str">
        <f>IF(OR(B430="",E430=""),"*",AX430/O430)</f>
        <v>*</v>
      </c>
      <c r="BR430" s="18" t="str">
        <f>IF(OR(B430="",E430=""),"*",AZ430/P430)</f>
        <v>*</v>
      </c>
      <c r="BS430" s="210" t="str">
        <f t="shared" si="25"/>
        <v/>
      </c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</row>
    <row r="431" spans="1:122">
      <c r="A431" s="45" t="str">
        <f t="shared" si="23"/>
        <v/>
      </c>
      <c r="B431" s="102"/>
      <c r="C431" s="134" t="str">
        <f>IF(BS_CONTROLE[[#This Row],[DATA]]="","",WEEKNUM(BS_CONTROLE[[#This Row],[DATA]]))</f>
        <v/>
      </c>
      <c r="D431" s="104"/>
      <c r="E431" s="126"/>
      <c r="F431" s="142" t="str">
        <f>IF(D431="","*",VLOOKUP(E431,BS_ATIVIDADE[],3,FALSE))</f>
        <v>*</v>
      </c>
      <c r="G431" s="106"/>
      <c r="H431" s="106"/>
      <c r="I431" s="105"/>
      <c r="J431" s="105"/>
      <c r="K431" s="105"/>
      <c r="L431" s="127" t="str" cm="1">
        <f t="array" ref="L4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1" s="127" t="str" cm="1">
        <f t="array" ref="M4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1" s="106"/>
      <c r="O431" s="106"/>
      <c r="P431" s="105"/>
      <c r="Q431" s="9" t="str">
        <f>IF(E431=0, "*", IFERROR(_xlfn.XLOOKUP(E431, BS_ATIVIDADE[ATIVIDADE], BS_ATIVIDADE[UNIDADE]), "*"))</f>
        <v>*</v>
      </c>
      <c r="R431" s="128" t="str" cm="1">
        <f t="array" ref="R4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1" s="128" t="str" cm="1">
        <f t="array" ref="S4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1" s="10" t="str" cm="1">
        <f t="array" ref="T4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1" s="105"/>
      <c r="V431" s="151"/>
      <c r="W431" s="104"/>
      <c r="X431" s="129"/>
      <c r="Y431" s="104"/>
      <c r="Z431" s="105"/>
      <c r="AA431" s="103"/>
      <c r="AB431" s="152"/>
      <c r="AC431" s="107"/>
      <c r="AD431" s="105"/>
      <c r="AE431" s="105"/>
      <c r="AF431" s="105"/>
      <c r="AG431" s="14"/>
      <c r="AH431" s="126" t="str">
        <f>IF(BS_CONTROLE[[#This Row],[Atividade]]=0, "-", BS_CONTROLE[[#This Row],[Atividade]])</f>
        <v>-</v>
      </c>
      <c r="AI431" s="8" t="str">
        <f>IF(BS_CONTROLE[[#This Row],[Atividade]]=0, "-", BS_CONTROLE[[#This Row],[Atividade]])</f>
        <v>-</v>
      </c>
      <c r="AJ431" s="30">
        <f>BS_CONTROLE[[#This Row],[Local - Partida]]</f>
        <v>0</v>
      </c>
      <c r="AK431" s="30">
        <f>BS_CONTROLE[[#This Row],[Local - Encerramento]]</f>
        <v>0</v>
      </c>
      <c r="AL431" s="105" t="str">
        <f>IF(BS_CONTROLE[[#This Row],[Entre - Estações]]=0, "-", BS_CONTROLE[[#This Row],[Entre - Estações]])</f>
        <v>-</v>
      </c>
      <c r="AM431" s="105" t="str">
        <f>IF(BS_CONTROLE[[#This Row],[SB]]=0, "-", BS_CONTROLE[[#This Row],[SB]])</f>
        <v>-</v>
      </c>
      <c r="AN431" s="105" t="str">
        <f>IF(BS_CONTROLE[[#This Row],[SUB]]=0, "-", BS_CONTROLE[[#This Row],[SUB]])</f>
        <v>-</v>
      </c>
      <c r="AO431" s="105">
        <f>BS_CONTROLE[[#This Row],[KM - Inicio]]</f>
        <v>0</v>
      </c>
      <c r="AP431" s="105">
        <f>BS_CONTROLE[[#This Row],[KM - Inicio]]</f>
        <v>0</v>
      </c>
      <c r="AQ431" s="108"/>
      <c r="AR431" s="108"/>
      <c r="AS431" s="108"/>
      <c r="AT431" s="135"/>
      <c r="AU431" s="135"/>
      <c r="AV431" s="13"/>
      <c r="AW431" s="13"/>
      <c r="AX431" s="176" t="str">
        <f>IF(D431="","*",IFERROR(IF(ISODD(COUNT(AR431:AW431)),"ERRO",SUM((AS431-AR431),(AU431-AT431),(AW431-AV431))),"ERRO"))</f>
        <v>*</v>
      </c>
      <c r="AY431" s="153"/>
      <c r="AZ431" s="109"/>
      <c r="BA431" s="9" t="str">
        <f>IFERROR(_xlfn.XLOOKUP(AH431, BS_ATIVIDADE[ATIVIDADE],BS_ATIVIDADE[UNIDADE] ), "*")</f>
        <v>*</v>
      </c>
      <c r="BB431" s="12" t="str" cm="1">
        <f t="array" ref="BB4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1" s="12" t="str" cm="1">
        <f t="array" ref="BC4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1" s="10" t="str" cm="1">
        <f t="array" ref="BD4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1" s="150"/>
      <c r="BF431" s="15"/>
      <c r="BG431" s="16"/>
      <c r="BH431" s="16"/>
      <c r="BI431" s="16"/>
      <c r="BJ431" s="17"/>
      <c r="BK431" s="15"/>
      <c r="BL431" s="130"/>
      <c r="BM431" s="130"/>
      <c r="BN431" s="130"/>
      <c r="BO431" s="17"/>
      <c r="BP431" s="11" t="str">
        <f t="shared" si="24"/>
        <v>Aderente</v>
      </c>
      <c r="BQ431" s="18" t="str">
        <f>IF(OR(B431="",E431=""),"*",AX431/O431)</f>
        <v>*</v>
      </c>
      <c r="BR431" s="18" t="str">
        <f>IF(OR(B431="",E431=""),"*",AZ431/P431)</f>
        <v>*</v>
      </c>
      <c r="BS431" s="210" t="str">
        <f t="shared" si="25"/>
        <v/>
      </c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</row>
    <row r="432" spans="1:122">
      <c r="A432" s="45" t="str">
        <f t="shared" si="23"/>
        <v/>
      </c>
      <c r="B432" s="102"/>
      <c r="C432" s="134" t="str">
        <f>IF(BS_CONTROLE[[#This Row],[DATA]]="","",WEEKNUM(BS_CONTROLE[[#This Row],[DATA]]))</f>
        <v/>
      </c>
      <c r="D432" s="104"/>
      <c r="E432" s="126"/>
      <c r="F432" s="142" t="str">
        <f>IF(D432="","*",VLOOKUP(E432,BS_ATIVIDADE[],3,FALSE))</f>
        <v>*</v>
      </c>
      <c r="G432" s="106"/>
      <c r="H432" s="106"/>
      <c r="I432" s="105"/>
      <c r="J432" s="105"/>
      <c r="K432" s="105"/>
      <c r="L432" s="127" t="str" cm="1">
        <f t="array" ref="L4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2" s="127" t="str" cm="1">
        <f t="array" ref="M4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2" s="106"/>
      <c r="O432" s="106"/>
      <c r="P432" s="105"/>
      <c r="Q432" s="9" t="str">
        <f>IF(E432=0, "*", IFERROR(_xlfn.XLOOKUP(E432, BS_ATIVIDADE[ATIVIDADE], BS_ATIVIDADE[UNIDADE]), "*"))</f>
        <v>*</v>
      </c>
      <c r="R432" s="128" t="str" cm="1">
        <f t="array" ref="R4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2" s="128" t="str" cm="1">
        <f t="array" ref="S4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2" s="10" t="str" cm="1">
        <f t="array" ref="T4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2" s="105"/>
      <c r="V432" s="151"/>
      <c r="W432" s="104"/>
      <c r="X432" s="129"/>
      <c r="Y432" s="104"/>
      <c r="Z432" s="105"/>
      <c r="AA432" s="103"/>
      <c r="AB432" s="152"/>
      <c r="AC432" s="107"/>
      <c r="AD432" s="105"/>
      <c r="AE432" s="105"/>
      <c r="AF432" s="105"/>
      <c r="AG432" s="14"/>
      <c r="AH432" s="126" t="str">
        <f>IF(BS_CONTROLE[[#This Row],[Atividade]]=0, "-", BS_CONTROLE[[#This Row],[Atividade]])</f>
        <v>-</v>
      </c>
      <c r="AI432" s="8" t="str">
        <f>IF(BS_CONTROLE[[#This Row],[Atividade]]=0, "-", BS_CONTROLE[[#This Row],[Atividade]])</f>
        <v>-</v>
      </c>
      <c r="AJ432" s="30">
        <f>BS_CONTROLE[[#This Row],[Local - Partida]]</f>
        <v>0</v>
      </c>
      <c r="AK432" s="30">
        <f>BS_CONTROLE[[#This Row],[Local - Encerramento]]</f>
        <v>0</v>
      </c>
      <c r="AL432" s="105" t="str">
        <f>IF(BS_CONTROLE[[#This Row],[Entre - Estações]]=0, "-", BS_CONTROLE[[#This Row],[Entre - Estações]])</f>
        <v>-</v>
      </c>
      <c r="AM432" s="105" t="str">
        <f>IF(BS_CONTROLE[[#This Row],[SB]]=0, "-", BS_CONTROLE[[#This Row],[SB]])</f>
        <v>-</v>
      </c>
      <c r="AN432" s="105" t="str">
        <f>IF(BS_CONTROLE[[#This Row],[SUB]]=0, "-", BS_CONTROLE[[#This Row],[SUB]])</f>
        <v>-</v>
      </c>
      <c r="AO432" s="105">
        <f>BS_CONTROLE[[#This Row],[KM - Inicio]]</f>
        <v>0</v>
      </c>
      <c r="AP432" s="105">
        <f>BS_CONTROLE[[#This Row],[KM - Inicio]]</f>
        <v>0</v>
      </c>
      <c r="AQ432" s="108"/>
      <c r="AR432" s="108"/>
      <c r="AS432" s="108"/>
      <c r="AT432" s="135"/>
      <c r="AU432" s="135"/>
      <c r="AV432" s="13"/>
      <c r="AW432" s="13"/>
      <c r="AX432" s="176" t="str">
        <f>IF(D432="","*",IFERROR(IF(ISODD(COUNT(AR432:AW432)),"ERRO",SUM((AS432-AR432),(AU432-AT432),(AW432-AV432))),"ERRO"))</f>
        <v>*</v>
      </c>
      <c r="AY432" s="153"/>
      <c r="AZ432" s="109"/>
      <c r="BA432" s="9" t="str">
        <f>IFERROR(_xlfn.XLOOKUP(AH432, BS_ATIVIDADE[ATIVIDADE],BS_ATIVIDADE[UNIDADE] ), "*")</f>
        <v>*</v>
      </c>
      <c r="BB432" s="12" t="str" cm="1">
        <f t="array" ref="BB4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2" s="12" t="str" cm="1">
        <f t="array" ref="BC4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2" s="10" t="str" cm="1">
        <f t="array" ref="BD4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2" s="150"/>
      <c r="BF432" s="15"/>
      <c r="BG432" s="16"/>
      <c r="BH432" s="16"/>
      <c r="BI432" s="16"/>
      <c r="BJ432" s="17"/>
      <c r="BK432" s="15"/>
      <c r="BL432" s="130"/>
      <c r="BM432" s="130"/>
      <c r="BN432" s="130"/>
      <c r="BO432" s="17"/>
      <c r="BP432" s="11" t="str">
        <f t="shared" si="24"/>
        <v>Aderente</v>
      </c>
      <c r="BQ432" s="18" t="str">
        <f>IF(OR(B432="",E432=""),"*",AX432/O432)</f>
        <v>*</v>
      </c>
      <c r="BR432" s="18" t="str">
        <f>IF(OR(B432="",E432=""),"*",AZ432/P432)</f>
        <v>*</v>
      </c>
      <c r="BS432" s="210" t="str">
        <f t="shared" si="25"/>
        <v/>
      </c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</row>
    <row r="433" spans="1:122">
      <c r="A433" s="45" t="str">
        <f t="shared" si="23"/>
        <v/>
      </c>
      <c r="B433" s="102"/>
      <c r="C433" s="134" t="str">
        <f>IF(BS_CONTROLE[[#This Row],[DATA]]="","",WEEKNUM(BS_CONTROLE[[#This Row],[DATA]]))</f>
        <v/>
      </c>
      <c r="D433" s="104"/>
      <c r="E433" s="126"/>
      <c r="F433" s="142" t="str">
        <f>IF(D433="","*",VLOOKUP(E433,BS_ATIVIDADE[],3,FALSE))</f>
        <v>*</v>
      </c>
      <c r="G433" s="106"/>
      <c r="H433" s="106"/>
      <c r="I433" s="105"/>
      <c r="J433" s="105"/>
      <c r="K433" s="105"/>
      <c r="L433" s="127" t="str" cm="1">
        <f t="array" ref="L4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3" s="127" t="str" cm="1">
        <f t="array" ref="M4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3" s="106"/>
      <c r="O433" s="106"/>
      <c r="P433" s="105"/>
      <c r="Q433" s="9" t="str">
        <f>IF(E433=0, "*", IFERROR(_xlfn.XLOOKUP(E433, BS_ATIVIDADE[ATIVIDADE], BS_ATIVIDADE[UNIDADE]), "*"))</f>
        <v>*</v>
      </c>
      <c r="R433" s="128" t="str" cm="1">
        <f t="array" ref="R4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3" s="128" t="str" cm="1">
        <f t="array" ref="S4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3" s="10" t="str" cm="1">
        <f t="array" ref="T4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3" s="105"/>
      <c r="V433" s="151"/>
      <c r="W433" s="104"/>
      <c r="X433" s="129"/>
      <c r="Y433" s="104"/>
      <c r="Z433" s="105"/>
      <c r="AA433" s="103"/>
      <c r="AB433" s="152"/>
      <c r="AC433" s="107"/>
      <c r="AD433" s="105"/>
      <c r="AE433" s="105"/>
      <c r="AF433" s="105"/>
      <c r="AG433" s="14"/>
      <c r="AH433" s="126" t="str">
        <f>IF(BS_CONTROLE[[#This Row],[Atividade]]=0, "-", BS_CONTROLE[[#This Row],[Atividade]])</f>
        <v>-</v>
      </c>
      <c r="AI433" s="8" t="str">
        <f>IF(BS_CONTROLE[[#This Row],[Atividade]]=0, "-", BS_CONTROLE[[#This Row],[Atividade]])</f>
        <v>-</v>
      </c>
      <c r="AJ433" s="30">
        <f>BS_CONTROLE[[#This Row],[Local - Partida]]</f>
        <v>0</v>
      </c>
      <c r="AK433" s="30">
        <f>BS_CONTROLE[[#This Row],[Local - Encerramento]]</f>
        <v>0</v>
      </c>
      <c r="AL433" s="105" t="str">
        <f>IF(BS_CONTROLE[[#This Row],[Entre - Estações]]=0, "-", BS_CONTROLE[[#This Row],[Entre - Estações]])</f>
        <v>-</v>
      </c>
      <c r="AM433" s="105" t="str">
        <f>IF(BS_CONTROLE[[#This Row],[SB]]=0, "-", BS_CONTROLE[[#This Row],[SB]])</f>
        <v>-</v>
      </c>
      <c r="AN433" s="105" t="str">
        <f>IF(BS_CONTROLE[[#This Row],[SUB]]=0, "-", BS_CONTROLE[[#This Row],[SUB]])</f>
        <v>-</v>
      </c>
      <c r="AO433" s="105">
        <f>BS_CONTROLE[[#This Row],[KM - Inicio]]</f>
        <v>0</v>
      </c>
      <c r="AP433" s="105">
        <f>BS_CONTROLE[[#This Row],[KM - Inicio]]</f>
        <v>0</v>
      </c>
      <c r="AQ433" s="108"/>
      <c r="AR433" s="108"/>
      <c r="AS433" s="108"/>
      <c r="AT433" s="135"/>
      <c r="AU433" s="135"/>
      <c r="AV433" s="13"/>
      <c r="AW433" s="13"/>
      <c r="AX433" s="176" t="str">
        <f>IF(D433="","*",IFERROR(IF(ISODD(COUNT(AR433:AW433)),"ERRO",SUM((AS433-AR433),(AU433-AT433),(AW433-AV433))),"ERRO"))</f>
        <v>*</v>
      </c>
      <c r="AY433" s="153"/>
      <c r="AZ433" s="109"/>
      <c r="BA433" s="9" t="str">
        <f>IFERROR(_xlfn.XLOOKUP(AH433, BS_ATIVIDADE[ATIVIDADE],BS_ATIVIDADE[UNIDADE] ), "*")</f>
        <v>*</v>
      </c>
      <c r="BB433" s="12" t="str" cm="1">
        <f t="array" ref="BB4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3" s="12" t="str" cm="1">
        <f t="array" ref="BC4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3" s="10" t="str" cm="1">
        <f t="array" ref="BD4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3" s="150"/>
      <c r="BF433" s="15"/>
      <c r="BG433" s="16"/>
      <c r="BH433" s="16"/>
      <c r="BI433" s="16"/>
      <c r="BJ433" s="17"/>
      <c r="BK433" s="15"/>
      <c r="BL433" s="130"/>
      <c r="BM433" s="130"/>
      <c r="BN433" s="130"/>
      <c r="BO433" s="17"/>
      <c r="BP433" s="11" t="str">
        <f t="shared" si="24"/>
        <v>Aderente</v>
      </c>
      <c r="BQ433" s="18" t="str">
        <f>IF(OR(B433="",E433=""),"*",AX433/O433)</f>
        <v>*</v>
      </c>
      <c r="BR433" s="18" t="str">
        <f>IF(OR(B433="",E433=""),"*",AZ433/P433)</f>
        <v>*</v>
      </c>
      <c r="BS433" s="210" t="str">
        <f t="shared" si="25"/>
        <v/>
      </c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</row>
    <row r="434" spans="1:122">
      <c r="A434" s="45" t="str">
        <f t="shared" si="23"/>
        <v/>
      </c>
      <c r="B434" s="102"/>
      <c r="C434" s="134" t="str">
        <f>IF(BS_CONTROLE[[#This Row],[DATA]]="","",WEEKNUM(BS_CONTROLE[[#This Row],[DATA]]))</f>
        <v/>
      </c>
      <c r="D434" s="104"/>
      <c r="E434" s="126"/>
      <c r="F434" s="142" t="str">
        <f>IF(D434="","*",VLOOKUP(E434,BS_ATIVIDADE[],3,FALSE))</f>
        <v>*</v>
      </c>
      <c r="G434" s="106"/>
      <c r="H434" s="106"/>
      <c r="I434" s="105"/>
      <c r="J434" s="105"/>
      <c r="K434" s="105"/>
      <c r="L434" s="127" t="str" cm="1">
        <f t="array" ref="L4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4" s="127" t="str" cm="1">
        <f t="array" ref="M4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4" s="106"/>
      <c r="O434" s="106"/>
      <c r="P434" s="105"/>
      <c r="Q434" s="9" t="str">
        <f>IF(E434=0, "*", IFERROR(_xlfn.XLOOKUP(E434, BS_ATIVIDADE[ATIVIDADE], BS_ATIVIDADE[UNIDADE]), "*"))</f>
        <v>*</v>
      </c>
      <c r="R434" s="128" t="str" cm="1">
        <f t="array" ref="R4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4" s="128" t="str" cm="1">
        <f t="array" ref="S4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4" s="10" t="str" cm="1">
        <f t="array" ref="T4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4" s="105"/>
      <c r="V434" s="151"/>
      <c r="W434" s="104"/>
      <c r="X434" s="129"/>
      <c r="Y434" s="104"/>
      <c r="Z434" s="105"/>
      <c r="AA434" s="103"/>
      <c r="AB434" s="152"/>
      <c r="AC434" s="107"/>
      <c r="AD434" s="105"/>
      <c r="AE434" s="105"/>
      <c r="AF434" s="105"/>
      <c r="AG434" s="14"/>
      <c r="AH434" s="126" t="str">
        <f>IF(BS_CONTROLE[[#This Row],[Atividade]]=0, "-", BS_CONTROLE[[#This Row],[Atividade]])</f>
        <v>-</v>
      </c>
      <c r="AI434" s="8" t="str">
        <f>IF(BS_CONTROLE[[#This Row],[Atividade]]=0, "-", BS_CONTROLE[[#This Row],[Atividade]])</f>
        <v>-</v>
      </c>
      <c r="AJ434" s="30">
        <f>BS_CONTROLE[[#This Row],[Local - Partida]]</f>
        <v>0</v>
      </c>
      <c r="AK434" s="30">
        <f>BS_CONTROLE[[#This Row],[Local - Encerramento]]</f>
        <v>0</v>
      </c>
      <c r="AL434" s="105" t="str">
        <f>IF(BS_CONTROLE[[#This Row],[Entre - Estações]]=0, "-", BS_CONTROLE[[#This Row],[Entre - Estações]])</f>
        <v>-</v>
      </c>
      <c r="AM434" s="105" t="str">
        <f>IF(BS_CONTROLE[[#This Row],[SB]]=0, "-", BS_CONTROLE[[#This Row],[SB]])</f>
        <v>-</v>
      </c>
      <c r="AN434" s="105" t="str">
        <f>IF(BS_CONTROLE[[#This Row],[SUB]]=0, "-", BS_CONTROLE[[#This Row],[SUB]])</f>
        <v>-</v>
      </c>
      <c r="AO434" s="105">
        <f>BS_CONTROLE[[#This Row],[KM - Inicio]]</f>
        <v>0</v>
      </c>
      <c r="AP434" s="105">
        <f>BS_CONTROLE[[#This Row],[KM - Inicio]]</f>
        <v>0</v>
      </c>
      <c r="AQ434" s="108"/>
      <c r="AR434" s="108"/>
      <c r="AS434" s="108"/>
      <c r="AT434" s="135"/>
      <c r="AU434" s="135"/>
      <c r="AV434" s="13"/>
      <c r="AW434" s="13"/>
      <c r="AX434" s="176" t="str">
        <f>IF(D434="","*",IFERROR(IF(ISODD(COUNT(AR434:AW434)),"ERRO",SUM((AS434-AR434),(AU434-AT434),(AW434-AV434))),"ERRO"))</f>
        <v>*</v>
      </c>
      <c r="AY434" s="153"/>
      <c r="AZ434" s="109"/>
      <c r="BA434" s="9" t="str">
        <f>IFERROR(_xlfn.XLOOKUP(AH434, BS_ATIVIDADE[ATIVIDADE],BS_ATIVIDADE[UNIDADE] ), "*")</f>
        <v>*</v>
      </c>
      <c r="BB434" s="12" t="str" cm="1">
        <f t="array" ref="BB4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4" s="12" t="str" cm="1">
        <f t="array" ref="BC4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4" s="10" t="str" cm="1">
        <f t="array" ref="BD4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4" s="150"/>
      <c r="BF434" s="15"/>
      <c r="BG434" s="16"/>
      <c r="BH434" s="16"/>
      <c r="BI434" s="16"/>
      <c r="BJ434" s="17"/>
      <c r="BK434" s="15"/>
      <c r="BL434" s="130"/>
      <c r="BM434" s="130"/>
      <c r="BN434" s="130"/>
      <c r="BO434" s="17"/>
      <c r="BP434" s="11" t="str">
        <f t="shared" si="24"/>
        <v>Aderente</v>
      </c>
      <c r="BQ434" s="18" t="str">
        <f>IF(OR(B434="",E434=""),"*",AX434/O434)</f>
        <v>*</v>
      </c>
      <c r="BR434" s="18" t="str">
        <f>IF(OR(B434="",E434=""),"*",AZ434/P434)</f>
        <v>*</v>
      </c>
      <c r="BS434" s="210" t="str">
        <f t="shared" si="25"/>
        <v/>
      </c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</row>
    <row r="435" spans="1:122">
      <c r="A435" s="45" t="str">
        <f t="shared" si="23"/>
        <v/>
      </c>
      <c r="B435" s="102"/>
      <c r="C435" s="134" t="str">
        <f>IF(BS_CONTROLE[[#This Row],[DATA]]="","",WEEKNUM(BS_CONTROLE[[#This Row],[DATA]]))</f>
        <v/>
      </c>
      <c r="D435" s="104"/>
      <c r="E435" s="126"/>
      <c r="F435" s="142" t="str">
        <f>IF(D435="","*",VLOOKUP(E435,BS_ATIVIDADE[],3,FALSE))</f>
        <v>*</v>
      </c>
      <c r="G435" s="106"/>
      <c r="H435" s="106"/>
      <c r="I435" s="105"/>
      <c r="J435" s="105"/>
      <c r="K435" s="105"/>
      <c r="L435" s="127" t="str" cm="1">
        <f t="array" ref="L4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5" s="127" t="str" cm="1">
        <f t="array" ref="M4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5" s="106"/>
      <c r="O435" s="106"/>
      <c r="P435" s="105"/>
      <c r="Q435" s="9" t="str">
        <f>IF(E435=0, "*", IFERROR(_xlfn.XLOOKUP(E435, BS_ATIVIDADE[ATIVIDADE], BS_ATIVIDADE[UNIDADE]), "*"))</f>
        <v>*</v>
      </c>
      <c r="R435" s="128" t="str" cm="1">
        <f t="array" ref="R4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5" s="128" t="str" cm="1">
        <f t="array" ref="S4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5" s="10" t="str" cm="1">
        <f t="array" ref="T4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5" s="105"/>
      <c r="V435" s="151"/>
      <c r="W435" s="104"/>
      <c r="X435" s="129"/>
      <c r="Y435" s="104"/>
      <c r="Z435" s="105"/>
      <c r="AA435" s="103"/>
      <c r="AB435" s="152"/>
      <c r="AC435" s="107"/>
      <c r="AD435" s="105"/>
      <c r="AE435" s="105"/>
      <c r="AF435" s="105"/>
      <c r="AG435" s="14"/>
      <c r="AH435" s="126" t="str">
        <f>IF(BS_CONTROLE[[#This Row],[Atividade]]=0, "-", BS_CONTROLE[[#This Row],[Atividade]])</f>
        <v>-</v>
      </c>
      <c r="AI435" s="8" t="str">
        <f>IF(BS_CONTROLE[[#This Row],[Atividade]]=0, "-", BS_CONTROLE[[#This Row],[Atividade]])</f>
        <v>-</v>
      </c>
      <c r="AJ435" s="30">
        <f>BS_CONTROLE[[#This Row],[Local - Partida]]</f>
        <v>0</v>
      </c>
      <c r="AK435" s="30">
        <f>BS_CONTROLE[[#This Row],[Local - Encerramento]]</f>
        <v>0</v>
      </c>
      <c r="AL435" s="105" t="str">
        <f>IF(BS_CONTROLE[[#This Row],[Entre - Estações]]=0, "-", BS_CONTROLE[[#This Row],[Entre - Estações]])</f>
        <v>-</v>
      </c>
      <c r="AM435" s="105" t="str">
        <f>IF(BS_CONTROLE[[#This Row],[SB]]=0, "-", BS_CONTROLE[[#This Row],[SB]])</f>
        <v>-</v>
      </c>
      <c r="AN435" s="105" t="str">
        <f>IF(BS_CONTROLE[[#This Row],[SUB]]=0, "-", BS_CONTROLE[[#This Row],[SUB]])</f>
        <v>-</v>
      </c>
      <c r="AO435" s="105">
        <f>BS_CONTROLE[[#This Row],[KM - Inicio]]</f>
        <v>0</v>
      </c>
      <c r="AP435" s="105">
        <f>BS_CONTROLE[[#This Row],[KM - Inicio]]</f>
        <v>0</v>
      </c>
      <c r="AQ435" s="108"/>
      <c r="AR435" s="108"/>
      <c r="AS435" s="108"/>
      <c r="AT435" s="135"/>
      <c r="AU435" s="135"/>
      <c r="AV435" s="13"/>
      <c r="AW435" s="13"/>
      <c r="AX435" s="176" t="str">
        <f>IF(D435="","*",IFERROR(IF(ISODD(COUNT(AR435:AW435)),"ERRO",SUM((AS435-AR435),(AU435-AT435),(AW435-AV435))),"ERRO"))</f>
        <v>*</v>
      </c>
      <c r="AY435" s="153"/>
      <c r="AZ435" s="109"/>
      <c r="BA435" s="9" t="str">
        <f>IFERROR(_xlfn.XLOOKUP(AH435, BS_ATIVIDADE[ATIVIDADE],BS_ATIVIDADE[UNIDADE] ), "*")</f>
        <v>*</v>
      </c>
      <c r="BB435" s="12" t="str" cm="1">
        <f t="array" ref="BB4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5" s="12" t="str" cm="1">
        <f t="array" ref="BC4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5" s="10" t="str" cm="1">
        <f t="array" ref="BD4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5" s="150"/>
      <c r="BF435" s="15"/>
      <c r="BG435" s="16"/>
      <c r="BH435" s="16"/>
      <c r="BI435" s="16"/>
      <c r="BJ435" s="17"/>
      <c r="BK435" s="15"/>
      <c r="BL435" s="130"/>
      <c r="BM435" s="130"/>
      <c r="BN435" s="130"/>
      <c r="BO435" s="17"/>
      <c r="BP435" s="11" t="str">
        <f t="shared" si="24"/>
        <v>Aderente</v>
      </c>
      <c r="BQ435" s="18" t="str">
        <f>IF(OR(B435="",E435=""),"*",AX435/O435)</f>
        <v>*</v>
      </c>
      <c r="BR435" s="18" t="str">
        <f>IF(OR(B435="",E435=""),"*",AZ435/P435)</f>
        <v>*</v>
      </c>
      <c r="BS435" s="210" t="str">
        <f t="shared" si="25"/>
        <v/>
      </c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</row>
    <row r="436" spans="1:122">
      <c r="A436" s="45" t="str">
        <f t="shared" si="23"/>
        <v/>
      </c>
      <c r="B436" s="102"/>
      <c r="C436" s="134" t="str">
        <f>IF(BS_CONTROLE[[#This Row],[DATA]]="","",WEEKNUM(BS_CONTROLE[[#This Row],[DATA]]))</f>
        <v/>
      </c>
      <c r="D436" s="104"/>
      <c r="E436" s="126"/>
      <c r="F436" s="142" t="str">
        <f>IF(D436="","*",VLOOKUP(E436,BS_ATIVIDADE[],3,FALSE))</f>
        <v>*</v>
      </c>
      <c r="G436" s="106"/>
      <c r="H436" s="106"/>
      <c r="I436" s="105"/>
      <c r="J436" s="105"/>
      <c r="K436" s="105"/>
      <c r="L436" s="127" t="str" cm="1">
        <f t="array" ref="L4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6" s="127" t="str" cm="1">
        <f t="array" ref="M4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6" s="106"/>
      <c r="O436" s="106"/>
      <c r="P436" s="105"/>
      <c r="Q436" s="9" t="str">
        <f>IF(E436=0, "*", IFERROR(_xlfn.XLOOKUP(E436, BS_ATIVIDADE[ATIVIDADE], BS_ATIVIDADE[UNIDADE]), "*"))</f>
        <v>*</v>
      </c>
      <c r="R436" s="128" t="str" cm="1">
        <f t="array" ref="R4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6" s="128" t="str" cm="1">
        <f t="array" ref="S4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6" s="10" t="str" cm="1">
        <f t="array" ref="T4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6" s="105"/>
      <c r="V436" s="151"/>
      <c r="W436" s="104"/>
      <c r="X436" s="129"/>
      <c r="Y436" s="104"/>
      <c r="Z436" s="105"/>
      <c r="AA436" s="103"/>
      <c r="AB436" s="152"/>
      <c r="AC436" s="107"/>
      <c r="AD436" s="105"/>
      <c r="AE436" s="105"/>
      <c r="AF436" s="105"/>
      <c r="AG436" s="14"/>
      <c r="AH436" s="126" t="str">
        <f>IF(BS_CONTROLE[[#This Row],[Atividade]]=0, "-", BS_CONTROLE[[#This Row],[Atividade]])</f>
        <v>-</v>
      </c>
      <c r="AI436" s="8" t="str">
        <f>IF(BS_CONTROLE[[#This Row],[Atividade]]=0, "-", BS_CONTROLE[[#This Row],[Atividade]])</f>
        <v>-</v>
      </c>
      <c r="AJ436" s="30">
        <f>BS_CONTROLE[[#This Row],[Local - Partida]]</f>
        <v>0</v>
      </c>
      <c r="AK436" s="30">
        <f>BS_CONTROLE[[#This Row],[Local - Encerramento]]</f>
        <v>0</v>
      </c>
      <c r="AL436" s="105" t="str">
        <f>IF(BS_CONTROLE[[#This Row],[Entre - Estações]]=0, "-", BS_CONTROLE[[#This Row],[Entre - Estações]])</f>
        <v>-</v>
      </c>
      <c r="AM436" s="105" t="str">
        <f>IF(BS_CONTROLE[[#This Row],[SB]]=0, "-", BS_CONTROLE[[#This Row],[SB]])</f>
        <v>-</v>
      </c>
      <c r="AN436" s="105" t="str">
        <f>IF(BS_CONTROLE[[#This Row],[SUB]]=0, "-", BS_CONTROLE[[#This Row],[SUB]])</f>
        <v>-</v>
      </c>
      <c r="AO436" s="105">
        <f>BS_CONTROLE[[#This Row],[KM - Inicio]]</f>
        <v>0</v>
      </c>
      <c r="AP436" s="105">
        <f>BS_CONTROLE[[#This Row],[KM - Inicio]]</f>
        <v>0</v>
      </c>
      <c r="AQ436" s="108"/>
      <c r="AR436" s="108"/>
      <c r="AS436" s="108"/>
      <c r="AT436" s="135"/>
      <c r="AU436" s="135"/>
      <c r="AV436" s="13"/>
      <c r="AW436" s="13"/>
      <c r="AX436" s="176" t="str">
        <f>IF(D436="","*",IFERROR(IF(ISODD(COUNT(AR436:AW436)),"ERRO",SUM((AS436-AR436),(AU436-AT436),(AW436-AV436))),"ERRO"))</f>
        <v>*</v>
      </c>
      <c r="AY436" s="153"/>
      <c r="AZ436" s="109"/>
      <c r="BA436" s="9" t="str">
        <f>IFERROR(_xlfn.XLOOKUP(AH436, BS_ATIVIDADE[ATIVIDADE],BS_ATIVIDADE[UNIDADE] ), "*")</f>
        <v>*</v>
      </c>
      <c r="BB436" s="12" t="str" cm="1">
        <f t="array" ref="BB4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6" s="12" t="str" cm="1">
        <f t="array" ref="BC4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6" s="10" t="str" cm="1">
        <f t="array" ref="BD4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6" s="150"/>
      <c r="BF436" s="15"/>
      <c r="BG436" s="16"/>
      <c r="BH436" s="16"/>
      <c r="BI436" s="16"/>
      <c r="BJ436" s="17"/>
      <c r="BK436" s="15"/>
      <c r="BL436" s="130"/>
      <c r="BM436" s="130"/>
      <c r="BN436" s="130"/>
      <c r="BO436" s="17"/>
      <c r="BP436" s="11" t="str">
        <f t="shared" si="24"/>
        <v>Aderente</v>
      </c>
      <c r="BQ436" s="18" t="str">
        <f>IF(OR(B436="",E436=""),"*",AX436/O436)</f>
        <v>*</v>
      </c>
      <c r="BR436" s="18" t="str">
        <f>IF(OR(B436="",E436=""),"*",AZ436/P436)</f>
        <v>*</v>
      </c>
      <c r="BS436" s="210" t="str">
        <f t="shared" si="25"/>
        <v/>
      </c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</row>
    <row r="437" spans="1:122">
      <c r="A437" s="45" t="str">
        <f t="shared" si="23"/>
        <v/>
      </c>
      <c r="B437" s="102"/>
      <c r="C437" s="134" t="str">
        <f>IF(BS_CONTROLE[[#This Row],[DATA]]="","",WEEKNUM(BS_CONTROLE[[#This Row],[DATA]]))</f>
        <v/>
      </c>
      <c r="D437" s="104"/>
      <c r="E437" s="126"/>
      <c r="F437" s="142" t="str">
        <f>IF(D437="","*",VLOOKUP(E437,BS_ATIVIDADE[],3,FALSE))</f>
        <v>*</v>
      </c>
      <c r="G437" s="106"/>
      <c r="H437" s="106"/>
      <c r="I437" s="105"/>
      <c r="J437" s="105"/>
      <c r="K437" s="105"/>
      <c r="L437" s="127" t="str" cm="1">
        <f t="array" ref="L4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7" s="127" t="str" cm="1">
        <f t="array" ref="M4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7" s="106"/>
      <c r="O437" s="106"/>
      <c r="P437" s="105"/>
      <c r="Q437" s="9" t="str">
        <f>IF(E437=0, "*", IFERROR(_xlfn.XLOOKUP(E437, BS_ATIVIDADE[ATIVIDADE], BS_ATIVIDADE[UNIDADE]), "*"))</f>
        <v>*</v>
      </c>
      <c r="R437" s="128" t="str" cm="1">
        <f t="array" ref="R4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7" s="128" t="str" cm="1">
        <f t="array" ref="S4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7" s="10" t="str" cm="1">
        <f t="array" ref="T4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7" s="105"/>
      <c r="V437" s="151"/>
      <c r="W437" s="104"/>
      <c r="X437" s="129"/>
      <c r="Y437" s="104"/>
      <c r="Z437" s="105"/>
      <c r="AA437" s="103"/>
      <c r="AB437" s="152"/>
      <c r="AC437" s="107"/>
      <c r="AD437" s="105"/>
      <c r="AE437" s="105"/>
      <c r="AF437" s="105"/>
      <c r="AG437" s="14"/>
      <c r="AH437" s="126" t="str">
        <f>IF(BS_CONTROLE[[#This Row],[Atividade]]=0, "-", BS_CONTROLE[[#This Row],[Atividade]])</f>
        <v>-</v>
      </c>
      <c r="AI437" s="8" t="str">
        <f>IF(BS_CONTROLE[[#This Row],[Atividade]]=0, "-", BS_CONTROLE[[#This Row],[Atividade]])</f>
        <v>-</v>
      </c>
      <c r="AJ437" s="30">
        <f>BS_CONTROLE[[#This Row],[Local - Partida]]</f>
        <v>0</v>
      </c>
      <c r="AK437" s="30">
        <f>BS_CONTROLE[[#This Row],[Local - Encerramento]]</f>
        <v>0</v>
      </c>
      <c r="AL437" s="105" t="str">
        <f>IF(BS_CONTROLE[[#This Row],[Entre - Estações]]=0, "-", BS_CONTROLE[[#This Row],[Entre - Estações]])</f>
        <v>-</v>
      </c>
      <c r="AM437" s="105" t="str">
        <f>IF(BS_CONTROLE[[#This Row],[SB]]=0, "-", BS_CONTROLE[[#This Row],[SB]])</f>
        <v>-</v>
      </c>
      <c r="AN437" s="105" t="str">
        <f>IF(BS_CONTROLE[[#This Row],[SUB]]=0, "-", BS_CONTROLE[[#This Row],[SUB]])</f>
        <v>-</v>
      </c>
      <c r="AO437" s="105">
        <f>BS_CONTROLE[[#This Row],[KM - Inicio]]</f>
        <v>0</v>
      </c>
      <c r="AP437" s="105">
        <f>BS_CONTROLE[[#This Row],[KM - Inicio]]</f>
        <v>0</v>
      </c>
      <c r="AQ437" s="108"/>
      <c r="AR437" s="108"/>
      <c r="AS437" s="108"/>
      <c r="AT437" s="135"/>
      <c r="AU437" s="135"/>
      <c r="AV437" s="13"/>
      <c r="AW437" s="13"/>
      <c r="AX437" s="176" t="str">
        <f>IF(D437="","*",IFERROR(IF(ISODD(COUNT(AR437:AW437)),"ERRO",SUM((AS437-AR437),(AU437-AT437),(AW437-AV437))),"ERRO"))</f>
        <v>*</v>
      </c>
      <c r="AY437" s="153"/>
      <c r="AZ437" s="109"/>
      <c r="BA437" s="9" t="str">
        <f>IFERROR(_xlfn.XLOOKUP(AH437, BS_ATIVIDADE[ATIVIDADE],BS_ATIVIDADE[UNIDADE] ), "*")</f>
        <v>*</v>
      </c>
      <c r="BB437" s="12" t="str" cm="1">
        <f t="array" ref="BB4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7" s="12" t="str" cm="1">
        <f t="array" ref="BC4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7" s="10" t="str" cm="1">
        <f t="array" ref="BD4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7" s="150"/>
      <c r="BF437" s="15"/>
      <c r="BG437" s="16"/>
      <c r="BH437" s="16"/>
      <c r="BI437" s="16"/>
      <c r="BJ437" s="17"/>
      <c r="BK437" s="15"/>
      <c r="BL437" s="130"/>
      <c r="BM437" s="130"/>
      <c r="BN437" s="130"/>
      <c r="BO437" s="17"/>
      <c r="BP437" s="11" t="str">
        <f t="shared" si="24"/>
        <v>Aderente</v>
      </c>
      <c r="BQ437" s="18" t="str">
        <f>IF(OR(B437="",E437=""),"*",AX437/O437)</f>
        <v>*</v>
      </c>
      <c r="BR437" s="18" t="str">
        <f>IF(OR(B437="",E437=""),"*",AZ437/P437)</f>
        <v>*</v>
      </c>
      <c r="BS437" s="210" t="str">
        <f t="shared" si="25"/>
        <v/>
      </c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</row>
    <row r="438" spans="1:122">
      <c r="A438" s="45" t="str">
        <f t="shared" si="23"/>
        <v/>
      </c>
      <c r="B438" s="102"/>
      <c r="C438" s="134" t="str">
        <f>IF(BS_CONTROLE[[#This Row],[DATA]]="","",WEEKNUM(BS_CONTROLE[[#This Row],[DATA]]))</f>
        <v/>
      </c>
      <c r="D438" s="104"/>
      <c r="E438" s="126"/>
      <c r="F438" s="142" t="str">
        <f>IF(D438="","*",VLOOKUP(E438,BS_ATIVIDADE[],3,FALSE))</f>
        <v>*</v>
      </c>
      <c r="G438" s="106"/>
      <c r="H438" s="106"/>
      <c r="I438" s="105"/>
      <c r="J438" s="105"/>
      <c r="K438" s="105"/>
      <c r="L438" s="127" t="str" cm="1">
        <f t="array" ref="L4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8" s="127" t="str" cm="1">
        <f t="array" ref="M4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8" s="106"/>
      <c r="O438" s="106"/>
      <c r="P438" s="105"/>
      <c r="Q438" s="9" t="str">
        <f>IF(E438=0, "*", IFERROR(_xlfn.XLOOKUP(E438, BS_ATIVIDADE[ATIVIDADE], BS_ATIVIDADE[UNIDADE]), "*"))</f>
        <v>*</v>
      </c>
      <c r="R438" s="128" t="str" cm="1">
        <f t="array" ref="R4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8" s="128" t="str" cm="1">
        <f t="array" ref="S4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8" s="10" t="str" cm="1">
        <f t="array" ref="T4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8" s="105"/>
      <c r="V438" s="151"/>
      <c r="W438" s="104"/>
      <c r="X438" s="129"/>
      <c r="Y438" s="104"/>
      <c r="Z438" s="105"/>
      <c r="AA438" s="103"/>
      <c r="AB438" s="152"/>
      <c r="AC438" s="107"/>
      <c r="AD438" s="105"/>
      <c r="AE438" s="105"/>
      <c r="AF438" s="105"/>
      <c r="AG438" s="14"/>
      <c r="AH438" s="126" t="str">
        <f>IF(BS_CONTROLE[[#This Row],[Atividade]]=0, "-", BS_CONTROLE[[#This Row],[Atividade]])</f>
        <v>-</v>
      </c>
      <c r="AI438" s="8" t="str">
        <f>IF(BS_CONTROLE[[#This Row],[Atividade]]=0, "-", BS_CONTROLE[[#This Row],[Atividade]])</f>
        <v>-</v>
      </c>
      <c r="AJ438" s="30">
        <f>BS_CONTROLE[[#This Row],[Local - Partida]]</f>
        <v>0</v>
      </c>
      <c r="AK438" s="30">
        <f>BS_CONTROLE[[#This Row],[Local - Encerramento]]</f>
        <v>0</v>
      </c>
      <c r="AL438" s="105" t="str">
        <f>IF(BS_CONTROLE[[#This Row],[Entre - Estações]]=0, "-", BS_CONTROLE[[#This Row],[Entre - Estações]])</f>
        <v>-</v>
      </c>
      <c r="AM438" s="105" t="str">
        <f>IF(BS_CONTROLE[[#This Row],[SB]]=0, "-", BS_CONTROLE[[#This Row],[SB]])</f>
        <v>-</v>
      </c>
      <c r="AN438" s="105" t="str">
        <f>IF(BS_CONTROLE[[#This Row],[SUB]]=0, "-", BS_CONTROLE[[#This Row],[SUB]])</f>
        <v>-</v>
      </c>
      <c r="AO438" s="105">
        <f>BS_CONTROLE[[#This Row],[KM - Inicio]]</f>
        <v>0</v>
      </c>
      <c r="AP438" s="105">
        <f>BS_CONTROLE[[#This Row],[KM - Inicio]]</f>
        <v>0</v>
      </c>
      <c r="AQ438" s="108"/>
      <c r="AR438" s="108"/>
      <c r="AS438" s="108"/>
      <c r="AT438" s="135"/>
      <c r="AU438" s="135"/>
      <c r="AV438" s="13"/>
      <c r="AW438" s="13"/>
      <c r="AX438" s="176" t="str">
        <f>IF(D438="","*",IFERROR(IF(ISODD(COUNT(AR438:AW438)),"ERRO",SUM((AS438-AR438),(AU438-AT438),(AW438-AV438))),"ERRO"))</f>
        <v>*</v>
      </c>
      <c r="AY438" s="153"/>
      <c r="AZ438" s="109"/>
      <c r="BA438" s="9" t="str">
        <f>IFERROR(_xlfn.XLOOKUP(AH438, BS_ATIVIDADE[ATIVIDADE],BS_ATIVIDADE[UNIDADE] ), "*")</f>
        <v>*</v>
      </c>
      <c r="BB438" s="12" t="str" cm="1">
        <f t="array" ref="BB4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8" s="12" t="str" cm="1">
        <f t="array" ref="BC4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8" s="10" t="str" cm="1">
        <f t="array" ref="BD4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8" s="150"/>
      <c r="BF438" s="15"/>
      <c r="BG438" s="16"/>
      <c r="BH438" s="16"/>
      <c r="BI438" s="16"/>
      <c r="BJ438" s="17"/>
      <c r="BK438" s="15"/>
      <c r="BL438" s="130"/>
      <c r="BM438" s="130"/>
      <c r="BN438" s="130"/>
      <c r="BO438" s="17"/>
      <c r="BP438" s="11" t="str">
        <f t="shared" si="24"/>
        <v>Aderente</v>
      </c>
      <c r="BQ438" s="18" t="str">
        <f>IF(OR(B438="",E438=""),"*",AX438/O438)</f>
        <v>*</v>
      </c>
      <c r="BR438" s="18" t="str">
        <f>IF(OR(B438="",E438=""),"*",AZ438/P438)</f>
        <v>*</v>
      </c>
      <c r="BS438" s="210" t="str">
        <f t="shared" si="25"/>
        <v/>
      </c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</row>
    <row r="439" spans="1:122">
      <c r="A439" s="45" t="str">
        <f t="shared" si="23"/>
        <v/>
      </c>
      <c r="B439" s="102"/>
      <c r="C439" s="134" t="str">
        <f>IF(BS_CONTROLE[[#This Row],[DATA]]="","",WEEKNUM(BS_CONTROLE[[#This Row],[DATA]]))</f>
        <v/>
      </c>
      <c r="D439" s="104"/>
      <c r="E439" s="126"/>
      <c r="F439" s="142" t="str">
        <f>IF(D439="","*",VLOOKUP(E439,BS_ATIVIDADE[],3,FALSE))</f>
        <v>*</v>
      </c>
      <c r="G439" s="106"/>
      <c r="H439" s="106"/>
      <c r="I439" s="105"/>
      <c r="J439" s="105"/>
      <c r="K439" s="105"/>
      <c r="L439" s="127" t="str" cm="1">
        <f t="array" ref="L4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39" s="127" t="str" cm="1">
        <f t="array" ref="M4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39" s="106"/>
      <c r="O439" s="106"/>
      <c r="P439" s="105"/>
      <c r="Q439" s="9" t="str">
        <f>IF(E439=0, "*", IFERROR(_xlfn.XLOOKUP(E439, BS_ATIVIDADE[ATIVIDADE], BS_ATIVIDADE[UNIDADE]), "*"))</f>
        <v>*</v>
      </c>
      <c r="R439" s="128" t="str" cm="1">
        <f t="array" ref="R4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39" s="128" t="str" cm="1">
        <f t="array" ref="S4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39" s="10" t="str" cm="1">
        <f t="array" ref="T4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39" s="105"/>
      <c r="V439" s="151"/>
      <c r="W439" s="104"/>
      <c r="X439" s="129"/>
      <c r="Y439" s="104"/>
      <c r="Z439" s="105"/>
      <c r="AA439" s="103"/>
      <c r="AB439" s="152"/>
      <c r="AC439" s="107"/>
      <c r="AD439" s="105"/>
      <c r="AE439" s="105"/>
      <c r="AF439" s="105"/>
      <c r="AG439" s="14"/>
      <c r="AH439" s="126" t="str">
        <f>IF(BS_CONTROLE[[#This Row],[Atividade]]=0, "-", BS_CONTROLE[[#This Row],[Atividade]])</f>
        <v>-</v>
      </c>
      <c r="AI439" s="8" t="str">
        <f>IF(BS_CONTROLE[[#This Row],[Atividade]]=0, "-", BS_CONTROLE[[#This Row],[Atividade]])</f>
        <v>-</v>
      </c>
      <c r="AJ439" s="30">
        <f>BS_CONTROLE[[#This Row],[Local - Partida]]</f>
        <v>0</v>
      </c>
      <c r="AK439" s="30">
        <f>BS_CONTROLE[[#This Row],[Local - Encerramento]]</f>
        <v>0</v>
      </c>
      <c r="AL439" s="105" t="str">
        <f>IF(BS_CONTROLE[[#This Row],[Entre - Estações]]=0, "-", BS_CONTROLE[[#This Row],[Entre - Estações]])</f>
        <v>-</v>
      </c>
      <c r="AM439" s="105" t="str">
        <f>IF(BS_CONTROLE[[#This Row],[SB]]=0, "-", BS_CONTROLE[[#This Row],[SB]])</f>
        <v>-</v>
      </c>
      <c r="AN439" s="105" t="str">
        <f>IF(BS_CONTROLE[[#This Row],[SUB]]=0, "-", BS_CONTROLE[[#This Row],[SUB]])</f>
        <v>-</v>
      </c>
      <c r="AO439" s="105">
        <f>BS_CONTROLE[[#This Row],[KM - Inicio]]</f>
        <v>0</v>
      </c>
      <c r="AP439" s="105">
        <f>BS_CONTROLE[[#This Row],[KM - Inicio]]</f>
        <v>0</v>
      </c>
      <c r="AQ439" s="108"/>
      <c r="AR439" s="108"/>
      <c r="AS439" s="108"/>
      <c r="AT439" s="135"/>
      <c r="AU439" s="135"/>
      <c r="AV439" s="13"/>
      <c r="AW439" s="13"/>
      <c r="AX439" s="176" t="str">
        <f>IF(D439="","*",IFERROR(IF(ISODD(COUNT(AR439:AW439)),"ERRO",SUM((AS439-AR439),(AU439-AT439),(AW439-AV439))),"ERRO"))</f>
        <v>*</v>
      </c>
      <c r="AY439" s="153"/>
      <c r="AZ439" s="109"/>
      <c r="BA439" s="9" t="str">
        <f>IFERROR(_xlfn.XLOOKUP(AH439, BS_ATIVIDADE[ATIVIDADE],BS_ATIVIDADE[UNIDADE] ), "*")</f>
        <v>*</v>
      </c>
      <c r="BB439" s="12" t="str" cm="1">
        <f t="array" ref="BB4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39" s="12" t="str" cm="1">
        <f t="array" ref="BC4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39" s="10" t="str" cm="1">
        <f t="array" ref="BD4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39" s="150"/>
      <c r="BF439" s="15"/>
      <c r="BG439" s="16"/>
      <c r="BH439" s="16"/>
      <c r="BI439" s="16"/>
      <c r="BJ439" s="17"/>
      <c r="BK439" s="15"/>
      <c r="BL439" s="130"/>
      <c r="BM439" s="130"/>
      <c r="BN439" s="130"/>
      <c r="BO439" s="17"/>
      <c r="BP439" s="11" t="str">
        <f t="shared" si="24"/>
        <v>Aderente</v>
      </c>
      <c r="BQ439" s="18" t="str">
        <f>IF(OR(B439="",E439=""),"*",AX439/O439)</f>
        <v>*</v>
      </c>
      <c r="BR439" s="18" t="str">
        <f>IF(OR(B439="",E439=""),"*",AZ439/P439)</f>
        <v>*</v>
      </c>
      <c r="BS439" s="210" t="str">
        <f t="shared" si="25"/>
        <v/>
      </c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</row>
    <row r="440" spans="1:122">
      <c r="A440" s="45" t="str">
        <f t="shared" si="23"/>
        <v/>
      </c>
      <c r="B440" s="102"/>
      <c r="C440" s="134" t="str">
        <f>IF(BS_CONTROLE[[#This Row],[DATA]]="","",WEEKNUM(BS_CONTROLE[[#This Row],[DATA]]))</f>
        <v/>
      </c>
      <c r="D440" s="104"/>
      <c r="E440" s="126"/>
      <c r="F440" s="142" t="str">
        <f>IF(D440="","*",VLOOKUP(E440,BS_ATIVIDADE[],3,FALSE))</f>
        <v>*</v>
      </c>
      <c r="G440" s="106"/>
      <c r="H440" s="106"/>
      <c r="I440" s="105"/>
      <c r="J440" s="105"/>
      <c r="K440" s="105"/>
      <c r="L440" s="127" t="str" cm="1">
        <f t="array" ref="L4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0" s="127" t="str" cm="1">
        <f t="array" ref="M4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0" s="106"/>
      <c r="O440" s="106"/>
      <c r="P440" s="105"/>
      <c r="Q440" s="9" t="str">
        <f>IF(E440=0, "*", IFERROR(_xlfn.XLOOKUP(E440, BS_ATIVIDADE[ATIVIDADE], BS_ATIVIDADE[UNIDADE]), "*"))</f>
        <v>*</v>
      </c>
      <c r="R440" s="128" t="str" cm="1">
        <f t="array" ref="R4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0" s="128" t="str" cm="1">
        <f t="array" ref="S4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0" s="10" t="str" cm="1">
        <f t="array" ref="T4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0" s="105"/>
      <c r="V440" s="151"/>
      <c r="W440" s="104"/>
      <c r="X440" s="129"/>
      <c r="Y440" s="104"/>
      <c r="Z440" s="105"/>
      <c r="AA440" s="103"/>
      <c r="AB440" s="152"/>
      <c r="AC440" s="107"/>
      <c r="AD440" s="105"/>
      <c r="AE440" s="105"/>
      <c r="AF440" s="105"/>
      <c r="AG440" s="14"/>
      <c r="AH440" s="126" t="str">
        <f>IF(BS_CONTROLE[[#This Row],[Atividade]]=0, "-", BS_CONTROLE[[#This Row],[Atividade]])</f>
        <v>-</v>
      </c>
      <c r="AI440" s="8" t="str">
        <f>IF(BS_CONTROLE[[#This Row],[Atividade]]=0, "-", BS_CONTROLE[[#This Row],[Atividade]])</f>
        <v>-</v>
      </c>
      <c r="AJ440" s="30">
        <f>BS_CONTROLE[[#This Row],[Local - Partida]]</f>
        <v>0</v>
      </c>
      <c r="AK440" s="30">
        <f>BS_CONTROLE[[#This Row],[Local - Encerramento]]</f>
        <v>0</v>
      </c>
      <c r="AL440" s="105" t="str">
        <f>IF(BS_CONTROLE[[#This Row],[Entre - Estações]]=0, "-", BS_CONTROLE[[#This Row],[Entre - Estações]])</f>
        <v>-</v>
      </c>
      <c r="AM440" s="105" t="str">
        <f>IF(BS_CONTROLE[[#This Row],[SB]]=0, "-", BS_CONTROLE[[#This Row],[SB]])</f>
        <v>-</v>
      </c>
      <c r="AN440" s="105" t="str">
        <f>IF(BS_CONTROLE[[#This Row],[SUB]]=0, "-", BS_CONTROLE[[#This Row],[SUB]])</f>
        <v>-</v>
      </c>
      <c r="AO440" s="105">
        <f>BS_CONTROLE[[#This Row],[KM - Inicio]]</f>
        <v>0</v>
      </c>
      <c r="AP440" s="105">
        <f>BS_CONTROLE[[#This Row],[KM - Inicio]]</f>
        <v>0</v>
      </c>
      <c r="AQ440" s="108"/>
      <c r="AR440" s="108"/>
      <c r="AS440" s="108"/>
      <c r="AT440" s="135"/>
      <c r="AU440" s="135"/>
      <c r="AV440" s="13"/>
      <c r="AW440" s="13"/>
      <c r="AX440" s="176" t="str">
        <f>IF(D440="","*",IFERROR(IF(ISODD(COUNT(AR440:AW440)),"ERRO",SUM((AS440-AR440),(AU440-AT440),(AW440-AV440))),"ERRO"))</f>
        <v>*</v>
      </c>
      <c r="AY440" s="153"/>
      <c r="AZ440" s="109"/>
      <c r="BA440" s="9" t="str">
        <f>IFERROR(_xlfn.XLOOKUP(AH440, BS_ATIVIDADE[ATIVIDADE],BS_ATIVIDADE[UNIDADE] ), "*")</f>
        <v>*</v>
      </c>
      <c r="BB440" s="12" t="str" cm="1">
        <f t="array" ref="BB4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0" s="12" t="str" cm="1">
        <f t="array" ref="BC4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0" s="10" t="str" cm="1">
        <f t="array" ref="BD4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0" s="150"/>
      <c r="BF440" s="15"/>
      <c r="BG440" s="16"/>
      <c r="BH440" s="16"/>
      <c r="BI440" s="16"/>
      <c r="BJ440" s="17"/>
      <c r="BK440" s="15"/>
      <c r="BL440" s="130"/>
      <c r="BM440" s="130"/>
      <c r="BN440" s="130"/>
      <c r="BO440" s="17"/>
      <c r="BP440" s="11" t="str">
        <f t="shared" si="24"/>
        <v>Aderente</v>
      </c>
      <c r="BQ440" s="18" t="str">
        <f>IF(OR(B440="",E440=""),"*",AX440/O440)</f>
        <v>*</v>
      </c>
      <c r="BR440" s="18" t="str">
        <f>IF(OR(B440="",E440=""),"*",AZ440/P440)</f>
        <v>*</v>
      </c>
      <c r="BS440" s="210" t="str">
        <f t="shared" si="25"/>
        <v/>
      </c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</row>
    <row r="441" spans="1:122">
      <c r="A441" s="45" t="str">
        <f t="shared" si="23"/>
        <v/>
      </c>
      <c r="B441" s="102"/>
      <c r="C441" s="134" t="str">
        <f>IF(BS_CONTROLE[[#This Row],[DATA]]="","",WEEKNUM(BS_CONTROLE[[#This Row],[DATA]]))</f>
        <v/>
      </c>
      <c r="D441" s="104"/>
      <c r="E441" s="126"/>
      <c r="F441" s="142" t="str">
        <f>IF(D441="","*",VLOOKUP(E441,BS_ATIVIDADE[],3,FALSE))</f>
        <v>*</v>
      </c>
      <c r="G441" s="106"/>
      <c r="H441" s="106"/>
      <c r="I441" s="105"/>
      <c r="J441" s="105"/>
      <c r="K441" s="105"/>
      <c r="L441" s="127" t="str" cm="1">
        <f t="array" ref="L4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1" s="127" t="str" cm="1">
        <f t="array" ref="M4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1" s="106"/>
      <c r="O441" s="106"/>
      <c r="P441" s="105"/>
      <c r="Q441" s="9" t="str">
        <f>IF(E441=0, "*", IFERROR(_xlfn.XLOOKUP(E441, BS_ATIVIDADE[ATIVIDADE], BS_ATIVIDADE[UNIDADE]), "*"))</f>
        <v>*</v>
      </c>
      <c r="R441" s="128" t="str" cm="1">
        <f t="array" ref="R4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1" s="128" t="str" cm="1">
        <f t="array" ref="S4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1" s="10" t="str" cm="1">
        <f t="array" ref="T4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1" s="105"/>
      <c r="V441" s="151"/>
      <c r="W441" s="104"/>
      <c r="X441" s="129"/>
      <c r="Y441" s="104"/>
      <c r="Z441" s="105"/>
      <c r="AA441" s="103"/>
      <c r="AB441" s="152"/>
      <c r="AC441" s="107"/>
      <c r="AD441" s="105"/>
      <c r="AE441" s="105"/>
      <c r="AF441" s="105"/>
      <c r="AG441" s="14"/>
      <c r="AH441" s="126" t="str">
        <f>IF(BS_CONTROLE[[#This Row],[Atividade]]=0, "-", BS_CONTROLE[[#This Row],[Atividade]])</f>
        <v>-</v>
      </c>
      <c r="AI441" s="8" t="str">
        <f>IF(BS_CONTROLE[[#This Row],[Atividade]]=0, "-", BS_CONTROLE[[#This Row],[Atividade]])</f>
        <v>-</v>
      </c>
      <c r="AJ441" s="30">
        <f>BS_CONTROLE[[#This Row],[Local - Partida]]</f>
        <v>0</v>
      </c>
      <c r="AK441" s="30">
        <f>BS_CONTROLE[[#This Row],[Local - Encerramento]]</f>
        <v>0</v>
      </c>
      <c r="AL441" s="105" t="str">
        <f>IF(BS_CONTROLE[[#This Row],[Entre - Estações]]=0, "-", BS_CONTROLE[[#This Row],[Entre - Estações]])</f>
        <v>-</v>
      </c>
      <c r="AM441" s="105" t="str">
        <f>IF(BS_CONTROLE[[#This Row],[SB]]=0, "-", BS_CONTROLE[[#This Row],[SB]])</f>
        <v>-</v>
      </c>
      <c r="AN441" s="105" t="str">
        <f>IF(BS_CONTROLE[[#This Row],[SUB]]=0, "-", BS_CONTROLE[[#This Row],[SUB]])</f>
        <v>-</v>
      </c>
      <c r="AO441" s="105">
        <f>BS_CONTROLE[[#This Row],[KM - Inicio]]</f>
        <v>0</v>
      </c>
      <c r="AP441" s="105">
        <f>BS_CONTROLE[[#This Row],[KM - Inicio]]</f>
        <v>0</v>
      </c>
      <c r="AQ441" s="108"/>
      <c r="AR441" s="108"/>
      <c r="AS441" s="108"/>
      <c r="AT441" s="135"/>
      <c r="AU441" s="135"/>
      <c r="AV441" s="13"/>
      <c r="AW441" s="13"/>
      <c r="AX441" s="176" t="str">
        <f>IF(D441="","*",IFERROR(IF(ISODD(COUNT(AR441:AW441)),"ERRO",SUM((AS441-AR441),(AU441-AT441),(AW441-AV441))),"ERRO"))</f>
        <v>*</v>
      </c>
      <c r="AY441" s="153"/>
      <c r="AZ441" s="109"/>
      <c r="BA441" s="9" t="str">
        <f>IFERROR(_xlfn.XLOOKUP(AH441, BS_ATIVIDADE[ATIVIDADE],BS_ATIVIDADE[UNIDADE] ), "*")</f>
        <v>*</v>
      </c>
      <c r="BB441" s="12" t="str" cm="1">
        <f t="array" ref="BB4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1" s="12" t="str" cm="1">
        <f t="array" ref="BC4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1" s="10" t="str" cm="1">
        <f t="array" ref="BD4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1" s="150"/>
      <c r="BF441" s="15"/>
      <c r="BG441" s="16"/>
      <c r="BH441" s="16"/>
      <c r="BI441" s="16"/>
      <c r="BJ441" s="17"/>
      <c r="BK441" s="15"/>
      <c r="BL441" s="130"/>
      <c r="BM441" s="130"/>
      <c r="BN441" s="130"/>
      <c r="BO441" s="17"/>
      <c r="BP441" s="11" t="str">
        <f t="shared" si="24"/>
        <v>Aderente</v>
      </c>
      <c r="BQ441" s="18" t="str">
        <f>IF(OR(B441="",E441=""),"*",AX441/O441)</f>
        <v>*</v>
      </c>
      <c r="BR441" s="18" t="str">
        <f>IF(OR(B441="",E441=""),"*",AZ441/P441)</f>
        <v>*</v>
      </c>
      <c r="BS441" s="210" t="str">
        <f t="shared" si="25"/>
        <v/>
      </c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</row>
    <row r="442" spans="1:122">
      <c r="A442" s="45" t="str">
        <f t="shared" si="23"/>
        <v/>
      </c>
      <c r="B442" s="102"/>
      <c r="C442" s="134" t="str">
        <f>IF(BS_CONTROLE[[#This Row],[DATA]]="","",WEEKNUM(BS_CONTROLE[[#This Row],[DATA]]))</f>
        <v/>
      </c>
      <c r="D442" s="104"/>
      <c r="E442" s="126"/>
      <c r="F442" s="142" t="str">
        <f>IF(D442="","*",VLOOKUP(E442,BS_ATIVIDADE[],3,FALSE))</f>
        <v>*</v>
      </c>
      <c r="G442" s="106"/>
      <c r="H442" s="106"/>
      <c r="I442" s="105"/>
      <c r="J442" s="105"/>
      <c r="K442" s="105"/>
      <c r="L442" s="127" t="str" cm="1">
        <f t="array" ref="L4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2" s="127" t="str" cm="1">
        <f t="array" ref="M4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2" s="106"/>
      <c r="O442" s="106"/>
      <c r="P442" s="105"/>
      <c r="Q442" s="9" t="str">
        <f>IF(E442=0, "*", IFERROR(_xlfn.XLOOKUP(E442, BS_ATIVIDADE[ATIVIDADE], BS_ATIVIDADE[UNIDADE]), "*"))</f>
        <v>*</v>
      </c>
      <c r="R442" s="128" t="str" cm="1">
        <f t="array" ref="R4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2" s="128" t="str" cm="1">
        <f t="array" ref="S4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2" s="10" t="str" cm="1">
        <f t="array" ref="T4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2" s="105"/>
      <c r="V442" s="151"/>
      <c r="W442" s="104"/>
      <c r="X442" s="129"/>
      <c r="Y442" s="104"/>
      <c r="Z442" s="105"/>
      <c r="AA442" s="103"/>
      <c r="AB442" s="152"/>
      <c r="AC442" s="107"/>
      <c r="AD442" s="105"/>
      <c r="AE442" s="105"/>
      <c r="AF442" s="105"/>
      <c r="AG442" s="14"/>
      <c r="AH442" s="126" t="str">
        <f>IF(BS_CONTROLE[[#This Row],[Atividade]]=0, "-", BS_CONTROLE[[#This Row],[Atividade]])</f>
        <v>-</v>
      </c>
      <c r="AI442" s="8" t="str">
        <f>IF(BS_CONTROLE[[#This Row],[Atividade]]=0, "-", BS_CONTROLE[[#This Row],[Atividade]])</f>
        <v>-</v>
      </c>
      <c r="AJ442" s="30">
        <f>BS_CONTROLE[[#This Row],[Local - Partida]]</f>
        <v>0</v>
      </c>
      <c r="AK442" s="30">
        <f>BS_CONTROLE[[#This Row],[Local - Encerramento]]</f>
        <v>0</v>
      </c>
      <c r="AL442" s="105" t="str">
        <f>IF(BS_CONTROLE[[#This Row],[Entre - Estações]]=0, "-", BS_CONTROLE[[#This Row],[Entre - Estações]])</f>
        <v>-</v>
      </c>
      <c r="AM442" s="105" t="str">
        <f>IF(BS_CONTROLE[[#This Row],[SB]]=0, "-", BS_CONTROLE[[#This Row],[SB]])</f>
        <v>-</v>
      </c>
      <c r="AN442" s="105" t="str">
        <f>IF(BS_CONTROLE[[#This Row],[SUB]]=0, "-", BS_CONTROLE[[#This Row],[SUB]])</f>
        <v>-</v>
      </c>
      <c r="AO442" s="105">
        <f>BS_CONTROLE[[#This Row],[KM - Inicio]]</f>
        <v>0</v>
      </c>
      <c r="AP442" s="105">
        <f>BS_CONTROLE[[#This Row],[KM - Inicio]]</f>
        <v>0</v>
      </c>
      <c r="AQ442" s="108"/>
      <c r="AR442" s="108"/>
      <c r="AS442" s="108"/>
      <c r="AT442" s="135"/>
      <c r="AU442" s="135"/>
      <c r="AV442" s="13"/>
      <c r="AW442" s="13"/>
      <c r="AX442" s="176" t="str">
        <f>IF(D442="","*",IFERROR(IF(ISODD(COUNT(AR442:AW442)),"ERRO",SUM((AS442-AR442),(AU442-AT442),(AW442-AV442))),"ERRO"))</f>
        <v>*</v>
      </c>
      <c r="AY442" s="153"/>
      <c r="AZ442" s="109"/>
      <c r="BA442" s="9" t="str">
        <f>IFERROR(_xlfn.XLOOKUP(AH442, BS_ATIVIDADE[ATIVIDADE],BS_ATIVIDADE[UNIDADE] ), "*")</f>
        <v>*</v>
      </c>
      <c r="BB442" s="12" t="str" cm="1">
        <f t="array" ref="BB4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2" s="12" t="str" cm="1">
        <f t="array" ref="BC4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2" s="10" t="str" cm="1">
        <f t="array" ref="BD4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2" s="150"/>
      <c r="BF442" s="15"/>
      <c r="BG442" s="16"/>
      <c r="BH442" s="16"/>
      <c r="BI442" s="16"/>
      <c r="BJ442" s="17"/>
      <c r="BK442" s="15"/>
      <c r="BL442" s="130"/>
      <c r="BM442" s="130"/>
      <c r="BN442" s="130"/>
      <c r="BO442" s="17"/>
      <c r="BP442" s="11" t="str">
        <f t="shared" si="24"/>
        <v>Aderente</v>
      </c>
      <c r="BQ442" s="18" t="str">
        <f>IF(OR(B442="",E442=""),"*",AX442/O442)</f>
        <v>*</v>
      </c>
      <c r="BR442" s="18" t="str">
        <f>IF(OR(B442="",E442=""),"*",AZ442/P442)</f>
        <v>*</v>
      </c>
      <c r="BS442" s="210" t="str">
        <f t="shared" si="25"/>
        <v/>
      </c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</row>
    <row r="443" spans="1:122">
      <c r="A443" s="45" t="str">
        <f t="shared" si="23"/>
        <v/>
      </c>
      <c r="B443" s="102"/>
      <c r="C443" s="134" t="str">
        <f>IF(BS_CONTROLE[[#This Row],[DATA]]="","",WEEKNUM(BS_CONTROLE[[#This Row],[DATA]]))</f>
        <v/>
      </c>
      <c r="D443" s="104"/>
      <c r="E443" s="126"/>
      <c r="F443" s="142" t="str">
        <f>IF(D443="","*",VLOOKUP(E443,BS_ATIVIDADE[],3,FALSE))</f>
        <v>*</v>
      </c>
      <c r="G443" s="106"/>
      <c r="H443" s="106"/>
      <c r="I443" s="105"/>
      <c r="J443" s="105"/>
      <c r="K443" s="105"/>
      <c r="L443" s="127" t="str" cm="1">
        <f t="array" ref="L4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3" s="127" t="str" cm="1">
        <f t="array" ref="M4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3" s="106"/>
      <c r="O443" s="106"/>
      <c r="P443" s="105"/>
      <c r="Q443" s="9" t="str">
        <f>IF(E443=0, "*", IFERROR(_xlfn.XLOOKUP(E443, BS_ATIVIDADE[ATIVIDADE], BS_ATIVIDADE[UNIDADE]), "*"))</f>
        <v>*</v>
      </c>
      <c r="R443" s="128" t="str" cm="1">
        <f t="array" ref="R4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3" s="128" t="str" cm="1">
        <f t="array" ref="S4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3" s="10" t="str" cm="1">
        <f t="array" ref="T4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3" s="105"/>
      <c r="V443" s="151"/>
      <c r="W443" s="104"/>
      <c r="X443" s="129"/>
      <c r="Y443" s="104"/>
      <c r="Z443" s="105"/>
      <c r="AA443" s="103"/>
      <c r="AB443" s="152"/>
      <c r="AC443" s="107"/>
      <c r="AD443" s="105"/>
      <c r="AE443" s="105"/>
      <c r="AF443" s="105"/>
      <c r="AG443" s="14"/>
      <c r="AH443" s="126" t="str">
        <f>IF(BS_CONTROLE[[#This Row],[Atividade]]=0, "-", BS_CONTROLE[[#This Row],[Atividade]])</f>
        <v>-</v>
      </c>
      <c r="AI443" s="8" t="str">
        <f>IF(BS_CONTROLE[[#This Row],[Atividade]]=0, "-", BS_CONTROLE[[#This Row],[Atividade]])</f>
        <v>-</v>
      </c>
      <c r="AJ443" s="30">
        <f>BS_CONTROLE[[#This Row],[Local - Partida]]</f>
        <v>0</v>
      </c>
      <c r="AK443" s="30">
        <f>BS_CONTROLE[[#This Row],[Local - Encerramento]]</f>
        <v>0</v>
      </c>
      <c r="AL443" s="105" t="str">
        <f>IF(BS_CONTROLE[[#This Row],[Entre - Estações]]=0, "-", BS_CONTROLE[[#This Row],[Entre - Estações]])</f>
        <v>-</v>
      </c>
      <c r="AM443" s="105" t="str">
        <f>IF(BS_CONTROLE[[#This Row],[SB]]=0, "-", BS_CONTROLE[[#This Row],[SB]])</f>
        <v>-</v>
      </c>
      <c r="AN443" s="105" t="str">
        <f>IF(BS_CONTROLE[[#This Row],[SUB]]=0, "-", BS_CONTROLE[[#This Row],[SUB]])</f>
        <v>-</v>
      </c>
      <c r="AO443" s="105">
        <f>BS_CONTROLE[[#This Row],[KM - Inicio]]</f>
        <v>0</v>
      </c>
      <c r="AP443" s="105">
        <f>BS_CONTROLE[[#This Row],[KM - Inicio]]</f>
        <v>0</v>
      </c>
      <c r="AQ443" s="108"/>
      <c r="AR443" s="108"/>
      <c r="AS443" s="108"/>
      <c r="AT443" s="135"/>
      <c r="AU443" s="135"/>
      <c r="AV443" s="13"/>
      <c r="AW443" s="13"/>
      <c r="AX443" s="176" t="str">
        <f>IF(D443="","*",IFERROR(IF(ISODD(COUNT(AR443:AW443)),"ERRO",SUM((AS443-AR443),(AU443-AT443),(AW443-AV443))),"ERRO"))</f>
        <v>*</v>
      </c>
      <c r="AY443" s="153"/>
      <c r="AZ443" s="109"/>
      <c r="BA443" s="9" t="str">
        <f>IFERROR(_xlfn.XLOOKUP(AH443, BS_ATIVIDADE[ATIVIDADE],BS_ATIVIDADE[UNIDADE] ), "*")</f>
        <v>*</v>
      </c>
      <c r="BB443" s="12" t="str" cm="1">
        <f t="array" ref="BB4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3" s="12" t="str" cm="1">
        <f t="array" ref="BC4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3" s="10" t="str" cm="1">
        <f t="array" ref="BD4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3" s="150"/>
      <c r="BF443" s="15"/>
      <c r="BG443" s="16"/>
      <c r="BH443" s="16"/>
      <c r="BI443" s="16"/>
      <c r="BJ443" s="17"/>
      <c r="BK443" s="15"/>
      <c r="BL443" s="130"/>
      <c r="BM443" s="130"/>
      <c r="BN443" s="130"/>
      <c r="BO443" s="17"/>
      <c r="BP443" s="11" t="str">
        <f t="shared" si="24"/>
        <v>Aderente</v>
      </c>
      <c r="BQ443" s="18" t="str">
        <f>IF(OR(B443="",E443=""),"*",AX443/O443)</f>
        <v>*</v>
      </c>
      <c r="BR443" s="18" t="str">
        <f>IF(OR(B443="",E443=""),"*",AZ443/P443)</f>
        <v>*</v>
      </c>
      <c r="BS443" s="210" t="str">
        <f t="shared" si="25"/>
        <v/>
      </c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</row>
    <row r="444" spans="1:122">
      <c r="A444" s="45" t="str">
        <f t="shared" si="23"/>
        <v/>
      </c>
      <c r="B444" s="102"/>
      <c r="C444" s="134" t="str">
        <f>IF(BS_CONTROLE[[#This Row],[DATA]]="","",WEEKNUM(BS_CONTROLE[[#This Row],[DATA]]))</f>
        <v/>
      </c>
      <c r="D444" s="104"/>
      <c r="E444" s="126"/>
      <c r="F444" s="142" t="str">
        <f>IF(D444="","*",VLOOKUP(E444,BS_ATIVIDADE[],3,FALSE))</f>
        <v>*</v>
      </c>
      <c r="G444" s="106"/>
      <c r="H444" s="106"/>
      <c r="I444" s="105"/>
      <c r="J444" s="105"/>
      <c r="K444" s="105"/>
      <c r="L444" s="127" t="str" cm="1">
        <f t="array" ref="L4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4" s="127" t="str" cm="1">
        <f t="array" ref="M4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4" s="106"/>
      <c r="O444" s="106"/>
      <c r="P444" s="105"/>
      <c r="Q444" s="9" t="str">
        <f>IF(E444=0, "*", IFERROR(_xlfn.XLOOKUP(E444, BS_ATIVIDADE[ATIVIDADE], BS_ATIVIDADE[UNIDADE]), "*"))</f>
        <v>*</v>
      </c>
      <c r="R444" s="128" t="str" cm="1">
        <f t="array" ref="R4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4" s="128" t="str" cm="1">
        <f t="array" ref="S4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4" s="10" t="str" cm="1">
        <f t="array" ref="T4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4" s="105"/>
      <c r="V444" s="151"/>
      <c r="W444" s="104"/>
      <c r="X444" s="129"/>
      <c r="Y444" s="104"/>
      <c r="Z444" s="105"/>
      <c r="AA444" s="103"/>
      <c r="AB444" s="152"/>
      <c r="AC444" s="107"/>
      <c r="AD444" s="105"/>
      <c r="AE444" s="105"/>
      <c r="AF444" s="105"/>
      <c r="AG444" s="14"/>
      <c r="AH444" s="126" t="str">
        <f>IF(BS_CONTROLE[[#This Row],[Atividade]]=0, "-", BS_CONTROLE[[#This Row],[Atividade]])</f>
        <v>-</v>
      </c>
      <c r="AI444" s="8" t="str">
        <f>IF(BS_CONTROLE[[#This Row],[Atividade]]=0, "-", BS_CONTROLE[[#This Row],[Atividade]])</f>
        <v>-</v>
      </c>
      <c r="AJ444" s="30">
        <f>BS_CONTROLE[[#This Row],[Local - Partida]]</f>
        <v>0</v>
      </c>
      <c r="AK444" s="30">
        <f>BS_CONTROLE[[#This Row],[Local - Encerramento]]</f>
        <v>0</v>
      </c>
      <c r="AL444" s="105" t="str">
        <f>IF(BS_CONTROLE[[#This Row],[Entre - Estações]]=0, "-", BS_CONTROLE[[#This Row],[Entre - Estações]])</f>
        <v>-</v>
      </c>
      <c r="AM444" s="105" t="str">
        <f>IF(BS_CONTROLE[[#This Row],[SB]]=0, "-", BS_CONTROLE[[#This Row],[SB]])</f>
        <v>-</v>
      </c>
      <c r="AN444" s="105" t="str">
        <f>IF(BS_CONTROLE[[#This Row],[SUB]]=0, "-", BS_CONTROLE[[#This Row],[SUB]])</f>
        <v>-</v>
      </c>
      <c r="AO444" s="105">
        <f>BS_CONTROLE[[#This Row],[KM - Inicio]]</f>
        <v>0</v>
      </c>
      <c r="AP444" s="105">
        <f>BS_CONTROLE[[#This Row],[KM - Inicio]]</f>
        <v>0</v>
      </c>
      <c r="AQ444" s="108"/>
      <c r="AR444" s="108"/>
      <c r="AS444" s="108"/>
      <c r="AT444" s="135"/>
      <c r="AU444" s="135"/>
      <c r="AV444" s="13"/>
      <c r="AW444" s="13"/>
      <c r="AX444" s="176" t="str">
        <f>IF(D444="","*",IFERROR(IF(ISODD(COUNT(AR444:AW444)),"ERRO",SUM((AS444-AR444),(AU444-AT444),(AW444-AV444))),"ERRO"))</f>
        <v>*</v>
      </c>
      <c r="AY444" s="153"/>
      <c r="AZ444" s="109"/>
      <c r="BA444" s="9" t="str">
        <f>IFERROR(_xlfn.XLOOKUP(AH444, BS_ATIVIDADE[ATIVIDADE],BS_ATIVIDADE[UNIDADE] ), "*")</f>
        <v>*</v>
      </c>
      <c r="BB444" s="12" t="str" cm="1">
        <f t="array" ref="BB4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4" s="12" t="str" cm="1">
        <f t="array" ref="BC4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4" s="10" t="str" cm="1">
        <f t="array" ref="BD4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4" s="150"/>
      <c r="BF444" s="15"/>
      <c r="BG444" s="16"/>
      <c r="BH444" s="16"/>
      <c r="BI444" s="16"/>
      <c r="BJ444" s="17"/>
      <c r="BK444" s="15"/>
      <c r="BL444" s="130"/>
      <c r="BM444" s="130"/>
      <c r="BN444" s="130"/>
      <c r="BO444" s="17"/>
      <c r="BP444" s="11" t="str">
        <f t="shared" si="24"/>
        <v>Aderente</v>
      </c>
      <c r="BQ444" s="18" t="str">
        <f>IF(OR(B444="",E444=""),"*",AX444/O444)</f>
        <v>*</v>
      </c>
      <c r="BR444" s="18" t="str">
        <f>IF(OR(B444="",E444=""),"*",AZ444/P444)</f>
        <v>*</v>
      </c>
      <c r="BS444" s="210" t="str">
        <f t="shared" si="25"/>
        <v/>
      </c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</row>
    <row r="445" spans="1:122">
      <c r="A445" s="45" t="str">
        <f t="shared" si="23"/>
        <v/>
      </c>
      <c r="B445" s="102"/>
      <c r="C445" s="134" t="str">
        <f>IF(BS_CONTROLE[[#This Row],[DATA]]="","",WEEKNUM(BS_CONTROLE[[#This Row],[DATA]]))</f>
        <v/>
      </c>
      <c r="D445" s="104"/>
      <c r="E445" s="126"/>
      <c r="F445" s="142" t="str">
        <f>IF(D445="","*",VLOOKUP(E445,BS_ATIVIDADE[],3,FALSE))</f>
        <v>*</v>
      </c>
      <c r="G445" s="106"/>
      <c r="H445" s="106"/>
      <c r="I445" s="105"/>
      <c r="J445" s="105"/>
      <c r="K445" s="105"/>
      <c r="L445" s="127" t="str" cm="1">
        <f t="array" ref="L4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5" s="127" t="str" cm="1">
        <f t="array" ref="M4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5" s="106"/>
      <c r="O445" s="106"/>
      <c r="P445" s="105"/>
      <c r="Q445" s="9" t="str">
        <f>IF(E445=0, "*", IFERROR(_xlfn.XLOOKUP(E445, BS_ATIVIDADE[ATIVIDADE], BS_ATIVIDADE[UNIDADE]), "*"))</f>
        <v>*</v>
      </c>
      <c r="R445" s="128" t="str" cm="1">
        <f t="array" ref="R4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5" s="128" t="str" cm="1">
        <f t="array" ref="S4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5" s="10" t="str" cm="1">
        <f t="array" ref="T4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5" s="105"/>
      <c r="V445" s="151"/>
      <c r="W445" s="104"/>
      <c r="X445" s="129"/>
      <c r="Y445" s="104"/>
      <c r="Z445" s="105"/>
      <c r="AA445" s="103"/>
      <c r="AB445" s="152"/>
      <c r="AC445" s="107"/>
      <c r="AD445" s="105"/>
      <c r="AE445" s="105"/>
      <c r="AF445" s="105"/>
      <c r="AG445" s="14"/>
      <c r="AH445" s="126" t="str">
        <f>IF(BS_CONTROLE[[#This Row],[Atividade]]=0, "-", BS_CONTROLE[[#This Row],[Atividade]])</f>
        <v>-</v>
      </c>
      <c r="AI445" s="8" t="str">
        <f>IF(BS_CONTROLE[[#This Row],[Atividade]]=0, "-", BS_CONTROLE[[#This Row],[Atividade]])</f>
        <v>-</v>
      </c>
      <c r="AJ445" s="30">
        <f>BS_CONTROLE[[#This Row],[Local - Partida]]</f>
        <v>0</v>
      </c>
      <c r="AK445" s="30">
        <f>BS_CONTROLE[[#This Row],[Local - Encerramento]]</f>
        <v>0</v>
      </c>
      <c r="AL445" s="105" t="str">
        <f>IF(BS_CONTROLE[[#This Row],[Entre - Estações]]=0, "-", BS_CONTROLE[[#This Row],[Entre - Estações]])</f>
        <v>-</v>
      </c>
      <c r="AM445" s="105" t="str">
        <f>IF(BS_CONTROLE[[#This Row],[SB]]=0, "-", BS_CONTROLE[[#This Row],[SB]])</f>
        <v>-</v>
      </c>
      <c r="AN445" s="105" t="str">
        <f>IF(BS_CONTROLE[[#This Row],[SUB]]=0, "-", BS_CONTROLE[[#This Row],[SUB]])</f>
        <v>-</v>
      </c>
      <c r="AO445" s="105">
        <f>BS_CONTROLE[[#This Row],[KM - Inicio]]</f>
        <v>0</v>
      </c>
      <c r="AP445" s="105">
        <f>BS_CONTROLE[[#This Row],[KM - Inicio]]</f>
        <v>0</v>
      </c>
      <c r="AQ445" s="108"/>
      <c r="AR445" s="108"/>
      <c r="AS445" s="108"/>
      <c r="AT445" s="135"/>
      <c r="AU445" s="135"/>
      <c r="AV445" s="13"/>
      <c r="AW445" s="13"/>
      <c r="AX445" s="176" t="str">
        <f>IF(D445="","*",IFERROR(IF(ISODD(COUNT(AR445:AW445)),"ERRO",SUM((AS445-AR445),(AU445-AT445),(AW445-AV445))),"ERRO"))</f>
        <v>*</v>
      </c>
      <c r="AY445" s="153"/>
      <c r="AZ445" s="109"/>
      <c r="BA445" s="9" t="str">
        <f>IFERROR(_xlfn.XLOOKUP(AH445, BS_ATIVIDADE[ATIVIDADE],BS_ATIVIDADE[UNIDADE] ), "*")</f>
        <v>*</v>
      </c>
      <c r="BB445" s="12" t="str" cm="1">
        <f t="array" ref="BB4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5" s="12" t="str" cm="1">
        <f t="array" ref="BC4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5" s="10" t="str" cm="1">
        <f t="array" ref="BD4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5" s="150"/>
      <c r="BF445" s="15"/>
      <c r="BG445" s="16"/>
      <c r="BH445" s="16"/>
      <c r="BI445" s="16"/>
      <c r="BJ445" s="17"/>
      <c r="BK445" s="15"/>
      <c r="BL445" s="130"/>
      <c r="BM445" s="130"/>
      <c r="BN445" s="130"/>
      <c r="BO445" s="17"/>
      <c r="BP445" s="11" t="str">
        <f t="shared" si="24"/>
        <v>Aderente</v>
      </c>
      <c r="BQ445" s="18" t="str">
        <f>IF(OR(B445="",E445=""),"*",AX445/O445)</f>
        <v>*</v>
      </c>
      <c r="BR445" s="18" t="str">
        <f>IF(OR(B445="",E445=""),"*",AZ445/P445)</f>
        <v>*</v>
      </c>
      <c r="BS445" s="210" t="str">
        <f t="shared" si="25"/>
        <v/>
      </c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</row>
    <row r="446" spans="1:122">
      <c r="A446" s="45" t="str">
        <f t="shared" si="23"/>
        <v/>
      </c>
      <c r="B446" s="102"/>
      <c r="C446" s="134" t="str">
        <f>IF(BS_CONTROLE[[#This Row],[DATA]]="","",WEEKNUM(BS_CONTROLE[[#This Row],[DATA]]))</f>
        <v/>
      </c>
      <c r="D446" s="104"/>
      <c r="E446" s="126"/>
      <c r="F446" s="142" t="str">
        <f>IF(D446="","*",VLOOKUP(E446,BS_ATIVIDADE[],3,FALSE))</f>
        <v>*</v>
      </c>
      <c r="G446" s="106"/>
      <c r="H446" s="106"/>
      <c r="I446" s="105"/>
      <c r="J446" s="105"/>
      <c r="K446" s="105"/>
      <c r="L446" s="127" t="str" cm="1">
        <f t="array" ref="L4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6" s="127" t="str" cm="1">
        <f t="array" ref="M4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6" s="106"/>
      <c r="O446" s="106"/>
      <c r="P446" s="105"/>
      <c r="Q446" s="9" t="str">
        <f>IF(E446=0, "*", IFERROR(_xlfn.XLOOKUP(E446, BS_ATIVIDADE[ATIVIDADE], BS_ATIVIDADE[UNIDADE]), "*"))</f>
        <v>*</v>
      </c>
      <c r="R446" s="128" t="str" cm="1">
        <f t="array" ref="R4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6" s="128" t="str" cm="1">
        <f t="array" ref="S4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6" s="10" t="str" cm="1">
        <f t="array" ref="T4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6" s="105"/>
      <c r="V446" s="151"/>
      <c r="W446" s="104"/>
      <c r="X446" s="129"/>
      <c r="Y446" s="104"/>
      <c r="Z446" s="105"/>
      <c r="AA446" s="103"/>
      <c r="AB446" s="152"/>
      <c r="AC446" s="107"/>
      <c r="AD446" s="105"/>
      <c r="AE446" s="105"/>
      <c r="AF446" s="105"/>
      <c r="AG446" s="14"/>
      <c r="AH446" s="126" t="str">
        <f>IF(BS_CONTROLE[[#This Row],[Atividade]]=0, "-", BS_CONTROLE[[#This Row],[Atividade]])</f>
        <v>-</v>
      </c>
      <c r="AI446" s="8" t="str">
        <f>IF(BS_CONTROLE[[#This Row],[Atividade]]=0, "-", BS_CONTROLE[[#This Row],[Atividade]])</f>
        <v>-</v>
      </c>
      <c r="AJ446" s="30">
        <f>BS_CONTROLE[[#This Row],[Local - Partida]]</f>
        <v>0</v>
      </c>
      <c r="AK446" s="30">
        <f>BS_CONTROLE[[#This Row],[Local - Encerramento]]</f>
        <v>0</v>
      </c>
      <c r="AL446" s="105" t="str">
        <f>IF(BS_CONTROLE[[#This Row],[Entre - Estações]]=0, "-", BS_CONTROLE[[#This Row],[Entre - Estações]])</f>
        <v>-</v>
      </c>
      <c r="AM446" s="105" t="str">
        <f>IF(BS_CONTROLE[[#This Row],[SB]]=0, "-", BS_CONTROLE[[#This Row],[SB]])</f>
        <v>-</v>
      </c>
      <c r="AN446" s="105" t="str">
        <f>IF(BS_CONTROLE[[#This Row],[SUB]]=0, "-", BS_CONTROLE[[#This Row],[SUB]])</f>
        <v>-</v>
      </c>
      <c r="AO446" s="105">
        <f>BS_CONTROLE[[#This Row],[KM - Inicio]]</f>
        <v>0</v>
      </c>
      <c r="AP446" s="105">
        <f>BS_CONTROLE[[#This Row],[KM - Inicio]]</f>
        <v>0</v>
      </c>
      <c r="AQ446" s="108"/>
      <c r="AR446" s="108"/>
      <c r="AS446" s="108"/>
      <c r="AT446" s="135"/>
      <c r="AU446" s="135"/>
      <c r="AV446" s="13"/>
      <c r="AW446" s="13"/>
      <c r="AX446" s="176" t="str">
        <f>IF(D446="","*",IFERROR(IF(ISODD(COUNT(AR446:AW446)),"ERRO",SUM((AS446-AR446),(AU446-AT446),(AW446-AV446))),"ERRO"))</f>
        <v>*</v>
      </c>
      <c r="AY446" s="153"/>
      <c r="AZ446" s="109"/>
      <c r="BA446" s="9" t="str">
        <f>IFERROR(_xlfn.XLOOKUP(AH446, BS_ATIVIDADE[ATIVIDADE],BS_ATIVIDADE[UNIDADE] ), "*")</f>
        <v>*</v>
      </c>
      <c r="BB446" s="12" t="str" cm="1">
        <f t="array" ref="BB4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6" s="12" t="str" cm="1">
        <f t="array" ref="BC4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6" s="10" t="str" cm="1">
        <f t="array" ref="BD4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6" s="150"/>
      <c r="BF446" s="15"/>
      <c r="BG446" s="16"/>
      <c r="BH446" s="16"/>
      <c r="BI446" s="16"/>
      <c r="BJ446" s="17"/>
      <c r="BK446" s="15"/>
      <c r="BL446" s="130"/>
      <c r="BM446" s="130"/>
      <c r="BN446" s="130"/>
      <c r="BO446" s="17"/>
      <c r="BP446" s="11" t="str">
        <f t="shared" si="24"/>
        <v>Aderente</v>
      </c>
      <c r="BQ446" s="18" t="str">
        <f>IF(OR(B446="",E446=""),"*",AX446/O446)</f>
        <v>*</v>
      </c>
      <c r="BR446" s="18" t="str">
        <f>IF(OR(B446="",E446=""),"*",AZ446/P446)</f>
        <v>*</v>
      </c>
      <c r="BS446" s="210" t="str">
        <f t="shared" si="25"/>
        <v/>
      </c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</row>
    <row r="447" spans="1:122">
      <c r="A447" s="45" t="str">
        <f t="shared" ref="A447:A510" si="26">D447&amp;B447</f>
        <v/>
      </c>
      <c r="B447" s="102"/>
      <c r="C447" s="134" t="str">
        <f>IF(BS_CONTROLE[[#This Row],[DATA]]="","",WEEKNUM(BS_CONTROLE[[#This Row],[DATA]]))</f>
        <v/>
      </c>
      <c r="D447" s="104"/>
      <c r="E447" s="126"/>
      <c r="F447" s="142" t="str">
        <f>IF(D447="","*",VLOOKUP(E447,BS_ATIVIDADE[],3,FALSE))</f>
        <v>*</v>
      </c>
      <c r="G447" s="106"/>
      <c r="H447" s="106"/>
      <c r="I447" s="105"/>
      <c r="J447" s="105"/>
      <c r="K447" s="105"/>
      <c r="L447" s="127" t="str" cm="1">
        <f t="array" ref="L4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7" s="127" t="str" cm="1">
        <f t="array" ref="M4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7" s="106"/>
      <c r="O447" s="106"/>
      <c r="P447" s="105"/>
      <c r="Q447" s="9" t="str">
        <f>IF(E447=0, "*", IFERROR(_xlfn.XLOOKUP(E447, BS_ATIVIDADE[ATIVIDADE], BS_ATIVIDADE[UNIDADE]), "*"))</f>
        <v>*</v>
      </c>
      <c r="R447" s="128" t="str" cm="1">
        <f t="array" ref="R4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7" s="128" t="str" cm="1">
        <f t="array" ref="S4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7" s="10" t="str" cm="1">
        <f t="array" ref="T4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7" s="105"/>
      <c r="V447" s="151"/>
      <c r="W447" s="104"/>
      <c r="X447" s="129"/>
      <c r="Y447" s="104"/>
      <c r="Z447" s="105"/>
      <c r="AA447" s="103"/>
      <c r="AB447" s="152"/>
      <c r="AC447" s="107"/>
      <c r="AD447" s="105"/>
      <c r="AE447" s="105"/>
      <c r="AF447" s="105"/>
      <c r="AG447" s="14"/>
      <c r="AH447" s="126" t="str">
        <f>IF(BS_CONTROLE[[#This Row],[Atividade]]=0, "-", BS_CONTROLE[[#This Row],[Atividade]])</f>
        <v>-</v>
      </c>
      <c r="AI447" s="8" t="str">
        <f>IF(BS_CONTROLE[[#This Row],[Atividade]]=0, "-", BS_CONTROLE[[#This Row],[Atividade]])</f>
        <v>-</v>
      </c>
      <c r="AJ447" s="30">
        <f>BS_CONTROLE[[#This Row],[Local - Partida]]</f>
        <v>0</v>
      </c>
      <c r="AK447" s="30">
        <f>BS_CONTROLE[[#This Row],[Local - Encerramento]]</f>
        <v>0</v>
      </c>
      <c r="AL447" s="105" t="str">
        <f>IF(BS_CONTROLE[[#This Row],[Entre - Estações]]=0, "-", BS_CONTROLE[[#This Row],[Entre - Estações]])</f>
        <v>-</v>
      </c>
      <c r="AM447" s="105" t="str">
        <f>IF(BS_CONTROLE[[#This Row],[SB]]=0, "-", BS_CONTROLE[[#This Row],[SB]])</f>
        <v>-</v>
      </c>
      <c r="AN447" s="105" t="str">
        <f>IF(BS_CONTROLE[[#This Row],[SUB]]=0, "-", BS_CONTROLE[[#This Row],[SUB]])</f>
        <v>-</v>
      </c>
      <c r="AO447" s="105">
        <f>BS_CONTROLE[[#This Row],[KM - Inicio]]</f>
        <v>0</v>
      </c>
      <c r="AP447" s="105">
        <f>BS_CONTROLE[[#This Row],[KM - Inicio]]</f>
        <v>0</v>
      </c>
      <c r="AQ447" s="108"/>
      <c r="AR447" s="108"/>
      <c r="AS447" s="108"/>
      <c r="AT447" s="135"/>
      <c r="AU447" s="135"/>
      <c r="AV447" s="13"/>
      <c r="AW447" s="13"/>
      <c r="AX447" s="176" t="str">
        <f>IF(D447="","*",IFERROR(IF(ISODD(COUNT(AR447:AW447)),"ERRO",SUM((AS447-AR447),(AU447-AT447),(AW447-AV447))),"ERRO"))</f>
        <v>*</v>
      </c>
      <c r="AY447" s="153"/>
      <c r="AZ447" s="109"/>
      <c r="BA447" s="9" t="str">
        <f>IFERROR(_xlfn.XLOOKUP(AH447, BS_ATIVIDADE[ATIVIDADE],BS_ATIVIDADE[UNIDADE] ), "*")</f>
        <v>*</v>
      </c>
      <c r="BB447" s="12" t="str" cm="1">
        <f t="array" ref="BB4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7" s="12" t="str" cm="1">
        <f t="array" ref="BC4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7" s="10" t="str" cm="1">
        <f t="array" ref="BD4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7" s="150"/>
      <c r="BF447" s="15"/>
      <c r="BG447" s="16"/>
      <c r="BH447" s="16"/>
      <c r="BI447" s="16"/>
      <c r="BJ447" s="17"/>
      <c r="BK447" s="15"/>
      <c r="BL447" s="130"/>
      <c r="BM447" s="130"/>
      <c r="BN447" s="130"/>
      <c r="BO447" s="17"/>
      <c r="BP447" s="11" t="str">
        <f t="shared" ref="BP447:BP510" si="27">IF(AND(BQ447&lt;1,BR447&lt;1),"Produção e Intervalo",IF(BQ447&lt;1,"Intervalo",IF(BR447&lt;1,"Produção","Aderente")))</f>
        <v>Aderente</v>
      </c>
      <c r="BQ447" s="18" t="str">
        <f>IF(OR(B447="",E447=""),"*",AX447/O447)</f>
        <v>*</v>
      </c>
      <c r="BR447" s="18" t="str">
        <f>IF(OR(B447="",E447=""),"*",AZ447/P447)</f>
        <v>*</v>
      </c>
      <c r="BS447" s="210" t="str">
        <f t="shared" ref="BS447:BS510" si="28">IF(BM447="","",SUBSTITUTE(BL447," ","")&amp;SUBSTITUTE(BM447," ",""))</f>
        <v/>
      </c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</row>
    <row r="448" spans="1:122">
      <c r="A448" s="45" t="str">
        <f t="shared" si="26"/>
        <v/>
      </c>
      <c r="B448" s="102"/>
      <c r="C448" s="134" t="str">
        <f>IF(BS_CONTROLE[[#This Row],[DATA]]="","",WEEKNUM(BS_CONTROLE[[#This Row],[DATA]]))</f>
        <v/>
      </c>
      <c r="D448" s="104"/>
      <c r="E448" s="126"/>
      <c r="F448" s="142" t="str">
        <f>IF(D448="","*",VLOOKUP(E448,BS_ATIVIDADE[],3,FALSE))</f>
        <v>*</v>
      </c>
      <c r="G448" s="106"/>
      <c r="H448" s="106"/>
      <c r="I448" s="105"/>
      <c r="J448" s="105"/>
      <c r="K448" s="105"/>
      <c r="L448" s="127" t="str" cm="1">
        <f t="array" ref="L4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8" s="127" t="str" cm="1">
        <f t="array" ref="M4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8" s="106"/>
      <c r="O448" s="106"/>
      <c r="P448" s="105"/>
      <c r="Q448" s="9" t="str">
        <f>IF(E448=0, "*", IFERROR(_xlfn.XLOOKUP(E448, BS_ATIVIDADE[ATIVIDADE], BS_ATIVIDADE[UNIDADE]), "*"))</f>
        <v>*</v>
      </c>
      <c r="R448" s="128" t="str" cm="1">
        <f t="array" ref="R4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8" s="128" t="str" cm="1">
        <f t="array" ref="S4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8" s="10" t="str" cm="1">
        <f t="array" ref="T4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8" s="105"/>
      <c r="V448" s="151"/>
      <c r="W448" s="104"/>
      <c r="X448" s="129"/>
      <c r="Y448" s="104"/>
      <c r="Z448" s="105"/>
      <c r="AA448" s="103"/>
      <c r="AB448" s="152"/>
      <c r="AC448" s="107"/>
      <c r="AD448" s="105"/>
      <c r="AE448" s="105"/>
      <c r="AF448" s="105"/>
      <c r="AG448" s="14"/>
      <c r="AH448" s="126" t="str">
        <f>IF(BS_CONTROLE[[#This Row],[Atividade]]=0, "-", BS_CONTROLE[[#This Row],[Atividade]])</f>
        <v>-</v>
      </c>
      <c r="AI448" s="8" t="str">
        <f>IF(BS_CONTROLE[[#This Row],[Atividade]]=0, "-", BS_CONTROLE[[#This Row],[Atividade]])</f>
        <v>-</v>
      </c>
      <c r="AJ448" s="30">
        <f>BS_CONTROLE[[#This Row],[Local - Partida]]</f>
        <v>0</v>
      </c>
      <c r="AK448" s="30">
        <f>BS_CONTROLE[[#This Row],[Local - Encerramento]]</f>
        <v>0</v>
      </c>
      <c r="AL448" s="105" t="str">
        <f>IF(BS_CONTROLE[[#This Row],[Entre - Estações]]=0, "-", BS_CONTROLE[[#This Row],[Entre - Estações]])</f>
        <v>-</v>
      </c>
      <c r="AM448" s="105" t="str">
        <f>IF(BS_CONTROLE[[#This Row],[SB]]=0, "-", BS_CONTROLE[[#This Row],[SB]])</f>
        <v>-</v>
      </c>
      <c r="AN448" s="105" t="str">
        <f>IF(BS_CONTROLE[[#This Row],[SUB]]=0, "-", BS_CONTROLE[[#This Row],[SUB]])</f>
        <v>-</v>
      </c>
      <c r="AO448" s="105">
        <f>BS_CONTROLE[[#This Row],[KM - Inicio]]</f>
        <v>0</v>
      </c>
      <c r="AP448" s="105">
        <f>BS_CONTROLE[[#This Row],[KM - Inicio]]</f>
        <v>0</v>
      </c>
      <c r="AQ448" s="108"/>
      <c r="AR448" s="108"/>
      <c r="AS448" s="108"/>
      <c r="AT448" s="135"/>
      <c r="AU448" s="135"/>
      <c r="AV448" s="13"/>
      <c r="AW448" s="13"/>
      <c r="AX448" s="176" t="str">
        <f>IF(D448="","*",IFERROR(IF(ISODD(COUNT(AR448:AW448)),"ERRO",SUM((AS448-AR448),(AU448-AT448),(AW448-AV448))),"ERRO"))</f>
        <v>*</v>
      </c>
      <c r="AY448" s="153"/>
      <c r="AZ448" s="109"/>
      <c r="BA448" s="9" t="str">
        <f>IFERROR(_xlfn.XLOOKUP(AH448, BS_ATIVIDADE[ATIVIDADE],BS_ATIVIDADE[UNIDADE] ), "*")</f>
        <v>*</v>
      </c>
      <c r="BB448" s="12" t="str" cm="1">
        <f t="array" ref="BB4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8" s="12" t="str" cm="1">
        <f t="array" ref="BC4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8" s="10" t="str" cm="1">
        <f t="array" ref="BD4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8" s="150"/>
      <c r="BF448" s="15"/>
      <c r="BG448" s="16"/>
      <c r="BH448" s="16"/>
      <c r="BI448" s="16"/>
      <c r="BJ448" s="17"/>
      <c r="BK448" s="15"/>
      <c r="BL448" s="130"/>
      <c r="BM448" s="130"/>
      <c r="BN448" s="130"/>
      <c r="BO448" s="17"/>
      <c r="BP448" s="11" t="str">
        <f t="shared" si="27"/>
        <v>Aderente</v>
      </c>
      <c r="BQ448" s="18" t="str">
        <f>IF(OR(B448="",E448=""),"*",AX448/O448)</f>
        <v>*</v>
      </c>
      <c r="BR448" s="18" t="str">
        <f>IF(OR(B448="",E448=""),"*",AZ448/P448)</f>
        <v>*</v>
      </c>
      <c r="BS448" s="210" t="str">
        <f t="shared" si="28"/>
        <v/>
      </c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</row>
    <row r="449" spans="1:122">
      <c r="A449" s="45" t="str">
        <f t="shared" si="26"/>
        <v/>
      </c>
      <c r="B449" s="102"/>
      <c r="C449" s="134" t="str">
        <f>IF(BS_CONTROLE[[#This Row],[DATA]]="","",WEEKNUM(BS_CONTROLE[[#This Row],[DATA]]))</f>
        <v/>
      </c>
      <c r="D449" s="104"/>
      <c r="E449" s="126"/>
      <c r="F449" s="142" t="str">
        <f>IF(D449="","*",VLOOKUP(E449,BS_ATIVIDADE[],3,FALSE))</f>
        <v>*</v>
      </c>
      <c r="G449" s="106"/>
      <c r="H449" s="106"/>
      <c r="I449" s="105"/>
      <c r="J449" s="105"/>
      <c r="K449" s="105"/>
      <c r="L449" s="127" t="str" cm="1">
        <f t="array" ref="L4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49" s="127" t="str" cm="1">
        <f t="array" ref="M4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49" s="106"/>
      <c r="O449" s="106"/>
      <c r="P449" s="105"/>
      <c r="Q449" s="9" t="str">
        <f>IF(E449=0, "*", IFERROR(_xlfn.XLOOKUP(E449, BS_ATIVIDADE[ATIVIDADE], BS_ATIVIDADE[UNIDADE]), "*"))</f>
        <v>*</v>
      </c>
      <c r="R449" s="128" t="str" cm="1">
        <f t="array" ref="R4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49" s="128" t="str" cm="1">
        <f t="array" ref="S4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49" s="10" t="str" cm="1">
        <f t="array" ref="T4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49" s="105"/>
      <c r="V449" s="151"/>
      <c r="W449" s="104"/>
      <c r="X449" s="129"/>
      <c r="Y449" s="104"/>
      <c r="Z449" s="105"/>
      <c r="AA449" s="103"/>
      <c r="AB449" s="152"/>
      <c r="AC449" s="107"/>
      <c r="AD449" s="105"/>
      <c r="AE449" s="105"/>
      <c r="AF449" s="105"/>
      <c r="AG449" s="14"/>
      <c r="AH449" s="126" t="str">
        <f>IF(BS_CONTROLE[[#This Row],[Atividade]]=0, "-", BS_CONTROLE[[#This Row],[Atividade]])</f>
        <v>-</v>
      </c>
      <c r="AI449" s="8" t="str">
        <f>IF(BS_CONTROLE[[#This Row],[Atividade]]=0, "-", BS_CONTROLE[[#This Row],[Atividade]])</f>
        <v>-</v>
      </c>
      <c r="AJ449" s="30">
        <f>BS_CONTROLE[[#This Row],[Local - Partida]]</f>
        <v>0</v>
      </c>
      <c r="AK449" s="30">
        <f>BS_CONTROLE[[#This Row],[Local - Encerramento]]</f>
        <v>0</v>
      </c>
      <c r="AL449" s="105" t="str">
        <f>IF(BS_CONTROLE[[#This Row],[Entre - Estações]]=0, "-", BS_CONTROLE[[#This Row],[Entre - Estações]])</f>
        <v>-</v>
      </c>
      <c r="AM449" s="105" t="str">
        <f>IF(BS_CONTROLE[[#This Row],[SB]]=0, "-", BS_CONTROLE[[#This Row],[SB]])</f>
        <v>-</v>
      </c>
      <c r="AN449" s="105" t="str">
        <f>IF(BS_CONTROLE[[#This Row],[SUB]]=0, "-", BS_CONTROLE[[#This Row],[SUB]])</f>
        <v>-</v>
      </c>
      <c r="AO449" s="105">
        <f>BS_CONTROLE[[#This Row],[KM - Inicio]]</f>
        <v>0</v>
      </c>
      <c r="AP449" s="105">
        <f>BS_CONTROLE[[#This Row],[KM - Inicio]]</f>
        <v>0</v>
      </c>
      <c r="AQ449" s="108"/>
      <c r="AR449" s="108"/>
      <c r="AS449" s="108"/>
      <c r="AT449" s="135"/>
      <c r="AU449" s="135"/>
      <c r="AV449" s="13"/>
      <c r="AW449" s="13"/>
      <c r="AX449" s="176" t="str">
        <f>IF(D449="","*",IFERROR(IF(ISODD(COUNT(AR449:AW449)),"ERRO",SUM((AS449-AR449),(AU449-AT449),(AW449-AV449))),"ERRO"))</f>
        <v>*</v>
      </c>
      <c r="AY449" s="153"/>
      <c r="AZ449" s="109"/>
      <c r="BA449" s="9" t="str">
        <f>IFERROR(_xlfn.XLOOKUP(AH449, BS_ATIVIDADE[ATIVIDADE],BS_ATIVIDADE[UNIDADE] ), "*")</f>
        <v>*</v>
      </c>
      <c r="BB449" s="12" t="str" cm="1">
        <f t="array" ref="BB4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49" s="12" t="str" cm="1">
        <f t="array" ref="BC4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49" s="10" t="str" cm="1">
        <f t="array" ref="BD4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49" s="150"/>
      <c r="BF449" s="15"/>
      <c r="BG449" s="16"/>
      <c r="BH449" s="16"/>
      <c r="BI449" s="16"/>
      <c r="BJ449" s="17"/>
      <c r="BK449" s="15"/>
      <c r="BL449" s="130"/>
      <c r="BM449" s="130"/>
      <c r="BN449" s="130"/>
      <c r="BO449" s="17"/>
      <c r="BP449" s="11" t="str">
        <f t="shared" si="27"/>
        <v>Aderente</v>
      </c>
      <c r="BQ449" s="18" t="str">
        <f>IF(OR(B449="",E449=""),"*",AX449/O449)</f>
        <v>*</v>
      </c>
      <c r="BR449" s="18" t="str">
        <f>IF(OR(B449="",E449=""),"*",AZ449/P449)</f>
        <v>*</v>
      </c>
      <c r="BS449" s="210" t="str">
        <f t="shared" si="28"/>
        <v/>
      </c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</row>
    <row r="450" spans="1:122">
      <c r="A450" s="45" t="str">
        <f t="shared" si="26"/>
        <v/>
      </c>
      <c r="B450" s="102"/>
      <c r="C450" s="134" t="str">
        <f>IF(BS_CONTROLE[[#This Row],[DATA]]="","",WEEKNUM(BS_CONTROLE[[#This Row],[DATA]]))</f>
        <v/>
      </c>
      <c r="D450" s="104"/>
      <c r="E450" s="126"/>
      <c r="F450" s="142" t="str">
        <f>IF(D450="","*",VLOOKUP(E450,BS_ATIVIDADE[],3,FALSE))</f>
        <v>*</v>
      </c>
      <c r="G450" s="106"/>
      <c r="H450" s="106"/>
      <c r="I450" s="105"/>
      <c r="J450" s="105"/>
      <c r="K450" s="105"/>
      <c r="L450" s="127" t="str" cm="1">
        <f t="array" ref="L4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0" s="127" t="str" cm="1">
        <f t="array" ref="M4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0" s="106"/>
      <c r="O450" s="106"/>
      <c r="P450" s="105"/>
      <c r="Q450" s="9" t="str">
        <f>IF(E450=0, "*", IFERROR(_xlfn.XLOOKUP(E450, BS_ATIVIDADE[ATIVIDADE], BS_ATIVIDADE[UNIDADE]), "*"))</f>
        <v>*</v>
      </c>
      <c r="R450" s="128" t="str" cm="1">
        <f t="array" ref="R4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0" s="128" t="str" cm="1">
        <f t="array" ref="S4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0" s="10" t="str" cm="1">
        <f t="array" ref="T4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0" s="105"/>
      <c r="V450" s="151"/>
      <c r="W450" s="104"/>
      <c r="X450" s="129"/>
      <c r="Y450" s="104"/>
      <c r="Z450" s="105"/>
      <c r="AA450" s="103"/>
      <c r="AB450" s="152"/>
      <c r="AC450" s="107"/>
      <c r="AD450" s="105"/>
      <c r="AE450" s="105"/>
      <c r="AF450" s="105"/>
      <c r="AG450" s="14"/>
      <c r="AH450" s="126" t="str">
        <f>IF(BS_CONTROLE[[#This Row],[Atividade]]=0, "-", BS_CONTROLE[[#This Row],[Atividade]])</f>
        <v>-</v>
      </c>
      <c r="AI450" s="8" t="str">
        <f>IF(BS_CONTROLE[[#This Row],[Atividade]]=0, "-", BS_CONTROLE[[#This Row],[Atividade]])</f>
        <v>-</v>
      </c>
      <c r="AJ450" s="30">
        <f>BS_CONTROLE[[#This Row],[Local - Partida]]</f>
        <v>0</v>
      </c>
      <c r="AK450" s="30">
        <f>BS_CONTROLE[[#This Row],[Local - Encerramento]]</f>
        <v>0</v>
      </c>
      <c r="AL450" s="105" t="str">
        <f>IF(BS_CONTROLE[[#This Row],[Entre - Estações]]=0, "-", BS_CONTROLE[[#This Row],[Entre - Estações]])</f>
        <v>-</v>
      </c>
      <c r="AM450" s="105" t="str">
        <f>IF(BS_CONTROLE[[#This Row],[SB]]=0, "-", BS_CONTROLE[[#This Row],[SB]])</f>
        <v>-</v>
      </c>
      <c r="AN450" s="105" t="str">
        <f>IF(BS_CONTROLE[[#This Row],[SUB]]=0, "-", BS_CONTROLE[[#This Row],[SUB]])</f>
        <v>-</v>
      </c>
      <c r="AO450" s="105">
        <f>BS_CONTROLE[[#This Row],[KM - Inicio]]</f>
        <v>0</v>
      </c>
      <c r="AP450" s="105">
        <f>BS_CONTROLE[[#This Row],[KM - Inicio]]</f>
        <v>0</v>
      </c>
      <c r="AQ450" s="108"/>
      <c r="AR450" s="108"/>
      <c r="AS450" s="108"/>
      <c r="AT450" s="135"/>
      <c r="AU450" s="135"/>
      <c r="AV450" s="13"/>
      <c r="AW450" s="13"/>
      <c r="AX450" s="176" t="str">
        <f>IF(D450="","*",IFERROR(IF(ISODD(COUNT(AR450:AW450)),"ERRO",SUM((AS450-AR450),(AU450-AT450),(AW450-AV450))),"ERRO"))</f>
        <v>*</v>
      </c>
      <c r="AY450" s="153"/>
      <c r="AZ450" s="109"/>
      <c r="BA450" s="9" t="str">
        <f>IFERROR(_xlfn.XLOOKUP(AH450, BS_ATIVIDADE[ATIVIDADE],BS_ATIVIDADE[UNIDADE] ), "*")</f>
        <v>*</v>
      </c>
      <c r="BB450" s="12" t="str" cm="1">
        <f t="array" ref="BB4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0" s="12" t="str" cm="1">
        <f t="array" ref="BC4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0" s="10" t="str" cm="1">
        <f t="array" ref="BD4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0" s="150"/>
      <c r="BF450" s="15"/>
      <c r="BG450" s="16"/>
      <c r="BH450" s="16"/>
      <c r="BI450" s="16"/>
      <c r="BJ450" s="17"/>
      <c r="BK450" s="15"/>
      <c r="BL450" s="130"/>
      <c r="BM450" s="130"/>
      <c r="BN450" s="130"/>
      <c r="BO450" s="17"/>
      <c r="BP450" s="11" t="str">
        <f t="shared" si="27"/>
        <v>Aderente</v>
      </c>
      <c r="BQ450" s="18" t="str">
        <f>IF(OR(B450="",E450=""),"*",AX450/O450)</f>
        <v>*</v>
      </c>
      <c r="BR450" s="18" t="str">
        <f>IF(OR(B450="",E450=""),"*",AZ450/P450)</f>
        <v>*</v>
      </c>
      <c r="BS450" s="210" t="str">
        <f t="shared" si="28"/>
        <v/>
      </c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</row>
    <row r="451" spans="1:122">
      <c r="A451" s="45" t="str">
        <f t="shared" si="26"/>
        <v/>
      </c>
      <c r="B451" s="102"/>
      <c r="C451" s="134" t="str">
        <f>IF(BS_CONTROLE[[#This Row],[DATA]]="","",WEEKNUM(BS_CONTROLE[[#This Row],[DATA]]))</f>
        <v/>
      </c>
      <c r="D451" s="104"/>
      <c r="E451" s="126"/>
      <c r="F451" s="142" t="str">
        <f>IF(D451="","*",VLOOKUP(E451,BS_ATIVIDADE[],3,FALSE))</f>
        <v>*</v>
      </c>
      <c r="G451" s="106"/>
      <c r="H451" s="106"/>
      <c r="I451" s="105"/>
      <c r="J451" s="105"/>
      <c r="K451" s="105"/>
      <c r="L451" s="127" t="str" cm="1">
        <f t="array" ref="L4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1" s="127" t="str" cm="1">
        <f t="array" ref="M4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1" s="106"/>
      <c r="O451" s="106"/>
      <c r="P451" s="105"/>
      <c r="Q451" s="9" t="str">
        <f>IF(E451=0, "*", IFERROR(_xlfn.XLOOKUP(E451, BS_ATIVIDADE[ATIVIDADE], BS_ATIVIDADE[UNIDADE]), "*"))</f>
        <v>*</v>
      </c>
      <c r="R451" s="128" t="str" cm="1">
        <f t="array" ref="R4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1" s="128" t="str" cm="1">
        <f t="array" ref="S4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1" s="10" t="str" cm="1">
        <f t="array" ref="T4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1" s="105"/>
      <c r="V451" s="151"/>
      <c r="W451" s="104"/>
      <c r="X451" s="129"/>
      <c r="Y451" s="104"/>
      <c r="Z451" s="105"/>
      <c r="AA451" s="103"/>
      <c r="AB451" s="152"/>
      <c r="AC451" s="107"/>
      <c r="AD451" s="105"/>
      <c r="AE451" s="105"/>
      <c r="AF451" s="105"/>
      <c r="AG451" s="14"/>
      <c r="AH451" s="126" t="str">
        <f>IF(BS_CONTROLE[[#This Row],[Atividade]]=0, "-", BS_CONTROLE[[#This Row],[Atividade]])</f>
        <v>-</v>
      </c>
      <c r="AI451" s="8" t="str">
        <f>IF(BS_CONTROLE[[#This Row],[Atividade]]=0, "-", BS_CONTROLE[[#This Row],[Atividade]])</f>
        <v>-</v>
      </c>
      <c r="AJ451" s="30">
        <f>BS_CONTROLE[[#This Row],[Local - Partida]]</f>
        <v>0</v>
      </c>
      <c r="AK451" s="30">
        <f>BS_CONTROLE[[#This Row],[Local - Encerramento]]</f>
        <v>0</v>
      </c>
      <c r="AL451" s="105" t="str">
        <f>IF(BS_CONTROLE[[#This Row],[Entre - Estações]]=0, "-", BS_CONTROLE[[#This Row],[Entre - Estações]])</f>
        <v>-</v>
      </c>
      <c r="AM451" s="105" t="str">
        <f>IF(BS_CONTROLE[[#This Row],[SB]]=0, "-", BS_CONTROLE[[#This Row],[SB]])</f>
        <v>-</v>
      </c>
      <c r="AN451" s="105" t="str">
        <f>IF(BS_CONTROLE[[#This Row],[SUB]]=0, "-", BS_CONTROLE[[#This Row],[SUB]])</f>
        <v>-</v>
      </c>
      <c r="AO451" s="105">
        <f>BS_CONTROLE[[#This Row],[KM - Inicio]]</f>
        <v>0</v>
      </c>
      <c r="AP451" s="105">
        <f>BS_CONTROLE[[#This Row],[KM - Inicio]]</f>
        <v>0</v>
      </c>
      <c r="AQ451" s="108"/>
      <c r="AR451" s="108"/>
      <c r="AS451" s="108"/>
      <c r="AT451" s="135"/>
      <c r="AU451" s="135"/>
      <c r="AV451" s="13"/>
      <c r="AW451" s="13"/>
      <c r="AX451" s="176" t="str">
        <f>IF(D451="","*",IFERROR(IF(ISODD(COUNT(AR451:AW451)),"ERRO",SUM((AS451-AR451),(AU451-AT451),(AW451-AV451))),"ERRO"))</f>
        <v>*</v>
      </c>
      <c r="AY451" s="153"/>
      <c r="AZ451" s="109"/>
      <c r="BA451" s="9" t="str">
        <f>IFERROR(_xlfn.XLOOKUP(AH451, BS_ATIVIDADE[ATIVIDADE],BS_ATIVIDADE[UNIDADE] ), "*")</f>
        <v>*</v>
      </c>
      <c r="BB451" s="12" t="str" cm="1">
        <f t="array" ref="BB4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1" s="12" t="str" cm="1">
        <f t="array" ref="BC4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1" s="10" t="str" cm="1">
        <f t="array" ref="BD4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1" s="150"/>
      <c r="BF451" s="15"/>
      <c r="BG451" s="16"/>
      <c r="BH451" s="16"/>
      <c r="BI451" s="16"/>
      <c r="BJ451" s="17"/>
      <c r="BK451" s="15"/>
      <c r="BL451" s="130"/>
      <c r="BM451" s="130"/>
      <c r="BN451" s="130"/>
      <c r="BO451" s="17"/>
      <c r="BP451" s="11" t="str">
        <f t="shared" si="27"/>
        <v>Aderente</v>
      </c>
      <c r="BQ451" s="18" t="str">
        <f>IF(OR(B451="",E451=""),"*",AX451/O451)</f>
        <v>*</v>
      </c>
      <c r="BR451" s="18" t="str">
        <f>IF(OR(B451="",E451=""),"*",AZ451/P451)</f>
        <v>*</v>
      </c>
      <c r="BS451" s="210" t="str">
        <f t="shared" si="28"/>
        <v/>
      </c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</row>
    <row r="452" spans="1:122">
      <c r="A452" s="45" t="str">
        <f t="shared" si="26"/>
        <v/>
      </c>
      <c r="B452" s="102"/>
      <c r="C452" s="134" t="str">
        <f>IF(BS_CONTROLE[[#This Row],[DATA]]="","",WEEKNUM(BS_CONTROLE[[#This Row],[DATA]]))</f>
        <v/>
      </c>
      <c r="D452" s="104"/>
      <c r="E452" s="126"/>
      <c r="F452" s="142" t="str">
        <f>IF(D452="","*",VLOOKUP(E452,BS_ATIVIDADE[],3,FALSE))</f>
        <v>*</v>
      </c>
      <c r="G452" s="106"/>
      <c r="H452" s="106"/>
      <c r="I452" s="105"/>
      <c r="J452" s="105"/>
      <c r="K452" s="105"/>
      <c r="L452" s="127" t="str" cm="1">
        <f t="array" ref="L4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2" s="127" t="str" cm="1">
        <f t="array" ref="M4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2" s="106"/>
      <c r="O452" s="106"/>
      <c r="P452" s="105"/>
      <c r="Q452" s="9" t="str">
        <f>IF(E452=0, "*", IFERROR(_xlfn.XLOOKUP(E452, BS_ATIVIDADE[ATIVIDADE], BS_ATIVIDADE[UNIDADE]), "*"))</f>
        <v>*</v>
      </c>
      <c r="R452" s="128" t="str" cm="1">
        <f t="array" ref="R4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2" s="128" t="str" cm="1">
        <f t="array" ref="S4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2" s="10" t="str" cm="1">
        <f t="array" ref="T4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2" s="105"/>
      <c r="V452" s="151"/>
      <c r="W452" s="104"/>
      <c r="X452" s="129"/>
      <c r="Y452" s="104"/>
      <c r="Z452" s="105"/>
      <c r="AA452" s="103"/>
      <c r="AB452" s="152"/>
      <c r="AC452" s="107"/>
      <c r="AD452" s="105"/>
      <c r="AE452" s="105"/>
      <c r="AF452" s="105"/>
      <c r="AG452" s="14"/>
      <c r="AH452" s="126" t="str">
        <f>IF(BS_CONTROLE[[#This Row],[Atividade]]=0, "-", BS_CONTROLE[[#This Row],[Atividade]])</f>
        <v>-</v>
      </c>
      <c r="AI452" s="8" t="str">
        <f>IF(BS_CONTROLE[[#This Row],[Atividade]]=0, "-", BS_CONTROLE[[#This Row],[Atividade]])</f>
        <v>-</v>
      </c>
      <c r="AJ452" s="30">
        <f>BS_CONTROLE[[#This Row],[Local - Partida]]</f>
        <v>0</v>
      </c>
      <c r="AK452" s="30">
        <f>BS_CONTROLE[[#This Row],[Local - Encerramento]]</f>
        <v>0</v>
      </c>
      <c r="AL452" s="105" t="str">
        <f>IF(BS_CONTROLE[[#This Row],[Entre - Estações]]=0, "-", BS_CONTROLE[[#This Row],[Entre - Estações]])</f>
        <v>-</v>
      </c>
      <c r="AM452" s="105" t="str">
        <f>IF(BS_CONTROLE[[#This Row],[SB]]=0, "-", BS_CONTROLE[[#This Row],[SB]])</f>
        <v>-</v>
      </c>
      <c r="AN452" s="105" t="str">
        <f>IF(BS_CONTROLE[[#This Row],[SUB]]=0, "-", BS_CONTROLE[[#This Row],[SUB]])</f>
        <v>-</v>
      </c>
      <c r="AO452" s="105">
        <f>BS_CONTROLE[[#This Row],[KM - Inicio]]</f>
        <v>0</v>
      </c>
      <c r="AP452" s="105">
        <f>BS_CONTROLE[[#This Row],[KM - Inicio]]</f>
        <v>0</v>
      </c>
      <c r="AQ452" s="108"/>
      <c r="AR452" s="108"/>
      <c r="AS452" s="108"/>
      <c r="AT452" s="135"/>
      <c r="AU452" s="135"/>
      <c r="AV452" s="13"/>
      <c r="AW452" s="13"/>
      <c r="AX452" s="176" t="str">
        <f>IF(D452="","*",IFERROR(IF(ISODD(COUNT(AR452:AW452)),"ERRO",SUM((AS452-AR452),(AU452-AT452),(AW452-AV452))),"ERRO"))</f>
        <v>*</v>
      </c>
      <c r="AY452" s="153"/>
      <c r="AZ452" s="109"/>
      <c r="BA452" s="9" t="str">
        <f>IFERROR(_xlfn.XLOOKUP(AH452, BS_ATIVIDADE[ATIVIDADE],BS_ATIVIDADE[UNIDADE] ), "*")</f>
        <v>*</v>
      </c>
      <c r="BB452" s="12" t="str" cm="1">
        <f t="array" ref="BB4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2" s="12" t="str" cm="1">
        <f t="array" ref="BC4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2" s="10" t="str" cm="1">
        <f t="array" ref="BD4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2" s="150"/>
      <c r="BF452" s="15"/>
      <c r="BG452" s="16"/>
      <c r="BH452" s="16"/>
      <c r="BI452" s="16"/>
      <c r="BJ452" s="17"/>
      <c r="BK452" s="15"/>
      <c r="BL452" s="130"/>
      <c r="BM452" s="130"/>
      <c r="BN452" s="130"/>
      <c r="BO452" s="17"/>
      <c r="BP452" s="11" t="str">
        <f t="shared" si="27"/>
        <v>Aderente</v>
      </c>
      <c r="BQ452" s="18" t="str">
        <f>IF(OR(B452="",E452=""),"*",AX452/O452)</f>
        <v>*</v>
      </c>
      <c r="BR452" s="18" t="str">
        <f>IF(OR(B452="",E452=""),"*",AZ452/P452)</f>
        <v>*</v>
      </c>
      <c r="BS452" s="210" t="str">
        <f t="shared" si="28"/>
        <v/>
      </c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</row>
    <row r="453" spans="1:122">
      <c r="A453" s="45" t="str">
        <f t="shared" si="26"/>
        <v/>
      </c>
      <c r="B453" s="102"/>
      <c r="C453" s="134" t="str">
        <f>IF(BS_CONTROLE[[#This Row],[DATA]]="","",WEEKNUM(BS_CONTROLE[[#This Row],[DATA]]))</f>
        <v/>
      </c>
      <c r="D453" s="104"/>
      <c r="E453" s="126"/>
      <c r="F453" s="142" t="str">
        <f>IF(D453="","*",VLOOKUP(E453,BS_ATIVIDADE[],3,FALSE))</f>
        <v>*</v>
      </c>
      <c r="G453" s="106"/>
      <c r="H453" s="106"/>
      <c r="I453" s="105"/>
      <c r="J453" s="105"/>
      <c r="K453" s="105"/>
      <c r="L453" s="127" t="str" cm="1">
        <f t="array" ref="L4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3" s="127" t="str" cm="1">
        <f t="array" ref="M4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3" s="106"/>
      <c r="O453" s="106"/>
      <c r="P453" s="105"/>
      <c r="Q453" s="9" t="str">
        <f>IF(E453=0, "*", IFERROR(_xlfn.XLOOKUP(E453, BS_ATIVIDADE[ATIVIDADE], BS_ATIVIDADE[UNIDADE]), "*"))</f>
        <v>*</v>
      </c>
      <c r="R453" s="128" t="str" cm="1">
        <f t="array" ref="R4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3" s="128" t="str" cm="1">
        <f t="array" ref="S4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3" s="10" t="str" cm="1">
        <f t="array" ref="T4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3" s="105"/>
      <c r="V453" s="151"/>
      <c r="W453" s="104"/>
      <c r="X453" s="129"/>
      <c r="Y453" s="104"/>
      <c r="Z453" s="105"/>
      <c r="AA453" s="103"/>
      <c r="AB453" s="152"/>
      <c r="AC453" s="107"/>
      <c r="AD453" s="105"/>
      <c r="AE453" s="105"/>
      <c r="AF453" s="105"/>
      <c r="AG453" s="14"/>
      <c r="AH453" s="126" t="str">
        <f>IF(BS_CONTROLE[[#This Row],[Atividade]]=0, "-", BS_CONTROLE[[#This Row],[Atividade]])</f>
        <v>-</v>
      </c>
      <c r="AI453" s="8" t="str">
        <f>IF(BS_CONTROLE[[#This Row],[Atividade]]=0, "-", BS_CONTROLE[[#This Row],[Atividade]])</f>
        <v>-</v>
      </c>
      <c r="AJ453" s="30">
        <f>BS_CONTROLE[[#This Row],[Local - Partida]]</f>
        <v>0</v>
      </c>
      <c r="AK453" s="30">
        <f>BS_CONTROLE[[#This Row],[Local - Encerramento]]</f>
        <v>0</v>
      </c>
      <c r="AL453" s="105" t="str">
        <f>IF(BS_CONTROLE[[#This Row],[Entre - Estações]]=0, "-", BS_CONTROLE[[#This Row],[Entre - Estações]])</f>
        <v>-</v>
      </c>
      <c r="AM453" s="105" t="str">
        <f>IF(BS_CONTROLE[[#This Row],[SB]]=0, "-", BS_CONTROLE[[#This Row],[SB]])</f>
        <v>-</v>
      </c>
      <c r="AN453" s="105" t="str">
        <f>IF(BS_CONTROLE[[#This Row],[SUB]]=0, "-", BS_CONTROLE[[#This Row],[SUB]])</f>
        <v>-</v>
      </c>
      <c r="AO453" s="105">
        <f>BS_CONTROLE[[#This Row],[KM - Inicio]]</f>
        <v>0</v>
      </c>
      <c r="AP453" s="105">
        <f>BS_CONTROLE[[#This Row],[KM - Inicio]]</f>
        <v>0</v>
      </c>
      <c r="AQ453" s="108"/>
      <c r="AR453" s="108"/>
      <c r="AS453" s="108"/>
      <c r="AT453" s="135"/>
      <c r="AU453" s="135"/>
      <c r="AV453" s="13"/>
      <c r="AW453" s="13"/>
      <c r="AX453" s="176" t="str">
        <f>IF(D453="","*",IFERROR(IF(ISODD(COUNT(AR453:AW453)),"ERRO",SUM((AS453-AR453),(AU453-AT453),(AW453-AV453))),"ERRO"))</f>
        <v>*</v>
      </c>
      <c r="AY453" s="153"/>
      <c r="AZ453" s="109"/>
      <c r="BA453" s="9" t="str">
        <f>IFERROR(_xlfn.XLOOKUP(AH453, BS_ATIVIDADE[ATIVIDADE],BS_ATIVIDADE[UNIDADE] ), "*")</f>
        <v>*</v>
      </c>
      <c r="BB453" s="12" t="str" cm="1">
        <f t="array" ref="BB4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3" s="12" t="str" cm="1">
        <f t="array" ref="BC4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3" s="10" t="str" cm="1">
        <f t="array" ref="BD4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3" s="150"/>
      <c r="BF453" s="15"/>
      <c r="BG453" s="16"/>
      <c r="BH453" s="16"/>
      <c r="BI453" s="16"/>
      <c r="BJ453" s="17"/>
      <c r="BK453" s="15"/>
      <c r="BL453" s="130"/>
      <c r="BM453" s="130"/>
      <c r="BN453" s="130"/>
      <c r="BO453" s="17"/>
      <c r="BP453" s="11" t="str">
        <f t="shared" si="27"/>
        <v>Aderente</v>
      </c>
      <c r="BQ453" s="18" t="str">
        <f>IF(OR(B453="",E453=""),"*",AX453/O453)</f>
        <v>*</v>
      </c>
      <c r="BR453" s="18" t="str">
        <f>IF(OR(B453="",E453=""),"*",AZ453/P453)</f>
        <v>*</v>
      </c>
      <c r="BS453" s="210" t="str">
        <f t="shared" si="28"/>
        <v/>
      </c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</row>
    <row r="454" spans="1:122">
      <c r="A454" s="45" t="str">
        <f t="shared" si="26"/>
        <v/>
      </c>
      <c r="B454" s="102"/>
      <c r="C454" s="134" t="str">
        <f>IF(BS_CONTROLE[[#This Row],[DATA]]="","",WEEKNUM(BS_CONTROLE[[#This Row],[DATA]]))</f>
        <v/>
      </c>
      <c r="D454" s="104"/>
      <c r="E454" s="126"/>
      <c r="F454" s="142" t="str">
        <f>IF(D454="","*",VLOOKUP(E454,BS_ATIVIDADE[],3,FALSE))</f>
        <v>*</v>
      </c>
      <c r="G454" s="106"/>
      <c r="H454" s="106"/>
      <c r="I454" s="105"/>
      <c r="J454" s="105"/>
      <c r="K454" s="105"/>
      <c r="L454" s="127" t="str" cm="1">
        <f t="array" ref="L4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4" s="127" t="str" cm="1">
        <f t="array" ref="M4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4" s="106"/>
      <c r="O454" s="106"/>
      <c r="P454" s="105"/>
      <c r="Q454" s="9" t="str">
        <f>IF(E454=0, "*", IFERROR(_xlfn.XLOOKUP(E454, BS_ATIVIDADE[ATIVIDADE], BS_ATIVIDADE[UNIDADE]), "*"))</f>
        <v>*</v>
      </c>
      <c r="R454" s="128" t="str" cm="1">
        <f t="array" ref="R4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4" s="128" t="str" cm="1">
        <f t="array" ref="S4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4" s="10" t="str" cm="1">
        <f t="array" ref="T4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4" s="105"/>
      <c r="V454" s="151"/>
      <c r="W454" s="104"/>
      <c r="X454" s="129"/>
      <c r="Y454" s="104"/>
      <c r="Z454" s="105"/>
      <c r="AA454" s="103"/>
      <c r="AB454" s="152"/>
      <c r="AC454" s="107"/>
      <c r="AD454" s="105"/>
      <c r="AE454" s="105"/>
      <c r="AF454" s="105"/>
      <c r="AG454" s="14"/>
      <c r="AH454" s="126" t="str">
        <f>IF(BS_CONTROLE[[#This Row],[Atividade]]=0, "-", BS_CONTROLE[[#This Row],[Atividade]])</f>
        <v>-</v>
      </c>
      <c r="AI454" s="8" t="str">
        <f>IF(BS_CONTROLE[[#This Row],[Atividade]]=0, "-", BS_CONTROLE[[#This Row],[Atividade]])</f>
        <v>-</v>
      </c>
      <c r="AJ454" s="30">
        <f>BS_CONTROLE[[#This Row],[Local - Partida]]</f>
        <v>0</v>
      </c>
      <c r="AK454" s="30">
        <f>BS_CONTROLE[[#This Row],[Local - Encerramento]]</f>
        <v>0</v>
      </c>
      <c r="AL454" s="105" t="str">
        <f>IF(BS_CONTROLE[[#This Row],[Entre - Estações]]=0, "-", BS_CONTROLE[[#This Row],[Entre - Estações]])</f>
        <v>-</v>
      </c>
      <c r="AM454" s="105" t="str">
        <f>IF(BS_CONTROLE[[#This Row],[SB]]=0, "-", BS_CONTROLE[[#This Row],[SB]])</f>
        <v>-</v>
      </c>
      <c r="AN454" s="105" t="str">
        <f>IF(BS_CONTROLE[[#This Row],[SUB]]=0, "-", BS_CONTROLE[[#This Row],[SUB]])</f>
        <v>-</v>
      </c>
      <c r="AO454" s="105">
        <f>BS_CONTROLE[[#This Row],[KM - Inicio]]</f>
        <v>0</v>
      </c>
      <c r="AP454" s="105">
        <f>BS_CONTROLE[[#This Row],[KM - Inicio]]</f>
        <v>0</v>
      </c>
      <c r="AQ454" s="108"/>
      <c r="AR454" s="108"/>
      <c r="AS454" s="108"/>
      <c r="AT454" s="135"/>
      <c r="AU454" s="135"/>
      <c r="AV454" s="13"/>
      <c r="AW454" s="13"/>
      <c r="AX454" s="176" t="str">
        <f>IF(D454="","*",IFERROR(IF(ISODD(COUNT(AR454:AW454)),"ERRO",SUM((AS454-AR454),(AU454-AT454),(AW454-AV454))),"ERRO"))</f>
        <v>*</v>
      </c>
      <c r="AY454" s="153"/>
      <c r="AZ454" s="109"/>
      <c r="BA454" s="9" t="str">
        <f>IFERROR(_xlfn.XLOOKUP(AH454, BS_ATIVIDADE[ATIVIDADE],BS_ATIVIDADE[UNIDADE] ), "*")</f>
        <v>*</v>
      </c>
      <c r="BB454" s="12" t="str" cm="1">
        <f t="array" ref="BB4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4" s="12" t="str" cm="1">
        <f t="array" ref="BC4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4" s="10" t="str" cm="1">
        <f t="array" ref="BD4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4" s="150"/>
      <c r="BF454" s="15"/>
      <c r="BG454" s="16"/>
      <c r="BH454" s="16"/>
      <c r="BI454" s="16"/>
      <c r="BJ454" s="17"/>
      <c r="BK454" s="15"/>
      <c r="BL454" s="130"/>
      <c r="BM454" s="130"/>
      <c r="BN454" s="130"/>
      <c r="BO454" s="17"/>
      <c r="BP454" s="11" t="str">
        <f t="shared" si="27"/>
        <v>Aderente</v>
      </c>
      <c r="BQ454" s="18" t="str">
        <f>IF(OR(B454="",E454=""),"*",AX454/O454)</f>
        <v>*</v>
      </c>
      <c r="BR454" s="18" t="str">
        <f>IF(OR(B454="",E454=""),"*",AZ454/P454)</f>
        <v>*</v>
      </c>
      <c r="BS454" s="210" t="str">
        <f t="shared" si="28"/>
        <v/>
      </c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</row>
    <row r="455" spans="1:122">
      <c r="A455" s="45" t="str">
        <f t="shared" si="26"/>
        <v/>
      </c>
      <c r="B455" s="102"/>
      <c r="C455" s="134" t="str">
        <f>IF(BS_CONTROLE[[#This Row],[DATA]]="","",WEEKNUM(BS_CONTROLE[[#This Row],[DATA]]))</f>
        <v/>
      </c>
      <c r="D455" s="104"/>
      <c r="E455" s="126"/>
      <c r="F455" s="142" t="str">
        <f>IF(D455="","*",VLOOKUP(E455,BS_ATIVIDADE[],3,FALSE))</f>
        <v>*</v>
      </c>
      <c r="G455" s="106"/>
      <c r="H455" s="106"/>
      <c r="I455" s="105"/>
      <c r="J455" s="105"/>
      <c r="K455" s="105"/>
      <c r="L455" s="127" t="str" cm="1">
        <f t="array" ref="L4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5" s="127" t="str" cm="1">
        <f t="array" ref="M4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5" s="106"/>
      <c r="O455" s="106"/>
      <c r="P455" s="105"/>
      <c r="Q455" s="9" t="str">
        <f>IF(E455=0, "*", IFERROR(_xlfn.XLOOKUP(E455, BS_ATIVIDADE[ATIVIDADE], BS_ATIVIDADE[UNIDADE]), "*"))</f>
        <v>*</v>
      </c>
      <c r="R455" s="128" t="str" cm="1">
        <f t="array" ref="R4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5" s="128" t="str" cm="1">
        <f t="array" ref="S4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5" s="10" t="str" cm="1">
        <f t="array" ref="T4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5" s="105"/>
      <c r="V455" s="151"/>
      <c r="W455" s="104"/>
      <c r="X455" s="129"/>
      <c r="Y455" s="104"/>
      <c r="Z455" s="105"/>
      <c r="AA455" s="103"/>
      <c r="AB455" s="152"/>
      <c r="AC455" s="107"/>
      <c r="AD455" s="105"/>
      <c r="AE455" s="105"/>
      <c r="AF455" s="105"/>
      <c r="AG455" s="14"/>
      <c r="AH455" s="126" t="str">
        <f>IF(BS_CONTROLE[[#This Row],[Atividade]]=0, "-", BS_CONTROLE[[#This Row],[Atividade]])</f>
        <v>-</v>
      </c>
      <c r="AI455" s="8" t="str">
        <f>IF(BS_CONTROLE[[#This Row],[Atividade]]=0, "-", BS_CONTROLE[[#This Row],[Atividade]])</f>
        <v>-</v>
      </c>
      <c r="AJ455" s="30">
        <f>BS_CONTROLE[[#This Row],[Local - Partida]]</f>
        <v>0</v>
      </c>
      <c r="AK455" s="30">
        <f>BS_CONTROLE[[#This Row],[Local - Encerramento]]</f>
        <v>0</v>
      </c>
      <c r="AL455" s="105" t="str">
        <f>IF(BS_CONTROLE[[#This Row],[Entre - Estações]]=0, "-", BS_CONTROLE[[#This Row],[Entre - Estações]])</f>
        <v>-</v>
      </c>
      <c r="AM455" s="105" t="str">
        <f>IF(BS_CONTROLE[[#This Row],[SB]]=0, "-", BS_CONTROLE[[#This Row],[SB]])</f>
        <v>-</v>
      </c>
      <c r="AN455" s="105" t="str">
        <f>IF(BS_CONTROLE[[#This Row],[SUB]]=0, "-", BS_CONTROLE[[#This Row],[SUB]])</f>
        <v>-</v>
      </c>
      <c r="AO455" s="105">
        <f>BS_CONTROLE[[#This Row],[KM - Inicio]]</f>
        <v>0</v>
      </c>
      <c r="AP455" s="105">
        <f>BS_CONTROLE[[#This Row],[KM - Inicio]]</f>
        <v>0</v>
      </c>
      <c r="AQ455" s="108"/>
      <c r="AR455" s="108"/>
      <c r="AS455" s="108"/>
      <c r="AT455" s="135"/>
      <c r="AU455" s="135"/>
      <c r="AV455" s="13"/>
      <c r="AW455" s="13"/>
      <c r="AX455" s="176" t="str">
        <f>IF(D455="","*",IFERROR(IF(ISODD(COUNT(AR455:AW455)),"ERRO",SUM((AS455-AR455),(AU455-AT455),(AW455-AV455))),"ERRO"))</f>
        <v>*</v>
      </c>
      <c r="AY455" s="153"/>
      <c r="AZ455" s="109"/>
      <c r="BA455" s="9" t="str">
        <f>IFERROR(_xlfn.XLOOKUP(AH455, BS_ATIVIDADE[ATIVIDADE],BS_ATIVIDADE[UNIDADE] ), "*")</f>
        <v>*</v>
      </c>
      <c r="BB455" s="12" t="str" cm="1">
        <f t="array" ref="BB4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5" s="12" t="str" cm="1">
        <f t="array" ref="BC4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5" s="10" t="str" cm="1">
        <f t="array" ref="BD4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5" s="150"/>
      <c r="BF455" s="15"/>
      <c r="BG455" s="16"/>
      <c r="BH455" s="16"/>
      <c r="BI455" s="16"/>
      <c r="BJ455" s="17"/>
      <c r="BK455" s="15"/>
      <c r="BL455" s="130"/>
      <c r="BM455" s="130"/>
      <c r="BN455" s="130"/>
      <c r="BO455" s="17"/>
      <c r="BP455" s="11" t="str">
        <f t="shared" si="27"/>
        <v>Aderente</v>
      </c>
      <c r="BQ455" s="18" t="str">
        <f>IF(OR(B455="",E455=""),"*",AX455/O455)</f>
        <v>*</v>
      </c>
      <c r="BR455" s="18" t="str">
        <f>IF(OR(B455="",E455=""),"*",AZ455/P455)</f>
        <v>*</v>
      </c>
      <c r="BS455" s="210" t="str">
        <f t="shared" si="28"/>
        <v/>
      </c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</row>
    <row r="456" spans="1:122">
      <c r="A456" s="45" t="str">
        <f t="shared" si="26"/>
        <v/>
      </c>
      <c r="B456" s="102"/>
      <c r="C456" s="134" t="str">
        <f>IF(BS_CONTROLE[[#This Row],[DATA]]="","",WEEKNUM(BS_CONTROLE[[#This Row],[DATA]]))</f>
        <v/>
      </c>
      <c r="D456" s="104"/>
      <c r="E456" s="126"/>
      <c r="F456" s="142" t="str">
        <f>IF(D456="","*",VLOOKUP(E456,BS_ATIVIDADE[],3,FALSE))</f>
        <v>*</v>
      </c>
      <c r="G456" s="106"/>
      <c r="H456" s="106"/>
      <c r="I456" s="105"/>
      <c r="J456" s="105"/>
      <c r="K456" s="105"/>
      <c r="L456" s="127" t="str" cm="1">
        <f t="array" ref="L4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6" s="127" t="str" cm="1">
        <f t="array" ref="M4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6" s="106"/>
      <c r="O456" s="106"/>
      <c r="P456" s="105"/>
      <c r="Q456" s="9" t="str">
        <f>IF(E456=0, "*", IFERROR(_xlfn.XLOOKUP(E456, BS_ATIVIDADE[ATIVIDADE], BS_ATIVIDADE[UNIDADE]), "*"))</f>
        <v>*</v>
      </c>
      <c r="R456" s="128" t="str" cm="1">
        <f t="array" ref="R4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6" s="128" t="str" cm="1">
        <f t="array" ref="S4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6" s="10" t="str" cm="1">
        <f t="array" ref="T4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6" s="105"/>
      <c r="V456" s="151"/>
      <c r="W456" s="104"/>
      <c r="X456" s="129"/>
      <c r="Y456" s="104"/>
      <c r="Z456" s="105"/>
      <c r="AA456" s="103"/>
      <c r="AB456" s="152"/>
      <c r="AC456" s="107"/>
      <c r="AD456" s="105"/>
      <c r="AE456" s="105"/>
      <c r="AF456" s="105"/>
      <c r="AG456" s="14"/>
      <c r="AH456" s="126" t="str">
        <f>IF(BS_CONTROLE[[#This Row],[Atividade]]=0, "-", BS_CONTROLE[[#This Row],[Atividade]])</f>
        <v>-</v>
      </c>
      <c r="AI456" s="8" t="str">
        <f>IF(BS_CONTROLE[[#This Row],[Atividade]]=0, "-", BS_CONTROLE[[#This Row],[Atividade]])</f>
        <v>-</v>
      </c>
      <c r="AJ456" s="30">
        <f>BS_CONTROLE[[#This Row],[Local - Partida]]</f>
        <v>0</v>
      </c>
      <c r="AK456" s="30">
        <f>BS_CONTROLE[[#This Row],[Local - Encerramento]]</f>
        <v>0</v>
      </c>
      <c r="AL456" s="105" t="str">
        <f>IF(BS_CONTROLE[[#This Row],[Entre - Estações]]=0, "-", BS_CONTROLE[[#This Row],[Entre - Estações]])</f>
        <v>-</v>
      </c>
      <c r="AM456" s="105" t="str">
        <f>IF(BS_CONTROLE[[#This Row],[SB]]=0, "-", BS_CONTROLE[[#This Row],[SB]])</f>
        <v>-</v>
      </c>
      <c r="AN456" s="105" t="str">
        <f>IF(BS_CONTROLE[[#This Row],[SUB]]=0, "-", BS_CONTROLE[[#This Row],[SUB]])</f>
        <v>-</v>
      </c>
      <c r="AO456" s="105">
        <f>BS_CONTROLE[[#This Row],[KM - Inicio]]</f>
        <v>0</v>
      </c>
      <c r="AP456" s="105">
        <f>BS_CONTROLE[[#This Row],[KM - Inicio]]</f>
        <v>0</v>
      </c>
      <c r="AQ456" s="108"/>
      <c r="AR456" s="108"/>
      <c r="AS456" s="108"/>
      <c r="AT456" s="135"/>
      <c r="AU456" s="135"/>
      <c r="AV456" s="13"/>
      <c r="AW456" s="13"/>
      <c r="AX456" s="176" t="str">
        <f>IF(D456="","*",IFERROR(IF(ISODD(COUNT(AR456:AW456)),"ERRO",SUM((AS456-AR456),(AU456-AT456),(AW456-AV456))),"ERRO"))</f>
        <v>*</v>
      </c>
      <c r="AY456" s="153"/>
      <c r="AZ456" s="109"/>
      <c r="BA456" s="9" t="str">
        <f>IFERROR(_xlfn.XLOOKUP(AH456, BS_ATIVIDADE[ATIVIDADE],BS_ATIVIDADE[UNIDADE] ), "*")</f>
        <v>*</v>
      </c>
      <c r="BB456" s="12" t="str" cm="1">
        <f t="array" ref="BB4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6" s="12" t="str" cm="1">
        <f t="array" ref="BC4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6" s="10" t="str" cm="1">
        <f t="array" ref="BD4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6" s="150"/>
      <c r="BF456" s="15"/>
      <c r="BG456" s="16"/>
      <c r="BH456" s="16"/>
      <c r="BI456" s="16"/>
      <c r="BJ456" s="17"/>
      <c r="BK456" s="15"/>
      <c r="BL456" s="130"/>
      <c r="BM456" s="130"/>
      <c r="BN456" s="130"/>
      <c r="BO456" s="17"/>
      <c r="BP456" s="11" t="str">
        <f t="shared" si="27"/>
        <v>Aderente</v>
      </c>
      <c r="BQ456" s="18" t="str">
        <f>IF(OR(B456="",E456=""),"*",AX456/O456)</f>
        <v>*</v>
      </c>
      <c r="BR456" s="18" t="str">
        <f>IF(OR(B456="",E456=""),"*",AZ456/P456)</f>
        <v>*</v>
      </c>
      <c r="BS456" s="210" t="str">
        <f t="shared" si="28"/>
        <v/>
      </c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</row>
    <row r="457" spans="1:122">
      <c r="A457" s="45" t="str">
        <f t="shared" si="26"/>
        <v/>
      </c>
      <c r="B457" s="102"/>
      <c r="C457" s="134" t="str">
        <f>IF(BS_CONTROLE[[#This Row],[DATA]]="","",WEEKNUM(BS_CONTROLE[[#This Row],[DATA]]))</f>
        <v/>
      </c>
      <c r="D457" s="104"/>
      <c r="E457" s="126"/>
      <c r="F457" s="142" t="str">
        <f>IF(D457="","*",VLOOKUP(E457,BS_ATIVIDADE[],3,FALSE))</f>
        <v>*</v>
      </c>
      <c r="G457" s="106"/>
      <c r="H457" s="106"/>
      <c r="I457" s="105"/>
      <c r="J457" s="105"/>
      <c r="K457" s="105"/>
      <c r="L457" s="127" t="str" cm="1">
        <f t="array" ref="L4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7" s="127" t="str" cm="1">
        <f t="array" ref="M4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7" s="106"/>
      <c r="O457" s="106"/>
      <c r="P457" s="105"/>
      <c r="Q457" s="9" t="str">
        <f>IF(E457=0, "*", IFERROR(_xlfn.XLOOKUP(E457, BS_ATIVIDADE[ATIVIDADE], BS_ATIVIDADE[UNIDADE]), "*"))</f>
        <v>*</v>
      </c>
      <c r="R457" s="128" t="str" cm="1">
        <f t="array" ref="R4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7" s="128" t="str" cm="1">
        <f t="array" ref="S4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7" s="10" t="str" cm="1">
        <f t="array" ref="T4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7" s="105"/>
      <c r="V457" s="151"/>
      <c r="W457" s="104"/>
      <c r="X457" s="129"/>
      <c r="Y457" s="104"/>
      <c r="Z457" s="105"/>
      <c r="AA457" s="103"/>
      <c r="AB457" s="152"/>
      <c r="AC457" s="107"/>
      <c r="AD457" s="105"/>
      <c r="AE457" s="105"/>
      <c r="AF457" s="105"/>
      <c r="AG457" s="14"/>
      <c r="AH457" s="126" t="str">
        <f>IF(BS_CONTROLE[[#This Row],[Atividade]]=0, "-", BS_CONTROLE[[#This Row],[Atividade]])</f>
        <v>-</v>
      </c>
      <c r="AI457" s="8" t="str">
        <f>IF(BS_CONTROLE[[#This Row],[Atividade]]=0, "-", BS_CONTROLE[[#This Row],[Atividade]])</f>
        <v>-</v>
      </c>
      <c r="AJ457" s="30">
        <f>BS_CONTROLE[[#This Row],[Local - Partida]]</f>
        <v>0</v>
      </c>
      <c r="AK457" s="30">
        <f>BS_CONTROLE[[#This Row],[Local - Encerramento]]</f>
        <v>0</v>
      </c>
      <c r="AL457" s="105" t="str">
        <f>IF(BS_CONTROLE[[#This Row],[Entre - Estações]]=0, "-", BS_CONTROLE[[#This Row],[Entre - Estações]])</f>
        <v>-</v>
      </c>
      <c r="AM457" s="105" t="str">
        <f>IF(BS_CONTROLE[[#This Row],[SB]]=0, "-", BS_CONTROLE[[#This Row],[SB]])</f>
        <v>-</v>
      </c>
      <c r="AN457" s="105" t="str">
        <f>IF(BS_CONTROLE[[#This Row],[SUB]]=0, "-", BS_CONTROLE[[#This Row],[SUB]])</f>
        <v>-</v>
      </c>
      <c r="AO457" s="105">
        <f>BS_CONTROLE[[#This Row],[KM - Inicio]]</f>
        <v>0</v>
      </c>
      <c r="AP457" s="105">
        <f>BS_CONTROLE[[#This Row],[KM - Inicio]]</f>
        <v>0</v>
      </c>
      <c r="AQ457" s="108"/>
      <c r="AR457" s="108"/>
      <c r="AS457" s="108"/>
      <c r="AT457" s="135"/>
      <c r="AU457" s="135"/>
      <c r="AV457" s="13"/>
      <c r="AW457" s="13"/>
      <c r="AX457" s="176" t="str">
        <f>IF(D457="","*",IFERROR(IF(ISODD(COUNT(AR457:AW457)),"ERRO",SUM((AS457-AR457),(AU457-AT457),(AW457-AV457))),"ERRO"))</f>
        <v>*</v>
      </c>
      <c r="AY457" s="153"/>
      <c r="AZ457" s="109"/>
      <c r="BA457" s="9" t="str">
        <f>IFERROR(_xlfn.XLOOKUP(AH457, BS_ATIVIDADE[ATIVIDADE],BS_ATIVIDADE[UNIDADE] ), "*")</f>
        <v>*</v>
      </c>
      <c r="BB457" s="12" t="str" cm="1">
        <f t="array" ref="BB4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7" s="12" t="str" cm="1">
        <f t="array" ref="BC4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7" s="10" t="str" cm="1">
        <f t="array" ref="BD4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7" s="150"/>
      <c r="BF457" s="15"/>
      <c r="BG457" s="16"/>
      <c r="BH457" s="16"/>
      <c r="BI457" s="16"/>
      <c r="BJ457" s="17"/>
      <c r="BK457" s="15"/>
      <c r="BL457" s="130"/>
      <c r="BM457" s="130"/>
      <c r="BN457" s="130"/>
      <c r="BO457" s="17"/>
      <c r="BP457" s="11" t="str">
        <f t="shared" si="27"/>
        <v>Aderente</v>
      </c>
      <c r="BQ457" s="18" t="str">
        <f>IF(OR(B457="",E457=""),"*",AX457/O457)</f>
        <v>*</v>
      </c>
      <c r="BR457" s="18" t="str">
        <f>IF(OR(B457="",E457=""),"*",AZ457/P457)</f>
        <v>*</v>
      </c>
      <c r="BS457" s="210" t="str">
        <f t="shared" si="28"/>
        <v/>
      </c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</row>
    <row r="458" spans="1:122">
      <c r="A458" s="45" t="str">
        <f t="shared" si="26"/>
        <v/>
      </c>
      <c r="B458" s="102"/>
      <c r="C458" s="134" t="str">
        <f>IF(BS_CONTROLE[[#This Row],[DATA]]="","",WEEKNUM(BS_CONTROLE[[#This Row],[DATA]]))</f>
        <v/>
      </c>
      <c r="D458" s="104"/>
      <c r="E458" s="126"/>
      <c r="F458" s="142" t="str">
        <f>IF(D458="","*",VLOOKUP(E458,BS_ATIVIDADE[],3,FALSE))</f>
        <v>*</v>
      </c>
      <c r="G458" s="106"/>
      <c r="H458" s="106"/>
      <c r="I458" s="105"/>
      <c r="J458" s="105"/>
      <c r="K458" s="105"/>
      <c r="L458" s="127" t="str" cm="1">
        <f t="array" ref="L4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8" s="127" t="str" cm="1">
        <f t="array" ref="M4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8" s="106"/>
      <c r="O458" s="106"/>
      <c r="P458" s="105"/>
      <c r="Q458" s="9" t="str">
        <f>IF(E458=0, "*", IFERROR(_xlfn.XLOOKUP(E458, BS_ATIVIDADE[ATIVIDADE], BS_ATIVIDADE[UNIDADE]), "*"))</f>
        <v>*</v>
      </c>
      <c r="R458" s="128" t="str" cm="1">
        <f t="array" ref="R4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8" s="128" t="str" cm="1">
        <f t="array" ref="S4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8" s="10" t="str" cm="1">
        <f t="array" ref="T4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8" s="105"/>
      <c r="V458" s="151"/>
      <c r="W458" s="104"/>
      <c r="X458" s="129"/>
      <c r="Y458" s="104"/>
      <c r="Z458" s="105"/>
      <c r="AA458" s="103"/>
      <c r="AB458" s="152"/>
      <c r="AC458" s="107"/>
      <c r="AD458" s="105"/>
      <c r="AE458" s="105"/>
      <c r="AF458" s="105"/>
      <c r="AG458" s="14"/>
      <c r="AH458" s="126" t="str">
        <f>IF(BS_CONTROLE[[#This Row],[Atividade]]=0, "-", BS_CONTROLE[[#This Row],[Atividade]])</f>
        <v>-</v>
      </c>
      <c r="AI458" s="8" t="str">
        <f>IF(BS_CONTROLE[[#This Row],[Atividade]]=0, "-", BS_CONTROLE[[#This Row],[Atividade]])</f>
        <v>-</v>
      </c>
      <c r="AJ458" s="30">
        <f>BS_CONTROLE[[#This Row],[Local - Partida]]</f>
        <v>0</v>
      </c>
      <c r="AK458" s="30">
        <f>BS_CONTROLE[[#This Row],[Local - Encerramento]]</f>
        <v>0</v>
      </c>
      <c r="AL458" s="105" t="str">
        <f>IF(BS_CONTROLE[[#This Row],[Entre - Estações]]=0, "-", BS_CONTROLE[[#This Row],[Entre - Estações]])</f>
        <v>-</v>
      </c>
      <c r="AM458" s="105" t="str">
        <f>IF(BS_CONTROLE[[#This Row],[SB]]=0, "-", BS_CONTROLE[[#This Row],[SB]])</f>
        <v>-</v>
      </c>
      <c r="AN458" s="105" t="str">
        <f>IF(BS_CONTROLE[[#This Row],[SUB]]=0, "-", BS_CONTROLE[[#This Row],[SUB]])</f>
        <v>-</v>
      </c>
      <c r="AO458" s="105">
        <f>BS_CONTROLE[[#This Row],[KM - Inicio]]</f>
        <v>0</v>
      </c>
      <c r="AP458" s="105">
        <f>BS_CONTROLE[[#This Row],[KM - Inicio]]</f>
        <v>0</v>
      </c>
      <c r="AQ458" s="108"/>
      <c r="AR458" s="108"/>
      <c r="AS458" s="108"/>
      <c r="AT458" s="135"/>
      <c r="AU458" s="135"/>
      <c r="AV458" s="13"/>
      <c r="AW458" s="13"/>
      <c r="AX458" s="176" t="str">
        <f>IF(D458="","*",IFERROR(IF(ISODD(COUNT(AR458:AW458)),"ERRO",SUM((AS458-AR458),(AU458-AT458),(AW458-AV458))),"ERRO"))</f>
        <v>*</v>
      </c>
      <c r="AY458" s="153"/>
      <c r="AZ458" s="109"/>
      <c r="BA458" s="9" t="str">
        <f>IFERROR(_xlfn.XLOOKUP(AH458, BS_ATIVIDADE[ATIVIDADE],BS_ATIVIDADE[UNIDADE] ), "*")</f>
        <v>*</v>
      </c>
      <c r="BB458" s="12" t="str" cm="1">
        <f t="array" ref="BB4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8" s="12" t="str" cm="1">
        <f t="array" ref="BC4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8" s="10" t="str" cm="1">
        <f t="array" ref="BD4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8" s="150"/>
      <c r="BF458" s="15"/>
      <c r="BG458" s="16"/>
      <c r="BH458" s="16"/>
      <c r="BI458" s="16"/>
      <c r="BJ458" s="17"/>
      <c r="BK458" s="15"/>
      <c r="BL458" s="130"/>
      <c r="BM458" s="130"/>
      <c r="BN458" s="130"/>
      <c r="BO458" s="17"/>
      <c r="BP458" s="11" t="str">
        <f t="shared" si="27"/>
        <v>Aderente</v>
      </c>
      <c r="BQ458" s="18" t="str">
        <f>IF(OR(B458="",E458=""),"*",AX458/O458)</f>
        <v>*</v>
      </c>
      <c r="BR458" s="18" t="str">
        <f>IF(OR(B458="",E458=""),"*",AZ458/P458)</f>
        <v>*</v>
      </c>
      <c r="BS458" s="210" t="str">
        <f t="shared" si="28"/>
        <v/>
      </c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</row>
    <row r="459" spans="1:122">
      <c r="A459" s="45" t="str">
        <f t="shared" si="26"/>
        <v/>
      </c>
      <c r="B459" s="102"/>
      <c r="C459" s="134" t="str">
        <f>IF(BS_CONTROLE[[#This Row],[DATA]]="","",WEEKNUM(BS_CONTROLE[[#This Row],[DATA]]))</f>
        <v/>
      </c>
      <c r="D459" s="104"/>
      <c r="E459" s="126"/>
      <c r="F459" s="142" t="str">
        <f>IF(D459="","*",VLOOKUP(E459,BS_ATIVIDADE[],3,FALSE))</f>
        <v>*</v>
      </c>
      <c r="G459" s="106"/>
      <c r="H459" s="106"/>
      <c r="I459" s="105"/>
      <c r="J459" s="105"/>
      <c r="K459" s="105"/>
      <c r="L459" s="127" t="str" cm="1">
        <f t="array" ref="L4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59" s="127" t="str" cm="1">
        <f t="array" ref="M4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59" s="106"/>
      <c r="O459" s="106"/>
      <c r="P459" s="105"/>
      <c r="Q459" s="9" t="str">
        <f>IF(E459=0, "*", IFERROR(_xlfn.XLOOKUP(E459, BS_ATIVIDADE[ATIVIDADE], BS_ATIVIDADE[UNIDADE]), "*"))</f>
        <v>*</v>
      </c>
      <c r="R459" s="128" t="str" cm="1">
        <f t="array" ref="R4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59" s="128" t="str" cm="1">
        <f t="array" ref="S4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59" s="10" t="str" cm="1">
        <f t="array" ref="T4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59" s="105"/>
      <c r="V459" s="151"/>
      <c r="W459" s="104"/>
      <c r="X459" s="129"/>
      <c r="Y459" s="104"/>
      <c r="Z459" s="105"/>
      <c r="AA459" s="103"/>
      <c r="AB459" s="152"/>
      <c r="AC459" s="107"/>
      <c r="AD459" s="105"/>
      <c r="AE459" s="105"/>
      <c r="AF459" s="105"/>
      <c r="AG459" s="14"/>
      <c r="AH459" s="126" t="str">
        <f>IF(BS_CONTROLE[[#This Row],[Atividade]]=0, "-", BS_CONTROLE[[#This Row],[Atividade]])</f>
        <v>-</v>
      </c>
      <c r="AI459" s="8" t="str">
        <f>IF(BS_CONTROLE[[#This Row],[Atividade]]=0, "-", BS_CONTROLE[[#This Row],[Atividade]])</f>
        <v>-</v>
      </c>
      <c r="AJ459" s="30">
        <f>BS_CONTROLE[[#This Row],[Local - Partida]]</f>
        <v>0</v>
      </c>
      <c r="AK459" s="30">
        <f>BS_CONTROLE[[#This Row],[Local - Encerramento]]</f>
        <v>0</v>
      </c>
      <c r="AL459" s="105" t="str">
        <f>IF(BS_CONTROLE[[#This Row],[Entre - Estações]]=0, "-", BS_CONTROLE[[#This Row],[Entre - Estações]])</f>
        <v>-</v>
      </c>
      <c r="AM459" s="105" t="str">
        <f>IF(BS_CONTROLE[[#This Row],[SB]]=0, "-", BS_CONTROLE[[#This Row],[SB]])</f>
        <v>-</v>
      </c>
      <c r="AN459" s="105" t="str">
        <f>IF(BS_CONTROLE[[#This Row],[SUB]]=0, "-", BS_CONTROLE[[#This Row],[SUB]])</f>
        <v>-</v>
      </c>
      <c r="AO459" s="105">
        <f>BS_CONTROLE[[#This Row],[KM - Inicio]]</f>
        <v>0</v>
      </c>
      <c r="AP459" s="105">
        <f>BS_CONTROLE[[#This Row],[KM - Inicio]]</f>
        <v>0</v>
      </c>
      <c r="AQ459" s="108"/>
      <c r="AR459" s="108"/>
      <c r="AS459" s="108"/>
      <c r="AT459" s="135"/>
      <c r="AU459" s="135"/>
      <c r="AV459" s="13"/>
      <c r="AW459" s="13"/>
      <c r="AX459" s="176" t="str">
        <f>IF(D459="","*",IFERROR(IF(ISODD(COUNT(AR459:AW459)),"ERRO",SUM((AS459-AR459),(AU459-AT459),(AW459-AV459))),"ERRO"))</f>
        <v>*</v>
      </c>
      <c r="AY459" s="153"/>
      <c r="AZ459" s="109"/>
      <c r="BA459" s="9" t="str">
        <f>IFERROR(_xlfn.XLOOKUP(AH459, BS_ATIVIDADE[ATIVIDADE],BS_ATIVIDADE[UNIDADE] ), "*")</f>
        <v>*</v>
      </c>
      <c r="BB459" s="12" t="str" cm="1">
        <f t="array" ref="BB4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59" s="12" t="str" cm="1">
        <f t="array" ref="BC4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59" s="10" t="str" cm="1">
        <f t="array" ref="BD4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59" s="150"/>
      <c r="BF459" s="15"/>
      <c r="BG459" s="16"/>
      <c r="BH459" s="16"/>
      <c r="BI459" s="16"/>
      <c r="BJ459" s="17"/>
      <c r="BK459" s="15"/>
      <c r="BL459" s="130"/>
      <c r="BM459" s="130"/>
      <c r="BN459" s="130"/>
      <c r="BO459" s="17"/>
      <c r="BP459" s="11" t="str">
        <f t="shared" si="27"/>
        <v>Aderente</v>
      </c>
      <c r="BQ459" s="18" t="str">
        <f>IF(OR(B459="",E459=""),"*",AX459/O459)</f>
        <v>*</v>
      </c>
      <c r="BR459" s="18" t="str">
        <f>IF(OR(B459="",E459=""),"*",AZ459/P459)</f>
        <v>*</v>
      </c>
      <c r="BS459" s="210" t="str">
        <f t="shared" si="28"/>
        <v/>
      </c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</row>
    <row r="460" spans="1:122">
      <c r="A460" s="45" t="str">
        <f t="shared" si="26"/>
        <v/>
      </c>
      <c r="B460" s="102"/>
      <c r="C460" s="134" t="str">
        <f>IF(BS_CONTROLE[[#This Row],[DATA]]="","",WEEKNUM(BS_CONTROLE[[#This Row],[DATA]]))</f>
        <v/>
      </c>
      <c r="D460" s="104"/>
      <c r="E460" s="126"/>
      <c r="F460" s="142" t="str">
        <f>IF(D460="","*",VLOOKUP(E460,BS_ATIVIDADE[],3,FALSE))</f>
        <v>*</v>
      </c>
      <c r="G460" s="106"/>
      <c r="H460" s="106"/>
      <c r="I460" s="105"/>
      <c r="J460" s="105"/>
      <c r="K460" s="105"/>
      <c r="L460" s="127" t="str" cm="1">
        <f t="array" ref="L4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0" s="127" t="str" cm="1">
        <f t="array" ref="M4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0" s="106"/>
      <c r="O460" s="106"/>
      <c r="P460" s="105"/>
      <c r="Q460" s="9" t="str">
        <f>IF(E460=0, "*", IFERROR(_xlfn.XLOOKUP(E460, BS_ATIVIDADE[ATIVIDADE], BS_ATIVIDADE[UNIDADE]), "*"))</f>
        <v>*</v>
      </c>
      <c r="R460" s="128" t="str" cm="1">
        <f t="array" ref="R4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0" s="128" t="str" cm="1">
        <f t="array" ref="S4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0" s="10" t="str" cm="1">
        <f t="array" ref="T4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0" s="105"/>
      <c r="V460" s="151"/>
      <c r="W460" s="104"/>
      <c r="X460" s="129"/>
      <c r="Y460" s="104"/>
      <c r="Z460" s="105"/>
      <c r="AA460" s="103"/>
      <c r="AB460" s="152"/>
      <c r="AC460" s="107"/>
      <c r="AD460" s="105"/>
      <c r="AE460" s="105"/>
      <c r="AF460" s="105"/>
      <c r="AG460" s="14"/>
      <c r="AH460" s="126" t="str">
        <f>IF(BS_CONTROLE[[#This Row],[Atividade]]=0, "-", BS_CONTROLE[[#This Row],[Atividade]])</f>
        <v>-</v>
      </c>
      <c r="AI460" s="8" t="str">
        <f>IF(BS_CONTROLE[[#This Row],[Atividade]]=0, "-", BS_CONTROLE[[#This Row],[Atividade]])</f>
        <v>-</v>
      </c>
      <c r="AJ460" s="30">
        <f>BS_CONTROLE[[#This Row],[Local - Partida]]</f>
        <v>0</v>
      </c>
      <c r="AK460" s="30">
        <f>BS_CONTROLE[[#This Row],[Local - Encerramento]]</f>
        <v>0</v>
      </c>
      <c r="AL460" s="105" t="str">
        <f>IF(BS_CONTROLE[[#This Row],[Entre - Estações]]=0, "-", BS_CONTROLE[[#This Row],[Entre - Estações]])</f>
        <v>-</v>
      </c>
      <c r="AM460" s="105" t="str">
        <f>IF(BS_CONTROLE[[#This Row],[SB]]=0, "-", BS_CONTROLE[[#This Row],[SB]])</f>
        <v>-</v>
      </c>
      <c r="AN460" s="105" t="str">
        <f>IF(BS_CONTROLE[[#This Row],[SUB]]=0, "-", BS_CONTROLE[[#This Row],[SUB]])</f>
        <v>-</v>
      </c>
      <c r="AO460" s="105">
        <f>BS_CONTROLE[[#This Row],[KM - Inicio]]</f>
        <v>0</v>
      </c>
      <c r="AP460" s="105">
        <f>BS_CONTROLE[[#This Row],[KM - Inicio]]</f>
        <v>0</v>
      </c>
      <c r="AQ460" s="108"/>
      <c r="AR460" s="108"/>
      <c r="AS460" s="108"/>
      <c r="AT460" s="135"/>
      <c r="AU460" s="135"/>
      <c r="AV460" s="13"/>
      <c r="AW460" s="13"/>
      <c r="AX460" s="176" t="str">
        <f>IF(D460="","*",IFERROR(IF(ISODD(COUNT(AR460:AW460)),"ERRO",SUM((AS460-AR460),(AU460-AT460),(AW460-AV460))),"ERRO"))</f>
        <v>*</v>
      </c>
      <c r="AY460" s="153"/>
      <c r="AZ460" s="109"/>
      <c r="BA460" s="9" t="str">
        <f>IFERROR(_xlfn.XLOOKUP(AH460, BS_ATIVIDADE[ATIVIDADE],BS_ATIVIDADE[UNIDADE] ), "*")</f>
        <v>*</v>
      </c>
      <c r="BB460" s="12" t="str" cm="1">
        <f t="array" ref="BB4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0" s="12" t="str" cm="1">
        <f t="array" ref="BC4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0" s="10" t="str" cm="1">
        <f t="array" ref="BD4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0" s="150"/>
      <c r="BF460" s="15"/>
      <c r="BG460" s="16"/>
      <c r="BH460" s="16"/>
      <c r="BI460" s="16"/>
      <c r="BJ460" s="17"/>
      <c r="BK460" s="15"/>
      <c r="BL460" s="130"/>
      <c r="BM460" s="130"/>
      <c r="BN460" s="130"/>
      <c r="BO460" s="17"/>
      <c r="BP460" s="11" t="str">
        <f t="shared" si="27"/>
        <v>Aderente</v>
      </c>
      <c r="BQ460" s="18" t="str">
        <f>IF(OR(B460="",E460=""),"*",AX460/O460)</f>
        <v>*</v>
      </c>
      <c r="BR460" s="18" t="str">
        <f>IF(OR(B460="",E460=""),"*",AZ460/P460)</f>
        <v>*</v>
      </c>
      <c r="BS460" s="210" t="str">
        <f t="shared" si="28"/>
        <v/>
      </c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</row>
    <row r="461" spans="1:122">
      <c r="A461" s="45" t="str">
        <f t="shared" si="26"/>
        <v/>
      </c>
      <c r="B461" s="102"/>
      <c r="C461" s="134" t="str">
        <f>IF(BS_CONTROLE[[#This Row],[DATA]]="","",WEEKNUM(BS_CONTROLE[[#This Row],[DATA]]))</f>
        <v/>
      </c>
      <c r="D461" s="104"/>
      <c r="E461" s="126"/>
      <c r="F461" s="142" t="str">
        <f>IF(D461="","*",VLOOKUP(E461,BS_ATIVIDADE[],3,FALSE))</f>
        <v>*</v>
      </c>
      <c r="G461" s="106"/>
      <c r="H461" s="106"/>
      <c r="I461" s="105"/>
      <c r="J461" s="105"/>
      <c r="K461" s="105"/>
      <c r="L461" s="127" t="str" cm="1">
        <f t="array" ref="L4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1" s="127" t="str" cm="1">
        <f t="array" ref="M4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1" s="106"/>
      <c r="O461" s="106"/>
      <c r="P461" s="105"/>
      <c r="Q461" s="9" t="str">
        <f>IF(E461=0, "*", IFERROR(_xlfn.XLOOKUP(E461, BS_ATIVIDADE[ATIVIDADE], BS_ATIVIDADE[UNIDADE]), "*"))</f>
        <v>*</v>
      </c>
      <c r="R461" s="128" t="str" cm="1">
        <f t="array" ref="R4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1" s="128" t="str" cm="1">
        <f t="array" ref="S4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1" s="10" t="str" cm="1">
        <f t="array" ref="T4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1" s="105"/>
      <c r="V461" s="151"/>
      <c r="W461" s="104"/>
      <c r="X461" s="129"/>
      <c r="Y461" s="104"/>
      <c r="Z461" s="105"/>
      <c r="AA461" s="103"/>
      <c r="AB461" s="152"/>
      <c r="AC461" s="107"/>
      <c r="AD461" s="105"/>
      <c r="AE461" s="105"/>
      <c r="AF461" s="105"/>
      <c r="AG461" s="14"/>
      <c r="AH461" s="126" t="str">
        <f>IF(BS_CONTROLE[[#This Row],[Atividade]]=0, "-", BS_CONTROLE[[#This Row],[Atividade]])</f>
        <v>-</v>
      </c>
      <c r="AI461" s="8" t="str">
        <f>IF(BS_CONTROLE[[#This Row],[Atividade]]=0, "-", BS_CONTROLE[[#This Row],[Atividade]])</f>
        <v>-</v>
      </c>
      <c r="AJ461" s="30">
        <f>BS_CONTROLE[[#This Row],[Local - Partida]]</f>
        <v>0</v>
      </c>
      <c r="AK461" s="30">
        <f>BS_CONTROLE[[#This Row],[Local - Encerramento]]</f>
        <v>0</v>
      </c>
      <c r="AL461" s="105" t="str">
        <f>IF(BS_CONTROLE[[#This Row],[Entre - Estações]]=0, "-", BS_CONTROLE[[#This Row],[Entre - Estações]])</f>
        <v>-</v>
      </c>
      <c r="AM461" s="105" t="str">
        <f>IF(BS_CONTROLE[[#This Row],[SB]]=0, "-", BS_CONTROLE[[#This Row],[SB]])</f>
        <v>-</v>
      </c>
      <c r="AN461" s="105" t="str">
        <f>IF(BS_CONTROLE[[#This Row],[SUB]]=0, "-", BS_CONTROLE[[#This Row],[SUB]])</f>
        <v>-</v>
      </c>
      <c r="AO461" s="105">
        <f>BS_CONTROLE[[#This Row],[KM - Inicio]]</f>
        <v>0</v>
      </c>
      <c r="AP461" s="105">
        <f>BS_CONTROLE[[#This Row],[KM - Inicio]]</f>
        <v>0</v>
      </c>
      <c r="AQ461" s="108"/>
      <c r="AR461" s="108"/>
      <c r="AS461" s="108"/>
      <c r="AT461" s="135"/>
      <c r="AU461" s="135"/>
      <c r="AV461" s="13"/>
      <c r="AW461" s="13"/>
      <c r="AX461" s="176" t="str">
        <f>IF(D461="","*",IFERROR(IF(ISODD(COUNT(AR461:AW461)),"ERRO",SUM((AS461-AR461),(AU461-AT461),(AW461-AV461))),"ERRO"))</f>
        <v>*</v>
      </c>
      <c r="AY461" s="153"/>
      <c r="AZ461" s="109"/>
      <c r="BA461" s="9" t="str">
        <f>IFERROR(_xlfn.XLOOKUP(AH461, BS_ATIVIDADE[ATIVIDADE],BS_ATIVIDADE[UNIDADE] ), "*")</f>
        <v>*</v>
      </c>
      <c r="BB461" s="12" t="str" cm="1">
        <f t="array" ref="BB4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1" s="12" t="str" cm="1">
        <f t="array" ref="BC4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1" s="10" t="str" cm="1">
        <f t="array" ref="BD4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1" s="150"/>
      <c r="BF461" s="15"/>
      <c r="BG461" s="16"/>
      <c r="BH461" s="16"/>
      <c r="BI461" s="16"/>
      <c r="BJ461" s="17"/>
      <c r="BK461" s="15"/>
      <c r="BL461" s="130"/>
      <c r="BM461" s="130"/>
      <c r="BN461" s="130"/>
      <c r="BO461" s="17"/>
      <c r="BP461" s="11" t="str">
        <f t="shared" si="27"/>
        <v>Aderente</v>
      </c>
      <c r="BQ461" s="18" t="str">
        <f>IF(OR(B461="",E461=""),"*",AX461/O461)</f>
        <v>*</v>
      </c>
      <c r="BR461" s="18" t="str">
        <f>IF(OR(B461="",E461=""),"*",AZ461/P461)</f>
        <v>*</v>
      </c>
      <c r="BS461" s="210" t="str">
        <f t="shared" si="28"/>
        <v/>
      </c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</row>
    <row r="462" spans="1:122">
      <c r="A462" s="45" t="str">
        <f t="shared" si="26"/>
        <v/>
      </c>
      <c r="B462" s="102"/>
      <c r="C462" s="134" t="str">
        <f>IF(BS_CONTROLE[[#This Row],[DATA]]="","",WEEKNUM(BS_CONTROLE[[#This Row],[DATA]]))</f>
        <v/>
      </c>
      <c r="D462" s="104"/>
      <c r="E462" s="126"/>
      <c r="F462" s="142" t="str">
        <f>IF(D462="","*",VLOOKUP(E462,BS_ATIVIDADE[],3,FALSE))</f>
        <v>*</v>
      </c>
      <c r="G462" s="106"/>
      <c r="H462" s="106"/>
      <c r="I462" s="105"/>
      <c r="J462" s="105"/>
      <c r="K462" s="105"/>
      <c r="L462" s="127" t="str" cm="1">
        <f t="array" ref="L4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2" s="127" t="str" cm="1">
        <f t="array" ref="M4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2" s="106"/>
      <c r="O462" s="106"/>
      <c r="P462" s="105"/>
      <c r="Q462" s="9" t="str">
        <f>IF(E462=0, "*", IFERROR(_xlfn.XLOOKUP(E462, BS_ATIVIDADE[ATIVIDADE], BS_ATIVIDADE[UNIDADE]), "*"))</f>
        <v>*</v>
      </c>
      <c r="R462" s="128" t="str" cm="1">
        <f t="array" ref="R4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2" s="128" t="str" cm="1">
        <f t="array" ref="S4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2" s="10" t="str" cm="1">
        <f t="array" ref="T4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2" s="105"/>
      <c r="V462" s="151"/>
      <c r="W462" s="104"/>
      <c r="X462" s="129"/>
      <c r="Y462" s="104"/>
      <c r="Z462" s="105"/>
      <c r="AA462" s="103"/>
      <c r="AB462" s="152"/>
      <c r="AC462" s="107"/>
      <c r="AD462" s="105"/>
      <c r="AE462" s="105"/>
      <c r="AF462" s="105"/>
      <c r="AG462" s="14"/>
      <c r="AH462" s="126" t="str">
        <f>IF(BS_CONTROLE[[#This Row],[Atividade]]=0, "-", BS_CONTROLE[[#This Row],[Atividade]])</f>
        <v>-</v>
      </c>
      <c r="AI462" s="8" t="str">
        <f>IF(BS_CONTROLE[[#This Row],[Atividade]]=0, "-", BS_CONTROLE[[#This Row],[Atividade]])</f>
        <v>-</v>
      </c>
      <c r="AJ462" s="30">
        <f>BS_CONTROLE[[#This Row],[Local - Partida]]</f>
        <v>0</v>
      </c>
      <c r="AK462" s="30">
        <f>BS_CONTROLE[[#This Row],[Local - Encerramento]]</f>
        <v>0</v>
      </c>
      <c r="AL462" s="105" t="str">
        <f>IF(BS_CONTROLE[[#This Row],[Entre - Estações]]=0, "-", BS_CONTROLE[[#This Row],[Entre - Estações]])</f>
        <v>-</v>
      </c>
      <c r="AM462" s="105" t="str">
        <f>IF(BS_CONTROLE[[#This Row],[SB]]=0, "-", BS_CONTROLE[[#This Row],[SB]])</f>
        <v>-</v>
      </c>
      <c r="AN462" s="105" t="str">
        <f>IF(BS_CONTROLE[[#This Row],[SUB]]=0, "-", BS_CONTROLE[[#This Row],[SUB]])</f>
        <v>-</v>
      </c>
      <c r="AO462" s="105">
        <f>BS_CONTROLE[[#This Row],[KM - Inicio]]</f>
        <v>0</v>
      </c>
      <c r="AP462" s="105">
        <f>BS_CONTROLE[[#This Row],[KM - Inicio]]</f>
        <v>0</v>
      </c>
      <c r="AQ462" s="108"/>
      <c r="AR462" s="108"/>
      <c r="AS462" s="108"/>
      <c r="AT462" s="135"/>
      <c r="AU462" s="135"/>
      <c r="AV462" s="13"/>
      <c r="AW462" s="13"/>
      <c r="AX462" s="176" t="str">
        <f>IF(D462="","*",IFERROR(IF(ISODD(COUNT(AR462:AW462)),"ERRO",SUM((AS462-AR462),(AU462-AT462),(AW462-AV462))),"ERRO"))</f>
        <v>*</v>
      </c>
      <c r="AY462" s="153"/>
      <c r="AZ462" s="109"/>
      <c r="BA462" s="9" t="str">
        <f>IFERROR(_xlfn.XLOOKUP(AH462, BS_ATIVIDADE[ATIVIDADE],BS_ATIVIDADE[UNIDADE] ), "*")</f>
        <v>*</v>
      </c>
      <c r="BB462" s="12" t="str" cm="1">
        <f t="array" ref="BB4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2" s="12" t="str" cm="1">
        <f t="array" ref="BC4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2" s="10" t="str" cm="1">
        <f t="array" ref="BD4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2" s="150"/>
      <c r="BF462" s="15"/>
      <c r="BG462" s="16"/>
      <c r="BH462" s="16"/>
      <c r="BI462" s="16"/>
      <c r="BJ462" s="17"/>
      <c r="BK462" s="15"/>
      <c r="BL462" s="130"/>
      <c r="BM462" s="130"/>
      <c r="BN462" s="130"/>
      <c r="BO462" s="17"/>
      <c r="BP462" s="11" t="str">
        <f t="shared" si="27"/>
        <v>Aderente</v>
      </c>
      <c r="BQ462" s="18" t="str">
        <f>IF(OR(B462="",E462=""),"*",AX462/O462)</f>
        <v>*</v>
      </c>
      <c r="BR462" s="18" t="str">
        <f>IF(OR(B462="",E462=""),"*",AZ462/P462)</f>
        <v>*</v>
      </c>
      <c r="BS462" s="210" t="str">
        <f t="shared" si="28"/>
        <v/>
      </c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</row>
    <row r="463" spans="1:122">
      <c r="A463" s="45" t="str">
        <f t="shared" si="26"/>
        <v/>
      </c>
      <c r="B463" s="102"/>
      <c r="C463" s="134" t="str">
        <f>IF(BS_CONTROLE[[#This Row],[DATA]]="","",WEEKNUM(BS_CONTROLE[[#This Row],[DATA]]))</f>
        <v/>
      </c>
      <c r="D463" s="104"/>
      <c r="E463" s="126"/>
      <c r="F463" s="142" t="str">
        <f>IF(D463="","*",VLOOKUP(E463,BS_ATIVIDADE[],3,FALSE))</f>
        <v>*</v>
      </c>
      <c r="G463" s="106"/>
      <c r="H463" s="106"/>
      <c r="I463" s="105"/>
      <c r="J463" s="105"/>
      <c r="K463" s="105"/>
      <c r="L463" s="127" t="str" cm="1">
        <f t="array" ref="L4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3" s="127" t="str" cm="1">
        <f t="array" ref="M4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3" s="106"/>
      <c r="O463" s="106"/>
      <c r="P463" s="105"/>
      <c r="Q463" s="9" t="str">
        <f>IF(E463=0, "*", IFERROR(_xlfn.XLOOKUP(E463, BS_ATIVIDADE[ATIVIDADE], BS_ATIVIDADE[UNIDADE]), "*"))</f>
        <v>*</v>
      </c>
      <c r="R463" s="128" t="str" cm="1">
        <f t="array" ref="R4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3" s="128" t="str" cm="1">
        <f t="array" ref="S4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3" s="10" t="str" cm="1">
        <f t="array" ref="T4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3" s="105"/>
      <c r="V463" s="151"/>
      <c r="W463" s="104"/>
      <c r="X463" s="129"/>
      <c r="Y463" s="104"/>
      <c r="Z463" s="105"/>
      <c r="AA463" s="103"/>
      <c r="AB463" s="152"/>
      <c r="AC463" s="107"/>
      <c r="AD463" s="105"/>
      <c r="AE463" s="105"/>
      <c r="AF463" s="105"/>
      <c r="AG463" s="14"/>
      <c r="AH463" s="126" t="str">
        <f>IF(BS_CONTROLE[[#This Row],[Atividade]]=0, "-", BS_CONTROLE[[#This Row],[Atividade]])</f>
        <v>-</v>
      </c>
      <c r="AI463" s="8" t="str">
        <f>IF(BS_CONTROLE[[#This Row],[Atividade]]=0, "-", BS_CONTROLE[[#This Row],[Atividade]])</f>
        <v>-</v>
      </c>
      <c r="AJ463" s="30">
        <f>BS_CONTROLE[[#This Row],[Local - Partida]]</f>
        <v>0</v>
      </c>
      <c r="AK463" s="30">
        <f>BS_CONTROLE[[#This Row],[Local - Encerramento]]</f>
        <v>0</v>
      </c>
      <c r="AL463" s="105" t="str">
        <f>IF(BS_CONTROLE[[#This Row],[Entre - Estações]]=0, "-", BS_CONTROLE[[#This Row],[Entre - Estações]])</f>
        <v>-</v>
      </c>
      <c r="AM463" s="105" t="str">
        <f>IF(BS_CONTROLE[[#This Row],[SB]]=0, "-", BS_CONTROLE[[#This Row],[SB]])</f>
        <v>-</v>
      </c>
      <c r="AN463" s="105" t="str">
        <f>IF(BS_CONTROLE[[#This Row],[SUB]]=0, "-", BS_CONTROLE[[#This Row],[SUB]])</f>
        <v>-</v>
      </c>
      <c r="AO463" s="105">
        <f>BS_CONTROLE[[#This Row],[KM - Inicio]]</f>
        <v>0</v>
      </c>
      <c r="AP463" s="105">
        <f>BS_CONTROLE[[#This Row],[KM - Inicio]]</f>
        <v>0</v>
      </c>
      <c r="AQ463" s="108"/>
      <c r="AR463" s="108"/>
      <c r="AS463" s="108"/>
      <c r="AT463" s="135"/>
      <c r="AU463" s="135"/>
      <c r="AV463" s="13"/>
      <c r="AW463" s="13"/>
      <c r="AX463" s="176" t="str">
        <f>IF(D463="","*",IFERROR(IF(ISODD(COUNT(AR463:AW463)),"ERRO",SUM((AS463-AR463),(AU463-AT463),(AW463-AV463))),"ERRO"))</f>
        <v>*</v>
      </c>
      <c r="AY463" s="153"/>
      <c r="AZ463" s="109"/>
      <c r="BA463" s="9" t="str">
        <f>IFERROR(_xlfn.XLOOKUP(AH463, BS_ATIVIDADE[ATIVIDADE],BS_ATIVIDADE[UNIDADE] ), "*")</f>
        <v>*</v>
      </c>
      <c r="BB463" s="12" t="str" cm="1">
        <f t="array" ref="BB4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3" s="12" t="str" cm="1">
        <f t="array" ref="BC4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3" s="10" t="str" cm="1">
        <f t="array" ref="BD4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3" s="150"/>
      <c r="BF463" s="15"/>
      <c r="BG463" s="16"/>
      <c r="BH463" s="16"/>
      <c r="BI463" s="16"/>
      <c r="BJ463" s="17"/>
      <c r="BK463" s="15"/>
      <c r="BL463" s="130"/>
      <c r="BM463" s="130"/>
      <c r="BN463" s="130"/>
      <c r="BO463" s="17"/>
      <c r="BP463" s="11" t="str">
        <f t="shared" si="27"/>
        <v>Aderente</v>
      </c>
      <c r="BQ463" s="18" t="str">
        <f>IF(OR(B463="",E463=""),"*",AX463/O463)</f>
        <v>*</v>
      </c>
      <c r="BR463" s="18" t="str">
        <f>IF(OR(B463="",E463=""),"*",AZ463/P463)</f>
        <v>*</v>
      </c>
      <c r="BS463" s="210" t="str">
        <f t="shared" si="28"/>
        <v/>
      </c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</row>
    <row r="464" spans="1:122">
      <c r="A464" s="45" t="str">
        <f t="shared" si="26"/>
        <v/>
      </c>
      <c r="B464" s="102"/>
      <c r="C464" s="134" t="str">
        <f>IF(BS_CONTROLE[[#This Row],[DATA]]="","",WEEKNUM(BS_CONTROLE[[#This Row],[DATA]]))</f>
        <v/>
      </c>
      <c r="D464" s="104"/>
      <c r="E464" s="126"/>
      <c r="F464" s="142" t="str">
        <f>IF(D464="","*",VLOOKUP(E464,BS_ATIVIDADE[],3,FALSE))</f>
        <v>*</v>
      </c>
      <c r="G464" s="106"/>
      <c r="H464" s="106"/>
      <c r="I464" s="105"/>
      <c r="J464" s="105"/>
      <c r="K464" s="105"/>
      <c r="L464" s="127" t="str" cm="1">
        <f t="array" ref="L4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4" s="127" t="str" cm="1">
        <f t="array" ref="M4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4" s="106"/>
      <c r="O464" s="106"/>
      <c r="P464" s="105"/>
      <c r="Q464" s="9" t="str">
        <f>IF(E464=0, "*", IFERROR(_xlfn.XLOOKUP(E464, BS_ATIVIDADE[ATIVIDADE], BS_ATIVIDADE[UNIDADE]), "*"))</f>
        <v>*</v>
      </c>
      <c r="R464" s="128" t="str" cm="1">
        <f t="array" ref="R4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4" s="128" t="str" cm="1">
        <f t="array" ref="S4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4" s="10" t="str" cm="1">
        <f t="array" ref="T4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4" s="105"/>
      <c r="V464" s="151"/>
      <c r="W464" s="104"/>
      <c r="X464" s="129"/>
      <c r="Y464" s="104"/>
      <c r="Z464" s="105"/>
      <c r="AA464" s="103"/>
      <c r="AB464" s="152"/>
      <c r="AC464" s="107"/>
      <c r="AD464" s="105"/>
      <c r="AE464" s="105"/>
      <c r="AF464" s="105"/>
      <c r="AG464" s="14"/>
      <c r="AH464" s="126" t="str">
        <f>IF(BS_CONTROLE[[#This Row],[Atividade]]=0, "-", BS_CONTROLE[[#This Row],[Atividade]])</f>
        <v>-</v>
      </c>
      <c r="AI464" s="8" t="str">
        <f>IF(BS_CONTROLE[[#This Row],[Atividade]]=0, "-", BS_CONTROLE[[#This Row],[Atividade]])</f>
        <v>-</v>
      </c>
      <c r="AJ464" s="30">
        <f>BS_CONTROLE[[#This Row],[Local - Partida]]</f>
        <v>0</v>
      </c>
      <c r="AK464" s="30">
        <f>BS_CONTROLE[[#This Row],[Local - Encerramento]]</f>
        <v>0</v>
      </c>
      <c r="AL464" s="105" t="str">
        <f>IF(BS_CONTROLE[[#This Row],[Entre - Estações]]=0, "-", BS_CONTROLE[[#This Row],[Entre - Estações]])</f>
        <v>-</v>
      </c>
      <c r="AM464" s="105" t="str">
        <f>IF(BS_CONTROLE[[#This Row],[SB]]=0, "-", BS_CONTROLE[[#This Row],[SB]])</f>
        <v>-</v>
      </c>
      <c r="AN464" s="105" t="str">
        <f>IF(BS_CONTROLE[[#This Row],[SUB]]=0, "-", BS_CONTROLE[[#This Row],[SUB]])</f>
        <v>-</v>
      </c>
      <c r="AO464" s="105">
        <f>BS_CONTROLE[[#This Row],[KM - Inicio]]</f>
        <v>0</v>
      </c>
      <c r="AP464" s="105">
        <f>BS_CONTROLE[[#This Row],[KM - Inicio]]</f>
        <v>0</v>
      </c>
      <c r="AQ464" s="108"/>
      <c r="AR464" s="108"/>
      <c r="AS464" s="108"/>
      <c r="AT464" s="135"/>
      <c r="AU464" s="135"/>
      <c r="AV464" s="13"/>
      <c r="AW464" s="13"/>
      <c r="AX464" s="176" t="str">
        <f>IF(D464="","*",IFERROR(IF(ISODD(COUNT(AR464:AW464)),"ERRO",SUM((AS464-AR464),(AU464-AT464),(AW464-AV464))),"ERRO"))</f>
        <v>*</v>
      </c>
      <c r="AY464" s="153"/>
      <c r="AZ464" s="109"/>
      <c r="BA464" s="9" t="str">
        <f>IFERROR(_xlfn.XLOOKUP(AH464, BS_ATIVIDADE[ATIVIDADE],BS_ATIVIDADE[UNIDADE] ), "*")</f>
        <v>*</v>
      </c>
      <c r="BB464" s="12" t="str" cm="1">
        <f t="array" ref="BB4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4" s="12" t="str" cm="1">
        <f t="array" ref="BC4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4" s="10" t="str" cm="1">
        <f t="array" ref="BD4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4" s="150"/>
      <c r="BF464" s="15"/>
      <c r="BG464" s="16"/>
      <c r="BH464" s="16"/>
      <c r="BI464" s="16"/>
      <c r="BJ464" s="17"/>
      <c r="BK464" s="15"/>
      <c r="BL464" s="130"/>
      <c r="BM464" s="130"/>
      <c r="BN464" s="130"/>
      <c r="BO464" s="17"/>
      <c r="BP464" s="11" t="str">
        <f t="shared" si="27"/>
        <v>Aderente</v>
      </c>
      <c r="BQ464" s="18" t="str">
        <f>IF(OR(B464="",E464=""),"*",AX464/O464)</f>
        <v>*</v>
      </c>
      <c r="BR464" s="18" t="str">
        <f>IF(OR(B464="",E464=""),"*",AZ464/P464)</f>
        <v>*</v>
      </c>
      <c r="BS464" s="210" t="str">
        <f t="shared" si="28"/>
        <v/>
      </c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</row>
    <row r="465" spans="1:122">
      <c r="A465" s="45" t="str">
        <f t="shared" si="26"/>
        <v/>
      </c>
      <c r="B465" s="102"/>
      <c r="C465" s="134" t="str">
        <f>IF(BS_CONTROLE[[#This Row],[DATA]]="","",WEEKNUM(BS_CONTROLE[[#This Row],[DATA]]))</f>
        <v/>
      </c>
      <c r="D465" s="104"/>
      <c r="E465" s="126"/>
      <c r="F465" s="142" t="str">
        <f>IF(D465="","*",VLOOKUP(E465,BS_ATIVIDADE[],3,FALSE))</f>
        <v>*</v>
      </c>
      <c r="G465" s="106"/>
      <c r="H465" s="106"/>
      <c r="I465" s="105"/>
      <c r="J465" s="105"/>
      <c r="K465" s="105"/>
      <c r="L465" s="127" t="str" cm="1">
        <f t="array" ref="L4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5" s="127" t="str" cm="1">
        <f t="array" ref="M4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5" s="106"/>
      <c r="O465" s="106"/>
      <c r="P465" s="105"/>
      <c r="Q465" s="9" t="str">
        <f>IF(E465=0, "*", IFERROR(_xlfn.XLOOKUP(E465, BS_ATIVIDADE[ATIVIDADE], BS_ATIVIDADE[UNIDADE]), "*"))</f>
        <v>*</v>
      </c>
      <c r="R465" s="128" t="str" cm="1">
        <f t="array" ref="R4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5" s="128" t="str" cm="1">
        <f t="array" ref="S4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5" s="10" t="str" cm="1">
        <f t="array" ref="T4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5" s="105"/>
      <c r="V465" s="151"/>
      <c r="W465" s="104"/>
      <c r="X465" s="129"/>
      <c r="Y465" s="104"/>
      <c r="Z465" s="105"/>
      <c r="AA465" s="103"/>
      <c r="AB465" s="152"/>
      <c r="AC465" s="107"/>
      <c r="AD465" s="105"/>
      <c r="AE465" s="105"/>
      <c r="AF465" s="105"/>
      <c r="AG465" s="14"/>
      <c r="AH465" s="126" t="str">
        <f>IF(BS_CONTROLE[[#This Row],[Atividade]]=0, "-", BS_CONTROLE[[#This Row],[Atividade]])</f>
        <v>-</v>
      </c>
      <c r="AI465" s="8" t="str">
        <f>IF(BS_CONTROLE[[#This Row],[Atividade]]=0, "-", BS_CONTROLE[[#This Row],[Atividade]])</f>
        <v>-</v>
      </c>
      <c r="AJ465" s="30">
        <f>BS_CONTROLE[[#This Row],[Local - Partida]]</f>
        <v>0</v>
      </c>
      <c r="AK465" s="30">
        <f>BS_CONTROLE[[#This Row],[Local - Encerramento]]</f>
        <v>0</v>
      </c>
      <c r="AL465" s="105" t="str">
        <f>IF(BS_CONTROLE[[#This Row],[Entre - Estações]]=0, "-", BS_CONTROLE[[#This Row],[Entre - Estações]])</f>
        <v>-</v>
      </c>
      <c r="AM465" s="105" t="str">
        <f>IF(BS_CONTROLE[[#This Row],[SB]]=0, "-", BS_CONTROLE[[#This Row],[SB]])</f>
        <v>-</v>
      </c>
      <c r="AN465" s="105" t="str">
        <f>IF(BS_CONTROLE[[#This Row],[SUB]]=0, "-", BS_CONTROLE[[#This Row],[SUB]])</f>
        <v>-</v>
      </c>
      <c r="AO465" s="105">
        <f>BS_CONTROLE[[#This Row],[KM - Inicio]]</f>
        <v>0</v>
      </c>
      <c r="AP465" s="105">
        <f>BS_CONTROLE[[#This Row],[KM - Inicio]]</f>
        <v>0</v>
      </c>
      <c r="AQ465" s="108"/>
      <c r="AR465" s="108"/>
      <c r="AS465" s="108"/>
      <c r="AT465" s="135"/>
      <c r="AU465" s="135"/>
      <c r="AV465" s="13"/>
      <c r="AW465" s="13"/>
      <c r="AX465" s="176" t="str">
        <f>IF(D465="","*",IFERROR(IF(ISODD(COUNT(AR465:AW465)),"ERRO",SUM((AS465-AR465),(AU465-AT465),(AW465-AV465))),"ERRO"))</f>
        <v>*</v>
      </c>
      <c r="AY465" s="153"/>
      <c r="AZ465" s="109"/>
      <c r="BA465" s="9" t="str">
        <f>IFERROR(_xlfn.XLOOKUP(AH465, BS_ATIVIDADE[ATIVIDADE],BS_ATIVIDADE[UNIDADE] ), "*")</f>
        <v>*</v>
      </c>
      <c r="BB465" s="12" t="str" cm="1">
        <f t="array" ref="BB4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5" s="12" t="str" cm="1">
        <f t="array" ref="BC4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5" s="10" t="str" cm="1">
        <f t="array" ref="BD4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5" s="150"/>
      <c r="BF465" s="15"/>
      <c r="BG465" s="16"/>
      <c r="BH465" s="16"/>
      <c r="BI465" s="16"/>
      <c r="BJ465" s="17"/>
      <c r="BK465" s="15"/>
      <c r="BL465" s="130"/>
      <c r="BM465" s="130"/>
      <c r="BN465" s="130"/>
      <c r="BO465" s="17"/>
      <c r="BP465" s="11" t="str">
        <f t="shared" si="27"/>
        <v>Aderente</v>
      </c>
      <c r="BQ465" s="18" t="str">
        <f>IF(OR(B465="",E465=""),"*",AX465/O465)</f>
        <v>*</v>
      </c>
      <c r="BR465" s="18" t="str">
        <f>IF(OR(B465="",E465=""),"*",AZ465/P465)</f>
        <v>*</v>
      </c>
      <c r="BS465" s="210" t="str">
        <f t="shared" si="28"/>
        <v/>
      </c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</row>
    <row r="466" spans="1:122">
      <c r="A466" s="45" t="str">
        <f t="shared" si="26"/>
        <v/>
      </c>
      <c r="B466" s="102"/>
      <c r="C466" s="134" t="str">
        <f>IF(BS_CONTROLE[[#This Row],[DATA]]="","",WEEKNUM(BS_CONTROLE[[#This Row],[DATA]]))</f>
        <v/>
      </c>
      <c r="D466" s="104"/>
      <c r="E466" s="126"/>
      <c r="F466" s="142" t="str">
        <f>IF(D466="","*",VLOOKUP(E466,BS_ATIVIDADE[],3,FALSE))</f>
        <v>*</v>
      </c>
      <c r="G466" s="106"/>
      <c r="H466" s="106"/>
      <c r="I466" s="105"/>
      <c r="J466" s="105"/>
      <c r="K466" s="105"/>
      <c r="L466" s="127" t="str" cm="1">
        <f t="array" ref="L4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6" s="127" t="str" cm="1">
        <f t="array" ref="M4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6" s="106"/>
      <c r="O466" s="106"/>
      <c r="P466" s="105"/>
      <c r="Q466" s="9" t="str">
        <f>IF(E466=0, "*", IFERROR(_xlfn.XLOOKUP(E466, BS_ATIVIDADE[ATIVIDADE], BS_ATIVIDADE[UNIDADE]), "*"))</f>
        <v>*</v>
      </c>
      <c r="R466" s="128" t="str" cm="1">
        <f t="array" ref="R4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6" s="128" t="str" cm="1">
        <f t="array" ref="S4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6" s="10" t="str" cm="1">
        <f t="array" ref="T4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6" s="105"/>
      <c r="V466" s="151"/>
      <c r="W466" s="104"/>
      <c r="X466" s="129"/>
      <c r="Y466" s="104"/>
      <c r="Z466" s="105"/>
      <c r="AA466" s="103"/>
      <c r="AB466" s="152"/>
      <c r="AC466" s="107"/>
      <c r="AD466" s="105"/>
      <c r="AE466" s="105"/>
      <c r="AF466" s="105"/>
      <c r="AG466" s="14"/>
      <c r="AH466" s="126" t="str">
        <f>IF(BS_CONTROLE[[#This Row],[Atividade]]=0, "-", BS_CONTROLE[[#This Row],[Atividade]])</f>
        <v>-</v>
      </c>
      <c r="AI466" s="8" t="str">
        <f>IF(BS_CONTROLE[[#This Row],[Atividade]]=0, "-", BS_CONTROLE[[#This Row],[Atividade]])</f>
        <v>-</v>
      </c>
      <c r="AJ466" s="30">
        <f>BS_CONTROLE[[#This Row],[Local - Partida]]</f>
        <v>0</v>
      </c>
      <c r="AK466" s="30">
        <f>BS_CONTROLE[[#This Row],[Local - Encerramento]]</f>
        <v>0</v>
      </c>
      <c r="AL466" s="105" t="str">
        <f>IF(BS_CONTROLE[[#This Row],[Entre - Estações]]=0, "-", BS_CONTROLE[[#This Row],[Entre - Estações]])</f>
        <v>-</v>
      </c>
      <c r="AM466" s="105" t="str">
        <f>IF(BS_CONTROLE[[#This Row],[SB]]=0, "-", BS_CONTROLE[[#This Row],[SB]])</f>
        <v>-</v>
      </c>
      <c r="AN466" s="105" t="str">
        <f>IF(BS_CONTROLE[[#This Row],[SUB]]=0, "-", BS_CONTROLE[[#This Row],[SUB]])</f>
        <v>-</v>
      </c>
      <c r="AO466" s="105">
        <f>BS_CONTROLE[[#This Row],[KM - Inicio]]</f>
        <v>0</v>
      </c>
      <c r="AP466" s="105">
        <f>BS_CONTROLE[[#This Row],[KM - Inicio]]</f>
        <v>0</v>
      </c>
      <c r="AQ466" s="108"/>
      <c r="AR466" s="108"/>
      <c r="AS466" s="108"/>
      <c r="AT466" s="135"/>
      <c r="AU466" s="135"/>
      <c r="AV466" s="13"/>
      <c r="AW466" s="13"/>
      <c r="AX466" s="176" t="str">
        <f>IF(D466="","*",IFERROR(IF(ISODD(COUNT(AR466:AW466)),"ERRO",SUM((AS466-AR466),(AU466-AT466),(AW466-AV466))),"ERRO"))</f>
        <v>*</v>
      </c>
      <c r="AY466" s="153"/>
      <c r="AZ466" s="109"/>
      <c r="BA466" s="9" t="str">
        <f>IFERROR(_xlfn.XLOOKUP(AH466, BS_ATIVIDADE[ATIVIDADE],BS_ATIVIDADE[UNIDADE] ), "*")</f>
        <v>*</v>
      </c>
      <c r="BB466" s="12" t="str" cm="1">
        <f t="array" ref="BB4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6" s="12" t="str" cm="1">
        <f t="array" ref="BC4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6" s="10" t="str" cm="1">
        <f t="array" ref="BD4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6" s="150"/>
      <c r="BF466" s="15"/>
      <c r="BG466" s="16"/>
      <c r="BH466" s="16"/>
      <c r="BI466" s="16"/>
      <c r="BJ466" s="17"/>
      <c r="BK466" s="15"/>
      <c r="BL466" s="130"/>
      <c r="BM466" s="130"/>
      <c r="BN466" s="130"/>
      <c r="BO466" s="17"/>
      <c r="BP466" s="11" t="str">
        <f t="shared" si="27"/>
        <v>Aderente</v>
      </c>
      <c r="BQ466" s="18" t="str">
        <f>IF(OR(B466="",E466=""),"*",AX466/O466)</f>
        <v>*</v>
      </c>
      <c r="BR466" s="18" t="str">
        <f>IF(OR(B466="",E466=""),"*",AZ466/P466)</f>
        <v>*</v>
      </c>
      <c r="BS466" s="210" t="str">
        <f t="shared" si="28"/>
        <v/>
      </c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</row>
    <row r="467" spans="1:122">
      <c r="A467" s="45" t="str">
        <f t="shared" si="26"/>
        <v/>
      </c>
      <c r="B467" s="102"/>
      <c r="C467" s="134" t="str">
        <f>IF(BS_CONTROLE[[#This Row],[DATA]]="","",WEEKNUM(BS_CONTROLE[[#This Row],[DATA]]))</f>
        <v/>
      </c>
      <c r="D467" s="104"/>
      <c r="E467" s="126"/>
      <c r="F467" s="142" t="str">
        <f>IF(D467="","*",VLOOKUP(E467,BS_ATIVIDADE[],3,FALSE))</f>
        <v>*</v>
      </c>
      <c r="G467" s="106"/>
      <c r="H467" s="106"/>
      <c r="I467" s="105"/>
      <c r="J467" s="105"/>
      <c r="K467" s="105"/>
      <c r="L467" s="127" t="str" cm="1">
        <f t="array" ref="L4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7" s="127" t="str" cm="1">
        <f t="array" ref="M4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7" s="106"/>
      <c r="O467" s="106"/>
      <c r="P467" s="105"/>
      <c r="Q467" s="9" t="str">
        <f>IF(E467=0, "*", IFERROR(_xlfn.XLOOKUP(E467, BS_ATIVIDADE[ATIVIDADE], BS_ATIVIDADE[UNIDADE]), "*"))</f>
        <v>*</v>
      </c>
      <c r="R467" s="128" t="str" cm="1">
        <f t="array" ref="R4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7" s="128" t="str" cm="1">
        <f t="array" ref="S4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7" s="10" t="str" cm="1">
        <f t="array" ref="T4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7" s="105"/>
      <c r="V467" s="151"/>
      <c r="W467" s="104"/>
      <c r="X467" s="129"/>
      <c r="Y467" s="104"/>
      <c r="Z467" s="105"/>
      <c r="AA467" s="103"/>
      <c r="AB467" s="152"/>
      <c r="AC467" s="107"/>
      <c r="AD467" s="105"/>
      <c r="AE467" s="105"/>
      <c r="AF467" s="105"/>
      <c r="AG467" s="14"/>
      <c r="AH467" s="126" t="str">
        <f>IF(BS_CONTROLE[[#This Row],[Atividade]]=0, "-", BS_CONTROLE[[#This Row],[Atividade]])</f>
        <v>-</v>
      </c>
      <c r="AI467" s="8" t="str">
        <f>IF(BS_CONTROLE[[#This Row],[Atividade]]=0, "-", BS_CONTROLE[[#This Row],[Atividade]])</f>
        <v>-</v>
      </c>
      <c r="AJ467" s="30">
        <f>BS_CONTROLE[[#This Row],[Local - Partida]]</f>
        <v>0</v>
      </c>
      <c r="AK467" s="30">
        <f>BS_CONTROLE[[#This Row],[Local - Encerramento]]</f>
        <v>0</v>
      </c>
      <c r="AL467" s="105" t="str">
        <f>IF(BS_CONTROLE[[#This Row],[Entre - Estações]]=0, "-", BS_CONTROLE[[#This Row],[Entre - Estações]])</f>
        <v>-</v>
      </c>
      <c r="AM467" s="105" t="str">
        <f>IF(BS_CONTROLE[[#This Row],[SB]]=0, "-", BS_CONTROLE[[#This Row],[SB]])</f>
        <v>-</v>
      </c>
      <c r="AN467" s="105" t="str">
        <f>IF(BS_CONTROLE[[#This Row],[SUB]]=0, "-", BS_CONTROLE[[#This Row],[SUB]])</f>
        <v>-</v>
      </c>
      <c r="AO467" s="105">
        <f>BS_CONTROLE[[#This Row],[KM - Inicio]]</f>
        <v>0</v>
      </c>
      <c r="AP467" s="105">
        <f>BS_CONTROLE[[#This Row],[KM - Inicio]]</f>
        <v>0</v>
      </c>
      <c r="AQ467" s="108"/>
      <c r="AR467" s="108"/>
      <c r="AS467" s="108"/>
      <c r="AT467" s="135"/>
      <c r="AU467" s="135"/>
      <c r="AV467" s="13"/>
      <c r="AW467" s="13"/>
      <c r="AX467" s="176" t="str">
        <f>IF(D467="","*",IFERROR(IF(ISODD(COUNT(AR467:AW467)),"ERRO",SUM((AS467-AR467),(AU467-AT467),(AW467-AV467))),"ERRO"))</f>
        <v>*</v>
      </c>
      <c r="AY467" s="153"/>
      <c r="AZ467" s="109"/>
      <c r="BA467" s="9" t="str">
        <f>IFERROR(_xlfn.XLOOKUP(AH467, BS_ATIVIDADE[ATIVIDADE],BS_ATIVIDADE[UNIDADE] ), "*")</f>
        <v>*</v>
      </c>
      <c r="BB467" s="12" t="str" cm="1">
        <f t="array" ref="BB4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7" s="12" t="str" cm="1">
        <f t="array" ref="BC4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7" s="10" t="str" cm="1">
        <f t="array" ref="BD4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7" s="150"/>
      <c r="BF467" s="15"/>
      <c r="BG467" s="16"/>
      <c r="BH467" s="16"/>
      <c r="BI467" s="16"/>
      <c r="BJ467" s="17"/>
      <c r="BK467" s="15"/>
      <c r="BL467" s="130"/>
      <c r="BM467" s="130"/>
      <c r="BN467" s="130"/>
      <c r="BO467" s="17"/>
      <c r="BP467" s="11" t="str">
        <f t="shared" si="27"/>
        <v>Aderente</v>
      </c>
      <c r="BQ467" s="18" t="str">
        <f>IF(OR(B467="",E467=""),"*",AX467/O467)</f>
        <v>*</v>
      </c>
      <c r="BR467" s="18" t="str">
        <f>IF(OR(B467="",E467=""),"*",AZ467/P467)</f>
        <v>*</v>
      </c>
      <c r="BS467" s="210" t="str">
        <f t="shared" si="28"/>
        <v/>
      </c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</row>
    <row r="468" spans="1:122">
      <c r="A468" s="45" t="str">
        <f t="shared" si="26"/>
        <v/>
      </c>
      <c r="B468" s="102"/>
      <c r="C468" s="134" t="str">
        <f>IF(BS_CONTROLE[[#This Row],[DATA]]="","",WEEKNUM(BS_CONTROLE[[#This Row],[DATA]]))</f>
        <v/>
      </c>
      <c r="D468" s="104"/>
      <c r="E468" s="126"/>
      <c r="F468" s="142" t="str">
        <f>IF(D468="","*",VLOOKUP(E468,BS_ATIVIDADE[],3,FALSE))</f>
        <v>*</v>
      </c>
      <c r="G468" s="106"/>
      <c r="H468" s="106"/>
      <c r="I468" s="105"/>
      <c r="J468" s="105"/>
      <c r="K468" s="105"/>
      <c r="L468" s="127" t="str" cm="1">
        <f t="array" ref="L4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8" s="127" t="str" cm="1">
        <f t="array" ref="M4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8" s="106"/>
      <c r="O468" s="106"/>
      <c r="P468" s="105"/>
      <c r="Q468" s="9" t="str">
        <f>IF(E468=0, "*", IFERROR(_xlfn.XLOOKUP(E468, BS_ATIVIDADE[ATIVIDADE], BS_ATIVIDADE[UNIDADE]), "*"))</f>
        <v>*</v>
      </c>
      <c r="R468" s="128" t="str" cm="1">
        <f t="array" ref="R4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8" s="128" t="str" cm="1">
        <f t="array" ref="S4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8" s="10" t="str" cm="1">
        <f t="array" ref="T4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8" s="105"/>
      <c r="V468" s="151"/>
      <c r="W468" s="104"/>
      <c r="X468" s="129"/>
      <c r="Y468" s="104"/>
      <c r="Z468" s="105"/>
      <c r="AA468" s="103"/>
      <c r="AB468" s="152"/>
      <c r="AC468" s="107"/>
      <c r="AD468" s="105"/>
      <c r="AE468" s="105"/>
      <c r="AF468" s="105"/>
      <c r="AG468" s="14"/>
      <c r="AH468" s="126" t="str">
        <f>IF(BS_CONTROLE[[#This Row],[Atividade]]=0, "-", BS_CONTROLE[[#This Row],[Atividade]])</f>
        <v>-</v>
      </c>
      <c r="AI468" s="8" t="str">
        <f>IF(BS_CONTROLE[[#This Row],[Atividade]]=0, "-", BS_CONTROLE[[#This Row],[Atividade]])</f>
        <v>-</v>
      </c>
      <c r="AJ468" s="30">
        <f>BS_CONTROLE[[#This Row],[Local - Partida]]</f>
        <v>0</v>
      </c>
      <c r="AK468" s="30">
        <f>BS_CONTROLE[[#This Row],[Local - Encerramento]]</f>
        <v>0</v>
      </c>
      <c r="AL468" s="105" t="str">
        <f>IF(BS_CONTROLE[[#This Row],[Entre - Estações]]=0, "-", BS_CONTROLE[[#This Row],[Entre - Estações]])</f>
        <v>-</v>
      </c>
      <c r="AM468" s="105" t="str">
        <f>IF(BS_CONTROLE[[#This Row],[SB]]=0, "-", BS_CONTROLE[[#This Row],[SB]])</f>
        <v>-</v>
      </c>
      <c r="AN468" s="105" t="str">
        <f>IF(BS_CONTROLE[[#This Row],[SUB]]=0, "-", BS_CONTROLE[[#This Row],[SUB]])</f>
        <v>-</v>
      </c>
      <c r="AO468" s="105">
        <f>BS_CONTROLE[[#This Row],[KM - Inicio]]</f>
        <v>0</v>
      </c>
      <c r="AP468" s="105">
        <f>BS_CONTROLE[[#This Row],[KM - Inicio]]</f>
        <v>0</v>
      </c>
      <c r="AQ468" s="108"/>
      <c r="AR468" s="108"/>
      <c r="AS468" s="108"/>
      <c r="AT468" s="135"/>
      <c r="AU468" s="135"/>
      <c r="AV468" s="13"/>
      <c r="AW468" s="13"/>
      <c r="AX468" s="176" t="str">
        <f>IF(D468="","*",IFERROR(IF(ISODD(COUNT(AR468:AW468)),"ERRO",SUM((AS468-AR468),(AU468-AT468),(AW468-AV468))),"ERRO"))</f>
        <v>*</v>
      </c>
      <c r="AY468" s="153"/>
      <c r="AZ468" s="109"/>
      <c r="BA468" s="9" t="str">
        <f>IFERROR(_xlfn.XLOOKUP(AH468, BS_ATIVIDADE[ATIVIDADE],BS_ATIVIDADE[UNIDADE] ), "*")</f>
        <v>*</v>
      </c>
      <c r="BB468" s="12" t="str" cm="1">
        <f t="array" ref="BB4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8" s="12" t="str" cm="1">
        <f t="array" ref="BC4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8" s="10" t="str" cm="1">
        <f t="array" ref="BD4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8" s="150"/>
      <c r="BF468" s="15"/>
      <c r="BG468" s="16"/>
      <c r="BH468" s="16"/>
      <c r="BI468" s="16"/>
      <c r="BJ468" s="17"/>
      <c r="BK468" s="15"/>
      <c r="BL468" s="130"/>
      <c r="BM468" s="130"/>
      <c r="BN468" s="130"/>
      <c r="BO468" s="17"/>
      <c r="BP468" s="11" t="str">
        <f t="shared" si="27"/>
        <v>Aderente</v>
      </c>
      <c r="BQ468" s="18" t="str">
        <f>IF(OR(B468="",E468=""),"*",AX468/O468)</f>
        <v>*</v>
      </c>
      <c r="BR468" s="18" t="str">
        <f>IF(OR(B468="",E468=""),"*",AZ468/P468)</f>
        <v>*</v>
      </c>
      <c r="BS468" s="210" t="str">
        <f t="shared" si="28"/>
        <v/>
      </c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</row>
    <row r="469" spans="1:122">
      <c r="A469" s="45" t="str">
        <f t="shared" si="26"/>
        <v/>
      </c>
      <c r="B469" s="102"/>
      <c r="C469" s="134" t="str">
        <f>IF(BS_CONTROLE[[#This Row],[DATA]]="","",WEEKNUM(BS_CONTROLE[[#This Row],[DATA]]))</f>
        <v/>
      </c>
      <c r="D469" s="104"/>
      <c r="E469" s="126"/>
      <c r="F469" s="142" t="str">
        <f>IF(D469="","*",VLOOKUP(E469,BS_ATIVIDADE[],3,FALSE))</f>
        <v>*</v>
      </c>
      <c r="G469" s="106"/>
      <c r="H469" s="106"/>
      <c r="I469" s="105"/>
      <c r="J469" s="105"/>
      <c r="K469" s="105"/>
      <c r="L469" s="127" t="str" cm="1">
        <f t="array" ref="L4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69" s="127" t="str" cm="1">
        <f t="array" ref="M4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69" s="106"/>
      <c r="O469" s="106"/>
      <c r="P469" s="105"/>
      <c r="Q469" s="9" t="str">
        <f>IF(E469=0, "*", IFERROR(_xlfn.XLOOKUP(E469, BS_ATIVIDADE[ATIVIDADE], BS_ATIVIDADE[UNIDADE]), "*"))</f>
        <v>*</v>
      </c>
      <c r="R469" s="128" t="str" cm="1">
        <f t="array" ref="R4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69" s="128" t="str" cm="1">
        <f t="array" ref="S4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69" s="10" t="str" cm="1">
        <f t="array" ref="T4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69" s="105"/>
      <c r="V469" s="151"/>
      <c r="W469" s="104"/>
      <c r="X469" s="129"/>
      <c r="Y469" s="104"/>
      <c r="Z469" s="105"/>
      <c r="AA469" s="103"/>
      <c r="AB469" s="152"/>
      <c r="AC469" s="107"/>
      <c r="AD469" s="105"/>
      <c r="AE469" s="105"/>
      <c r="AF469" s="105"/>
      <c r="AG469" s="14"/>
      <c r="AH469" s="126" t="str">
        <f>IF(BS_CONTROLE[[#This Row],[Atividade]]=0, "-", BS_CONTROLE[[#This Row],[Atividade]])</f>
        <v>-</v>
      </c>
      <c r="AI469" s="8" t="str">
        <f>IF(BS_CONTROLE[[#This Row],[Atividade]]=0, "-", BS_CONTROLE[[#This Row],[Atividade]])</f>
        <v>-</v>
      </c>
      <c r="AJ469" s="30">
        <f>BS_CONTROLE[[#This Row],[Local - Partida]]</f>
        <v>0</v>
      </c>
      <c r="AK469" s="30">
        <f>BS_CONTROLE[[#This Row],[Local - Encerramento]]</f>
        <v>0</v>
      </c>
      <c r="AL469" s="105" t="str">
        <f>IF(BS_CONTROLE[[#This Row],[Entre - Estações]]=0, "-", BS_CONTROLE[[#This Row],[Entre - Estações]])</f>
        <v>-</v>
      </c>
      <c r="AM469" s="105" t="str">
        <f>IF(BS_CONTROLE[[#This Row],[SB]]=0, "-", BS_CONTROLE[[#This Row],[SB]])</f>
        <v>-</v>
      </c>
      <c r="AN469" s="105" t="str">
        <f>IF(BS_CONTROLE[[#This Row],[SUB]]=0, "-", BS_CONTROLE[[#This Row],[SUB]])</f>
        <v>-</v>
      </c>
      <c r="AO469" s="105">
        <f>BS_CONTROLE[[#This Row],[KM - Inicio]]</f>
        <v>0</v>
      </c>
      <c r="AP469" s="105">
        <f>BS_CONTROLE[[#This Row],[KM - Inicio]]</f>
        <v>0</v>
      </c>
      <c r="AQ469" s="108"/>
      <c r="AR469" s="108"/>
      <c r="AS469" s="108"/>
      <c r="AT469" s="135"/>
      <c r="AU469" s="135"/>
      <c r="AV469" s="13"/>
      <c r="AW469" s="13"/>
      <c r="AX469" s="176" t="str">
        <f>IF(D469="","*",IFERROR(IF(ISODD(COUNT(AR469:AW469)),"ERRO",SUM((AS469-AR469),(AU469-AT469),(AW469-AV469))),"ERRO"))</f>
        <v>*</v>
      </c>
      <c r="AY469" s="153"/>
      <c r="AZ469" s="109"/>
      <c r="BA469" s="9" t="str">
        <f>IFERROR(_xlfn.XLOOKUP(AH469, BS_ATIVIDADE[ATIVIDADE],BS_ATIVIDADE[UNIDADE] ), "*")</f>
        <v>*</v>
      </c>
      <c r="BB469" s="12" t="str" cm="1">
        <f t="array" ref="BB4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69" s="12" t="str" cm="1">
        <f t="array" ref="BC4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69" s="10" t="str" cm="1">
        <f t="array" ref="BD4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69" s="150"/>
      <c r="BF469" s="15"/>
      <c r="BG469" s="16"/>
      <c r="BH469" s="16"/>
      <c r="BI469" s="16"/>
      <c r="BJ469" s="17"/>
      <c r="BK469" s="15"/>
      <c r="BL469" s="130"/>
      <c r="BM469" s="130"/>
      <c r="BN469" s="130"/>
      <c r="BO469" s="17"/>
      <c r="BP469" s="11" t="str">
        <f t="shared" si="27"/>
        <v>Aderente</v>
      </c>
      <c r="BQ469" s="18" t="str">
        <f>IF(OR(B469="",E469=""),"*",AX469/O469)</f>
        <v>*</v>
      </c>
      <c r="BR469" s="18" t="str">
        <f>IF(OR(B469="",E469=""),"*",AZ469/P469)</f>
        <v>*</v>
      </c>
      <c r="BS469" s="210" t="str">
        <f t="shared" si="28"/>
        <v/>
      </c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</row>
    <row r="470" spans="1:122">
      <c r="A470" s="45" t="str">
        <f t="shared" si="26"/>
        <v/>
      </c>
      <c r="B470" s="102"/>
      <c r="C470" s="134" t="str">
        <f>IF(BS_CONTROLE[[#This Row],[DATA]]="","",WEEKNUM(BS_CONTROLE[[#This Row],[DATA]]))</f>
        <v/>
      </c>
      <c r="D470" s="104"/>
      <c r="E470" s="126"/>
      <c r="F470" s="142" t="str">
        <f>IF(D470="","*",VLOOKUP(E470,BS_ATIVIDADE[],3,FALSE))</f>
        <v>*</v>
      </c>
      <c r="G470" s="106"/>
      <c r="H470" s="106"/>
      <c r="I470" s="105"/>
      <c r="J470" s="105"/>
      <c r="K470" s="105"/>
      <c r="L470" s="127" t="str" cm="1">
        <f t="array" ref="L4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0" s="127" t="str" cm="1">
        <f t="array" ref="M4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0" s="106"/>
      <c r="O470" s="106"/>
      <c r="P470" s="105"/>
      <c r="Q470" s="9" t="str">
        <f>IF(E470=0, "*", IFERROR(_xlfn.XLOOKUP(E470, BS_ATIVIDADE[ATIVIDADE], BS_ATIVIDADE[UNIDADE]), "*"))</f>
        <v>*</v>
      </c>
      <c r="R470" s="128" t="str" cm="1">
        <f t="array" ref="R4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0" s="128" t="str" cm="1">
        <f t="array" ref="S4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0" s="10" t="str" cm="1">
        <f t="array" ref="T4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0" s="105"/>
      <c r="V470" s="151"/>
      <c r="W470" s="104"/>
      <c r="X470" s="129"/>
      <c r="Y470" s="104"/>
      <c r="Z470" s="105"/>
      <c r="AA470" s="103"/>
      <c r="AB470" s="152"/>
      <c r="AC470" s="107"/>
      <c r="AD470" s="105"/>
      <c r="AE470" s="105"/>
      <c r="AF470" s="105"/>
      <c r="AG470" s="14"/>
      <c r="AH470" s="126" t="str">
        <f>IF(BS_CONTROLE[[#This Row],[Atividade]]=0, "-", BS_CONTROLE[[#This Row],[Atividade]])</f>
        <v>-</v>
      </c>
      <c r="AI470" s="8" t="str">
        <f>IF(BS_CONTROLE[[#This Row],[Atividade]]=0, "-", BS_CONTROLE[[#This Row],[Atividade]])</f>
        <v>-</v>
      </c>
      <c r="AJ470" s="30">
        <f>BS_CONTROLE[[#This Row],[Local - Partida]]</f>
        <v>0</v>
      </c>
      <c r="AK470" s="30">
        <f>BS_CONTROLE[[#This Row],[Local - Encerramento]]</f>
        <v>0</v>
      </c>
      <c r="AL470" s="105" t="str">
        <f>IF(BS_CONTROLE[[#This Row],[Entre - Estações]]=0, "-", BS_CONTROLE[[#This Row],[Entre - Estações]])</f>
        <v>-</v>
      </c>
      <c r="AM470" s="105" t="str">
        <f>IF(BS_CONTROLE[[#This Row],[SB]]=0, "-", BS_CONTROLE[[#This Row],[SB]])</f>
        <v>-</v>
      </c>
      <c r="AN470" s="105" t="str">
        <f>IF(BS_CONTROLE[[#This Row],[SUB]]=0, "-", BS_CONTROLE[[#This Row],[SUB]])</f>
        <v>-</v>
      </c>
      <c r="AO470" s="105">
        <f>BS_CONTROLE[[#This Row],[KM - Inicio]]</f>
        <v>0</v>
      </c>
      <c r="AP470" s="105">
        <f>BS_CONTROLE[[#This Row],[KM - Inicio]]</f>
        <v>0</v>
      </c>
      <c r="AQ470" s="108"/>
      <c r="AR470" s="108"/>
      <c r="AS470" s="108"/>
      <c r="AT470" s="135"/>
      <c r="AU470" s="135"/>
      <c r="AV470" s="13"/>
      <c r="AW470" s="13"/>
      <c r="AX470" s="176" t="str">
        <f>IF(D470="","*",IFERROR(IF(ISODD(COUNT(AR470:AW470)),"ERRO",SUM((AS470-AR470),(AU470-AT470),(AW470-AV470))),"ERRO"))</f>
        <v>*</v>
      </c>
      <c r="AY470" s="153"/>
      <c r="AZ470" s="109"/>
      <c r="BA470" s="9" t="str">
        <f>IFERROR(_xlfn.XLOOKUP(AH470, BS_ATIVIDADE[ATIVIDADE],BS_ATIVIDADE[UNIDADE] ), "*")</f>
        <v>*</v>
      </c>
      <c r="BB470" s="12" t="str" cm="1">
        <f t="array" ref="BB4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0" s="12" t="str" cm="1">
        <f t="array" ref="BC4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0" s="10" t="str" cm="1">
        <f t="array" ref="BD4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0" s="150"/>
      <c r="BF470" s="15"/>
      <c r="BG470" s="16"/>
      <c r="BH470" s="16"/>
      <c r="BI470" s="16"/>
      <c r="BJ470" s="17"/>
      <c r="BK470" s="15"/>
      <c r="BL470" s="130"/>
      <c r="BM470" s="130"/>
      <c r="BN470" s="130"/>
      <c r="BO470" s="17"/>
      <c r="BP470" s="11" t="str">
        <f t="shared" si="27"/>
        <v>Aderente</v>
      </c>
      <c r="BQ470" s="18" t="str">
        <f>IF(OR(B470="",E470=""),"*",AX470/O470)</f>
        <v>*</v>
      </c>
      <c r="BR470" s="18" t="str">
        <f>IF(OR(B470="",E470=""),"*",AZ470/P470)</f>
        <v>*</v>
      </c>
      <c r="BS470" s="210" t="str">
        <f t="shared" si="28"/>
        <v/>
      </c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</row>
    <row r="471" spans="1:122">
      <c r="A471" s="45" t="str">
        <f t="shared" si="26"/>
        <v/>
      </c>
      <c r="B471" s="102"/>
      <c r="C471" s="134" t="str">
        <f>IF(BS_CONTROLE[[#This Row],[DATA]]="","",WEEKNUM(BS_CONTROLE[[#This Row],[DATA]]))</f>
        <v/>
      </c>
      <c r="D471" s="104"/>
      <c r="E471" s="126"/>
      <c r="F471" s="142" t="str">
        <f>IF(D471="","*",VLOOKUP(E471,BS_ATIVIDADE[],3,FALSE))</f>
        <v>*</v>
      </c>
      <c r="G471" s="106"/>
      <c r="H471" s="106"/>
      <c r="I471" s="105"/>
      <c r="J471" s="105"/>
      <c r="K471" s="105"/>
      <c r="L471" s="127" t="str" cm="1">
        <f t="array" ref="L4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1" s="127" t="str" cm="1">
        <f t="array" ref="M4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1" s="106"/>
      <c r="O471" s="106"/>
      <c r="P471" s="105"/>
      <c r="Q471" s="9" t="str">
        <f>IF(E471=0, "*", IFERROR(_xlfn.XLOOKUP(E471, BS_ATIVIDADE[ATIVIDADE], BS_ATIVIDADE[UNIDADE]), "*"))</f>
        <v>*</v>
      </c>
      <c r="R471" s="128" t="str" cm="1">
        <f t="array" ref="R4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1" s="128" t="str" cm="1">
        <f t="array" ref="S4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1" s="10" t="str" cm="1">
        <f t="array" ref="T4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1" s="105"/>
      <c r="V471" s="151"/>
      <c r="W471" s="104"/>
      <c r="X471" s="129"/>
      <c r="Y471" s="104"/>
      <c r="Z471" s="105"/>
      <c r="AA471" s="103"/>
      <c r="AB471" s="152"/>
      <c r="AC471" s="107"/>
      <c r="AD471" s="105"/>
      <c r="AE471" s="105"/>
      <c r="AF471" s="105"/>
      <c r="AG471" s="14"/>
      <c r="AH471" s="126" t="str">
        <f>IF(BS_CONTROLE[[#This Row],[Atividade]]=0, "-", BS_CONTROLE[[#This Row],[Atividade]])</f>
        <v>-</v>
      </c>
      <c r="AI471" s="8" t="str">
        <f>IF(BS_CONTROLE[[#This Row],[Atividade]]=0, "-", BS_CONTROLE[[#This Row],[Atividade]])</f>
        <v>-</v>
      </c>
      <c r="AJ471" s="30">
        <f>BS_CONTROLE[[#This Row],[Local - Partida]]</f>
        <v>0</v>
      </c>
      <c r="AK471" s="30">
        <f>BS_CONTROLE[[#This Row],[Local - Encerramento]]</f>
        <v>0</v>
      </c>
      <c r="AL471" s="105" t="str">
        <f>IF(BS_CONTROLE[[#This Row],[Entre - Estações]]=0, "-", BS_CONTROLE[[#This Row],[Entre - Estações]])</f>
        <v>-</v>
      </c>
      <c r="AM471" s="105" t="str">
        <f>IF(BS_CONTROLE[[#This Row],[SB]]=0, "-", BS_CONTROLE[[#This Row],[SB]])</f>
        <v>-</v>
      </c>
      <c r="AN471" s="105" t="str">
        <f>IF(BS_CONTROLE[[#This Row],[SUB]]=0, "-", BS_CONTROLE[[#This Row],[SUB]])</f>
        <v>-</v>
      </c>
      <c r="AO471" s="105">
        <f>BS_CONTROLE[[#This Row],[KM - Inicio]]</f>
        <v>0</v>
      </c>
      <c r="AP471" s="105">
        <f>BS_CONTROLE[[#This Row],[KM - Inicio]]</f>
        <v>0</v>
      </c>
      <c r="AQ471" s="108"/>
      <c r="AR471" s="108"/>
      <c r="AS471" s="108"/>
      <c r="AT471" s="135"/>
      <c r="AU471" s="135"/>
      <c r="AV471" s="13"/>
      <c r="AW471" s="13"/>
      <c r="AX471" s="176" t="str">
        <f>IF(D471="","*",IFERROR(IF(ISODD(COUNT(AR471:AW471)),"ERRO",SUM((AS471-AR471),(AU471-AT471),(AW471-AV471))),"ERRO"))</f>
        <v>*</v>
      </c>
      <c r="AY471" s="153"/>
      <c r="AZ471" s="109"/>
      <c r="BA471" s="9" t="str">
        <f>IFERROR(_xlfn.XLOOKUP(AH471, BS_ATIVIDADE[ATIVIDADE],BS_ATIVIDADE[UNIDADE] ), "*")</f>
        <v>*</v>
      </c>
      <c r="BB471" s="12" t="str" cm="1">
        <f t="array" ref="BB4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1" s="12" t="str" cm="1">
        <f t="array" ref="BC4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1" s="10" t="str" cm="1">
        <f t="array" ref="BD4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1" s="150"/>
      <c r="BF471" s="15"/>
      <c r="BG471" s="16"/>
      <c r="BH471" s="16"/>
      <c r="BI471" s="16"/>
      <c r="BJ471" s="17"/>
      <c r="BK471" s="15"/>
      <c r="BL471" s="130"/>
      <c r="BM471" s="130"/>
      <c r="BN471" s="130"/>
      <c r="BO471" s="17"/>
      <c r="BP471" s="11" t="str">
        <f t="shared" si="27"/>
        <v>Aderente</v>
      </c>
      <c r="BQ471" s="18" t="str">
        <f>IF(OR(B471="",E471=""),"*",AX471/O471)</f>
        <v>*</v>
      </c>
      <c r="BR471" s="18" t="str">
        <f>IF(OR(B471="",E471=""),"*",AZ471/P471)</f>
        <v>*</v>
      </c>
      <c r="BS471" s="210" t="str">
        <f t="shared" si="28"/>
        <v/>
      </c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</row>
    <row r="472" spans="1:122">
      <c r="A472" s="45" t="str">
        <f t="shared" si="26"/>
        <v/>
      </c>
      <c r="B472" s="102"/>
      <c r="C472" s="134" t="str">
        <f>IF(BS_CONTROLE[[#This Row],[DATA]]="","",WEEKNUM(BS_CONTROLE[[#This Row],[DATA]]))</f>
        <v/>
      </c>
      <c r="D472" s="104"/>
      <c r="E472" s="126"/>
      <c r="F472" s="142" t="str">
        <f>IF(D472="","*",VLOOKUP(E472,BS_ATIVIDADE[],3,FALSE))</f>
        <v>*</v>
      </c>
      <c r="G472" s="106"/>
      <c r="H472" s="106"/>
      <c r="I472" s="105"/>
      <c r="J472" s="105"/>
      <c r="K472" s="105"/>
      <c r="L472" s="127" t="str" cm="1">
        <f t="array" ref="L4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2" s="127" t="str" cm="1">
        <f t="array" ref="M4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2" s="106"/>
      <c r="O472" s="106"/>
      <c r="P472" s="105"/>
      <c r="Q472" s="9" t="str">
        <f>IF(E472=0, "*", IFERROR(_xlfn.XLOOKUP(E472, BS_ATIVIDADE[ATIVIDADE], BS_ATIVIDADE[UNIDADE]), "*"))</f>
        <v>*</v>
      </c>
      <c r="R472" s="128" t="str" cm="1">
        <f t="array" ref="R4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2" s="128" t="str" cm="1">
        <f t="array" ref="S4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2" s="10" t="str" cm="1">
        <f t="array" ref="T4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2" s="105"/>
      <c r="V472" s="151"/>
      <c r="W472" s="104"/>
      <c r="X472" s="129"/>
      <c r="Y472" s="104"/>
      <c r="Z472" s="105"/>
      <c r="AA472" s="103"/>
      <c r="AB472" s="152"/>
      <c r="AC472" s="107"/>
      <c r="AD472" s="105"/>
      <c r="AE472" s="105"/>
      <c r="AF472" s="105"/>
      <c r="AG472" s="14"/>
      <c r="AH472" s="126" t="str">
        <f>IF(BS_CONTROLE[[#This Row],[Atividade]]=0, "-", BS_CONTROLE[[#This Row],[Atividade]])</f>
        <v>-</v>
      </c>
      <c r="AI472" s="8" t="str">
        <f>IF(BS_CONTROLE[[#This Row],[Atividade]]=0, "-", BS_CONTROLE[[#This Row],[Atividade]])</f>
        <v>-</v>
      </c>
      <c r="AJ472" s="30">
        <f>BS_CONTROLE[[#This Row],[Local - Partida]]</f>
        <v>0</v>
      </c>
      <c r="AK472" s="30">
        <f>BS_CONTROLE[[#This Row],[Local - Encerramento]]</f>
        <v>0</v>
      </c>
      <c r="AL472" s="105" t="str">
        <f>IF(BS_CONTROLE[[#This Row],[Entre - Estações]]=0, "-", BS_CONTROLE[[#This Row],[Entre - Estações]])</f>
        <v>-</v>
      </c>
      <c r="AM472" s="105" t="str">
        <f>IF(BS_CONTROLE[[#This Row],[SB]]=0, "-", BS_CONTROLE[[#This Row],[SB]])</f>
        <v>-</v>
      </c>
      <c r="AN472" s="105" t="str">
        <f>IF(BS_CONTROLE[[#This Row],[SUB]]=0, "-", BS_CONTROLE[[#This Row],[SUB]])</f>
        <v>-</v>
      </c>
      <c r="AO472" s="105">
        <f>BS_CONTROLE[[#This Row],[KM - Inicio]]</f>
        <v>0</v>
      </c>
      <c r="AP472" s="105">
        <f>BS_CONTROLE[[#This Row],[KM - Inicio]]</f>
        <v>0</v>
      </c>
      <c r="AQ472" s="108"/>
      <c r="AR472" s="108"/>
      <c r="AS472" s="108"/>
      <c r="AT472" s="135"/>
      <c r="AU472" s="135"/>
      <c r="AV472" s="13"/>
      <c r="AW472" s="13"/>
      <c r="AX472" s="176" t="str">
        <f>IF(D472="","*",IFERROR(IF(ISODD(COUNT(AR472:AW472)),"ERRO",SUM((AS472-AR472),(AU472-AT472),(AW472-AV472))),"ERRO"))</f>
        <v>*</v>
      </c>
      <c r="AY472" s="153"/>
      <c r="AZ472" s="109"/>
      <c r="BA472" s="9" t="str">
        <f>IFERROR(_xlfn.XLOOKUP(AH472, BS_ATIVIDADE[ATIVIDADE],BS_ATIVIDADE[UNIDADE] ), "*")</f>
        <v>*</v>
      </c>
      <c r="BB472" s="12" t="str" cm="1">
        <f t="array" ref="BB4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2" s="12" t="str" cm="1">
        <f t="array" ref="BC4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2" s="10" t="str" cm="1">
        <f t="array" ref="BD4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2" s="150"/>
      <c r="BF472" s="15"/>
      <c r="BG472" s="16"/>
      <c r="BH472" s="16"/>
      <c r="BI472" s="16"/>
      <c r="BJ472" s="17"/>
      <c r="BK472" s="15"/>
      <c r="BL472" s="130"/>
      <c r="BM472" s="130"/>
      <c r="BN472" s="130"/>
      <c r="BO472" s="17"/>
      <c r="BP472" s="11" t="str">
        <f t="shared" si="27"/>
        <v>Aderente</v>
      </c>
      <c r="BQ472" s="18" t="str">
        <f>IF(OR(B472="",E472=""),"*",AX472/O472)</f>
        <v>*</v>
      </c>
      <c r="BR472" s="18" t="str">
        <f>IF(OR(B472="",E472=""),"*",AZ472/P472)</f>
        <v>*</v>
      </c>
      <c r="BS472" s="210" t="str">
        <f t="shared" si="28"/>
        <v/>
      </c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</row>
    <row r="473" spans="1:122">
      <c r="A473" s="45" t="str">
        <f t="shared" si="26"/>
        <v/>
      </c>
      <c r="B473" s="102"/>
      <c r="C473" s="134" t="str">
        <f>IF(BS_CONTROLE[[#This Row],[DATA]]="","",WEEKNUM(BS_CONTROLE[[#This Row],[DATA]]))</f>
        <v/>
      </c>
      <c r="D473" s="104"/>
      <c r="E473" s="126"/>
      <c r="F473" s="142" t="str">
        <f>IF(D473="","*",VLOOKUP(E473,BS_ATIVIDADE[],3,FALSE))</f>
        <v>*</v>
      </c>
      <c r="G473" s="106"/>
      <c r="H473" s="106"/>
      <c r="I473" s="105"/>
      <c r="J473" s="105"/>
      <c r="K473" s="105"/>
      <c r="L473" s="127" t="str" cm="1">
        <f t="array" ref="L4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3" s="127" t="str" cm="1">
        <f t="array" ref="M4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3" s="106"/>
      <c r="O473" s="106"/>
      <c r="P473" s="105"/>
      <c r="Q473" s="9" t="str">
        <f>IF(E473=0, "*", IFERROR(_xlfn.XLOOKUP(E473, BS_ATIVIDADE[ATIVIDADE], BS_ATIVIDADE[UNIDADE]), "*"))</f>
        <v>*</v>
      </c>
      <c r="R473" s="128" t="str" cm="1">
        <f t="array" ref="R4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3" s="128" t="str" cm="1">
        <f t="array" ref="S4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3" s="10" t="str" cm="1">
        <f t="array" ref="T4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3" s="105"/>
      <c r="V473" s="151"/>
      <c r="W473" s="104"/>
      <c r="X473" s="129"/>
      <c r="Y473" s="104"/>
      <c r="Z473" s="105"/>
      <c r="AA473" s="103"/>
      <c r="AB473" s="152"/>
      <c r="AC473" s="107"/>
      <c r="AD473" s="105"/>
      <c r="AE473" s="105"/>
      <c r="AF473" s="105"/>
      <c r="AG473" s="14"/>
      <c r="AH473" s="126" t="str">
        <f>IF(BS_CONTROLE[[#This Row],[Atividade]]=0, "-", BS_CONTROLE[[#This Row],[Atividade]])</f>
        <v>-</v>
      </c>
      <c r="AI473" s="8" t="str">
        <f>IF(BS_CONTROLE[[#This Row],[Atividade]]=0, "-", BS_CONTROLE[[#This Row],[Atividade]])</f>
        <v>-</v>
      </c>
      <c r="AJ473" s="30">
        <f>BS_CONTROLE[[#This Row],[Local - Partida]]</f>
        <v>0</v>
      </c>
      <c r="AK473" s="30">
        <f>BS_CONTROLE[[#This Row],[Local - Encerramento]]</f>
        <v>0</v>
      </c>
      <c r="AL473" s="105" t="str">
        <f>IF(BS_CONTROLE[[#This Row],[Entre - Estações]]=0, "-", BS_CONTROLE[[#This Row],[Entre - Estações]])</f>
        <v>-</v>
      </c>
      <c r="AM473" s="105" t="str">
        <f>IF(BS_CONTROLE[[#This Row],[SB]]=0, "-", BS_CONTROLE[[#This Row],[SB]])</f>
        <v>-</v>
      </c>
      <c r="AN473" s="105" t="str">
        <f>IF(BS_CONTROLE[[#This Row],[SUB]]=0, "-", BS_CONTROLE[[#This Row],[SUB]])</f>
        <v>-</v>
      </c>
      <c r="AO473" s="105">
        <f>BS_CONTROLE[[#This Row],[KM - Inicio]]</f>
        <v>0</v>
      </c>
      <c r="AP473" s="105">
        <f>BS_CONTROLE[[#This Row],[KM - Inicio]]</f>
        <v>0</v>
      </c>
      <c r="AQ473" s="108"/>
      <c r="AR473" s="108"/>
      <c r="AS473" s="108"/>
      <c r="AT473" s="135"/>
      <c r="AU473" s="135"/>
      <c r="AV473" s="13"/>
      <c r="AW473" s="13"/>
      <c r="AX473" s="176" t="str">
        <f>IF(D473="","*",IFERROR(IF(ISODD(COUNT(AR473:AW473)),"ERRO",SUM((AS473-AR473),(AU473-AT473),(AW473-AV473))),"ERRO"))</f>
        <v>*</v>
      </c>
      <c r="AY473" s="153"/>
      <c r="AZ473" s="109"/>
      <c r="BA473" s="9" t="str">
        <f>IFERROR(_xlfn.XLOOKUP(AH473, BS_ATIVIDADE[ATIVIDADE],BS_ATIVIDADE[UNIDADE] ), "*")</f>
        <v>*</v>
      </c>
      <c r="BB473" s="12" t="str" cm="1">
        <f t="array" ref="BB4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3" s="12" t="str" cm="1">
        <f t="array" ref="BC4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3" s="10" t="str" cm="1">
        <f t="array" ref="BD4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3" s="150"/>
      <c r="BF473" s="15"/>
      <c r="BG473" s="16"/>
      <c r="BH473" s="16"/>
      <c r="BI473" s="16"/>
      <c r="BJ473" s="17"/>
      <c r="BK473" s="15"/>
      <c r="BL473" s="130"/>
      <c r="BM473" s="130"/>
      <c r="BN473" s="130"/>
      <c r="BO473" s="17"/>
      <c r="BP473" s="11" t="str">
        <f t="shared" si="27"/>
        <v>Aderente</v>
      </c>
      <c r="BQ473" s="18" t="str">
        <f>IF(OR(B473="",E473=""),"*",AX473/O473)</f>
        <v>*</v>
      </c>
      <c r="BR473" s="18" t="str">
        <f>IF(OR(B473="",E473=""),"*",AZ473/P473)</f>
        <v>*</v>
      </c>
      <c r="BS473" s="210" t="str">
        <f t="shared" si="28"/>
        <v/>
      </c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</row>
    <row r="474" spans="1:122">
      <c r="A474" s="45" t="str">
        <f t="shared" si="26"/>
        <v/>
      </c>
      <c r="B474" s="102"/>
      <c r="C474" s="134" t="str">
        <f>IF(BS_CONTROLE[[#This Row],[DATA]]="","",WEEKNUM(BS_CONTROLE[[#This Row],[DATA]]))</f>
        <v/>
      </c>
      <c r="D474" s="104"/>
      <c r="E474" s="126"/>
      <c r="F474" s="142" t="str">
        <f>IF(D474="","*",VLOOKUP(E474,BS_ATIVIDADE[],3,FALSE))</f>
        <v>*</v>
      </c>
      <c r="G474" s="106"/>
      <c r="H474" s="106"/>
      <c r="I474" s="105"/>
      <c r="J474" s="105"/>
      <c r="K474" s="105"/>
      <c r="L474" s="127" t="str" cm="1">
        <f t="array" ref="L4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4" s="127" t="str" cm="1">
        <f t="array" ref="M4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4" s="106"/>
      <c r="O474" s="106"/>
      <c r="P474" s="105"/>
      <c r="Q474" s="9" t="str">
        <f>IF(E474=0, "*", IFERROR(_xlfn.XLOOKUP(E474, BS_ATIVIDADE[ATIVIDADE], BS_ATIVIDADE[UNIDADE]), "*"))</f>
        <v>*</v>
      </c>
      <c r="R474" s="128" t="str" cm="1">
        <f t="array" ref="R4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4" s="128" t="str" cm="1">
        <f t="array" ref="S4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4" s="10" t="str" cm="1">
        <f t="array" ref="T4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4" s="105"/>
      <c r="V474" s="151"/>
      <c r="W474" s="104"/>
      <c r="X474" s="129"/>
      <c r="Y474" s="104"/>
      <c r="Z474" s="105"/>
      <c r="AA474" s="103"/>
      <c r="AB474" s="152"/>
      <c r="AC474" s="107"/>
      <c r="AD474" s="105"/>
      <c r="AE474" s="105"/>
      <c r="AF474" s="105"/>
      <c r="AG474" s="14"/>
      <c r="AH474" s="126" t="str">
        <f>IF(BS_CONTROLE[[#This Row],[Atividade]]=0, "-", BS_CONTROLE[[#This Row],[Atividade]])</f>
        <v>-</v>
      </c>
      <c r="AI474" s="8" t="str">
        <f>IF(BS_CONTROLE[[#This Row],[Atividade]]=0, "-", BS_CONTROLE[[#This Row],[Atividade]])</f>
        <v>-</v>
      </c>
      <c r="AJ474" s="30">
        <f>BS_CONTROLE[[#This Row],[Local - Partida]]</f>
        <v>0</v>
      </c>
      <c r="AK474" s="30">
        <f>BS_CONTROLE[[#This Row],[Local - Encerramento]]</f>
        <v>0</v>
      </c>
      <c r="AL474" s="105" t="str">
        <f>IF(BS_CONTROLE[[#This Row],[Entre - Estações]]=0, "-", BS_CONTROLE[[#This Row],[Entre - Estações]])</f>
        <v>-</v>
      </c>
      <c r="AM474" s="105" t="str">
        <f>IF(BS_CONTROLE[[#This Row],[SB]]=0, "-", BS_CONTROLE[[#This Row],[SB]])</f>
        <v>-</v>
      </c>
      <c r="AN474" s="105" t="str">
        <f>IF(BS_CONTROLE[[#This Row],[SUB]]=0, "-", BS_CONTROLE[[#This Row],[SUB]])</f>
        <v>-</v>
      </c>
      <c r="AO474" s="105">
        <f>BS_CONTROLE[[#This Row],[KM - Inicio]]</f>
        <v>0</v>
      </c>
      <c r="AP474" s="105">
        <f>BS_CONTROLE[[#This Row],[KM - Inicio]]</f>
        <v>0</v>
      </c>
      <c r="AQ474" s="108"/>
      <c r="AR474" s="108"/>
      <c r="AS474" s="108"/>
      <c r="AT474" s="135"/>
      <c r="AU474" s="135"/>
      <c r="AV474" s="13"/>
      <c r="AW474" s="13"/>
      <c r="AX474" s="176" t="str">
        <f>IF(D474="","*",IFERROR(IF(ISODD(COUNT(AR474:AW474)),"ERRO",SUM((AS474-AR474),(AU474-AT474),(AW474-AV474))),"ERRO"))</f>
        <v>*</v>
      </c>
      <c r="AY474" s="153"/>
      <c r="AZ474" s="109"/>
      <c r="BA474" s="9" t="str">
        <f>IFERROR(_xlfn.XLOOKUP(AH474, BS_ATIVIDADE[ATIVIDADE],BS_ATIVIDADE[UNIDADE] ), "*")</f>
        <v>*</v>
      </c>
      <c r="BB474" s="12" t="str" cm="1">
        <f t="array" ref="BB4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4" s="12" t="str" cm="1">
        <f t="array" ref="BC4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4" s="10" t="str" cm="1">
        <f t="array" ref="BD4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4" s="150"/>
      <c r="BF474" s="15"/>
      <c r="BG474" s="16"/>
      <c r="BH474" s="16"/>
      <c r="BI474" s="16"/>
      <c r="BJ474" s="17"/>
      <c r="BK474" s="15"/>
      <c r="BL474" s="130"/>
      <c r="BM474" s="130"/>
      <c r="BN474" s="130"/>
      <c r="BO474" s="17"/>
      <c r="BP474" s="11" t="str">
        <f t="shared" si="27"/>
        <v>Aderente</v>
      </c>
      <c r="BQ474" s="18" t="str">
        <f>IF(OR(B474="",E474=""),"*",AX474/O474)</f>
        <v>*</v>
      </c>
      <c r="BR474" s="18" t="str">
        <f>IF(OR(B474="",E474=""),"*",AZ474/P474)</f>
        <v>*</v>
      </c>
      <c r="BS474" s="210" t="str">
        <f t="shared" si="28"/>
        <v/>
      </c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</row>
    <row r="475" spans="1:122">
      <c r="A475" s="45" t="str">
        <f t="shared" si="26"/>
        <v/>
      </c>
      <c r="B475" s="102"/>
      <c r="C475" s="134" t="str">
        <f>IF(BS_CONTROLE[[#This Row],[DATA]]="","",WEEKNUM(BS_CONTROLE[[#This Row],[DATA]]))</f>
        <v/>
      </c>
      <c r="D475" s="104"/>
      <c r="E475" s="126"/>
      <c r="F475" s="142" t="str">
        <f>IF(D475="","*",VLOOKUP(E475,BS_ATIVIDADE[],3,FALSE))</f>
        <v>*</v>
      </c>
      <c r="G475" s="106"/>
      <c r="H475" s="106"/>
      <c r="I475" s="105"/>
      <c r="J475" s="105"/>
      <c r="K475" s="105"/>
      <c r="L475" s="127" t="str" cm="1">
        <f t="array" ref="L4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5" s="127" t="str" cm="1">
        <f t="array" ref="M4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5" s="106"/>
      <c r="O475" s="106"/>
      <c r="P475" s="105"/>
      <c r="Q475" s="9" t="str">
        <f>IF(E475=0, "*", IFERROR(_xlfn.XLOOKUP(E475, BS_ATIVIDADE[ATIVIDADE], BS_ATIVIDADE[UNIDADE]), "*"))</f>
        <v>*</v>
      </c>
      <c r="R475" s="128" t="str" cm="1">
        <f t="array" ref="R4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5" s="128" t="str" cm="1">
        <f t="array" ref="S4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5" s="10" t="str" cm="1">
        <f t="array" ref="T4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5" s="105"/>
      <c r="V475" s="151"/>
      <c r="W475" s="104"/>
      <c r="X475" s="129"/>
      <c r="Y475" s="104"/>
      <c r="Z475" s="105"/>
      <c r="AA475" s="103"/>
      <c r="AB475" s="152"/>
      <c r="AC475" s="107"/>
      <c r="AD475" s="105"/>
      <c r="AE475" s="105"/>
      <c r="AF475" s="105"/>
      <c r="AG475" s="14"/>
      <c r="AH475" s="126" t="str">
        <f>IF(BS_CONTROLE[[#This Row],[Atividade]]=0, "-", BS_CONTROLE[[#This Row],[Atividade]])</f>
        <v>-</v>
      </c>
      <c r="AI475" s="8" t="str">
        <f>IF(BS_CONTROLE[[#This Row],[Atividade]]=0, "-", BS_CONTROLE[[#This Row],[Atividade]])</f>
        <v>-</v>
      </c>
      <c r="AJ475" s="30">
        <f>BS_CONTROLE[[#This Row],[Local - Partida]]</f>
        <v>0</v>
      </c>
      <c r="AK475" s="30">
        <f>BS_CONTROLE[[#This Row],[Local - Encerramento]]</f>
        <v>0</v>
      </c>
      <c r="AL475" s="105" t="str">
        <f>IF(BS_CONTROLE[[#This Row],[Entre - Estações]]=0, "-", BS_CONTROLE[[#This Row],[Entre - Estações]])</f>
        <v>-</v>
      </c>
      <c r="AM475" s="105" t="str">
        <f>IF(BS_CONTROLE[[#This Row],[SB]]=0, "-", BS_CONTROLE[[#This Row],[SB]])</f>
        <v>-</v>
      </c>
      <c r="AN475" s="105" t="str">
        <f>IF(BS_CONTROLE[[#This Row],[SUB]]=0, "-", BS_CONTROLE[[#This Row],[SUB]])</f>
        <v>-</v>
      </c>
      <c r="AO475" s="105">
        <f>BS_CONTROLE[[#This Row],[KM - Inicio]]</f>
        <v>0</v>
      </c>
      <c r="AP475" s="105">
        <f>BS_CONTROLE[[#This Row],[KM - Inicio]]</f>
        <v>0</v>
      </c>
      <c r="AQ475" s="108"/>
      <c r="AR475" s="108"/>
      <c r="AS475" s="108"/>
      <c r="AT475" s="135"/>
      <c r="AU475" s="135"/>
      <c r="AV475" s="13"/>
      <c r="AW475" s="13"/>
      <c r="AX475" s="176" t="str">
        <f>IF(D475="","*",IFERROR(IF(ISODD(COUNT(AR475:AW475)),"ERRO",SUM((AS475-AR475),(AU475-AT475),(AW475-AV475))),"ERRO"))</f>
        <v>*</v>
      </c>
      <c r="AY475" s="153"/>
      <c r="AZ475" s="109"/>
      <c r="BA475" s="9" t="str">
        <f>IFERROR(_xlfn.XLOOKUP(AH475, BS_ATIVIDADE[ATIVIDADE],BS_ATIVIDADE[UNIDADE] ), "*")</f>
        <v>*</v>
      </c>
      <c r="BB475" s="12" t="str" cm="1">
        <f t="array" ref="BB4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5" s="12" t="str" cm="1">
        <f t="array" ref="BC4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5" s="10" t="str" cm="1">
        <f t="array" ref="BD4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5" s="150"/>
      <c r="BF475" s="15"/>
      <c r="BG475" s="16"/>
      <c r="BH475" s="16"/>
      <c r="BI475" s="16"/>
      <c r="BJ475" s="17"/>
      <c r="BK475" s="15"/>
      <c r="BL475" s="130"/>
      <c r="BM475" s="130"/>
      <c r="BN475" s="130"/>
      <c r="BO475" s="17"/>
      <c r="BP475" s="11" t="str">
        <f t="shared" si="27"/>
        <v>Aderente</v>
      </c>
      <c r="BQ475" s="18" t="str">
        <f>IF(OR(B475="",E475=""),"*",AX475/O475)</f>
        <v>*</v>
      </c>
      <c r="BR475" s="18" t="str">
        <f>IF(OR(B475="",E475=""),"*",AZ475/P475)</f>
        <v>*</v>
      </c>
      <c r="BS475" s="210" t="str">
        <f t="shared" si="28"/>
        <v/>
      </c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</row>
    <row r="476" spans="1:122">
      <c r="A476" s="45" t="str">
        <f t="shared" si="26"/>
        <v/>
      </c>
      <c r="B476" s="102"/>
      <c r="C476" s="134" t="str">
        <f>IF(BS_CONTROLE[[#This Row],[DATA]]="","",WEEKNUM(BS_CONTROLE[[#This Row],[DATA]]))</f>
        <v/>
      </c>
      <c r="D476" s="104"/>
      <c r="E476" s="126"/>
      <c r="F476" s="142" t="str">
        <f>IF(D476="","*",VLOOKUP(E476,BS_ATIVIDADE[],3,FALSE))</f>
        <v>*</v>
      </c>
      <c r="G476" s="106"/>
      <c r="H476" s="106"/>
      <c r="I476" s="105"/>
      <c r="J476" s="105"/>
      <c r="K476" s="105"/>
      <c r="L476" s="127" t="str" cm="1">
        <f t="array" ref="L4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6" s="127" t="str" cm="1">
        <f t="array" ref="M4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6" s="106"/>
      <c r="O476" s="106"/>
      <c r="P476" s="105"/>
      <c r="Q476" s="9" t="str">
        <f>IF(E476=0, "*", IFERROR(_xlfn.XLOOKUP(E476, BS_ATIVIDADE[ATIVIDADE], BS_ATIVIDADE[UNIDADE]), "*"))</f>
        <v>*</v>
      </c>
      <c r="R476" s="128" t="str" cm="1">
        <f t="array" ref="R4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6" s="128" t="str" cm="1">
        <f t="array" ref="S4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6" s="10" t="str" cm="1">
        <f t="array" ref="T4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6" s="105"/>
      <c r="V476" s="151"/>
      <c r="W476" s="104"/>
      <c r="X476" s="129"/>
      <c r="Y476" s="104"/>
      <c r="Z476" s="105"/>
      <c r="AA476" s="103"/>
      <c r="AB476" s="152"/>
      <c r="AC476" s="107"/>
      <c r="AD476" s="105"/>
      <c r="AE476" s="105"/>
      <c r="AF476" s="105"/>
      <c r="AG476" s="14"/>
      <c r="AH476" s="126" t="str">
        <f>IF(BS_CONTROLE[[#This Row],[Atividade]]=0, "-", BS_CONTROLE[[#This Row],[Atividade]])</f>
        <v>-</v>
      </c>
      <c r="AI476" s="8" t="str">
        <f>IF(BS_CONTROLE[[#This Row],[Atividade]]=0, "-", BS_CONTROLE[[#This Row],[Atividade]])</f>
        <v>-</v>
      </c>
      <c r="AJ476" s="30">
        <f>BS_CONTROLE[[#This Row],[Local - Partida]]</f>
        <v>0</v>
      </c>
      <c r="AK476" s="30">
        <f>BS_CONTROLE[[#This Row],[Local - Encerramento]]</f>
        <v>0</v>
      </c>
      <c r="AL476" s="105" t="str">
        <f>IF(BS_CONTROLE[[#This Row],[Entre - Estações]]=0, "-", BS_CONTROLE[[#This Row],[Entre - Estações]])</f>
        <v>-</v>
      </c>
      <c r="AM476" s="105" t="str">
        <f>IF(BS_CONTROLE[[#This Row],[SB]]=0, "-", BS_CONTROLE[[#This Row],[SB]])</f>
        <v>-</v>
      </c>
      <c r="AN476" s="105" t="str">
        <f>IF(BS_CONTROLE[[#This Row],[SUB]]=0, "-", BS_CONTROLE[[#This Row],[SUB]])</f>
        <v>-</v>
      </c>
      <c r="AO476" s="105">
        <f>BS_CONTROLE[[#This Row],[KM - Inicio]]</f>
        <v>0</v>
      </c>
      <c r="AP476" s="105">
        <f>BS_CONTROLE[[#This Row],[KM - Inicio]]</f>
        <v>0</v>
      </c>
      <c r="AQ476" s="108"/>
      <c r="AR476" s="108"/>
      <c r="AS476" s="108"/>
      <c r="AT476" s="135"/>
      <c r="AU476" s="135"/>
      <c r="AV476" s="13"/>
      <c r="AW476" s="13"/>
      <c r="AX476" s="176" t="str">
        <f>IF(D476="","*",IFERROR(IF(ISODD(COUNT(AR476:AW476)),"ERRO",SUM((AS476-AR476),(AU476-AT476),(AW476-AV476))),"ERRO"))</f>
        <v>*</v>
      </c>
      <c r="AY476" s="153"/>
      <c r="AZ476" s="109"/>
      <c r="BA476" s="9" t="str">
        <f>IFERROR(_xlfn.XLOOKUP(AH476, BS_ATIVIDADE[ATIVIDADE],BS_ATIVIDADE[UNIDADE] ), "*")</f>
        <v>*</v>
      </c>
      <c r="BB476" s="12" t="str" cm="1">
        <f t="array" ref="BB4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6" s="12" t="str" cm="1">
        <f t="array" ref="BC4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6" s="10" t="str" cm="1">
        <f t="array" ref="BD4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6" s="150"/>
      <c r="BF476" s="15"/>
      <c r="BG476" s="16"/>
      <c r="BH476" s="16"/>
      <c r="BI476" s="16"/>
      <c r="BJ476" s="17"/>
      <c r="BK476" s="15"/>
      <c r="BL476" s="130"/>
      <c r="BM476" s="130"/>
      <c r="BN476" s="130"/>
      <c r="BO476" s="17"/>
      <c r="BP476" s="11" t="str">
        <f t="shared" si="27"/>
        <v>Aderente</v>
      </c>
      <c r="BQ476" s="18" t="str">
        <f>IF(OR(B476="",E476=""),"*",AX476/O476)</f>
        <v>*</v>
      </c>
      <c r="BR476" s="18" t="str">
        <f>IF(OR(B476="",E476=""),"*",AZ476/P476)</f>
        <v>*</v>
      </c>
      <c r="BS476" s="210" t="str">
        <f t="shared" si="28"/>
        <v/>
      </c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</row>
    <row r="477" spans="1:122">
      <c r="A477" s="45" t="str">
        <f t="shared" si="26"/>
        <v/>
      </c>
      <c r="B477" s="102"/>
      <c r="C477" s="134" t="str">
        <f>IF(BS_CONTROLE[[#This Row],[DATA]]="","",WEEKNUM(BS_CONTROLE[[#This Row],[DATA]]))</f>
        <v/>
      </c>
      <c r="D477" s="104"/>
      <c r="E477" s="126"/>
      <c r="F477" s="142" t="str">
        <f>IF(D477="","*",VLOOKUP(E477,BS_ATIVIDADE[],3,FALSE))</f>
        <v>*</v>
      </c>
      <c r="G477" s="106"/>
      <c r="H477" s="106"/>
      <c r="I477" s="105"/>
      <c r="J477" s="105"/>
      <c r="K477" s="105"/>
      <c r="L477" s="127" t="str" cm="1">
        <f t="array" ref="L4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7" s="127" t="str" cm="1">
        <f t="array" ref="M4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7" s="106"/>
      <c r="O477" s="106"/>
      <c r="P477" s="105"/>
      <c r="Q477" s="9" t="str">
        <f>IF(E477=0, "*", IFERROR(_xlfn.XLOOKUP(E477, BS_ATIVIDADE[ATIVIDADE], BS_ATIVIDADE[UNIDADE]), "*"))</f>
        <v>*</v>
      </c>
      <c r="R477" s="128" t="str" cm="1">
        <f t="array" ref="R4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7" s="128" t="str" cm="1">
        <f t="array" ref="S4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7" s="10" t="str" cm="1">
        <f t="array" ref="T4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7" s="105"/>
      <c r="V477" s="151"/>
      <c r="W477" s="104"/>
      <c r="X477" s="129"/>
      <c r="Y477" s="104"/>
      <c r="Z477" s="105"/>
      <c r="AA477" s="103"/>
      <c r="AB477" s="152"/>
      <c r="AC477" s="107"/>
      <c r="AD477" s="105"/>
      <c r="AE477" s="105"/>
      <c r="AF477" s="105"/>
      <c r="AG477" s="14"/>
      <c r="AH477" s="126" t="str">
        <f>IF(BS_CONTROLE[[#This Row],[Atividade]]=0, "-", BS_CONTROLE[[#This Row],[Atividade]])</f>
        <v>-</v>
      </c>
      <c r="AI477" s="8" t="str">
        <f>IF(BS_CONTROLE[[#This Row],[Atividade]]=0, "-", BS_CONTROLE[[#This Row],[Atividade]])</f>
        <v>-</v>
      </c>
      <c r="AJ477" s="30">
        <f>BS_CONTROLE[[#This Row],[Local - Partida]]</f>
        <v>0</v>
      </c>
      <c r="AK477" s="30">
        <f>BS_CONTROLE[[#This Row],[Local - Encerramento]]</f>
        <v>0</v>
      </c>
      <c r="AL477" s="105" t="str">
        <f>IF(BS_CONTROLE[[#This Row],[Entre - Estações]]=0, "-", BS_CONTROLE[[#This Row],[Entre - Estações]])</f>
        <v>-</v>
      </c>
      <c r="AM477" s="105" t="str">
        <f>IF(BS_CONTROLE[[#This Row],[SB]]=0, "-", BS_CONTROLE[[#This Row],[SB]])</f>
        <v>-</v>
      </c>
      <c r="AN477" s="105" t="str">
        <f>IF(BS_CONTROLE[[#This Row],[SUB]]=0, "-", BS_CONTROLE[[#This Row],[SUB]])</f>
        <v>-</v>
      </c>
      <c r="AO477" s="105">
        <f>BS_CONTROLE[[#This Row],[KM - Inicio]]</f>
        <v>0</v>
      </c>
      <c r="AP477" s="105">
        <f>BS_CONTROLE[[#This Row],[KM - Inicio]]</f>
        <v>0</v>
      </c>
      <c r="AQ477" s="108"/>
      <c r="AR477" s="108"/>
      <c r="AS477" s="108"/>
      <c r="AT477" s="135"/>
      <c r="AU477" s="135"/>
      <c r="AV477" s="13"/>
      <c r="AW477" s="13"/>
      <c r="AX477" s="176" t="str">
        <f>IF(D477="","*",IFERROR(IF(ISODD(COUNT(AR477:AW477)),"ERRO",SUM((AS477-AR477),(AU477-AT477),(AW477-AV477))),"ERRO"))</f>
        <v>*</v>
      </c>
      <c r="AY477" s="153"/>
      <c r="AZ477" s="109"/>
      <c r="BA477" s="9" t="str">
        <f>IFERROR(_xlfn.XLOOKUP(AH477, BS_ATIVIDADE[ATIVIDADE],BS_ATIVIDADE[UNIDADE] ), "*")</f>
        <v>*</v>
      </c>
      <c r="BB477" s="12" t="str" cm="1">
        <f t="array" ref="BB4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7" s="12" t="str" cm="1">
        <f t="array" ref="BC4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7" s="10" t="str" cm="1">
        <f t="array" ref="BD4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7" s="150"/>
      <c r="BF477" s="15"/>
      <c r="BG477" s="16"/>
      <c r="BH477" s="16"/>
      <c r="BI477" s="16"/>
      <c r="BJ477" s="17"/>
      <c r="BK477" s="15"/>
      <c r="BL477" s="130"/>
      <c r="BM477" s="130"/>
      <c r="BN477" s="130"/>
      <c r="BO477" s="17"/>
      <c r="BP477" s="11" t="str">
        <f t="shared" si="27"/>
        <v>Aderente</v>
      </c>
      <c r="BQ477" s="18" t="str">
        <f>IF(OR(B477="",E477=""),"*",AX477/O477)</f>
        <v>*</v>
      </c>
      <c r="BR477" s="18" t="str">
        <f>IF(OR(B477="",E477=""),"*",AZ477/P477)</f>
        <v>*</v>
      </c>
      <c r="BS477" s="210" t="str">
        <f t="shared" si="28"/>
        <v/>
      </c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</row>
    <row r="478" spans="1:122">
      <c r="A478" s="45" t="str">
        <f t="shared" si="26"/>
        <v/>
      </c>
      <c r="B478" s="102"/>
      <c r="C478" s="134" t="str">
        <f>IF(BS_CONTROLE[[#This Row],[DATA]]="","",WEEKNUM(BS_CONTROLE[[#This Row],[DATA]]))</f>
        <v/>
      </c>
      <c r="D478" s="104"/>
      <c r="E478" s="126"/>
      <c r="F478" s="142" t="str">
        <f>IF(D478="","*",VLOOKUP(E478,BS_ATIVIDADE[],3,FALSE))</f>
        <v>*</v>
      </c>
      <c r="G478" s="106"/>
      <c r="H478" s="106"/>
      <c r="I478" s="105"/>
      <c r="J478" s="105"/>
      <c r="K478" s="105"/>
      <c r="L478" s="127" t="str" cm="1">
        <f t="array" ref="L4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8" s="127" t="str" cm="1">
        <f t="array" ref="M4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8" s="106"/>
      <c r="O478" s="106"/>
      <c r="P478" s="105"/>
      <c r="Q478" s="9" t="str">
        <f>IF(E478=0, "*", IFERROR(_xlfn.XLOOKUP(E478, BS_ATIVIDADE[ATIVIDADE], BS_ATIVIDADE[UNIDADE]), "*"))</f>
        <v>*</v>
      </c>
      <c r="R478" s="128" t="str" cm="1">
        <f t="array" ref="R4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8" s="128" t="str" cm="1">
        <f t="array" ref="S4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8" s="10" t="str" cm="1">
        <f t="array" ref="T4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8" s="105"/>
      <c r="V478" s="151"/>
      <c r="W478" s="104"/>
      <c r="X478" s="129"/>
      <c r="Y478" s="104"/>
      <c r="Z478" s="105"/>
      <c r="AA478" s="103"/>
      <c r="AB478" s="152"/>
      <c r="AC478" s="107"/>
      <c r="AD478" s="105"/>
      <c r="AE478" s="105"/>
      <c r="AF478" s="105"/>
      <c r="AG478" s="14"/>
      <c r="AH478" s="126" t="str">
        <f>IF(BS_CONTROLE[[#This Row],[Atividade]]=0, "-", BS_CONTROLE[[#This Row],[Atividade]])</f>
        <v>-</v>
      </c>
      <c r="AI478" s="8" t="str">
        <f>IF(BS_CONTROLE[[#This Row],[Atividade]]=0, "-", BS_CONTROLE[[#This Row],[Atividade]])</f>
        <v>-</v>
      </c>
      <c r="AJ478" s="30">
        <f>BS_CONTROLE[[#This Row],[Local - Partida]]</f>
        <v>0</v>
      </c>
      <c r="AK478" s="30">
        <f>BS_CONTROLE[[#This Row],[Local - Encerramento]]</f>
        <v>0</v>
      </c>
      <c r="AL478" s="105" t="str">
        <f>IF(BS_CONTROLE[[#This Row],[Entre - Estações]]=0, "-", BS_CONTROLE[[#This Row],[Entre - Estações]])</f>
        <v>-</v>
      </c>
      <c r="AM478" s="105" t="str">
        <f>IF(BS_CONTROLE[[#This Row],[SB]]=0, "-", BS_CONTROLE[[#This Row],[SB]])</f>
        <v>-</v>
      </c>
      <c r="AN478" s="105" t="str">
        <f>IF(BS_CONTROLE[[#This Row],[SUB]]=0, "-", BS_CONTROLE[[#This Row],[SUB]])</f>
        <v>-</v>
      </c>
      <c r="AO478" s="105">
        <f>BS_CONTROLE[[#This Row],[KM - Inicio]]</f>
        <v>0</v>
      </c>
      <c r="AP478" s="105">
        <f>BS_CONTROLE[[#This Row],[KM - Inicio]]</f>
        <v>0</v>
      </c>
      <c r="AQ478" s="108"/>
      <c r="AR478" s="108"/>
      <c r="AS478" s="108"/>
      <c r="AT478" s="135"/>
      <c r="AU478" s="135"/>
      <c r="AV478" s="13"/>
      <c r="AW478" s="13"/>
      <c r="AX478" s="176" t="str">
        <f>IF(D478="","*",IFERROR(IF(ISODD(COUNT(AR478:AW478)),"ERRO",SUM((AS478-AR478),(AU478-AT478),(AW478-AV478))),"ERRO"))</f>
        <v>*</v>
      </c>
      <c r="AY478" s="153"/>
      <c r="AZ478" s="109"/>
      <c r="BA478" s="9" t="str">
        <f>IFERROR(_xlfn.XLOOKUP(AH478, BS_ATIVIDADE[ATIVIDADE],BS_ATIVIDADE[UNIDADE] ), "*")</f>
        <v>*</v>
      </c>
      <c r="BB478" s="12" t="str" cm="1">
        <f t="array" ref="BB4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8" s="12" t="str" cm="1">
        <f t="array" ref="BC4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8" s="10" t="str" cm="1">
        <f t="array" ref="BD4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8" s="150"/>
      <c r="BF478" s="15"/>
      <c r="BG478" s="16"/>
      <c r="BH478" s="16"/>
      <c r="BI478" s="16"/>
      <c r="BJ478" s="17"/>
      <c r="BK478" s="15"/>
      <c r="BL478" s="130"/>
      <c r="BM478" s="130"/>
      <c r="BN478" s="130"/>
      <c r="BO478" s="17"/>
      <c r="BP478" s="11" t="str">
        <f t="shared" si="27"/>
        <v>Aderente</v>
      </c>
      <c r="BQ478" s="18" t="str">
        <f>IF(OR(B478="",E478=""),"*",AX478/O478)</f>
        <v>*</v>
      </c>
      <c r="BR478" s="18" t="str">
        <f>IF(OR(B478="",E478=""),"*",AZ478/P478)</f>
        <v>*</v>
      </c>
      <c r="BS478" s="210" t="str">
        <f t="shared" si="28"/>
        <v/>
      </c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</row>
    <row r="479" spans="1:122">
      <c r="A479" s="45" t="str">
        <f t="shared" si="26"/>
        <v/>
      </c>
      <c r="B479" s="102"/>
      <c r="C479" s="134" t="str">
        <f>IF(BS_CONTROLE[[#This Row],[DATA]]="","",WEEKNUM(BS_CONTROLE[[#This Row],[DATA]]))</f>
        <v/>
      </c>
      <c r="D479" s="104"/>
      <c r="E479" s="126"/>
      <c r="F479" s="142" t="str">
        <f>IF(D479="","*",VLOOKUP(E479,BS_ATIVIDADE[],3,FALSE))</f>
        <v>*</v>
      </c>
      <c r="G479" s="106"/>
      <c r="H479" s="106"/>
      <c r="I479" s="105"/>
      <c r="J479" s="105"/>
      <c r="K479" s="105"/>
      <c r="L479" s="127" t="str" cm="1">
        <f t="array" ref="L4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79" s="127" t="str" cm="1">
        <f t="array" ref="M4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79" s="106"/>
      <c r="O479" s="106"/>
      <c r="P479" s="105"/>
      <c r="Q479" s="9" t="str">
        <f>IF(E479=0, "*", IFERROR(_xlfn.XLOOKUP(E479, BS_ATIVIDADE[ATIVIDADE], BS_ATIVIDADE[UNIDADE]), "*"))</f>
        <v>*</v>
      </c>
      <c r="R479" s="128" t="str" cm="1">
        <f t="array" ref="R4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79" s="128" t="str" cm="1">
        <f t="array" ref="S4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79" s="10" t="str" cm="1">
        <f t="array" ref="T4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79" s="105"/>
      <c r="V479" s="151"/>
      <c r="W479" s="104"/>
      <c r="X479" s="129"/>
      <c r="Y479" s="104"/>
      <c r="Z479" s="105"/>
      <c r="AA479" s="103"/>
      <c r="AB479" s="152"/>
      <c r="AC479" s="107"/>
      <c r="AD479" s="105"/>
      <c r="AE479" s="105"/>
      <c r="AF479" s="105"/>
      <c r="AG479" s="14"/>
      <c r="AH479" s="126" t="str">
        <f>IF(BS_CONTROLE[[#This Row],[Atividade]]=0, "-", BS_CONTROLE[[#This Row],[Atividade]])</f>
        <v>-</v>
      </c>
      <c r="AI479" s="8" t="str">
        <f>IF(BS_CONTROLE[[#This Row],[Atividade]]=0, "-", BS_CONTROLE[[#This Row],[Atividade]])</f>
        <v>-</v>
      </c>
      <c r="AJ479" s="30">
        <f>BS_CONTROLE[[#This Row],[Local - Partida]]</f>
        <v>0</v>
      </c>
      <c r="AK479" s="30">
        <f>BS_CONTROLE[[#This Row],[Local - Encerramento]]</f>
        <v>0</v>
      </c>
      <c r="AL479" s="105" t="str">
        <f>IF(BS_CONTROLE[[#This Row],[Entre - Estações]]=0, "-", BS_CONTROLE[[#This Row],[Entre - Estações]])</f>
        <v>-</v>
      </c>
      <c r="AM479" s="105" t="str">
        <f>IF(BS_CONTROLE[[#This Row],[SB]]=0, "-", BS_CONTROLE[[#This Row],[SB]])</f>
        <v>-</v>
      </c>
      <c r="AN479" s="105" t="str">
        <f>IF(BS_CONTROLE[[#This Row],[SUB]]=0, "-", BS_CONTROLE[[#This Row],[SUB]])</f>
        <v>-</v>
      </c>
      <c r="AO479" s="105">
        <f>BS_CONTROLE[[#This Row],[KM - Inicio]]</f>
        <v>0</v>
      </c>
      <c r="AP479" s="105">
        <f>BS_CONTROLE[[#This Row],[KM - Inicio]]</f>
        <v>0</v>
      </c>
      <c r="AQ479" s="108"/>
      <c r="AR479" s="108"/>
      <c r="AS479" s="108"/>
      <c r="AT479" s="135"/>
      <c r="AU479" s="135"/>
      <c r="AV479" s="13"/>
      <c r="AW479" s="13"/>
      <c r="AX479" s="176" t="str">
        <f>IF(D479="","*",IFERROR(IF(ISODD(COUNT(AR479:AW479)),"ERRO",SUM((AS479-AR479),(AU479-AT479),(AW479-AV479))),"ERRO"))</f>
        <v>*</v>
      </c>
      <c r="AY479" s="153"/>
      <c r="AZ479" s="109"/>
      <c r="BA479" s="9" t="str">
        <f>IFERROR(_xlfn.XLOOKUP(AH479, BS_ATIVIDADE[ATIVIDADE],BS_ATIVIDADE[UNIDADE] ), "*")</f>
        <v>*</v>
      </c>
      <c r="BB479" s="12" t="str" cm="1">
        <f t="array" ref="BB4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79" s="12" t="str" cm="1">
        <f t="array" ref="BC4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79" s="10" t="str" cm="1">
        <f t="array" ref="BD4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79" s="150"/>
      <c r="BF479" s="15"/>
      <c r="BG479" s="16"/>
      <c r="BH479" s="16"/>
      <c r="BI479" s="16"/>
      <c r="BJ479" s="17"/>
      <c r="BK479" s="15"/>
      <c r="BL479" s="130"/>
      <c r="BM479" s="130"/>
      <c r="BN479" s="130"/>
      <c r="BO479" s="17"/>
      <c r="BP479" s="11" t="str">
        <f t="shared" si="27"/>
        <v>Aderente</v>
      </c>
      <c r="BQ479" s="18" t="str">
        <f>IF(OR(B479="",E479=""),"*",AX479/O479)</f>
        <v>*</v>
      </c>
      <c r="BR479" s="18" t="str">
        <f>IF(OR(B479="",E479=""),"*",AZ479/P479)</f>
        <v>*</v>
      </c>
      <c r="BS479" s="210" t="str">
        <f t="shared" si="28"/>
        <v/>
      </c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</row>
    <row r="480" spans="1:122">
      <c r="A480" s="45" t="str">
        <f t="shared" si="26"/>
        <v/>
      </c>
      <c r="B480" s="102"/>
      <c r="C480" s="134" t="str">
        <f>IF(BS_CONTROLE[[#This Row],[DATA]]="","",WEEKNUM(BS_CONTROLE[[#This Row],[DATA]]))</f>
        <v/>
      </c>
      <c r="D480" s="104"/>
      <c r="E480" s="126"/>
      <c r="F480" s="142" t="str">
        <f>IF(D480="","*",VLOOKUP(E480,BS_ATIVIDADE[],3,FALSE))</f>
        <v>*</v>
      </c>
      <c r="G480" s="106"/>
      <c r="H480" s="106"/>
      <c r="I480" s="105"/>
      <c r="J480" s="105"/>
      <c r="K480" s="105"/>
      <c r="L480" s="127" t="str" cm="1">
        <f t="array" ref="L4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0" s="127" t="str" cm="1">
        <f t="array" ref="M4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0" s="106"/>
      <c r="O480" s="106"/>
      <c r="P480" s="105"/>
      <c r="Q480" s="9" t="str">
        <f>IF(E480=0, "*", IFERROR(_xlfn.XLOOKUP(E480, BS_ATIVIDADE[ATIVIDADE], BS_ATIVIDADE[UNIDADE]), "*"))</f>
        <v>*</v>
      </c>
      <c r="R480" s="128" t="str" cm="1">
        <f t="array" ref="R4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0" s="128" t="str" cm="1">
        <f t="array" ref="S4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0" s="10" t="str" cm="1">
        <f t="array" ref="T4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0" s="105"/>
      <c r="V480" s="151"/>
      <c r="W480" s="104"/>
      <c r="X480" s="129"/>
      <c r="Y480" s="104"/>
      <c r="Z480" s="105"/>
      <c r="AA480" s="103"/>
      <c r="AB480" s="152"/>
      <c r="AC480" s="107"/>
      <c r="AD480" s="105"/>
      <c r="AE480" s="105"/>
      <c r="AF480" s="105"/>
      <c r="AG480" s="14"/>
      <c r="AH480" s="126" t="str">
        <f>IF(BS_CONTROLE[[#This Row],[Atividade]]=0, "-", BS_CONTROLE[[#This Row],[Atividade]])</f>
        <v>-</v>
      </c>
      <c r="AI480" s="8" t="str">
        <f>IF(BS_CONTROLE[[#This Row],[Atividade]]=0, "-", BS_CONTROLE[[#This Row],[Atividade]])</f>
        <v>-</v>
      </c>
      <c r="AJ480" s="30">
        <f>BS_CONTROLE[[#This Row],[Local - Partida]]</f>
        <v>0</v>
      </c>
      <c r="AK480" s="30">
        <f>BS_CONTROLE[[#This Row],[Local - Encerramento]]</f>
        <v>0</v>
      </c>
      <c r="AL480" s="105" t="str">
        <f>IF(BS_CONTROLE[[#This Row],[Entre - Estações]]=0, "-", BS_CONTROLE[[#This Row],[Entre - Estações]])</f>
        <v>-</v>
      </c>
      <c r="AM480" s="105" t="str">
        <f>IF(BS_CONTROLE[[#This Row],[SB]]=0, "-", BS_CONTROLE[[#This Row],[SB]])</f>
        <v>-</v>
      </c>
      <c r="AN480" s="105" t="str">
        <f>IF(BS_CONTROLE[[#This Row],[SUB]]=0, "-", BS_CONTROLE[[#This Row],[SUB]])</f>
        <v>-</v>
      </c>
      <c r="AO480" s="105">
        <f>BS_CONTROLE[[#This Row],[KM - Inicio]]</f>
        <v>0</v>
      </c>
      <c r="AP480" s="105">
        <f>BS_CONTROLE[[#This Row],[KM - Inicio]]</f>
        <v>0</v>
      </c>
      <c r="AQ480" s="108"/>
      <c r="AR480" s="108"/>
      <c r="AS480" s="108"/>
      <c r="AT480" s="135"/>
      <c r="AU480" s="135"/>
      <c r="AV480" s="13"/>
      <c r="AW480" s="13"/>
      <c r="AX480" s="176" t="str">
        <f>IF(D480="","*",IFERROR(IF(ISODD(COUNT(AR480:AW480)),"ERRO",SUM((AS480-AR480),(AU480-AT480),(AW480-AV480))),"ERRO"))</f>
        <v>*</v>
      </c>
      <c r="AY480" s="153"/>
      <c r="AZ480" s="109"/>
      <c r="BA480" s="9" t="str">
        <f>IFERROR(_xlfn.XLOOKUP(AH480, BS_ATIVIDADE[ATIVIDADE],BS_ATIVIDADE[UNIDADE] ), "*")</f>
        <v>*</v>
      </c>
      <c r="BB480" s="12" t="str" cm="1">
        <f t="array" ref="BB4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0" s="12" t="str" cm="1">
        <f t="array" ref="BC4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0" s="10" t="str" cm="1">
        <f t="array" ref="BD4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0" s="150"/>
      <c r="BF480" s="15"/>
      <c r="BG480" s="16"/>
      <c r="BH480" s="16"/>
      <c r="BI480" s="16"/>
      <c r="BJ480" s="17"/>
      <c r="BK480" s="15"/>
      <c r="BL480" s="130"/>
      <c r="BM480" s="130"/>
      <c r="BN480" s="130"/>
      <c r="BO480" s="17"/>
      <c r="BP480" s="11" t="str">
        <f t="shared" si="27"/>
        <v>Aderente</v>
      </c>
      <c r="BQ480" s="18" t="str">
        <f>IF(OR(B480="",E480=""),"*",AX480/O480)</f>
        <v>*</v>
      </c>
      <c r="BR480" s="18" t="str">
        <f>IF(OR(B480="",E480=""),"*",AZ480/P480)</f>
        <v>*</v>
      </c>
      <c r="BS480" s="210" t="str">
        <f t="shared" si="28"/>
        <v/>
      </c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</row>
    <row r="481" spans="1:122">
      <c r="A481" s="45" t="str">
        <f t="shared" si="26"/>
        <v/>
      </c>
      <c r="B481" s="102"/>
      <c r="C481" s="134" t="str">
        <f>IF(BS_CONTROLE[[#This Row],[DATA]]="","",WEEKNUM(BS_CONTROLE[[#This Row],[DATA]]))</f>
        <v/>
      </c>
      <c r="D481" s="104"/>
      <c r="E481" s="126"/>
      <c r="F481" s="142" t="str">
        <f>IF(D481="","*",VLOOKUP(E481,BS_ATIVIDADE[],3,FALSE))</f>
        <v>*</v>
      </c>
      <c r="G481" s="106"/>
      <c r="H481" s="106"/>
      <c r="I481" s="105"/>
      <c r="J481" s="105"/>
      <c r="K481" s="105"/>
      <c r="L481" s="127" t="str" cm="1">
        <f t="array" ref="L4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1" s="127" t="str" cm="1">
        <f t="array" ref="M4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1" s="106"/>
      <c r="O481" s="106"/>
      <c r="P481" s="105"/>
      <c r="Q481" s="9" t="str">
        <f>IF(E481=0, "*", IFERROR(_xlfn.XLOOKUP(E481, BS_ATIVIDADE[ATIVIDADE], BS_ATIVIDADE[UNIDADE]), "*"))</f>
        <v>*</v>
      </c>
      <c r="R481" s="128" t="str" cm="1">
        <f t="array" ref="R4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1" s="128" t="str" cm="1">
        <f t="array" ref="S4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1" s="10" t="str" cm="1">
        <f t="array" ref="T4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1" s="105"/>
      <c r="V481" s="151"/>
      <c r="W481" s="104"/>
      <c r="X481" s="129"/>
      <c r="Y481" s="104"/>
      <c r="Z481" s="105"/>
      <c r="AA481" s="103"/>
      <c r="AB481" s="152"/>
      <c r="AC481" s="107"/>
      <c r="AD481" s="105"/>
      <c r="AE481" s="105"/>
      <c r="AF481" s="105"/>
      <c r="AG481" s="14"/>
      <c r="AH481" s="126" t="str">
        <f>IF(BS_CONTROLE[[#This Row],[Atividade]]=0, "-", BS_CONTROLE[[#This Row],[Atividade]])</f>
        <v>-</v>
      </c>
      <c r="AI481" s="8" t="str">
        <f>IF(BS_CONTROLE[[#This Row],[Atividade]]=0, "-", BS_CONTROLE[[#This Row],[Atividade]])</f>
        <v>-</v>
      </c>
      <c r="AJ481" s="30">
        <f>BS_CONTROLE[[#This Row],[Local - Partida]]</f>
        <v>0</v>
      </c>
      <c r="AK481" s="30">
        <f>BS_CONTROLE[[#This Row],[Local - Encerramento]]</f>
        <v>0</v>
      </c>
      <c r="AL481" s="105" t="str">
        <f>IF(BS_CONTROLE[[#This Row],[Entre - Estações]]=0, "-", BS_CONTROLE[[#This Row],[Entre - Estações]])</f>
        <v>-</v>
      </c>
      <c r="AM481" s="105" t="str">
        <f>IF(BS_CONTROLE[[#This Row],[SB]]=0, "-", BS_CONTROLE[[#This Row],[SB]])</f>
        <v>-</v>
      </c>
      <c r="AN481" s="105" t="str">
        <f>IF(BS_CONTROLE[[#This Row],[SUB]]=0, "-", BS_CONTROLE[[#This Row],[SUB]])</f>
        <v>-</v>
      </c>
      <c r="AO481" s="105">
        <f>BS_CONTROLE[[#This Row],[KM - Inicio]]</f>
        <v>0</v>
      </c>
      <c r="AP481" s="105">
        <f>BS_CONTROLE[[#This Row],[KM - Inicio]]</f>
        <v>0</v>
      </c>
      <c r="AQ481" s="108"/>
      <c r="AR481" s="108"/>
      <c r="AS481" s="108"/>
      <c r="AT481" s="135"/>
      <c r="AU481" s="135"/>
      <c r="AV481" s="13"/>
      <c r="AW481" s="13"/>
      <c r="AX481" s="176" t="str">
        <f>IF(D481="","*",IFERROR(IF(ISODD(COUNT(AR481:AW481)),"ERRO",SUM((AS481-AR481),(AU481-AT481),(AW481-AV481))),"ERRO"))</f>
        <v>*</v>
      </c>
      <c r="AY481" s="153"/>
      <c r="AZ481" s="109"/>
      <c r="BA481" s="9" t="str">
        <f>IFERROR(_xlfn.XLOOKUP(AH481, BS_ATIVIDADE[ATIVIDADE],BS_ATIVIDADE[UNIDADE] ), "*")</f>
        <v>*</v>
      </c>
      <c r="BB481" s="12" t="str" cm="1">
        <f t="array" ref="BB4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1" s="12" t="str" cm="1">
        <f t="array" ref="BC4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1" s="10" t="str" cm="1">
        <f t="array" ref="BD4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1" s="150"/>
      <c r="BF481" s="15"/>
      <c r="BG481" s="16"/>
      <c r="BH481" s="16"/>
      <c r="BI481" s="16"/>
      <c r="BJ481" s="17"/>
      <c r="BK481" s="15"/>
      <c r="BL481" s="130"/>
      <c r="BM481" s="130"/>
      <c r="BN481" s="130"/>
      <c r="BO481" s="17"/>
      <c r="BP481" s="11" t="str">
        <f t="shared" si="27"/>
        <v>Aderente</v>
      </c>
      <c r="BQ481" s="18" t="str">
        <f>IF(OR(B481="",E481=""),"*",AX481/O481)</f>
        <v>*</v>
      </c>
      <c r="BR481" s="18" t="str">
        <f>IF(OR(B481="",E481=""),"*",AZ481/P481)</f>
        <v>*</v>
      </c>
      <c r="BS481" s="210" t="str">
        <f t="shared" si="28"/>
        <v/>
      </c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</row>
    <row r="482" spans="1:122">
      <c r="A482" s="45" t="str">
        <f t="shared" si="26"/>
        <v/>
      </c>
      <c r="B482" s="102"/>
      <c r="C482" s="134" t="str">
        <f>IF(BS_CONTROLE[[#This Row],[DATA]]="","",WEEKNUM(BS_CONTROLE[[#This Row],[DATA]]))</f>
        <v/>
      </c>
      <c r="D482" s="104"/>
      <c r="E482" s="126"/>
      <c r="F482" s="142" t="str">
        <f>IF(D482="","*",VLOOKUP(E482,BS_ATIVIDADE[],3,FALSE))</f>
        <v>*</v>
      </c>
      <c r="G482" s="106"/>
      <c r="H482" s="106"/>
      <c r="I482" s="105"/>
      <c r="J482" s="105"/>
      <c r="K482" s="105"/>
      <c r="L482" s="127" t="str" cm="1">
        <f t="array" ref="L4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2" s="127" t="str" cm="1">
        <f t="array" ref="M4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2" s="106"/>
      <c r="O482" s="106"/>
      <c r="P482" s="105"/>
      <c r="Q482" s="9" t="str">
        <f>IF(E482=0, "*", IFERROR(_xlfn.XLOOKUP(E482, BS_ATIVIDADE[ATIVIDADE], BS_ATIVIDADE[UNIDADE]), "*"))</f>
        <v>*</v>
      </c>
      <c r="R482" s="128" t="str" cm="1">
        <f t="array" ref="R4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2" s="128" t="str" cm="1">
        <f t="array" ref="S4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2" s="10" t="str" cm="1">
        <f t="array" ref="T4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2" s="105"/>
      <c r="V482" s="151"/>
      <c r="W482" s="104"/>
      <c r="X482" s="129"/>
      <c r="Y482" s="104"/>
      <c r="Z482" s="105"/>
      <c r="AA482" s="103"/>
      <c r="AB482" s="152"/>
      <c r="AC482" s="107"/>
      <c r="AD482" s="105"/>
      <c r="AE482" s="105"/>
      <c r="AF482" s="105"/>
      <c r="AG482" s="14"/>
      <c r="AH482" s="126" t="str">
        <f>IF(BS_CONTROLE[[#This Row],[Atividade]]=0, "-", BS_CONTROLE[[#This Row],[Atividade]])</f>
        <v>-</v>
      </c>
      <c r="AI482" s="8" t="str">
        <f>IF(BS_CONTROLE[[#This Row],[Atividade]]=0, "-", BS_CONTROLE[[#This Row],[Atividade]])</f>
        <v>-</v>
      </c>
      <c r="AJ482" s="30">
        <f>BS_CONTROLE[[#This Row],[Local - Partida]]</f>
        <v>0</v>
      </c>
      <c r="AK482" s="30">
        <f>BS_CONTROLE[[#This Row],[Local - Encerramento]]</f>
        <v>0</v>
      </c>
      <c r="AL482" s="105" t="str">
        <f>IF(BS_CONTROLE[[#This Row],[Entre - Estações]]=0, "-", BS_CONTROLE[[#This Row],[Entre - Estações]])</f>
        <v>-</v>
      </c>
      <c r="AM482" s="105" t="str">
        <f>IF(BS_CONTROLE[[#This Row],[SB]]=0, "-", BS_CONTROLE[[#This Row],[SB]])</f>
        <v>-</v>
      </c>
      <c r="AN482" s="105" t="str">
        <f>IF(BS_CONTROLE[[#This Row],[SUB]]=0, "-", BS_CONTROLE[[#This Row],[SUB]])</f>
        <v>-</v>
      </c>
      <c r="AO482" s="105">
        <f>BS_CONTROLE[[#This Row],[KM - Inicio]]</f>
        <v>0</v>
      </c>
      <c r="AP482" s="105">
        <f>BS_CONTROLE[[#This Row],[KM - Inicio]]</f>
        <v>0</v>
      </c>
      <c r="AQ482" s="108"/>
      <c r="AR482" s="108"/>
      <c r="AS482" s="108"/>
      <c r="AT482" s="135"/>
      <c r="AU482" s="135"/>
      <c r="AV482" s="13"/>
      <c r="AW482" s="13"/>
      <c r="AX482" s="176" t="str">
        <f>IF(D482="","*",IFERROR(IF(ISODD(COUNT(AR482:AW482)),"ERRO",SUM((AS482-AR482),(AU482-AT482),(AW482-AV482))),"ERRO"))</f>
        <v>*</v>
      </c>
      <c r="AY482" s="153"/>
      <c r="AZ482" s="109"/>
      <c r="BA482" s="9" t="str">
        <f>IFERROR(_xlfn.XLOOKUP(AH482, BS_ATIVIDADE[ATIVIDADE],BS_ATIVIDADE[UNIDADE] ), "*")</f>
        <v>*</v>
      </c>
      <c r="BB482" s="12" t="str" cm="1">
        <f t="array" ref="BB4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2" s="12" t="str" cm="1">
        <f t="array" ref="BC4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2" s="10" t="str" cm="1">
        <f t="array" ref="BD4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2" s="150"/>
      <c r="BF482" s="15"/>
      <c r="BG482" s="16"/>
      <c r="BH482" s="16"/>
      <c r="BI482" s="16"/>
      <c r="BJ482" s="17"/>
      <c r="BK482" s="15"/>
      <c r="BL482" s="130"/>
      <c r="BM482" s="130"/>
      <c r="BN482" s="130"/>
      <c r="BO482" s="17"/>
      <c r="BP482" s="11" t="str">
        <f t="shared" si="27"/>
        <v>Aderente</v>
      </c>
      <c r="BQ482" s="18" t="str">
        <f>IF(OR(B482="",E482=""),"*",AX482/O482)</f>
        <v>*</v>
      </c>
      <c r="BR482" s="18" t="str">
        <f>IF(OR(B482="",E482=""),"*",AZ482/P482)</f>
        <v>*</v>
      </c>
      <c r="BS482" s="210" t="str">
        <f t="shared" si="28"/>
        <v/>
      </c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</row>
    <row r="483" spans="1:122">
      <c r="A483" s="45" t="str">
        <f t="shared" si="26"/>
        <v/>
      </c>
      <c r="B483" s="102"/>
      <c r="C483" s="134" t="str">
        <f>IF(BS_CONTROLE[[#This Row],[DATA]]="","",WEEKNUM(BS_CONTROLE[[#This Row],[DATA]]))</f>
        <v/>
      </c>
      <c r="D483" s="104"/>
      <c r="E483" s="126"/>
      <c r="F483" s="142" t="str">
        <f>IF(D483="","*",VLOOKUP(E483,BS_ATIVIDADE[],3,FALSE))</f>
        <v>*</v>
      </c>
      <c r="G483" s="106"/>
      <c r="H483" s="106"/>
      <c r="I483" s="105"/>
      <c r="J483" s="105"/>
      <c r="K483" s="105"/>
      <c r="L483" s="127" t="str" cm="1">
        <f t="array" ref="L4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3" s="127" t="str" cm="1">
        <f t="array" ref="M4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3" s="106"/>
      <c r="O483" s="106"/>
      <c r="P483" s="105"/>
      <c r="Q483" s="9" t="str">
        <f>IF(E483=0, "*", IFERROR(_xlfn.XLOOKUP(E483, BS_ATIVIDADE[ATIVIDADE], BS_ATIVIDADE[UNIDADE]), "*"))</f>
        <v>*</v>
      </c>
      <c r="R483" s="128" t="str" cm="1">
        <f t="array" ref="R4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3" s="128" t="str" cm="1">
        <f t="array" ref="S4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3" s="10" t="str" cm="1">
        <f t="array" ref="T4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3" s="105"/>
      <c r="V483" s="151"/>
      <c r="W483" s="104"/>
      <c r="X483" s="129"/>
      <c r="Y483" s="104"/>
      <c r="Z483" s="105"/>
      <c r="AA483" s="103"/>
      <c r="AB483" s="152"/>
      <c r="AC483" s="107"/>
      <c r="AD483" s="105"/>
      <c r="AE483" s="105"/>
      <c r="AF483" s="105"/>
      <c r="AG483" s="14"/>
      <c r="AH483" s="126" t="str">
        <f>IF(BS_CONTROLE[[#This Row],[Atividade]]=0, "-", BS_CONTROLE[[#This Row],[Atividade]])</f>
        <v>-</v>
      </c>
      <c r="AI483" s="8" t="str">
        <f>IF(BS_CONTROLE[[#This Row],[Atividade]]=0, "-", BS_CONTROLE[[#This Row],[Atividade]])</f>
        <v>-</v>
      </c>
      <c r="AJ483" s="30">
        <f>BS_CONTROLE[[#This Row],[Local - Partida]]</f>
        <v>0</v>
      </c>
      <c r="AK483" s="30">
        <f>BS_CONTROLE[[#This Row],[Local - Encerramento]]</f>
        <v>0</v>
      </c>
      <c r="AL483" s="105" t="str">
        <f>IF(BS_CONTROLE[[#This Row],[Entre - Estações]]=0, "-", BS_CONTROLE[[#This Row],[Entre - Estações]])</f>
        <v>-</v>
      </c>
      <c r="AM483" s="105" t="str">
        <f>IF(BS_CONTROLE[[#This Row],[SB]]=0, "-", BS_CONTROLE[[#This Row],[SB]])</f>
        <v>-</v>
      </c>
      <c r="AN483" s="105" t="str">
        <f>IF(BS_CONTROLE[[#This Row],[SUB]]=0, "-", BS_CONTROLE[[#This Row],[SUB]])</f>
        <v>-</v>
      </c>
      <c r="AO483" s="105">
        <f>BS_CONTROLE[[#This Row],[KM - Inicio]]</f>
        <v>0</v>
      </c>
      <c r="AP483" s="105">
        <f>BS_CONTROLE[[#This Row],[KM - Inicio]]</f>
        <v>0</v>
      </c>
      <c r="AQ483" s="108"/>
      <c r="AR483" s="108"/>
      <c r="AS483" s="108"/>
      <c r="AT483" s="135"/>
      <c r="AU483" s="135"/>
      <c r="AV483" s="13"/>
      <c r="AW483" s="13"/>
      <c r="AX483" s="176" t="str">
        <f>IF(D483="","*",IFERROR(IF(ISODD(COUNT(AR483:AW483)),"ERRO",SUM((AS483-AR483),(AU483-AT483),(AW483-AV483))),"ERRO"))</f>
        <v>*</v>
      </c>
      <c r="AY483" s="153"/>
      <c r="AZ483" s="109"/>
      <c r="BA483" s="9" t="str">
        <f>IFERROR(_xlfn.XLOOKUP(AH483, BS_ATIVIDADE[ATIVIDADE],BS_ATIVIDADE[UNIDADE] ), "*")</f>
        <v>*</v>
      </c>
      <c r="BB483" s="12" t="str" cm="1">
        <f t="array" ref="BB4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3" s="12" t="str" cm="1">
        <f t="array" ref="BC4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3" s="10" t="str" cm="1">
        <f t="array" ref="BD4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3" s="150"/>
      <c r="BF483" s="15"/>
      <c r="BG483" s="16"/>
      <c r="BH483" s="16"/>
      <c r="BI483" s="16"/>
      <c r="BJ483" s="17"/>
      <c r="BK483" s="15"/>
      <c r="BL483" s="130"/>
      <c r="BM483" s="130"/>
      <c r="BN483" s="130"/>
      <c r="BO483" s="17"/>
      <c r="BP483" s="11" t="str">
        <f t="shared" si="27"/>
        <v>Aderente</v>
      </c>
      <c r="BQ483" s="18" t="str">
        <f>IF(OR(B483="",E483=""),"*",AX483/O483)</f>
        <v>*</v>
      </c>
      <c r="BR483" s="18" t="str">
        <f>IF(OR(B483="",E483=""),"*",AZ483/P483)</f>
        <v>*</v>
      </c>
      <c r="BS483" s="210" t="str">
        <f t="shared" si="28"/>
        <v/>
      </c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</row>
    <row r="484" spans="1:122">
      <c r="A484" s="45" t="str">
        <f t="shared" si="26"/>
        <v/>
      </c>
      <c r="B484" s="102"/>
      <c r="C484" s="134" t="str">
        <f>IF(BS_CONTROLE[[#This Row],[DATA]]="","",WEEKNUM(BS_CONTROLE[[#This Row],[DATA]]))</f>
        <v/>
      </c>
      <c r="D484" s="104"/>
      <c r="E484" s="126"/>
      <c r="F484" s="142" t="str">
        <f>IF(D484="","*",VLOOKUP(E484,BS_ATIVIDADE[],3,FALSE))</f>
        <v>*</v>
      </c>
      <c r="G484" s="106"/>
      <c r="H484" s="106"/>
      <c r="I484" s="105"/>
      <c r="J484" s="105"/>
      <c r="K484" s="105"/>
      <c r="L484" s="127" t="str" cm="1">
        <f t="array" ref="L4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4" s="127" t="str" cm="1">
        <f t="array" ref="M4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4" s="106"/>
      <c r="O484" s="106"/>
      <c r="P484" s="105"/>
      <c r="Q484" s="9" t="str">
        <f>IF(E484=0, "*", IFERROR(_xlfn.XLOOKUP(E484, BS_ATIVIDADE[ATIVIDADE], BS_ATIVIDADE[UNIDADE]), "*"))</f>
        <v>*</v>
      </c>
      <c r="R484" s="128" t="str" cm="1">
        <f t="array" ref="R4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4" s="128" t="str" cm="1">
        <f t="array" ref="S4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4" s="10" t="str" cm="1">
        <f t="array" ref="T4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4" s="105"/>
      <c r="V484" s="151"/>
      <c r="W484" s="104"/>
      <c r="X484" s="129"/>
      <c r="Y484" s="104"/>
      <c r="Z484" s="105"/>
      <c r="AA484" s="103"/>
      <c r="AB484" s="152"/>
      <c r="AC484" s="107"/>
      <c r="AD484" s="105"/>
      <c r="AE484" s="105"/>
      <c r="AF484" s="105"/>
      <c r="AG484" s="14"/>
      <c r="AH484" s="126" t="str">
        <f>IF(BS_CONTROLE[[#This Row],[Atividade]]=0, "-", BS_CONTROLE[[#This Row],[Atividade]])</f>
        <v>-</v>
      </c>
      <c r="AI484" s="8" t="str">
        <f>IF(BS_CONTROLE[[#This Row],[Atividade]]=0, "-", BS_CONTROLE[[#This Row],[Atividade]])</f>
        <v>-</v>
      </c>
      <c r="AJ484" s="30">
        <f>BS_CONTROLE[[#This Row],[Local - Partida]]</f>
        <v>0</v>
      </c>
      <c r="AK484" s="30">
        <f>BS_CONTROLE[[#This Row],[Local - Encerramento]]</f>
        <v>0</v>
      </c>
      <c r="AL484" s="105" t="str">
        <f>IF(BS_CONTROLE[[#This Row],[Entre - Estações]]=0, "-", BS_CONTROLE[[#This Row],[Entre - Estações]])</f>
        <v>-</v>
      </c>
      <c r="AM484" s="105" t="str">
        <f>IF(BS_CONTROLE[[#This Row],[SB]]=0, "-", BS_CONTROLE[[#This Row],[SB]])</f>
        <v>-</v>
      </c>
      <c r="AN484" s="105" t="str">
        <f>IF(BS_CONTROLE[[#This Row],[SUB]]=0, "-", BS_CONTROLE[[#This Row],[SUB]])</f>
        <v>-</v>
      </c>
      <c r="AO484" s="105">
        <f>BS_CONTROLE[[#This Row],[KM - Inicio]]</f>
        <v>0</v>
      </c>
      <c r="AP484" s="105">
        <f>BS_CONTROLE[[#This Row],[KM - Inicio]]</f>
        <v>0</v>
      </c>
      <c r="AQ484" s="108"/>
      <c r="AR484" s="108"/>
      <c r="AS484" s="108"/>
      <c r="AT484" s="135"/>
      <c r="AU484" s="135"/>
      <c r="AV484" s="13"/>
      <c r="AW484" s="13"/>
      <c r="AX484" s="176" t="str">
        <f>IF(D484="","*",IFERROR(IF(ISODD(COUNT(AR484:AW484)),"ERRO",SUM((AS484-AR484),(AU484-AT484),(AW484-AV484))),"ERRO"))</f>
        <v>*</v>
      </c>
      <c r="AY484" s="153"/>
      <c r="AZ484" s="109"/>
      <c r="BA484" s="9" t="str">
        <f>IFERROR(_xlfn.XLOOKUP(AH484, BS_ATIVIDADE[ATIVIDADE],BS_ATIVIDADE[UNIDADE] ), "*")</f>
        <v>*</v>
      </c>
      <c r="BB484" s="12" t="str" cm="1">
        <f t="array" ref="BB4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4" s="12" t="str" cm="1">
        <f t="array" ref="BC4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4" s="10" t="str" cm="1">
        <f t="array" ref="BD4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4" s="150"/>
      <c r="BF484" s="15"/>
      <c r="BG484" s="16"/>
      <c r="BH484" s="16"/>
      <c r="BI484" s="16"/>
      <c r="BJ484" s="17"/>
      <c r="BK484" s="15"/>
      <c r="BL484" s="130"/>
      <c r="BM484" s="130"/>
      <c r="BN484" s="130"/>
      <c r="BO484" s="17"/>
      <c r="BP484" s="11" t="str">
        <f t="shared" si="27"/>
        <v>Aderente</v>
      </c>
      <c r="BQ484" s="18" t="str">
        <f>IF(OR(B484="",E484=""),"*",AX484/O484)</f>
        <v>*</v>
      </c>
      <c r="BR484" s="18" t="str">
        <f>IF(OR(B484="",E484=""),"*",AZ484/P484)</f>
        <v>*</v>
      </c>
      <c r="BS484" s="210" t="str">
        <f t="shared" si="28"/>
        <v/>
      </c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</row>
    <row r="485" spans="1:122">
      <c r="A485" s="45" t="str">
        <f t="shared" si="26"/>
        <v/>
      </c>
      <c r="B485" s="102"/>
      <c r="C485" s="134" t="str">
        <f>IF(BS_CONTROLE[[#This Row],[DATA]]="","",WEEKNUM(BS_CONTROLE[[#This Row],[DATA]]))</f>
        <v/>
      </c>
      <c r="D485" s="104"/>
      <c r="E485" s="126"/>
      <c r="F485" s="142" t="str">
        <f>IF(D485="","*",VLOOKUP(E485,BS_ATIVIDADE[],3,FALSE))</f>
        <v>*</v>
      </c>
      <c r="G485" s="106"/>
      <c r="H485" s="106"/>
      <c r="I485" s="105"/>
      <c r="J485" s="105"/>
      <c r="K485" s="105"/>
      <c r="L485" s="127" t="str" cm="1">
        <f t="array" ref="L4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5" s="127" t="str" cm="1">
        <f t="array" ref="M4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5" s="106"/>
      <c r="O485" s="106"/>
      <c r="P485" s="105"/>
      <c r="Q485" s="9" t="str">
        <f>IF(E485=0, "*", IFERROR(_xlfn.XLOOKUP(E485, BS_ATIVIDADE[ATIVIDADE], BS_ATIVIDADE[UNIDADE]), "*"))</f>
        <v>*</v>
      </c>
      <c r="R485" s="128" t="str" cm="1">
        <f t="array" ref="R4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5" s="128" t="str" cm="1">
        <f t="array" ref="S4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5" s="10" t="str" cm="1">
        <f t="array" ref="T4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5" s="105"/>
      <c r="V485" s="151"/>
      <c r="W485" s="104"/>
      <c r="X485" s="129"/>
      <c r="Y485" s="104"/>
      <c r="Z485" s="105"/>
      <c r="AA485" s="103"/>
      <c r="AB485" s="152"/>
      <c r="AC485" s="107"/>
      <c r="AD485" s="105"/>
      <c r="AE485" s="105"/>
      <c r="AF485" s="105"/>
      <c r="AG485" s="14"/>
      <c r="AH485" s="126" t="str">
        <f>IF(BS_CONTROLE[[#This Row],[Atividade]]=0, "-", BS_CONTROLE[[#This Row],[Atividade]])</f>
        <v>-</v>
      </c>
      <c r="AI485" s="8" t="str">
        <f>IF(BS_CONTROLE[[#This Row],[Atividade]]=0, "-", BS_CONTROLE[[#This Row],[Atividade]])</f>
        <v>-</v>
      </c>
      <c r="AJ485" s="30">
        <f>BS_CONTROLE[[#This Row],[Local - Partida]]</f>
        <v>0</v>
      </c>
      <c r="AK485" s="30">
        <f>BS_CONTROLE[[#This Row],[Local - Encerramento]]</f>
        <v>0</v>
      </c>
      <c r="AL485" s="105" t="str">
        <f>IF(BS_CONTROLE[[#This Row],[Entre - Estações]]=0, "-", BS_CONTROLE[[#This Row],[Entre - Estações]])</f>
        <v>-</v>
      </c>
      <c r="AM485" s="105" t="str">
        <f>IF(BS_CONTROLE[[#This Row],[SB]]=0, "-", BS_CONTROLE[[#This Row],[SB]])</f>
        <v>-</v>
      </c>
      <c r="AN485" s="105" t="str">
        <f>IF(BS_CONTROLE[[#This Row],[SUB]]=0, "-", BS_CONTROLE[[#This Row],[SUB]])</f>
        <v>-</v>
      </c>
      <c r="AO485" s="105">
        <f>BS_CONTROLE[[#This Row],[KM - Inicio]]</f>
        <v>0</v>
      </c>
      <c r="AP485" s="105">
        <f>BS_CONTROLE[[#This Row],[KM - Inicio]]</f>
        <v>0</v>
      </c>
      <c r="AQ485" s="108"/>
      <c r="AR485" s="108"/>
      <c r="AS485" s="108"/>
      <c r="AT485" s="135"/>
      <c r="AU485" s="135"/>
      <c r="AV485" s="13"/>
      <c r="AW485" s="13"/>
      <c r="AX485" s="176" t="str">
        <f>IF(D485="","*",IFERROR(IF(ISODD(COUNT(AR485:AW485)),"ERRO",SUM((AS485-AR485),(AU485-AT485),(AW485-AV485))),"ERRO"))</f>
        <v>*</v>
      </c>
      <c r="AY485" s="153"/>
      <c r="AZ485" s="109"/>
      <c r="BA485" s="9" t="str">
        <f>IFERROR(_xlfn.XLOOKUP(AH485, BS_ATIVIDADE[ATIVIDADE],BS_ATIVIDADE[UNIDADE] ), "*")</f>
        <v>*</v>
      </c>
      <c r="BB485" s="12" t="str" cm="1">
        <f t="array" ref="BB4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5" s="12" t="str" cm="1">
        <f t="array" ref="BC4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5" s="10" t="str" cm="1">
        <f t="array" ref="BD4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5" s="150"/>
      <c r="BF485" s="15"/>
      <c r="BG485" s="16"/>
      <c r="BH485" s="16"/>
      <c r="BI485" s="16"/>
      <c r="BJ485" s="17"/>
      <c r="BK485" s="15"/>
      <c r="BL485" s="130"/>
      <c r="BM485" s="130"/>
      <c r="BN485" s="130"/>
      <c r="BO485" s="17"/>
      <c r="BP485" s="11" t="str">
        <f t="shared" si="27"/>
        <v>Aderente</v>
      </c>
      <c r="BQ485" s="18" t="str">
        <f>IF(OR(B485="",E485=""),"*",AX485/O485)</f>
        <v>*</v>
      </c>
      <c r="BR485" s="18" t="str">
        <f>IF(OR(B485="",E485=""),"*",AZ485/P485)</f>
        <v>*</v>
      </c>
      <c r="BS485" s="210" t="str">
        <f t="shared" si="28"/>
        <v/>
      </c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</row>
    <row r="486" spans="1:122">
      <c r="A486" s="45" t="str">
        <f t="shared" si="26"/>
        <v/>
      </c>
      <c r="B486" s="102"/>
      <c r="C486" s="134" t="str">
        <f>IF(BS_CONTROLE[[#This Row],[DATA]]="","",WEEKNUM(BS_CONTROLE[[#This Row],[DATA]]))</f>
        <v/>
      </c>
      <c r="D486" s="104"/>
      <c r="E486" s="126"/>
      <c r="F486" s="142" t="str">
        <f>IF(D486="","*",VLOOKUP(E486,BS_ATIVIDADE[],3,FALSE))</f>
        <v>*</v>
      </c>
      <c r="G486" s="106"/>
      <c r="H486" s="106"/>
      <c r="I486" s="105"/>
      <c r="J486" s="105"/>
      <c r="K486" s="105"/>
      <c r="L486" s="127" t="str" cm="1">
        <f t="array" ref="L4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6" s="127" t="str" cm="1">
        <f t="array" ref="M4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6" s="106"/>
      <c r="O486" s="106"/>
      <c r="P486" s="105"/>
      <c r="Q486" s="9" t="str">
        <f>IF(E486=0, "*", IFERROR(_xlfn.XLOOKUP(E486, BS_ATIVIDADE[ATIVIDADE], BS_ATIVIDADE[UNIDADE]), "*"))</f>
        <v>*</v>
      </c>
      <c r="R486" s="128" t="str" cm="1">
        <f t="array" ref="R4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6" s="128" t="str" cm="1">
        <f t="array" ref="S4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6" s="10" t="str" cm="1">
        <f t="array" ref="T4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6" s="105"/>
      <c r="V486" s="151"/>
      <c r="W486" s="104"/>
      <c r="X486" s="129"/>
      <c r="Y486" s="104"/>
      <c r="Z486" s="105"/>
      <c r="AA486" s="103"/>
      <c r="AB486" s="152"/>
      <c r="AC486" s="107"/>
      <c r="AD486" s="105"/>
      <c r="AE486" s="105"/>
      <c r="AF486" s="105"/>
      <c r="AG486" s="14"/>
      <c r="AH486" s="126" t="str">
        <f>IF(BS_CONTROLE[[#This Row],[Atividade]]=0, "-", BS_CONTROLE[[#This Row],[Atividade]])</f>
        <v>-</v>
      </c>
      <c r="AI486" s="8" t="str">
        <f>IF(BS_CONTROLE[[#This Row],[Atividade]]=0, "-", BS_CONTROLE[[#This Row],[Atividade]])</f>
        <v>-</v>
      </c>
      <c r="AJ486" s="30">
        <f>BS_CONTROLE[[#This Row],[Local - Partida]]</f>
        <v>0</v>
      </c>
      <c r="AK486" s="30">
        <f>BS_CONTROLE[[#This Row],[Local - Encerramento]]</f>
        <v>0</v>
      </c>
      <c r="AL486" s="105" t="str">
        <f>IF(BS_CONTROLE[[#This Row],[Entre - Estações]]=0, "-", BS_CONTROLE[[#This Row],[Entre - Estações]])</f>
        <v>-</v>
      </c>
      <c r="AM486" s="105" t="str">
        <f>IF(BS_CONTROLE[[#This Row],[SB]]=0, "-", BS_CONTROLE[[#This Row],[SB]])</f>
        <v>-</v>
      </c>
      <c r="AN486" s="105" t="str">
        <f>IF(BS_CONTROLE[[#This Row],[SUB]]=0, "-", BS_CONTROLE[[#This Row],[SUB]])</f>
        <v>-</v>
      </c>
      <c r="AO486" s="105">
        <f>BS_CONTROLE[[#This Row],[KM - Inicio]]</f>
        <v>0</v>
      </c>
      <c r="AP486" s="105">
        <f>BS_CONTROLE[[#This Row],[KM - Inicio]]</f>
        <v>0</v>
      </c>
      <c r="AQ486" s="108"/>
      <c r="AR486" s="108"/>
      <c r="AS486" s="108"/>
      <c r="AT486" s="135"/>
      <c r="AU486" s="135"/>
      <c r="AV486" s="13"/>
      <c r="AW486" s="13"/>
      <c r="AX486" s="176" t="str">
        <f>IF(D486="","*",IFERROR(IF(ISODD(COUNT(AR486:AW486)),"ERRO",SUM((AS486-AR486),(AU486-AT486),(AW486-AV486))),"ERRO"))</f>
        <v>*</v>
      </c>
      <c r="AY486" s="153"/>
      <c r="AZ486" s="109"/>
      <c r="BA486" s="9" t="str">
        <f>IFERROR(_xlfn.XLOOKUP(AH486, BS_ATIVIDADE[ATIVIDADE],BS_ATIVIDADE[UNIDADE] ), "*")</f>
        <v>*</v>
      </c>
      <c r="BB486" s="12" t="str" cm="1">
        <f t="array" ref="BB4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6" s="12" t="str" cm="1">
        <f t="array" ref="BC4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6" s="10" t="str" cm="1">
        <f t="array" ref="BD4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6" s="150"/>
      <c r="BF486" s="15"/>
      <c r="BG486" s="16"/>
      <c r="BH486" s="16"/>
      <c r="BI486" s="16"/>
      <c r="BJ486" s="17"/>
      <c r="BK486" s="15"/>
      <c r="BL486" s="130"/>
      <c r="BM486" s="130"/>
      <c r="BN486" s="130"/>
      <c r="BO486" s="17"/>
      <c r="BP486" s="11" t="str">
        <f t="shared" si="27"/>
        <v>Aderente</v>
      </c>
      <c r="BQ486" s="18" t="str">
        <f>IF(OR(B486="",E486=""),"*",AX486/O486)</f>
        <v>*</v>
      </c>
      <c r="BR486" s="18" t="str">
        <f>IF(OR(B486="",E486=""),"*",AZ486/P486)</f>
        <v>*</v>
      </c>
      <c r="BS486" s="210" t="str">
        <f t="shared" si="28"/>
        <v/>
      </c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</row>
    <row r="487" spans="1:122">
      <c r="A487" s="45" t="str">
        <f t="shared" si="26"/>
        <v/>
      </c>
      <c r="B487" s="102"/>
      <c r="C487" s="134" t="str">
        <f>IF(BS_CONTROLE[[#This Row],[DATA]]="","",WEEKNUM(BS_CONTROLE[[#This Row],[DATA]]))</f>
        <v/>
      </c>
      <c r="D487" s="104"/>
      <c r="E487" s="126"/>
      <c r="F487" s="142" t="str">
        <f>IF(D487="","*",VLOOKUP(E487,BS_ATIVIDADE[],3,FALSE))</f>
        <v>*</v>
      </c>
      <c r="G487" s="106"/>
      <c r="H487" s="106"/>
      <c r="I487" s="105"/>
      <c r="J487" s="105"/>
      <c r="K487" s="105"/>
      <c r="L487" s="127" t="str" cm="1">
        <f t="array" ref="L4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7" s="127" t="str" cm="1">
        <f t="array" ref="M4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7" s="106"/>
      <c r="O487" s="106"/>
      <c r="P487" s="105"/>
      <c r="Q487" s="9" t="str">
        <f>IF(E487=0, "*", IFERROR(_xlfn.XLOOKUP(E487, BS_ATIVIDADE[ATIVIDADE], BS_ATIVIDADE[UNIDADE]), "*"))</f>
        <v>*</v>
      </c>
      <c r="R487" s="128" t="str" cm="1">
        <f t="array" ref="R4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7" s="128" t="str" cm="1">
        <f t="array" ref="S4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7" s="10" t="str" cm="1">
        <f t="array" ref="T4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7" s="105"/>
      <c r="V487" s="151"/>
      <c r="W487" s="104"/>
      <c r="X487" s="129"/>
      <c r="Y487" s="104"/>
      <c r="Z487" s="105"/>
      <c r="AA487" s="103"/>
      <c r="AB487" s="152"/>
      <c r="AC487" s="107"/>
      <c r="AD487" s="105"/>
      <c r="AE487" s="105"/>
      <c r="AF487" s="105"/>
      <c r="AG487" s="14"/>
      <c r="AH487" s="126" t="str">
        <f>IF(BS_CONTROLE[[#This Row],[Atividade]]=0, "-", BS_CONTROLE[[#This Row],[Atividade]])</f>
        <v>-</v>
      </c>
      <c r="AI487" s="8" t="str">
        <f>IF(BS_CONTROLE[[#This Row],[Atividade]]=0, "-", BS_CONTROLE[[#This Row],[Atividade]])</f>
        <v>-</v>
      </c>
      <c r="AJ487" s="30">
        <f>BS_CONTROLE[[#This Row],[Local - Partida]]</f>
        <v>0</v>
      </c>
      <c r="AK487" s="30">
        <f>BS_CONTROLE[[#This Row],[Local - Encerramento]]</f>
        <v>0</v>
      </c>
      <c r="AL487" s="105" t="str">
        <f>IF(BS_CONTROLE[[#This Row],[Entre - Estações]]=0, "-", BS_CONTROLE[[#This Row],[Entre - Estações]])</f>
        <v>-</v>
      </c>
      <c r="AM487" s="105" t="str">
        <f>IF(BS_CONTROLE[[#This Row],[SB]]=0, "-", BS_CONTROLE[[#This Row],[SB]])</f>
        <v>-</v>
      </c>
      <c r="AN487" s="105" t="str">
        <f>IF(BS_CONTROLE[[#This Row],[SUB]]=0, "-", BS_CONTROLE[[#This Row],[SUB]])</f>
        <v>-</v>
      </c>
      <c r="AO487" s="105">
        <f>BS_CONTROLE[[#This Row],[KM - Inicio]]</f>
        <v>0</v>
      </c>
      <c r="AP487" s="105">
        <f>BS_CONTROLE[[#This Row],[KM - Inicio]]</f>
        <v>0</v>
      </c>
      <c r="AQ487" s="108"/>
      <c r="AR487" s="108"/>
      <c r="AS487" s="108"/>
      <c r="AT487" s="135"/>
      <c r="AU487" s="135"/>
      <c r="AV487" s="13"/>
      <c r="AW487" s="13"/>
      <c r="AX487" s="176" t="str">
        <f>IF(D487="","*",IFERROR(IF(ISODD(COUNT(AR487:AW487)),"ERRO",SUM((AS487-AR487),(AU487-AT487),(AW487-AV487))),"ERRO"))</f>
        <v>*</v>
      </c>
      <c r="AY487" s="153"/>
      <c r="AZ487" s="109"/>
      <c r="BA487" s="9" t="str">
        <f>IFERROR(_xlfn.XLOOKUP(AH487, BS_ATIVIDADE[ATIVIDADE],BS_ATIVIDADE[UNIDADE] ), "*")</f>
        <v>*</v>
      </c>
      <c r="BB487" s="12" t="str" cm="1">
        <f t="array" ref="BB4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7" s="12" t="str" cm="1">
        <f t="array" ref="BC4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7" s="10" t="str" cm="1">
        <f t="array" ref="BD4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7" s="150"/>
      <c r="BF487" s="15"/>
      <c r="BG487" s="16"/>
      <c r="BH487" s="16"/>
      <c r="BI487" s="16"/>
      <c r="BJ487" s="17"/>
      <c r="BK487" s="15"/>
      <c r="BL487" s="130"/>
      <c r="BM487" s="130"/>
      <c r="BN487" s="130"/>
      <c r="BO487" s="17"/>
      <c r="BP487" s="11" t="str">
        <f t="shared" si="27"/>
        <v>Aderente</v>
      </c>
      <c r="BQ487" s="18" t="str">
        <f>IF(OR(B487="",E487=""),"*",AX487/O487)</f>
        <v>*</v>
      </c>
      <c r="BR487" s="18" t="str">
        <f>IF(OR(B487="",E487=""),"*",AZ487/P487)</f>
        <v>*</v>
      </c>
      <c r="BS487" s="210" t="str">
        <f t="shared" si="28"/>
        <v/>
      </c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</row>
    <row r="488" spans="1:122">
      <c r="A488" s="45" t="str">
        <f t="shared" si="26"/>
        <v/>
      </c>
      <c r="B488" s="102"/>
      <c r="C488" s="134" t="str">
        <f>IF(BS_CONTROLE[[#This Row],[DATA]]="","",WEEKNUM(BS_CONTROLE[[#This Row],[DATA]]))</f>
        <v/>
      </c>
      <c r="D488" s="104"/>
      <c r="E488" s="126"/>
      <c r="F488" s="142" t="str">
        <f>IF(D488="","*",VLOOKUP(E488,BS_ATIVIDADE[],3,FALSE))</f>
        <v>*</v>
      </c>
      <c r="G488" s="106"/>
      <c r="H488" s="106"/>
      <c r="I488" s="105"/>
      <c r="J488" s="105"/>
      <c r="K488" s="105"/>
      <c r="L488" s="127" t="str" cm="1">
        <f t="array" ref="L4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8" s="127" t="str" cm="1">
        <f t="array" ref="M4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8" s="106"/>
      <c r="O488" s="106"/>
      <c r="P488" s="105"/>
      <c r="Q488" s="9" t="str">
        <f>IF(E488=0, "*", IFERROR(_xlfn.XLOOKUP(E488, BS_ATIVIDADE[ATIVIDADE], BS_ATIVIDADE[UNIDADE]), "*"))</f>
        <v>*</v>
      </c>
      <c r="R488" s="128" t="str" cm="1">
        <f t="array" ref="R4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8" s="128" t="str" cm="1">
        <f t="array" ref="S4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8" s="10" t="str" cm="1">
        <f t="array" ref="T4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8" s="105"/>
      <c r="V488" s="151"/>
      <c r="W488" s="104"/>
      <c r="X488" s="129"/>
      <c r="Y488" s="104"/>
      <c r="Z488" s="105"/>
      <c r="AA488" s="103"/>
      <c r="AB488" s="152"/>
      <c r="AC488" s="107"/>
      <c r="AD488" s="105"/>
      <c r="AE488" s="105"/>
      <c r="AF488" s="105"/>
      <c r="AG488" s="14"/>
      <c r="AH488" s="126" t="str">
        <f>IF(BS_CONTROLE[[#This Row],[Atividade]]=0, "-", BS_CONTROLE[[#This Row],[Atividade]])</f>
        <v>-</v>
      </c>
      <c r="AI488" s="8" t="str">
        <f>IF(BS_CONTROLE[[#This Row],[Atividade]]=0, "-", BS_CONTROLE[[#This Row],[Atividade]])</f>
        <v>-</v>
      </c>
      <c r="AJ488" s="30">
        <f>BS_CONTROLE[[#This Row],[Local - Partida]]</f>
        <v>0</v>
      </c>
      <c r="AK488" s="30">
        <f>BS_CONTROLE[[#This Row],[Local - Encerramento]]</f>
        <v>0</v>
      </c>
      <c r="AL488" s="105" t="str">
        <f>IF(BS_CONTROLE[[#This Row],[Entre - Estações]]=0, "-", BS_CONTROLE[[#This Row],[Entre - Estações]])</f>
        <v>-</v>
      </c>
      <c r="AM488" s="105" t="str">
        <f>IF(BS_CONTROLE[[#This Row],[SB]]=0, "-", BS_CONTROLE[[#This Row],[SB]])</f>
        <v>-</v>
      </c>
      <c r="AN488" s="105" t="str">
        <f>IF(BS_CONTROLE[[#This Row],[SUB]]=0, "-", BS_CONTROLE[[#This Row],[SUB]])</f>
        <v>-</v>
      </c>
      <c r="AO488" s="105">
        <f>BS_CONTROLE[[#This Row],[KM - Inicio]]</f>
        <v>0</v>
      </c>
      <c r="AP488" s="105">
        <f>BS_CONTROLE[[#This Row],[KM - Inicio]]</f>
        <v>0</v>
      </c>
      <c r="AQ488" s="108"/>
      <c r="AR488" s="108"/>
      <c r="AS488" s="108"/>
      <c r="AT488" s="135"/>
      <c r="AU488" s="135"/>
      <c r="AV488" s="13"/>
      <c r="AW488" s="13"/>
      <c r="AX488" s="176" t="str">
        <f>IF(D488="","*",IFERROR(IF(ISODD(COUNT(AR488:AW488)),"ERRO",SUM((AS488-AR488),(AU488-AT488),(AW488-AV488))),"ERRO"))</f>
        <v>*</v>
      </c>
      <c r="AY488" s="153"/>
      <c r="AZ488" s="109"/>
      <c r="BA488" s="9" t="str">
        <f>IFERROR(_xlfn.XLOOKUP(AH488, BS_ATIVIDADE[ATIVIDADE],BS_ATIVIDADE[UNIDADE] ), "*")</f>
        <v>*</v>
      </c>
      <c r="BB488" s="12" t="str" cm="1">
        <f t="array" ref="BB4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8" s="12" t="str" cm="1">
        <f t="array" ref="BC4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8" s="10" t="str" cm="1">
        <f t="array" ref="BD4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8" s="150"/>
      <c r="BF488" s="15"/>
      <c r="BG488" s="16"/>
      <c r="BH488" s="16"/>
      <c r="BI488" s="16"/>
      <c r="BJ488" s="17"/>
      <c r="BK488" s="15"/>
      <c r="BL488" s="130"/>
      <c r="BM488" s="130"/>
      <c r="BN488" s="130"/>
      <c r="BO488" s="17"/>
      <c r="BP488" s="11" t="str">
        <f t="shared" si="27"/>
        <v>Aderente</v>
      </c>
      <c r="BQ488" s="18" t="str">
        <f>IF(OR(B488="",E488=""),"*",AX488/O488)</f>
        <v>*</v>
      </c>
      <c r="BR488" s="18" t="str">
        <f>IF(OR(B488="",E488=""),"*",AZ488/P488)</f>
        <v>*</v>
      </c>
      <c r="BS488" s="210" t="str">
        <f t="shared" si="28"/>
        <v/>
      </c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</row>
    <row r="489" spans="1:122">
      <c r="A489" s="45" t="str">
        <f t="shared" si="26"/>
        <v/>
      </c>
      <c r="B489" s="102"/>
      <c r="C489" s="134" t="str">
        <f>IF(BS_CONTROLE[[#This Row],[DATA]]="","",WEEKNUM(BS_CONTROLE[[#This Row],[DATA]]))</f>
        <v/>
      </c>
      <c r="D489" s="104"/>
      <c r="E489" s="126"/>
      <c r="F489" s="142" t="str">
        <f>IF(D489="","*",VLOOKUP(E489,BS_ATIVIDADE[],3,FALSE))</f>
        <v>*</v>
      </c>
      <c r="G489" s="106"/>
      <c r="H489" s="106"/>
      <c r="I489" s="105"/>
      <c r="J489" s="105"/>
      <c r="K489" s="105"/>
      <c r="L489" s="127" t="str" cm="1">
        <f t="array" ref="L4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89" s="127" t="str" cm="1">
        <f t="array" ref="M4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89" s="106"/>
      <c r="O489" s="106"/>
      <c r="P489" s="105"/>
      <c r="Q489" s="9" t="str">
        <f>IF(E489=0, "*", IFERROR(_xlfn.XLOOKUP(E489, BS_ATIVIDADE[ATIVIDADE], BS_ATIVIDADE[UNIDADE]), "*"))</f>
        <v>*</v>
      </c>
      <c r="R489" s="128" t="str" cm="1">
        <f t="array" ref="R4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89" s="128" t="str" cm="1">
        <f t="array" ref="S4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89" s="10" t="str" cm="1">
        <f t="array" ref="T4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89" s="105"/>
      <c r="V489" s="151"/>
      <c r="W489" s="104"/>
      <c r="X489" s="129"/>
      <c r="Y489" s="104"/>
      <c r="Z489" s="105"/>
      <c r="AA489" s="103"/>
      <c r="AB489" s="152"/>
      <c r="AC489" s="107"/>
      <c r="AD489" s="105"/>
      <c r="AE489" s="105"/>
      <c r="AF489" s="105"/>
      <c r="AG489" s="14"/>
      <c r="AH489" s="126" t="str">
        <f>IF(BS_CONTROLE[[#This Row],[Atividade]]=0, "-", BS_CONTROLE[[#This Row],[Atividade]])</f>
        <v>-</v>
      </c>
      <c r="AI489" s="8" t="str">
        <f>IF(BS_CONTROLE[[#This Row],[Atividade]]=0, "-", BS_CONTROLE[[#This Row],[Atividade]])</f>
        <v>-</v>
      </c>
      <c r="AJ489" s="30">
        <f>BS_CONTROLE[[#This Row],[Local - Partida]]</f>
        <v>0</v>
      </c>
      <c r="AK489" s="30">
        <f>BS_CONTROLE[[#This Row],[Local - Encerramento]]</f>
        <v>0</v>
      </c>
      <c r="AL489" s="105" t="str">
        <f>IF(BS_CONTROLE[[#This Row],[Entre - Estações]]=0, "-", BS_CONTROLE[[#This Row],[Entre - Estações]])</f>
        <v>-</v>
      </c>
      <c r="AM489" s="105" t="str">
        <f>IF(BS_CONTROLE[[#This Row],[SB]]=0, "-", BS_CONTROLE[[#This Row],[SB]])</f>
        <v>-</v>
      </c>
      <c r="AN489" s="105" t="str">
        <f>IF(BS_CONTROLE[[#This Row],[SUB]]=0, "-", BS_CONTROLE[[#This Row],[SUB]])</f>
        <v>-</v>
      </c>
      <c r="AO489" s="105">
        <f>BS_CONTROLE[[#This Row],[KM - Inicio]]</f>
        <v>0</v>
      </c>
      <c r="AP489" s="105">
        <f>BS_CONTROLE[[#This Row],[KM - Inicio]]</f>
        <v>0</v>
      </c>
      <c r="AQ489" s="108"/>
      <c r="AR489" s="108"/>
      <c r="AS489" s="108"/>
      <c r="AT489" s="135"/>
      <c r="AU489" s="135"/>
      <c r="AV489" s="13"/>
      <c r="AW489" s="13"/>
      <c r="AX489" s="176" t="str">
        <f>IF(D489="","*",IFERROR(IF(ISODD(COUNT(AR489:AW489)),"ERRO",SUM((AS489-AR489),(AU489-AT489),(AW489-AV489))),"ERRO"))</f>
        <v>*</v>
      </c>
      <c r="AY489" s="153"/>
      <c r="AZ489" s="109"/>
      <c r="BA489" s="9" t="str">
        <f>IFERROR(_xlfn.XLOOKUP(AH489, BS_ATIVIDADE[ATIVIDADE],BS_ATIVIDADE[UNIDADE] ), "*")</f>
        <v>*</v>
      </c>
      <c r="BB489" s="12" t="str" cm="1">
        <f t="array" ref="BB4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89" s="12" t="str" cm="1">
        <f t="array" ref="BC4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89" s="10" t="str" cm="1">
        <f t="array" ref="BD4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89" s="150"/>
      <c r="BF489" s="15"/>
      <c r="BG489" s="16"/>
      <c r="BH489" s="16"/>
      <c r="BI489" s="16"/>
      <c r="BJ489" s="17"/>
      <c r="BK489" s="15"/>
      <c r="BL489" s="130"/>
      <c r="BM489" s="130"/>
      <c r="BN489" s="130"/>
      <c r="BO489" s="17"/>
      <c r="BP489" s="11" t="str">
        <f t="shared" si="27"/>
        <v>Aderente</v>
      </c>
      <c r="BQ489" s="18" t="str">
        <f>IF(OR(B489="",E489=""),"*",AX489/O489)</f>
        <v>*</v>
      </c>
      <c r="BR489" s="18" t="str">
        <f>IF(OR(B489="",E489=""),"*",AZ489/P489)</f>
        <v>*</v>
      </c>
      <c r="BS489" s="210" t="str">
        <f t="shared" si="28"/>
        <v/>
      </c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</row>
    <row r="490" spans="1:122">
      <c r="A490" s="45" t="str">
        <f t="shared" si="26"/>
        <v/>
      </c>
      <c r="B490" s="102"/>
      <c r="C490" s="134" t="str">
        <f>IF(BS_CONTROLE[[#This Row],[DATA]]="","",WEEKNUM(BS_CONTROLE[[#This Row],[DATA]]))</f>
        <v/>
      </c>
      <c r="D490" s="104"/>
      <c r="E490" s="126"/>
      <c r="F490" s="142" t="str">
        <f>IF(D490="","*",VLOOKUP(E490,BS_ATIVIDADE[],3,FALSE))</f>
        <v>*</v>
      </c>
      <c r="G490" s="106"/>
      <c r="H490" s="106"/>
      <c r="I490" s="105"/>
      <c r="J490" s="105"/>
      <c r="K490" s="105"/>
      <c r="L490" s="127" t="str" cm="1">
        <f t="array" ref="L4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0" s="127" t="str" cm="1">
        <f t="array" ref="M4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0" s="106"/>
      <c r="O490" s="106"/>
      <c r="P490" s="105"/>
      <c r="Q490" s="9" t="str">
        <f>IF(E490=0, "*", IFERROR(_xlfn.XLOOKUP(E490, BS_ATIVIDADE[ATIVIDADE], BS_ATIVIDADE[UNIDADE]), "*"))</f>
        <v>*</v>
      </c>
      <c r="R490" s="128" t="str" cm="1">
        <f t="array" ref="R4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0" s="128" t="str" cm="1">
        <f t="array" ref="S4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0" s="10" t="str" cm="1">
        <f t="array" ref="T4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0" s="105"/>
      <c r="V490" s="151"/>
      <c r="W490" s="104"/>
      <c r="X490" s="129"/>
      <c r="Y490" s="104"/>
      <c r="Z490" s="105"/>
      <c r="AA490" s="103"/>
      <c r="AB490" s="152"/>
      <c r="AC490" s="107"/>
      <c r="AD490" s="105"/>
      <c r="AE490" s="105"/>
      <c r="AF490" s="105"/>
      <c r="AG490" s="14"/>
      <c r="AH490" s="126" t="str">
        <f>IF(BS_CONTROLE[[#This Row],[Atividade]]=0, "-", BS_CONTROLE[[#This Row],[Atividade]])</f>
        <v>-</v>
      </c>
      <c r="AI490" s="8" t="str">
        <f>IF(BS_CONTROLE[[#This Row],[Atividade]]=0, "-", BS_CONTROLE[[#This Row],[Atividade]])</f>
        <v>-</v>
      </c>
      <c r="AJ490" s="30">
        <f>BS_CONTROLE[[#This Row],[Local - Partida]]</f>
        <v>0</v>
      </c>
      <c r="AK490" s="30">
        <f>BS_CONTROLE[[#This Row],[Local - Encerramento]]</f>
        <v>0</v>
      </c>
      <c r="AL490" s="105" t="str">
        <f>IF(BS_CONTROLE[[#This Row],[Entre - Estações]]=0, "-", BS_CONTROLE[[#This Row],[Entre - Estações]])</f>
        <v>-</v>
      </c>
      <c r="AM490" s="105" t="str">
        <f>IF(BS_CONTROLE[[#This Row],[SB]]=0, "-", BS_CONTROLE[[#This Row],[SB]])</f>
        <v>-</v>
      </c>
      <c r="AN490" s="105" t="str">
        <f>IF(BS_CONTROLE[[#This Row],[SUB]]=0, "-", BS_CONTROLE[[#This Row],[SUB]])</f>
        <v>-</v>
      </c>
      <c r="AO490" s="105">
        <f>BS_CONTROLE[[#This Row],[KM - Inicio]]</f>
        <v>0</v>
      </c>
      <c r="AP490" s="105">
        <f>BS_CONTROLE[[#This Row],[KM - Inicio]]</f>
        <v>0</v>
      </c>
      <c r="AQ490" s="108"/>
      <c r="AR490" s="108"/>
      <c r="AS490" s="108"/>
      <c r="AT490" s="135"/>
      <c r="AU490" s="135"/>
      <c r="AV490" s="13"/>
      <c r="AW490" s="13"/>
      <c r="AX490" s="176" t="str">
        <f>IF(D490="","*",IFERROR(IF(ISODD(COUNT(AR490:AW490)),"ERRO",SUM((AS490-AR490),(AU490-AT490),(AW490-AV490))),"ERRO"))</f>
        <v>*</v>
      </c>
      <c r="AY490" s="153"/>
      <c r="AZ490" s="109"/>
      <c r="BA490" s="9" t="str">
        <f>IFERROR(_xlfn.XLOOKUP(AH490, BS_ATIVIDADE[ATIVIDADE],BS_ATIVIDADE[UNIDADE] ), "*")</f>
        <v>*</v>
      </c>
      <c r="BB490" s="12" t="str" cm="1">
        <f t="array" ref="BB4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0" s="12" t="str" cm="1">
        <f t="array" ref="BC4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0" s="10" t="str" cm="1">
        <f t="array" ref="BD4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0" s="150"/>
      <c r="BF490" s="15"/>
      <c r="BG490" s="16"/>
      <c r="BH490" s="16"/>
      <c r="BI490" s="16"/>
      <c r="BJ490" s="17"/>
      <c r="BK490" s="15"/>
      <c r="BL490" s="130"/>
      <c r="BM490" s="130"/>
      <c r="BN490" s="130"/>
      <c r="BO490" s="17"/>
      <c r="BP490" s="11" t="str">
        <f t="shared" si="27"/>
        <v>Aderente</v>
      </c>
      <c r="BQ490" s="18" t="str">
        <f>IF(OR(B490="",E490=""),"*",AX490/O490)</f>
        <v>*</v>
      </c>
      <c r="BR490" s="18" t="str">
        <f>IF(OR(B490="",E490=""),"*",AZ490/P490)</f>
        <v>*</v>
      </c>
      <c r="BS490" s="210" t="str">
        <f t="shared" si="28"/>
        <v/>
      </c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</row>
    <row r="491" spans="1:122">
      <c r="A491" s="45" t="str">
        <f t="shared" si="26"/>
        <v/>
      </c>
      <c r="B491" s="102"/>
      <c r="C491" s="134" t="str">
        <f>IF(BS_CONTROLE[[#This Row],[DATA]]="","",WEEKNUM(BS_CONTROLE[[#This Row],[DATA]]))</f>
        <v/>
      </c>
      <c r="D491" s="104"/>
      <c r="E491" s="126"/>
      <c r="F491" s="142" t="str">
        <f>IF(D491="","*",VLOOKUP(E491,BS_ATIVIDADE[],3,FALSE))</f>
        <v>*</v>
      </c>
      <c r="G491" s="106"/>
      <c r="H491" s="106"/>
      <c r="I491" s="105"/>
      <c r="J491" s="105"/>
      <c r="K491" s="105"/>
      <c r="L491" s="127" t="str" cm="1">
        <f t="array" ref="L4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1" s="127" t="str" cm="1">
        <f t="array" ref="M4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1" s="106"/>
      <c r="O491" s="106"/>
      <c r="P491" s="105"/>
      <c r="Q491" s="9" t="str">
        <f>IF(E491=0, "*", IFERROR(_xlfn.XLOOKUP(E491, BS_ATIVIDADE[ATIVIDADE], BS_ATIVIDADE[UNIDADE]), "*"))</f>
        <v>*</v>
      </c>
      <c r="R491" s="128" t="str" cm="1">
        <f t="array" ref="R4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1" s="128" t="str" cm="1">
        <f t="array" ref="S4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1" s="10" t="str" cm="1">
        <f t="array" ref="T4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1" s="105"/>
      <c r="V491" s="151"/>
      <c r="W491" s="104"/>
      <c r="X491" s="129"/>
      <c r="Y491" s="104"/>
      <c r="Z491" s="105"/>
      <c r="AA491" s="103"/>
      <c r="AB491" s="152"/>
      <c r="AC491" s="107"/>
      <c r="AD491" s="105"/>
      <c r="AE491" s="105"/>
      <c r="AF491" s="105"/>
      <c r="AG491" s="14"/>
      <c r="AH491" s="126" t="str">
        <f>IF(BS_CONTROLE[[#This Row],[Atividade]]=0, "-", BS_CONTROLE[[#This Row],[Atividade]])</f>
        <v>-</v>
      </c>
      <c r="AI491" s="8" t="str">
        <f>IF(BS_CONTROLE[[#This Row],[Atividade]]=0, "-", BS_CONTROLE[[#This Row],[Atividade]])</f>
        <v>-</v>
      </c>
      <c r="AJ491" s="30">
        <f>BS_CONTROLE[[#This Row],[Local - Partida]]</f>
        <v>0</v>
      </c>
      <c r="AK491" s="30">
        <f>BS_CONTROLE[[#This Row],[Local - Encerramento]]</f>
        <v>0</v>
      </c>
      <c r="AL491" s="105" t="str">
        <f>IF(BS_CONTROLE[[#This Row],[Entre - Estações]]=0, "-", BS_CONTROLE[[#This Row],[Entre - Estações]])</f>
        <v>-</v>
      </c>
      <c r="AM491" s="105" t="str">
        <f>IF(BS_CONTROLE[[#This Row],[SB]]=0, "-", BS_CONTROLE[[#This Row],[SB]])</f>
        <v>-</v>
      </c>
      <c r="AN491" s="105" t="str">
        <f>IF(BS_CONTROLE[[#This Row],[SUB]]=0, "-", BS_CONTROLE[[#This Row],[SUB]])</f>
        <v>-</v>
      </c>
      <c r="AO491" s="105">
        <f>BS_CONTROLE[[#This Row],[KM - Inicio]]</f>
        <v>0</v>
      </c>
      <c r="AP491" s="105">
        <f>BS_CONTROLE[[#This Row],[KM - Inicio]]</f>
        <v>0</v>
      </c>
      <c r="AQ491" s="108"/>
      <c r="AR491" s="108"/>
      <c r="AS491" s="108"/>
      <c r="AT491" s="135"/>
      <c r="AU491" s="135"/>
      <c r="AV491" s="13"/>
      <c r="AW491" s="13"/>
      <c r="AX491" s="176" t="str">
        <f>IF(D491="","*",IFERROR(IF(ISODD(COUNT(AR491:AW491)),"ERRO",SUM((AS491-AR491),(AU491-AT491),(AW491-AV491))),"ERRO"))</f>
        <v>*</v>
      </c>
      <c r="AY491" s="153"/>
      <c r="AZ491" s="109"/>
      <c r="BA491" s="9" t="str">
        <f>IFERROR(_xlfn.XLOOKUP(AH491, BS_ATIVIDADE[ATIVIDADE],BS_ATIVIDADE[UNIDADE] ), "*")</f>
        <v>*</v>
      </c>
      <c r="BB491" s="12" t="str" cm="1">
        <f t="array" ref="BB4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1" s="12" t="str" cm="1">
        <f t="array" ref="BC4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1" s="10" t="str" cm="1">
        <f t="array" ref="BD4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1" s="150"/>
      <c r="BF491" s="15"/>
      <c r="BG491" s="16"/>
      <c r="BH491" s="16"/>
      <c r="BI491" s="16"/>
      <c r="BJ491" s="17"/>
      <c r="BK491" s="15"/>
      <c r="BL491" s="130"/>
      <c r="BM491" s="130"/>
      <c r="BN491" s="130"/>
      <c r="BO491" s="17"/>
      <c r="BP491" s="11" t="str">
        <f t="shared" si="27"/>
        <v>Aderente</v>
      </c>
      <c r="BQ491" s="18" t="str">
        <f>IF(OR(B491="",E491=""),"*",AX491/O491)</f>
        <v>*</v>
      </c>
      <c r="BR491" s="18" t="str">
        <f>IF(OR(B491="",E491=""),"*",AZ491/P491)</f>
        <v>*</v>
      </c>
      <c r="BS491" s="210" t="str">
        <f t="shared" si="28"/>
        <v/>
      </c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</row>
    <row r="492" spans="1:122">
      <c r="A492" s="45" t="str">
        <f t="shared" si="26"/>
        <v/>
      </c>
      <c r="B492" s="102"/>
      <c r="C492" s="134" t="str">
        <f>IF(BS_CONTROLE[[#This Row],[DATA]]="","",WEEKNUM(BS_CONTROLE[[#This Row],[DATA]]))</f>
        <v/>
      </c>
      <c r="D492" s="104"/>
      <c r="E492" s="126"/>
      <c r="F492" s="142" t="str">
        <f>IF(D492="","*",VLOOKUP(E492,BS_ATIVIDADE[],3,FALSE))</f>
        <v>*</v>
      </c>
      <c r="G492" s="106"/>
      <c r="H492" s="106"/>
      <c r="I492" s="105"/>
      <c r="J492" s="105"/>
      <c r="K492" s="105"/>
      <c r="L492" s="127" t="str" cm="1">
        <f t="array" ref="L4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2" s="127" t="str" cm="1">
        <f t="array" ref="M4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2" s="106"/>
      <c r="O492" s="106"/>
      <c r="P492" s="105"/>
      <c r="Q492" s="9" t="str">
        <f>IF(E492=0, "*", IFERROR(_xlfn.XLOOKUP(E492, BS_ATIVIDADE[ATIVIDADE], BS_ATIVIDADE[UNIDADE]), "*"))</f>
        <v>*</v>
      </c>
      <c r="R492" s="128" t="str" cm="1">
        <f t="array" ref="R4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2" s="128" t="str" cm="1">
        <f t="array" ref="S4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2" s="10" t="str" cm="1">
        <f t="array" ref="T4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2" s="105"/>
      <c r="V492" s="151"/>
      <c r="W492" s="104"/>
      <c r="X492" s="129"/>
      <c r="Y492" s="104"/>
      <c r="Z492" s="105"/>
      <c r="AA492" s="103"/>
      <c r="AB492" s="152"/>
      <c r="AC492" s="107"/>
      <c r="AD492" s="105"/>
      <c r="AE492" s="105"/>
      <c r="AF492" s="105"/>
      <c r="AG492" s="14"/>
      <c r="AH492" s="126" t="str">
        <f>IF(BS_CONTROLE[[#This Row],[Atividade]]=0, "-", BS_CONTROLE[[#This Row],[Atividade]])</f>
        <v>-</v>
      </c>
      <c r="AI492" s="8" t="str">
        <f>IF(BS_CONTROLE[[#This Row],[Atividade]]=0, "-", BS_CONTROLE[[#This Row],[Atividade]])</f>
        <v>-</v>
      </c>
      <c r="AJ492" s="30">
        <f>BS_CONTROLE[[#This Row],[Local - Partida]]</f>
        <v>0</v>
      </c>
      <c r="AK492" s="30">
        <f>BS_CONTROLE[[#This Row],[Local - Encerramento]]</f>
        <v>0</v>
      </c>
      <c r="AL492" s="105" t="str">
        <f>IF(BS_CONTROLE[[#This Row],[Entre - Estações]]=0, "-", BS_CONTROLE[[#This Row],[Entre - Estações]])</f>
        <v>-</v>
      </c>
      <c r="AM492" s="105" t="str">
        <f>IF(BS_CONTROLE[[#This Row],[SB]]=0, "-", BS_CONTROLE[[#This Row],[SB]])</f>
        <v>-</v>
      </c>
      <c r="AN492" s="105" t="str">
        <f>IF(BS_CONTROLE[[#This Row],[SUB]]=0, "-", BS_CONTROLE[[#This Row],[SUB]])</f>
        <v>-</v>
      </c>
      <c r="AO492" s="105">
        <f>BS_CONTROLE[[#This Row],[KM - Inicio]]</f>
        <v>0</v>
      </c>
      <c r="AP492" s="105">
        <f>BS_CONTROLE[[#This Row],[KM - Inicio]]</f>
        <v>0</v>
      </c>
      <c r="AQ492" s="108"/>
      <c r="AR492" s="108"/>
      <c r="AS492" s="108"/>
      <c r="AT492" s="135"/>
      <c r="AU492" s="135"/>
      <c r="AV492" s="13"/>
      <c r="AW492" s="13"/>
      <c r="AX492" s="176" t="str">
        <f>IF(D492="","*",IFERROR(IF(ISODD(COUNT(AR492:AW492)),"ERRO",SUM((AS492-AR492),(AU492-AT492),(AW492-AV492))),"ERRO"))</f>
        <v>*</v>
      </c>
      <c r="AY492" s="153"/>
      <c r="AZ492" s="109"/>
      <c r="BA492" s="9" t="str">
        <f>IFERROR(_xlfn.XLOOKUP(AH492, BS_ATIVIDADE[ATIVIDADE],BS_ATIVIDADE[UNIDADE] ), "*")</f>
        <v>*</v>
      </c>
      <c r="BB492" s="12" t="str" cm="1">
        <f t="array" ref="BB4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2" s="12" t="str" cm="1">
        <f t="array" ref="BC4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2" s="10" t="str" cm="1">
        <f t="array" ref="BD4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2" s="150"/>
      <c r="BF492" s="15"/>
      <c r="BG492" s="16"/>
      <c r="BH492" s="16"/>
      <c r="BI492" s="16"/>
      <c r="BJ492" s="17"/>
      <c r="BK492" s="15"/>
      <c r="BL492" s="130"/>
      <c r="BM492" s="130"/>
      <c r="BN492" s="130"/>
      <c r="BO492" s="17"/>
      <c r="BP492" s="11" t="str">
        <f t="shared" si="27"/>
        <v>Aderente</v>
      </c>
      <c r="BQ492" s="18" t="str">
        <f>IF(OR(B492="",E492=""),"*",AX492/O492)</f>
        <v>*</v>
      </c>
      <c r="BR492" s="18" t="str">
        <f>IF(OR(B492="",E492=""),"*",AZ492/P492)</f>
        <v>*</v>
      </c>
      <c r="BS492" s="210" t="str">
        <f t="shared" si="28"/>
        <v/>
      </c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</row>
    <row r="493" spans="1:122">
      <c r="A493" s="45" t="str">
        <f t="shared" si="26"/>
        <v/>
      </c>
      <c r="B493" s="102"/>
      <c r="C493" s="134" t="str">
        <f>IF(BS_CONTROLE[[#This Row],[DATA]]="","",WEEKNUM(BS_CONTROLE[[#This Row],[DATA]]))</f>
        <v/>
      </c>
      <c r="D493" s="104"/>
      <c r="E493" s="126"/>
      <c r="F493" s="142" t="str">
        <f>IF(D493="","*",VLOOKUP(E493,BS_ATIVIDADE[],3,FALSE))</f>
        <v>*</v>
      </c>
      <c r="G493" s="106"/>
      <c r="H493" s="106"/>
      <c r="I493" s="105"/>
      <c r="J493" s="105"/>
      <c r="K493" s="105"/>
      <c r="L493" s="127" t="str" cm="1">
        <f t="array" ref="L4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3" s="127" t="str" cm="1">
        <f t="array" ref="M4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3" s="106"/>
      <c r="O493" s="106"/>
      <c r="P493" s="105"/>
      <c r="Q493" s="9" t="str">
        <f>IF(E493=0, "*", IFERROR(_xlfn.XLOOKUP(E493, BS_ATIVIDADE[ATIVIDADE], BS_ATIVIDADE[UNIDADE]), "*"))</f>
        <v>*</v>
      </c>
      <c r="R493" s="128" t="str" cm="1">
        <f t="array" ref="R4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3" s="128" t="str" cm="1">
        <f t="array" ref="S4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3" s="10" t="str" cm="1">
        <f t="array" ref="T4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3" s="105"/>
      <c r="V493" s="151"/>
      <c r="W493" s="104"/>
      <c r="X493" s="129"/>
      <c r="Y493" s="104"/>
      <c r="Z493" s="105"/>
      <c r="AA493" s="103"/>
      <c r="AB493" s="152"/>
      <c r="AC493" s="107"/>
      <c r="AD493" s="105"/>
      <c r="AE493" s="105"/>
      <c r="AF493" s="105"/>
      <c r="AG493" s="14"/>
      <c r="AH493" s="126" t="str">
        <f>IF(BS_CONTROLE[[#This Row],[Atividade]]=0, "-", BS_CONTROLE[[#This Row],[Atividade]])</f>
        <v>-</v>
      </c>
      <c r="AI493" s="8" t="str">
        <f>IF(BS_CONTROLE[[#This Row],[Atividade]]=0, "-", BS_CONTROLE[[#This Row],[Atividade]])</f>
        <v>-</v>
      </c>
      <c r="AJ493" s="30">
        <f>BS_CONTROLE[[#This Row],[Local - Partida]]</f>
        <v>0</v>
      </c>
      <c r="AK493" s="30">
        <f>BS_CONTROLE[[#This Row],[Local - Encerramento]]</f>
        <v>0</v>
      </c>
      <c r="AL493" s="105" t="str">
        <f>IF(BS_CONTROLE[[#This Row],[Entre - Estações]]=0, "-", BS_CONTROLE[[#This Row],[Entre - Estações]])</f>
        <v>-</v>
      </c>
      <c r="AM493" s="105" t="str">
        <f>IF(BS_CONTROLE[[#This Row],[SB]]=0, "-", BS_CONTROLE[[#This Row],[SB]])</f>
        <v>-</v>
      </c>
      <c r="AN493" s="105" t="str">
        <f>IF(BS_CONTROLE[[#This Row],[SUB]]=0, "-", BS_CONTROLE[[#This Row],[SUB]])</f>
        <v>-</v>
      </c>
      <c r="AO493" s="105">
        <f>BS_CONTROLE[[#This Row],[KM - Inicio]]</f>
        <v>0</v>
      </c>
      <c r="AP493" s="105">
        <f>BS_CONTROLE[[#This Row],[KM - Inicio]]</f>
        <v>0</v>
      </c>
      <c r="AQ493" s="108"/>
      <c r="AR493" s="108"/>
      <c r="AS493" s="108"/>
      <c r="AT493" s="135"/>
      <c r="AU493" s="135"/>
      <c r="AV493" s="13"/>
      <c r="AW493" s="13"/>
      <c r="AX493" s="176" t="str">
        <f>IF(D493="","*",IFERROR(IF(ISODD(COUNT(AR493:AW493)),"ERRO",SUM((AS493-AR493),(AU493-AT493),(AW493-AV493))),"ERRO"))</f>
        <v>*</v>
      </c>
      <c r="AY493" s="153"/>
      <c r="AZ493" s="109"/>
      <c r="BA493" s="9" t="str">
        <f>IFERROR(_xlfn.XLOOKUP(AH493, BS_ATIVIDADE[ATIVIDADE],BS_ATIVIDADE[UNIDADE] ), "*")</f>
        <v>*</v>
      </c>
      <c r="BB493" s="12" t="str" cm="1">
        <f t="array" ref="BB4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3" s="12" t="str" cm="1">
        <f t="array" ref="BC4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3" s="10" t="str" cm="1">
        <f t="array" ref="BD4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3" s="150"/>
      <c r="BF493" s="15"/>
      <c r="BG493" s="16"/>
      <c r="BH493" s="16"/>
      <c r="BI493" s="16"/>
      <c r="BJ493" s="17"/>
      <c r="BK493" s="15"/>
      <c r="BL493" s="130"/>
      <c r="BM493" s="130"/>
      <c r="BN493" s="130"/>
      <c r="BO493" s="17"/>
      <c r="BP493" s="11" t="str">
        <f t="shared" si="27"/>
        <v>Aderente</v>
      </c>
      <c r="BQ493" s="18" t="str">
        <f>IF(OR(B493="",E493=""),"*",AX493/O493)</f>
        <v>*</v>
      </c>
      <c r="BR493" s="18" t="str">
        <f>IF(OR(B493="",E493=""),"*",AZ493/P493)</f>
        <v>*</v>
      </c>
      <c r="BS493" s="210" t="str">
        <f t="shared" si="28"/>
        <v/>
      </c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</row>
    <row r="494" spans="1:122">
      <c r="A494" s="45" t="str">
        <f t="shared" si="26"/>
        <v/>
      </c>
      <c r="B494" s="102"/>
      <c r="C494" s="134" t="str">
        <f>IF(BS_CONTROLE[[#This Row],[DATA]]="","",WEEKNUM(BS_CONTROLE[[#This Row],[DATA]]))</f>
        <v/>
      </c>
      <c r="D494" s="104"/>
      <c r="E494" s="126"/>
      <c r="F494" s="142" t="str">
        <f>IF(D494="","*",VLOOKUP(E494,BS_ATIVIDADE[],3,FALSE))</f>
        <v>*</v>
      </c>
      <c r="G494" s="106"/>
      <c r="H494" s="106"/>
      <c r="I494" s="105"/>
      <c r="J494" s="105"/>
      <c r="K494" s="105"/>
      <c r="L494" s="127" t="str" cm="1">
        <f t="array" ref="L4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4" s="127" t="str" cm="1">
        <f t="array" ref="M4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4" s="106"/>
      <c r="O494" s="106"/>
      <c r="P494" s="105"/>
      <c r="Q494" s="9" t="str">
        <f>IF(E494=0, "*", IFERROR(_xlfn.XLOOKUP(E494, BS_ATIVIDADE[ATIVIDADE], BS_ATIVIDADE[UNIDADE]), "*"))</f>
        <v>*</v>
      </c>
      <c r="R494" s="128" t="str" cm="1">
        <f t="array" ref="R4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4" s="128" t="str" cm="1">
        <f t="array" ref="S4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4" s="10" t="str" cm="1">
        <f t="array" ref="T4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4" s="105"/>
      <c r="V494" s="151"/>
      <c r="W494" s="104"/>
      <c r="X494" s="129"/>
      <c r="Y494" s="104"/>
      <c r="Z494" s="105"/>
      <c r="AA494" s="103"/>
      <c r="AB494" s="152"/>
      <c r="AC494" s="107"/>
      <c r="AD494" s="105"/>
      <c r="AE494" s="105"/>
      <c r="AF494" s="105"/>
      <c r="AG494" s="14"/>
      <c r="AH494" s="126" t="str">
        <f>IF(BS_CONTROLE[[#This Row],[Atividade]]=0, "-", BS_CONTROLE[[#This Row],[Atividade]])</f>
        <v>-</v>
      </c>
      <c r="AI494" s="8" t="str">
        <f>IF(BS_CONTROLE[[#This Row],[Atividade]]=0, "-", BS_CONTROLE[[#This Row],[Atividade]])</f>
        <v>-</v>
      </c>
      <c r="AJ494" s="30">
        <f>BS_CONTROLE[[#This Row],[Local - Partida]]</f>
        <v>0</v>
      </c>
      <c r="AK494" s="30">
        <f>BS_CONTROLE[[#This Row],[Local - Encerramento]]</f>
        <v>0</v>
      </c>
      <c r="AL494" s="105" t="str">
        <f>IF(BS_CONTROLE[[#This Row],[Entre - Estações]]=0, "-", BS_CONTROLE[[#This Row],[Entre - Estações]])</f>
        <v>-</v>
      </c>
      <c r="AM494" s="105" t="str">
        <f>IF(BS_CONTROLE[[#This Row],[SB]]=0, "-", BS_CONTROLE[[#This Row],[SB]])</f>
        <v>-</v>
      </c>
      <c r="AN494" s="105" t="str">
        <f>IF(BS_CONTROLE[[#This Row],[SUB]]=0, "-", BS_CONTROLE[[#This Row],[SUB]])</f>
        <v>-</v>
      </c>
      <c r="AO494" s="105">
        <f>BS_CONTROLE[[#This Row],[KM - Inicio]]</f>
        <v>0</v>
      </c>
      <c r="AP494" s="105">
        <f>BS_CONTROLE[[#This Row],[KM - Inicio]]</f>
        <v>0</v>
      </c>
      <c r="AQ494" s="108"/>
      <c r="AR494" s="108"/>
      <c r="AS494" s="108"/>
      <c r="AT494" s="135"/>
      <c r="AU494" s="135"/>
      <c r="AV494" s="13"/>
      <c r="AW494" s="13"/>
      <c r="AX494" s="176" t="str">
        <f>IF(D494="","*",IFERROR(IF(ISODD(COUNT(AR494:AW494)),"ERRO",SUM((AS494-AR494),(AU494-AT494),(AW494-AV494))),"ERRO"))</f>
        <v>*</v>
      </c>
      <c r="AY494" s="153"/>
      <c r="AZ494" s="109"/>
      <c r="BA494" s="9" t="str">
        <f>IFERROR(_xlfn.XLOOKUP(AH494, BS_ATIVIDADE[ATIVIDADE],BS_ATIVIDADE[UNIDADE] ), "*")</f>
        <v>*</v>
      </c>
      <c r="BB494" s="12" t="str" cm="1">
        <f t="array" ref="BB4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4" s="12" t="str" cm="1">
        <f t="array" ref="BC4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4" s="10" t="str" cm="1">
        <f t="array" ref="BD4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4" s="150"/>
      <c r="BF494" s="15"/>
      <c r="BG494" s="16"/>
      <c r="BH494" s="16"/>
      <c r="BI494" s="16"/>
      <c r="BJ494" s="17"/>
      <c r="BK494" s="15"/>
      <c r="BL494" s="130"/>
      <c r="BM494" s="130"/>
      <c r="BN494" s="130"/>
      <c r="BO494" s="17"/>
      <c r="BP494" s="11" t="str">
        <f t="shared" si="27"/>
        <v>Aderente</v>
      </c>
      <c r="BQ494" s="18" t="str">
        <f>IF(OR(B494="",E494=""),"*",AX494/O494)</f>
        <v>*</v>
      </c>
      <c r="BR494" s="18" t="str">
        <f>IF(OR(B494="",E494=""),"*",AZ494/P494)</f>
        <v>*</v>
      </c>
      <c r="BS494" s="210" t="str">
        <f t="shared" si="28"/>
        <v/>
      </c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</row>
    <row r="495" spans="1:122">
      <c r="A495" s="45" t="str">
        <f t="shared" si="26"/>
        <v/>
      </c>
      <c r="B495" s="102"/>
      <c r="C495" s="134" t="str">
        <f>IF(BS_CONTROLE[[#This Row],[DATA]]="","",WEEKNUM(BS_CONTROLE[[#This Row],[DATA]]))</f>
        <v/>
      </c>
      <c r="D495" s="104"/>
      <c r="E495" s="126"/>
      <c r="F495" s="142" t="str">
        <f>IF(D495="","*",VLOOKUP(E495,BS_ATIVIDADE[],3,FALSE))</f>
        <v>*</v>
      </c>
      <c r="G495" s="106"/>
      <c r="H495" s="106"/>
      <c r="I495" s="105"/>
      <c r="J495" s="105"/>
      <c r="K495" s="105"/>
      <c r="L495" s="127" t="str" cm="1">
        <f t="array" ref="L4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5" s="127" t="str" cm="1">
        <f t="array" ref="M4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5" s="106"/>
      <c r="O495" s="106"/>
      <c r="P495" s="105"/>
      <c r="Q495" s="9" t="str">
        <f>IF(E495=0, "*", IFERROR(_xlfn.XLOOKUP(E495, BS_ATIVIDADE[ATIVIDADE], BS_ATIVIDADE[UNIDADE]), "*"))</f>
        <v>*</v>
      </c>
      <c r="R495" s="128" t="str" cm="1">
        <f t="array" ref="R4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5" s="128" t="str" cm="1">
        <f t="array" ref="S4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5" s="10" t="str" cm="1">
        <f t="array" ref="T4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5" s="105"/>
      <c r="V495" s="151"/>
      <c r="W495" s="104"/>
      <c r="X495" s="129"/>
      <c r="Y495" s="104"/>
      <c r="Z495" s="105"/>
      <c r="AA495" s="103"/>
      <c r="AB495" s="152"/>
      <c r="AC495" s="107"/>
      <c r="AD495" s="105"/>
      <c r="AE495" s="105"/>
      <c r="AF495" s="105"/>
      <c r="AG495" s="14"/>
      <c r="AH495" s="126" t="str">
        <f>IF(BS_CONTROLE[[#This Row],[Atividade]]=0, "-", BS_CONTROLE[[#This Row],[Atividade]])</f>
        <v>-</v>
      </c>
      <c r="AI495" s="8" t="str">
        <f>IF(BS_CONTROLE[[#This Row],[Atividade]]=0, "-", BS_CONTROLE[[#This Row],[Atividade]])</f>
        <v>-</v>
      </c>
      <c r="AJ495" s="30">
        <f>BS_CONTROLE[[#This Row],[Local - Partida]]</f>
        <v>0</v>
      </c>
      <c r="AK495" s="30">
        <f>BS_CONTROLE[[#This Row],[Local - Encerramento]]</f>
        <v>0</v>
      </c>
      <c r="AL495" s="105" t="str">
        <f>IF(BS_CONTROLE[[#This Row],[Entre - Estações]]=0, "-", BS_CONTROLE[[#This Row],[Entre - Estações]])</f>
        <v>-</v>
      </c>
      <c r="AM495" s="105" t="str">
        <f>IF(BS_CONTROLE[[#This Row],[SB]]=0, "-", BS_CONTROLE[[#This Row],[SB]])</f>
        <v>-</v>
      </c>
      <c r="AN495" s="105" t="str">
        <f>IF(BS_CONTROLE[[#This Row],[SUB]]=0, "-", BS_CONTROLE[[#This Row],[SUB]])</f>
        <v>-</v>
      </c>
      <c r="AO495" s="105">
        <f>BS_CONTROLE[[#This Row],[KM - Inicio]]</f>
        <v>0</v>
      </c>
      <c r="AP495" s="105">
        <f>BS_CONTROLE[[#This Row],[KM - Inicio]]</f>
        <v>0</v>
      </c>
      <c r="AQ495" s="108"/>
      <c r="AR495" s="108"/>
      <c r="AS495" s="108"/>
      <c r="AT495" s="135"/>
      <c r="AU495" s="135"/>
      <c r="AV495" s="13"/>
      <c r="AW495" s="13"/>
      <c r="AX495" s="176" t="str">
        <f>IF(D495="","*",IFERROR(IF(ISODD(COUNT(AR495:AW495)),"ERRO",SUM((AS495-AR495),(AU495-AT495),(AW495-AV495))),"ERRO"))</f>
        <v>*</v>
      </c>
      <c r="AY495" s="153"/>
      <c r="AZ495" s="109"/>
      <c r="BA495" s="9" t="str">
        <f>IFERROR(_xlfn.XLOOKUP(AH495, BS_ATIVIDADE[ATIVIDADE],BS_ATIVIDADE[UNIDADE] ), "*")</f>
        <v>*</v>
      </c>
      <c r="BB495" s="12" t="str" cm="1">
        <f t="array" ref="BB4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5" s="12" t="str" cm="1">
        <f t="array" ref="BC4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5" s="10" t="str" cm="1">
        <f t="array" ref="BD4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5" s="150"/>
      <c r="BF495" s="15"/>
      <c r="BG495" s="16"/>
      <c r="BH495" s="16"/>
      <c r="BI495" s="16"/>
      <c r="BJ495" s="17"/>
      <c r="BK495" s="15"/>
      <c r="BL495" s="130"/>
      <c r="BM495" s="130"/>
      <c r="BN495" s="130"/>
      <c r="BO495" s="17"/>
      <c r="BP495" s="11" t="str">
        <f t="shared" si="27"/>
        <v>Aderente</v>
      </c>
      <c r="BQ495" s="18" t="str">
        <f>IF(OR(B495="",E495=""),"*",AX495/O495)</f>
        <v>*</v>
      </c>
      <c r="BR495" s="18" t="str">
        <f>IF(OR(B495="",E495=""),"*",AZ495/P495)</f>
        <v>*</v>
      </c>
      <c r="BS495" s="210" t="str">
        <f t="shared" si="28"/>
        <v/>
      </c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</row>
    <row r="496" spans="1:122">
      <c r="A496" s="45" t="str">
        <f t="shared" si="26"/>
        <v/>
      </c>
      <c r="B496" s="102"/>
      <c r="C496" s="134" t="str">
        <f>IF(BS_CONTROLE[[#This Row],[DATA]]="","",WEEKNUM(BS_CONTROLE[[#This Row],[DATA]]))</f>
        <v/>
      </c>
      <c r="D496" s="104"/>
      <c r="E496" s="126"/>
      <c r="F496" s="142" t="str">
        <f>IF(D496="","*",VLOOKUP(E496,BS_ATIVIDADE[],3,FALSE))</f>
        <v>*</v>
      </c>
      <c r="G496" s="106"/>
      <c r="H496" s="106"/>
      <c r="I496" s="105"/>
      <c r="J496" s="105"/>
      <c r="K496" s="105"/>
      <c r="L496" s="127" t="str" cm="1">
        <f t="array" ref="L4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6" s="127" t="str" cm="1">
        <f t="array" ref="M4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6" s="106"/>
      <c r="O496" s="106"/>
      <c r="P496" s="105"/>
      <c r="Q496" s="9" t="str">
        <f>IF(E496=0, "*", IFERROR(_xlfn.XLOOKUP(E496, BS_ATIVIDADE[ATIVIDADE], BS_ATIVIDADE[UNIDADE]), "*"))</f>
        <v>*</v>
      </c>
      <c r="R496" s="128" t="str" cm="1">
        <f t="array" ref="R4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6" s="128" t="str" cm="1">
        <f t="array" ref="S4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6" s="10" t="str" cm="1">
        <f t="array" ref="T4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6" s="105"/>
      <c r="V496" s="151"/>
      <c r="W496" s="104"/>
      <c r="X496" s="129"/>
      <c r="Y496" s="104"/>
      <c r="Z496" s="105"/>
      <c r="AA496" s="103"/>
      <c r="AB496" s="152"/>
      <c r="AC496" s="107"/>
      <c r="AD496" s="105"/>
      <c r="AE496" s="105"/>
      <c r="AF496" s="105"/>
      <c r="AG496" s="14"/>
      <c r="AH496" s="126" t="str">
        <f>IF(BS_CONTROLE[[#This Row],[Atividade]]=0, "-", BS_CONTROLE[[#This Row],[Atividade]])</f>
        <v>-</v>
      </c>
      <c r="AI496" s="8" t="str">
        <f>IF(BS_CONTROLE[[#This Row],[Atividade]]=0, "-", BS_CONTROLE[[#This Row],[Atividade]])</f>
        <v>-</v>
      </c>
      <c r="AJ496" s="30">
        <f>BS_CONTROLE[[#This Row],[Local - Partida]]</f>
        <v>0</v>
      </c>
      <c r="AK496" s="30">
        <f>BS_CONTROLE[[#This Row],[Local - Encerramento]]</f>
        <v>0</v>
      </c>
      <c r="AL496" s="105" t="str">
        <f>IF(BS_CONTROLE[[#This Row],[Entre - Estações]]=0, "-", BS_CONTROLE[[#This Row],[Entre - Estações]])</f>
        <v>-</v>
      </c>
      <c r="AM496" s="105" t="str">
        <f>IF(BS_CONTROLE[[#This Row],[SB]]=0, "-", BS_CONTROLE[[#This Row],[SB]])</f>
        <v>-</v>
      </c>
      <c r="AN496" s="105" t="str">
        <f>IF(BS_CONTROLE[[#This Row],[SUB]]=0, "-", BS_CONTROLE[[#This Row],[SUB]])</f>
        <v>-</v>
      </c>
      <c r="AO496" s="105">
        <f>BS_CONTROLE[[#This Row],[KM - Inicio]]</f>
        <v>0</v>
      </c>
      <c r="AP496" s="105">
        <f>BS_CONTROLE[[#This Row],[KM - Inicio]]</f>
        <v>0</v>
      </c>
      <c r="AQ496" s="108"/>
      <c r="AR496" s="108"/>
      <c r="AS496" s="108"/>
      <c r="AT496" s="135"/>
      <c r="AU496" s="135"/>
      <c r="AV496" s="13"/>
      <c r="AW496" s="13"/>
      <c r="AX496" s="176" t="str">
        <f>IF(D496="","*",IFERROR(IF(ISODD(COUNT(AR496:AW496)),"ERRO",SUM((AS496-AR496),(AU496-AT496),(AW496-AV496))),"ERRO"))</f>
        <v>*</v>
      </c>
      <c r="AY496" s="153"/>
      <c r="AZ496" s="109"/>
      <c r="BA496" s="9" t="str">
        <f>IFERROR(_xlfn.XLOOKUP(AH496, BS_ATIVIDADE[ATIVIDADE],BS_ATIVIDADE[UNIDADE] ), "*")</f>
        <v>*</v>
      </c>
      <c r="BB496" s="12" t="str" cm="1">
        <f t="array" ref="BB4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6" s="12" t="str" cm="1">
        <f t="array" ref="BC4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6" s="10" t="str" cm="1">
        <f t="array" ref="BD4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6" s="150"/>
      <c r="BF496" s="15"/>
      <c r="BG496" s="16"/>
      <c r="BH496" s="16"/>
      <c r="BI496" s="16"/>
      <c r="BJ496" s="17"/>
      <c r="BK496" s="15"/>
      <c r="BL496" s="130"/>
      <c r="BM496" s="130"/>
      <c r="BN496" s="130"/>
      <c r="BO496" s="17"/>
      <c r="BP496" s="11" t="str">
        <f t="shared" si="27"/>
        <v>Aderente</v>
      </c>
      <c r="BQ496" s="18" t="str">
        <f>IF(OR(B496="",E496=""),"*",AX496/O496)</f>
        <v>*</v>
      </c>
      <c r="BR496" s="18" t="str">
        <f>IF(OR(B496="",E496=""),"*",AZ496/P496)</f>
        <v>*</v>
      </c>
      <c r="BS496" s="210" t="str">
        <f t="shared" si="28"/>
        <v/>
      </c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</row>
    <row r="497" spans="1:122">
      <c r="A497" s="45" t="str">
        <f t="shared" si="26"/>
        <v/>
      </c>
      <c r="B497" s="102"/>
      <c r="C497" s="134" t="str">
        <f>IF(BS_CONTROLE[[#This Row],[DATA]]="","",WEEKNUM(BS_CONTROLE[[#This Row],[DATA]]))</f>
        <v/>
      </c>
      <c r="D497" s="104"/>
      <c r="E497" s="126"/>
      <c r="F497" s="142" t="str">
        <f>IF(D497="","*",VLOOKUP(E497,BS_ATIVIDADE[],3,FALSE))</f>
        <v>*</v>
      </c>
      <c r="G497" s="106"/>
      <c r="H497" s="106"/>
      <c r="I497" s="105"/>
      <c r="J497" s="105"/>
      <c r="K497" s="105"/>
      <c r="L497" s="127" t="str" cm="1">
        <f t="array" ref="L4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7" s="127" t="str" cm="1">
        <f t="array" ref="M4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7" s="106"/>
      <c r="O497" s="106"/>
      <c r="P497" s="105"/>
      <c r="Q497" s="9" t="str">
        <f>IF(E497=0, "*", IFERROR(_xlfn.XLOOKUP(E497, BS_ATIVIDADE[ATIVIDADE], BS_ATIVIDADE[UNIDADE]), "*"))</f>
        <v>*</v>
      </c>
      <c r="R497" s="128" t="str" cm="1">
        <f t="array" ref="R4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7" s="128" t="str" cm="1">
        <f t="array" ref="S4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7" s="10" t="str" cm="1">
        <f t="array" ref="T4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7" s="105"/>
      <c r="V497" s="151"/>
      <c r="W497" s="104"/>
      <c r="X497" s="129"/>
      <c r="Y497" s="104"/>
      <c r="Z497" s="105"/>
      <c r="AA497" s="103"/>
      <c r="AB497" s="152"/>
      <c r="AC497" s="107"/>
      <c r="AD497" s="105"/>
      <c r="AE497" s="105"/>
      <c r="AF497" s="105"/>
      <c r="AG497" s="14"/>
      <c r="AH497" s="126" t="str">
        <f>IF(BS_CONTROLE[[#This Row],[Atividade]]=0, "-", BS_CONTROLE[[#This Row],[Atividade]])</f>
        <v>-</v>
      </c>
      <c r="AI497" s="8" t="str">
        <f>IF(BS_CONTROLE[[#This Row],[Atividade]]=0, "-", BS_CONTROLE[[#This Row],[Atividade]])</f>
        <v>-</v>
      </c>
      <c r="AJ497" s="30">
        <f>BS_CONTROLE[[#This Row],[Local - Partida]]</f>
        <v>0</v>
      </c>
      <c r="AK497" s="30">
        <f>BS_CONTROLE[[#This Row],[Local - Encerramento]]</f>
        <v>0</v>
      </c>
      <c r="AL497" s="105" t="str">
        <f>IF(BS_CONTROLE[[#This Row],[Entre - Estações]]=0, "-", BS_CONTROLE[[#This Row],[Entre - Estações]])</f>
        <v>-</v>
      </c>
      <c r="AM497" s="105" t="str">
        <f>IF(BS_CONTROLE[[#This Row],[SB]]=0, "-", BS_CONTROLE[[#This Row],[SB]])</f>
        <v>-</v>
      </c>
      <c r="AN497" s="105" t="str">
        <f>IF(BS_CONTROLE[[#This Row],[SUB]]=0, "-", BS_CONTROLE[[#This Row],[SUB]])</f>
        <v>-</v>
      </c>
      <c r="AO497" s="105">
        <f>BS_CONTROLE[[#This Row],[KM - Inicio]]</f>
        <v>0</v>
      </c>
      <c r="AP497" s="105">
        <f>BS_CONTROLE[[#This Row],[KM - Inicio]]</f>
        <v>0</v>
      </c>
      <c r="AQ497" s="108"/>
      <c r="AR497" s="108"/>
      <c r="AS497" s="108"/>
      <c r="AT497" s="135"/>
      <c r="AU497" s="135"/>
      <c r="AV497" s="13"/>
      <c r="AW497" s="13"/>
      <c r="AX497" s="176" t="str">
        <f>IF(D497="","*",IFERROR(IF(ISODD(COUNT(AR497:AW497)),"ERRO",SUM((AS497-AR497),(AU497-AT497),(AW497-AV497))),"ERRO"))</f>
        <v>*</v>
      </c>
      <c r="AY497" s="153"/>
      <c r="AZ497" s="109"/>
      <c r="BA497" s="9" t="str">
        <f>IFERROR(_xlfn.XLOOKUP(AH497, BS_ATIVIDADE[ATIVIDADE],BS_ATIVIDADE[UNIDADE] ), "*")</f>
        <v>*</v>
      </c>
      <c r="BB497" s="12" t="str" cm="1">
        <f t="array" ref="BB4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7" s="12" t="str" cm="1">
        <f t="array" ref="BC4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7" s="10" t="str" cm="1">
        <f t="array" ref="BD4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7" s="150"/>
      <c r="BF497" s="15"/>
      <c r="BG497" s="16"/>
      <c r="BH497" s="16"/>
      <c r="BI497" s="16"/>
      <c r="BJ497" s="17"/>
      <c r="BK497" s="15"/>
      <c r="BL497" s="130"/>
      <c r="BM497" s="130"/>
      <c r="BN497" s="130"/>
      <c r="BO497" s="17"/>
      <c r="BP497" s="11" t="str">
        <f t="shared" si="27"/>
        <v>Aderente</v>
      </c>
      <c r="BQ497" s="18" t="str">
        <f>IF(OR(B497="",E497=""),"*",AX497/O497)</f>
        <v>*</v>
      </c>
      <c r="BR497" s="18" t="str">
        <f>IF(OR(B497="",E497=""),"*",AZ497/P497)</f>
        <v>*</v>
      </c>
      <c r="BS497" s="210" t="str">
        <f t="shared" si="28"/>
        <v/>
      </c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</row>
    <row r="498" spans="1:122">
      <c r="A498" s="45" t="str">
        <f t="shared" si="26"/>
        <v/>
      </c>
      <c r="B498" s="102"/>
      <c r="C498" s="134" t="str">
        <f>IF(BS_CONTROLE[[#This Row],[DATA]]="","",WEEKNUM(BS_CONTROLE[[#This Row],[DATA]]))</f>
        <v/>
      </c>
      <c r="D498" s="104"/>
      <c r="E498" s="126"/>
      <c r="F498" s="142" t="str">
        <f>IF(D498="","*",VLOOKUP(E498,BS_ATIVIDADE[],3,FALSE))</f>
        <v>*</v>
      </c>
      <c r="G498" s="106"/>
      <c r="H498" s="106"/>
      <c r="I498" s="105"/>
      <c r="J498" s="105"/>
      <c r="K498" s="105"/>
      <c r="L498" s="127" t="str" cm="1">
        <f t="array" ref="L4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8" s="127" t="str" cm="1">
        <f t="array" ref="M4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8" s="106"/>
      <c r="O498" s="106"/>
      <c r="P498" s="105"/>
      <c r="Q498" s="9" t="str">
        <f>IF(E498=0, "*", IFERROR(_xlfn.XLOOKUP(E498, BS_ATIVIDADE[ATIVIDADE], BS_ATIVIDADE[UNIDADE]), "*"))</f>
        <v>*</v>
      </c>
      <c r="R498" s="128" t="str" cm="1">
        <f t="array" ref="R4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8" s="128" t="str" cm="1">
        <f t="array" ref="S4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8" s="10" t="str" cm="1">
        <f t="array" ref="T4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8" s="105"/>
      <c r="V498" s="151"/>
      <c r="W498" s="104"/>
      <c r="X498" s="129"/>
      <c r="Y498" s="104"/>
      <c r="Z498" s="105"/>
      <c r="AA498" s="103"/>
      <c r="AB498" s="152"/>
      <c r="AC498" s="107"/>
      <c r="AD498" s="105"/>
      <c r="AE498" s="105"/>
      <c r="AF498" s="105"/>
      <c r="AG498" s="14"/>
      <c r="AH498" s="126" t="str">
        <f>IF(BS_CONTROLE[[#This Row],[Atividade]]=0, "-", BS_CONTROLE[[#This Row],[Atividade]])</f>
        <v>-</v>
      </c>
      <c r="AI498" s="8" t="str">
        <f>IF(BS_CONTROLE[[#This Row],[Atividade]]=0, "-", BS_CONTROLE[[#This Row],[Atividade]])</f>
        <v>-</v>
      </c>
      <c r="AJ498" s="30">
        <f>BS_CONTROLE[[#This Row],[Local - Partida]]</f>
        <v>0</v>
      </c>
      <c r="AK498" s="30">
        <f>BS_CONTROLE[[#This Row],[Local - Encerramento]]</f>
        <v>0</v>
      </c>
      <c r="AL498" s="105" t="str">
        <f>IF(BS_CONTROLE[[#This Row],[Entre - Estações]]=0, "-", BS_CONTROLE[[#This Row],[Entre - Estações]])</f>
        <v>-</v>
      </c>
      <c r="AM498" s="105" t="str">
        <f>IF(BS_CONTROLE[[#This Row],[SB]]=0, "-", BS_CONTROLE[[#This Row],[SB]])</f>
        <v>-</v>
      </c>
      <c r="AN498" s="105" t="str">
        <f>IF(BS_CONTROLE[[#This Row],[SUB]]=0, "-", BS_CONTROLE[[#This Row],[SUB]])</f>
        <v>-</v>
      </c>
      <c r="AO498" s="105">
        <f>BS_CONTROLE[[#This Row],[KM - Inicio]]</f>
        <v>0</v>
      </c>
      <c r="AP498" s="105">
        <f>BS_CONTROLE[[#This Row],[KM - Inicio]]</f>
        <v>0</v>
      </c>
      <c r="AQ498" s="108"/>
      <c r="AR498" s="108"/>
      <c r="AS498" s="108"/>
      <c r="AT498" s="135"/>
      <c r="AU498" s="135"/>
      <c r="AV498" s="13"/>
      <c r="AW498" s="13"/>
      <c r="AX498" s="176" t="str">
        <f>IF(D498="","*",IFERROR(IF(ISODD(COUNT(AR498:AW498)),"ERRO",SUM((AS498-AR498),(AU498-AT498),(AW498-AV498))),"ERRO"))</f>
        <v>*</v>
      </c>
      <c r="AY498" s="153"/>
      <c r="AZ498" s="109"/>
      <c r="BA498" s="9" t="str">
        <f>IFERROR(_xlfn.XLOOKUP(AH498, BS_ATIVIDADE[ATIVIDADE],BS_ATIVIDADE[UNIDADE] ), "*")</f>
        <v>*</v>
      </c>
      <c r="BB498" s="12" t="str" cm="1">
        <f t="array" ref="BB4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8" s="12" t="str" cm="1">
        <f t="array" ref="BC4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8" s="10" t="str" cm="1">
        <f t="array" ref="BD4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8" s="150"/>
      <c r="BF498" s="15"/>
      <c r="BG498" s="16"/>
      <c r="BH498" s="16"/>
      <c r="BI498" s="16"/>
      <c r="BJ498" s="17"/>
      <c r="BK498" s="15"/>
      <c r="BL498" s="130"/>
      <c r="BM498" s="130"/>
      <c r="BN498" s="130"/>
      <c r="BO498" s="17"/>
      <c r="BP498" s="11" t="str">
        <f t="shared" si="27"/>
        <v>Aderente</v>
      </c>
      <c r="BQ498" s="18" t="str">
        <f>IF(OR(B498="",E498=""),"*",AX498/O498)</f>
        <v>*</v>
      </c>
      <c r="BR498" s="18" t="str">
        <f>IF(OR(B498="",E498=""),"*",AZ498/P498)</f>
        <v>*</v>
      </c>
      <c r="BS498" s="210" t="str">
        <f t="shared" si="28"/>
        <v/>
      </c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</row>
    <row r="499" spans="1:122">
      <c r="A499" s="45" t="str">
        <f t="shared" si="26"/>
        <v/>
      </c>
      <c r="B499" s="102"/>
      <c r="C499" s="134" t="str">
        <f>IF(BS_CONTROLE[[#This Row],[DATA]]="","",WEEKNUM(BS_CONTROLE[[#This Row],[DATA]]))</f>
        <v/>
      </c>
      <c r="D499" s="104"/>
      <c r="E499" s="126"/>
      <c r="F499" s="142" t="str">
        <f>IF(D499="","*",VLOOKUP(E499,BS_ATIVIDADE[],3,FALSE))</f>
        <v>*</v>
      </c>
      <c r="G499" s="106"/>
      <c r="H499" s="106"/>
      <c r="I499" s="105"/>
      <c r="J499" s="105"/>
      <c r="K499" s="105"/>
      <c r="L499" s="127" t="str" cm="1">
        <f t="array" ref="L4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499" s="127" t="str" cm="1">
        <f t="array" ref="M4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499" s="106"/>
      <c r="O499" s="106"/>
      <c r="P499" s="105"/>
      <c r="Q499" s="9" t="str">
        <f>IF(E499=0, "*", IFERROR(_xlfn.XLOOKUP(E499, BS_ATIVIDADE[ATIVIDADE], BS_ATIVIDADE[UNIDADE]), "*"))</f>
        <v>*</v>
      </c>
      <c r="R499" s="128" t="str" cm="1">
        <f t="array" ref="R4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499" s="128" t="str" cm="1">
        <f t="array" ref="S4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499" s="10" t="str" cm="1">
        <f t="array" ref="T4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499" s="105"/>
      <c r="V499" s="151"/>
      <c r="W499" s="104"/>
      <c r="X499" s="129"/>
      <c r="Y499" s="104"/>
      <c r="Z499" s="105"/>
      <c r="AA499" s="103"/>
      <c r="AB499" s="152"/>
      <c r="AC499" s="107"/>
      <c r="AD499" s="105"/>
      <c r="AE499" s="105"/>
      <c r="AF499" s="105"/>
      <c r="AG499" s="14"/>
      <c r="AH499" s="126" t="str">
        <f>IF(BS_CONTROLE[[#This Row],[Atividade]]=0, "-", BS_CONTROLE[[#This Row],[Atividade]])</f>
        <v>-</v>
      </c>
      <c r="AI499" s="8" t="str">
        <f>IF(BS_CONTROLE[[#This Row],[Atividade]]=0, "-", BS_CONTROLE[[#This Row],[Atividade]])</f>
        <v>-</v>
      </c>
      <c r="AJ499" s="30">
        <f>BS_CONTROLE[[#This Row],[Local - Partida]]</f>
        <v>0</v>
      </c>
      <c r="AK499" s="30">
        <f>BS_CONTROLE[[#This Row],[Local - Encerramento]]</f>
        <v>0</v>
      </c>
      <c r="AL499" s="105" t="str">
        <f>IF(BS_CONTROLE[[#This Row],[Entre - Estações]]=0, "-", BS_CONTROLE[[#This Row],[Entre - Estações]])</f>
        <v>-</v>
      </c>
      <c r="AM499" s="105" t="str">
        <f>IF(BS_CONTROLE[[#This Row],[SB]]=0, "-", BS_CONTROLE[[#This Row],[SB]])</f>
        <v>-</v>
      </c>
      <c r="AN499" s="105" t="str">
        <f>IF(BS_CONTROLE[[#This Row],[SUB]]=0, "-", BS_CONTROLE[[#This Row],[SUB]])</f>
        <v>-</v>
      </c>
      <c r="AO499" s="105">
        <f>BS_CONTROLE[[#This Row],[KM - Inicio]]</f>
        <v>0</v>
      </c>
      <c r="AP499" s="105">
        <f>BS_CONTROLE[[#This Row],[KM - Inicio]]</f>
        <v>0</v>
      </c>
      <c r="AQ499" s="108"/>
      <c r="AR499" s="108"/>
      <c r="AS499" s="108"/>
      <c r="AT499" s="135"/>
      <c r="AU499" s="135"/>
      <c r="AV499" s="13"/>
      <c r="AW499" s="13"/>
      <c r="AX499" s="176" t="str">
        <f>IF(D499="","*",IFERROR(IF(ISODD(COUNT(AR499:AW499)),"ERRO",SUM((AS499-AR499),(AU499-AT499),(AW499-AV499))),"ERRO"))</f>
        <v>*</v>
      </c>
      <c r="AY499" s="153"/>
      <c r="AZ499" s="109"/>
      <c r="BA499" s="9" t="str">
        <f>IFERROR(_xlfn.XLOOKUP(AH499, BS_ATIVIDADE[ATIVIDADE],BS_ATIVIDADE[UNIDADE] ), "*")</f>
        <v>*</v>
      </c>
      <c r="BB499" s="12" t="str" cm="1">
        <f t="array" ref="BB4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499" s="12" t="str" cm="1">
        <f t="array" ref="BC4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499" s="10" t="str" cm="1">
        <f t="array" ref="BD4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499" s="150"/>
      <c r="BF499" s="15"/>
      <c r="BG499" s="16"/>
      <c r="BH499" s="16"/>
      <c r="BI499" s="16"/>
      <c r="BJ499" s="17"/>
      <c r="BK499" s="15"/>
      <c r="BL499" s="130"/>
      <c r="BM499" s="130"/>
      <c r="BN499" s="130"/>
      <c r="BO499" s="17"/>
      <c r="BP499" s="11" t="str">
        <f t="shared" si="27"/>
        <v>Aderente</v>
      </c>
      <c r="BQ499" s="18" t="str">
        <f>IF(OR(B499="",E499=""),"*",AX499/O499)</f>
        <v>*</v>
      </c>
      <c r="BR499" s="18" t="str">
        <f>IF(OR(B499="",E499=""),"*",AZ499/P499)</f>
        <v>*</v>
      </c>
      <c r="BS499" s="210" t="str">
        <f t="shared" si="28"/>
        <v/>
      </c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</row>
    <row r="500" spans="1:122">
      <c r="A500" s="45" t="str">
        <f t="shared" si="26"/>
        <v/>
      </c>
      <c r="B500" s="102"/>
      <c r="C500" s="134" t="str">
        <f>IF(BS_CONTROLE[[#This Row],[DATA]]="","",WEEKNUM(BS_CONTROLE[[#This Row],[DATA]]))</f>
        <v/>
      </c>
      <c r="D500" s="104"/>
      <c r="E500" s="126"/>
      <c r="F500" s="142" t="str">
        <f>IF(D500="","*",VLOOKUP(E500,BS_ATIVIDADE[],3,FALSE))</f>
        <v>*</v>
      </c>
      <c r="G500" s="106"/>
      <c r="H500" s="106"/>
      <c r="I500" s="105"/>
      <c r="J500" s="105"/>
      <c r="K500" s="105"/>
      <c r="L500" s="127" t="str" cm="1">
        <f t="array" ref="L5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0" s="127" t="str" cm="1">
        <f t="array" ref="M5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0" s="106"/>
      <c r="O500" s="106"/>
      <c r="P500" s="105"/>
      <c r="Q500" s="9" t="str">
        <f>IF(E500=0, "*", IFERROR(_xlfn.XLOOKUP(E500, BS_ATIVIDADE[ATIVIDADE], BS_ATIVIDADE[UNIDADE]), "*"))</f>
        <v>*</v>
      </c>
      <c r="R500" s="128" t="str" cm="1">
        <f t="array" ref="R5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0" s="128" t="str" cm="1">
        <f t="array" ref="S5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0" s="10" t="str" cm="1">
        <f t="array" ref="T5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0" s="105"/>
      <c r="V500" s="151"/>
      <c r="W500" s="104"/>
      <c r="X500" s="129"/>
      <c r="Y500" s="104"/>
      <c r="Z500" s="105"/>
      <c r="AA500" s="103"/>
      <c r="AB500" s="152"/>
      <c r="AC500" s="107"/>
      <c r="AD500" s="105"/>
      <c r="AE500" s="105"/>
      <c r="AF500" s="105"/>
      <c r="AG500" s="14"/>
      <c r="AH500" s="126" t="str">
        <f>IF(BS_CONTROLE[[#This Row],[Atividade]]=0, "-", BS_CONTROLE[[#This Row],[Atividade]])</f>
        <v>-</v>
      </c>
      <c r="AI500" s="8" t="str">
        <f>IF(BS_CONTROLE[[#This Row],[Atividade]]=0, "-", BS_CONTROLE[[#This Row],[Atividade]])</f>
        <v>-</v>
      </c>
      <c r="AJ500" s="30">
        <f>BS_CONTROLE[[#This Row],[Local - Partida]]</f>
        <v>0</v>
      </c>
      <c r="AK500" s="30">
        <f>BS_CONTROLE[[#This Row],[Local - Encerramento]]</f>
        <v>0</v>
      </c>
      <c r="AL500" s="105" t="str">
        <f>IF(BS_CONTROLE[[#This Row],[Entre - Estações]]=0, "-", BS_CONTROLE[[#This Row],[Entre - Estações]])</f>
        <v>-</v>
      </c>
      <c r="AM500" s="105" t="str">
        <f>IF(BS_CONTROLE[[#This Row],[SB]]=0, "-", BS_CONTROLE[[#This Row],[SB]])</f>
        <v>-</v>
      </c>
      <c r="AN500" s="105" t="str">
        <f>IF(BS_CONTROLE[[#This Row],[SUB]]=0, "-", BS_CONTROLE[[#This Row],[SUB]])</f>
        <v>-</v>
      </c>
      <c r="AO500" s="105">
        <f>BS_CONTROLE[[#This Row],[KM - Inicio]]</f>
        <v>0</v>
      </c>
      <c r="AP500" s="105">
        <f>BS_CONTROLE[[#This Row],[KM - Inicio]]</f>
        <v>0</v>
      </c>
      <c r="AQ500" s="108"/>
      <c r="AR500" s="108"/>
      <c r="AS500" s="108"/>
      <c r="AT500" s="135"/>
      <c r="AU500" s="135"/>
      <c r="AV500" s="13"/>
      <c r="AW500" s="13"/>
      <c r="AX500" s="176" t="str">
        <f>IF(D500="","*",IFERROR(IF(ISODD(COUNT(AR500:AW500)),"ERRO",SUM((AS500-AR500),(AU500-AT500),(AW500-AV500))),"ERRO"))</f>
        <v>*</v>
      </c>
      <c r="AY500" s="153"/>
      <c r="AZ500" s="109"/>
      <c r="BA500" s="9" t="str">
        <f>IFERROR(_xlfn.XLOOKUP(AH500, BS_ATIVIDADE[ATIVIDADE],BS_ATIVIDADE[UNIDADE] ), "*")</f>
        <v>*</v>
      </c>
      <c r="BB500" s="12" t="str" cm="1">
        <f t="array" ref="BB5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0" s="12" t="str" cm="1">
        <f t="array" ref="BC5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0" s="10" t="str" cm="1">
        <f t="array" ref="BD5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0" s="150"/>
      <c r="BF500" s="15"/>
      <c r="BG500" s="16"/>
      <c r="BH500" s="16"/>
      <c r="BI500" s="16"/>
      <c r="BJ500" s="17"/>
      <c r="BK500" s="15"/>
      <c r="BL500" s="130"/>
      <c r="BM500" s="130"/>
      <c r="BN500" s="130"/>
      <c r="BO500" s="17"/>
      <c r="BP500" s="11" t="str">
        <f t="shared" si="27"/>
        <v>Aderente</v>
      </c>
      <c r="BQ500" s="18" t="str">
        <f>IF(OR(B500="",E500=""),"*",AX500/O500)</f>
        <v>*</v>
      </c>
      <c r="BR500" s="18" t="str">
        <f>IF(OR(B500="",E500=""),"*",AZ500/P500)</f>
        <v>*</v>
      </c>
      <c r="BS500" s="210" t="str">
        <f t="shared" si="28"/>
        <v/>
      </c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</row>
    <row r="501" spans="1:122">
      <c r="A501" s="45" t="str">
        <f t="shared" si="26"/>
        <v/>
      </c>
      <c r="B501" s="102"/>
      <c r="C501" s="134" t="str">
        <f>IF(BS_CONTROLE[[#This Row],[DATA]]="","",WEEKNUM(BS_CONTROLE[[#This Row],[DATA]]))</f>
        <v/>
      </c>
      <c r="D501" s="104"/>
      <c r="E501" s="126"/>
      <c r="F501" s="142" t="str">
        <f>IF(D501="","*",VLOOKUP(E501,BS_ATIVIDADE[],3,FALSE))</f>
        <v>*</v>
      </c>
      <c r="G501" s="106"/>
      <c r="H501" s="106"/>
      <c r="I501" s="105"/>
      <c r="J501" s="105"/>
      <c r="K501" s="105"/>
      <c r="L501" s="127" t="str" cm="1">
        <f t="array" ref="L5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1" s="127" t="str" cm="1">
        <f t="array" ref="M5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1" s="106"/>
      <c r="O501" s="106"/>
      <c r="P501" s="105"/>
      <c r="Q501" s="9" t="str">
        <f>IF(E501=0, "*", IFERROR(_xlfn.XLOOKUP(E501, BS_ATIVIDADE[ATIVIDADE], BS_ATIVIDADE[UNIDADE]), "*"))</f>
        <v>*</v>
      </c>
      <c r="R501" s="128" t="str" cm="1">
        <f t="array" ref="R5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1" s="128" t="str" cm="1">
        <f t="array" ref="S5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1" s="10" t="str" cm="1">
        <f t="array" ref="T5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1" s="105"/>
      <c r="V501" s="151"/>
      <c r="W501" s="104"/>
      <c r="X501" s="129"/>
      <c r="Y501" s="104"/>
      <c r="Z501" s="105"/>
      <c r="AA501" s="103"/>
      <c r="AB501" s="152"/>
      <c r="AC501" s="107"/>
      <c r="AD501" s="105"/>
      <c r="AE501" s="105"/>
      <c r="AF501" s="105"/>
      <c r="AG501" s="14"/>
      <c r="AH501" s="126" t="str">
        <f>IF(BS_CONTROLE[[#This Row],[Atividade]]=0, "-", BS_CONTROLE[[#This Row],[Atividade]])</f>
        <v>-</v>
      </c>
      <c r="AI501" s="8" t="str">
        <f>IF(BS_CONTROLE[[#This Row],[Atividade]]=0, "-", BS_CONTROLE[[#This Row],[Atividade]])</f>
        <v>-</v>
      </c>
      <c r="AJ501" s="30">
        <f>BS_CONTROLE[[#This Row],[Local - Partida]]</f>
        <v>0</v>
      </c>
      <c r="AK501" s="30">
        <f>BS_CONTROLE[[#This Row],[Local - Encerramento]]</f>
        <v>0</v>
      </c>
      <c r="AL501" s="105" t="str">
        <f>IF(BS_CONTROLE[[#This Row],[Entre - Estações]]=0, "-", BS_CONTROLE[[#This Row],[Entre - Estações]])</f>
        <v>-</v>
      </c>
      <c r="AM501" s="105" t="str">
        <f>IF(BS_CONTROLE[[#This Row],[SB]]=0, "-", BS_CONTROLE[[#This Row],[SB]])</f>
        <v>-</v>
      </c>
      <c r="AN501" s="105" t="str">
        <f>IF(BS_CONTROLE[[#This Row],[SUB]]=0, "-", BS_CONTROLE[[#This Row],[SUB]])</f>
        <v>-</v>
      </c>
      <c r="AO501" s="105">
        <f>BS_CONTROLE[[#This Row],[KM - Inicio]]</f>
        <v>0</v>
      </c>
      <c r="AP501" s="105">
        <f>BS_CONTROLE[[#This Row],[KM - Inicio]]</f>
        <v>0</v>
      </c>
      <c r="AQ501" s="108"/>
      <c r="AR501" s="108"/>
      <c r="AS501" s="108"/>
      <c r="AT501" s="135"/>
      <c r="AU501" s="135"/>
      <c r="AV501" s="13"/>
      <c r="AW501" s="13"/>
      <c r="AX501" s="176" t="str">
        <f>IF(D501="","*",IFERROR(IF(ISODD(COUNT(AR501:AW501)),"ERRO",SUM((AS501-AR501),(AU501-AT501),(AW501-AV501))),"ERRO"))</f>
        <v>*</v>
      </c>
      <c r="AY501" s="153"/>
      <c r="AZ501" s="109"/>
      <c r="BA501" s="9" t="str">
        <f>IFERROR(_xlfn.XLOOKUP(AH501, BS_ATIVIDADE[ATIVIDADE],BS_ATIVIDADE[UNIDADE] ), "*")</f>
        <v>*</v>
      </c>
      <c r="BB501" s="12" t="str" cm="1">
        <f t="array" ref="BB5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1" s="12" t="str" cm="1">
        <f t="array" ref="BC5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1" s="10" t="str" cm="1">
        <f t="array" ref="BD5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1" s="150"/>
      <c r="BF501" s="15"/>
      <c r="BG501" s="16"/>
      <c r="BH501" s="16"/>
      <c r="BI501" s="16"/>
      <c r="BJ501" s="17"/>
      <c r="BK501" s="15"/>
      <c r="BL501" s="130"/>
      <c r="BM501" s="130"/>
      <c r="BN501" s="130"/>
      <c r="BO501" s="17"/>
      <c r="BP501" s="11" t="str">
        <f t="shared" si="27"/>
        <v>Aderente</v>
      </c>
      <c r="BQ501" s="18" t="str">
        <f>IF(OR(B501="",E501=""),"*",AX501/O501)</f>
        <v>*</v>
      </c>
      <c r="BR501" s="18" t="str">
        <f>IF(OR(B501="",E501=""),"*",AZ501/P501)</f>
        <v>*</v>
      </c>
      <c r="BS501" s="210" t="str">
        <f t="shared" si="28"/>
        <v/>
      </c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</row>
    <row r="502" spans="1:122">
      <c r="A502" s="45" t="str">
        <f t="shared" si="26"/>
        <v/>
      </c>
      <c r="B502" s="102"/>
      <c r="C502" s="134" t="str">
        <f>IF(BS_CONTROLE[[#This Row],[DATA]]="","",WEEKNUM(BS_CONTROLE[[#This Row],[DATA]]))</f>
        <v/>
      </c>
      <c r="D502" s="104"/>
      <c r="E502" s="126"/>
      <c r="F502" s="142" t="str">
        <f>IF(D502="","*",VLOOKUP(E502,BS_ATIVIDADE[],3,FALSE))</f>
        <v>*</v>
      </c>
      <c r="G502" s="106"/>
      <c r="H502" s="106"/>
      <c r="I502" s="105"/>
      <c r="J502" s="105"/>
      <c r="K502" s="105"/>
      <c r="L502" s="127" t="str" cm="1">
        <f t="array" ref="L5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2" s="127" t="str" cm="1">
        <f t="array" ref="M5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2" s="106"/>
      <c r="O502" s="106"/>
      <c r="P502" s="105"/>
      <c r="Q502" s="9" t="str">
        <f>IF(E502=0, "*", IFERROR(_xlfn.XLOOKUP(E502, BS_ATIVIDADE[ATIVIDADE], BS_ATIVIDADE[UNIDADE]), "*"))</f>
        <v>*</v>
      </c>
      <c r="R502" s="128" t="str" cm="1">
        <f t="array" ref="R5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2" s="128" t="str" cm="1">
        <f t="array" ref="S5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2" s="10" t="str" cm="1">
        <f t="array" ref="T5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2" s="105"/>
      <c r="V502" s="151"/>
      <c r="W502" s="104"/>
      <c r="X502" s="129"/>
      <c r="Y502" s="104"/>
      <c r="Z502" s="105"/>
      <c r="AA502" s="103"/>
      <c r="AB502" s="152"/>
      <c r="AC502" s="107"/>
      <c r="AD502" s="105"/>
      <c r="AE502" s="105"/>
      <c r="AF502" s="105"/>
      <c r="AG502" s="14"/>
      <c r="AH502" s="126" t="str">
        <f>IF(BS_CONTROLE[[#This Row],[Atividade]]=0, "-", BS_CONTROLE[[#This Row],[Atividade]])</f>
        <v>-</v>
      </c>
      <c r="AI502" s="8" t="str">
        <f>IF(BS_CONTROLE[[#This Row],[Atividade]]=0, "-", BS_CONTROLE[[#This Row],[Atividade]])</f>
        <v>-</v>
      </c>
      <c r="AJ502" s="30">
        <f>BS_CONTROLE[[#This Row],[Local - Partida]]</f>
        <v>0</v>
      </c>
      <c r="AK502" s="30">
        <f>BS_CONTROLE[[#This Row],[Local - Encerramento]]</f>
        <v>0</v>
      </c>
      <c r="AL502" s="105" t="str">
        <f>IF(BS_CONTROLE[[#This Row],[Entre - Estações]]=0, "-", BS_CONTROLE[[#This Row],[Entre - Estações]])</f>
        <v>-</v>
      </c>
      <c r="AM502" s="105" t="str">
        <f>IF(BS_CONTROLE[[#This Row],[SB]]=0, "-", BS_CONTROLE[[#This Row],[SB]])</f>
        <v>-</v>
      </c>
      <c r="AN502" s="105" t="str">
        <f>IF(BS_CONTROLE[[#This Row],[SUB]]=0, "-", BS_CONTROLE[[#This Row],[SUB]])</f>
        <v>-</v>
      </c>
      <c r="AO502" s="105">
        <f>BS_CONTROLE[[#This Row],[KM - Inicio]]</f>
        <v>0</v>
      </c>
      <c r="AP502" s="105">
        <f>BS_CONTROLE[[#This Row],[KM - Inicio]]</f>
        <v>0</v>
      </c>
      <c r="AQ502" s="108"/>
      <c r="AR502" s="108"/>
      <c r="AS502" s="108"/>
      <c r="AT502" s="135"/>
      <c r="AU502" s="135"/>
      <c r="AV502" s="13"/>
      <c r="AW502" s="13"/>
      <c r="AX502" s="176" t="str">
        <f>IF(D502="","*",IFERROR(IF(ISODD(COUNT(AR502:AW502)),"ERRO",SUM((AS502-AR502),(AU502-AT502),(AW502-AV502))),"ERRO"))</f>
        <v>*</v>
      </c>
      <c r="AY502" s="153"/>
      <c r="AZ502" s="109"/>
      <c r="BA502" s="9" t="str">
        <f>IFERROR(_xlfn.XLOOKUP(AH502, BS_ATIVIDADE[ATIVIDADE],BS_ATIVIDADE[UNIDADE] ), "*")</f>
        <v>*</v>
      </c>
      <c r="BB502" s="12" t="str" cm="1">
        <f t="array" ref="BB5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2" s="12" t="str" cm="1">
        <f t="array" ref="BC5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2" s="10" t="str" cm="1">
        <f t="array" ref="BD5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2" s="150"/>
      <c r="BF502" s="15"/>
      <c r="BG502" s="16"/>
      <c r="BH502" s="16"/>
      <c r="BI502" s="16"/>
      <c r="BJ502" s="17"/>
      <c r="BK502" s="15"/>
      <c r="BL502" s="130"/>
      <c r="BM502" s="130"/>
      <c r="BN502" s="130"/>
      <c r="BO502" s="17"/>
      <c r="BP502" s="11" t="str">
        <f t="shared" si="27"/>
        <v>Aderente</v>
      </c>
      <c r="BQ502" s="18" t="str">
        <f>IF(OR(B502="",E502=""),"*",AX502/O502)</f>
        <v>*</v>
      </c>
      <c r="BR502" s="18" t="str">
        <f>IF(OR(B502="",E502=""),"*",AZ502/P502)</f>
        <v>*</v>
      </c>
      <c r="BS502" s="210" t="str">
        <f t="shared" si="28"/>
        <v/>
      </c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</row>
    <row r="503" spans="1:122">
      <c r="A503" s="45" t="str">
        <f t="shared" si="26"/>
        <v/>
      </c>
      <c r="B503" s="102"/>
      <c r="C503" s="134" t="str">
        <f>IF(BS_CONTROLE[[#This Row],[DATA]]="","",WEEKNUM(BS_CONTROLE[[#This Row],[DATA]]))</f>
        <v/>
      </c>
      <c r="D503" s="104"/>
      <c r="E503" s="126"/>
      <c r="F503" s="142" t="str">
        <f>IF(D503="","*",VLOOKUP(E503,BS_ATIVIDADE[],3,FALSE))</f>
        <v>*</v>
      </c>
      <c r="G503" s="106"/>
      <c r="H503" s="106"/>
      <c r="I503" s="105"/>
      <c r="J503" s="105"/>
      <c r="K503" s="105"/>
      <c r="L503" s="127" t="str" cm="1">
        <f t="array" ref="L5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3" s="127" t="str" cm="1">
        <f t="array" ref="M5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3" s="106"/>
      <c r="O503" s="106"/>
      <c r="P503" s="105"/>
      <c r="Q503" s="9" t="str">
        <f>IF(E503=0, "*", IFERROR(_xlfn.XLOOKUP(E503, BS_ATIVIDADE[ATIVIDADE], BS_ATIVIDADE[UNIDADE]), "*"))</f>
        <v>*</v>
      </c>
      <c r="R503" s="128" t="str" cm="1">
        <f t="array" ref="R5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3" s="128" t="str" cm="1">
        <f t="array" ref="S5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3" s="10" t="str" cm="1">
        <f t="array" ref="T5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3" s="105"/>
      <c r="V503" s="151"/>
      <c r="W503" s="104"/>
      <c r="X503" s="129"/>
      <c r="Y503" s="104"/>
      <c r="Z503" s="105"/>
      <c r="AA503" s="103"/>
      <c r="AB503" s="152"/>
      <c r="AC503" s="107"/>
      <c r="AD503" s="105"/>
      <c r="AE503" s="105"/>
      <c r="AF503" s="105"/>
      <c r="AG503" s="14"/>
      <c r="AH503" s="126" t="str">
        <f>IF(BS_CONTROLE[[#This Row],[Atividade]]=0, "-", BS_CONTROLE[[#This Row],[Atividade]])</f>
        <v>-</v>
      </c>
      <c r="AI503" s="8" t="str">
        <f>IF(BS_CONTROLE[[#This Row],[Atividade]]=0, "-", BS_CONTROLE[[#This Row],[Atividade]])</f>
        <v>-</v>
      </c>
      <c r="AJ503" s="30">
        <f>BS_CONTROLE[[#This Row],[Local - Partida]]</f>
        <v>0</v>
      </c>
      <c r="AK503" s="30">
        <f>BS_CONTROLE[[#This Row],[Local - Encerramento]]</f>
        <v>0</v>
      </c>
      <c r="AL503" s="105" t="str">
        <f>IF(BS_CONTROLE[[#This Row],[Entre - Estações]]=0, "-", BS_CONTROLE[[#This Row],[Entre - Estações]])</f>
        <v>-</v>
      </c>
      <c r="AM503" s="105" t="str">
        <f>IF(BS_CONTROLE[[#This Row],[SB]]=0, "-", BS_CONTROLE[[#This Row],[SB]])</f>
        <v>-</v>
      </c>
      <c r="AN503" s="105" t="str">
        <f>IF(BS_CONTROLE[[#This Row],[SUB]]=0, "-", BS_CONTROLE[[#This Row],[SUB]])</f>
        <v>-</v>
      </c>
      <c r="AO503" s="105">
        <f>BS_CONTROLE[[#This Row],[KM - Inicio]]</f>
        <v>0</v>
      </c>
      <c r="AP503" s="105">
        <f>BS_CONTROLE[[#This Row],[KM - Inicio]]</f>
        <v>0</v>
      </c>
      <c r="AQ503" s="108"/>
      <c r="AR503" s="108"/>
      <c r="AS503" s="108"/>
      <c r="AT503" s="135"/>
      <c r="AU503" s="135"/>
      <c r="AV503" s="13"/>
      <c r="AW503" s="13"/>
      <c r="AX503" s="176" t="str">
        <f>IF(D503="","*",IFERROR(IF(ISODD(COUNT(AR503:AW503)),"ERRO",SUM((AS503-AR503),(AU503-AT503),(AW503-AV503))),"ERRO"))</f>
        <v>*</v>
      </c>
      <c r="AY503" s="153"/>
      <c r="AZ503" s="109"/>
      <c r="BA503" s="9" t="str">
        <f>IFERROR(_xlfn.XLOOKUP(AH503, BS_ATIVIDADE[ATIVIDADE],BS_ATIVIDADE[UNIDADE] ), "*")</f>
        <v>*</v>
      </c>
      <c r="BB503" s="12" t="str" cm="1">
        <f t="array" ref="BB5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3" s="12" t="str" cm="1">
        <f t="array" ref="BC5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3" s="10" t="str" cm="1">
        <f t="array" ref="BD5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3" s="150"/>
      <c r="BF503" s="15"/>
      <c r="BG503" s="16"/>
      <c r="BH503" s="16"/>
      <c r="BI503" s="16"/>
      <c r="BJ503" s="17"/>
      <c r="BK503" s="15"/>
      <c r="BL503" s="130"/>
      <c r="BM503" s="130"/>
      <c r="BN503" s="130"/>
      <c r="BO503" s="17"/>
      <c r="BP503" s="11" t="str">
        <f t="shared" si="27"/>
        <v>Aderente</v>
      </c>
      <c r="BQ503" s="18" t="str">
        <f>IF(OR(B503="",E503=""),"*",AX503/O503)</f>
        <v>*</v>
      </c>
      <c r="BR503" s="18" t="str">
        <f>IF(OR(B503="",E503=""),"*",AZ503/P503)</f>
        <v>*</v>
      </c>
      <c r="BS503" s="210" t="str">
        <f t="shared" si="28"/>
        <v/>
      </c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</row>
    <row r="504" spans="1:122">
      <c r="A504" s="45" t="str">
        <f t="shared" si="26"/>
        <v/>
      </c>
      <c r="B504" s="102"/>
      <c r="C504" s="134" t="str">
        <f>IF(BS_CONTROLE[[#This Row],[DATA]]="","",WEEKNUM(BS_CONTROLE[[#This Row],[DATA]]))</f>
        <v/>
      </c>
      <c r="D504" s="104"/>
      <c r="E504" s="126"/>
      <c r="F504" s="142" t="str">
        <f>IF(D504="","*",VLOOKUP(E504,BS_ATIVIDADE[],3,FALSE))</f>
        <v>*</v>
      </c>
      <c r="G504" s="106"/>
      <c r="H504" s="106"/>
      <c r="I504" s="105"/>
      <c r="J504" s="105"/>
      <c r="K504" s="105"/>
      <c r="L504" s="127" t="str" cm="1">
        <f t="array" ref="L5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4" s="127" t="str" cm="1">
        <f t="array" ref="M5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4" s="106"/>
      <c r="O504" s="106"/>
      <c r="P504" s="105"/>
      <c r="Q504" s="9" t="str">
        <f>IF(E504=0, "*", IFERROR(_xlfn.XLOOKUP(E504, BS_ATIVIDADE[ATIVIDADE], BS_ATIVIDADE[UNIDADE]), "*"))</f>
        <v>*</v>
      </c>
      <c r="R504" s="128" t="str" cm="1">
        <f t="array" ref="R5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4" s="128" t="str" cm="1">
        <f t="array" ref="S5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4" s="10" t="str" cm="1">
        <f t="array" ref="T5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4" s="105"/>
      <c r="V504" s="151"/>
      <c r="W504" s="104"/>
      <c r="X504" s="129"/>
      <c r="Y504" s="104"/>
      <c r="Z504" s="105"/>
      <c r="AA504" s="103"/>
      <c r="AB504" s="152"/>
      <c r="AC504" s="107"/>
      <c r="AD504" s="105"/>
      <c r="AE504" s="105"/>
      <c r="AF504" s="105"/>
      <c r="AG504" s="14"/>
      <c r="AH504" s="126" t="str">
        <f>IF(BS_CONTROLE[[#This Row],[Atividade]]=0, "-", BS_CONTROLE[[#This Row],[Atividade]])</f>
        <v>-</v>
      </c>
      <c r="AI504" s="8" t="str">
        <f>IF(BS_CONTROLE[[#This Row],[Atividade]]=0, "-", BS_CONTROLE[[#This Row],[Atividade]])</f>
        <v>-</v>
      </c>
      <c r="AJ504" s="30">
        <f>BS_CONTROLE[[#This Row],[Local - Partida]]</f>
        <v>0</v>
      </c>
      <c r="AK504" s="30">
        <f>BS_CONTROLE[[#This Row],[Local - Encerramento]]</f>
        <v>0</v>
      </c>
      <c r="AL504" s="105" t="str">
        <f>IF(BS_CONTROLE[[#This Row],[Entre - Estações]]=0, "-", BS_CONTROLE[[#This Row],[Entre - Estações]])</f>
        <v>-</v>
      </c>
      <c r="AM504" s="105" t="str">
        <f>IF(BS_CONTROLE[[#This Row],[SB]]=0, "-", BS_CONTROLE[[#This Row],[SB]])</f>
        <v>-</v>
      </c>
      <c r="AN504" s="105" t="str">
        <f>IF(BS_CONTROLE[[#This Row],[SUB]]=0, "-", BS_CONTROLE[[#This Row],[SUB]])</f>
        <v>-</v>
      </c>
      <c r="AO504" s="105">
        <f>BS_CONTROLE[[#This Row],[KM - Inicio]]</f>
        <v>0</v>
      </c>
      <c r="AP504" s="105">
        <f>BS_CONTROLE[[#This Row],[KM - Inicio]]</f>
        <v>0</v>
      </c>
      <c r="AQ504" s="108"/>
      <c r="AR504" s="108"/>
      <c r="AS504" s="108"/>
      <c r="AT504" s="135"/>
      <c r="AU504" s="135"/>
      <c r="AV504" s="13"/>
      <c r="AW504" s="13"/>
      <c r="AX504" s="176" t="str">
        <f>IF(D504="","*",IFERROR(IF(ISODD(COUNT(AR504:AW504)),"ERRO",SUM((AS504-AR504),(AU504-AT504),(AW504-AV504))),"ERRO"))</f>
        <v>*</v>
      </c>
      <c r="AY504" s="153"/>
      <c r="AZ504" s="109"/>
      <c r="BA504" s="9" t="str">
        <f>IFERROR(_xlfn.XLOOKUP(AH504, BS_ATIVIDADE[ATIVIDADE],BS_ATIVIDADE[UNIDADE] ), "*")</f>
        <v>*</v>
      </c>
      <c r="BB504" s="12" t="str" cm="1">
        <f t="array" ref="BB5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4" s="12" t="str" cm="1">
        <f t="array" ref="BC5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4" s="10" t="str" cm="1">
        <f t="array" ref="BD5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4" s="150"/>
      <c r="BF504" s="15"/>
      <c r="BG504" s="16"/>
      <c r="BH504" s="16"/>
      <c r="BI504" s="16"/>
      <c r="BJ504" s="17"/>
      <c r="BK504" s="15"/>
      <c r="BL504" s="130"/>
      <c r="BM504" s="130"/>
      <c r="BN504" s="130"/>
      <c r="BO504" s="17"/>
      <c r="BP504" s="11" t="str">
        <f t="shared" si="27"/>
        <v>Aderente</v>
      </c>
      <c r="BQ504" s="18" t="str">
        <f>IF(OR(B504="",E504=""),"*",AX504/O504)</f>
        <v>*</v>
      </c>
      <c r="BR504" s="18" t="str">
        <f>IF(OR(B504="",E504=""),"*",AZ504/P504)</f>
        <v>*</v>
      </c>
      <c r="BS504" s="210" t="str">
        <f t="shared" si="28"/>
        <v/>
      </c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</row>
    <row r="505" spans="1:122">
      <c r="A505" s="45" t="str">
        <f t="shared" si="26"/>
        <v/>
      </c>
      <c r="B505" s="102"/>
      <c r="C505" s="134" t="str">
        <f>IF(BS_CONTROLE[[#This Row],[DATA]]="","",WEEKNUM(BS_CONTROLE[[#This Row],[DATA]]))</f>
        <v/>
      </c>
      <c r="D505" s="104"/>
      <c r="E505" s="126"/>
      <c r="F505" s="142" t="str">
        <f>IF(D505="","*",VLOOKUP(E505,BS_ATIVIDADE[],3,FALSE))</f>
        <v>*</v>
      </c>
      <c r="G505" s="106"/>
      <c r="H505" s="106"/>
      <c r="I505" s="105"/>
      <c r="J505" s="105"/>
      <c r="K505" s="105"/>
      <c r="L505" s="127" t="str" cm="1">
        <f t="array" ref="L5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5" s="127" t="str" cm="1">
        <f t="array" ref="M5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5" s="106"/>
      <c r="O505" s="106"/>
      <c r="P505" s="105"/>
      <c r="Q505" s="9" t="str">
        <f>IF(E505=0, "*", IFERROR(_xlfn.XLOOKUP(E505, BS_ATIVIDADE[ATIVIDADE], BS_ATIVIDADE[UNIDADE]), "*"))</f>
        <v>*</v>
      </c>
      <c r="R505" s="128" t="str" cm="1">
        <f t="array" ref="R5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5" s="128" t="str" cm="1">
        <f t="array" ref="S5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5" s="10" t="str" cm="1">
        <f t="array" ref="T5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5" s="105"/>
      <c r="V505" s="151"/>
      <c r="W505" s="104"/>
      <c r="X505" s="129"/>
      <c r="Y505" s="104"/>
      <c r="Z505" s="105"/>
      <c r="AA505" s="103"/>
      <c r="AB505" s="152"/>
      <c r="AC505" s="107"/>
      <c r="AD505" s="105"/>
      <c r="AE505" s="105"/>
      <c r="AF505" s="105"/>
      <c r="AG505" s="14"/>
      <c r="AH505" s="126" t="str">
        <f>IF(BS_CONTROLE[[#This Row],[Atividade]]=0, "-", BS_CONTROLE[[#This Row],[Atividade]])</f>
        <v>-</v>
      </c>
      <c r="AI505" s="8" t="str">
        <f>IF(BS_CONTROLE[[#This Row],[Atividade]]=0, "-", BS_CONTROLE[[#This Row],[Atividade]])</f>
        <v>-</v>
      </c>
      <c r="AJ505" s="30">
        <f>BS_CONTROLE[[#This Row],[Local - Partida]]</f>
        <v>0</v>
      </c>
      <c r="AK505" s="30">
        <f>BS_CONTROLE[[#This Row],[Local - Encerramento]]</f>
        <v>0</v>
      </c>
      <c r="AL505" s="105" t="str">
        <f>IF(BS_CONTROLE[[#This Row],[Entre - Estações]]=0, "-", BS_CONTROLE[[#This Row],[Entre - Estações]])</f>
        <v>-</v>
      </c>
      <c r="AM505" s="105" t="str">
        <f>IF(BS_CONTROLE[[#This Row],[SB]]=0, "-", BS_CONTROLE[[#This Row],[SB]])</f>
        <v>-</v>
      </c>
      <c r="AN505" s="105" t="str">
        <f>IF(BS_CONTROLE[[#This Row],[SUB]]=0, "-", BS_CONTROLE[[#This Row],[SUB]])</f>
        <v>-</v>
      </c>
      <c r="AO505" s="105">
        <f>BS_CONTROLE[[#This Row],[KM - Inicio]]</f>
        <v>0</v>
      </c>
      <c r="AP505" s="105">
        <f>BS_CONTROLE[[#This Row],[KM - Inicio]]</f>
        <v>0</v>
      </c>
      <c r="AQ505" s="108"/>
      <c r="AR505" s="108"/>
      <c r="AS505" s="108"/>
      <c r="AT505" s="135"/>
      <c r="AU505" s="135"/>
      <c r="AV505" s="13"/>
      <c r="AW505" s="13"/>
      <c r="AX505" s="176" t="str">
        <f>IF(D505="","*",IFERROR(IF(ISODD(COUNT(AR505:AW505)),"ERRO",SUM((AS505-AR505),(AU505-AT505),(AW505-AV505))),"ERRO"))</f>
        <v>*</v>
      </c>
      <c r="AY505" s="153"/>
      <c r="AZ505" s="109"/>
      <c r="BA505" s="9" t="str">
        <f>IFERROR(_xlfn.XLOOKUP(AH505, BS_ATIVIDADE[ATIVIDADE],BS_ATIVIDADE[UNIDADE] ), "*")</f>
        <v>*</v>
      </c>
      <c r="BB505" s="12" t="str" cm="1">
        <f t="array" ref="BB5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5" s="12" t="str" cm="1">
        <f t="array" ref="BC5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5" s="10" t="str" cm="1">
        <f t="array" ref="BD5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5" s="150"/>
      <c r="BF505" s="15"/>
      <c r="BG505" s="16"/>
      <c r="BH505" s="16"/>
      <c r="BI505" s="16"/>
      <c r="BJ505" s="17"/>
      <c r="BK505" s="15"/>
      <c r="BL505" s="130"/>
      <c r="BM505" s="130"/>
      <c r="BN505" s="130"/>
      <c r="BO505" s="17"/>
      <c r="BP505" s="11" t="str">
        <f t="shared" si="27"/>
        <v>Aderente</v>
      </c>
      <c r="BQ505" s="18" t="str">
        <f>IF(OR(B505="",E505=""),"*",AX505/O505)</f>
        <v>*</v>
      </c>
      <c r="BR505" s="18" t="str">
        <f>IF(OR(B505="",E505=""),"*",AZ505/P505)</f>
        <v>*</v>
      </c>
      <c r="BS505" s="210" t="str">
        <f t="shared" si="28"/>
        <v/>
      </c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</row>
    <row r="506" spans="1:122">
      <c r="A506" s="45" t="str">
        <f t="shared" si="26"/>
        <v/>
      </c>
      <c r="B506" s="102"/>
      <c r="C506" s="134" t="str">
        <f>IF(BS_CONTROLE[[#This Row],[DATA]]="","",WEEKNUM(BS_CONTROLE[[#This Row],[DATA]]))</f>
        <v/>
      </c>
      <c r="D506" s="104"/>
      <c r="E506" s="126"/>
      <c r="F506" s="142" t="str">
        <f>IF(D506="","*",VLOOKUP(E506,BS_ATIVIDADE[],3,FALSE))</f>
        <v>*</v>
      </c>
      <c r="G506" s="106"/>
      <c r="H506" s="106"/>
      <c r="I506" s="105"/>
      <c r="J506" s="105"/>
      <c r="K506" s="105"/>
      <c r="L506" s="127" t="str" cm="1">
        <f t="array" ref="L5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6" s="127" t="str" cm="1">
        <f t="array" ref="M5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6" s="106"/>
      <c r="O506" s="106"/>
      <c r="P506" s="105"/>
      <c r="Q506" s="9" t="str">
        <f>IF(E506=0, "*", IFERROR(_xlfn.XLOOKUP(E506, BS_ATIVIDADE[ATIVIDADE], BS_ATIVIDADE[UNIDADE]), "*"))</f>
        <v>*</v>
      </c>
      <c r="R506" s="128" t="str" cm="1">
        <f t="array" ref="R5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6" s="128" t="str" cm="1">
        <f t="array" ref="S5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6" s="10" t="str" cm="1">
        <f t="array" ref="T5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6" s="105"/>
      <c r="V506" s="151"/>
      <c r="W506" s="104"/>
      <c r="X506" s="129"/>
      <c r="Y506" s="104"/>
      <c r="Z506" s="105"/>
      <c r="AA506" s="103"/>
      <c r="AB506" s="152"/>
      <c r="AC506" s="107"/>
      <c r="AD506" s="105"/>
      <c r="AE506" s="105"/>
      <c r="AF506" s="105"/>
      <c r="AG506" s="14"/>
      <c r="AH506" s="126" t="str">
        <f>IF(BS_CONTROLE[[#This Row],[Atividade]]=0, "-", BS_CONTROLE[[#This Row],[Atividade]])</f>
        <v>-</v>
      </c>
      <c r="AI506" s="8" t="str">
        <f>IF(BS_CONTROLE[[#This Row],[Atividade]]=0, "-", BS_CONTROLE[[#This Row],[Atividade]])</f>
        <v>-</v>
      </c>
      <c r="AJ506" s="30">
        <f>BS_CONTROLE[[#This Row],[Local - Partida]]</f>
        <v>0</v>
      </c>
      <c r="AK506" s="30">
        <f>BS_CONTROLE[[#This Row],[Local - Encerramento]]</f>
        <v>0</v>
      </c>
      <c r="AL506" s="105" t="str">
        <f>IF(BS_CONTROLE[[#This Row],[Entre - Estações]]=0, "-", BS_CONTROLE[[#This Row],[Entre - Estações]])</f>
        <v>-</v>
      </c>
      <c r="AM506" s="105" t="str">
        <f>IF(BS_CONTROLE[[#This Row],[SB]]=0, "-", BS_CONTROLE[[#This Row],[SB]])</f>
        <v>-</v>
      </c>
      <c r="AN506" s="105" t="str">
        <f>IF(BS_CONTROLE[[#This Row],[SUB]]=0, "-", BS_CONTROLE[[#This Row],[SUB]])</f>
        <v>-</v>
      </c>
      <c r="AO506" s="105">
        <f>BS_CONTROLE[[#This Row],[KM - Inicio]]</f>
        <v>0</v>
      </c>
      <c r="AP506" s="105">
        <f>BS_CONTROLE[[#This Row],[KM - Inicio]]</f>
        <v>0</v>
      </c>
      <c r="AQ506" s="108"/>
      <c r="AR506" s="108"/>
      <c r="AS506" s="108"/>
      <c r="AT506" s="135"/>
      <c r="AU506" s="135"/>
      <c r="AV506" s="13"/>
      <c r="AW506" s="13"/>
      <c r="AX506" s="176" t="str">
        <f>IF(D506="","*",IFERROR(IF(ISODD(COUNT(AR506:AW506)),"ERRO",SUM((AS506-AR506),(AU506-AT506),(AW506-AV506))),"ERRO"))</f>
        <v>*</v>
      </c>
      <c r="AY506" s="153"/>
      <c r="AZ506" s="109"/>
      <c r="BA506" s="9" t="str">
        <f>IFERROR(_xlfn.XLOOKUP(AH506, BS_ATIVIDADE[ATIVIDADE],BS_ATIVIDADE[UNIDADE] ), "*")</f>
        <v>*</v>
      </c>
      <c r="BB506" s="12" t="str" cm="1">
        <f t="array" ref="BB5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6" s="12" t="str" cm="1">
        <f t="array" ref="BC5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6" s="10" t="str" cm="1">
        <f t="array" ref="BD5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6" s="150"/>
      <c r="BF506" s="15"/>
      <c r="BG506" s="16"/>
      <c r="BH506" s="16"/>
      <c r="BI506" s="16"/>
      <c r="BJ506" s="17"/>
      <c r="BK506" s="15"/>
      <c r="BL506" s="130"/>
      <c r="BM506" s="130"/>
      <c r="BN506" s="130"/>
      <c r="BO506" s="17"/>
      <c r="BP506" s="11" t="str">
        <f t="shared" si="27"/>
        <v>Aderente</v>
      </c>
      <c r="BQ506" s="18" t="str">
        <f>IF(OR(B506="",E506=""),"*",AX506/O506)</f>
        <v>*</v>
      </c>
      <c r="BR506" s="18" t="str">
        <f>IF(OR(B506="",E506=""),"*",AZ506/P506)</f>
        <v>*</v>
      </c>
      <c r="BS506" s="210" t="str">
        <f t="shared" si="28"/>
        <v/>
      </c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</row>
    <row r="507" spans="1:122">
      <c r="A507" s="45" t="str">
        <f t="shared" si="26"/>
        <v/>
      </c>
      <c r="B507" s="102"/>
      <c r="C507" s="134" t="str">
        <f>IF(BS_CONTROLE[[#This Row],[DATA]]="","",WEEKNUM(BS_CONTROLE[[#This Row],[DATA]]))</f>
        <v/>
      </c>
      <c r="D507" s="104"/>
      <c r="E507" s="126"/>
      <c r="F507" s="142" t="str">
        <f>IF(D507="","*",VLOOKUP(E507,BS_ATIVIDADE[],3,FALSE))</f>
        <v>*</v>
      </c>
      <c r="G507" s="106"/>
      <c r="H507" s="106"/>
      <c r="I507" s="105"/>
      <c r="J507" s="105"/>
      <c r="K507" s="105"/>
      <c r="L507" s="127" t="str" cm="1">
        <f t="array" ref="L5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7" s="127" t="str" cm="1">
        <f t="array" ref="M5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7" s="106"/>
      <c r="O507" s="106"/>
      <c r="P507" s="105"/>
      <c r="Q507" s="9" t="str">
        <f>IF(E507=0, "*", IFERROR(_xlfn.XLOOKUP(E507, BS_ATIVIDADE[ATIVIDADE], BS_ATIVIDADE[UNIDADE]), "*"))</f>
        <v>*</v>
      </c>
      <c r="R507" s="128" t="str" cm="1">
        <f t="array" ref="R5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7" s="128" t="str" cm="1">
        <f t="array" ref="S5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7" s="10" t="str" cm="1">
        <f t="array" ref="T5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7" s="105"/>
      <c r="V507" s="151"/>
      <c r="W507" s="104"/>
      <c r="X507" s="129"/>
      <c r="Y507" s="104"/>
      <c r="Z507" s="105"/>
      <c r="AA507" s="103"/>
      <c r="AB507" s="152"/>
      <c r="AC507" s="107"/>
      <c r="AD507" s="105"/>
      <c r="AE507" s="105"/>
      <c r="AF507" s="105"/>
      <c r="AG507" s="14"/>
      <c r="AH507" s="126" t="str">
        <f>IF(BS_CONTROLE[[#This Row],[Atividade]]=0, "-", BS_CONTROLE[[#This Row],[Atividade]])</f>
        <v>-</v>
      </c>
      <c r="AI507" s="8" t="str">
        <f>IF(BS_CONTROLE[[#This Row],[Atividade]]=0, "-", BS_CONTROLE[[#This Row],[Atividade]])</f>
        <v>-</v>
      </c>
      <c r="AJ507" s="30">
        <f>BS_CONTROLE[[#This Row],[Local - Partida]]</f>
        <v>0</v>
      </c>
      <c r="AK507" s="30">
        <f>BS_CONTROLE[[#This Row],[Local - Encerramento]]</f>
        <v>0</v>
      </c>
      <c r="AL507" s="105" t="str">
        <f>IF(BS_CONTROLE[[#This Row],[Entre - Estações]]=0, "-", BS_CONTROLE[[#This Row],[Entre - Estações]])</f>
        <v>-</v>
      </c>
      <c r="AM507" s="105" t="str">
        <f>IF(BS_CONTROLE[[#This Row],[SB]]=0, "-", BS_CONTROLE[[#This Row],[SB]])</f>
        <v>-</v>
      </c>
      <c r="AN507" s="105" t="str">
        <f>IF(BS_CONTROLE[[#This Row],[SUB]]=0, "-", BS_CONTROLE[[#This Row],[SUB]])</f>
        <v>-</v>
      </c>
      <c r="AO507" s="105">
        <f>BS_CONTROLE[[#This Row],[KM - Inicio]]</f>
        <v>0</v>
      </c>
      <c r="AP507" s="105">
        <f>BS_CONTROLE[[#This Row],[KM - Inicio]]</f>
        <v>0</v>
      </c>
      <c r="AQ507" s="108"/>
      <c r="AR507" s="108"/>
      <c r="AS507" s="108"/>
      <c r="AT507" s="135"/>
      <c r="AU507" s="135"/>
      <c r="AV507" s="13"/>
      <c r="AW507" s="13"/>
      <c r="AX507" s="176" t="str">
        <f>IF(D507="","*",IFERROR(IF(ISODD(COUNT(AR507:AW507)),"ERRO",SUM((AS507-AR507),(AU507-AT507),(AW507-AV507))),"ERRO"))</f>
        <v>*</v>
      </c>
      <c r="AY507" s="153"/>
      <c r="AZ507" s="109"/>
      <c r="BA507" s="9" t="str">
        <f>IFERROR(_xlfn.XLOOKUP(AH507, BS_ATIVIDADE[ATIVIDADE],BS_ATIVIDADE[UNIDADE] ), "*")</f>
        <v>*</v>
      </c>
      <c r="BB507" s="12" t="str" cm="1">
        <f t="array" ref="BB5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7" s="12" t="str" cm="1">
        <f t="array" ref="BC5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7" s="10" t="str" cm="1">
        <f t="array" ref="BD5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7" s="150"/>
      <c r="BF507" s="15"/>
      <c r="BG507" s="16"/>
      <c r="BH507" s="16"/>
      <c r="BI507" s="16"/>
      <c r="BJ507" s="17"/>
      <c r="BK507" s="15"/>
      <c r="BL507" s="130"/>
      <c r="BM507" s="130"/>
      <c r="BN507" s="130"/>
      <c r="BO507" s="17"/>
      <c r="BP507" s="11" t="str">
        <f t="shared" si="27"/>
        <v>Aderente</v>
      </c>
      <c r="BQ507" s="18" t="str">
        <f>IF(OR(B507="",E507=""),"*",AX507/O507)</f>
        <v>*</v>
      </c>
      <c r="BR507" s="18" t="str">
        <f>IF(OR(B507="",E507=""),"*",AZ507/P507)</f>
        <v>*</v>
      </c>
      <c r="BS507" s="210" t="str">
        <f t="shared" si="28"/>
        <v/>
      </c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</row>
    <row r="508" spans="1:122">
      <c r="A508" s="45" t="str">
        <f t="shared" si="26"/>
        <v/>
      </c>
      <c r="B508" s="102"/>
      <c r="C508" s="134" t="str">
        <f>IF(BS_CONTROLE[[#This Row],[DATA]]="","",WEEKNUM(BS_CONTROLE[[#This Row],[DATA]]))</f>
        <v/>
      </c>
      <c r="D508" s="104"/>
      <c r="E508" s="126"/>
      <c r="F508" s="142" t="str">
        <f>IF(D508="","*",VLOOKUP(E508,BS_ATIVIDADE[],3,FALSE))</f>
        <v>*</v>
      </c>
      <c r="G508" s="106"/>
      <c r="H508" s="106"/>
      <c r="I508" s="105"/>
      <c r="J508" s="105"/>
      <c r="K508" s="105"/>
      <c r="L508" s="127" t="str" cm="1">
        <f t="array" ref="L5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8" s="127" t="str" cm="1">
        <f t="array" ref="M5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8" s="106"/>
      <c r="O508" s="106"/>
      <c r="P508" s="105"/>
      <c r="Q508" s="9" t="str">
        <f>IF(E508=0, "*", IFERROR(_xlfn.XLOOKUP(E508, BS_ATIVIDADE[ATIVIDADE], BS_ATIVIDADE[UNIDADE]), "*"))</f>
        <v>*</v>
      </c>
      <c r="R508" s="128" t="str" cm="1">
        <f t="array" ref="R5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8" s="128" t="str" cm="1">
        <f t="array" ref="S5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8" s="10" t="str" cm="1">
        <f t="array" ref="T5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8" s="105"/>
      <c r="V508" s="151"/>
      <c r="W508" s="104"/>
      <c r="X508" s="129"/>
      <c r="Y508" s="104"/>
      <c r="Z508" s="105"/>
      <c r="AA508" s="103"/>
      <c r="AB508" s="152"/>
      <c r="AC508" s="107"/>
      <c r="AD508" s="105"/>
      <c r="AE508" s="105"/>
      <c r="AF508" s="105"/>
      <c r="AG508" s="14"/>
      <c r="AH508" s="126" t="str">
        <f>IF(BS_CONTROLE[[#This Row],[Atividade]]=0, "-", BS_CONTROLE[[#This Row],[Atividade]])</f>
        <v>-</v>
      </c>
      <c r="AI508" s="8" t="str">
        <f>IF(BS_CONTROLE[[#This Row],[Atividade]]=0, "-", BS_CONTROLE[[#This Row],[Atividade]])</f>
        <v>-</v>
      </c>
      <c r="AJ508" s="30">
        <f>BS_CONTROLE[[#This Row],[Local - Partida]]</f>
        <v>0</v>
      </c>
      <c r="AK508" s="30">
        <f>BS_CONTROLE[[#This Row],[Local - Encerramento]]</f>
        <v>0</v>
      </c>
      <c r="AL508" s="105" t="str">
        <f>IF(BS_CONTROLE[[#This Row],[Entre - Estações]]=0, "-", BS_CONTROLE[[#This Row],[Entre - Estações]])</f>
        <v>-</v>
      </c>
      <c r="AM508" s="105" t="str">
        <f>IF(BS_CONTROLE[[#This Row],[SB]]=0, "-", BS_CONTROLE[[#This Row],[SB]])</f>
        <v>-</v>
      </c>
      <c r="AN508" s="105" t="str">
        <f>IF(BS_CONTROLE[[#This Row],[SUB]]=0, "-", BS_CONTROLE[[#This Row],[SUB]])</f>
        <v>-</v>
      </c>
      <c r="AO508" s="105">
        <f>BS_CONTROLE[[#This Row],[KM - Inicio]]</f>
        <v>0</v>
      </c>
      <c r="AP508" s="105">
        <f>BS_CONTROLE[[#This Row],[KM - Inicio]]</f>
        <v>0</v>
      </c>
      <c r="AQ508" s="108"/>
      <c r="AR508" s="108"/>
      <c r="AS508" s="108"/>
      <c r="AT508" s="135"/>
      <c r="AU508" s="135"/>
      <c r="AV508" s="13"/>
      <c r="AW508" s="13"/>
      <c r="AX508" s="176" t="str">
        <f>IF(D508="","*",IFERROR(IF(ISODD(COUNT(AR508:AW508)),"ERRO",SUM((AS508-AR508),(AU508-AT508),(AW508-AV508))),"ERRO"))</f>
        <v>*</v>
      </c>
      <c r="AY508" s="153"/>
      <c r="AZ508" s="109"/>
      <c r="BA508" s="9" t="str">
        <f>IFERROR(_xlfn.XLOOKUP(AH508, BS_ATIVIDADE[ATIVIDADE],BS_ATIVIDADE[UNIDADE] ), "*")</f>
        <v>*</v>
      </c>
      <c r="BB508" s="12" t="str" cm="1">
        <f t="array" ref="BB5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8" s="12" t="str" cm="1">
        <f t="array" ref="BC5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8" s="10" t="str" cm="1">
        <f t="array" ref="BD5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8" s="150"/>
      <c r="BF508" s="15"/>
      <c r="BG508" s="16"/>
      <c r="BH508" s="16"/>
      <c r="BI508" s="16"/>
      <c r="BJ508" s="17"/>
      <c r="BK508" s="15"/>
      <c r="BL508" s="130"/>
      <c r="BM508" s="130"/>
      <c r="BN508" s="130"/>
      <c r="BO508" s="17"/>
      <c r="BP508" s="11" t="str">
        <f t="shared" si="27"/>
        <v>Aderente</v>
      </c>
      <c r="BQ508" s="18" t="str">
        <f>IF(OR(B508="",E508=""),"*",AX508/O508)</f>
        <v>*</v>
      </c>
      <c r="BR508" s="18" t="str">
        <f>IF(OR(B508="",E508=""),"*",AZ508/P508)</f>
        <v>*</v>
      </c>
      <c r="BS508" s="210" t="str">
        <f t="shared" si="28"/>
        <v/>
      </c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</row>
    <row r="509" spans="1:122">
      <c r="A509" s="45" t="str">
        <f t="shared" si="26"/>
        <v/>
      </c>
      <c r="B509" s="102"/>
      <c r="C509" s="134" t="str">
        <f>IF(BS_CONTROLE[[#This Row],[DATA]]="","",WEEKNUM(BS_CONTROLE[[#This Row],[DATA]]))</f>
        <v/>
      </c>
      <c r="D509" s="104"/>
      <c r="E509" s="126"/>
      <c r="F509" s="142" t="str">
        <f>IF(D509="","*",VLOOKUP(E509,BS_ATIVIDADE[],3,FALSE))</f>
        <v>*</v>
      </c>
      <c r="G509" s="106"/>
      <c r="H509" s="106"/>
      <c r="I509" s="105"/>
      <c r="J509" s="105"/>
      <c r="K509" s="105"/>
      <c r="L509" s="127" t="str" cm="1">
        <f t="array" ref="L5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09" s="127" t="str" cm="1">
        <f t="array" ref="M5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09" s="106"/>
      <c r="O509" s="106"/>
      <c r="P509" s="105"/>
      <c r="Q509" s="9" t="str">
        <f>IF(E509=0, "*", IFERROR(_xlfn.XLOOKUP(E509, BS_ATIVIDADE[ATIVIDADE], BS_ATIVIDADE[UNIDADE]), "*"))</f>
        <v>*</v>
      </c>
      <c r="R509" s="128" t="str" cm="1">
        <f t="array" ref="R5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09" s="128" t="str" cm="1">
        <f t="array" ref="S5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09" s="10" t="str" cm="1">
        <f t="array" ref="T5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09" s="105"/>
      <c r="V509" s="151"/>
      <c r="W509" s="104"/>
      <c r="X509" s="129"/>
      <c r="Y509" s="104"/>
      <c r="Z509" s="105"/>
      <c r="AA509" s="103"/>
      <c r="AB509" s="152"/>
      <c r="AC509" s="107"/>
      <c r="AD509" s="105"/>
      <c r="AE509" s="105"/>
      <c r="AF509" s="105"/>
      <c r="AG509" s="14"/>
      <c r="AH509" s="126" t="str">
        <f>IF(BS_CONTROLE[[#This Row],[Atividade]]=0, "-", BS_CONTROLE[[#This Row],[Atividade]])</f>
        <v>-</v>
      </c>
      <c r="AI509" s="8" t="str">
        <f>IF(BS_CONTROLE[[#This Row],[Atividade]]=0, "-", BS_CONTROLE[[#This Row],[Atividade]])</f>
        <v>-</v>
      </c>
      <c r="AJ509" s="30">
        <f>BS_CONTROLE[[#This Row],[Local - Partida]]</f>
        <v>0</v>
      </c>
      <c r="AK509" s="30">
        <f>BS_CONTROLE[[#This Row],[Local - Encerramento]]</f>
        <v>0</v>
      </c>
      <c r="AL509" s="105" t="str">
        <f>IF(BS_CONTROLE[[#This Row],[Entre - Estações]]=0, "-", BS_CONTROLE[[#This Row],[Entre - Estações]])</f>
        <v>-</v>
      </c>
      <c r="AM509" s="105" t="str">
        <f>IF(BS_CONTROLE[[#This Row],[SB]]=0, "-", BS_CONTROLE[[#This Row],[SB]])</f>
        <v>-</v>
      </c>
      <c r="AN509" s="105" t="str">
        <f>IF(BS_CONTROLE[[#This Row],[SUB]]=0, "-", BS_CONTROLE[[#This Row],[SUB]])</f>
        <v>-</v>
      </c>
      <c r="AO509" s="105">
        <f>BS_CONTROLE[[#This Row],[KM - Inicio]]</f>
        <v>0</v>
      </c>
      <c r="AP509" s="105">
        <f>BS_CONTROLE[[#This Row],[KM - Inicio]]</f>
        <v>0</v>
      </c>
      <c r="AQ509" s="108"/>
      <c r="AR509" s="108"/>
      <c r="AS509" s="108"/>
      <c r="AT509" s="135"/>
      <c r="AU509" s="135"/>
      <c r="AV509" s="13"/>
      <c r="AW509" s="13"/>
      <c r="AX509" s="176" t="str">
        <f>IF(D509="","*",IFERROR(IF(ISODD(COUNT(AR509:AW509)),"ERRO",SUM((AS509-AR509),(AU509-AT509),(AW509-AV509))),"ERRO"))</f>
        <v>*</v>
      </c>
      <c r="AY509" s="153"/>
      <c r="AZ509" s="109"/>
      <c r="BA509" s="9" t="str">
        <f>IFERROR(_xlfn.XLOOKUP(AH509, BS_ATIVIDADE[ATIVIDADE],BS_ATIVIDADE[UNIDADE] ), "*")</f>
        <v>*</v>
      </c>
      <c r="BB509" s="12" t="str" cm="1">
        <f t="array" ref="BB5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09" s="12" t="str" cm="1">
        <f t="array" ref="BC5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09" s="10" t="str" cm="1">
        <f t="array" ref="BD5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09" s="150"/>
      <c r="BF509" s="15"/>
      <c r="BG509" s="16"/>
      <c r="BH509" s="16"/>
      <c r="BI509" s="16"/>
      <c r="BJ509" s="17"/>
      <c r="BK509" s="15"/>
      <c r="BL509" s="130"/>
      <c r="BM509" s="130"/>
      <c r="BN509" s="130"/>
      <c r="BO509" s="17"/>
      <c r="BP509" s="11" t="str">
        <f t="shared" si="27"/>
        <v>Aderente</v>
      </c>
      <c r="BQ509" s="18" t="str">
        <f>IF(OR(B509="",E509=""),"*",AX509/O509)</f>
        <v>*</v>
      </c>
      <c r="BR509" s="18" t="str">
        <f>IF(OR(B509="",E509=""),"*",AZ509/P509)</f>
        <v>*</v>
      </c>
      <c r="BS509" s="210" t="str">
        <f t="shared" si="28"/>
        <v/>
      </c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</row>
    <row r="510" spans="1:122">
      <c r="A510" s="45" t="str">
        <f t="shared" si="26"/>
        <v/>
      </c>
      <c r="B510" s="102"/>
      <c r="C510" s="134" t="str">
        <f>IF(BS_CONTROLE[[#This Row],[DATA]]="","",WEEKNUM(BS_CONTROLE[[#This Row],[DATA]]))</f>
        <v/>
      </c>
      <c r="D510" s="104"/>
      <c r="E510" s="126"/>
      <c r="F510" s="142" t="str">
        <f>IF(D510="","*",VLOOKUP(E510,BS_ATIVIDADE[],3,FALSE))</f>
        <v>*</v>
      </c>
      <c r="G510" s="106"/>
      <c r="H510" s="106"/>
      <c r="I510" s="105"/>
      <c r="J510" s="105"/>
      <c r="K510" s="105"/>
      <c r="L510" s="127" t="str" cm="1">
        <f t="array" ref="L5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0" s="127" t="str" cm="1">
        <f t="array" ref="M5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0" s="106"/>
      <c r="O510" s="106"/>
      <c r="P510" s="105"/>
      <c r="Q510" s="9" t="str">
        <f>IF(E510=0, "*", IFERROR(_xlfn.XLOOKUP(E510, BS_ATIVIDADE[ATIVIDADE], BS_ATIVIDADE[UNIDADE]), "*"))</f>
        <v>*</v>
      </c>
      <c r="R510" s="128" t="str" cm="1">
        <f t="array" ref="R5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0" s="128" t="str" cm="1">
        <f t="array" ref="S5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0" s="10" t="str" cm="1">
        <f t="array" ref="T5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0" s="105"/>
      <c r="V510" s="151"/>
      <c r="W510" s="104"/>
      <c r="X510" s="129"/>
      <c r="Y510" s="104"/>
      <c r="Z510" s="105"/>
      <c r="AA510" s="103"/>
      <c r="AB510" s="152"/>
      <c r="AC510" s="107"/>
      <c r="AD510" s="105"/>
      <c r="AE510" s="105"/>
      <c r="AF510" s="105"/>
      <c r="AG510" s="14"/>
      <c r="AH510" s="126" t="str">
        <f>IF(BS_CONTROLE[[#This Row],[Atividade]]=0, "-", BS_CONTROLE[[#This Row],[Atividade]])</f>
        <v>-</v>
      </c>
      <c r="AI510" s="8" t="str">
        <f>IF(BS_CONTROLE[[#This Row],[Atividade]]=0, "-", BS_CONTROLE[[#This Row],[Atividade]])</f>
        <v>-</v>
      </c>
      <c r="AJ510" s="30">
        <f>BS_CONTROLE[[#This Row],[Local - Partida]]</f>
        <v>0</v>
      </c>
      <c r="AK510" s="30">
        <f>BS_CONTROLE[[#This Row],[Local - Encerramento]]</f>
        <v>0</v>
      </c>
      <c r="AL510" s="105" t="str">
        <f>IF(BS_CONTROLE[[#This Row],[Entre - Estações]]=0, "-", BS_CONTROLE[[#This Row],[Entre - Estações]])</f>
        <v>-</v>
      </c>
      <c r="AM510" s="105" t="str">
        <f>IF(BS_CONTROLE[[#This Row],[SB]]=0, "-", BS_CONTROLE[[#This Row],[SB]])</f>
        <v>-</v>
      </c>
      <c r="AN510" s="105" t="str">
        <f>IF(BS_CONTROLE[[#This Row],[SUB]]=0, "-", BS_CONTROLE[[#This Row],[SUB]])</f>
        <v>-</v>
      </c>
      <c r="AO510" s="105">
        <f>BS_CONTROLE[[#This Row],[KM - Inicio]]</f>
        <v>0</v>
      </c>
      <c r="AP510" s="105">
        <f>BS_CONTROLE[[#This Row],[KM - Inicio]]</f>
        <v>0</v>
      </c>
      <c r="AQ510" s="108"/>
      <c r="AR510" s="108"/>
      <c r="AS510" s="108"/>
      <c r="AT510" s="135"/>
      <c r="AU510" s="135"/>
      <c r="AV510" s="13"/>
      <c r="AW510" s="13"/>
      <c r="AX510" s="176" t="str">
        <f>IF(D510="","*",IFERROR(IF(ISODD(COUNT(AR510:AW510)),"ERRO",SUM((AS510-AR510),(AU510-AT510),(AW510-AV510))),"ERRO"))</f>
        <v>*</v>
      </c>
      <c r="AY510" s="153"/>
      <c r="AZ510" s="109"/>
      <c r="BA510" s="9" t="str">
        <f>IFERROR(_xlfn.XLOOKUP(AH510, BS_ATIVIDADE[ATIVIDADE],BS_ATIVIDADE[UNIDADE] ), "*")</f>
        <v>*</v>
      </c>
      <c r="BB510" s="12" t="str" cm="1">
        <f t="array" ref="BB5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0" s="12" t="str" cm="1">
        <f t="array" ref="BC5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0" s="10" t="str" cm="1">
        <f t="array" ref="BD5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0" s="150"/>
      <c r="BF510" s="15"/>
      <c r="BG510" s="16"/>
      <c r="BH510" s="16"/>
      <c r="BI510" s="16"/>
      <c r="BJ510" s="17"/>
      <c r="BK510" s="15"/>
      <c r="BL510" s="130"/>
      <c r="BM510" s="130"/>
      <c r="BN510" s="130"/>
      <c r="BO510" s="17"/>
      <c r="BP510" s="11" t="str">
        <f t="shared" si="27"/>
        <v>Aderente</v>
      </c>
      <c r="BQ510" s="18" t="str">
        <f>IF(OR(B510="",E510=""),"*",AX510/O510)</f>
        <v>*</v>
      </c>
      <c r="BR510" s="18" t="str">
        <f>IF(OR(B510="",E510=""),"*",AZ510/P510)</f>
        <v>*</v>
      </c>
      <c r="BS510" s="210" t="str">
        <f t="shared" si="28"/>
        <v/>
      </c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</row>
    <row r="511" spans="1:122">
      <c r="A511" s="45" t="str">
        <f t="shared" ref="A511:A574" si="29">D511&amp;B511</f>
        <v/>
      </c>
      <c r="B511" s="102"/>
      <c r="C511" s="134" t="str">
        <f>IF(BS_CONTROLE[[#This Row],[DATA]]="","",WEEKNUM(BS_CONTROLE[[#This Row],[DATA]]))</f>
        <v/>
      </c>
      <c r="D511" s="104"/>
      <c r="E511" s="126"/>
      <c r="F511" s="142" t="str">
        <f>IF(D511="","*",VLOOKUP(E511,BS_ATIVIDADE[],3,FALSE))</f>
        <v>*</v>
      </c>
      <c r="G511" s="106"/>
      <c r="H511" s="106"/>
      <c r="I511" s="105"/>
      <c r="J511" s="105"/>
      <c r="K511" s="105"/>
      <c r="L511" s="127" t="str" cm="1">
        <f t="array" ref="L5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1" s="127" t="str" cm="1">
        <f t="array" ref="M5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1" s="106"/>
      <c r="O511" s="106"/>
      <c r="P511" s="105"/>
      <c r="Q511" s="9" t="str">
        <f>IF(E511=0, "*", IFERROR(_xlfn.XLOOKUP(E511, BS_ATIVIDADE[ATIVIDADE], BS_ATIVIDADE[UNIDADE]), "*"))</f>
        <v>*</v>
      </c>
      <c r="R511" s="128" t="str" cm="1">
        <f t="array" ref="R5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1" s="128" t="str" cm="1">
        <f t="array" ref="S5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1" s="10" t="str" cm="1">
        <f t="array" ref="T5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1" s="105"/>
      <c r="V511" s="151"/>
      <c r="W511" s="104"/>
      <c r="X511" s="129"/>
      <c r="Y511" s="104"/>
      <c r="Z511" s="105"/>
      <c r="AA511" s="103"/>
      <c r="AB511" s="152"/>
      <c r="AC511" s="107"/>
      <c r="AD511" s="105"/>
      <c r="AE511" s="105"/>
      <c r="AF511" s="105"/>
      <c r="AG511" s="14"/>
      <c r="AH511" s="126" t="str">
        <f>IF(BS_CONTROLE[[#This Row],[Atividade]]=0, "-", BS_CONTROLE[[#This Row],[Atividade]])</f>
        <v>-</v>
      </c>
      <c r="AI511" s="8" t="str">
        <f>IF(BS_CONTROLE[[#This Row],[Atividade]]=0, "-", BS_CONTROLE[[#This Row],[Atividade]])</f>
        <v>-</v>
      </c>
      <c r="AJ511" s="30">
        <f>BS_CONTROLE[[#This Row],[Local - Partida]]</f>
        <v>0</v>
      </c>
      <c r="AK511" s="30">
        <f>BS_CONTROLE[[#This Row],[Local - Encerramento]]</f>
        <v>0</v>
      </c>
      <c r="AL511" s="105" t="str">
        <f>IF(BS_CONTROLE[[#This Row],[Entre - Estações]]=0, "-", BS_CONTROLE[[#This Row],[Entre - Estações]])</f>
        <v>-</v>
      </c>
      <c r="AM511" s="105" t="str">
        <f>IF(BS_CONTROLE[[#This Row],[SB]]=0, "-", BS_CONTROLE[[#This Row],[SB]])</f>
        <v>-</v>
      </c>
      <c r="AN511" s="105" t="str">
        <f>IF(BS_CONTROLE[[#This Row],[SUB]]=0, "-", BS_CONTROLE[[#This Row],[SUB]])</f>
        <v>-</v>
      </c>
      <c r="AO511" s="105">
        <f>BS_CONTROLE[[#This Row],[KM - Inicio]]</f>
        <v>0</v>
      </c>
      <c r="AP511" s="105">
        <f>BS_CONTROLE[[#This Row],[KM - Inicio]]</f>
        <v>0</v>
      </c>
      <c r="AQ511" s="108"/>
      <c r="AR511" s="108"/>
      <c r="AS511" s="108"/>
      <c r="AT511" s="135"/>
      <c r="AU511" s="135"/>
      <c r="AV511" s="13"/>
      <c r="AW511" s="13"/>
      <c r="AX511" s="176" t="str">
        <f>IF(D511="","*",IFERROR(IF(ISODD(COUNT(AR511:AW511)),"ERRO",SUM((AS511-AR511),(AU511-AT511),(AW511-AV511))),"ERRO"))</f>
        <v>*</v>
      </c>
      <c r="AY511" s="153"/>
      <c r="AZ511" s="109"/>
      <c r="BA511" s="9" t="str">
        <f>IFERROR(_xlfn.XLOOKUP(AH511, BS_ATIVIDADE[ATIVIDADE],BS_ATIVIDADE[UNIDADE] ), "*")</f>
        <v>*</v>
      </c>
      <c r="BB511" s="12" t="str" cm="1">
        <f t="array" ref="BB5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1" s="12" t="str" cm="1">
        <f t="array" ref="BC5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1" s="10" t="str" cm="1">
        <f t="array" ref="BD5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1" s="150"/>
      <c r="BF511" s="15"/>
      <c r="BG511" s="16"/>
      <c r="BH511" s="16"/>
      <c r="BI511" s="16"/>
      <c r="BJ511" s="17"/>
      <c r="BK511" s="15"/>
      <c r="BL511" s="130"/>
      <c r="BM511" s="130"/>
      <c r="BN511" s="130"/>
      <c r="BO511" s="17"/>
      <c r="BP511" s="11" t="str">
        <f t="shared" ref="BP511:BP574" si="30">IF(AND(BQ511&lt;1,BR511&lt;1),"Produção e Intervalo",IF(BQ511&lt;1,"Intervalo",IF(BR511&lt;1,"Produção","Aderente")))</f>
        <v>Aderente</v>
      </c>
      <c r="BQ511" s="18" t="str">
        <f>IF(OR(B511="",E511=""),"*",AX511/O511)</f>
        <v>*</v>
      </c>
      <c r="BR511" s="18" t="str">
        <f>IF(OR(B511="",E511=""),"*",AZ511/P511)</f>
        <v>*</v>
      </c>
      <c r="BS511" s="210" t="str">
        <f t="shared" ref="BS511:BS574" si="31">IF(BM511="","",SUBSTITUTE(BL511," ","")&amp;SUBSTITUTE(BM511," ",""))</f>
        <v/>
      </c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</row>
    <row r="512" spans="1:122">
      <c r="A512" s="45" t="str">
        <f t="shared" si="29"/>
        <v/>
      </c>
      <c r="B512" s="102"/>
      <c r="C512" s="134" t="str">
        <f>IF(BS_CONTROLE[[#This Row],[DATA]]="","",WEEKNUM(BS_CONTROLE[[#This Row],[DATA]]))</f>
        <v/>
      </c>
      <c r="D512" s="104"/>
      <c r="E512" s="126"/>
      <c r="F512" s="142" t="str">
        <f>IF(D512="","*",VLOOKUP(E512,BS_ATIVIDADE[],3,FALSE))</f>
        <v>*</v>
      </c>
      <c r="G512" s="106"/>
      <c r="H512" s="106"/>
      <c r="I512" s="105"/>
      <c r="J512" s="105"/>
      <c r="K512" s="105"/>
      <c r="L512" s="127" t="str" cm="1">
        <f t="array" ref="L5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2" s="127" t="str" cm="1">
        <f t="array" ref="M5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2" s="106"/>
      <c r="O512" s="106"/>
      <c r="P512" s="105"/>
      <c r="Q512" s="9" t="str">
        <f>IF(E512=0, "*", IFERROR(_xlfn.XLOOKUP(E512, BS_ATIVIDADE[ATIVIDADE], BS_ATIVIDADE[UNIDADE]), "*"))</f>
        <v>*</v>
      </c>
      <c r="R512" s="128" t="str" cm="1">
        <f t="array" ref="R5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2" s="128" t="str" cm="1">
        <f t="array" ref="S5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2" s="10" t="str" cm="1">
        <f t="array" ref="T5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2" s="105"/>
      <c r="V512" s="151"/>
      <c r="W512" s="104"/>
      <c r="X512" s="129"/>
      <c r="Y512" s="104"/>
      <c r="Z512" s="105"/>
      <c r="AA512" s="103"/>
      <c r="AB512" s="152"/>
      <c r="AC512" s="107"/>
      <c r="AD512" s="105"/>
      <c r="AE512" s="105"/>
      <c r="AF512" s="105"/>
      <c r="AG512" s="14"/>
      <c r="AH512" s="126" t="str">
        <f>IF(BS_CONTROLE[[#This Row],[Atividade]]=0, "-", BS_CONTROLE[[#This Row],[Atividade]])</f>
        <v>-</v>
      </c>
      <c r="AI512" s="8" t="str">
        <f>IF(BS_CONTROLE[[#This Row],[Atividade]]=0, "-", BS_CONTROLE[[#This Row],[Atividade]])</f>
        <v>-</v>
      </c>
      <c r="AJ512" s="30">
        <f>BS_CONTROLE[[#This Row],[Local - Partida]]</f>
        <v>0</v>
      </c>
      <c r="AK512" s="30">
        <f>BS_CONTROLE[[#This Row],[Local - Encerramento]]</f>
        <v>0</v>
      </c>
      <c r="AL512" s="105" t="str">
        <f>IF(BS_CONTROLE[[#This Row],[Entre - Estações]]=0, "-", BS_CONTROLE[[#This Row],[Entre - Estações]])</f>
        <v>-</v>
      </c>
      <c r="AM512" s="105" t="str">
        <f>IF(BS_CONTROLE[[#This Row],[SB]]=0, "-", BS_CONTROLE[[#This Row],[SB]])</f>
        <v>-</v>
      </c>
      <c r="AN512" s="105" t="str">
        <f>IF(BS_CONTROLE[[#This Row],[SUB]]=0, "-", BS_CONTROLE[[#This Row],[SUB]])</f>
        <v>-</v>
      </c>
      <c r="AO512" s="105">
        <f>BS_CONTROLE[[#This Row],[KM - Inicio]]</f>
        <v>0</v>
      </c>
      <c r="AP512" s="105">
        <f>BS_CONTROLE[[#This Row],[KM - Inicio]]</f>
        <v>0</v>
      </c>
      <c r="AQ512" s="108"/>
      <c r="AR512" s="108"/>
      <c r="AS512" s="108"/>
      <c r="AT512" s="135"/>
      <c r="AU512" s="135"/>
      <c r="AV512" s="13"/>
      <c r="AW512" s="13"/>
      <c r="AX512" s="176" t="str">
        <f>IF(D512="","*",IFERROR(IF(ISODD(COUNT(AR512:AW512)),"ERRO",SUM((AS512-AR512),(AU512-AT512),(AW512-AV512))),"ERRO"))</f>
        <v>*</v>
      </c>
      <c r="AY512" s="153"/>
      <c r="AZ512" s="109"/>
      <c r="BA512" s="9" t="str">
        <f>IFERROR(_xlfn.XLOOKUP(AH512, BS_ATIVIDADE[ATIVIDADE],BS_ATIVIDADE[UNIDADE] ), "*")</f>
        <v>*</v>
      </c>
      <c r="BB512" s="12" t="str" cm="1">
        <f t="array" ref="BB5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2" s="12" t="str" cm="1">
        <f t="array" ref="BC5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2" s="10" t="str" cm="1">
        <f t="array" ref="BD5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2" s="150"/>
      <c r="BF512" s="15"/>
      <c r="BG512" s="16"/>
      <c r="BH512" s="16"/>
      <c r="BI512" s="16"/>
      <c r="BJ512" s="17"/>
      <c r="BK512" s="15"/>
      <c r="BL512" s="130"/>
      <c r="BM512" s="130"/>
      <c r="BN512" s="130"/>
      <c r="BO512" s="17"/>
      <c r="BP512" s="11" t="str">
        <f t="shared" si="30"/>
        <v>Aderente</v>
      </c>
      <c r="BQ512" s="18" t="str">
        <f>IF(OR(B512="",E512=""),"*",AX512/O512)</f>
        <v>*</v>
      </c>
      <c r="BR512" s="18" t="str">
        <f>IF(OR(B512="",E512=""),"*",AZ512/P512)</f>
        <v>*</v>
      </c>
      <c r="BS512" s="210" t="str">
        <f t="shared" si="31"/>
        <v/>
      </c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</row>
    <row r="513" spans="1:122">
      <c r="A513" s="45" t="str">
        <f t="shared" si="29"/>
        <v/>
      </c>
      <c r="B513" s="102"/>
      <c r="C513" s="134" t="str">
        <f>IF(BS_CONTROLE[[#This Row],[DATA]]="","",WEEKNUM(BS_CONTROLE[[#This Row],[DATA]]))</f>
        <v/>
      </c>
      <c r="D513" s="104"/>
      <c r="E513" s="126"/>
      <c r="F513" s="142" t="str">
        <f>IF(D513="","*",VLOOKUP(E513,BS_ATIVIDADE[],3,FALSE))</f>
        <v>*</v>
      </c>
      <c r="G513" s="106"/>
      <c r="H513" s="106"/>
      <c r="I513" s="105"/>
      <c r="J513" s="105"/>
      <c r="K513" s="105"/>
      <c r="L513" s="127" t="str" cm="1">
        <f t="array" ref="L5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3" s="127" t="str" cm="1">
        <f t="array" ref="M5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3" s="106"/>
      <c r="O513" s="106"/>
      <c r="P513" s="105"/>
      <c r="Q513" s="9" t="str">
        <f>IF(E513=0, "*", IFERROR(_xlfn.XLOOKUP(E513, BS_ATIVIDADE[ATIVIDADE], BS_ATIVIDADE[UNIDADE]), "*"))</f>
        <v>*</v>
      </c>
      <c r="R513" s="128" t="str" cm="1">
        <f t="array" ref="R5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3" s="128" t="str" cm="1">
        <f t="array" ref="S5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3" s="10" t="str" cm="1">
        <f t="array" ref="T5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3" s="105"/>
      <c r="V513" s="151"/>
      <c r="W513" s="104"/>
      <c r="X513" s="129"/>
      <c r="Y513" s="104"/>
      <c r="Z513" s="105"/>
      <c r="AA513" s="103"/>
      <c r="AB513" s="152"/>
      <c r="AC513" s="107"/>
      <c r="AD513" s="105"/>
      <c r="AE513" s="105"/>
      <c r="AF513" s="105"/>
      <c r="AG513" s="14"/>
      <c r="AH513" s="126" t="str">
        <f>IF(BS_CONTROLE[[#This Row],[Atividade]]=0, "-", BS_CONTROLE[[#This Row],[Atividade]])</f>
        <v>-</v>
      </c>
      <c r="AI513" s="8" t="str">
        <f>IF(BS_CONTROLE[[#This Row],[Atividade]]=0, "-", BS_CONTROLE[[#This Row],[Atividade]])</f>
        <v>-</v>
      </c>
      <c r="AJ513" s="30">
        <f>BS_CONTROLE[[#This Row],[Local - Partida]]</f>
        <v>0</v>
      </c>
      <c r="AK513" s="30">
        <f>BS_CONTROLE[[#This Row],[Local - Encerramento]]</f>
        <v>0</v>
      </c>
      <c r="AL513" s="105" t="str">
        <f>IF(BS_CONTROLE[[#This Row],[Entre - Estações]]=0, "-", BS_CONTROLE[[#This Row],[Entre - Estações]])</f>
        <v>-</v>
      </c>
      <c r="AM513" s="105" t="str">
        <f>IF(BS_CONTROLE[[#This Row],[SB]]=0, "-", BS_CONTROLE[[#This Row],[SB]])</f>
        <v>-</v>
      </c>
      <c r="AN513" s="105" t="str">
        <f>IF(BS_CONTROLE[[#This Row],[SUB]]=0, "-", BS_CONTROLE[[#This Row],[SUB]])</f>
        <v>-</v>
      </c>
      <c r="AO513" s="105">
        <f>BS_CONTROLE[[#This Row],[KM - Inicio]]</f>
        <v>0</v>
      </c>
      <c r="AP513" s="105">
        <f>BS_CONTROLE[[#This Row],[KM - Inicio]]</f>
        <v>0</v>
      </c>
      <c r="AQ513" s="108"/>
      <c r="AR513" s="108"/>
      <c r="AS513" s="108"/>
      <c r="AT513" s="135"/>
      <c r="AU513" s="135"/>
      <c r="AV513" s="13"/>
      <c r="AW513" s="13"/>
      <c r="AX513" s="176" t="str">
        <f>IF(D513="","*",IFERROR(IF(ISODD(COUNT(AR513:AW513)),"ERRO",SUM((AS513-AR513),(AU513-AT513),(AW513-AV513))),"ERRO"))</f>
        <v>*</v>
      </c>
      <c r="AY513" s="153"/>
      <c r="AZ513" s="109"/>
      <c r="BA513" s="9" t="str">
        <f>IFERROR(_xlfn.XLOOKUP(AH513, BS_ATIVIDADE[ATIVIDADE],BS_ATIVIDADE[UNIDADE] ), "*")</f>
        <v>*</v>
      </c>
      <c r="BB513" s="12" t="str" cm="1">
        <f t="array" ref="BB5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3" s="12" t="str" cm="1">
        <f t="array" ref="BC5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3" s="10" t="str" cm="1">
        <f t="array" ref="BD5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3" s="150"/>
      <c r="BF513" s="15"/>
      <c r="BG513" s="16"/>
      <c r="BH513" s="16"/>
      <c r="BI513" s="16"/>
      <c r="BJ513" s="17"/>
      <c r="BK513" s="15"/>
      <c r="BL513" s="130"/>
      <c r="BM513" s="130"/>
      <c r="BN513" s="130"/>
      <c r="BO513" s="17"/>
      <c r="BP513" s="11" t="str">
        <f t="shared" si="30"/>
        <v>Aderente</v>
      </c>
      <c r="BQ513" s="18" t="str">
        <f>IF(OR(B513="",E513=""),"*",AX513/O513)</f>
        <v>*</v>
      </c>
      <c r="BR513" s="18" t="str">
        <f>IF(OR(B513="",E513=""),"*",AZ513/P513)</f>
        <v>*</v>
      </c>
      <c r="BS513" s="210" t="str">
        <f t="shared" si="31"/>
        <v/>
      </c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</row>
    <row r="514" spans="1:122">
      <c r="A514" s="45" t="str">
        <f t="shared" si="29"/>
        <v/>
      </c>
      <c r="B514" s="102"/>
      <c r="C514" s="134" t="str">
        <f>IF(BS_CONTROLE[[#This Row],[DATA]]="","",WEEKNUM(BS_CONTROLE[[#This Row],[DATA]]))</f>
        <v/>
      </c>
      <c r="D514" s="104"/>
      <c r="E514" s="126"/>
      <c r="F514" s="142" t="str">
        <f>IF(D514="","*",VLOOKUP(E514,BS_ATIVIDADE[],3,FALSE))</f>
        <v>*</v>
      </c>
      <c r="G514" s="106"/>
      <c r="H514" s="106"/>
      <c r="I514" s="105"/>
      <c r="J514" s="105"/>
      <c r="K514" s="105"/>
      <c r="L514" s="127" t="str" cm="1">
        <f t="array" ref="L5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4" s="127" t="str" cm="1">
        <f t="array" ref="M5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4" s="106"/>
      <c r="O514" s="106"/>
      <c r="P514" s="105"/>
      <c r="Q514" s="9" t="str">
        <f>IF(E514=0, "*", IFERROR(_xlfn.XLOOKUP(E514, BS_ATIVIDADE[ATIVIDADE], BS_ATIVIDADE[UNIDADE]), "*"))</f>
        <v>*</v>
      </c>
      <c r="R514" s="128" t="str" cm="1">
        <f t="array" ref="R5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4" s="128" t="str" cm="1">
        <f t="array" ref="S5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4" s="10" t="str" cm="1">
        <f t="array" ref="T5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4" s="105"/>
      <c r="V514" s="151"/>
      <c r="W514" s="104"/>
      <c r="X514" s="129"/>
      <c r="Y514" s="104"/>
      <c r="Z514" s="105"/>
      <c r="AA514" s="103"/>
      <c r="AB514" s="152"/>
      <c r="AC514" s="107"/>
      <c r="AD514" s="105"/>
      <c r="AE514" s="105"/>
      <c r="AF514" s="105"/>
      <c r="AG514" s="14"/>
      <c r="AH514" s="126" t="str">
        <f>IF(BS_CONTROLE[[#This Row],[Atividade]]=0, "-", BS_CONTROLE[[#This Row],[Atividade]])</f>
        <v>-</v>
      </c>
      <c r="AI514" s="8" t="str">
        <f>IF(BS_CONTROLE[[#This Row],[Atividade]]=0, "-", BS_CONTROLE[[#This Row],[Atividade]])</f>
        <v>-</v>
      </c>
      <c r="AJ514" s="30">
        <f>BS_CONTROLE[[#This Row],[Local - Partida]]</f>
        <v>0</v>
      </c>
      <c r="AK514" s="30">
        <f>BS_CONTROLE[[#This Row],[Local - Encerramento]]</f>
        <v>0</v>
      </c>
      <c r="AL514" s="105" t="str">
        <f>IF(BS_CONTROLE[[#This Row],[Entre - Estações]]=0, "-", BS_CONTROLE[[#This Row],[Entre - Estações]])</f>
        <v>-</v>
      </c>
      <c r="AM514" s="105" t="str">
        <f>IF(BS_CONTROLE[[#This Row],[SB]]=0, "-", BS_CONTROLE[[#This Row],[SB]])</f>
        <v>-</v>
      </c>
      <c r="AN514" s="105" t="str">
        <f>IF(BS_CONTROLE[[#This Row],[SUB]]=0, "-", BS_CONTROLE[[#This Row],[SUB]])</f>
        <v>-</v>
      </c>
      <c r="AO514" s="105">
        <f>BS_CONTROLE[[#This Row],[KM - Inicio]]</f>
        <v>0</v>
      </c>
      <c r="AP514" s="105">
        <f>BS_CONTROLE[[#This Row],[KM - Inicio]]</f>
        <v>0</v>
      </c>
      <c r="AQ514" s="108"/>
      <c r="AR514" s="108"/>
      <c r="AS514" s="108"/>
      <c r="AT514" s="135"/>
      <c r="AU514" s="135"/>
      <c r="AV514" s="13"/>
      <c r="AW514" s="13"/>
      <c r="AX514" s="176" t="str">
        <f>IF(D514="","*",IFERROR(IF(ISODD(COUNT(AR514:AW514)),"ERRO",SUM((AS514-AR514),(AU514-AT514),(AW514-AV514))),"ERRO"))</f>
        <v>*</v>
      </c>
      <c r="AY514" s="153"/>
      <c r="AZ514" s="109"/>
      <c r="BA514" s="9" t="str">
        <f>IFERROR(_xlfn.XLOOKUP(AH514, BS_ATIVIDADE[ATIVIDADE],BS_ATIVIDADE[UNIDADE] ), "*")</f>
        <v>*</v>
      </c>
      <c r="BB514" s="12" t="str" cm="1">
        <f t="array" ref="BB5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4" s="12" t="str" cm="1">
        <f t="array" ref="BC5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4" s="10" t="str" cm="1">
        <f t="array" ref="BD5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4" s="150"/>
      <c r="BF514" s="15"/>
      <c r="BG514" s="16"/>
      <c r="BH514" s="16"/>
      <c r="BI514" s="16"/>
      <c r="BJ514" s="17"/>
      <c r="BK514" s="15"/>
      <c r="BL514" s="130"/>
      <c r="BM514" s="130"/>
      <c r="BN514" s="130"/>
      <c r="BO514" s="17"/>
      <c r="BP514" s="11" t="str">
        <f t="shared" si="30"/>
        <v>Aderente</v>
      </c>
      <c r="BQ514" s="18" t="str">
        <f>IF(OR(B514="",E514=""),"*",AX514/O514)</f>
        <v>*</v>
      </c>
      <c r="BR514" s="18" t="str">
        <f>IF(OR(B514="",E514=""),"*",AZ514/P514)</f>
        <v>*</v>
      </c>
      <c r="BS514" s="210" t="str">
        <f t="shared" si="31"/>
        <v/>
      </c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</row>
    <row r="515" spans="1:122">
      <c r="A515" s="45" t="str">
        <f t="shared" si="29"/>
        <v/>
      </c>
      <c r="B515" s="102"/>
      <c r="C515" s="134" t="str">
        <f>IF(BS_CONTROLE[[#This Row],[DATA]]="","",WEEKNUM(BS_CONTROLE[[#This Row],[DATA]]))</f>
        <v/>
      </c>
      <c r="D515" s="104"/>
      <c r="E515" s="126"/>
      <c r="F515" s="142" t="str">
        <f>IF(D515="","*",VLOOKUP(E515,BS_ATIVIDADE[],3,FALSE))</f>
        <v>*</v>
      </c>
      <c r="G515" s="106"/>
      <c r="H515" s="106"/>
      <c r="I515" s="105"/>
      <c r="J515" s="105"/>
      <c r="K515" s="105"/>
      <c r="L515" s="127" t="str" cm="1">
        <f t="array" ref="L5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5" s="127" t="str" cm="1">
        <f t="array" ref="M5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5" s="106"/>
      <c r="O515" s="106"/>
      <c r="P515" s="105"/>
      <c r="Q515" s="9" t="str">
        <f>IF(E515=0, "*", IFERROR(_xlfn.XLOOKUP(E515, BS_ATIVIDADE[ATIVIDADE], BS_ATIVIDADE[UNIDADE]), "*"))</f>
        <v>*</v>
      </c>
      <c r="R515" s="128" t="str" cm="1">
        <f t="array" ref="R5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5" s="128" t="str" cm="1">
        <f t="array" ref="S5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5" s="10" t="str" cm="1">
        <f t="array" ref="T5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5" s="105"/>
      <c r="V515" s="151"/>
      <c r="W515" s="104"/>
      <c r="X515" s="129"/>
      <c r="Y515" s="104"/>
      <c r="Z515" s="105"/>
      <c r="AA515" s="103"/>
      <c r="AB515" s="152"/>
      <c r="AC515" s="107"/>
      <c r="AD515" s="105"/>
      <c r="AE515" s="105"/>
      <c r="AF515" s="105"/>
      <c r="AG515" s="14"/>
      <c r="AH515" s="126" t="str">
        <f>IF(BS_CONTROLE[[#This Row],[Atividade]]=0, "-", BS_CONTROLE[[#This Row],[Atividade]])</f>
        <v>-</v>
      </c>
      <c r="AI515" s="8" t="str">
        <f>IF(BS_CONTROLE[[#This Row],[Atividade]]=0, "-", BS_CONTROLE[[#This Row],[Atividade]])</f>
        <v>-</v>
      </c>
      <c r="AJ515" s="30">
        <f>BS_CONTROLE[[#This Row],[Local - Partida]]</f>
        <v>0</v>
      </c>
      <c r="AK515" s="30">
        <f>BS_CONTROLE[[#This Row],[Local - Encerramento]]</f>
        <v>0</v>
      </c>
      <c r="AL515" s="105" t="str">
        <f>IF(BS_CONTROLE[[#This Row],[Entre - Estações]]=0, "-", BS_CONTROLE[[#This Row],[Entre - Estações]])</f>
        <v>-</v>
      </c>
      <c r="AM515" s="105" t="str">
        <f>IF(BS_CONTROLE[[#This Row],[SB]]=0, "-", BS_CONTROLE[[#This Row],[SB]])</f>
        <v>-</v>
      </c>
      <c r="AN515" s="105" t="str">
        <f>IF(BS_CONTROLE[[#This Row],[SUB]]=0, "-", BS_CONTROLE[[#This Row],[SUB]])</f>
        <v>-</v>
      </c>
      <c r="AO515" s="105">
        <f>BS_CONTROLE[[#This Row],[KM - Inicio]]</f>
        <v>0</v>
      </c>
      <c r="AP515" s="105">
        <f>BS_CONTROLE[[#This Row],[KM - Inicio]]</f>
        <v>0</v>
      </c>
      <c r="AQ515" s="108"/>
      <c r="AR515" s="108"/>
      <c r="AS515" s="108"/>
      <c r="AT515" s="135"/>
      <c r="AU515" s="135"/>
      <c r="AV515" s="13"/>
      <c r="AW515" s="13"/>
      <c r="AX515" s="176" t="str">
        <f>IF(D515="","*",IFERROR(IF(ISODD(COUNT(AR515:AW515)),"ERRO",SUM((AS515-AR515),(AU515-AT515),(AW515-AV515))),"ERRO"))</f>
        <v>*</v>
      </c>
      <c r="AY515" s="153"/>
      <c r="AZ515" s="109"/>
      <c r="BA515" s="9" t="str">
        <f>IFERROR(_xlfn.XLOOKUP(AH515, BS_ATIVIDADE[ATIVIDADE],BS_ATIVIDADE[UNIDADE] ), "*")</f>
        <v>*</v>
      </c>
      <c r="BB515" s="12" t="str" cm="1">
        <f t="array" ref="BB5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5" s="12" t="str" cm="1">
        <f t="array" ref="BC5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5" s="10" t="str" cm="1">
        <f t="array" ref="BD5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5" s="150"/>
      <c r="BF515" s="15"/>
      <c r="BG515" s="16"/>
      <c r="BH515" s="16"/>
      <c r="BI515" s="16"/>
      <c r="BJ515" s="17"/>
      <c r="BK515" s="15"/>
      <c r="BL515" s="130"/>
      <c r="BM515" s="130"/>
      <c r="BN515" s="130"/>
      <c r="BO515" s="17"/>
      <c r="BP515" s="11" t="str">
        <f t="shared" si="30"/>
        <v>Aderente</v>
      </c>
      <c r="BQ515" s="18" t="str">
        <f>IF(OR(B515="",E515=""),"*",AX515/O515)</f>
        <v>*</v>
      </c>
      <c r="BR515" s="18" t="str">
        <f>IF(OR(B515="",E515=""),"*",AZ515/P515)</f>
        <v>*</v>
      </c>
      <c r="BS515" s="210" t="str">
        <f t="shared" si="31"/>
        <v/>
      </c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</row>
    <row r="516" spans="1:122">
      <c r="A516" s="45" t="str">
        <f t="shared" si="29"/>
        <v/>
      </c>
      <c r="B516" s="102"/>
      <c r="C516" s="134" t="str">
        <f>IF(BS_CONTROLE[[#This Row],[DATA]]="","",WEEKNUM(BS_CONTROLE[[#This Row],[DATA]]))</f>
        <v/>
      </c>
      <c r="D516" s="104"/>
      <c r="E516" s="126"/>
      <c r="F516" s="142" t="str">
        <f>IF(D516="","*",VLOOKUP(E516,BS_ATIVIDADE[],3,FALSE))</f>
        <v>*</v>
      </c>
      <c r="G516" s="106"/>
      <c r="H516" s="106"/>
      <c r="I516" s="105"/>
      <c r="J516" s="105"/>
      <c r="K516" s="105"/>
      <c r="L516" s="127" t="str" cm="1">
        <f t="array" ref="L5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6" s="127" t="str" cm="1">
        <f t="array" ref="M5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6" s="106"/>
      <c r="O516" s="106"/>
      <c r="P516" s="105"/>
      <c r="Q516" s="9" t="str">
        <f>IF(E516=0, "*", IFERROR(_xlfn.XLOOKUP(E516, BS_ATIVIDADE[ATIVIDADE], BS_ATIVIDADE[UNIDADE]), "*"))</f>
        <v>*</v>
      </c>
      <c r="R516" s="128" t="str" cm="1">
        <f t="array" ref="R5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6" s="128" t="str" cm="1">
        <f t="array" ref="S5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6" s="10" t="str" cm="1">
        <f t="array" ref="T5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6" s="105"/>
      <c r="V516" s="151"/>
      <c r="W516" s="104"/>
      <c r="X516" s="129"/>
      <c r="Y516" s="104"/>
      <c r="Z516" s="105"/>
      <c r="AA516" s="103"/>
      <c r="AB516" s="152"/>
      <c r="AC516" s="107"/>
      <c r="AD516" s="105"/>
      <c r="AE516" s="105"/>
      <c r="AF516" s="105"/>
      <c r="AG516" s="14"/>
      <c r="AH516" s="126" t="str">
        <f>IF(BS_CONTROLE[[#This Row],[Atividade]]=0, "-", BS_CONTROLE[[#This Row],[Atividade]])</f>
        <v>-</v>
      </c>
      <c r="AI516" s="8" t="str">
        <f>IF(BS_CONTROLE[[#This Row],[Atividade]]=0, "-", BS_CONTROLE[[#This Row],[Atividade]])</f>
        <v>-</v>
      </c>
      <c r="AJ516" s="30">
        <f>BS_CONTROLE[[#This Row],[Local - Partida]]</f>
        <v>0</v>
      </c>
      <c r="AK516" s="30">
        <f>BS_CONTROLE[[#This Row],[Local - Encerramento]]</f>
        <v>0</v>
      </c>
      <c r="AL516" s="105" t="str">
        <f>IF(BS_CONTROLE[[#This Row],[Entre - Estações]]=0, "-", BS_CONTROLE[[#This Row],[Entre - Estações]])</f>
        <v>-</v>
      </c>
      <c r="AM516" s="105" t="str">
        <f>IF(BS_CONTROLE[[#This Row],[SB]]=0, "-", BS_CONTROLE[[#This Row],[SB]])</f>
        <v>-</v>
      </c>
      <c r="AN516" s="105" t="str">
        <f>IF(BS_CONTROLE[[#This Row],[SUB]]=0, "-", BS_CONTROLE[[#This Row],[SUB]])</f>
        <v>-</v>
      </c>
      <c r="AO516" s="105">
        <f>BS_CONTROLE[[#This Row],[KM - Inicio]]</f>
        <v>0</v>
      </c>
      <c r="AP516" s="105">
        <f>BS_CONTROLE[[#This Row],[KM - Inicio]]</f>
        <v>0</v>
      </c>
      <c r="AQ516" s="108"/>
      <c r="AR516" s="108"/>
      <c r="AS516" s="108"/>
      <c r="AT516" s="135"/>
      <c r="AU516" s="135"/>
      <c r="AV516" s="13"/>
      <c r="AW516" s="13"/>
      <c r="AX516" s="176" t="str">
        <f>IF(D516="","*",IFERROR(IF(ISODD(COUNT(AR516:AW516)),"ERRO",SUM((AS516-AR516),(AU516-AT516),(AW516-AV516))),"ERRO"))</f>
        <v>*</v>
      </c>
      <c r="AY516" s="153"/>
      <c r="AZ516" s="109"/>
      <c r="BA516" s="9" t="str">
        <f>IFERROR(_xlfn.XLOOKUP(AH516, BS_ATIVIDADE[ATIVIDADE],BS_ATIVIDADE[UNIDADE] ), "*")</f>
        <v>*</v>
      </c>
      <c r="BB516" s="12" t="str" cm="1">
        <f t="array" ref="BB5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6" s="12" t="str" cm="1">
        <f t="array" ref="BC5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6" s="10" t="str" cm="1">
        <f t="array" ref="BD5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6" s="150"/>
      <c r="BF516" s="15"/>
      <c r="BG516" s="16"/>
      <c r="BH516" s="16"/>
      <c r="BI516" s="16"/>
      <c r="BJ516" s="17"/>
      <c r="BK516" s="15"/>
      <c r="BL516" s="130"/>
      <c r="BM516" s="130"/>
      <c r="BN516" s="130"/>
      <c r="BO516" s="17"/>
      <c r="BP516" s="11" t="str">
        <f t="shared" si="30"/>
        <v>Aderente</v>
      </c>
      <c r="BQ516" s="18" t="str">
        <f>IF(OR(B516="",E516=""),"*",AX516/O516)</f>
        <v>*</v>
      </c>
      <c r="BR516" s="18" t="str">
        <f>IF(OR(B516="",E516=""),"*",AZ516/P516)</f>
        <v>*</v>
      </c>
      <c r="BS516" s="210" t="str">
        <f t="shared" si="31"/>
        <v/>
      </c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</row>
    <row r="517" spans="1:122">
      <c r="A517" s="45" t="str">
        <f t="shared" si="29"/>
        <v/>
      </c>
      <c r="B517" s="102"/>
      <c r="C517" s="134" t="str">
        <f>IF(BS_CONTROLE[[#This Row],[DATA]]="","",WEEKNUM(BS_CONTROLE[[#This Row],[DATA]]))</f>
        <v/>
      </c>
      <c r="D517" s="104"/>
      <c r="E517" s="126"/>
      <c r="F517" s="142" t="str">
        <f>IF(D517="","*",VLOOKUP(E517,BS_ATIVIDADE[],3,FALSE))</f>
        <v>*</v>
      </c>
      <c r="G517" s="106"/>
      <c r="H517" s="106"/>
      <c r="I517" s="105"/>
      <c r="J517" s="105"/>
      <c r="K517" s="105"/>
      <c r="L517" s="127" t="str" cm="1">
        <f t="array" ref="L5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7" s="127" t="str" cm="1">
        <f t="array" ref="M5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7" s="106"/>
      <c r="O517" s="106"/>
      <c r="P517" s="105"/>
      <c r="Q517" s="9" t="str">
        <f>IF(E517=0, "*", IFERROR(_xlfn.XLOOKUP(E517, BS_ATIVIDADE[ATIVIDADE], BS_ATIVIDADE[UNIDADE]), "*"))</f>
        <v>*</v>
      </c>
      <c r="R517" s="128" t="str" cm="1">
        <f t="array" ref="R5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7" s="128" t="str" cm="1">
        <f t="array" ref="S5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7" s="10" t="str" cm="1">
        <f t="array" ref="T5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7" s="105"/>
      <c r="V517" s="151"/>
      <c r="W517" s="104"/>
      <c r="X517" s="129"/>
      <c r="Y517" s="104"/>
      <c r="Z517" s="105"/>
      <c r="AA517" s="103"/>
      <c r="AB517" s="152"/>
      <c r="AC517" s="107"/>
      <c r="AD517" s="105"/>
      <c r="AE517" s="105"/>
      <c r="AF517" s="105"/>
      <c r="AG517" s="14"/>
      <c r="AH517" s="126" t="str">
        <f>IF(BS_CONTROLE[[#This Row],[Atividade]]=0, "-", BS_CONTROLE[[#This Row],[Atividade]])</f>
        <v>-</v>
      </c>
      <c r="AI517" s="8" t="str">
        <f>IF(BS_CONTROLE[[#This Row],[Atividade]]=0, "-", BS_CONTROLE[[#This Row],[Atividade]])</f>
        <v>-</v>
      </c>
      <c r="AJ517" s="30">
        <f>BS_CONTROLE[[#This Row],[Local - Partida]]</f>
        <v>0</v>
      </c>
      <c r="AK517" s="30">
        <f>BS_CONTROLE[[#This Row],[Local - Encerramento]]</f>
        <v>0</v>
      </c>
      <c r="AL517" s="105" t="str">
        <f>IF(BS_CONTROLE[[#This Row],[Entre - Estações]]=0, "-", BS_CONTROLE[[#This Row],[Entre - Estações]])</f>
        <v>-</v>
      </c>
      <c r="AM517" s="105" t="str">
        <f>IF(BS_CONTROLE[[#This Row],[SB]]=0, "-", BS_CONTROLE[[#This Row],[SB]])</f>
        <v>-</v>
      </c>
      <c r="AN517" s="105" t="str">
        <f>IF(BS_CONTROLE[[#This Row],[SUB]]=0, "-", BS_CONTROLE[[#This Row],[SUB]])</f>
        <v>-</v>
      </c>
      <c r="AO517" s="105">
        <f>BS_CONTROLE[[#This Row],[KM - Inicio]]</f>
        <v>0</v>
      </c>
      <c r="AP517" s="105">
        <f>BS_CONTROLE[[#This Row],[KM - Inicio]]</f>
        <v>0</v>
      </c>
      <c r="AQ517" s="108"/>
      <c r="AR517" s="108"/>
      <c r="AS517" s="108"/>
      <c r="AT517" s="135"/>
      <c r="AU517" s="135"/>
      <c r="AV517" s="13"/>
      <c r="AW517" s="13"/>
      <c r="AX517" s="176" t="str">
        <f>IF(D517="","*",IFERROR(IF(ISODD(COUNT(AR517:AW517)),"ERRO",SUM((AS517-AR517),(AU517-AT517),(AW517-AV517))),"ERRO"))</f>
        <v>*</v>
      </c>
      <c r="AY517" s="153"/>
      <c r="AZ517" s="109"/>
      <c r="BA517" s="9" t="str">
        <f>IFERROR(_xlfn.XLOOKUP(AH517, BS_ATIVIDADE[ATIVIDADE],BS_ATIVIDADE[UNIDADE] ), "*")</f>
        <v>*</v>
      </c>
      <c r="BB517" s="12" t="str" cm="1">
        <f t="array" ref="BB5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7" s="12" t="str" cm="1">
        <f t="array" ref="BC5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7" s="10" t="str" cm="1">
        <f t="array" ref="BD5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7" s="150"/>
      <c r="BF517" s="15"/>
      <c r="BG517" s="16"/>
      <c r="BH517" s="16"/>
      <c r="BI517" s="16"/>
      <c r="BJ517" s="17"/>
      <c r="BK517" s="15"/>
      <c r="BL517" s="130"/>
      <c r="BM517" s="130"/>
      <c r="BN517" s="130"/>
      <c r="BO517" s="17"/>
      <c r="BP517" s="11" t="str">
        <f t="shared" si="30"/>
        <v>Aderente</v>
      </c>
      <c r="BQ517" s="18" t="str">
        <f>IF(OR(B517="",E517=""),"*",AX517/O517)</f>
        <v>*</v>
      </c>
      <c r="BR517" s="18" t="str">
        <f>IF(OR(B517="",E517=""),"*",AZ517/P517)</f>
        <v>*</v>
      </c>
      <c r="BS517" s="210" t="str">
        <f t="shared" si="31"/>
        <v/>
      </c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</row>
    <row r="518" spans="1:122">
      <c r="A518" s="45" t="str">
        <f t="shared" si="29"/>
        <v/>
      </c>
      <c r="B518" s="102"/>
      <c r="C518" s="134" t="str">
        <f>IF(BS_CONTROLE[[#This Row],[DATA]]="","",WEEKNUM(BS_CONTROLE[[#This Row],[DATA]]))</f>
        <v/>
      </c>
      <c r="D518" s="104"/>
      <c r="E518" s="126"/>
      <c r="F518" s="142" t="str">
        <f>IF(D518="","*",VLOOKUP(E518,BS_ATIVIDADE[],3,FALSE))</f>
        <v>*</v>
      </c>
      <c r="G518" s="106"/>
      <c r="H518" s="106"/>
      <c r="I518" s="105"/>
      <c r="J518" s="105"/>
      <c r="K518" s="105"/>
      <c r="L518" s="127" t="str" cm="1">
        <f t="array" ref="L5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8" s="127" t="str" cm="1">
        <f t="array" ref="M5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8" s="106"/>
      <c r="O518" s="106"/>
      <c r="P518" s="105"/>
      <c r="Q518" s="9" t="str">
        <f>IF(E518=0, "*", IFERROR(_xlfn.XLOOKUP(E518, BS_ATIVIDADE[ATIVIDADE], BS_ATIVIDADE[UNIDADE]), "*"))</f>
        <v>*</v>
      </c>
      <c r="R518" s="128" t="str" cm="1">
        <f t="array" ref="R5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8" s="128" t="str" cm="1">
        <f t="array" ref="S5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8" s="10" t="str" cm="1">
        <f t="array" ref="T5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8" s="105"/>
      <c r="V518" s="151"/>
      <c r="W518" s="104"/>
      <c r="X518" s="129"/>
      <c r="Y518" s="104"/>
      <c r="Z518" s="105"/>
      <c r="AA518" s="103"/>
      <c r="AB518" s="152"/>
      <c r="AC518" s="107"/>
      <c r="AD518" s="105"/>
      <c r="AE518" s="105"/>
      <c r="AF518" s="105"/>
      <c r="AG518" s="14"/>
      <c r="AH518" s="126" t="str">
        <f>IF(BS_CONTROLE[[#This Row],[Atividade]]=0, "-", BS_CONTROLE[[#This Row],[Atividade]])</f>
        <v>-</v>
      </c>
      <c r="AI518" s="8" t="str">
        <f>IF(BS_CONTROLE[[#This Row],[Atividade]]=0, "-", BS_CONTROLE[[#This Row],[Atividade]])</f>
        <v>-</v>
      </c>
      <c r="AJ518" s="30">
        <f>BS_CONTROLE[[#This Row],[Local - Partida]]</f>
        <v>0</v>
      </c>
      <c r="AK518" s="30">
        <f>BS_CONTROLE[[#This Row],[Local - Encerramento]]</f>
        <v>0</v>
      </c>
      <c r="AL518" s="105" t="str">
        <f>IF(BS_CONTROLE[[#This Row],[Entre - Estações]]=0, "-", BS_CONTROLE[[#This Row],[Entre - Estações]])</f>
        <v>-</v>
      </c>
      <c r="AM518" s="105" t="str">
        <f>IF(BS_CONTROLE[[#This Row],[SB]]=0, "-", BS_CONTROLE[[#This Row],[SB]])</f>
        <v>-</v>
      </c>
      <c r="AN518" s="105" t="str">
        <f>IF(BS_CONTROLE[[#This Row],[SUB]]=0, "-", BS_CONTROLE[[#This Row],[SUB]])</f>
        <v>-</v>
      </c>
      <c r="AO518" s="105">
        <f>BS_CONTROLE[[#This Row],[KM - Inicio]]</f>
        <v>0</v>
      </c>
      <c r="AP518" s="105">
        <f>BS_CONTROLE[[#This Row],[KM - Inicio]]</f>
        <v>0</v>
      </c>
      <c r="AQ518" s="108"/>
      <c r="AR518" s="108"/>
      <c r="AS518" s="108"/>
      <c r="AT518" s="135"/>
      <c r="AU518" s="135"/>
      <c r="AV518" s="13"/>
      <c r="AW518" s="13"/>
      <c r="AX518" s="176" t="str">
        <f>IF(D518="","*",IFERROR(IF(ISODD(COUNT(AR518:AW518)),"ERRO",SUM((AS518-AR518),(AU518-AT518),(AW518-AV518))),"ERRO"))</f>
        <v>*</v>
      </c>
      <c r="AY518" s="153"/>
      <c r="AZ518" s="109"/>
      <c r="BA518" s="9" t="str">
        <f>IFERROR(_xlfn.XLOOKUP(AH518, BS_ATIVIDADE[ATIVIDADE],BS_ATIVIDADE[UNIDADE] ), "*")</f>
        <v>*</v>
      </c>
      <c r="BB518" s="12" t="str" cm="1">
        <f t="array" ref="BB5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8" s="12" t="str" cm="1">
        <f t="array" ref="BC5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8" s="10" t="str" cm="1">
        <f t="array" ref="BD5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8" s="150"/>
      <c r="BF518" s="15"/>
      <c r="BG518" s="16"/>
      <c r="BH518" s="16"/>
      <c r="BI518" s="16"/>
      <c r="BJ518" s="17"/>
      <c r="BK518" s="15"/>
      <c r="BL518" s="130"/>
      <c r="BM518" s="130"/>
      <c r="BN518" s="130"/>
      <c r="BO518" s="17"/>
      <c r="BP518" s="11" t="str">
        <f t="shared" si="30"/>
        <v>Aderente</v>
      </c>
      <c r="BQ518" s="18" t="str">
        <f>IF(OR(B518="",E518=""),"*",AX518/O518)</f>
        <v>*</v>
      </c>
      <c r="BR518" s="18" t="str">
        <f>IF(OR(B518="",E518=""),"*",AZ518/P518)</f>
        <v>*</v>
      </c>
      <c r="BS518" s="210" t="str">
        <f t="shared" si="31"/>
        <v/>
      </c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</row>
    <row r="519" spans="1:122">
      <c r="A519" s="45" t="str">
        <f t="shared" si="29"/>
        <v/>
      </c>
      <c r="B519" s="102"/>
      <c r="C519" s="134" t="str">
        <f>IF(BS_CONTROLE[[#This Row],[DATA]]="","",WEEKNUM(BS_CONTROLE[[#This Row],[DATA]]))</f>
        <v/>
      </c>
      <c r="D519" s="104"/>
      <c r="E519" s="126"/>
      <c r="F519" s="142" t="str">
        <f>IF(D519="","*",VLOOKUP(E519,BS_ATIVIDADE[],3,FALSE))</f>
        <v>*</v>
      </c>
      <c r="G519" s="106"/>
      <c r="H519" s="106"/>
      <c r="I519" s="105"/>
      <c r="J519" s="105"/>
      <c r="K519" s="105"/>
      <c r="L519" s="127" t="str" cm="1">
        <f t="array" ref="L5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19" s="127" t="str" cm="1">
        <f t="array" ref="M5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19" s="106"/>
      <c r="O519" s="106"/>
      <c r="P519" s="105"/>
      <c r="Q519" s="9" t="str">
        <f>IF(E519=0, "*", IFERROR(_xlfn.XLOOKUP(E519, BS_ATIVIDADE[ATIVIDADE], BS_ATIVIDADE[UNIDADE]), "*"))</f>
        <v>*</v>
      </c>
      <c r="R519" s="128" t="str" cm="1">
        <f t="array" ref="R5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19" s="128" t="str" cm="1">
        <f t="array" ref="S5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19" s="10" t="str" cm="1">
        <f t="array" ref="T5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19" s="105"/>
      <c r="V519" s="151"/>
      <c r="W519" s="104"/>
      <c r="X519" s="129"/>
      <c r="Y519" s="104"/>
      <c r="Z519" s="105"/>
      <c r="AA519" s="103"/>
      <c r="AB519" s="152"/>
      <c r="AC519" s="107"/>
      <c r="AD519" s="105"/>
      <c r="AE519" s="105"/>
      <c r="AF519" s="105"/>
      <c r="AG519" s="14"/>
      <c r="AH519" s="126" t="str">
        <f>IF(BS_CONTROLE[[#This Row],[Atividade]]=0, "-", BS_CONTROLE[[#This Row],[Atividade]])</f>
        <v>-</v>
      </c>
      <c r="AI519" s="8" t="str">
        <f>IF(BS_CONTROLE[[#This Row],[Atividade]]=0, "-", BS_CONTROLE[[#This Row],[Atividade]])</f>
        <v>-</v>
      </c>
      <c r="AJ519" s="30">
        <f>BS_CONTROLE[[#This Row],[Local - Partida]]</f>
        <v>0</v>
      </c>
      <c r="AK519" s="30">
        <f>BS_CONTROLE[[#This Row],[Local - Encerramento]]</f>
        <v>0</v>
      </c>
      <c r="AL519" s="105" t="str">
        <f>IF(BS_CONTROLE[[#This Row],[Entre - Estações]]=0, "-", BS_CONTROLE[[#This Row],[Entre - Estações]])</f>
        <v>-</v>
      </c>
      <c r="AM519" s="105" t="str">
        <f>IF(BS_CONTROLE[[#This Row],[SB]]=0, "-", BS_CONTROLE[[#This Row],[SB]])</f>
        <v>-</v>
      </c>
      <c r="AN519" s="105" t="str">
        <f>IF(BS_CONTROLE[[#This Row],[SUB]]=0, "-", BS_CONTROLE[[#This Row],[SUB]])</f>
        <v>-</v>
      </c>
      <c r="AO519" s="105">
        <f>BS_CONTROLE[[#This Row],[KM - Inicio]]</f>
        <v>0</v>
      </c>
      <c r="AP519" s="105">
        <f>BS_CONTROLE[[#This Row],[KM - Inicio]]</f>
        <v>0</v>
      </c>
      <c r="AQ519" s="108"/>
      <c r="AR519" s="108"/>
      <c r="AS519" s="108"/>
      <c r="AT519" s="135"/>
      <c r="AU519" s="135"/>
      <c r="AV519" s="13"/>
      <c r="AW519" s="13"/>
      <c r="AX519" s="176" t="str">
        <f>IF(D519="","*",IFERROR(IF(ISODD(COUNT(AR519:AW519)),"ERRO",SUM((AS519-AR519),(AU519-AT519),(AW519-AV519))),"ERRO"))</f>
        <v>*</v>
      </c>
      <c r="AY519" s="153"/>
      <c r="AZ519" s="109"/>
      <c r="BA519" s="9" t="str">
        <f>IFERROR(_xlfn.XLOOKUP(AH519, BS_ATIVIDADE[ATIVIDADE],BS_ATIVIDADE[UNIDADE] ), "*")</f>
        <v>*</v>
      </c>
      <c r="BB519" s="12" t="str" cm="1">
        <f t="array" ref="BB5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19" s="12" t="str" cm="1">
        <f t="array" ref="BC5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19" s="10" t="str" cm="1">
        <f t="array" ref="BD5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19" s="150"/>
      <c r="BF519" s="15"/>
      <c r="BG519" s="16"/>
      <c r="BH519" s="16"/>
      <c r="BI519" s="16"/>
      <c r="BJ519" s="17"/>
      <c r="BK519" s="15"/>
      <c r="BL519" s="130"/>
      <c r="BM519" s="130"/>
      <c r="BN519" s="130"/>
      <c r="BO519" s="17"/>
      <c r="BP519" s="11" t="str">
        <f t="shared" si="30"/>
        <v>Aderente</v>
      </c>
      <c r="BQ519" s="18" t="str">
        <f>IF(OR(B519="",E519=""),"*",AX519/O519)</f>
        <v>*</v>
      </c>
      <c r="BR519" s="18" t="str">
        <f>IF(OR(B519="",E519=""),"*",AZ519/P519)</f>
        <v>*</v>
      </c>
      <c r="BS519" s="210" t="str">
        <f t="shared" si="31"/>
        <v/>
      </c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</row>
    <row r="520" spans="1:122">
      <c r="A520" s="45" t="str">
        <f t="shared" si="29"/>
        <v/>
      </c>
      <c r="B520" s="102"/>
      <c r="C520" s="134" t="str">
        <f>IF(BS_CONTROLE[[#This Row],[DATA]]="","",WEEKNUM(BS_CONTROLE[[#This Row],[DATA]]))</f>
        <v/>
      </c>
      <c r="D520" s="104"/>
      <c r="E520" s="126"/>
      <c r="F520" s="142" t="str">
        <f>IF(D520="","*",VLOOKUP(E520,BS_ATIVIDADE[],3,FALSE))</f>
        <v>*</v>
      </c>
      <c r="G520" s="106"/>
      <c r="H520" s="106"/>
      <c r="I520" s="105"/>
      <c r="J520" s="105"/>
      <c r="K520" s="105"/>
      <c r="L520" s="127" t="str" cm="1">
        <f t="array" ref="L5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0" s="127" t="str" cm="1">
        <f t="array" ref="M5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0" s="106"/>
      <c r="O520" s="106"/>
      <c r="P520" s="105"/>
      <c r="Q520" s="9" t="str">
        <f>IF(E520=0, "*", IFERROR(_xlfn.XLOOKUP(E520, BS_ATIVIDADE[ATIVIDADE], BS_ATIVIDADE[UNIDADE]), "*"))</f>
        <v>*</v>
      </c>
      <c r="R520" s="128" t="str" cm="1">
        <f t="array" ref="R5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0" s="128" t="str" cm="1">
        <f t="array" ref="S5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0" s="10" t="str" cm="1">
        <f t="array" ref="T5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0" s="105"/>
      <c r="V520" s="151"/>
      <c r="W520" s="104"/>
      <c r="X520" s="129"/>
      <c r="Y520" s="104"/>
      <c r="Z520" s="105"/>
      <c r="AA520" s="103"/>
      <c r="AB520" s="152"/>
      <c r="AC520" s="107"/>
      <c r="AD520" s="105"/>
      <c r="AE520" s="105"/>
      <c r="AF520" s="105"/>
      <c r="AG520" s="14"/>
      <c r="AH520" s="126" t="str">
        <f>IF(BS_CONTROLE[[#This Row],[Atividade]]=0, "-", BS_CONTROLE[[#This Row],[Atividade]])</f>
        <v>-</v>
      </c>
      <c r="AI520" s="8" t="str">
        <f>IF(BS_CONTROLE[[#This Row],[Atividade]]=0, "-", BS_CONTROLE[[#This Row],[Atividade]])</f>
        <v>-</v>
      </c>
      <c r="AJ520" s="30">
        <f>BS_CONTROLE[[#This Row],[Local - Partida]]</f>
        <v>0</v>
      </c>
      <c r="AK520" s="30">
        <f>BS_CONTROLE[[#This Row],[Local - Encerramento]]</f>
        <v>0</v>
      </c>
      <c r="AL520" s="105" t="str">
        <f>IF(BS_CONTROLE[[#This Row],[Entre - Estações]]=0, "-", BS_CONTROLE[[#This Row],[Entre - Estações]])</f>
        <v>-</v>
      </c>
      <c r="AM520" s="105" t="str">
        <f>IF(BS_CONTROLE[[#This Row],[SB]]=0, "-", BS_CONTROLE[[#This Row],[SB]])</f>
        <v>-</v>
      </c>
      <c r="AN520" s="105" t="str">
        <f>IF(BS_CONTROLE[[#This Row],[SUB]]=0, "-", BS_CONTROLE[[#This Row],[SUB]])</f>
        <v>-</v>
      </c>
      <c r="AO520" s="105">
        <f>BS_CONTROLE[[#This Row],[KM - Inicio]]</f>
        <v>0</v>
      </c>
      <c r="AP520" s="105">
        <f>BS_CONTROLE[[#This Row],[KM - Inicio]]</f>
        <v>0</v>
      </c>
      <c r="AQ520" s="108"/>
      <c r="AR520" s="108"/>
      <c r="AS520" s="108"/>
      <c r="AT520" s="135"/>
      <c r="AU520" s="135"/>
      <c r="AV520" s="13"/>
      <c r="AW520" s="13"/>
      <c r="AX520" s="176" t="str">
        <f>IF(D520="","*",IFERROR(IF(ISODD(COUNT(AR520:AW520)),"ERRO",SUM((AS520-AR520),(AU520-AT520),(AW520-AV520))),"ERRO"))</f>
        <v>*</v>
      </c>
      <c r="AY520" s="153"/>
      <c r="AZ520" s="109"/>
      <c r="BA520" s="9" t="str">
        <f>IFERROR(_xlfn.XLOOKUP(AH520, BS_ATIVIDADE[ATIVIDADE],BS_ATIVIDADE[UNIDADE] ), "*")</f>
        <v>*</v>
      </c>
      <c r="BB520" s="12" t="str" cm="1">
        <f t="array" ref="BB5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0" s="12" t="str" cm="1">
        <f t="array" ref="BC5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0" s="10" t="str" cm="1">
        <f t="array" ref="BD5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0" s="150"/>
      <c r="BF520" s="15"/>
      <c r="BG520" s="16"/>
      <c r="BH520" s="16"/>
      <c r="BI520" s="16"/>
      <c r="BJ520" s="17"/>
      <c r="BK520" s="15"/>
      <c r="BL520" s="130"/>
      <c r="BM520" s="130"/>
      <c r="BN520" s="130"/>
      <c r="BO520" s="17"/>
      <c r="BP520" s="11" t="str">
        <f t="shared" si="30"/>
        <v>Aderente</v>
      </c>
      <c r="BQ520" s="18" t="str">
        <f>IF(OR(B520="",E520=""),"*",AX520/O520)</f>
        <v>*</v>
      </c>
      <c r="BR520" s="18" t="str">
        <f>IF(OR(B520="",E520=""),"*",AZ520/P520)</f>
        <v>*</v>
      </c>
      <c r="BS520" s="210" t="str">
        <f t="shared" si="31"/>
        <v/>
      </c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</row>
    <row r="521" spans="1:122">
      <c r="A521" s="45" t="str">
        <f t="shared" si="29"/>
        <v/>
      </c>
      <c r="B521" s="102"/>
      <c r="C521" s="134" t="str">
        <f>IF(BS_CONTROLE[[#This Row],[DATA]]="","",WEEKNUM(BS_CONTROLE[[#This Row],[DATA]]))</f>
        <v/>
      </c>
      <c r="D521" s="104"/>
      <c r="E521" s="126"/>
      <c r="F521" s="142" t="str">
        <f>IF(D521="","*",VLOOKUP(E521,BS_ATIVIDADE[],3,FALSE))</f>
        <v>*</v>
      </c>
      <c r="G521" s="106"/>
      <c r="H521" s="106"/>
      <c r="I521" s="105"/>
      <c r="J521" s="105"/>
      <c r="K521" s="105"/>
      <c r="L521" s="127" t="str" cm="1">
        <f t="array" ref="L5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1" s="127" t="str" cm="1">
        <f t="array" ref="M5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1" s="106"/>
      <c r="O521" s="106"/>
      <c r="P521" s="105"/>
      <c r="Q521" s="9" t="str">
        <f>IF(E521=0, "*", IFERROR(_xlfn.XLOOKUP(E521, BS_ATIVIDADE[ATIVIDADE], BS_ATIVIDADE[UNIDADE]), "*"))</f>
        <v>*</v>
      </c>
      <c r="R521" s="128" t="str" cm="1">
        <f t="array" ref="R5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1" s="128" t="str" cm="1">
        <f t="array" ref="S5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1" s="10" t="str" cm="1">
        <f t="array" ref="T5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1" s="105"/>
      <c r="V521" s="151"/>
      <c r="W521" s="104"/>
      <c r="X521" s="129"/>
      <c r="Y521" s="104"/>
      <c r="Z521" s="105"/>
      <c r="AA521" s="103"/>
      <c r="AB521" s="152"/>
      <c r="AC521" s="107"/>
      <c r="AD521" s="105"/>
      <c r="AE521" s="105"/>
      <c r="AF521" s="105"/>
      <c r="AG521" s="14"/>
      <c r="AH521" s="126" t="str">
        <f>IF(BS_CONTROLE[[#This Row],[Atividade]]=0, "-", BS_CONTROLE[[#This Row],[Atividade]])</f>
        <v>-</v>
      </c>
      <c r="AI521" s="8" t="str">
        <f>IF(BS_CONTROLE[[#This Row],[Atividade]]=0, "-", BS_CONTROLE[[#This Row],[Atividade]])</f>
        <v>-</v>
      </c>
      <c r="AJ521" s="30">
        <f>BS_CONTROLE[[#This Row],[Local - Partida]]</f>
        <v>0</v>
      </c>
      <c r="AK521" s="30">
        <f>BS_CONTROLE[[#This Row],[Local - Encerramento]]</f>
        <v>0</v>
      </c>
      <c r="AL521" s="105" t="str">
        <f>IF(BS_CONTROLE[[#This Row],[Entre - Estações]]=0, "-", BS_CONTROLE[[#This Row],[Entre - Estações]])</f>
        <v>-</v>
      </c>
      <c r="AM521" s="105" t="str">
        <f>IF(BS_CONTROLE[[#This Row],[SB]]=0, "-", BS_CONTROLE[[#This Row],[SB]])</f>
        <v>-</v>
      </c>
      <c r="AN521" s="105" t="str">
        <f>IF(BS_CONTROLE[[#This Row],[SUB]]=0, "-", BS_CONTROLE[[#This Row],[SUB]])</f>
        <v>-</v>
      </c>
      <c r="AO521" s="105">
        <f>BS_CONTROLE[[#This Row],[KM - Inicio]]</f>
        <v>0</v>
      </c>
      <c r="AP521" s="105">
        <f>BS_CONTROLE[[#This Row],[KM - Inicio]]</f>
        <v>0</v>
      </c>
      <c r="AQ521" s="108"/>
      <c r="AR521" s="108"/>
      <c r="AS521" s="108"/>
      <c r="AT521" s="135"/>
      <c r="AU521" s="135"/>
      <c r="AV521" s="13"/>
      <c r="AW521" s="13"/>
      <c r="AX521" s="176" t="str">
        <f>IF(D521="","*",IFERROR(IF(ISODD(COUNT(AR521:AW521)),"ERRO",SUM((AS521-AR521),(AU521-AT521),(AW521-AV521))),"ERRO"))</f>
        <v>*</v>
      </c>
      <c r="AY521" s="153"/>
      <c r="AZ521" s="109"/>
      <c r="BA521" s="9" t="str">
        <f>IFERROR(_xlfn.XLOOKUP(AH521, BS_ATIVIDADE[ATIVIDADE],BS_ATIVIDADE[UNIDADE] ), "*")</f>
        <v>*</v>
      </c>
      <c r="BB521" s="12" t="str" cm="1">
        <f t="array" ref="BB5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1" s="12" t="str" cm="1">
        <f t="array" ref="BC5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1" s="10" t="str" cm="1">
        <f t="array" ref="BD5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1" s="150"/>
      <c r="BF521" s="15"/>
      <c r="BG521" s="16"/>
      <c r="BH521" s="16"/>
      <c r="BI521" s="16"/>
      <c r="BJ521" s="17"/>
      <c r="BK521" s="15"/>
      <c r="BL521" s="130"/>
      <c r="BM521" s="130"/>
      <c r="BN521" s="130"/>
      <c r="BO521" s="17"/>
      <c r="BP521" s="11" t="str">
        <f t="shared" si="30"/>
        <v>Aderente</v>
      </c>
      <c r="BQ521" s="18" t="str">
        <f>IF(OR(B521="",E521=""),"*",AX521/O521)</f>
        <v>*</v>
      </c>
      <c r="BR521" s="18" t="str">
        <f>IF(OR(B521="",E521=""),"*",AZ521/P521)</f>
        <v>*</v>
      </c>
      <c r="BS521" s="210" t="str">
        <f t="shared" si="31"/>
        <v/>
      </c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</row>
    <row r="522" spans="1:122">
      <c r="A522" s="45" t="str">
        <f t="shared" si="29"/>
        <v/>
      </c>
      <c r="B522" s="102"/>
      <c r="C522" s="134" t="str">
        <f>IF(BS_CONTROLE[[#This Row],[DATA]]="","",WEEKNUM(BS_CONTROLE[[#This Row],[DATA]]))</f>
        <v/>
      </c>
      <c r="D522" s="104"/>
      <c r="E522" s="126"/>
      <c r="F522" s="142" t="str">
        <f>IF(D522="","*",VLOOKUP(E522,BS_ATIVIDADE[],3,FALSE))</f>
        <v>*</v>
      </c>
      <c r="G522" s="106"/>
      <c r="H522" s="106"/>
      <c r="I522" s="105"/>
      <c r="J522" s="105"/>
      <c r="K522" s="105"/>
      <c r="L522" s="127" t="str" cm="1">
        <f t="array" ref="L5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2" s="127" t="str" cm="1">
        <f t="array" ref="M5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2" s="106"/>
      <c r="O522" s="106"/>
      <c r="P522" s="105"/>
      <c r="Q522" s="9" t="str">
        <f>IF(E522=0, "*", IFERROR(_xlfn.XLOOKUP(E522, BS_ATIVIDADE[ATIVIDADE], BS_ATIVIDADE[UNIDADE]), "*"))</f>
        <v>*</v>
      </c>
      <c r="R522" s="128" t="str" cm="1">
        <f t="array" ref="R5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2" s="128" t="str" cm="1">
        <f t="array" ref="S5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2" s="10" t="str" cm="1">
        <f t="array" ref="T5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2" s="105"/>
      <c r="V522" s="151"/>
      <c r="W522" s="104"/>
      <c r="X522" s="129"/>
      <c r="Y522" s="104"/>
      <c r="Z522" s="105"/>
      <c r="AA522" s="103"/>
      <c r="AB522" s="152"/>
      <c r="AC522" s="107"/>
      <c r="AD522" s="105"/>
      <c r="AE522" s="105"/>
      <c r="AF522" s="105"/>
      <c r="AG522" s="14"/>
      <c r="AH522" s="126" t="str">
        <f>IF(BS_CONTROLE[[#This Row],[Atividade]]=0, "-", BS_CONTROLE[[#This Row],[Atividade]])</f>
        <v>-</v>
      </c>
      <c r="AI522" s="8" t="str">
        <f>IF(BS_CONTROLE[[#This Row],[Atividade]]=0, "-", BS_CONTROLE[[#This Row],[Atividade]])</f>
        <v>-</v>
      </c>
      <c r="AJ522" s="30">
        <f>BS_CONTROLE[[#This Row],[Local - Partida]]</f>
        <v>0</v>
      </c>
      <c r="AK522" s="30">
        <f>BS_CONTROLE[[#This Row],[Local - Encerramento]]</f>
        <v>0</v>
      </c>
      <c r="AL522" s="105" t="str">
        <f>IF(BS_CONTROLE[[#This Row],[Entre - Estações]]=0, "-", BS_CONTROLE[[#This Row],[Entre - Estações]])</f>
        <v>-</v>
      </c>
      <c r="AM522" s="105" t="str">
        <f>IF(BS_CONTROLE[[#This Row],[SB]]=0, "-", BS_CONTROLE[[#This Row],[SB]])</f>
        <v>-</v>
      </c>
      <c r="AN522" s="105" t="str">
        <f>IF(BS_CONTROLE[[#This Row],[SUB]]=0, "-", BS_CONTROLE[[#This Row],[SUB]])</f>
        <v>-</v>
      </c>
      <c r="AO522" s="105">
        <f>BS_CONTROLE[[#This Row],[KM - Inicio]]</f>
        <v>0</v>
      </c>
      <c r="AP522" s="105">
        <f>BS_CONTROLE[[#This Row],[KM - Inicio]]</f>
        <v>0</v>
      </c>
      <c r="AQ522" s="108"/>
      <c r="AR522" s="108"/>
      <c r="AS522" s="108"/>
      <c r="AT522" s="135"/>
      <c r="AU522" s="135"/>
      <c r="AV522" s="13"/>
      <c r="AW522" s="13"/>
      <c r="AX522" s="176" t="str">
        <f>IF(D522="","*",IFERROR(IF(ISODD(COUNT(AR522:AW522)),"ERRO",SUM((AS522-AR522),(AU522-AT522),(AW522-AV522))),"ERRO"))</f>
        <v>*</v>
      </c>
      <c r="AY522" s="153"/>
      <c r="AZ522" s="109"/>
      <c r="BA522" s="9" t="str">
        <f>IFERROR(_xlfn.XLOOKUP(AH522, BS_ATIVIDADE[ATIVIDADE],BS_ATIVIDADE[UNIDADE] ), "*")</f>
        <v>*</v>
      </c>
      <c r="BB522" s="12" t="str" cm="1">
        <f t="array" ref="BB5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2" s="12" t="str" cm="1">
        <f t="array" ref="BC5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2" s="10" t="str" cm="1">
        <f t="array" ref="BD5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2" s="150"/>
      <c r="BF522" s="15"/>
      <c r="BG522" s="16"/>
      <c r="BH522" s="16"/>
      <c r="BI522" s="16"/>
      <c r="BJ522" s="17"/>
      <c r="BK522" s="15"/>
      <c r="BL522" s="130"/>
      <c r="BM522" s="130"/>
      <c r="BN522" s="130"/>
      <c r="BO522" s="17"/>
      <c r="BP522" s="11" t="str">
        <f t="shared" si="30"/>
        <v>Aderente</v>
      </c>
      <c r="BQ522" s="18" t="str">
        <f>IF(OR(B522="",E522=""),"*",AX522/O522)</f>
        <v>*</v>
      </c>
      <c r="BR522" s="18" t="str">
        <f>IF(OR(B522="",E522=""),"*",AZ522/P522)</f>
        <v>*</v>
      </c>
      <c r="BS522" s="210" t="str">
        <f t="shared" si="31"/>
        <v/>
      </c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</row>
    <row r="523" spans="1:122">
      <c r="A523" s="45" t="str">
        <f t="shared" si="29"/>
        <v/>
      </c>
      <c r="B523" s="102"/>
      <c r="C523" s="134" t="str">
        <f>IF(BS_CONTROLE[[#This Row],[DATA]]="","",WEEKNUM(BS_CONTROLE[[#This Row],[DATA]]))</f>
        <v/>
      </c>
      <c r="D523" s="104"/>
      <c r="E523" s="126"/>
      <c r="F523" s="142" t="str">
        <f>IF(D523="","*",VLOOKUP(E523,BS_ATIVIDADE[],3,FALSE))</f>
        <v>*</v>
      </c>
      <c r="G523" s="106"/>
      <c r="H523" s="106"/>
      <c r="I523" s="105"/>
      <c r="J523" s="105"/>
      <c r="K523" s="105"/>
      <c r="L523" s="127" t="str" cm="1">
        <f t="array" ref="L5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3" s="127" t="str" cm="1">
        <f t="array" ref="M5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3" s="106"/>
      <c r="O523" s="106"/>
      <c r="P523" s="105"/>
      <c r="Q523" s="9" t="str">
        <f>IF(E523=0, "*", IFERROR(_xlfn.XLOOKUP(E523, BS_ATIVIDADE[ATIVIDADE], BS_ATIVIDADE[UNIDADE]), "*"))</f>
        <v>*</v>
      </c>
      <c r="R523" s="128" t="str" cm="1">
        <f t="array" ref="R5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3" s="128" t="str" cm="1">
        <f t="array" ref="S5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3" s="10" t="str" cm="1">
        <f t="array" ref="T5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3" s="105"/>
      <c r="V523" s="151"/>
      <c r="W523" s="104"/>
      <c r="X523" s="129"/>
      <c r="Y523" s="104"/>
      <c r="Z523" s="105"/>
      <c r="AA523" s="103"/>
      <c r="AB523" s="152"/>
      <c r="AC523" s="107"/>
      <c r="AD523" s="105"/>
      <c r="AE523" s="105"/>
      <c r="AF523" s="105"/>
      <c r="AG523" s="14"/>
      <c r="AH523" s="126" t="str">
        <f>IF(BS_CONTROLE[[#This Row],[Atividade]]=0, "-", BS_CONTROLE[[#This Row],[Atividade]])</f>
        <v>-</v>
      </c>
      <c r="AI523" s="8" t="str">
        <f>IF(BS_CONTROLE[[#This Row],[Atividade]]=0, "-", BS_CONTROLE[[#This Row],[Atividade]])</f>
        <v>-</v>
      </c>
      <c r="AJ523" s="30">
        <f>BS_CONTROLE[[#This Row],[Local - Partida]]</f>
        <v>0</v>
      </c>
      <c r="AK523" s="30">
        <f>BS_CONTROLE[[#This Row],[Local - Encerramento]]</f>
        <v>0</v>
      </c>
      <c r="AL523" s="105" t="str">
        <f>IF(BS_CONTROLE[[#This Row],[Entre - Estações]]=0, "-", BS_CONTROLE[[#This Row],[Entre - Estações]])</f>
        <v>-</v>
      </c>
      <c r="AM523" s="105" t="str">
        <f>IF(BS_CONTROLE[[#This Row],[SB]]=0, "-", BS_CONTROLE[[#This Row],[SB]])</f>
        <v>-</v>
      </c>
      <c r="AN523" s="105" t="str">
        <f>IF(BS_CONTROLE[[#This Row],[SUB]]=0, "-", BS_CONTROLE[[#This Row],[SUB]])</f>
        <v>-</v>
      </c>
      <c r="AO523" s="105">
        <f>BS_CONTROLE[[#This Row],[KM - Inicio]]</f>
        <v>0</v>
      </c>
      <c r="AP523" s="105">
        <f>BS_CONTROLE[[#This Row],[KM - Inicio]]</f>
        <v>0</v>
      </c>
      <c r="AQ523" s="108"/>
      <c r="AR523" s="108"/>
      <c r="AS523" s="108"/>
      <c r="AT523" s="135"/>
      <c r="AU523" s="135"/>
      <c r="AV523" s="13"/>
      <c r="AW523" s="13"/>
      <c r="AX523" s="176" t="str">
        <f>IF(D523="","*",IFERROR(IF(ISODD(COUNT(AR523:AW523)),"ERRO",SUM((AS523-AR523),(AU523-AT523),(AW523-AV523))),"ERRO"))</f>
        <v>*</v>
      </c>
      <c r="AY523" s="153"/>
      <c r="AZ523" s="109"/>
      <c r="BA523" s="9" t="str">
        <f>IFERROR(_xlfn.XLOOKUP(AH523, BS_ATIVIDADE[ATIVIDADE],BS_ATIVIDADE[UNIDADE] ), "*")</f>
        <v>*</v>
      </c>
      <c r="BB523" s="12" t="str" cm="1">
        <f t="array" ref="BB5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3" s="12" t="str" cm="1">
        <f t="array" ref="BC5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3" s="10" t="str" cm="1">
        <f t="array" ref="BD5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3" s="150"/>
      <c r="BF523" s="15"/>
      <c r="BG523" s="16"/>
      <c r="BH523" s="16"/>
      <c r="BI523" s="16"/>
      <c r="BJ523" s="17"/>
      <c r="BK523" s="15"/>
      <c r="BL523" s="130"/>
      <c r="BM523" s="130"/>
      <c r="BN523" s="130"/>
      <c r="BO523" s="17"/>
      <c r="BP523" s="11" t="str">
        <f t="shared" si="30"/>
        <v>Aderente</v>
      </c>
      <c r="BQ523" s="18" t="str">
        <f>IF(OR(B523="",E523=""),"*",AX523/O523)</f>
        <v>*</v>
      </c>
      <c r="BR523" s="18" t="str">
        <f>IF(OR(B523="",E523=""),"*",AZ523/P523)</f>
        <v>*</v>
      </c>
      <c r="BS523" s="210" t="str">
        <f t="shared" si="31"/>
        <v/>
      </c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</row>
    <row r="524" spans="1:122">
      <c r="A524" s="45" t="str">
        <f t="shared" si="29"/>
        <v/>
      </c>
      <c r="B524" s="102"/>
      <c r="C524" s="134" t="str">
        <f>IF(BS_CONTROLE[[#This Row],[DATA]]="","",WEEKNUM(BS_CONTROLE[[#This Row],[DATA]]))</f>
        <v/>
      </c>
      <c r="D524" s="104"/>
      <c r="E524" s="126"/>
      <c r="F524" s="142" t="str">
        <f>IF(D524="","*",VLOOKUP(E524,BS_ATIVIDADE[],3,FALSE))</f>
        <v>*</v>
      </c>
      <c r="G524" s="106"/>
      <c r="H524" s="106"/>
      <c r="I524" s="105"/>
      <c r="J524" s="105"/>
      <c r="K524" s="105"/>
      <c r="L524" s="127" t="str" cm="1">
        <f t="array" ref="L5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4" s="127" t="str" cm="1">
        <f t="array" ref="M5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4" s="106"/>
      <c r="O524" s="106"/>
      <c r="P524" s="105"/>
      <c r="Q524" s="9" t="str">
        <f>IF(E524=0, "*", IFERROR(_xlfn.XLOOKUP(E524, BS_ATIVIDADE[ATIVIDADE], BS_ATIVIDADE[UNIDADE]), "*"))</f>
        <v>*</v>
      </c>
      <c r="R524" s="128" t="str" cm="1">
        <f t="array" ref="R5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4" s="128" t="str" cm="1">
        <f t="array" ref="S5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4" s="10" t="str" cm="1">
        <f t="array" ref="T5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4" s="105"/>
      <c r="V524" s="151"/>
      <c r="W524" s="104"/>
      <c r="X524" s="129"/>
      <c r="Y524" s="104"/>
      <c r="Z524" s="105"/>
      <c r="AA524" s="103"/>
      <c r="AB524" s="152"/>
      <c r="AC524" s="107"/>
      <c r="AD524" s="105"/>
      <c r="AE524" s="105"/>
      <c r="AF524" s="105"/>
      <c r="AG524" s="14"/>
      <c r="AH524" s="126" t="str">
        <f>IF(BS_CONTROLE[[#This Row],[Atividade]]=0, "-", BS_CONTROLE[[#This Row],[Atividade]])</f>
        <v>-</v>
      </c>
      <c r="AI524" s="8" t="str">
        <f>IF(BS_CONTROLE[[#This Row],[Atividade]]=0, "-", BS_CONTROLE[[#This Row],[Atividade]])</f>
        <v>-</v>
      </c>
      <c r="AJ524" s="30">
        <f>BS_CONTROLE[[#This Row],[Local - Partida]]</f>
        <v>0</v>
      </c>
      <c r="AK524" s="30">
        <f>BS_CONTROLE[[#This Row],[Local - Encerramento]]</f>
        <v>0</v>
      </c>
      <c r="AL524" s="105" t="str">
        <f>IF(BS_CONTROLE[[#This Row],[Entre - Estações]]=0, "-", BS_CONTROLE[[#This Row],[Entre - Estações]])</f>
        <v>-</v>
      </c>
      <c r="AM524" s="105" t="str">
        <f>IF(BS_CONTROLE[[#This Row],[SB]]=0, "-", BS_CONTROLE[[#This Row],[SB]])</f>
        <v>-</v>
      </c>
      <c r="AN524" s="105" t="str">
        <f>IF(BS_CONTROLE[[#This Row],[SUB]]=0, "-", BS_CONTROLE[[#This Row],[SUB]])</f>
        <v>-</v>
      </c>
      <c r="AO524" s="105">
        <f>BS_CONTROLE[[#This Row],[KM - Inicio]]</f>
        <v>0</v>
      </c>
      <c r="AP524" s="105">
        <f>BS_CONTROLE[[#This Row],[KM - Inicio]]</f>
        <v>0</v>
      </c>
      <c r="AQ524" s="108"/>
      <c r="AR524" s="108"/>
      <c r="AS524" s="108"/>
      <c r="AT524" s="135"/>
      <c r="AU524" s="135"/>
      <c r="AV524" s="13"/>
      <c r="AW524" s="13"/>
      <c r="AX524" s="176" t="str">
        <f>IF(D524="","*",IFERROR(IF(ISODD(COUNT(AR524:AW524)),"ERRO",SUM((AS524-AR524),(AU524-AT524),(AW524-AV524))),"ERRO"))</f>
        <v>*</v>
      </c>
      <c r="AY524" s="153"/>
      <c r="AZ524" s="109"/>
      <c r="BA524" s="9" t="str">
        <f>IFERROR(_xlfn.XLOOKUP(AH524, BS_ATIVIDADE[ATIVIDADE],BS_ATIVIDADE[UNIDADE] ), "*")</f>
        <v>*</v>
      </c>
      <c r="BB524" s="12" t="str" cm="1">
        <f t="array" ref="BB5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4" s="12" t="str" cm="1">
        <f t="array" ref="BC5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4" s="10" t="str" cm="1">
        <f t="array" ref="BD5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4" s="150"/>
      <c r="BF524" s="15"/>
      <c r="BG524" s="16"/>
      <c r="BH524" s="16"/>
      <c r="BI524" s="16"/>
      <c r="BJ524" s="17"/>
      <c r="BK524" s="15"/>
      <c r="BL524" s="130"/>
      <c r="BM524" s="130"/>
      <c r="BN524" s="130"/>
      <c r="BO524" s="17"/>
      <c r="BP524" s="11" t="str">
        <f t="shared" si="30"/>
        <v>Aderente</v>
      </c>
      <c r="BQ524" s="18" t="str">
        <f>IF(OR(B524="",E524=""),"*",AX524/O524)</f>
        <v>*</v>
      </c>
      <c r="BR524" s="18" t="str">
        <f>IF(OR(B524="",E524=""),"*",AZ524/P524)</f>
        <v>*</v>
      </c>
      <c r="BS524" s="210" t="str">
        <f t="shared" si="31"/>
        <v/>
      </c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</row>
    <row r="525" spans="1:122">
      <c r="A525" s="45" t="str">
        <f t="shared" si="29"/>
        <v/>
      </c>
      <c r="B525" s="102"/>
      <c r="C525" s="134" t="str">
        <f>IF(BS_CONTROLE[[#This Row],[DATA]]="","",WEEKNUM(BS_CONTROLE[[#This Row],[DATA]]))</f>
        <v/>
      </c>
      <c r="D525" s="104"/>
      <c r="E525" s="126"/>
      <c r="F525" s="142" t="str">
        <f>IF(D525="","*",VLOOKUP(E525,BS_ATIVIDADE[],3,FALSE))</f>
        <v>*</v>
      </c>
      <c r="G525" s="106"/>
      <c r="H525" s="106"/>
      <c r="I525" s="105"/>
      <c r="J525" s="105"/>
      <c r="K525" s="105"/>
      <c r="L525" s="127" t="str" cm="1">
        <f t="array" ref="L5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5" s="127" t="str" cm="1">
        <f t="array" ref="M5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5" s="106"/>
      <c r="O525" s="106"/>
      <c r="P525" s="105"/>
      <c r="Q525" s="9" t="str">
        <f>IF(E525=0, "*", IFERROR(_xlfn.XLOOKUP(E525, BS_ATIVIDADE[ATIVIDADE], BS_ATIVIDADE[UNIDADE]), "*"))</f>
        <v>*</v>
      </c>
      <c r="R525" s="128" t="str" cm="1">
        <f t="array" ref="R5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5" s="128" t="str" cm="1">
        <f t="array" ref="S5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5" s="10" t="str" cm="1">
        <f t="array" ref="T5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5" s="105"/>
      <c r="V525" s="151"/>
      <c r="W525" s="104"/>
      <c r="X525" s="129"/>
      <c r="Y525" s="104"/>
      <c r="Z525" s="105"/>
      <c r="AA525" s="103"/>
      <c r="AB525" s="152"/>
      <c r="AC525" s="107"/>
      <c r="AD525" s="105"/>
      <c r="AE525" s="105"/>
      <c r="AF525" s="105"/>
      <c r="AG525" s="14"/>
      <c r="AH525" s="126" t="str">
        <f>IF(BS_CONTROLE[[#This Row],[Atividade]]=0, "-", BS_CONTROLE[[#This Row],[Atividade]])</f>
        <v>-</v>
      </c>
      <c r="AI525" s="8" t="str">
        <f>IF(BS_CONTROLE[[#This Row],[Atividade]]=0, "-", BS_CONTROLE[[#This Row],[Atividade]])</f>
        <v>-</v>
      </c>
      <c r="AJ525" s="30">
        <f>BS_CONTROLE[[#This Row],[Local - Partida]]</f>
        <v>0</v>
      </c>
      <c r="AK525" s="30">
        <f>BS_CONTROLE[[#This Row],[Local - Encerramento]]</f>
        <v>0</v>
      </c>
      <c r="AL525" s="105" t="str">
        <f>IF(BS_CONTROLE[[#This Row],[Entre - Estações]]=0, "-", BS_CONTROLE[[#This Row],[Entre - Estações]])</f>
        <v>-</v>
      </c>
      <c r="AM525" s="105" t="str">
        <f>IF(BS_CONTROLE[[#This Row],[SB]]=0, "-", BS_CONTROLE[[#This Row],[SB]])</f>
        <v>-</v>
      </c>
      <c r="AN525" s="105" t="str">
        <f>IF(BS_CONTROLE[[#This Row],[SUB]]=0, "-", BS_CONTROLE[[#This Row],[SUB]])</f>
        <v>-</v>
      </c>
      <c r="AO525" s="105">
        <f>BS_CONTROLE[[#This Row],[KM - Inicio]]</f>
        <v>0</v>
      </c>
      <c r="AP525" s="105">
        <f>BS_CONTROLE[[#This Row],[KM - Inicio]]</f>
        <v>0</v>
      </c>
      <c r="AQ525" s="108"/>
      <c r="AR525" s="108"/>
      <c r="AS525" s="108"/>
      <c r="AT525" s="135"/>
      <c r="AU525" s="135"/>
      <c r="AV525" s="13"/>
      <c r="AW525" s="13"/>
      <c r="AX525" s="176" t="str">
        <f>IF(D525="","*",IFERROR(IF(ISODD(COUNT(AR525:AW525)),"ERRO",SUM((AS525-AR525),(AU525-AT525),(AW525-AV525))),"ERRO"))</f>
        <v>*</v>
      </c>
      <c r="AY525" s="153"/>
      <c r="AZ525" s="109"/>
      <c r="BA525" s="9" t="str">
        <f>IFERROR(_xlfn.XLOOKUP(AH525, BS_ATIVIDADE[ATIVIDADE],BS_ATIVIDADE[UNIDADE] ), "*")</f>
        <v>*</v>
      </c>
      <c r="BB525" s="12" t="str" cm="1">
        <f t="array" ref="BB5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5" s="12" t="str" cm="1">
        <f t="array" ref="BC5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5" s="10" t="str" cm="1">
        <f t="array" ref="BD5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5" s="150"/>
      <c r="BF525" s="15"/>
      <c r="BG525" s="16"/>
      <c r="BH525" s="16"/>
      <c r="BI525" s="16"/>
      <c r="BJ525" s="17"/>
      <c r="BK525" s="15"/>
      <c r="BL525" s="130"/>
      <c r="BM525" s="130"/>
      <c r="BN525" s="130"/>
      <c r="BO525" s="17"/>
      <c r="BP525" s="11" t="str">
        <f t="shared" si="30"/>
        <v>Aderente</v>
      </c>
      <c r="BQ525" s="18" t="str">
        <f>IF(OR(B525="",E525=""),"*",AX525/O525)</f>
        <v>*</v>
      </c>
      <c r="BR525" s="18" t="str">
        <f>IF(OR(B525="",E525=""),"*",AZ525/P525)</f>
        <v>*</v>
      </c>
      <c r="BS525" s="210" t="str">
        <f t="shared" si="31"/>
        <v/>
      </c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</row>
    <row r="526" spans="1:122">
      <c r="A526" s="45" t="str">
        <f t="shared" si="29"/>
        <v/>
      </c>
      <c r="B526" s="102"/>
      <c r="C526" s="134" t="str">
        <f>IF(BS_CONTROLE[[#This Row],[DATA]]="","",WEEKNUM(BS_CONTROLE[[#This Row],[DATA]]))</f>
        <v/>
      </c>
      <c r="D526" s="104"/>
      <c r="E526" s="126"/>
      <c r="F526" s="142" t="str">
        <f>IF(D526="","*",VLOOKUP(E526,BS_ATIVIDADE[],3,FALSE))</f>
        <v>*</v>
      </c>
      <c r="G526" s="106"/>
      <c r="H526" s="106"/>
      <c r="I526" s="105"/>
      <c r="J526" s="105"/>
      <c r="K526" s="105"/>
      <c r="L526" s="127" t="str" cm="1">
        <f t="array" ref="L5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6" s="127" t="str" cm="1">
        <f t="array" ref="M5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6" s="106"/>
      <c r="O526" s="106"/>
      <c r="P526" s="105"/>
      <c r="Q526" s="9" t="str">
        <f>IF(E526=0, "*", IFERROR(_xlfn.XLOOKUP(E526, BS_ATIVIDADE[ATIVIDADE], BS_ATIVIDADE[UNIDADE]), "*"))</f>
        <v>*</v>
      </c>
      <c r="R526" s="128" t="str" cm="1">
        <f t="array" ref="R5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6" s="128" t="str" cm="1">
        <f t="array" ref="S5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6" s="10" t="str" cm="1">
        <f t="array" ref="T5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6" s="105"/>
      <c r="V526" s="151"/>
      <c r="W526" s="104"/>
      <c r="X526" s="129"/>
      <c r="Y526" s="104"/>
      <c r="Z526" s="105"/>
      <c r="AA526" s="103"/>
      <c r="AB526" s="152"/>
      <c r="AC526" s="107"/>
      <c r="AD526" s="105"/>
      <c r="AE526" s="105"/>
      <c r="AF526" s="105"/>
      <c r="AG526" s="14"/>
      <c r="AH526" s="126" t="str">
        <f>IF(BS_CONTROLE[[#This Row],[Atividade]]=0, "-", BS_CONTROLE[[#This Row],[Atividade]])</f>
        <v>-</v>
      </c>
      <c r="AI526" s="8" t="str">
        <f>IF(BS_CONTROLE[[#This Row],[Atividade]]=0, "-", BS_CONTROLE[[#This Row],[Atividade]])</f>
        <v>-</v>
      </c>
      <c r="AJ526" s="30">
        <f>BS_CONTROLE[[#This Row],[Local - Partida]]</f>
        <v>0</v>
      </c>
      <c r="AK526" s="30">
        <f>BS_CONTROLE[[#This Row],[Local - Encerramento]]</f>
        <v>0</v>
      </c>
      <c r="AL526" s="105" t="str">
        <f>IF(BS_CONTROLE[[#This Row],[Entre - Estações]]=0, "-", BS_CONTROLE[[#This Row],[Entre - Estações]])</f>
        <v>-</v>
      </c>
      <c r="AM526" s="105" t="str">
        <f>IF(BS_CONTROLE[[#This Row],[SB]]=0, "-", BS_CONTROLE[[#This Row],[SB]])</f>
        <v>-</v>
      </c>
      <c r="AN526" s="105" t="str">
        <f>IF(BS_CONTROLE[[#This Row],[SUB]]=0, "-", BS_CONTROLE[[#This Row],[SUB]])</f>
        <v>-</v>
      </c>
      <c r="AO526" s="105">
        <f>BS_CONTROLE[[#This Row],[KM - Inicio]]</f>
        <v>0</v>
      </c>
      <c r="AP526" s="105">
        <f>BS_CONTROLE[[#This Row],[KM - Inicio]]</f>
        <v>0</v>
      </c>
      <c r="AQ526" s="108"/>
      <c r="AR526" s="108"/>
      <c r="AS526" s="108"/>
      <c r="AT526" s="135"/>
      <c r="AU526" s="135"/>
      <c r="AV526" s="13"/>
      <c r="AW526" s="13"/>
      <c r="AX526" s="176" t="str">
        <f>IF(D526="","*",IFERROR(IF(ISODD(COUNT(AR526:AW526)),"ERRO",SUM((AS526-AR526),(AU526-AT526),(AW526-AV526))),"ERRO"))</f>
        <v>*</v>
      </c>
      <c r="AY526" s="153"/>
      <c r="AZ526" s="109"/>
      <c r="BA526" s="9" t="str">
        <f>IFERROR(_xlfn.XLOOKUP(AH526, BS_ATIVIDADE[ATIVIDADE],BS_ATIVIDADE[UNIDADE] ), "*")</f>
        <v>*</v>
      </c>
      <c r="BB526" s="12" t="str" cm="1">
        <f t="array" ref="BB5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6" s="12" t="str" cm="1">
        <f t="array" ref="BC5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6" s="10" t="str" cm="1">
        <f t="array" ref="BD5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6" s="150"/>
      <c r="BF526" s="15"/>
      <c r="BG526" s="16"/>
      <c r="BH526" s="16"/>
      <c r="BI526" s="16"/>
      <c r="BJ526" s="17"/>
      <c r="BK526" s="15"/>
      <c r="BL526" s="130"/>
      <c r="BM526" s="130"/>
      <c r="BN526" s="130"/>
      <c r="BO526" s="17"/>
      <c r="BP526" s="11" t="str">
        <f t="shared" si="30"/>
        <v>Aderente</v>
      </c>
      <c r="BQ526" s="18" t="str">
        <f>IF(OR(B526="",E526=""),"*",AX526/O526)</f>
        <v>*</v>
      </c>
      <c r="BR526" s="18" t="str">
        <f>IF(OR(B526="",E526=""),"*",AZ526/P526)</f>
        <v>*</v>
      </c>
      <c r="BS526" s="210" t="str">
        <f t="shared" si="31"/>
        <v/>
      </c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</row>
    <row r="527" spans="1:122">
      <c r="A527" s="45" t="str">
        <f t="shared" si="29"/>
        <v/>
      </c>
      <c r="B527" s="102"/>
      <c r="C527" s="134" t="str">
        <f>IF(BS_CONTROLE[[#This Row],[DATA]]="","",WEEKNUM(BS_CONTROLE[[#This Row],[DATA]]))</f>
        <v/>
      </c>
      <c r="D527" s="104"/>
      <c r="E527" s="126"/>
      <c r="F527" s="142" t="str">
        <f>IF(D527="","*",VLOOKUP(E527,BS_ATIVIDADE[],3,FALSE))</f>
        <v>*</v>
      </c>
      <c r="G527" s="106"/>
      <c r="H527" s="106"/>
      <c r="I527" s="105"/>
      <c r="J527" s="105"/>
      <c r="K527" s="105"/>
      <c r="L527" s="127" t="str" cm="1">
        <f t="array" ref="L5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7" s="127" t="str" cm="1">
        <f t="array" ref="M5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7" s="106"/>
      <c r="O527" s="106"/>
      <c r="P527" s="105"/>
      <c r="Q527" s="9" t="str">
        <f>IF(E527=0, "*", IFERROR(_xlfn.XLOOKUP(E527, BS_ATIVIDADE[ATIVIDADE], BS_ATIVIDADE[UNIDADE]), "*"))</f>
        <v>*</v>
      </c>
      <c r="R527" s="128" t="str" cm="1">
        <f t="array" ref="R5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7" s="128" t="str" cm="1">
        <f t="array" ref="S5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7" s="10" t="str" cm="1">
        <f t="array" ref="T5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7" s="105"/>
      <c r="V527" s="151"/>
      <c r="W527" s="104"/>
      <c r="X527" s="129"/>
      <c r="Y527" s="104"/>
      <c r="Z527" s="105"/>
      <c r="AA527" s="103"/>
      <c r="AB527" s="152"/>
      <c r="AC527" s="107"/>
      <c r="AD527" s="105"/>
      <c r="AE527" s="105"/>
      <c r="AF527" s="105"/>
      <c r="AG527" s="14"/>
      <c r="AH527" s="126" t="str">
        <f>IF(BS_CONTROLE[[#This Row],[Atividade]]=0, "-", BS_CONTROLE[[#This Row],[Atividade]])</f>
        <v>-</v>
      </c>
      <c r="AI527" s="8" t="str">
        <f>IF(BS_CONTROLE[[#This Row],[Atividade]]=0, "-", BS_CONTROLE[[#This Row],[Atividade]])</f>
        <v>-</v>
      </c>
      <c r="AJ527" s="30">
        <f>BS_CONTROLE[[#This Row],[Local - Partida]]</f>
        <v>0</v>
      </c>
      <c r="AK527" s="30">
        <f>BS_CONTROLE[[#This Row],[Local - Encerramento]]</f>
        <v>0</v>
      </c>
      <c r="AL527" s="105" t="str">
        <f>IF(BS_CONTROLE[[#This Row],[Entre - Estações]]=0, "-", BS_CONTROLE[[#This Row],[Entre - Estações]])</f>
        <v>-</v>
      </c>
      <c r="AM527" s="105" t="str">
        <f>IF(BS_CONTROLE[[#This Row],[SB]]=0, "-", BS_CONTROLE[[#This Row],[SB]])</f>
        <v>-</v>
      </c>
      <c r="AN527" s="105" t="str">
        <f>IF(BS_CONTROLE[[#This Row],[SUB]]=0, "-", BS_CONTROLE[[#This Row],[SUB]])</f>
        <v>-</v>
      </c>
      <c r="AO527" s="105">
        <f>BS_CONTROLE[[#This Row],[KM - Inicio]]</f>
        <v>0</v>
      </c>
      <c r="AP527" s="105">
        <f>BS_CONTROLE[[#This Row],[KM - Inicio]]</f>
        <v>0</v>
      </c>
      <c r="AQ527" s="108"/>
      <c r="AR527" s="108"/>
      <c r="AS527" s="108"/>
      <c r="AT527" s="135"/>
      <c r="AU527" s="135"/>
      <c r="AV527" s="13"/>
      <c r="AW527" s="13"/>
      <c r="AX527" s="176" t="str">
        <f>IF(D527="","*",IFERROR(IF(ISODD(COUNT(AR527:AW527)),"ERRO",SUM((AS527-AR527),(AU527-AT527),(AW527-AV527))),"ERRO"))</f>
        <v>*</v>
      </c>
      <c r="AY527" s="153"/>
      <c r="AZ527" s="109"/>
      <c r="BA527" s="9" t="str">
        <f>IFERROR(_xlfn.XLOOKUP(AH527, BS_ATIVIDADE[ATIVIDADE],BS_ATIVIDADE[UNIDADE] ), "*")</f>
        <v>*</v>
      </c>
      <c r="BB527" s="12" t="str" cm="1">
        <f t="array" ref="BB5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7" s="12" t="str" cm="1">
        <f t="array" ref="BC5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7" s="10" t="str" cm="1">
        <f t="array" ref="BD5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7" s="150"/>
      <c r="BF527" s="15"/>
      <c r="BG527" s="16"/>
      <c r="BH527" s="16"/>
      <c r="BI527" s="16"/>
      <c r="BJ527" s="17"/>
      <c r="BK527" s="15"/>
      <c r="BL527" s="130"/>
      <c r="BM527" s="130"/>
      <c r="BN527" s="130"/>
      <c r="BO527" s="17"/>
      <c r="BP527" s="11" t="str">
        <f t="shared" si="30"/>
        <v>Aderente</v>
      </c>
      <c r="BQ527" s="18" t="str">
        <f>IF(OR(B527="",E527=""),"*",AX527/O527)</f>
        <v>*</v>
      </c>
      <c r="BR527" s="18" t="str">
        <f>IF(OR(B527="",E527=""),"*",AZ527/P527)</f>
        <v>*</v>
      </c>
      <c r="BS527" s="210" t="str">
        <f t="shared" si="31"/>
        <v/>
      </c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</row>
    <row r="528" spans="1:122">
      <c r="A528" s="45" t="str">
        <f t="shared" si="29"/>
        <v/>
      </c>
      <c r="B528" s="102"/>
      <c r="C528" s="134" t="str">
        <f>IF(BS_CONTROLE[[#This Row],[DATA]]="","",WEEKNUM(BS_CONTROLE[[#This Row],[DATA]]))</f>
        <v/>
      </c>
      <c r="D528" s="104"/>
      <c r="E528" s="126"/>
      <c r="F528" s="142" t="str">
        <f>IF(D528="","*",VLOOKUP(E528,BS_ATIVIDADE[],3,FALSE))</f>
        <v>*</v>
      </c>
      <c r="G528" s="106"/>
      <c r="H528" s="106"/>
      <c r="I528" s="105"/>
      <c r="J528" s="105"/>
      <c r="K528" s="105"/>
      <c r="L528" s="127" t="str" cm="1">
        <f t="array" ref="L5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8" s="127" t="str" cm="1">
        <f t="array" ref="M5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8" s="106"/>
      <c r="O528" s="106"/>
      <c r="P528" s="105"/>
      <c r="Q528" s="9" t="str">
        <f>IF(E528=0, "*", IFERROR(_xlfn.XLOOKUP(E528, BS_ATIVIDADE[ATIVIDADE], BS_ATIVIDADE[UNIDADE]), "*"))</f>
        <v>*</v>
      </c>
      <c r="R528" s="128" t="str" cm="1">
        <f t="array" ref="R5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8" s="128" t="str" cm="1">
        <f t="array" ref="S5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8" s="10" t="str" cm="1">
        <f t="array" ref="T5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8" s="105"/>
      <c r="V528" s="151"/>
      <c r="W528" s="104"/>
      <c r="X528" s="129"/>
      <c r="Y528" s="104"/>
      <c r="Z528" s="105"/>
      <c r="AA528" s="103"/>
      <c r="AB528" s="152"/>
      <c r="AC528" s="107"/>
      <c r="AD528" s="105"/>
      <c r="AE528" s="105"/>
      <c r="AF528" s="105"/>
      <c r="AG528" s="14"/>
      <c r="AH528" s="126" t="str">
        <f>IF(BS_CONTROLE[[#This Row],[Atividade]]=0, "-", BS_CONTROLE[[#This Row],[Atividade]])</f>
        <v>-</v>
      </c>
      <c r="AI528" s="8" t="str">
        <f>IF(BS_CONTROLE[[#This Row],[Atividade]]=0, "-", BS_CONTROLE[[#This Row],[Atividade]])</f>
        <v>-</v>
      </c>
      <c r="AJ528" s="30">
        <f>BS_CONTROLE[[#This Row],[Local - Partida]]</f>
        <v>0</v>
      </c>
      <c r="AK528" s="30">
        <f>BS_CONTROLE[[#This Row],[Local - Encerramento]]</f>
        <v>0</v>
      </c>
      <c r="AL528" s="105" t="str">
        <f>IF(BS_CONTROLE[[#This Row],[Entre - Estações]]=0, "-", BS_CONTROLE[[#This Row],[Entre - Estações]])</f>
        <v>-</v>
      </c>
      <c r="AM528" s="105" t="str">
        <f>IF(BS_CONTROLE[[#This Row],[SB]]=0, "-", BS_CONTROLE[[#This Row],[SB]])</f>
        <v>-</v>
      </c>
      <c r="AN528" s="105" t="str">
        <f>IF(BS_CONTROLE[[#This Row],[SUB]]=0, "-", BS_CONTROLE[[#This Row],[SUB]])</f>
        <v>-</v>
      </c>
      <c r="AO528" s="105">
        <f>BS_CONTROLE[[#This Row],[KM - Inicio]]</f>
        <v>0</v>
      </c>
      <c r="AP528" s="105">
        <f>BS_CONTROLE[[#This Row],[KM - Inicio]]</f>
        <v>0</v>
      </c>
      <c r="AQ528" s="108"/>
      <c r="AR528" s="108"/>
      <c r="AS528" s="108"/>
      <c r="AT528" s="135"/>
      <c r="AU528" s="135"/>
      <c r="AV528" s="13"/>
      <c r="AW528" s="13"/>
      <c r="AX528" s="176" t="str">
        <f>IF(D528="","*",IFERROR(IF(ISODD(COUNT(AR528:AW528)),"ERRO",SUM((AS528-AR528),(AU528-AT528),(AW528-AV528))),"ERRO"))</f>
        <v>*</v>
      </c>
      <c r="AY528" s="153"/>
      <c r="AZ528" s="109"/>
      <c r="BA528" s="9" t="str">
        <f>IFERROR(_xlfn.XLOOKUP(AH528, BS_ATIVIDADE[ATIVIDADE],BS_ATIVIDADE[UNIDADE] ), "*")</f>
        <v>*</v>
      </c>
      <c r="BB528" s="12" t="str" cm="1">
        <f t="array" ref="BB5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8" s="12" t="str" cm="1">
        <f t="array" ref="BC5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8" s="10" t="str" cm="1">
        <f t="array" ref="BD5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8" s="150"/>
      <c r="BF528" s="15"/>
      <c r="BG528" s="16"/>
      <c r="BH528" s="16"/>
      <c r="BI528" s="16"/>
      <c r="BJ528" s="17"/>
      <c r="BK528" s="15"/>
      <c r="BL528" s="130"/>
      <c r="BM528" s="130"/>
      <c r="BN528" s="130"/>
      <c r="BO528" s="17"/>
      <c r="BP528" s="11" t="str">
        <f t="shared" si="30"/>
        <v>Aderente</v>
      </c>
      <c r="BQ528" s="18" t="str">
        <f>IF(OR(B528="",E528=""),"*",AX528/O528)</f>
        <v>*</v>
      </c>
      <c r="BR528" s="18" t="str">
        <f>IF(OR(B528="",E528=""),"*",AZ528/P528)</f>
        <v>*</v>
      </c>
      <c r="BS528" s="210" t="str">
        <f t="shared" si="31"/>
        <v/>
      </c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</row>
    <row r="529" spans="1:122">
      <c r="A529" s="45" t="str">
        <f t="shared" si="29"/>
        <v/>
      </c>
      <c r="B529" s="102"/>
      <c r="C529" s="134" t="str">
        <f>IF(BS_CONTROLE[[#This Row],[DATA]]="","",WEEKNUM(BS_CONTROLE[[#This Row],[DATA]]))</f>
        <v/>
      </c>
      <c r="D529" s="104"/>
      <c r="E529" s="126"/>
      <c r="F529" s="142" t="str">
        <f>IF(D529="","*",VLOOKUP(E529,BS_ATIVIDADE[],3,FALSE))</f>
        <v>*</v>
      </c>
      <c r="G529" s="106"/>
      <c r="H529" s="106"/>
      <c r="I529" s="105"/>
      <c r="J529" s="105"/>
      <c r="K529" s="105"/>
      <c r="L529" s="127" t="str" cm="1">
        <f t="array" ref="L5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29" s="127" t="str" cm="1">
        <f t="array" ref="M5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29" s="106"/>
      <c r="O529" s="106"/>
      <c r="P529" s="105"/>
      <c r="Q529" s="9" t="str">
        <f>IF(E529=0, "*", IFERROR(_xlfn.XLOOKUP(E529, BS_ATIVIDADE[ATIVIDADE], BS_ATIVIDADE[UNIDADE]), "*"))</f>
        <v>*</v>
      </c>
      <c r="R529" s="128" t="str" cm="1">
        <f t="array" ref="R5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29" s="128" t="str" cm="1">
        <f t="array" ref="S5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29" s="10" t="str" cm="1">
        <f t="array" ref="T5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29" s="105"/>
      <c r="V529" s="151"/>
      <c r="W529" s="104"/>
      <c r="X529" s="129"/>
      <c r="Y529" s="104"/>
      <c r="Z529" s="105"/>
      <c r="AA529" s="103"/>
      <c r="AB529" s="152"/>
      <c r="AC529" s="107"/>
      <c r="AD529" s="105"/>
      <c r="AE529" s="105"/>
      <c r="AF529" s="105"/>
      <c r="AG529" s="14"/>
      <c r="AH529" s="126" t="str">
        <f>IF(BS_CONTROLE[[#This Row],[Atividade]]=0, "-", BS_CONTROLE[[#This Row],[Atividade]])</f>
        <v>-</v>
      </c>
      <c r="AI529" s="8" t="str">
        <f>IF(BS_CONTROLE[[#This Row],[Atividade]]=0, "-", BS_CONTROLE[[#This Row],[Atividade]])</f>
        <v>-</v>
      </c>
      <c r="AJ529" s="30">
        <f>BS_CONTROLE[[#This Row],[Local - Partida]]</f>
        <v>0</v>
      </c>
      <c r="AK529" s="30">
        <f>BS_CONTROLE[[#This Row],[Local - Encerramento]]</f>
        <v>0</v>
      </c>
      <c r="AL529" s="105" t="str">
        <f>IF(BS_CONTROLE[[#This Row],[Entre - Estações]]=0, "-", BS_CONTROLE[[#This Row],[Entre - Estações]])</f>
        <v>-</v>
      </c>
      <c r="AM529" s="105" t="str">
        <f>IF(BS_CONTROLE[[#This Row],[SB]]=0, "-", BS_CONTROLE[[#This Row],[SB]])</f>
        <v>-</v>
      </c>
      <c r="AN529" s="105" t="str">
        <f>IF(BS_CONTROLE[[#This Row],[SUB]]=0, "-", BS_CONTROLE[[#This Row],[SUB]])</f>
        <v>-</v>
      </c>
      <c r="AO529" s="105">
        <f>BS_CONTROLE[[#This Row],[KM - Inicio]]</f>
        <v>0</v>
      </c>
      <c r="AP529" s="105">
        <f>BS_CONTROLE[[#This Row],[KM - Inicio]]</f>
        <v>0</v>
      </c>
      <c r="AQ529" s="108"/>
      <c r="AR529" s="108"/>
      <c r="AS529" s="108"/>
      <c r="AT529" s="135"/>
      <c r="AU529" s="135"/>
      <c r="AV529" s="13"/>
      <c r="AW529" s="13"/>
      <c r="AX529" s="176" t="str">
        <f>IF(D529="","*",IFERROR(IF(ISODD(COUNT(AR529:AW529)),"ERRO",SUM((AS529-AR529),(AU529-AT529),(AW529-AV529))),"ERRO"))</f>
        <v>*</v>
      </c>
      <c r="AY529" s="153"/>
      <c r="AZ529" s="109"/>
      <c r="BA529" s="9" t="str">
        <f>IFERROR(_xlfn.XLOOKUP(AH529, BS_ATIVIDADE[ATIVIDADE],BS_ATIVIDADE[UNIDADE] ), "*")</f>
        <v>*</v>
      </c>
      <c r="BB529" s="12" t="str" cm="1">
        <f t="array" ref="BB5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29" s="12" t="str" cm="1">
        <f t="array" ref="BC5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29" s="10" t="str" cm="1">
        <f t="array" ref="BD5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29" s="150"/>
      <c r="BF529" s="15"/>
      <c r="BG529" s="16"/>
      <c r="BH529" s="16"/>
      <c r="BI529" s="16"/>
      <c r="BJ529" s="17"/>
      <c r="BK529" s="15"/>
      <c r="BL529" s="130"/>
      <c r="BM529" s="130"/>
      <c r="BN529" s="130"/>
      <c r="BO529" s="17"/>
      <c r="BP529" s="11" t="str">
        <f t="shared" si="30"/>
        <v>Aderente</v>
      </c>
      <c r="BQ529" s="18" t="str">
        <f>IF(OR(B529="",E529=""),"*",AX529/O529)</f>
        <v>*</v>
      </c>
      <c r="BR529" s="18" t="str">
        <f>IF(OR(B529="",E529=""),"*",AZ529/P529)</f>
        <v>*</v>
      </c>
      <c r="BS529" s="210" t="str">
        <f t="shared" si="31"/>
        <v/>
      </c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</row>
    <row r="530" spans="1:122">
      <c r="A530" s="45" t="str">
        <f t="shared" si="29"/>
        <v/>
      </c>
      <c r="B530" s="102"/>
      <c r="C530" s="134" t="str">
        <f>IF(BS_CONTROLE[[#This Row],[DATA]]="","",WEEKNUM(BS_CONTROLE[[#This Row],[DATA]]))</f>
        <v/>
      </c>
      <c r="D530" s="104"/>
      <c r="E530" s="126"/>
      <c r="F530" s="142" t="str">
        <f>IF(D530="","*",VLOOKUP(E530,BS_ATIVIDADE[],3,FALSE))</f>
        <v>*</v>
      </c>
      <c r="G530" s="106"/>
      <c r="H530" s="106"/>
      <c r="I530" s="105"/>
      <c r="J530" s="105"/>
      <c r="K530" s="105"/>
      <c r="L530" s="127" t="str" cm="1">
        <f t="array" ref="L5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0" s="127" t="str" cm="1">
        <f t="array" ref="M5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0" s="106"/>
      <c r="O530" s="106"/>
      <c r="P530" s="105"/>
      <c r="Q530" s="9" t="str">
        <f>IF(E530=0, "*", IFERROR(_xlfn.XLOOKUP(E530, BS_ATIVIDADE[ATIVIDADE], BS_ATIVIDADE[UNIDADE]), "*"))</f>
        <v>*</v>
      </c>
      <c r="R530" s="128" t="str" cm="1">
        <f t="array" ref="R5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0" s="128" t="str" cm="1">
        <f t="array" ref="S5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0" s="10" t="str" cm="1">
        <f t="array" ref="T5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0" s="105"/>
      <c r="V530" s="151"/>
      <c r="W530" s="104"/>
      <c r="X530" s="129"/>
      <c r="Y530" s="104"/>
      <c r="Z530" s="105"/>
      <c r="AA530" s="103"/>
      <c r="AB530" s="152"/>
      <c r="AC530" s="107"/>
      <c r="AD530" s="105"/>
      <c r="AE530" s="105"/>
      <c r="AF530" s="105"/>
      <c r="AG530" s="14"/>
      <c r="AH530" s="126" t="str">
        <f>IF(BS_CONTROLE[[#This Row],[Atividade]]=0, "-", BS_CONTROLE[[#This Row],[Atividade]])</f>
        <v>-</v>
      </c>
      <c r="AI530" s="8" t="str">
        <f>IF(BS_CONTROLE[[#This Row],[Atividade]]=0, "-", BS_CONTROLE[[#This Row],[Atividade]])</f>
        <v>-</v>
      </c>
      <c r="AJ530" s="30">
        <f>BS_CONTROLE[[#This Row],[Local - Partida]]</f>
        <v>0</v>
      </c>
      <c r="AK530" s="30">
        <f>BS_CONTROLE[[#This Row],[Local - Encerramento]]</f>
        <v>0</v>
      </c>
      <c r="AL530" s="105" t="str">
        <f>IF(BS_CONTROLE[[#This Row],[Entre - Estações]]=0, "-", BS_CONTROLE[[#This Row],[Entre - Estações]])</f>
        <v>-</v>
      </c>
      <c r="AM530" s="105" t="str">
        <f>IF(BS_CONTROLE[[#This Row],[SB]]=0, "-", BS_CONTROLE[[#This Row],[SB]])</f>
        <v>-</v>
      </c>
      <c r="AN530" s="105" t="str">
        <f>IF(BS_CONTROLE[[#This Row],[SUB]]=0, "-", BS_CONTROLE[[#This Row],[SUB]])</f>
        <v>-</v>
      </c>
      <c r="AO530" s="105">
        <f>BS_CONTROLE[[#This Row],[KM - Inicio]]</f>
        <v>0</v>
      </c>
      <c r="AP530" s="105">
        <f>BS_CONTROLE[[#This Row],[KM - Inicio]]</f>
        <v>0</v>
      </c>
      <c r="AQ530" s="108"/>
      <c r="AR530" s="108"/>
      <c r="AS530" s="108"/>
      <c r="AT530" s="135"/>
      <c r="AU530" s="135"/>
      <c r="AV530" s="13"/>
      <c r="AW530" s="13"/>
      <c r="AX530" s="176" t="str">
        <f>IF(D530="","*",IFERROR(IF(ISODD(COUNT(AR530:AW530)),"ERRO",SUM((AS530-AR530),(AU530-AT530),(AW530-AV530))),"ERRO"))</f>
        <v>*</v>
      </c>
      <c r="AY530" s="153"/>
      <c r="AZ530" s="109"/>
      <c r="BA530" s="9" t="str">
        <f>IFERROR(_xlfn.XLOOKUP(AH530, BS_ATIVIDADE[ATIVIDADE],BS_ATIVIDADE[UNIDADE] ), "*")</f>
        <v>*</v>
      </c>
      <c r="BB530" s="12" t="str" cm="1">
        <f t="array" ref="BB5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0" s="12" t="str" cm="1">
        <f t="array" ref="BC5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0" s="10" t="str" cm="1">
        <f t="array" ref="BD5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0" s="150"/>
      <c r="BF530" s="15"/>
      <c r="BG530" s="16"/>
      <c r="BH530" s="16"/>
      <c r="BI530" s="16"/>
      <c r="BJ530" s="17"/>
      <c r="BK530" s="15"/>
      <c r="BL530" s="130"/>
      <c r="BM530" s="130"/>
      <c r="BN530" s="130"/>
      <c r="BO530" s="17"/>
      <c r="BP530" s="11" t="str">
        <f t="shared" si="30"/>
        <v>Aderente</v>
      </c>
      <c r="BQ530" s="18" t="str">
        <f>IF(OR(B530="",E530=""),"*",AX530/O530)</f>
        <v>*</v>
      </c>
      <c r="BR530" s="18" t="str">
        <f>IF(OR(B530="",E530=""),"*",AZ530/P530)</f>
        <v>*</v>
      </c>
      <c r="BS530" s="210" t="str">
        <f t="shared" si="31"/>
        <v/>
      </c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</row>
    <row r="531" spans="1:122">
      <c r="A531" s="45" t="str">
        <f t="shared" si="29"/>
        <v/>
      </c>
      <c r="B531" s="102"/>
      <c r="C531" s="134" t="str">
        <f>IF(BS_CONTROLE[[#This Row],[DATA]]="","",WEEKNUM(BS_CONTROLE[[#This Row],[DATA]]))</f>
        <v/>
      </c>
      <c r="D531" s="104"/>
      <c r="E531" s="126"/>
      <c r="F531" s="142" t="str">
        <f>IF(D531="","*",VLOOKUP(E531,BS_ATIVIDADE[],3,FALSE))</f>
        <v>*</v>
      </c>
      <c r="G531" s="106"/>
      <c r="H531" s="106"/>
      <c r="I531" s="105"/>
      <c r="J531" s="105"/>
      <c r="K531" s="105"/>
      <c r="L531" s="127" t="str" cm="1">
        <f t="array" ref="L5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1" s="127" t="str" cm="1">
        <f t="array" ref="M5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1" s="106"/>
      <c r="O531" s="106"/>
      <c r="P531" s="105"/>
      <c r="Q531" s="9" t="str">
        <f>IF(E531=0, "*", IFERROR(_xlfn.XLOOKUP(E531, BS_ATIVIDADE[ATIVIDADE], BS_ATIVIDADE[UNIDADE]), "*"))</f>
        <v>*</v>
      </c>
      <c r="R531" s="128" t="str" cm="1">
        <f t="array" ref="R5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1" s="128" t="str" cm="1">
        <f t="array" ref="S5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1" s="10" t="str" cm="1">
        <f t="array" ref="T5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1" s="105"/>
      <c r="V531" s="151"/>
      <c r="W531" s="104"/>
      <c r="X531" s="129"/>
      <c r="Y531" s="104"/>
      <c r="Z531" s="105"/>
      <c r="AA531" s="103"/>
      <c r="AB531" s="152"/>
      <c r="AC531" s="107"/>
      <c r="AD531" s="105"/>
      <c r="AE531" s="105"/>
      <c r="AF531" s="105"/>
      <c r="AG531" s="14"/>
      <c r="AH531" s="126" t="str">
        <f>IF(BS_CONTROLE[[#This Row],[Atividade]]=0, "-", BS_CONTROLE[[#This Row],[Atividade]])</f>
        <v>-</v>
      </c>
      <c r="AI531" s="8" t="str">
        <f>IF(BS_CONTROLE[[#This Row],[Atividade]]=0, "-", BS_CONTROLE[[#This Row],[Atividade]])</f>
        <v>-</v>
      </c>
      <c r="AJ531" s="30">
        <f>BS_CONTROLE[[#This Row],[Local - Partida]]</f>
        <v>0</v>
      </c>
      <c r="AK531" s="30">
        <f>BS_CONTROLE[[#This Row],[Local - Encerramento]]</f>
        <v>0</v>
      </c>
      <c r="AL531" s="105" t="str">
        <f>IF(BS_CONTROLE[[#This Row],[Entre - Estações]]=0, "-", BS_CONTROLE[[#This Row],[Entre - Estações]])</f>
        <v>-</v>
      </c>
      <c r="AM531" s="105" t="str">
        <f>IF(BS_CONTROLE[[#This Row],[SB]]=0, "-", BS_CONTROLE[[#This Row],[SB]])</f>
        <v>-</v>
      </c>
      <c r="AN531" s="105" t="str">
        <f>IF(BS_CONTROLE[[#This Row],[SUB]]=0, "-", BS_CONTROLE[[#This Row],[SUB]])</f>
        <v>-</v>
      </c>
      <c r="AO531" s="105">
        <f>BS_CONTROLE[[#This Row],[KM - Inicio]]</f>
        <v>0</v>
      </c>
      <c r="AP531" s="105">
        <f>BS_CONTROLE[[#This Row],[KM - Inicio]]</f>
        <v>0</v>
      </c>
      <c r="AQ531" s="108"/>
      <c r="AR531" s="108"/>
      <c r="AS531" s="108"/>
      <c r="AT531" s="135"/>
      <c r="AU531" s="135"/>
      <c r="AV531" s="13"/>
      <c r="AW531" s="13"/>
      <c r="AX531" s="176" t="str">
        <f>IF(D531="","*",IFERROR(IF(ISODD(COUNT(AR531:AW531)),"ERRO",SUM((AS531-AR531),(AU531-AT531),(AW531-AV531))),"ERRO"))</f>
        <v>*</v>
      </c>
      <c r="AY531" s="153"/>
      <c r="AZ531" s="109"/>
      <c r="BA531" s="9" t="str">
        <f>IFERROR(_xlfn.XLOOKUP(AH531, BS_ATIVIDADE[ATIVIDADE],BS_ATIVIDADE[UNIDADE] ), "*")</f>
        <v>*</v>
      </c>
      <c r="BB531" s="12" t="str" cm="1">
        <f t="array" ref="BB5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1" s="12" t="str" cm="1">
        <f t="array" ref="BC5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1" s="10" t="str" cm="1">
        <f t="array" ref="BD5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1" s="150"/>
      <c r="BF531" s="15"/>
      <c r="BG531" s="16"/>
      <c r="BH531" s="16"/>
      <c r="BI531" s="16"/>
      <c r="BJ531" s="17"/>
      <c r="BK531" s="15"/>
      <c r="BL531" s="130"/>
      <c r="BM531" s="130"/>
      <c r="BN531" s="130"/>
      <c r="BO531" s="17"/>
      <c r="BP531" s="11" t="str">
        <f t="shared" si="30"/>
        <v>Aderente</v>
      </c>
      <c r="BQ531" s="18" t="str">
        <f>IF(OR(B531="",E531=""),"*",AX531/O531)</f>
        <v>*</v>
      </c>
      <c r="BR531" s="18" t="str">
        <f>IF(OR(B531="",E531=""),"*",AZ531/P531)</f>
        <v>*</v>
      </c>
      <c r="BS531" s="210" t="str">
        <f t="shared" si="31"/>
        <v/>
      </c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</row>
    <row r="532" spans="1:122">
      <c r="A532" s="45" t="str">
        <f t="shared" si="29"/>
        <v/>
      </c>
      <c r="B532" s="102"/>
      <c r="C532" s="134" t="str">
        <f>IF(BS_CONTROLE[[#This Row],[DATA]]="","",WEEKNUM(BS_CONTROLE[[#This Row],[DATA]]))</f>
        <v/>
      </c>
      <c r="D532" s="104"/>
      <c r="E532" s="126"/>
      <c r="F532" s="142" t="str">
        <f>IF(D532="","*",VLOOKUP(E532,BS_ATIVIDADE[],3,FALSE))</f>
        <v>*</v>
      </c>
      <c r="G532" s="106"/>
      <c r="H532" s="106"/>
      <c r="I532" s="105"/>
      <c r="J532" s="105"/>
      <c r="K532" s="105"/>
      <c r="L532" s="127" t="str" cm="1">
        <f t="array" ref="L5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2" s="127" t="str" cm="1">
        <f t="array" ref="M5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2" s="106"/>
      <c r="O532" s="106"/>
      <c r="P532" s="105"/>
      <c r="Q532" s="9" t="str">
        <f>IF(E532=0, "*", IFERROR(_xlfn.XLOOKUP(E532, BS_ATIVIDADE[ATIVIDADE], BS_ATIVIDADE[UNIDADE]), "*"))</f>
        <v>*</v>
      </c>
      <c r="R532" s="128" t="str" cm="1">
        <f t="array" ref="R5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2" s="128" t="str" cm="1">
        <f t="array" ref="S5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2" s="10" t="str" cm="1">
        <f t="array" ref="T5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2" s="105"/>
      <c r="V532" s="151"/>
      <c r="W532" s="104"/>
      <c r="X532" s="129"/>
      <c r="Y532" s="104"/>
      <c r="Z532" s="105"/>
      <c r="AA532" s="103"/>
      <c r="AB532" s="152"/>
      <c r="AC532" s="107"/>
      <c r="AD532" s="105"/>
      <c r="AE532" s="105"/>
      <c r="AF532" s="105"/>
      <c r="AG532" s="14"/>
      <c r="AH532" s="126" t="str">
        <f>IF(BS_CONTROLE[[#This Row],[Atividade]]=0, "-", BS_CONTROLE[[#This Row],[Atividade]])</f>
        <v>-</v>
      </c>
      <c r="AI532" s="8" t="str">
        <f>IF(BS_CONTROLE[[#This Row],[Atividade]]=0, "-", BS_CONTROLE[[#This Row],[Atividade]])</f>
        <v>-</v>
      </c>
      <c r="AJ532" s="30">
        <f>BS_CONTROLE[[#This Row],[Local - Partida]]</f>
        <v>0</v>
      </c>
      <c r="AK532" s="30">
        <f>BS_CONTROLE[[#This Row],[Local - Encerramento]]</f>
        <v>0</v>
      </c>
      <c r="AL532" s="105" t="str">
        <f>IF(BS_CONTROLE[[#This Row],[Entre - Estações]]=0, "-", BS_CONTROLE[[#This Row],[Entre - Estações]])</f>
        <v>-</v>
      </c>
      <c r="AM532" s="105" t="str">
        <f>IF(BS_CONTROLE[[#This Row],[SB]]=0, "-", BS_CONTROLE[[#This Row],[SB]])</f>
        <v>-</v>
      </c>
      <c r="AN532" s="105" t="str">
        <f>IF(BS_CONTROLE[[#This Row],[SUB]]=0, "-", BS_CONTROLE[[#This Row],[SUB]])</f>
        <v>-</v>
      </c>
      <c r="AO532" s="105">
        <f>BS_CONTROLE[[#This Row],[KM - Inicio]]</f>
        <v>0</v>
      </c>
      <c r="AP532" s="105">
        <f>BS_CONTROLE[[#This Row],[KM - Inicio]]</f>
        <v>0</v>
      </c>
      <c r="AQ532" s="108"/>
      <c r="AR532" s="108"/>
      <c r="AS532" s="108"/>
      <c r="AT532" s="135"/>
      <c r="AU532" s="135"/>
      <c r="AV532" s="13"/>
      <c r="AW532" s="13"/>
      <c r="AX532" s="176" t="str">
        <f>IF(D532="","*",IFERROR(IF(ISODD(COUNT(AR532:AW532)),"ERRO",SUM((AS532-AR532),(AU532-AT532),(AW532-AV532))),"ERRO"))</f>
        <v>*</v>
      </c>
      <c r="AY532" s="153"/>
      <c r="AZ532" s="109"/>
      <c r="BA532" s="9" t="str">
        <f>IFERROR(_xlfn.XLOOKUP(AH532, BS_ATIVIDADE[ATIVIDADE],BS_ATIVIDADE[UNIDADE] ), "*")</f>
        <v>*</v>
      </c>
      <c r="BB532" s="12" t="str" cm="1">
        <f t="array" ref="BB5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2" s="12" t="str" cm="1">
        <f t="array" ref="BC5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2" s="10" t="str" cm="1">
        <f t="array" ref="BD5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2" s="150"/>
      <c r="BF532" s="15"/>
      <c r="BG532" s="16"/>
      <c r="BH532" s="16"/>
      <c r="BI532" s="16"/>
      <c r="BJ532" s="17"/>
      <c r="BK532" s="15"/>
      <c r="BL532" s="130"/>
      <c r="BM532" s="130"/>
      <c r="BN532" s="130"/>
      <c r="BO532" s="17"/>
      <c r="BP532" s="11" t="str">
        <f t="shared" si="30"/>
        <v>Aderente</v>
      </c>
      <c r="BQ532" s="18" t="str">
        <f>IF(OR(B532="",E532=""),"*",AX532/O532)</f>
        <v>*</v>
      </c>
      <c r="BR532" s="18" t="str">
        <f>IF(OR(B532="",E532=""),"*",AZ532/P532)</f>
        <v>*</v>
      </c>
      <c r="BS532" s="210" t="str">
        <f t="shared" si="31"/>
        <v/>
      </c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</row>
    <row r="533" spans="1:122">
      <c r="A533" s="45" t="str">
        <f t="shared" si="29"/>
        <v/>
      </c>
      <c r="B533" s="102"/>
      <c r="C533" s="134" t="str">
        <f>IF(BS_CONTROLE[[#This Row],[DATA]]="","",WEEKNUM(BS_CONTROLE[[#This Row],[DATA]]))</f>
        <v/>
      </c>
      <c r="D533" s="104"/>
      <c r="E533" s="126"/>
      <c r="F533" s="142" t="str">
        <f>IF(D533="","*",VLOOKUP(E533,BS_ATIVIDADE[],3,FALSE))</f>
        <v>*</v>
      </c>
      <c r="G533" s="106"/>
      <c r="H533" s="106"/>
      <c r="I533" s="105"/>
      <c r="J533" s="105"/>
      <c r="K533" s="105"/>
      <c r="L533" s="127" t="str" cm="1">
        <f t="array" ref="L5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3" s="127" t="str" cm="1">
        <f t="array" ref="M5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3" s="106"/>
      <c r="O533" s="106"/>
      <c r="P533" s="105"/>
      <c r="Q533" s="9" t="str">
        <f>IF(E533=0, "*", IFERROR(_xlfn.XLOOKUP(E533, BS_ATIVIDADE[ATIVIDADE], BS_ATIVIDADE[UNIDADE]), "*"))</f>
        <v>*</v>
      </c>
      <c r="R533" s="128" t="str" cm="1">
        <f t="array" ref="R5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3" s="128" t="str" cm="1">
        <f t="array" ref="S5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3" s="10" t="str" cm="1">
        <f t="array" ref="T5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3" s="105"/>
      <c r="V533" s="151"/>
      <c r="W533" s="104"/>
      <c r="X533" s="129"/>
      <c r="Y533" s="104"/>
      <c r="Z533" s="105"/>
      <c r="AA533" s="103"/>
      <c r="AB533" s="152"/>
      <c r="AC533" s="107"/>
      <c r="AD533" s="105"/>
      <c r="AE533" s="105"/>
      <c r="AF533" s="105"/>
      <c r="AG533" s="14"/>
      <c r="AH533" s="126" t="str">
        <f>IF(BS_CONTROLE[[#This Row],[Atividade]]=0, "-", BS_CONTROLE[[#This Row],[Atividade]])</f>
        <v>-</v>
      </c>
      <c r="AI533" s="8" t="str">
        <f>IF(BS_CONTROLE[[#This Row],[Atividade]]=0, "-", BS_CONTROLE[[#This Row],[Atividade]])</f>
        <v>-</v>
      </c>
      <c r="AJ533" s="30">
        <f>BS_CONTROLE[[#This Row],[Local - Partida]]</f>
        <v>0</v>
      </c>
      <c r="AK533" s="30">
        <f>BS_CONTROLE[[#This Row],[Local - Encerramento]]</f>
        <v>0</v>
      </c>
      <c r="AL533" s="105" t="str">
        <f>IF(BS_CONTROLE[[#This Row],[Entre - Estações]]=0, "-", BS_CONTROLE[[#This Row],[Entre - Estações]])</f>
        <v>-</v>
      </c>
      <c r="AM533" s="105" t="str">
        <f>IF(BS_CONTROLE[[#This Row],[SB]]=0, "-", BS_CONTROLE[[#This Row],[SB]])</f>
        <v>-</v>
      </c>
      <c r="AN533" s="105" t="str">
        <f>IF(BS_CONTROLE[[#This Row],[SUB]]=0, "-", BS_CONTROLE[[#This Row],[SUB]])</f>
        <v>-</v>
      </c>
      <c r="AO533" s="105">
        <f>BS_CONTROLE[[#This Row],[KM - Inicio]]</f>
        <v>0</v>
      </c>
      <c r="AP533" s="105">
        <f>BS_CONTROLE[[#This Row],[KM - Inicio]]</f>
        <v>0</v>
      </c>
      <c r="AQ533" s="108"/>
      <c r="AR533" s="108"/>
      <c r="AS533" s="108"/>
      <c r="AT533" s="135"/>
      <c r="AU533" s="135"/>
      <c r="AV533" s="13"/>
      <c r="AW533" s="13"/>
      <c r="AX533" s="176" t="str">
        <f>IF(D533="","*",IFERROR(IF(ISODD(COUNT(AR533:AW533)),"ERRO",SUM((AS533-AR533),(AU533-AT533),(AW533-AV533))),"ERRO"))</f>
        <v>*</v>
      </c>
      <c r="AY533" s="153"/>
      <c r="AZ533" s="109"/>
      <c r="BA533" s="9" t="str">
        <f>IFERROR(_xlfn.XLOOKUP(AH533, BS_ATIVIDADE[ATIVIDADE],BS_ATIVIDADE[UNIDADE] ), "*")</f>
        <v>*</v>
      </c>
      <c r="BB533" s="12" t="str" cm="1">
        <f t="array" ref="BB5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3" s="12" t="str" cm="1">
        <f t="array" ref="BC5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3" s="10" t="str" cm="1">
        <f t="array" ref="BD5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3" s="150"/>
      <c r="BF533" s="15"/>
      <c r="BG533" s="16"/>
      <c r="BH533" s="16"/>
      <c r="BI533" s="16"/>
      <c r="BJ533" s="17"/>
      <c r="BK533" s="15"/>
      <c r="BL533" s="130"/>
      <c r="BM533" s="130"/>
      <c r="BN533" s="130"/>
      <c r="BO533" s="17"/>
      <c r="BP533" s="11" t="str">
        <f t="shared" si="30"/>
        <v>Aderente</v>
      </c>
      <c r="BQ533" s="18" t="str">
        <f>IF(OR(B533="",E533=""),"*",AX533/O533)</f>
        <v>*</v>
      </c>
      <c r="BR533" s="18" t="str">
        <f>IF(OR(B533="",E533=""),"*",AZ533/P533)</f>
        <v>*</v>
      </c>
      <c r="BS533" s="210" t="str">
        <f t="shared" si="31"/>
        <v/>
      </c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</row>
    <row r="534" spans="1:122">
      <c r="A534" s="45" t="str">
        <f t="shared" si="29"/>
        <v/>
      </c>
      <c r="B534" s="102"/>
      <c r="C534" s="134" t="str">
        <f>IF(BS_CONTROLE[[#This Row],[DATA]]="","",WEEKNUM(BS_CONTROLE[[#This Row],[DATA]]))</f>
        <v/>
      </c>
      <c r="D534" s="104"/>
      <c r="E534" s="126"/>
      <c r="F534" s="142" t="str">
        <f>IF(D534="","*",VLOOKUP(E534,BS_ATIVIDADE[],3,FALSE))</f>
        <v>*</v>
      </c>
      <c r="G534" s="106"/>
      <c r="H534" s="106"/>
      <c r="I534" s="105"/>
      <c r="J534" s="105"/>
      <c r="K534" s="105"/>
      <c r="L534" s="127" t="str" cm="1">
        <f t="array" ref="L5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4" s="127" t="str" cm="1">
        <f t="array" ref="M5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4" s="106"/>
      <c r="O534" s="106"/>
      <c r="P534" s="105"/>
      <c r="Q534" s="9" t="str">
        <f>IF(E534=0, "*", IFERROR(_xlfn.XLOOKUP(E534, BS_ATIVIDADE[ATIVIDADE], BS_ATIVIDADE[UNIDADE]), "*"))</f>
        <v>*</v>
      </c>
      <c r="R534" s="128" t="str" cm="1">
        <f t="array" ref="R5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4" s="128" t="str" cm="1">
        <f t="array" ref="S5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4" s="10" t="str" cm="1">
        <f t="array" ref="T5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4" s="105"/>
      <c r="V534" s="151"/>
      <c r="W534" s="104"/>
      <c r="X534" s="129"/>
      <c r="Y534" s="104"/>
      <c r="Z534" s="105"/>
      <c r="AA534" s="103"/>
      <c r="AB534" s="152"/>
      <c r="AC534" s="107"/>
      <c r="AD534" s="105"/>
      <c r="AE534" s="105"/>
      <c r="AF534" s="105"/>
      <c r="AG534" s="14"/>
      <c r="AH534" s="126" t="str">
        <f>IF(BS_CONTROLE[[#This Row],[Atividade]]=0, "-", BS_CONTROLE[[#This Row],[Atividade]])</f>
        <v>-</v>
      </c>
      <c r="AI534" s="8" t="str">
        <f>IF(BS_CONTROLE[[#This Row],[Atividade]]=0, "-", BS_CONTROLE[[#This Row],[Atividade]])</f>
        <v>-</v>
      </c>
      <c r="AJ534" s="30">
        <f>BS_CONTROLE[[#This Row],[Local - Partida]]</f>
        <v>0</v>
      </c>
      <c r="AK534" s="30">
        <f>BS_CONTROLE[[#This Row],[Local - Encerramento]]</f>
        <v>0</v>
      </c>
      <c r="AL534" s="105" t="str">
        <f>IF(BS_CONTROLE[[#This Row],[Entre - Estações]]=0, "-", BS_CONTROLE[[#This Row],[Entre - Estações]])</f>
        <v>-</v>
      </c>
      <c r="AM534" s="105" t="str">
        <f>IF(BS_CONTROLE[[#This Row],[SB]]=0, "-", BS_CONTROLE[[#This Row],[SB]])</f>
        <v>-</v>
      </c>
      <c r="AN534" s="105" t="str">
        <f>IF(BS_CONTROLE[[#This Row],[SUB]]=0, "-", BS_CONTROLE[[#This Row],[SUB]])</f>
        <v>-</v>
      </c>
      <c r="AO534" s="105">
        <f>BS_CONTROLE[[#This Row],[KM - Inicio]]</f>
        <v>0</v>
      </c>
      <c r="AP534" s="105">
        <f>BS_CONTROLE[[#This Row],[KM - Inicio]]</f>
        <v>0</v>
      </c>
      <c r="AQ534" s="108"/>
      <c r="AR534" s="108"/>
      <c r="AS534" s="108"/>
      <c r="AT534" s="135"/>
      <c r="AU534" s="135"/>
      <c r="AV534" s="13"/>
      <c r="AW534" s="13"/>
      <c r="AX534" s="176" t="str">
        <f>IF(D534="","*",IFERROR(IF(ISODD(COUNT(AR534:AW534)),"ERRO",SUM((AS534-AR534),(AU534-AT534),(AW534-AV534))),"ERRO"))</f>
        <v>*</v>
      </c>
      <c r="AY534" s="153"/>
      <c r="AZ534" s="109"/>
      <c r="BA534" s="9" t="str">
        <f>IFERROR(_xlfn.XLOOKUP(AH534, BS_ATIVIDADE[ATIVIDADE],BS_ATIVIDADE[UNIDADE] ), "*")</f>
        <v>*</v>
      </c>
      <c r="BB534" s="12" t="str" cm="1">
        <f t="array" ref="BB5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4" s="12" t="str" cm="1">
        <f t="array" ref="BC5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4" s="10" t="str" cm="1">
        <f t="array" ref="BD5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4" s="150"/>
      <c r="BF534" s="15"/>
      <c r="BG534" s="16"/>
      <c r="BH534" s="16"/>
      <c r="BI534" s="16"/>
      <c r="BJ534" s="17"/>
      <c r="BK534" s="15"/>
      <c r="BL534" s="130"/>
      <c r="BM534" s="130"/>
      <c r="BN534" s="130"/>
      <c r="BO534" s="17"/>
      <c r="BP534" s="11" t="str">
        <f t="shared" si="30"/>
        <v>Aderente</v>
      </c>
      <c r="BQ534" s="18" t="str">
        <f>IF(OR(B534="",E534=""),"*",AX534/O534)</f>
        <v>*</v>
      </c>
      <c r="BR534" s="18" t="str">
        <f>IF(OR(B534="",E534=""),"*",AZ534/P534)</f>
        <v>*</v>
      </c>
      <c r="BS534" s="210" t="str">
        <f t="shared" si="31"/>
        <v/>
      </c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</row>
    <row r="535" spans="1:122">
      <c r="A535" s="45" t="str">
        <f t="shared" si="29"/>
        <v/>
      </c>
      <c r="B535" s="102"/>
      <c r="C535" s="134" t="str">
        <f>IF(BS_CONTROLE[[#This Row],[DATA]]="","",WEEKNUM(BS_CONTROLE[[#This Row],[DATA]]))</f>
        <v/>
      </c>
      <c r="D535" s="104"/>
      <c r="E535" s="126"/>
      <c r="F535" s="142" t="str">
        <f>IF(D535="","*",VLOOKUP(E535,BS_ATIVIDADE[],3,FALSE))</f>
        <v>*</v>
      </c>
      <c r="G535" s="106"/>
      <c r="H535" s="106"/>
      <c r="I535" s="105"/>
      <c r="J535" s="105"/>
      <c r="K535" s="105"/>
      <c r="L535" s="127" t="str" cm="1">
        <f t="array" ref="L5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5" s="127" t="str" cm="1">
        <f t="array" ref="M5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5" s="106"/>
      <c r="O535" s="106"/>
      <c r="P535" s="105"/>
      <c r="Q535" s="9" t="str">
        <f>IF(E535=0, "*", IFERROR(_xlfn.XLOOKUP(E535, BS_ATIVIDADE[ATIVIDADE], BS_ATIVIDADE[UNIDADE]), "*"))</f>
        <v>*</v>
      </c>
      <c r="R535" s="128" t="str" cm="1">
        <f t="array" ref="R5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5" s="128" t="str" cm="1">
        <f t="array" ref="S5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5" s="10" t="str" cm="1">
        <f t="array" ref="T5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5" s="105"/>
      <c r="V535" s="151"/>
      <c r="W535" s="104"/>
      <c r="X535" s="129"/>
      <c r="Y535" s="104"/>
      <c r="Z535" s="105"/>
      <c r="AA535" s="103"/>
      <c r="AB535" s="152"/>
      <c r="AC535" s="107"/>
      <c r="AD535" s="105"/>
      <c r="AE535" s="105"/>
      <c r="AF535" s="105"/>
      <c r="AG535" s="14"/>
      <c r="AH535" s="126" t="str">
        <f>IF(BS_CONTROLE[[#This Row],[Atividade]]=0, "-", BS_CONTROLE[[#This Row],[Atividade]])</f>
        <v>-</v>
      </c>
      <c r="AI535" s="8" t="str">
        <f>IF(BS_CONTROLE[[#This Row],[Atividade]]=0, "-", BS_CONTROLE[[#This Row],[Atividade]])</f>
        <v>-</v>
      </c>
      <c r="AJ535" s="30">
        <f>BS_CONTROLE[[#This Row],[Local - Partida]]</f>
        <v>0</v>
      </c>
      <c r="AK535" s="30">
        <f>BS_CONTROLE[[#This Row],[Local - Encerramento]]</f>
        <v>0</v>
      </c>
      <c r="AL535" s="105" t="str">
        <f>IF(BS_CONTROLE[[#This Row],[Entre - Estações]]=0, "-", BS_CONTROLE[[#This Row],[Entre - Estações]])</f>
        <v>-</v>
      </c>
      <c r="AM535" s="105" t="str">
        <f>IF(BS_CONTROLE[[#This Row],[SB]]=0, "-", BS_CONTROLE[[#This Row],[SB]])</f>
        <v>-</v>
      </c>
      <c r="AN535" s="105" t="str">
        <f>IF(BS_CONTROLE[[#This Row],[SUB]]=0, "-", BS_CONTROLE[[#This Row],[SUB]])</f>
        <v>-</v>
      </c>
      <c r="AO535" s="105">
        <f>BS_CONTROLE[[#This Row],[KM - Inicio]]</f>
        <v>0</v>
      </c>
      <c r="AP535" s="105">
        <f>BS_CONTROLE[[#This Row],[KM - Inicio]]</f>
        <v>0</v>
      </c>
      <c r="AQ535" s="108"/>
      <c r="AR535" s="108"/>
      <c r="AS535" s="108"/>
      <c r="AT535" s="135"/>
      <c r="AU535" s="135"/>
      <c r="AV535" s="13"/>
      <c r="AW535" s="13"/>
      <c r="AX535" s="176" t="str">
        <f>IF(D535="","*",IFERROR(IF(ISODD(COUNT(AR535:AW535)),"ERRO",SUM((AS535-AR535),(AU535-AT535),(AW535-AV535))),"ERRO"))</f>
        <v>*</v>
      </c>
      <c r="AY535" s="153"/>
      <c r="AZ535" s="109"/>
      <c r="BA535" s="9" t="str">
        <f>IFERROR(_xlfn.XLOOKUP(AH535, BS_ATIVIDADE[ATIVIDADE],BS_ATIVIDADE[UNIDADE] ), "*")</f>
        <v>*</v>
      </c>
      <c r="BB535" s="12" t="str" cm="1">
        <f t="array" ref="BB5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5" s="12" t="str" cm="1">
        <f t="array" ref="BC5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5" s="10" t="str" cm="1">
        <f t="array" ref="BD5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5" s="150"/>
      <c r="BF535" s="15"/>
      <c r="BG535" s="16"/>
      <c r="BH535" s="16"/>
      <c r="BI535" s="16"/>
      <c r="BJ535" s="17"/>
      <c r="BK535" s="15"/>
      <c r="BL535" s="130"/>
      <c r="BM535" s="130"/>
      <c r="BN535" s="130"/>
      <c r="BO535" s="17"/>
      <c r="BP535" s="11" t="str">
        <f t="shared" si="30"/>
        <v>Aderente</v>
      </c>
      <c r="BQ535" s="18" t="str">
        <f>IF(OR(B535="",E535=""),"*",AX535/O535)</f>
        <v>*</v>
      </c>
      <c r="BR535" s="18" t="str">
        <f>IF(OR(B535="",E535=""),"*",AZ535/P535)</f>
        <v>*</v>
      </c>
      <c r="BS535" s="210" t="str">
        <f t="shared" si="31"/>
        <v/>
      </c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</row>
    <row r="536" spans="1:122">
      <c r="A536" s="45" t="str">
        <f t="shared" si="29"/>
        <v/>
      </c>
      <c r="B536" s="102"/>
      <c r="C536" s="134" t="str">
        <f>IF(BS_CONTROLE[[#This Row],[DATA]]="","",WEEKNUM(BS_CONTROLE[[#This Row],[DATA]]))</f>
        <v/>
      </c>
      <c r="D536" s="104"/>
      <c r="E536" s="126"/>
      <c r="F536" s="142" t="str">
        <f>IF(D536="","*",VLOOKUP(E536,BS_ATIVIDADE[],3,FALSE))</f>
        <v>*</v>
      </c>
      <c r="G536" s="106"/>
      <c r="H536" s="106"/>
      <c r="I536" s="105"/>
      <c r="J536" s="105"/>
      <c r="K536" s="105"/>
      <c r="L536" s="127" t="str" cm="1">
        <f t="array" ref="L5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6" s="127" t="str" cm="1">
        <f t="array" ref="M5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6" s="106"/>
      <c r="O536" s="106"/>
      <c r="P536" s="105"/>
      <c r="Q536" s="9" t="str">
        <f>IF(E536=0, "*", IFERROR(_xlfn.XLOOKUP(E536, BS_ATIVIDADE[ATIVIDADE], BS_ATIVIDADE[UNIDADE]), "*"))</f>
        <v>*</v>
      </c>
      <c r="R536" s="128" t="str" cm="1">
        <f t="array" ref="R5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6" s="128" t="str" cm="1">
        <f t="array" ref="S5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6" s="10" t="str" cm="1">
        <f t="array" ref="T5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6" s="105"/>
      <c r="V536" s="151"/>
      <c r="W536" s="104"/>
      <c r="X536" s="129"/>
      <c r="Y536" s="104"/>
      <c r="Z536" s="105"/>
      <c r="AA536" s="103"/>
      <c r="AB536" s="152"/>
      <c r="AC536" s="107"/>
      <c r="AD536" s="105"/>
      <c r="AE536" s="105"/>
      <c r="AF536" s="105"/>
      <c r="AG536" s="14"/>
      <c r="AH536" s="126" t="str">
        <f>IF(BS_CONTROLE[[#This Row],[Atividade]]=0, "-", BS_CONTROLE[[#This Row],[Atividade]])</f>
        <v>-</v>
      </c>
      <c r="AI536" s="8" t="str">
        <f>IF(BS_CONTROLE[[#This Row],[Atividade]]=0, "-", BS_CONTROLE[[#This Row],[Atividade]])</f>
        <v>-</v>
      </c>
      <c r="AJ536" s="30">
        <f>BS_CONTROLE[[#This Row],[Local - Partida]]</f>
        <v>0</v>
      </c>
      <c r="AK536" s="30">
        <f>BS_CONTROLE[[#This Row],[Local - Encerramento]]</f>
        <v>0</v>
      </c>
      <c r="AL536" s="105" t="str">
        <f>IF(BS_CONTROLE[[#This Row],[Entre - Estações]]=0, "-", BS_CONTROLE[[#This Row],[Entre - Estações]])</f>
        <v>-</v>
      </c>
      <c r="AM536" s="105" t="str">
        <f>IF(BS_CONTROLE[[#This Row],[SB]]=0, "-", BS_CONTROLE[[#This Row],[SB]])</f>
        <v>-</v>
      </c>
      <c r="AN536" s="105" t="str">
        <f>IF(BS_CONTROLE[[#This Row],[SUB]]=0, "-", BS_CONTROLE[[#This Row],[SUB]])</f>
        <v>-</v>
      </c>
      <c r="AO536" s="105">
        <f>BS_CONTROLE[[#This Row],[KM - Inicio]]</f>
        <v>0</v>
      </c>
      <c r="AP536" s="105">
        <f>BS_CONTROLE[[#This Row],[KM - Inicio]]</f>
        <v>0</v>
      </c>
      <c r="AQ536" s="108"/>
      <c r="AR536" s="108"/>
      <c r="AS536" s="108"/>
      <c r="AT536" s="135"/>
      <c r="AU536" s="135"/>
      <c r="AV536" s="13"/>
      <c r="AW536" s="13"/>
      <c r="AX536" s="176" t="str">
        <f>IF(D536="","*",IFERROR(IF(ISODD(COUNT(AR536:AW536)),"ERRO",SUM((AS536-AR536),(AU536-AT536),(AW536-AV536))),"ERRO"))</f>
        <v>*</v>
      </c>
      <c r="AY536" s="153"/>
      <c r="AZ536" s="109"/>
      <c r="BA536" s="9" t="str">
        <f>IFERROR(_xlfn.XLOOKUP(AH536, BS_ATIVIDADE[ATIVIDADE],BS_ATIVIDADE[UNIDADE] ), "*")</f>
        <v>*</v>
      </c>
      <c r="BB536" s="12" t="str" cm="1">
        <f t="array" ref="BB5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6" s="12" t="str" cm="1">
        <f t="array" ref="BC5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6" s="10" t="str" cm="1">
        <f t="array" ref="BD5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6" s="150"/>
      <c r="BF536" s="15"/>
      <c r="BG536" s="16"/>
      <c r="BH536" s="16"/>
      <c r="BI536" s="16"/>
      <c r="BJ536" s="17"/>
      <c r="BK536" s="15"/>
      <c r="BL536" s="130"/>
      <c r="BM536" s="130"/>
      <c r="BN536" s="130"/>
      <c r="BO536" s="17"/>
      <c r="BP536" s="11" t="str">
        <f t="shared" si="30"/>
        <v>Aderente</v>
      </c>
      <c r="BQ536" s="18" t="str">
        <f>IF(OR(B536="",E536=""),"*",AX536/O536)</f>
        <v>*</v>
      </c>
      <c r="BR536" s="18" t="str">
        <f>IF(OR(B536="",E536=""),"*",AZ536/P536)</f>
        <v>*</v>
      </c>
      <c r="BS536" s="210" t="str">
        <f t="shared" si="31"/>
        <v/>
      </c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</row>
    <row r="537" spans="1:122">
      <c r="A537" s="45" t="str">
        <f t="shared" si="29"/>
        <v/>
      </c>
      <c r="B537" s="102"/>
      <c r="C537" s="134" t="str">
        <f>IF(BS_CONTROLE[[#This Row],[DATA]]="","",WEEKNUM(BS_CONTROLE[[#This Row],[DATA]]))</f>
        <v/>
      </c>
      <c r="D537" s="104"/>
      <c r="E537" s="126"/>
      <c r="F537" s="142" t="str">
        <f>IF(D537="","*",VLOOKUP(E537,BS_ATIVIDADE[],3,FALSE))</f>
        <v>*</v>
      </c>
      <c r="G537" s="106"/>
      <c r="H537" s="106"/>
      <c r="I537" s="105"/>
      <c r="J537" s="105"/>
      <c r="K537" s="105"/>
      <c r="L537" s="127" t="str" cm="1">
        <f t="array" ref="L5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7" s="127" t="str" cm="1">
        <f t="array" ref="M5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7" s="106"/>
      <c r="O537" s="106"/>
      <c r="P537" s="105"/>
      <c r="Q537" s="9" t="str">
        <f>IF(E537=0, "*", IFERROR(_xlfn.XLOOKUP(E537, BS_ATIVIDADE[ATIVIDADE], BS_ATIVIDADE[UNIDADE]), "*"))</f>
        <v>*</v>
      </c>
      <c r="R537" s="128" t="str" cm="1">
        <f t="array" ref="R5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7" s="128" t="str" cm="1">
        <f t="array" ref="S5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7" s="10" t="str" cm="1">
        <f t="array" ref="T5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7" s="105"/>
      <c r="V537" s="151"/>
      <c r="W537" s="104"/>
      <c r="X537" s="129"/>
      <c r="Y537" s="104"/>
      <c r="Z537" s="105"/>
      <c r="AA537" s="103"/>
      <c r="AB537" s="152"/>
      <c r="AC537" s="107"/>
      <c r="AD537" s="105"/>
      <c r="AE537" s="105"/>
      <c r="AF537" s="105"/>
      <c r="AG537" s="14"/>
      <c r="AH537" s="126" t="str">
        <f>IF(BS_CONTROLE[[#This Row],[Atividade]]=0, "-", BS_CONTROLE[[#This Row],[Atividade]])</f>
        <v>-</v>
      </c>
      <c r="AI537" s="8" t="str">
        <f>IF(BS_CONTROLE[[#This Row],[Atividade]]=0, "-", BS_CONTROLE[[#This Row],[Atividade]])</f>
        <v>-</v>
      </c>
      <c r="AJ537" s="30">
        <f>BS_CONTROLE[[#This Row],[Local - Partida]]</f>
        <v>0</v>
      </c>
      <c r="AK537" s="30">
        <f>BS_CONTROLE[[#This Row],[Local - Encerramento]]</f>
        <v>0</v>
      </c>
      <c r="AL537" s="105" t="str">
        <f>IF(BS_CONTROLE[[#This Row],[Entre - Estações]]=0, "-", BS_CONTROLE[[#This Row],[Entre - Estações]])</f>
        <v>-</v>
      </c>
      <c r="AM537" s="105" t="str">
        <f>IF(BS_CONTROLE[[#This Row],[SB]]=0, "-", BS_CONTROLE[[#This Row],[SB]])</f>
        <v>-</v>
      </c>
      <c r="AN537" s="105" t="str">
        <f>IF(BS_CONTROLE[[#This Row],[SUB]]=0, "-", BS_CONTROLE[[#This Row],[SUB]])</f>
        <v>-</v>
      </c>
      <c r="AO537" s="105">
        <f>BS_CONTROLE[[#This Row],[KM - Inicio]]</f>
        <v>0</v>
      </c>
      <c r="AP537" s="105">
        <f>BS_CONTROLE[[#This Row],[KM - Inicio]]</f>
        <v>0</v>
      </c>
      <c r="AQ537" s="108"/>
      <c r="AR537" s="108"/>
      <c r="AS537" s="108"/>
      <c r="AT537" s="135"/>
      <c r="AU537" s="135"/>
      <c r="AV537" s="13"/>
      <c r="AW537" s="13"/>
      <c r="AX537" s="176" t="str">
        <f>IF(D537="","*",IFERROR(IF(ISODD(COUNT(AR537:AW537)),"ERRO",SUM((AS537-AR537),(AU537-AT537),(AW537-AV537))),"ERRO"))</f>
        <v>*</v>
      </c>
      <c r="AY537" s="153"/>
      <c r="AZ537" s="109"/>
      <c r="BA537" s="9" t="str">
        <f>IFERROR(_xlfn.XLOOKUP(AH537, BS_ATIVIDADE[ATIVIDADE],BS_ATIVIDADE[UNIDADE] ), "*")</f>
        <v>*</v>
      </c>
      <c r="BB537" s="12" t="str" cm="1">
        <f t="array" ref="BB5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7" s="12" t="str" cm="1">
        <f t="array" ref="BC5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7" s="10" t="str" cm="1">
        <f t="array" ref="BD5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7" s="150"/>
      <c r="BF537" s="15"/>
      <c r="BG537" s="16"/>
      <c r="BH537" s="16"/>
      <c r="BI537" s="16"/>
      <c r="BJ537" s="17"/>
      <c r="BK537" s="15"/>
      <c r="BL537" s="130"/>
      <c r="BM537" s="130"/>
      <c r="BN537" s="130"/>
      <c r="BO537" s="17"/>
      <c r="BP537" s="11" t="str">
        <f t="shared" si="30"/>
        <v>Aderente</v>
      </c>
      <c r="BQ537" s="18" t="str">
        <f>IF(OR(B537="",E537=""),"*",AX537/O537)</f>
        <v>*</v>
      </c>
      <c r="BR537" s="18" t="str">
        <f>IF(OR(B537="",E537=""),"*",AZ537/P537)</f>
        <v>*</v>
      </c>
      <c r="BS537" s="210" t="str">
        <f t="shared" si="31"/>
        <v/>
      </c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</row>
    <row r="538" spans="1:122">
      <c r="A538" s="45" t="str">
        <f t="shared" si="29"/>
        <v/>
      </c>
      <c r="B538" s="102"/>
      <c r="C538" s="134" t="str">
        <f>IF(BS_CONTROLE[[#This Row],[DATA]]="","",WEEKNUM(BS_CONTROLE[[#This Row],[DATA]]))</f>
        <v/>
      </c>
      <c r="D538" s="104"/>
      <c r="E538" s="126"/>
      <c r="F538" s="142" t="str">
        <f>IF(D538="","*",VLOOKUP(E538,BS_ATIVIDADE[],3,FALSE))</f>
        <v>*</v>
      </c>
      <c r="G538" s="106"/>
      <c r="H538" s="106"/>
      <c r="I538" s="105"/>
      <c r="J538" s="105"/>
      <c r="K538" s="105"/>
      <c r="L538" s="127" t="str" cm="1">
        <f t="array" ref="L5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8" s="127" t="str" cm="1">
        <f t="array" ref="M5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8" s="106"/>
      <c r="O538" s="106"/>
      <c r="P538" s="105"/>
      <c r="Q538" s="9" t="str">
        <f>IF(E538=0, "*", IFERROR(_xlfn.XLOOKUP(E538, BS_ATIVIDADE[ATIVIDADE], BS_ATIVIDADE[UNIDADE]), "*"))</f>
        <v>*</v>
      </c>
      <c r="R538" s="128" t="str" cm="1">
        <f t="array" ref="R5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8" s="128" t="str" cm="1">
        <f t="array" ref="S5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8" s="10" t="str" cm="1">
        <f t="array" ref="T5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8" s="105"/>
      <c r="V538" s="151"/>
      <c r="W538" s="104"/>
      <c r="X538" s="129"/>
      <c r="Y538" s="104"/>
      <c r="Z538" s="105"/>
      <c r="AA538" s="103"/>
      <c r="AB538" s="152"/>
      <c r="AC538" s="107"/>
      <c r="AD538" s="105"/>
      <c r="AE538" s="105"/>
      <c r="AF538" s="105"/>
      <c r="AG538" s="14"/>
      <c r="AH538" s="126" t="str">
        <f>IF(BS_CONTROLE[[#This Row],[Atividade]]=0, "-", BS_CONTROLE[[#This Row],[Atividade]])</f>
        <v>-</v>
      </c>
      <c r="AI538" s="8" t="str">
        <f>IF(BS_CONTROLE[[#This Row],[Atividade]]=0, "-", BS_CONTROLE[[#This Row],[Atividade]])</f>
        <v>-</v>
      </c>
      <c r="AJ538" s="30">
        <f>BS_CONTROLE[[#This Row],[Local - Partida]]</f>
        <v>0</v>
      </c>
      <c r="AK538" s="30">
        <f>BS_CONTROLE[[#This Row],[Local - Encerramento]]</f>
        <v>0</v>
      </c>
      <c r="AL538" s="105" t="str">
        <f>IF(BS_CONTROLE[[#This Row],[Entre - Estações]]=0, "-", BS_CONTROLE[[#This Row],[Entre - Estações]])</f>
        <v>-</v>
      </c>
      <c r="AM538" s="105" t="str">
        <f>IF(BS_CONTROLE[[#This Row],[SB]]=0, "-", BS_CONTROLE[[#This Row],[SB]])</f>
        <v>-</v>
      </c>
      <c r="AN538" s="105" t="str">
        <f>IF(BS_CONTROLE[[#This Row],[SUB]]=0, "-", BS_CONTROLE[[#This Row],[SUB]])</f>
        <v>-</v>
      </c>
      <c r="AO538" s="105">
        <f>BS_CONTROLE[[#This Row],[KM - Inicio]]</f>
        <v>0</v>
      </c>
      <c r="AP538" s="105">
        <f>BS_CONTROLE[[#This Row],[KM - Inicio]]</f>
        <v>0</v>
      </c>
      <c r="AQ538" s="108"/>
      <c r="AR538" s="108"/>
      <c r="AS538" s="108"/>
      <c r="AT538" s="135"/>
      <c r="AU538" s="135"/>
      <c r="AV538" s="13"/>
      <c r="AW538" s="13"/>
      <c r="AX538" s="176" t="str">
        <f>IF(D538="","*",IFERROR(IF(ISODD(COUNT(AR538:AW538)),"ERRO",SUM((AS538-AR538),(AU538-AT538),(AW538-AV538))),"ERRO"))</f>
        <v>*</v>
      </c>
      <c r="AY538" s="153"/>
      <c r="AZ538" s="109"/>
      <c r="BA538" s="9" t="str">
        <f>IFERROR(_xlfn.XLOOKUP(AH538, BS_ATIVIDADE[ATIVIDADE],BS_ATIVIDADE[UNIDADE] ), "*")</f>
        <v>*</v>
      </c>
      <c r="BB538" s="12" t="str" cm="1">
        <f t="array" ref="BB5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8" s="12" t="str" cm="1">
        <f t="array" ref="BC5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8" s="10" t="str" cm="1">
        <f t="array" ref="BD5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8" s="150"/>
      <c r="BF538" s="15"/>
      <c r="BG538" s="16"/>
      <c r="BH538" s="16"/>
      <c r="BI538" s="16"/>
      <c r="BJ538" s="17"/>
      <c r="BK538" s="15"/>
      <c r="BL538" s="130"/>
      <c r="BM538" s="130"/>
      <c r="BN538" s="130"/>
      <c r="BO538" s="17"/>
      <c r="BP538" s="11" t="str">
        <f t="shared" si="30"/>
        <v>Aderente</v>
      </c>
      <c r="BQ538" s="18" t="str">
        <f>IF(OR(B538="",E538=""),"*",AX538/O538)</f>
        <v>*</v>
      </c>
      <c r="BR538" s="18" t="str">
        <f>IF(OR(B538="",E538=""),"*",AZ538/P538)</f>
        <v>*</v>
      </c>
      <c r="BS538" s="210" t="str">
        <f t="shared" si="31"/>
        <v/>
      </c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</row>
    <row r="539" spans="1:122">
      <c r="A539" s="45" t="str">
        <f t="shared" si="29"/>
        <v/>
      </c>
      <c r="B539" s="102"/>
      <c r="C539" s="134" t="str">
        <f>IF(BS_CONTROLE[[#This Row],[DATA]]="","",WEEKNUM(BS_CONTROLE[[#This Row],[DATA]]))</f>
        <v/>
      </c>
      <c r="D539" s="104"/>
      <c r="E539" s="126"/>
      <c r="F539" s="142" t="str">
        <f>IF(D539="","*",VLOOKUP(E539,BS_ATIVIDADE[],3,FALSE))</f>
        <v>*</v>
      </c>
      <c r="G539" s="106"/>
      <c r="H539" s="106"/>
      <c r="I539" s="105"/>
      <c r="J539" s="105"/>
      <c r="K539" s="105"/>
      <c r="L539" s="127" t="str" cm="1">
        <f t="array" ref="L5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39" s="127" t="str" cm="1">
        <f t="array" ref="M5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39" s="106"/>
      <c r="O539" s="106"/>
      <c r="P539" s="105"/>
      <c r="Q539" s="9" t="str">
        <f>IF(E539=0, "*", IFERROR(_xlfn.XLOOKUP(E539, BS_ATIVIDADE[ATIVIDADE], BS_ATIVIDADE[UNIDADE]), "*"))</f>
        <v>*</v>
      </c>
      <c r="R539" s="128" t="str" cm="1">
        <f t="array" ref="R5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39" s="128" t="str" cm="1">
        <f t="array" ref="S5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39" s="10" t="str" cm="1">
        <f t="array" ref="T5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39" s="105"/>
      <c r="V539" s="151"/>
      <c r="W539" s="104"/>
      <c r="X539" s="129"/>
      <c r="Y539" s="104"/>
      <c r="Z539" s="105"/>
      <c r="AA539" s="103"/>
      <c r="AB539" s="152"/>
      <c r="AC539" s="107"/>
      <c r="AD539" s="105"/>
      <c r="AE539" s="105"/>
      <c r="AF539" s="105"/>
      <c r="AG539" s="14"/>
      <c r="AH539" s="126" t="str">
        <f>IF(BS_CONTROLE[[#This Row],[Atividade]]=0, "-", BS_CONTROLE[[#This Row],[Atividade]])</f>
        <v>-</v>
      </c>
      <c r="AI539" s="8" t="str">
        <f>IF(BS_CONTROLE[[#This Row],[Atividade]]=0, "-", BS_CONTROLE[[#This Row],[Atividade]])</f>
        <v>-</v>
      </c>
      <c r="AJ539" s="30">
        <f>BS_CONTROLE[[#This Row],[Local - Partida]]</f>
        <v>0</v>
      </c>
      <c r="AK539" s="30">
        <f>BS_CONTROLE[[#This Row],[Local - Encerramento]]</f>
        <v>0</v>
      </c>
      <c r="AL539" s="105" t="str">
        <f>IF(BS_CONTROLE[[#This Row],[Entre - Estações]]=0, "-", BS_CONTROLE[[#This Row],[Entre - Estações]])</f>
        <v>-</v>
      </c>
      <c r="AM539" s="105" t="str">
        <f>IF(BS_CONTROLE[[#This Row],[SB]]=0, "-", BS_CONTROLE[[#This Row],[SB]])</f>
        <v>-</v>
      </c>
      <c r="AN539" s="105" t="str">
        <f>IF(BS_CONTROLE[[#This Row],[SUB]]=0, "-", BS_CONTROLE[[#This Row],[SUB]])</f>
        <v>-</v>
      </c>
      <c r="AO539" s="105">
        <f>BS_CONTROLE[[#This Row],[KM - Inicio]]</f>
        <v>0</v>
      </c>
      <c r="AP539" s="105">
        <f>BS_CONTROLE[[#This Row],[KM - Inicio]]</f>
        <v>0</v>
      </c>
      <c r="AQ539" s="108"/>
      <c r="AR539" s="108"/>
      <c r="AS539" s="108"/>
      <c r="AT539" s="135"/>
      <c r="AU539" s="135"/>
      <c r="AV539" s="13"/>
      <c r="AW539" s="13"/>
      <c r="AX539" s="176" t="str">
        <f>IF(D539="","*",IFERROR(IF(ISODD(COUNT(AR539:AW539)),"ERRO",SUM((AS539-AR539),(AU539-AT539),(AW539-AV539))),"ERRO"))</f>
        <v>*</v>
      </c>
      <c r="AY539" s="153"/>
      <c r="AZ539" s="109"/>
      <c r="BA539" s="9" t="str">
        <f>IFERROR(_xlfn.XLOOKUP(AH539, BS_ATIVIDADE[ATIVIDADE],BS_ATIVIDADE[UNIDADE] ), "*")</f>
        <v>*</v>
      </c>
      <c r="BB539" s="12" t="str" cm="1">
        <f t="array" ref="BB5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39" s="12" t="str" cm="1">
        <f t="array" ref="BC5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39" s="10" t="str" cm="1">
        <f t="array" ref="BD5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39" s="150"/>
      <c r="BF539" s="15"/>
      <c r="BG539" s="16"/>
      <c r="BH539" s="16"/>
      <c r="BI539" s="16"/>
      <c r="BJ539" s="17"/>
      <c r="BK539" s="15"/>
      <c r="BL539" s="130"/>
      <c r="BM539" s="130"/>
      <c r="BN539" s="130"/>
      <c r="BO539" s="17"/>
      <c r="BP539" s="11" t="str">
        <f t="shared" si="30"/>
        <v>Aderente</v>
      </c>
      <c r="BQ539" s="18" t="str">
        <f>IF(OR(B539="",E539=""),"*",AX539/O539)</f>
        <v>*</v>
      </c>
      <c r="BR539" s="18" t="str">
        <f>IF(OR(B539="",E539=""),"*",AZ539/P539)</f>
        <v>*</v>
      </c>
      <c r="BS539" s="210" t="str">
        <f t="shared" si="31"/>
        <v/>
      </c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</row>
    <row r="540" spans="1:122">
      <c r="A540" s="45" t="str">
        <f t="shared" si="29"/>
        <v/>
      </c>
      <c r="B540" s="102"/>
      <c r="C540" s="134" t="str">
        <f>IF(BS_CONTROLE[[#This Row],[DATA]]="","",WEEKNUM(BS_CONTROLE[[#This Row],[DATA]]))</f>
        <v/>
      </c>
      <c r="D540" s="104"/>
      <c r="E540" s="126"/>
      <c r="F540" s="142" t="str">
        <f>IF(D540="","*",VLOOKUP(E540,BS_ATIVIDADE[],3,FALSE))</f>
        <v>*</v>
      </c>
      <c r="G540" s="106"/>
      <c r="H540" s="106"/>
      <c r="I540" s="105"/>
      <c r="J540" s="105"/>
      <c r="K540" s="105"/>
      <c r="L540" s="127" t="str" cm="1">
        <f t="array" ref="L5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0" s="127" t="str" cm="1">
        <f t="array" ref="M5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0" s="106"/>
      <c r="O540" s="106"/>
      <c r="P540" s="105"/>
      <c r="Q540" s="9" t="str">
        <f>IF(E540=0, "*", IFERROR(_xlfn.XLOOKUP(E540, BS_ATIVIDADE[ATIVIDADE], BS_ATIVIDADE[UNIDADE]), "*"))</f>
        <v>*</v>
      </c>
      <c r="R540" s="128" t="str" cm="1">
        <f t="array" ref="R5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0" s="128" t="str" cm="1">
        <f t="array" ref="S5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0" s="10" t="str" cm="1">
        <f t="array" ref="T5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0" s="105"/>
      <c r="V540" s="151"/>
      <c r="W540" s="104"/>
      <c r="X540" s="129"/>
      <c r="Y540" s="104"/>
      <c r="Z540" s="105"/>
      <c r="AA540" s="103"/>
      <c r="AB540" s="152"/>
      <c r="AC540" s="107"/>
      <c r="AD540" s="105"/>
      <c r="AE540" s="105"/>
      <c r="AF540" s="105"/>
      <c r="AG540" s="14"/>
      <c r="AH540" s="126" t="str">
        <f>IF(BS_CONTROLE[[#This Row],[Atividade]]=0, "-", BS_CONTROLE[[#This Row],[Atividade]])</f>
        <v>-</v>
      </c>
      <c r="AI540" s="8" t="str">
        <f>IF(BS_CONTROLE[[#This Row],[Atividade]]=0, "-", BS_CONTROLE[[#This Row],[Atividade]])</f>
        <v>-</v>
      </c>
      <c r="AJ540" s="30">
        <f>BS_CONTROLE[[#This Row],[Local - Partida]]</f>
        <v>0</v>
      </c>
      <c r="AK540" s="30">
        <f>BS_CONTROLE[[#This Row],[Local - Encerramento]]</f>
        <v>0</v>
      </c>
      <c r="AL540" s="105" t="str">
        <f>IF(BS_CONTROLE[[#This Row],[Entre - Estações]]=0, "-", BS_CONTROLE[[#This Row],[Entre - Estações]])</f>
        <v>-</v>
      </c>
      <c r="AM540" s="105" t="str">
        <f>IF(BS_CONTROLE[[#This Row],[SB]]=0, "-", BS_CONTROLE[[#This Row],[SB]])</f>
        <v>-</v>
      </c>
      <c r="AN540" s="105" t="str">
        <f>IF(BS_CONTROLE[[#This Row],[SUB]]=0, "-", BS_CONTROLE[[#This Row],[SUB]])</f>
        <v>-</v>
      </c>
      <c r="AO540" s="105">
        <f>BS_CONTROLE[[#This Row],[KM - Inicio]]</f>
        <v>0</v>
      </c>
      <c r="AP540" s="105">
        <f>BS_CONTROLE[[#This Row],[KM - Inicio]]</f>
        <v>0</v>
      </c>
      <c r="AQ540" s="108"/>
      <c r="AR540" s="108"/>
      <c r="AS540" s="108"/>
      <c r="AT540" s="135"/>
      <c r="AU540" s="135"/>
      <c r="AV540" s="13"/>
      <c r="AW540" s="13"/>
      <c r="AX540" s="176" t="str">
        <f>IF(D540="","*",IFERROR(IF(ISODD(COUNT(AR540:AW540)),"ERRO",SUM((AS540-AR540),(AU540-AT540),(AW540-AV540))),"ERRO"))</f>
        <v>*</v>
      </c>
      <c r="AY540" s="153"/>
      <c r="AZ540" s="109"/>
      <c r="BA540" s="9" t="str">
        <f>IFERROR(_xlfn.XLOOKUP(AH540, BS_ATIVIDADE[ATIVIDADE],BS_ATIVIDADE[UNIDADE] ), "*")</f>
        <v>*</v>
      </c>
      <c r="BB540" s="12" t="str" cm="1">
        <f t="array" ref="BB5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0" s="12" t="str" cm="1">
        <f t="array" ref="BC5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0" s="10" t="str" cm="1">
        <f t="array" ref="BD5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0" s="150"/>
      <c r="BF540" s="15"/>
      <c r="BG540" s="16"/>
      <c r="BH540" s="16"/>
      <c r="BI540" s="16"/>
      <c r="BJ540" s="17"/>
      <c r="BK540" s="15"/>
      <c r="BL540" s="130"/>
      <c r="BM540" s="130"/>
      <c r="BN540" s="130"/>
      <c r="BO540" s="17"/>
      <c r="BP540" s="11" t="str">
        <f t="shared" si="30"/>
        <v>Aderente</v>
      </c>
      <c r="BQ540" s="18" t="str">
        <f>IF(OR(B540="",E540=""),"*",AX540/O540)</f>
        <v>*</v>
      </c>
      <c r="BR540" s="18" t="str">
        <f>IF(OR(B540="",E540=""),"*",AZ540/P540)</f>
        <v>*</v>
      </c>
      <c r="BS540" s="210" t="str">
        <f t="shared" si="31"/>
        <v/>
      </c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</row>
    <row r="541" spans="1:122">
      <c r="A541" s="45" t="str">
        <f t="shared" si="29"/>
        <v/>
      </c>
      <c r="B541" s="102"/>
      <c r="C541" s="134" t="str">
        <f>IF(BS_CONTROLE[[#This Row],[DATA]]="","",WEEKNUM(BS_CONTROLE[[#This Row],[DATA]]))</f>
        <v/>
      </c>
      <c r="D541" s="104"/>
      <c r="E541" s="126"/>
      <c r="F541" s="142" t="str">
        <f>IF(D541="","*",VLOOKUP(E541,BS_ATIVIDADE[],3,FALSE))</f>
        <v>*</v>
      </c>
      <c r="G541" s="106"/>
      <c r="H541" s="106"/>
      <c r="I541" s="105"/>
      <c r="J541" s="105"/>
      <c r="K541" s="105"/>
      <c r="L541" s="127" t="str" cm="1">
        <f t="array" ref="L5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1" s="127" t="str" cm="1">
        <f t="array" ref="M5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1" s="106"/>
      <c r="O541" s="106"/>
      <c r="P541" s="105"/>
      <c r="Q541" s="9" t="str">
        <f>IF(E541=0, "*", IFERROR(_xlfn.XLOOKUP(E541, BS_ATIVIDADE[ATIVIDADE], BS_ATIVIDADE[UNIDADE]), "*"))</f>
        <v>*</v>
      </c>
      <c r="R541" s="128" t="str" cm="1">
        <f t="array" ref="R5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1" s="128" t="str" cm="1">
        <f t="array" ref="S5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1" s="10" t="str" cm="1">
        <f t="array" ref="T5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1" s="105"/>
      <c r="V541" s="151"/>
      <c r="W541" s="104"/>
      <c r="X541" s="129"/>
      <c r="Y541" s="104"/>
      <c r="Z541" s="105"/>
      <c r="AA541" s="103"/>
      <c r="AB541" s="152"/>
      <c r="AC541" s="107"/>
      <c r="AD541" s="105"/>
      <c r="AE541" s="105"/>
      <c r="AF541" s="105"/>
      <c r="AG541" s="14"/>
      <c r="AH541" s="126" t="str">
        <f>IF(BS_CONTROLE[[#This Row],[Atividade]]=0, "-", BS_CONTROLE[[#This Row],[Atividade]])</f>
        <v>-</v>
      </c>
      <c r="AI541" s="8" t="str">
        <f>IF(BS_CONTROLE[[#This Row],[Atividade]]=0, "-", BS_CONTROLE[[#This Row],[Atividade]])</f>
        <v>-</v>
      </c>
      <c r="AJ541" s="30">
        <f>BS_CONTROLE[[#This Row],[Local - Partida]]</f>
        <v>0</v>
      </c>
      <c r="AK541" s="30">
        <f>BS_CONTROLE[[#This Row],[Local - Encerramento]]</f>
        <v>0</v>
      </c>
      <c r="AL541" s="105" t="str">
        <f>IF(BS_CONTROLE[[#This Row],[Entre - Estações]]=0, "-", BS_CONTROLE[[#This Row],[Entre - Estações]])</f>
        <v>-</v>
      </c>
      <c r="AM541" s="105" t="str">
        <f>IF(BS_CONTROLE[[#This Row],[SB]]=0, "-", BS_CONTROLE[[#This Row],[SB]])</f>
        <v>-</v>
      </c>
      <c r="AN541" s="105" t="str">
        <f>IF(BS_CONTROLE[[#This Row],[SUB]]=0, "-", BS_CONTROLE[[#This Row],[SUB]])</f>
        <v>-</v>
      </c>
      <c r="AO541" s="105">
        <f>BS_CONTROLE[[#This Row],[KM - Inicio]]</f>
        <v>0</v>
      </c>
      <c r="AP541" s="105">
        <f>BS_CONTROLE[[#This Row],[KM - Inicio]]</f>
        <v>0</v>
      </c>
      <c r="AQ541" s="108"/>
      <c r="AR541" s="108"/>
      <c r="AS541" s="108"/>
      <c r="AT541" s="135"/>
      <c r="AU541" s="135"/>
      <c r="AV541" s="13"/>
      <c r="AW541" s="13"/>
      <c r="AX541" s="176" t="str">
        <f>IF(D541="","*",IFERROR(IF(ISODD(COUNT(AR541:AW541)),"ERRO",SUM((AS541-AR541),(AU541-AT541),(AW541-AV541))),"ERRO"))</f>
        <v>*</v>
      </c>
      <c r="AY541" s="153"/>
      <c r="AZ541" s="109"/>
      <c r="BA541" s="9" t="str">
        <f>IFERROR(_xlfn.XLOOKUP(AH541, BS_ATIVIDADE[ATIVIDADE],BS_ATIVIDADE[UNIDADE] ), "*")</f>
        <v>*</v>
      </c>
      <c r="BB541" s="12" t="str" cm="1">
        <f t="array" ref="BB5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1" s="12" t="str" cm="1">
        <f t="array" ref="BC5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1" s="10" t="str" cm="1">
        <f t="array" ref="BD5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1" s="150"/>
      <c r="BF541" s="15"/>
      <c r="BG541" s="16"/>
      <c r="BH541" s="16"/>
      <c r="BI541" s="16"/>
      <c r="BJ541" s="17"/>
      <c r="BK541" s="15"/>
      <c r="BL541" s="130"/>
      <c r="BM541" s="130"/>
      <c r="BN541" s="130"/>
      <c r="BO541" s="17"/>
      <c r="BP541" s="11" t="str">
        <f t="shared" si="30"/>
        <v>Aderente</v>
      </c>
      <c r="BQ541" s="18" t="str">
        <f>IF(OR(B541="",E541=""),"*",AX541/O541)</f>
        <v>*</v>
      </c>
      <c r="BR541" s="18" t="str">
        <f>IF(OR(B541="",E541=""),"*",AZ541/P541)</f>
        <v>*</v>
      </c>
      <c r="BS541" s="210" t="str">
        <f t="shared" si="31"/>
        <v/>
      </c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</row>
    <row r="542" spans="1:122">
      <c r="A542" s="45" t="str">
        <f t="shared" si="29"/>
        <v/>
      </c>
      <c r="B542" s="102"/>
      <c r="C542" s="134" t="str">
        <f>IF(BS_CONTROLE[[#This Row],[DATA]]="","",WEEKNUM(BS_CONTROLE[[#This Row],[DATA]]))</f>
        <v/>
      </c>
      <c r="D542" s="104"/>
      <c r="E542" s="126"/>
      <c r="F542" s="142" t="str">
        <f>IF(D542="","*",VLOOKUP(E542,BS_ATIVIDADE[],3,FALSE))</f>
        <v>*</v>
      </c>
      <c r="G542" s="106"/>
      <c r="H542" s="106"/>
      <c r="I542" s="105"/>
      <c r="J542" s="105"/>
      <c r="K542" s="105"/>
      <c r="L542" s="127" t="str" cm="1">
        <f t="array" ref="L5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2" s="127" t="str" cm="1">
        <f t="array" ref="M5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2" s="106"/>
      <c r="O542" s="106"/>
      <c r="P542" s="105"/>
      <c r="Q542" s="9" t="str">
        <f>IF(E542=0, "*", IFERROR(_xlfn.XLOOKUP(E542, BS_ATIVIDADE[ATIVIDADE], BS_ATIVIDADE[UNIDADE]), "*"))</f>
        <v>*</v>
      </c>
      <c r="R542" s="128" t="str" cm="1">
        <f t="array" ref="R5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2" s="128" t="str" cm="1">
        <f t="array" ref="S5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2" s="10" t="str" cm="1">
        <f t="array" ref="T5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2" s="105"/>
      <c r="V542" s="151"/>
      <c r="W542" s="104"/>
      <c r="X542" s="129"/>
      <c r="Y542" s="104"/>
      <c r="Z542" s="105"/>
      <c r="AA542" s="103"/>
      <c r="AB542" s="152"/>
      <c r="AC542" s="107"/>
      <c r="AD542" s="105"/>
      <c r="AE542" s="105"/>
      <c r="AF542" s="105"/>
      <c r="AG542" s="14"/>
      <c r="AH542" s="126" t="str">
        <f>IF(BS_CONTROLE[[#This Row],[Atividade]]=0, "-", BS_CONTROLE[[#This Row],[Atividade]])</f>
        <v>-</v>
      </c>
      <c r="AI542" s="8" t="str">
        <f>IF(BS_CONTROLE[[#This Row],[Atividade]]=0, "-", BS_CONTROLE[[#This Row],[Atividade]])</f>
        <v>-</v>
      </c>
      <c r="AJ542" s="30">
        <f>BS_CONTROLE[[#This Row],[Local - Partida]]</f>
        <v>0</v>
      </c>
      <c r="AK542" s="30">
        <f>BS_CONTROLE[[#This Row],[Local - Encerramento]]</f>
        <v>0</v>
      </c>
      <c r="AL542" s="105" t="str">
        <f>IF(BS_CONTROLE[[#This Row],[Entre - Estações]]=0, "-", BS_CONTROLE[[#This Row],[Entre - Estações]])</f>
        <v>-</v>
      </c>
      <c r="AM542" s="105" t="str">
        <f>IF(BS_CONTROLE[[#This Row],[SB]]=0, "-", BS_CONTROLE[[#This Row],[SB]])</f>
        <v>-</v>
      </c>
      <c r="AN542" s="105" t="str">
        <f>IF(BS_CONTROLE[[#This Row],[SUB]]=0, "-", BS_CONTROLE[[#This Row],[SUB]])</f>
        <v>-</v>
      </c>
      <c r="AO542" s="105">
        <f>BS_CONTROLE[[#This Row],[KM - Inicio]]</f>
        <v>0</v>
      </c>
      <c r="AP542" s="105">
        <f>BS_CONTROLE[[#This Row],[KM - Inicio]]</f>
        <v>0</v>
      </c>
      <c r="AQ542" s="108"/>
      <c r="AR542" s="108"/>
      <c r="AS542" s="108"/>
      <c r="AT542" s="135"/>
      <c r="AU542" s="135"/>
      <c r="AV542" s="13"/>
      <c r="AW542" s="13"/>
      <c r="AX542" s="176" t="str">
        <f>IF(D542="","*",IFERROR(IF(ISODD(COUNT(AR542:AW542)),"ERRO",SUM((AS542-AR542),(AU542-AT542),(AW542-AV542))),"ERRO"))</f>
        <v>*</v>
      </c>
      <c r="AY542" s="153"/>
      <c r="AZ542" s="109"/>
      <c r="BA542" s="9" t="str">
        <f>IFERROR(_xlfn.XLOOKUP(AH542, BS_ATIVIDADE[ATIVIDADE],BS_ATIVIDADE[UNIDADE] ), "*")</f>
        <v>*</v>
      </c>
      <c r="BB542" s="12" t="str" cm="1">
        <f t="array" ref="BB5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2" s="12" t="str" cm="1">
        <f t="array" ref="BC5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2" s="10" t="str" cm="1">
        <f t="array" ref="BD5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2" s="150"/>
      <c r="BF542" s="15"/>
      <c r="BG542" s="16"/>
      <c r="BH542" s="16"/>
      <c r="BI542" s="16"/>
      <c r="BJ542" s="17"/>
      <c r="BK542" s="15"/>
      <c r="BL542" s="130"/>
      <c r="BM542" s="130"/>
      <c r="BN542" s="130"/>
      <c r="BO542" s="17"/>
      <c r="BP542" s="11" t="str">
        <f t="shared" si="30"/>
        <v>Aderente</v>
      </c>
      <c r="BQ542" s="18" t="str">
        <f>IF(OR(B542="",E542=""),"*",AX542/O542)</f>
        <v>*</v>
      </c>
      <c r="BR542" s="18" t="str">
        <f>IF(OR(B542="",E542=""),"*",AZ542/P542)</f>
        <v>*</v>
      </c>
      <c r="BS542" s="210" t="str">
        <f t="shared" si="31"/>
        <v/>
      </c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</row>
    <row r="543" spans="1:122">
      <c r="A543" s="45" t="str">
        <f t="shared" si="29"/>
        <v/>
      </c>
      <c r="B543" s="102"/>
      <c r="C543" s="134" t="str">
        <f>IF(BS_CONTROLE[[#This Row],[DATA]]="","",WEEKNUM(BS_CONTROLE[[#This Row],[DATA]]))</f>
        <v/>
      </c>
      <c r="D543" s="104"/>
      <c r="E543" s="126"/>
      <c r="F543" s="142" t="str">
        <f>IF(D543="","*",VLOOKUP(E543,BS_ATIVIDADE[],3,FALSE))</f>
        <v>*</v>
      </c>
      <c r="G543" s="106"/>
      <c r="H543" s="106"/>
      <c r="I543" s="105"/>
      <c r="J543" s="105"/>
      <c r="K543" s="105"/>
      <c r="L543" s="127" t="str" cm="1">
        <f t="array" ref="L5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3" s="127" t="str" cm="1">
        <f t="array" ref="M5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3" s="106"/>
      <c r="O543" s="106"/>
      <c r="P543" s="105"/>
      <c r="Q543" s="9" t="str">
        <f>IF(E543=0, "*", IFERROR(_xlfn.XLOOKUP(E543, BS_ATIVIDADE[ATIVIDADE], BS_ATIVIDADE[UNIDADE]), "*"))</f>
        <v>*</v>
      </c>
      <c r="R543" s="128" t="str" cm="1">
        <f t="array" ref="R5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3" s="128" t="str" cm="1">
        <f t="array" ref="S5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3" s="10" t="str" cm="1">
        <f t="array" ref="T5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3" s="105"/>
      <c r="V543" s="151"/>
      <c r="W543" s="104"/>
      <c r="X543" s="129"/>
      <c r="Y543" s="104"/>
      <c r="Z543" s="105"/>
      <c r="AA543" s="103"/>
      <c r="AB543" s="152"/>
      <c r="AC543" s="107"/>
      <c r="AD543" s="105"/>
      <c r="AE543" s="105"/>
      <c r="AF543" s="105"/>
      <c r="AG543" s="14"/>
      <c r="AH543" s="126" t="str">
        <f>IF(BS_CONTROLE[[#This Row],[Atividade]]=0, "-", BS_CONTROLE[[#This Row],[Atividade]])</f>
        <v>-</v>
      </c>
      <c r="AI543" s="8" t="str">
        <f>IF(BS_CONTROLE[[#This Row],[Atividade]]=0, "-", BS_CONTROLE[[#This Row],[Atividade]])</f>
        <v>-</v>
      </c>
      <c r="AJ543" s="30">
        <f>BS_CONTROLE[[#This Row],[Local - Partida]]</f>
        <v>0</v>
      </c>
      <c r="AK543" s="30">
        <f>BS_CONTROLE[[#This Row],[Local - Encerramento]]</f>
        <v>0</v>
      </c>
      <c r="AL543" s="105" t="str">
        <f>IF(BS_CONTROLE[[#This Row],[Entre - Estações]]=0, "-", BS_CONTROLE[[#This Row],[Entre - Estações]])</f>
        <v>-</v>
      </c>
      <c r="AM543" s="105" t="str">
        <f>IF(BS_CONTROLE[[#This Row],[SB]]=0, "-", BS_CONTROLE[[#This Row],[SB]])</f>
        <v>-</v>
      </c>
      <c r="AN543" s="105" t="str">
        <f>IF(BS_CONTROLE[[#This Row],[SUB]]=0, "-", BS_CONTROLE[[#This Row],[SUB]])</f>
        <v>-</v>
      </c>
      <c r="AO543" s="105">
        <f>BS_CONTROLE[[#This Row],[KM - Inicio]]</f>
        <v>0</v>
      </c>
      <c r="AP543" s="105">
        <f>BS_CONTROLE[[#This Row],[KM - Inicio]]</f>
        <v>0</v>
      </c>
      <c r="AQ543" s="108"/>
      <c r="AR543" s="108"/>
      <c r="AS543" s="108"/>
      <c r="AT543" s="135"/>
      <c r="AU543" s="135"/>
      <c r="AV543" s="13"/>
      <c r="AW543" s="13"/>
      <c r="AX543" s="176" t="str">
        <f>IF(D543="","*",IFERROR(IF(ISODD(COUNT(AR543:AW543)),"ERRO",SUM((AS543-AR543),(AU543-AT543),(AW543-AV543))),"ERRO"))</f>
        <v>*</v>
      </c>
      <c r="AY543" s="153"/>
      <c r="AZ543" s="109"/>
      <c r="BA543" s="9" t="str">
        <f>IFERROR(_xlfn.XLOOKUP(AH543, BS_ATIVIDADE[ATIVIDADE],BS_ATIVIDADE[UNIDADE] ), "*")</f>
        <v>*</v>
      </c>
      <c r="BB543" s="12" t="str" cm="1">
        <f t="array" ref="BB5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3" s="12" t="str" cm="1">
        <f t="array" ref="BC5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3" s="10" t="str" cm="1">
        <f t="array" ref="BD5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3" s="150"/>
      <c r="BF543" s="15"/>
      <c r="BG543" s="16"/>
      <c r="BH543" s="16"/>
      <c r="BI543" s="16"/>
      <c r="BJ543" s="17"/>
      <c r="BK543" s="15"/>
      <c r="BL543" s="130"/>
      <c r="BM543" s="130"/>
      <c r="BN543" s="130"/>
      <c r="BO543" s="17"/>
      <c r="BP543" s="11" t="str">
        <f t="shared" si="30"/>
        <v>Aderente</v>
      </c>
      <c r="BQ543" s="18" t="str">
        <f>IF(OR(B543="",E543=""),"*",AX543/O543)</f>
        <v>*</v>
      </c>
      <c r="BR543" s="18" t="str">
        <f>IF(OR(B543="",E543=""),"*",AZ543/P543)</f>
        <v>*</v>
      </c>
      <c r="BS543" s="210" t="str">
        <f t="shared" si="31"/>
        <v/>
      </c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</row>
    <row r="544" spans="1:122">
      <c r="A544" s="45" t="str">
        <f t="shared" si="29"/>
        <v/>
      </c>
      <c r="B544" s="102"/>
      <c r="C544" s="134" t="str">
        <f>IF(BS_CONTROLE[[#This Row],[DATA]]="","",WEEKNUM(BS_CONTROLE[[#This Row],[DATA]]))</f>
        <v/>
      </c>
      <c r="D544" s="104"/>
      <c r="E544" s="126"/>
      <c r="F544" s="142" t="str">
        <f>IF(D544="","*",VLOOKUP(E544,BS_ATIVIDADE[],3,FALSE))</f>
        <v>*</v>
      </c>
      <c r="G544" s="106"/>
      <c r="H544" s="106"/>
      <c r="I544" s="105"/>
      <c r="J544" s="105"/>
      <c r="K544" s="105"/>
      <c r="L544" s="127" t="str" cm="1">
        <f t="array" ref="L5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4" s="127" t="str" cm="1">
        <f t="array" ref="M5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4" s="106"/>
      <c r="O544" s="106"/>
      <c r="P544" s="105"/>
      <c r="Q544" s="9" t="str">
        <f>IF(E544=0, "*", IFERROR(_xlfn.XLOOKUP(E544, BS_ATIVIDADE[ATIVIDADE], BS_ATIVIDADE[UNIDADE]), "*"))</f>
        <v>*</v>
      </c>
      <c r="R544" s="128" t="str" cm="1">
        <f t="array" ref="R5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4" s="128" t="str" cm="1">
        <f t="array" ref="S5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4" s="10" t="str" cm="1">
        <f t="array" ref="T5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4" s="105"/>
      <c r="V544" s="151"/>
      <c r="W544" s="104"/>
      <c r="X544" s="129"/>
      <c r="Y544" s="104"/>
      <c r="Z544" s="105"/>
      <c r="AA544" s="103"/>
      <c r="AB544" s="152"/>
      <c r="AC544" s="107"/>
      <c r="AD544" s="105"/>
      <c r="AE544" s="105"/>
      <c r="AF544" s="105"/>
      <c r="AG544" s="14"/>
      <c r="AH544" s="126" t="str">
        <f>IF(BS_CONTROLE[[#This Row],[Atividade]]=0, "-", BS_CONTROLE[[#This Row],[Atividade]])</f>
        <v>-</v>
      </c>
      <c r="AI544" s="8" t="str">
        <f>IF(BS_CONTROLE[[#This Row],[Atividade]]=0, "-", BS_CONTROLE[[#This Row],[Atividade]])</f>
        <v>-</v>
      </c>
      <c r="AJ544" s="30">
        <f>BS_CONTROLE[[#This Row],[Local - Partida]]</f>
        <v>0</v>
      </c>
      <c r="AK544" s="30">
        <f>BS_CONTROLE[[#This Row],[Local - Encerramento]]</f>
        <v>0</v>
      </c>
      <c r="AL544" s="105" t="str">
        <f>IF(BS_CONTROLE[[#This Row],[Entre - Estações]]=0, "-", BS_CONTROLE[[#This Row],[Entre - Estações]])</f>
        <v>-</v>
      </c>
      <c r="AM544" s="105" t="str">
        <f>IF(BS_CONTROLE[[#This Row],[SB]]=0, "-", BS_CONTROLE[[#This Row],[SB]])</f>
        <v>-</v>
      </c>
      <c r="AN544" s="105" t="str">
        <f>IF(BS_CONTROLE[[#This Row],[SUB]]=0, "-", BS_CONTROLE[[#This Row],[SUB]])</f>
        <v>-</v>
      </c>
      <c r="AO544" s="105">
        <f>BS_CONTROLE[[#This Row],[KM - Inicio]]</f>
        <v>0</v>
      </c>
      <c r="AP544" s="105">
        <f>BS_CONTROLE[[#This Row],[KM - Inicio]]</f>
        <v>0</v>
      </c>
      <c r="AQ544" s="108"/>
      <c r="AR544" s="108"/>
      <c r="AS544" s="108"/>
      <c r="AT544" s="135"/>
      <c r="AU544" s="135"/>
      <c r="AV544" s="13"/>
      <c r="AW544" s="13"/>
      <c r="AX544" s="176" t="str">
        <f>IF(D544="","*",IFERROR(IF(ISODD(COUNT(AR544:AW544)),"ERRO",SUM((AS544-AR544),(AU544-AT544),(AW544-AV544))),"ERRO"))</f>
        <v>*</v>
      </c>
      <c r="AY544" s="153"/>
      <c r="AZ544" s="109"/>
      <c r="BA544" s="9" t="str">
        <f>IFERROR(_xlfn.XLOOKUP(AH544, BS_ATIVIDADE[ATIVIDADE],BS_ATIVIDADE[UNIDADE] ), "*")</f>
        <v>*</v>
      </c>
      <c r="BB544" s="12" t="str" cm="1">
        <f t="array" ref="BB5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4" s="12" t="str" cm="1">
        <f t="array" ref="BC5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4" s="10" t="str" cm="1">
        <f t="array" ref="BD5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4" s="150"/>
      <c r="BF544" s="15"/>
      <c r="BG544" s="16"/>
      <c r="BH544" s="16"/>
      <c r="BI544" s="16"/>
      <c r="BJ544" s="17"/>
      <c r="BK544" s="15"/>
      <c r="BL544" s="130"/>
      <c r="BM544" s="130"/>
      <c r="BN544" s="130"/>
      <c r="BO544" s="17"/>
      <c r="BP544" s="11" t="str">
        <f t="shared" si="30"/>
        <v>Aderente</v>
      </c>
      <c r="BQ544" s="18" t="str">
        <f>IF(OR(B544="",E544=""),"*",AX544/O544)</f>
        <v>*</v>
      </c>
      <c r="BR544" s="18" t="str">
        <f>IF(OR(B544="",E544=""),"*",AZ544/P544)</f>
        <v>*</v>
      </c>
      <c r="BS544" s="210" t="str">
        <f t="shared" si="31"/>
        <v/>
      </c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</row>
    <row r="545" spans="1:122">
      <c r="A545" s="45" t="str">
        <f t="shared" si="29"/>
        <v/>
      </c>
      <c r="B545" s="102"/>
      <c r="C545" s="134" t="str">
        <f>IF(BS_CONTROLE[[#This Row],[DATA]]="","",WEEKNUM(BS_CONTROLE[[#This Row],[DATA]]))</f>
        <v/>
      </c>
      <c r="D545" s="104"/>
      <c r="E545" s="126"/>
      <c r="F545" s="142" t="str">
        <f>IF(D545="","*",VLOOKUP(E545,BS_ATIVIDADE[],3,FALSE))</f>
        <v>*</v>
      </c>
      <c r="G545" s="106"/>
      <c r="H545" s="106"/>
      <c r="I545" s="105"/>
      <c r="J545" s="105"/>
      <c r="K545" s="105"/>
      <c r="L545" s="127" t="str" cm="1">
        <f t="array" ref="L5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5" s="127" t="str" cm="1">
        <f t="array" ref="M5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5" s="106"/>
      <c r="O545" s="106"/>
      <c r="P545" s="105"/>
      <c r="Q545" s="9" t="str">
        <f>IF(E545=0, "*", IFERROR(_xlfn.XLOOKUP(E545, BS_ATIVIDADE[ATIVIDADE], BS_ATIVIDADE[UNIDADE]), "*"))</f>
        <v>*</v>
      </c>
      <c r="R545" s="128" t="str" cm="1">
        <f t="array" ref="R5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5" s="128" t="str" cm="1">
        <f t="array" ref="S5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5" s="10" t="str" cm="1">
        <f t="array" ref="T5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5" s="105"/>
      <c r="V545" s="151"/>
      <c r="W545" s="104"/>
      <c r="X545" s="129"/>
      <c r="Y545" s="104"/>
      <c r="Z545" s="105"/>
      <c r="AA545" s="103"/>
      <c r="AB545" s="152"/>
      <c r="AC545" s="107"/>
      <c r="AD545" s="105"/>
      <c r="AE545" s="105"/>
      <c r="AF545" s="105"/>
      <c r="AG545" s="14"/>
      <c r="AH545" s="126" t="str">
        <f>IF(BS_CONTROLE[[#This Row],[Atividade]]=0, "-", BS_CONTROLE[[#This Row],[Atividade]])</f>
        <v>-</v>
      </c>
      <c r="AI545" s="8" t="str">
        <f>IF(BS_CONTROLE[[#This Row],[Atividade]]=0, "-", BS_CONTROLE[[#This Row],[Atividade]])</f>
        <v>-</v>
      </c>
      <c r="AJ545" s="30">
        <f>BS_CONTROLE[[#This Row],[Local - Partida]]</f>
        <v>0</v>
      </c>
      <c r="AK545" s="30">
        <f>BS_CONTROLE[[#This Row],[Local - Encerramento]]</f>
        <v>0</v>
      </c>
      <c r="AL545" s="105" t="str">
        <f>IF(BS_CONTROLE[[#This Row],[Entre - Estações]]=0, "-", BS_CONTROLE[[#This Row],[Entre - Estações]])</f>
        <v>-</v>
      </c>
      <c r="AM545" s="105" t="str">
        <f>IF(BS_CONTROLE[[#This Row],[SB]]=0, "-", BS_CONTROLE[[#This Row],[SB]])</f>
        <v>-</v>
      </c>
      <c r="AN545" s="105" t="str">
        <f>IF(BS_CONTROLE[[#This Row],[SUB]]=0, "-", BS_CONTROLE[[#This Row],[SUB]])</f>
        <v>-</v>
      </c>
      <c r="AO545" s="105">
        <f>BS_CONTROLE[[#This Row],[KM - Inicio]]</f>
        <v>0</v>
      </c>
      <c r="AP545" s="105">
        <f>BS_CONTROLE[[#This Row],[KM - Inicio]]</f>
        <v>0</v>
      </c>
      <c r="AQ545" s="108"/>
      <c r="AR545" s="108"/>
      <c r="AS545" s="108"/>
      <c r="AT545" s="135"/>
      <c r="AU545" s="135"/>
      <c r="AV545" s="13"/>
      <c r="AW545" s="13"/>
      <c r="AX545" s="176" t="str">
        <f>IF(D545="","*",IFERROR(IF(ISODD(COUNT(AR545:AW545)),"ERRO",SUM((AS545-AR545),(AU545-AT545),(AW545-AV545))),"ERRO"))</f>
        <v>*</v>
      </c>
      <c r="AY545" s="153"/>
      <c r="AZ545" s="109"/>
      <c r="BA545" s="9" t="str">
        <f>IFERROR(_xlfn.XLOOKUP(AH545, BS_ATIVIDADE[ATIVIDADE],BS_ATIVIDADE[UNIDADE] ), "*")</f>
        <v>*</v>
      </c>
      <c r="BB545" s="12" t="str" cm="1">
        <f t="array" ref="BB5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5" s="12" t="str" cm="1">
        <f t="array" ref="BC5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5" s="10" t="str" cm="1">
        <f t="array" ref="BD5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5" s="150"/>
      <c r="BF545" s="15"/>
      <c r="BG545" s="16"/>
      <c r="BH545" s="16"/>
      <c r="BI545" s="16"/>
      <c r="BJ545" s="17"/>
      <c r="BK545" s="15"/>
      <c r="BL545" s="130"/>
      <c r="BM545" s="130"/>
      <c r="BN545" s="130"/>
      <c r="BO545" s="17"/>
      <c r="BP545" s="11" t="str">
        <f t="shared" si="30"/>
        <v>Aderente</v>
      </c>
      <c r="BQ545" s="18" t="str">
        <f>IF(OR(B545="",E545=""),"*",AX545/O545)</f>
        <v>*</v>
      </c>
      <c r="BR545" s="18" t="str">
        <f>IF(OR(B545="",E545=""),"*",AZ545/P545)</f>
        <v>*</v>
      </c>
      <c r="BS545" s="210" t="str">
        <f t="shared" si="31"/>
        <v/>
      </c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</row>
    <row r="546" spans="1:122">
      <c r="A546" s="45" t="str">
        <f t="shared" si="29"/>
        <v/>
      </c>
      <c r="B546" s="102"/>
      <c r="C546" s="134" t="str">
        <f>IF(BS_CONTROLE[[#This Row],[DATA]]="","",WEEKNUM(BS_CONTROLE[[#This Row],[DATA]]))</f>
        <v/>
      </c>
      <c r="D546" s="104"/>
      <c r="E546" s="126"/>
      <c r="F546" s="142" t="str">
        <f>IF(D546="","*",VLOOKUP(E546,BS_ATIVIDADE[],3,FALSE))</f>
        <v>*</v>
      </c>
      <c r="G546" s="106"/>
      <c r="H546" s="106"/>
      <c r="I546" s="105"/>
      <c r="J546" s="105"/>
      <c r="K546" s="105"/>
      <c r="L546" s="127" t="str" cm="1">
        <f t="array" ref="L5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6" s="127" t="str" cm="1">
        <f t="array" ref="M5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6" s="106"/>
      <c r="O546" s="106"/>
      <c r="P546" s="105"/>
      <c r="Q546" s="9" t="str">
        <f>IF(E546=0, "*", IFERROR(_xlfn.XLOOKUP(E546, BS_ATIVIDADE[ATIVIDADE], BS_ATIVIDADE[UNIDADE]), "*"))</f>
        <v>*</v>
      </c>
      <c r="R546" s="128" t="str" cm="1">
        <f t="array" ref="R5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6" s="128" t="str" cm="1">
        <f t="array" ref="S5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6" s="10" t="str" cm="1">
        <f t="array" ref="T5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6" s="105"/>
      <c r="V546" s="151"/>
      <c r="W546" s="104"/>
      <c r="X546" s="129"/>
      <c r="Y546" s="104"/>
      <c r="Z546" s="105"/>
      <c r="AA546" s="103"/>
      <c r="AB546" s="152"/>
      <c r="AC546" s="107"/>
      <c r="AD546" s="105"/>
      <c r="AE546" s="105"/>
      <c r="AF546" s="105"/>
      <c r="AG546" s="14"/>
      <c r="AH546" s="126" t="str">
        <f>IF(BS_CONTROLE[[#This Row],[Atividade]]=0, "-", BS_CONTROLE[[#This Row],[Atividade]])</f>
        <v>-</v>
      </c>
      <c r="AI546" s="8" t="str">
        <f>IF(BS_CONTROLE[[#This Row],[Atividade]]=0, "-", BS_CONTROLE[[#This Row],[Atividade]])</f>
        <v>-</v>
      </c>
      <c r="AJ546" s="30">
        <f>BS_CONTROLE[[#This Row],[Local - Partida]]</f>
        <v>0</v>
      </c>
      <c r="AK546" s="30">
        <f>BS_CONTROLE[[#This Row],[Local - Encerramento]]</f>
        <v>0</v>
      </c>
      <c r="AL546" s="105" t="str">
        <f>IF(BS_CONTROLE[[#This Row],[Entre - Estações]]=0, "-", BS_CONTROLE[[#This Row],[Entre - Estações]])</f>
        <v>-</v>
      </c>
      <c r="AM546" s="105" t="str">
        <f>IF(BS_CONTROLE[[#This Row],[SB]]=0, "-", BS_CONTROLE[[#This Row],[SB]])</f>
        <v>-</v>
      </c>
      <c r="AN546" s="105" t="str">
        <f>IF(BS_CONTROLE[[#This Row],[SUB]]=0, "-", BS_CONTROLE[[#This Row],[SUB]])</f>
        <v>-</v>
      </c>
      <c r="AO546" s="105">
        <f>BS_CONTROLE[[#This Row],[KM - Inicio]]</f>
        <v>0</v>
      </c>
      <c r="AP546" s="105">
        <f>BS_CONTROLE[[#This Row],[KM - Inicio]]</f>
        <v>0</v>
      </c>
      <c r="AQ546" s="108"/>
      <c r="AR546" s="108"/>
      <c r="AS546" s="108"/>
      <c r="AT546" s="135"/>
      <c r="AU546" s="135"/>
      <c r="AV546" s="13"/>
      <c r="AW546" s="13"/>
      <c r="AX546" s="176" t="str">
        <f>IF(D546="","*",IFERROR(IF(ISODD(COUNT(AR546:AW546)),"ERRO",SUM((AS546-AR546),(AU546-AT546),(AW546-AV546))),"ERRO"))</f>
        <v>*</v>
      </c>
      <c r="AY546" s="153"/>
      <c r="AZ546" s="109"/>
      <c r="BA546" s="9" t="str">
        <f>IFERROR(_xlfn.XLOOKUP(AH546, BS_ATIVIDADE[ATIVIDADE],BS_ATIVIDADE[UNIDADE] ), "*")</f>
        <v>*</v>
      </c>
      <c r="BB546" s="12" t="str" cm="1">
        <f t="array" ref="BB5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6" s="12" t="str" cm="1">
        <f t="array" ref="BC5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6" s="10" t="str" cm="1">
        <f t="array" ref="BD5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6" s="150"/>
      <c r="BF546" s="15"/>
      <c r="BG546" s="16"/>
      <c r="BH546" s="16"/>
      <c r="BI546" s="16"/>
      <c r="BJ546" s="17"/>
      <c r="BK546" s="15"/>
      <c r="BL546" s="130"/>
      <c r="BM546" s="130"/>
      <c r="BN546" s="130"/>
      <c r="BO546" s="17"/>
      <c r="BP546" s="11" t="str">
        <f t="shared" si="30"/>
        <v>Aderente</v>
      </c>
      <c r="BQ546" s="18" t="str">
        <f>IF(OR(B546="",E546=""),"*",AX546/O546)</f>
        <v>*</v>
      </c>
      <c r="BR546" s="18" t="str">
        <f>IF(OR(B546="",E546=""),"*",AZ546/P546)</f>
        <v>*</v>
      </c>
      <c r="BS546" s="210" t="str">
        <f t="shared" si="31"/>
        <v/>
      </c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</row>
    <row r="547" spans="1:122">
      <c r="A547" s="45" t="str">
        <f t="shared" si="29"/>
        <v/>
      </c>
      <c r="B547" s="102"/>
      <c r="C547" s="134" t="str">
        <f>IF(BS_CONTROLE[[#This Row],[DATA]]="","",WEEKNUM(BS_CONTROLE[[#This Row],[DATA]]))</f>
        <v/>
      </c>
      <c r="D547" s="104"/>
      <c r="E547" s="126"/>
      <c r="F547" s="142" t="str">
        <f>IF(D547="","*",VLOOKUP(E547,BS_ATIVIDADE[],3,FALSE))</f>
        <v>*</v>
      </c>
      <c r="G547" s="106"/>
      <c r="H547" s="106"/>
      <c r="I547" s="105"/>
      <c r="J547" s="105"/>
      <c r="K547" s="105"/>
      <c r="L547" s="127" t="str" cm="1">
        <f t="array" ref="L5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7" s="127" t="str" cm="1">
        <f t="array" ref="M5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7" s="106"/>
      <c r="O547" s="106"/>
      <c r="P547" s="105"/>
      <c r="Q547" s="9" t="str">
        <f>IF(E547=0, "*", IFERROR(_xlfn.XLOOKUP(E547, BS_ATIVIDADE[ATIVIDADE], BS_ATIVIDADE[UNIDADE]), "*"))</f>
        <v>*</v>
      </c>
      <c r="R547" s="128" t="str" cm="1">
        <f t="array" ref="R5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7" s="128" t="str" cm="1">
        <f t="array" ref="S5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7" s="10" t="str" cm="1">
        <f t="array" ref="T5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7" s="105"/>
      <c r="V547" s="151"/>
      <c r="W547" s="104"/>
      <c r="X547" s="129"/>
      <c r="Y547" s="104"/>
      <c r="Z547" s="105"/>
      <c r="AA547" s="103"/>
      <c r="AB547" s="152"/>
      <c r="AC547" s="107"/>
      <c r="AD547" s="105"/>
      <c r="AE547" s="105"/>
      <c r="AF547" s="105"/>
      <c r="AG547" s="14"/>
      <c r="AH547" s="126" t="str">
        <f>IF(BS_CONTROLE[[#This Row],[Atividade]]=0, "-", BS_CONTROLE[[#This Row],[Atividade]])</f>
        <v>-</v>
      </c>
      <c r="AI547" s="8" t="str">
        <f>IF(BS_CONTROLE[[#This Row],[Atividade]]=0, "-", BS_CONTROLE[[#This Row],[Atividade]])</f>
        <v>-</v>
      </c>
      <c r="AJ547" s="30">
        <f>BS_CONTROLE[[#This Row],[Local - Partida]]</f>
        <v>0</v>
      </c>
      <c r="AK547" s="30">
        <f>BS_CONTROLE[[#This Row],[Local - Encerramento]]</f>
        <v>0</v>
      </c>
      <c r="AL547" s="105" t="str">
        <f>IF(BS_CONTROLE[[#This Row],[Entre - Estações]]=0, "-", BS_CONTROLE[[#This Row],[Entre - Estações]])</f>
        <v>-</v>
      </c>
      <c r="AM547" s="105" t="str">
        <f>IF(BS_CONTROLE[[#This Row],[SB]]=0, "-", BS_CONTROLE[[#This Row],[SB]])</f>
        <v>-</v>
      </c>
      <c r="AN547" s="105" t="str">
        <f>IF(BS_CONTROLE[[#This Row],[SUB]]=0, "-", BS_CONTROLE[[#This Row],[SUB]])</f>
        <v>-</v>
      </c>
      <c r="AO547" s="105">
        <f>BS_CONTROLE[[#This Row],[KM - Inicio]]</f>
        <v>0</v>
      </c>
      <c r="AP547" s="105">
        <f>BS_CONTROLE[[#This Row],[KM - Inicio]]</f>
        <v>0</v>
      </c>
      <c r="AQ547" s="108"/>
      <c r="AR547" s="108"/>
      <c r="AS547" s="108"/>
      <c r="AT547" s="135"/>
      <c r="AU547" s="135"/>
      <c r="AV547" s="13"/>
      <c r="AW547" s="13"/>
      <c r="AX547" s="176" t="str">
        <f>IF(D547="","*",IFERROR(IF(ISODD(COUNT(AR547:AW547)),"ERRO",SUM((AS547-AR547),(AU547-AT547),(AW547-AV547))),"ERRO"))</f>
        <v>*</v>
      </c>
      <c r="AY547" s="153"/>
      <c r="AZ547" s="109"/>
      <c r="BA547" s="9" t="str">
        <f>IFERROR(_xlfn.XLOOKUP(AH547, BS_ATIVIDADE[ATIVIDADE],BS_ATIVIDADE[UNIDADE] ), "*")</f>
        <v>*</v>
      </c>
      <c r="BB547" s="12" t="str" cm="1">
        <f t="array" ref="BB5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7" s="12" t="str" cm="1">
        <f t="array" ref="BC5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7" s="10" t="str" cm="1">
        <f t="array" ref="BD5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7" s="150"/>
      <c r="BF547" s="15"/>
      <c r="BG547" s="16"/>
      <c r="BH547" s="16"/>
      <c r="BI547" s="16"/>
      <c r="BJ547" s="17"/>
      <c r="BK547" s="15"/>
      <c r="BL547" s="130"/>
      <c r="BM547" s="130"/>
      <c r="BN547" s="130"/>
      <c r="BO547" s="17"/>
      <c r="BP547" s="11" t="str">
        <f t="shared" si="30"/>
        <v>Aderente</v>
      </c>
      <c r="BQ547" s="18" t="str">
        <f>IF(OR(B547="",E547=""),"*",AX547/O547)</f>
        <v>*</v>
      </c>
      <c r="BR547" s="18" t="str">
        <f>IF(OR(B547="",E547=""),"*",AZ547/P547)</f>
        <v>*</v>
      </c>
      <c r="BS547" s="210" t="str">
        <f t="shared" si="31"/>
        <v/>
      </c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</row>
    <row r="548" spans="1:122">
      <c r="A548" s="45" t="str">
        <f t="shared" si="29"/>
        <v/>
      </c>
      <c r="B548" s="102"/>
      <c r="C548" s="134" t="str">
        <f>IF(BS_CONTROLE[[#This Row],[DATA]]="","",WEEKNUM(BS_CONTROLE[[#This Row],[DATA]]))</f>
        <v/>
      </c>
      <c r="D548" s="104"/>
      <c r="E548" s="126"/>
      <c r="F548" s="142" t="str">
        <f>IF(D548="","*",VLOOKUP(E548,BS_ATIVIDADE[],3,FALSE))</f>
        <v>*</v>
      </c>
      <c r="G548" s="106"/>
      <c r="H548" s="106"/>
      <c r="I548" s="105"/>
      <c r="J548" s="105"/>
      <c r="K548" s="105"/>
      <c r="L548" s="127" t="str" cm="1">
        <f t="array" ref="L5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8" s="127" t="str" cm="1">
        <f t="array" ref="M5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8" s="106"/>
      <c r="O548" s="106"/>
      <c r="P548" s="105"/>
      <c r="Q548" s="9" t="str">
        <f>IF(E548=0, "*", IFERROR(_xlfn.XLOOKUP(E548, BS_ATIVIDADE[ATIVIDADE], BS_ATIVIDADE[UNIDADE]), "*"))</f>
        <v>*</v>
      </c>
      <c r="R548" s="128" t="str" cm="1">
        <f t="array" ref="R5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8" s="128" t="str" cm="1">
        <f t="array" ref="S5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8" s="10" t="str" cm="1">
        <f t="array" ref="T5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8" s="105"/>
      <c r="V548" s="151"/>
      <c r="W548" s="104"/>
      <c r="X548" s="129"/>
      <c r="Y548" s="104"/>
      <c r="Z548" s="105"/>
      <c r="AA548" s="103"/>
      <c r="AB548" s="152"/>
      <c r="AC548" s="107"/>
      <c r="AD548" s="105"/>
      <c r="AE548" s="105"/>
      <c r="AF548" s="105"/>
      <c r="AG548" s="14"/>
      <c r="AH548" s="126" t="str">
        <f>IF(BS_CONTROLE[[#This Row],[Atividade]]=0, "-", BS_CONTROLE[[#This Row],[Atividade]])</f>
        <v>-</v>
      </c>
      <c r="AI548" s="8" t="str">
        <f>IF(BS_CONTROLE[[#This Row],[Atividade]]=0, "-", BS_CONTROLE[[#This Row],[Atividade]])</f>
        <v>-</v>
      </c>
      <c r="AJ548" s="30">
        <f>BS_CONTROLE[[#This Row],[Local - Partida]]</f>
        <v>0</v>
      </c>
      <c r="AK548" s="30">
        <f>BS_CONTROLE[[#This Row],[Local - Encerramento]]</f>
        <v>0</v>
      </c>
      <c r="AL548" s="105" t="str">
        <f>IF(BS_CONTROLE[[#This Row],[Entre - Estações]]=0, "-", BS_CONTROLE[[#This Row],[Entre - Estações]])</f>
        <v>-</v>
      </c>
      <c r="AM548" s="105" t="str">
        <f>IF(BS_CONTROLE[[#This Row],[SB]]=0, "-", BS_CONTROLE[[#This Row],[SB]])</f>
        <v>-</v>
      </c>
      <c r="AN548" s="105" t="str">
        <f>IF(BS_CONTROLE[[#This Row],[SUB]]=0, "-", BS_CONTROLE[[#This Row],[SUB]])</f>
        <v>-</v>
      </c>
      <c r="AO548" s="105">
        <f>BS_CONTROLE[[#This Row],[KM - Inicio]]</f>
        <v>0</v>
      </c>
      <c r="AP548" s="105">
        <f>BS_CONTROLE[[#This Row],[KM - Inicio]]</f>
        <v>0</v>
      </c>
      <c r="AQ548" s="108"/>
      <c r="AR548" s="108"/>
      <c r="AS548" s="108"/>
      <c r="AT548" s="135"/>
      <c r="AU548" s="135"/>
      <c r="AV548" s="13"/>
      <c r="AW548" s="13"/>
      <c r="AX548" s="176" t="str">
        <f>IF(D548="","*",IFERROR(IF(ISODD(COUNT(AR548:AW548)),"ERRO",SUM((AS548-AR548),(AU548-AT548),(AW548-AV548))),"ERRO"))</f>
        <v>*</v>
      </c>
      <c r="AY548" s="153"/>
      <c r="AZ548" s="109"/>
      <c r="BA548" s="9" t="str">
        <f>IFERROR(_xlfn.XLOOKUP(AH548, BS_ATIVIDADE[ATIVIDADE],BS_ATIVIDADE[UNIDADE] ), "*")</f>
        <v>*</v>
      </c>
      <c r="BB548" s="12" t="str" cm="1">
        <f t="array" ref="BB5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8" s="12" t="str" cm="1">
        <f t="array" ref="BC5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8" s="10" t="str" cm="1">
        <f t="array" ref="BD5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8" s="150"/>
      <c r="BF548" s="15"/>
      <c r="BG548" s="16"/>
      <c r="BH548" s="16"/>
      <c r="BI548" s="16"/>
      <c r="BJ548" s="17"/>
      <c r="BK548" s="15"/>
      <c r="BL548" s="130"/>
      <c r="BM548" s="130"/>
      <c r="BN548" s="130"/>
      <c r="BO548" s="17"/>
      <c r="BP548" s="11" t="str">
        <f t="shared" si="30"/>
        <v>Aderente</v>
      </c>
      <c r="BQ548" s="18" t="str">
        <f>IF(OR(B548="",E548=""),"*",AX548/O548)</f>
        <v>*</v>
      </c>
      <c r="BR548" s="18" t="str">
        <f>IF(OR(B548="",E548=""),"*",AZ548/P548)</f>
        <v>*</v>
      </c>
      <c r="BS548" s="210" t="str">
        <f t="shared" si="31"/>
        <v/>
      </c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</row>
    <row r="549" spans="1:122">
      <c r="A549" s="45" t="str">
        <f t="shared" si="29"/>
        <v/>
      </c>
      <c r="B549" s="102"/>
      <c r="C549" s="134" t="str">
        <f>IF(BS_CONTROLE[[#This Row],[DATA]]="","",WEEKNUM(BS_CONTROLE[[#This Row],[DATA]]))</f>
        <v/>
      </c>
      <c r="D549" s="104"/>
      <c r="E549" s="126"/>
      <c r="F549" s="142" t="str">
        <f>IF(D549="","*",VLOOKUP(E549,BS_ATIVIDADE[],3,FALSE))</f>
        <v>*</v>
      </c>
      <c r="G549" s="106"/>
      <c r="H549" s="106"/>
      <c r="I549" s="105"/>
      <c r="J549" s="105"/>
      <c r="K549" s="105"/>
      <c r="L549" s="127" t="str" cm="1">
        <f t="array" ref="L5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49" s="127" t="str" cm="1">
        <f t="array" ref="M5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49" s="106"/>
      <c r="O549" s="106"/>
      <c r="P549" s="105"/>
      <c r="Q549" s="9" t="str">
        <f>IF(E549=0, "*", IFERROR(_xlfn.XLOOKUP(E549, BS_ATIVIDADE[ATIVIDADE], BS_ATIVIDADE[UNIDADE]), "*"))</f>
        <v>*</v>
      </c>
      <c r="R549" s="128" t="str" cm="1">
        <f t="array" ref="R5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49" s="128" t="str" cm="1">
        <f t="array" ref="S5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49" s="10" t="str" cm="1">
        <f t="array" ref="T5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49" s="105"/>
      <c r="V549" s="151"/>
      <c r="W549" s="104"/>
      <c r="X549" s="129"/>
      <c r="Y549" s="104"/>
      <c r="Z549" s="105"/>
      <c r="AA549" s="103"/>
      <c r="AB549" s="152"/>
      <c r="AC549" s="107"/>
      <c r="AD549" s="105"/>
      <c r="AE549" s="105"/>
      <c r="AF549" s="105"/>
      <c r="AG549" s="14"/>
      <c r="AH549" s="126" t="str">
        <f>IF(BS_CONTROLE[[#This Row],[Atividade]]=0, "-", BS_CONTROLE[[#This Row],[Atividade]])</f>
        <v>-</v>
      </c>
      <c r="AI549" s="8" t="str">
        <f>IF(BS_CONTROLE[[#This Row],[Atividade]]=0, "-", BS_CONTROLE[[#This Row],[Atividade]])</f>
        <v>-</v>
      </c>
      <c r="AJ549" s="30">
        <f>BS_CONTROLE[[#This Row],[Local - Partida]]</f>
        <v>0</v>
      </c>
      <c r="AK549" s="30">
        <f>BS_CONTROLE[[#This Row],[Local - Encerramento]]</f>
        <v>0</v>
      </c>
      <c r="AL549" s="105" t="str">
        <f>IF(BS_CONTROLE[[#This Row],[Entre - Estações]]=0, "-", BS_CONTROLE[[#This Row],[Entre - Estações]])</f>
        <v>-</v>
      </c>
      <c r="AM549" s="105" t="str">
        <f>IF(BS_CONTROLE[[#This Row],[SB]]=0, "-", BS_CONTROLE[[#This Row],[SB]])</f>
        <v>-</v>
      </c>
      <c r="AN549" s="105" t="str">
        <f>IF(BS_CONTROLE[[#This Row],[SUB]]=0, "-", BS_CONTROLE[[#This Row],[SUB]])</f>
        <v>-</v>
      </c>
      <c r="AO549" s="105">
        <f>BS_CONTROLE[[#This Row],[KM - Inicio]]</f>
        <v>0</v>
      </c>
      <c r="AP549" s="105">
        <f>BS_CONTROLE[[#This Row],[KM - Inicio]]</f>
        <v>0</v>
      </c>
      <c r="AQ549" s="108"/>
      <c r="AR549" s="108"/>
      <c r="AS549" s="108"/>
      <c r="AT549" s="135"/>
      <c r="AU549" s="135"/>
      <c r="AV549" s="13"/>
      <c r="AW549" s="13"/>
      <c r="AX549" s="176" t="str">
        <f>IF(D549="","*",IFERROR(IF(ISODD(COUNT(AR549:AW549)),"ERRO",SUM((AS549-AR549),(AU549-AT549),(AW549-AV549))),"ERRO"))</f>
        <v>*</v>
      </c>
      <c r="AY549" s="153"/>
      <c r="AZ549" s="109"/>
      <c r="BA549" s="9" t="str">
        <f>IFERROR(_xlfn.XLOOKUP(AH549, BS_ATIVIDADE[ATIVIDADE],BS_ATIVIDADE[UNIDADE] ), "*")</f>
        <v>*</v>
      </c>
      <c r="BB549" s="12" t="str" cm="1">
        <f t="array" ref="BB5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49" s="12" t="str" cm="1">
        <f t="array" ref="BC5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49" s="10" t="str" cm="1">
        <f t="array" ref="BD5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49" s="150"/>
      <c r="BF549" s="15"/>
      <c r="BG549" s="16"/>
      <c r="BH549" s="16"/>
      <c r="BI549" s="16"/>
      <c r="BJ549" s="17"/>
      <c r="BK549" s="15"/>
      <c r="BL549" s="130"/>
      <c r="BM549" s="130"/>
      <c r="BN549" s="130"/>
      <c r="BO549" s="17"/>
      <c r="BP549" s="11" t="str">
        <f t="shared" si="30"/>
        <v>Aderente</v>
      </c>
      <c r="BQ549" s="18" t="str">
        <f>IF(OR(B549="",E549=""),"*",AX549/O549)</f>
        <v>*</v>
      </c>
      <c r="BR549" s="18" t="str">
        <f>IF(OR(B549="",E549=""),"*",AZ549/P549)</f>
        <v>*</v>
      </c>
      <c r="BS549" s="210" t="str">
        <f t="shared" si="31"/>
        <v/>
      </c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</row>
    <row r="550" spans="1:122">
      <c r="A550" s="45" t="str">
        <f t="shared" si="29"/>
        <v/>
      </c>
      <c r="B550" s="102"/>
      <c r="C550" s="134" t="str">
        <f>IF(BS_CONTROLE[[#This Row],[DATA]]="","",WEEKNUM(BS_CONTROLE[[#This Row],[DATA]]))</f>
        <v/>
      </c>
      <c r="D550" s="104"/>
      <c r="E550" s="126"/>
      <c r="F550" s="142" t="str">
        <f>IF(D550="","*",VLOOKUP(E550,BS_ATIVIDADE[],3,FALSE))</f>
        <v>*</v>
      </c>
      <c r="G550" s="106"/>
      <c r="H550" s="106"/>
      <c r="I550" s="105"/>
      <c r="J550" s="105"/>
      <c r="K550" s="105"/>
      <c r="L550" s="127" t="str" cm="1">
        <f t="array" ref="L5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0" s="127" t="str" cm="1">
        <f t="array" ref="M5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0" s="106"/>
      <c r="O550" s="106"/>
      <c r="P550" s="105"/>
      <c r="Q550" s="9" t="str">
        <f>IF(E550=0, "*", IFERROR(_xlfn.XLOOKUP(E550, BS_ATIVIDADE[ATIVIDADE], BS_ATIVIDADE[UNIDADE]), "*"))</f>
        <v>*</v>
      </c>
      <c r="R550" s="128" t="str" cm="1">
        <f t="array" ref="R5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0" s="128" t="str" cm="1">
        <f t="array" ref="S5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0" s="10" t="str" cm="1">
        <f t="array" ref="T5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0" s="105"/>
      <c r="V550" s="151"/>
      <c r="W550" s="104"/>
      <c r="X550" s="129"/>
      <c r="Y550" s="104"/>
      <c r="Z550" s="105"/>
      <c r="AA550" s="103"/>
      <c r="AB550" s="152"/>
      <c r="AC550" s="107"/>
      <c r="AD550" s="105"/>
      <c r="AE550" s="105"/>
      <c r="AF550" s="105"/>
      <c r="AG550" s="14"/>
      <c r="AH550" s="126" t="str">
        <f>IF(BS_CONTROLE[[#This Row],[Atividade]]=0, "-", BS_CONTROLE[[#This Row],[Atividade]])</f>
        <v>-</v>
      </c>
      <c r="AI550" s="8" t="str">
        <f>IF(BS_CONTROLE[[#This Row],[Atividade]]=0, "-", BS_CONTROLE[[#This Row],[Atividade]])</f>
        <v>-</v>
      </c>
      <c r="AJ550" s="30">
        <f>BS_CONTROLE[[#This Row],[Local - Partida]]</f>
        <v>0</v>
      </c>
      <c r="AK550" s="30">
        <f>BS_CONTROLE[[#This Row],[Local - Encerramento]]</f>
        <v>0</v>
      </c>
      <c r="AL550" s="105" t="str">
        <f>IF(BS_CONTROLE[[#This Row],[Entre - Estações]]=0, "-", BS_CONTROLE[[#This Row],[Entre - Estações]])</f>
        <v>-</v>
      </c>
      <c r="AM550" s="105" t="str">
        <f>IF(BS_CONTROLE[[#This Row],[SB]]=0, "-", BS_CONTROLE[[#This Row],[SB]])</f>
        <v>-</v>
      </c>
      <c r="AN550" s="105" t="str">
        <f>IF(BS_CONTROLE[[#This Row],[SUB]]=0, "-", BS_CONTROLE[[#This Row],[SUB]])</f>
        <v>-</v>
      </c>
      <c r="AO550" s="105">
        <f>BS_CONTROLE[[#This Row],[KM - Inicio]]</f>
        <v>0</v>
      </c>
      <c r="AP550" s="105">
        <f>BS_CONTROLE[[#This Row],[KM - Inicio]]</f>
        <v>0</v>
      </c>
      <c r="AQ550" s="108"/>
      <c r="AR550" s="108"/>
      <c r="AS550" s="108"/>
      <c r="AT550" s="135"/>
      <c r="AU550" s="135"/>
      <c r="AV550" s="13"/>
      <c r="AW550" s="13"/>
      <c r="AX550" s="176" t="str">
        <f>IF(D550="","*",IFERROR(IF(ISODD(COUNT(AR550:AW550)),"ERRO",SUM((AS550-AR550),(AU550-AT550),(AW550-AV550))),"ERRO"))</f>
        <v>*</v>
      </c>
      <c r="AY550" s="153"/>
      <c r="AZ550" s="109"/>
      <c r="BA550" s="9" t="str">
        <f>IFERROR(_xlfn.XLOOKUP(AH550, BS_ATIVIDADE[ATIVIDADE],BS_ATIVIDADE[UNIDADE] ), "*")</f>
        <v>*</v>
      </c>
      <c r="BB550" s="12" t="str" cm="1">
        <f t="array" ref="BB5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0" s="12" t="str" cm="1">
        <f t="array" ref="BC5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0" s="10" t="str" cm="1">
        <f t="array" ref="BD5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0" s="150"/>
      <c r="BF550" s="15"/>
      <c r="BG550" s="16"/>
      <c r="BH550" s="16"/>
      <c r="BI550" s="16"/>
      <c r="BJ550" s="17"/>
      <c r="BK550" s="15"/>
      <c r="BL550" s="130"/>
      <c r="BM550" s="130"/>
      <c r="BN550" s="130"/>
      <c r="BO550" s="17"/>
      <c r="BP550" s="11" t="str">
        <f t="shared" si="30"/>
        <v>Aderente</v>
      </c>
      <c r="BQ550" s="18" t="str">
        <f>IF(OR(B550="",E550=""),"*",AX550/O550)</f>
        <v>*</v>
      </c>
      <c r="BR550" s="18" t="str">
        <f>IF(OR(B550="",E550=""),"*",AZ550/P550)</f>
        <v>*</v>
      </c>
      <c r="BS550" s="210" t="str">
        <f t="shared" si="31"/>
        <v/>
      </c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</row>
    <row r="551" spans="1:122">
      <c r="A551" s="45" t="str">
        <f t="shared" si="29"/>
        <v/>
      </c>
      <c r="B551" s="102"/>
      <c r="C551" s="134" t="str">
        <f>IF(BS_CONTROLE[[#This Row],[DATA]]="","",WEEKNUM(BS_CONTROLE[[#This Row],[DATA]]))</f>
        <v/>
      </c>
      <c r="D551" s="104"/>
      <c r="E551" s="126"/>
      <c r="F551" s="142" t="str">
        <f>IF(D551="","*",VLOOKUP(E551,BS_ATIVIDADE[],3,FALSE))</f>
        <v>*</v>
      </c>
      <c r="G551" s="106"/>
      <c r="H551" s="106"/>
      <c r="I551" s="105"/>
      <c r="J551" s="105"/>
      <c r="K551" s="105"/>
      <c r="L551" s="127" t="str" cm="1">
        <f t="array" ref="L5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1" s="127" t="str" cm="1">
        <f t="array" ref="M5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1" s="106"/>
      <c r="O551" s="106"/>
      <c r="P551" s="105"/>
      <c r="Q551" s="9" t="str">
        <f>IF(E551=0, "*", IFERROR(_xlfn.XLOOKUP(E551, BS_ATIVIDADE[ATIVIDADE], BS_ATIVIDADE[UNIDADE]), "*"))</f>
        <v>*</v>
      </c>
      <c r="R551" s="128" t="str" cm="1">
        <f t="array" ref="R5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1" s="128" t="str" cm="1">
        <f t="array" ref="S5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1" s="10" t="str" cm="1">
        <f t="array" ref="T5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1" s="105"/>
      <c r="V551" s="151"/>
      <c r="W551" s="104"/>
      <c r="X551" s="129"/>
      <c r="Y551" s="104"/>
      <c r="Z551" s="105"/>
      <c r="AA551" s="103"/>
      <c r="AB551" s="152"/>
      <c r="AC551" s="107"/>
      <c r="AD551" s="105"/>
      <c r="AE551" s="105"/>
      <c r="AF551" s="105"/>
      <c r="AG551" s="14"/>
      <c r="AH551" s="126" t="str">
        <f>IF(BS_CONTROLE[[#This Row],[Atividade]]=0, "-", BS_CONTROLE[[#This Row],[Atividade]])</f>
        <v>-</v>
      </c>
      <c r="AI551" s="8" t="str">
        <f>IF(BS_CONTROLE[[#This Row],[Atividade]]=0, "-", BS_CONTROLE[[#This Row],[Atividade]])</f>
        <v>-</v>
      </c>
      <c r="AJ551" s="30">
        <f>BS_CONTROLE[[#This Row],[Local - Partida]]</f>
        <v>0</v>
      </c>
      <c r="AK551" s="30">
        <f>BS_CONTROLE[[#This Row],[Local - Encerramento]]</f>
        <v>0</v>
      </c>
      <c r="AL551" s="105" t="str">
        <f>IF(BS_CONTROLE[[#This Row],[Entre - Estações]]=0, "-", BS_CONTROLE[[#This Row],[Entre - Estações]])</f>
        <v>-</v>
      </c>
      <c r="AM551" s="105" t="str">
        <f>IF(BS_CONTROLE[[#This Row],[SB]]=0, "-", BS_CONTROLE[[#This Row],[SB]])</f>
        <v>-</v>
      </c>
      <c r="AN551" s="105" t="str">
        <f>IF(BS_CONTROLE[[#This Row],[SUB]]=0, "-", BS_CONTROLE[[#This Row],[SUB]])</f>
        <v>-</v>
      </c>
      <c r="AO551" s="105">
        <f>BS_CONTROLE[[#This Row],[KM - Inicio]]</f>
        <v>0</v>
      </c>
      <c r="AP551" s="105">
        <f>BS_CONTROLE[[#This Row],[KM - Inicio]]</f>
        <v>0</v>
      </c>
      <c r="AQ551" s="108"/>
      <c r="AR551" s="108"/>
      <c r="AS551" s="108"/>
      <c r="AT551" s="135"/>
      <c r="AU551" s="135"/>
      <c r="AV551" s="13"/>
      <c r="AW551" s="13"/>
      <c r="AX551" s="176" t="str">
        <f>IF(D551="","*",IFERROR(IF(ISODD(COUNT(AR551:AW551)),"ERRO",SUM((AS551-AR551),(AU551-AT551),(AW551-AV551))),"ERRO"))</f>
        <v>*</v>
      </c>
      <c r="AY551" s="153"/>
      <c r="AZ551" s="109"/>
      <c r="BA551" s="9" t="str">
        <f>IFERROR(_xlfn.XLOOKUP(AH551, BS_ATIVIDADE[ATIVIDADE],BS_ATIVIDADE[UNIDADE] ), "*")</f>
        <v>*</v>
      </c>
      <c r="BB551" s="12" t="str" cm="1">
        <f t="array" ref="BB5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1" s="12" t="str" cm="1">
        <f t="array" ref="BC5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1" s="10" t="str" cm="1">
        <f t="array" ref="BD5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1" s="150"/>
      <c r="BF551" s="15"/>
      <c r="BG551" s="16"/>
      <c r="BH551" s="16"/>
      <c r="BI551" s="16"/>
      <c r="BJ551" s="17"/>
      <c r="BK551" s="15"/>
      <c r="BL551" s="130"/>
      <c r="BM551" s="130"/>
      <c r="BN551" s="130"/>
      <c r="BO551" s="17"/>
      <c r="BP551" s="11" t="str">
        <f t="shared" si="30"/>
        <v>Aderente</v>
      </c>
      <c r="BQ551" s="18" t="str">
        <f>IF(OR(B551="",E551=""),"*",AX551/O551)</f>
        <v>*</v>
      </c>
      <c r="BR551" s="18" t="str">
        <f>IF(OR(B551="",E551=""),"*",AZ551/P551)</f>
        <v>*</v>
      </c>
      <c r="BS551" s="210" t="str">
        <f t="shared" si="31"/>
        <v/>
      </c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</row>
    <row r="552" spans="1:122">
      <c r="A552" s="45" t="str">
        <f t="shared" si="29"/>
        <v/>
      </c>
      <c r="B552" s="102"/>
      <c r="C552" s="134" t="str">
        <f>IF(BS_CONTROLE[[#This Row],[DATA]]="","",WEEKNUM(BS_CONTROLE[[#This Row],[DATA]]))</f>
        <v/>
      </c>
      <c r="D552" s="104"/>
      <c r="E552" s="126"/>
      <c r="F552" s="142" t="str">
        <f>IF(D552="","*",VLOOKUP(E552,BS_ATIVIDADE[],3,FALSE))</f>
        <v>*</v>
      </c>
      <c r="G552" s="106"/>
      <c r="H552" s="106"/>
      <c r="I552" s="105"/>
      <c r="J552" s="105"/>
      <c r="K552" s="105"/>
      <c r="L552" s="127" t="str" cm="1">
        <f t="array" ref="L5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2" s="127" t="str" cm="1">
        <f t="array" ref="M5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2" s="106"/>
      <c r="O552" s="106"/>
      <c r="P552" s="105"/>
      <c r="Q552" s="9" t="str">
        <f>IF(E552=0, "*", IFERROR(_xlfn.XLOOKUP(E552, BS_ATIVIDADE[ATIVIDADE], BS_ATIVIDADE[UNIDADE]), "*"))</f>
        <v>*</v>
      </c>
      <c r="R552" s="128" t="str" cm="1">
        <f t="array" ref="R5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2" s="128" t="str" cm="1">
        <f t="array" ref="S5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2" s="10" t="str" cm="1">
        <f t="array" ref="T5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2" s="105"/>
      <c r="V552" s="151"/>
      <c r="W552" s="104"/>
      <c r="X552" s="129"/>
      <c r="Y552" s="104"/>
      <c r="Z552" s="105"/>
      <c r="AA552" s="103"/>
      <c r="AB552" s="152"/>
      <c r="AC552" s="107"/>
      <c r="AD552" s="105"/>
      <c r="AE552" s="105"/>
      <c r="AF552" s="105"/>
      <c r="AG552" s="14"/>
      <c r="AH552" s="126" t="str">
        <f>IF(BS_CONTROLE[[#This Row],[Atividade]]=0, "-", BS_CONTROLE[[#This Row],[Atividade]])</f>
        <v>-</v>
      </c>
      <c r="AI552" s="8" t="str">
        <f>IF(BS_CONTROLE[[#This Row],[Atividade]]=0, "-", BS_CONTROLE[[#This Row],[Atividade]])</f>
        <v>-</v>
      </c>
      <c r="AJ552" s="30">
        <f>BS_CONTROLE[[#This Row],[Local - Partida]]</f>
        <v>0</v>
      </c>
      <c r="AK552" s="30">
        <f>BS_CONTROLE[[#This Row],[Local - Encerramento]]</f>
        <v>0</v>
      </c>
      <c r="AL552" s="105" t="str">
        <f>IF(BS_CONTROLE[[#This Row],[Entre - Estações]]=0, "-", BS_CONTROLE[[#This Row],[Entre - Estações]])</f>
        <v>-</v>
      </c>
      <c r="AM552" s="105" t="str">
        <f>IF(BS_CONTROLE[[#This Row],[SB]]=0, "-", BS_CONTROLE[[#This Row],[SB]])</f>
        <v>-</v>
      </c>
      <c r="AN552" s="105" t="str">
        <f>IF(BS_CONTROLE[[#This Row],[SUB]]=0, "-", BS_CONTROLE[[#This Row],[SUB]])</f>
        <v>-</v>
      </c>
      <c r="AO552" s="105">
        <f>BS_CONTROLE[[#This Row],[KM - Inicio]]</f>
        <v>0</v>
      </c>
      <c r="AP552" s="105">
        <f>BS_CONTROLE[[#This Row],[KM - Inicio]]</f>
        <v>0</v>
      </c>
      <c r="AQ552" s="108"/>
      <c r="AR552" s="108"/>
      <c r="AS552" s="108"/>
      <c r="AT552" s="135"/>
      <c r="AU552" s="135"/>
      <c r="AV552" s="13"/>
      <c r="AW552" s="13"/>
      <c r="AX552" s="176" t="str">
        <f>IF(D552="","*",IFERROR(IF(ISODD(COUNT(AR552:AW552)),"ERRO",SUM((AS552-AR552),(AU552-AT552),(AW552-AV552))),"ERRO"))</f>
        <v>*</v>
      </c>
      <c r="AY552" s="153"/>
      <c r="AZ552" s="109"/>
      <c r="BA552" s="9" t="str">
        <f>IFERROR(_xlfn.XLOOKUP(AH552, BS_ATIVIDADE[ATIVIDADE],BS_ATIVIDADE[UNIDADE] ), "*")</f>
        <v>*</v>
      </c>
      <c r="BB552" s="12" t="str" cm="1">
        <f t="array" ref="BB5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2" s="12" t="str" cm="1">
        <f t="array" ref="BC5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2" s="10" t="str" cm="1">
        <f t="array" ref="BD5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2" s="150"/>
      <c r="BF552" s="15"/>
      <c r="BG552" s="16"/>
      <c r="BH552" s="16"/>
      <c r="BI552" s="16"/>
      <c r="BJ552" s="17"/>
      <c r="BK552" s="15"/>
      <c r="BL552" s="130"/>
      <c r="BM552" s="130"/>
      <c r="BN552" s="130"/>
      <c r="BO552" s="17"/>
      <c r="BP552" s="11" t="str">
        <f t="shared" si="30"/>
        <v>Aderente</v>
      </c>
      <c r="BQ552" s="18" t="str">
        <f>IF(OR(B552="",E552=""),"*",AX552/O552)</f>
        <v>*</v>
      </c>
      <c r="BR552" s="18" t="str">
        <f>IF(OR(B552="",E552=""),"*",AZ552/P552)</f>
        <v>*</v>
      </c>
      <c r="BS552" s="210" t="str">
        <f t="shared" si="31"/>
        <v/>
      </c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</row>
    <row r="553" spans="1:122">
      <c r="A553" s="45" t="str">
        <f t="shared" si="29"/>
        <v/>
      </c>
      <c r="B553" s="102"/>
      <c r="C553" s="134" t="str">
        <f>IF(BS_CONTROLE[[#This Row],[DATA]]="","",WEEKNUM(BS_CONTROLE[[#This Row],[DATA]]))</f>
        <v/>
      </c>
      <c r="D553" s="104"/>
      <c r="E553" s="126"/>
      <c r="F553" s="142" t="str">
        <f>IF(D553="","*",VLOOKUP(E553,BS_ATIVIDADE[],3,FALSE))</f>
        <v>*</v>
      </c>
      <c r="G553" s="106"/>
      <c r="H553" s="106"/>
      <c r="I553" s="105"/>
      <c r="J553" s="105"/>
      <c r="K553" s="105"/>
      <c r="L553" s="127" t="str" cm="1">
        <f t="array" ref="L5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3" s="127" t="str" cm="1">
        <f t="array" ref="M5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3" s="106"/>
      <c r="O553" s="106"/>
      <c r="P553" s="105"/>
      <c r="Q553" s="9" t="str">
        <f>IF(E553=0, "*", IFERROR(_xlfn.XLOOKUP(E553, BS_ATIVIDADE[ATIVIDADE], BS_ATIVIDADE[UNIDADE]), "*"))</f>
        <v>*</v>
      </c>
      <c r="R553" s="128" t="str" cm="1">
        <f t="array" ref="R5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3" s="128" t="str" cm="1">
        <f t="array" ref="S5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3" s="10" t="str" cm="1">
        <f t="array" ref="T5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3" s="105"/>
      <c r="V553" s="151"/>
      <c r="W553" s="104"/>
      <c r="X553" s="129"/>
      <c r="Y553" s="104"/>
      <c r="Z553" s="105"/>
      <c r="AA553" s="103"/>
      <c r="AB553" s="152"/>
      <c r="AC553" s="107"/>
      <c r="AD553" s="105"/>
      <c r="AE553" s="105"/>
      <c r="AF553" s="105"/>
      <c r="AG553" s="14"/>
      <c r="AH553" s="126" t="str">
        <f>IF(BS_CONTROLE[[#This Row],[Atividade]]=0, "-", BS_CONTROLE[[#This Row],[Atividade]])</f>
        <v>-</v>
      </c>
      <c r="AI553" s="8" t="str">
        <f>IF(BS_CONTROLE[[#This Row],[Atividade]]=0, "-", BS_CONTROLE[[#This Row],[Atividade]])</f>
        <v>-</v>
      </c>
      <c r="AJ553" s="30">
        <f>BS_CONTROLE[[#This Row],[Local - Partida]]</f>
        <v>0</v>
      </c>
      <c r="AK553" s="30">
        <f>BS_CONTROLE[[#This Row],[Local - Encerramento]]</f>
        <v>0</v>
      </c>
      <c r="AL553" s="105" t="str">
        <f>IF(BS_CONTROLE[[#This Row],[Entre - Estações]]=0, "-", BS_CONTROLE[[#This Row],[Entre - Estações]])</f>
        <v>-</v>
      </c>
      <c r="AM553" s="105" t="str">
        <f>IF(BS_CONTROLE[[#This Row],[SB]]=0, "-", BS_CONTROLE[[#This Row],[SB]])</f>
        <v>-</v>
      </c>
      <c r="AN553" s="105" t="str">
        <f>IF(BS_CONTROLE[[#This Row],[SUB]]=0, "-", BS_CONTROLE[[#This Row],[SUB]])</f>
        <v>-</v>
      </c>
      <c r="AO553" s="105">
        <f>BS_CONTROLE[[#This Row],[KM - Inicio]]</f>
        <v>0</v>
      </c>
      <c r="AP553" s="105">
        <f>BS_CONTROLE[[#This Row],[KM - Inicio]]</f>
        <v>0</v>
      </c>
      <c r="AQ553" s="108"/>
      <c r="AR553" s="108"/>
      <c r="AS553" s="108"/>
      <c r="AT553" s="135"/>
      <c r="AU553" s="135"/>
      <c r="AV553" s="13"/>
      <c r="AW553" s="13"/>
      <c r="AX553" s="176" t="str">
        <f>IF(D553="","*",IFERROR(IF(ISODD(COUNT(AR553:AW553)),"ERRO",SUM((AS553-AR553),(AU553-AT553),(AW553-AV553))),"ERRO"))</f>
        <v>*</v>
      </c>
      <c r="AY553" s="153"/>
      <c r="AZ553" s="109"/>
      <c r="BA553" s="9" t="str">
        <f>IFERROR(_xlfn.XLOOKUP(AH553, BS_ATIVIDADE[ATIVIDADE],BS_ATIVIDADE[UNIDADE] ), "*")</f>
        <v>*</v>
      </c>
      <c r="BB553" s="12" t="str" cm="1">
        <f t="array" ref="BB5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3" s="12" t="str" cm="1">
        <f t="array" ref="BC5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3" s="10" t="str" cm="1">
        <f t="array" ref="BD5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3" s="150"/>
      <c r="BF553" s="15"/>
      <c r="BG553" s="16"/>
      <c r="BH553" s="16"/>
      <c r="BI553" s="16"/>
      <c r="BJ553" s="17"/>
      <c r="BK553" s="15"/>
      <c r="BL553" s="130"/>
      <c r="BM553" s="130"/>
      <c r="BN553" s="130"/>
      <c r="BO553" s="17"/>
      <c r="BP553" s="11" t="str">
        <f t="shared" si="30"/>
        <v>Aderente</v>
      </c>
      <c r="BQ553" s="18" t="str">
        <f>IF(OR(B553="",E553=""),"*",AX553/O553)</f>
        <v>*</v>
      </c>
      <c r="BR553" s="18" t="str">
        <f>IF(OR(B553="",E553=""),"*",AZ553/P553)</f>
        <v>*</v>
      </c>
      <c r="BS553" s="210" t="str">
        <f t="shared" si="31"/>
        <v/>
      </c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</row>
    <row r="554" spans="1:122">
      <c r="A554" s="45" t="str">
        <f t="shared" si="29"/>
        <v/>
      </c>
      <c r="B554" s="102"/>
      <c r="C554" s="134" t="str">
        <f>IF(BS_CONTROLE[[#This Row],[DATA]]="","",WEEKNUM(BS_CONTROLE[[#This Row],[DATA]]))</f>
        <v/>
      </c>
      <c r="D554" s="104"/>
      <c r="E554" s="126"/>
      <c r="F554" s="142" t="str">
        <f>IF(D554="","*",VLOOKUP(E554,BS_ATIVIDADE[],3,FALSE))</f>
        <v>*</v>
      </c>
      <c r="G554" s="106"/>
      <c r="H554" s="106"/>
      <c r="I554" s="105"/>
      <c r="J554" s="105"/>
      <c r="K554" s="105"/>
      <c r="L554" s="127" t="str" cm="1">
        <f t="array" ref="L5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4" s="127" t="str" cm="1">
        <f t="array" ref="M5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4" s="106"/>
      <c r="O554" s="106"/>
      <c r="P554" s="105"/>
      <c r="Q554" s="9" t="str">
        <f>IF(E554=0, "*", IFERROR(_xlfn.XLOOKUP(E554, BS_ATIVIDADE[ATIVIDADE], BS_ATIVIDADE[UNIDADE]), "*"))</f>
        <v>*</v>
      </c>
      <c r="R554" s="128" t="str" cm="1">
        <f t="array" ref="R5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4" s="128" t="str" cm="1">
        <f t="array" ref="S5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4" s="10" t="str" cm="1">
        <f t="array" ref="T5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4" s="105"/>
      <c r="V554" s="151"/>
      <c r="W554" s="104"/>
      <c r="X554" s="129"/>
      <c r="Y554" s="104"/>
      <c r="Z554" s="105"/>
      <c r="AA554" s="103"/>
      <c r="AB554" s="152"/>
      <c r="AC554" s="107"/>
      <c r="AD554" s="105"/>
      <c r="AE554" s="105"/>
      <c r="AF554" s="105"/>
      <c r="AG554" s="14"/>
      <c r="AH554" s="126" t="str">
        <f>IF(BS_CONTROLE[[#This Row],[Atividade]]=0, "-", BS_CONTROLE[[#This Row],[Atividade]])</f>
        <v>-</v>
      </c>
      <c r="AI554" s="8" t="str">
        <f>IF(BS_CONTROLE[[#This Row],[Atividade]]=0, "-", BS_CONTROLE[[#This Row],[Atividade]])</f>
        <v>-</v>
      </c>
      <c r="AJ554" s="30">
        <f>BS_CONTROLE[[#This Row],[Local - Partida]]</f>
        <v>0</v>
      </c>
      <c r="AK554" s="30">
        <f>BS_CONTROLE[[#This Row],[Local - Encerramento]]</f>
        <v>0</v>
      </c>
      <c r="AL554" s="105" t="str">
        <f>IF(BS_CONTROLE[[#This Row],[Entre - Estações]]=0, "-", BS_CONTROLE[[#This Row],[Entre - Estações]])</f>
        <v>-</v>
      </c>
      <c r="AM554" s="105" t="str">
        <f>IF(BS_CONTROLE[[#This Row],[SB]]=0, "-", BS_CONTROLE[[#This Row],[SB]])</f>
        <v>-</v>
      </c>
      <c r="AN554" s="105" t="str">
        <f>IF(BS_CONTROLE[[#This Row],[SUB]]=0, "-", BS_CONTROLE[[#This Row],[SUB]])</f>
        <v>-</v>
      </c>
      <c r="AO554" s="105">
        <f>BS_CONTROLE[[#This Row],[KM - Inicio]]</f>
        <v>0</v>
      </c>
      <c r="AP554" s="105">
        <f>BS_CONTROLE[[#This Row],[KM - Inicio]]</f>
        <v>0</v>
      </c>
      <c r="AQ554" s="108"/>
      <c r="AR554" s="108"/>
      <c r="AS554" s="108"/>
      <c r="AT554" s="135"/>
      <c r="AU554" s="135"/>
      <c r="AV554" s="13"/>
      <c r="AW554" s="13"/>
      <c r="AX554" s="176" t="str">
        <f>IF(D554="","*",IFERROR(IF(ISODD(COUNT(AR554:AW554)),"ERRO",SUM((AS554-AR554),(AU554-AT554),(AW554-AV554))),"ERRO"))</f>
        <v>*</v>
      </c>
      <c r="AY554" s="153"/>
      <c r="AZ554" s="109"/>
      <c r="BA554" s="9" t="str">
        <f>IFERROR(_xlfn.XLOOKUP(AH554, BS_ATIVIDADE[ATIVIDADE],BS_ATIVIDADE[UNIDADE] ), "*")</f>
        <v>*</v>
      </c>
      <c r="BB554" s="12" t="str" cm="1">
        <f t="array" ref="BB5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4" s="12" t="str" cm="1">
        <f t="array" ref="BC5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4" s="10" t="str" cm="1">
        <f t="array" ref="BD5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4" s="150"/>
      <c r="BF554" s="15"/>
      <c r="BG554" s="16"/>
      <c r="BH554" s="16"/>
      <c r="BI554" s="16"/>
      <c r="BJ554" s="17"/>
      <c r="BK554" s="15"/>
      <c r="BL554" s="130"/>
      <c r="BM554" s="130"/>
      <c r="BN554" s="130"/>
      <c r="BO554" s="17"/>
      <c r="BP554" s="11" t="str">
        <f t="shared" si="30"/>
        <v>Aderente</v>
      </c>
      <c r="BQ554" s="18" t="str">
        <f>IF(OR(B554="",E554=""),"*",AX554/O554)</f>
        <v>*</v>
      </c>
      <c r="BR554" s="18" t="str">
        <f>IF(OR(B554="",E554=""),"*",AZ554/P554)</f>
        <v>*</v>
      </c>
      <c r="BS554" s="210" t="str">
        <f t="shared" si="31"/>
        <v/>
      </c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</row>
    <row r="555" spans="1:122">
      <c r="A555" s="45" t="str">
        <f t="shared" si="29"/>
        <v/>
      </c>
      <c r="B555" s="102"/>
      <c r="C555" s="134" t="str">
        <f>IF(BS_CONTROLE[[#This Row],[DATA]]="","",WEEKNUM(BS_CONTROLE[[#This Row],[DATA]]))</f>
        <v/>
      </c>
      <c r="D555" s="104"/>
      <c r="E555" s="126"/>
      <c r="F555" s="142" t="str">
        <f>IF(D555="","*",VLOOKUP(E555,BS_ATIVIDADE[],3,FALSE))</f>
        <v>*</v>
      </c>
      <c r="G555" s="106"/>
      <c r="H555" s="106"/>
      <c r="I555" s="105"/>
      <c r="J555" s="105"/>
      <c r="K555" s="105"/>
      <c r="L555" s="127" t="str" cm="1">
        <f t="array" ref="L5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5" s="127" t="str" cm="1">
        <f t="array" ref="M5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5" s="106"/>
      <c r="O555" s="106"/>
      <c r="P555" s="105"/>
      <c r="Q555" s="9" t="str">
        <f>IF(E555=0, "*", IFERROR(_xlfn.XLOOKUP(E555, BS_ATIVIDADE[ATIVIDADE], BS_ATIVIDADE[UNIDADE]), "*"))</f>
        <v>*</v>
      </c>
      <c r="R555" s="128" t="str" cm="1">
        <f t="array" ref="R5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5" s="128" t="str" cm="1">
        <f t="array" ref="S5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5" s="10" t="str" cm="1">
        <f t="array" ref="T5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5" s="105"/>
      <c r="V555" s="151"/>
      <c r="W555" s="104"/>
      <c r="X555" s="129"/>
      <c r="Y555" s="104"/>
      <c r="Z555" s="105"/>
      <c r="AA555" s="103"/>
      <c r="AB555" s="152"/>
      <c r="AC555" s="107"/>
      <c r="AD555" s="105"/>
      <c r="AE555" s="105"/>
      <c r="AF555" s="105"/>
      <c r="AG555" s="14"/>
      <c r="AH555" s="126" t="str">
        <f>IF(BS_CONTROLE[[#This Row],[Atividade]]=0, "-", BS_CONTROLE[[#This Row],[Atividade]])</f>
        <v>-</v>
      </c>
      <c r="AI555" s="8" t="str">
        <f>IF(BS_CONTROLE[[#This Row],[Atividade]]=0, "-", BS_CONTROLE[[#This Row],[Atividade]])</f>
        <v>-</v>
      </c>
      <c r="AJ555" s="30">
        <f>BS_CONTROLE[[#This Row],[Local - Partida]]</f>
        <v>0</v>
      </c>
      <c r="AK555" s="30">
        <f>BS_CONTROLE[[#This Row],[Local - Encerramento]]</f>
        <v>0</v>
      </c>
      <c r="AL555" s="105" t="str">
        <f>IF(BS_CONTROLE[[#This Row],[Entre - Estações]]=0, "-", BS_CONTROLE[[#This Row],[Entre - Estações]])</f>
        <v>-</v>
      </c>
      <c r="AM555" s="105" t="str">
        <f>IF(BS_CONTROLE[[#This Row],[SB]]=0, "-", BS_CONTROLE[[#This Row],[SB]])</f>
        <v>-</v>
      </c>
      <c r="AN555" s="105" t="str">
        <f>IF(BS_CONTROLE[[#This Row],[SUB]]=0, "-", BS_CONTROLE[[#This Row],[SUB]])</f>
        <v>-</v>
      </c>
      <c r="AO555" s="105">
        <f>BS_CONTROLE[[#This Row],[KM - Inicio]]</f>
        <v>0</v>
      </c>
      <c r="AP555" s="105">
        <f>BS_CONTROLE[[#This Row],[KM - Inicio]]</f>
        <v>0</v>
      </c>
      <c r="AQ555" s="108"/>
      <c r="AR555" s="108"/>
      <c r="AS555" s="108"/>
      <c r="AT555" s="135"/>
      <c r="AU555" s="135"/>
      <c r="AV555" s="13"/>
      <c r="AW555" s="13"/>
      <c r="AX555" s="176" t="str">
        <f>IF(D555="","*",IFERROR(IF(ISODD(COUNT(AR555:AW555)),"ERRO",SUM((AS555-AR555),(AU555-AT555),(AW555-AV555))),"ERRO"))</f>
        <v>*</v>
      </c>
      <c r="AY555" s="153"/>
      <c r="AZ555" s="109"/>
      <c r="BA555" s="9" t="str">
        <f>IFERROR(_xlfn.XLOOKUP(AH555, BS_ATIVIDADE[ATIVIDADE],BS_ATIVIDADE[UNIDADE] ), "*")</f>
        <v>*</v>
      </c>
      <c r="BB555" s="12" t="str" cm="1">
        <f t="array" ref="BB5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5" s="12" t="str" cm="1">
        <f t="array" ref="BC5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5" s="10" t="str" cm="1">
        <f t="array" ref="BD5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5" s="150"/>
      <c r="BF555" s="15"/>
      <c r="BG555" s="16"/>
      <c r="BH555" s="16"/>
      <c r="BI555" s="16"/>
      <c r="BJ555" s="17"/>
      <c r="BK555" s="15"/>
      <c r="BL555" s="130"/>
      <c r="BM555" s="130"/>
      <c r="BN555" s="130"/>
      <c r="BO555" s="17"/>
      <c r="BP555" s="11" t="str">
        <f t="shared" si="30"/>
        <v>Aderente</v>
      </c>
      <c r="BQ555" s="18" t="str">
        <f>IF(OR(B555="",E555=""),"*",AX555/O555)</f>
        <v>*</v>
      </c>
      <c r="BR555" s="18" t="str">
        <f>IF(OR(B555="",E555=""),"*",AZ555/P555)</f>
        <v>*</v>
      </c>
      <c r="BS555" s="210" t="str">
        <f t="shared" si="31"/>
        <v/>
      </c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</row>
    <row r="556" spans="1:122">
      <c r="A556" s="45" t="str">
        <f t="shared" si="29"/>
        <v/>
      </c>
      <c r="B556" s="102"/>
      <c r="C556" s="134" t="str">
        <f>IF(BS_CONTROLE[[#This Row],[DATA]]="","",WEEKNUM(BS_CONTROLE[[#This Row],[DATA]]))</f>
        <v/>
      </c>
      <c r="D556" s="104"/>
      <c r="E556" s="126"/>
      <c r="F556" s="142" t="str">
        <f>IF(D556="","*",VLOOKUP(E556,BS_ATIVIDADE[],3,FALSE))</f>
        <v>*</v>
      </c>
      <c r="G556" s="106"/>
      <c r="H556" s="106"/>
      <c r="I556" s="105"/>
      <c r="J556" s="105"/>
      <c r="K556" s="105"/>
      <c r="L556" s="127" t="str" cm="1">
        <f t="array" ref="L5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6" s="127" t="str" cm="1">
        <f t="array" ref="M5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6" s="106"/>
      <c r="O556" s="106"/>
      <c r="P556" s="105"/>
      <c r="Q556" s="9" t="str">
        <f>IF(E556=0, "*", IFERROR(_xlfn.XLOOKUP(E556, BS_ATIVIDADE[ATIVIDADE], BS_ATIVIDADE[UNIDADE]), "*"))</f>
        <v>*</v>
      </c>
      <c r="R556" s="128" t="str" cm="1">
        <f t="array" ref="R5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6" s="128" t="str" cm="1">
        <f t="array" ref="S5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6" s="10" t="str" cm="1">
        <f t="array" ref="T5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6" s="105"/>
      <c r="V556" s="151"/>
      <c r="W556" s="104"/>
      <c r="X556" s="129"/>
      <c r="Y556" s="104"/>
      <c r="Z556" s="105"/>
      <c r="AA556" s="103"/>
      <c r="AB556" s="152"/>
      <c r="AC556" s="107"/>
      <c r="AD556" s="105"/>
      <c r="AE556" s="105"/>
      <c r="AF556" s="105"/>
      <c r="AG556" s="14"/>
      <c r="AH556" s="126" t="str">
        <f>IF(BS_CONTROLE[[#This Row],[Atividade]]=0, "-", BS_CONTROLE[[#This Row],[Atividade]])</f>
        <v>-</v>
      </c>
      <c r="AI556" s="8" t="str">
        <f>IF(BS_CONTROLE[[#This Row],[Atividade]]=0, "-", BS_CONTROLE[[#This Row],[Atividade]])</f>
        <v>-</v>
      </c>
      <c r="AJ556" s="30">
        <f>BS_CONTROLE[[#This Row],[Local - Partida]]</f>
        <v>0</v>
      </c>
      <c r="AK556" s="30">
        <f>BS_CONTROLE[[#This Row],[Local - Encerramento]]</f>
        <v>0</v>
      </c>
      <c r="AL556" s="105" t="str">
        <f>IF(BS_CONTROLE[[#This Row],[Entre - Estações]]=0, "-", BS_CONTROLE[[#This Row],[Entre - Estações]])</f>
        <v>-</v>
      </c>
      <c r="AM556" s="105" t="str">
        <f>IF(BS_CONTROLE[[#This Row],[SB]]=0, "-", BS_CONTROLE[[#This Row],[SB]])</f>
        <v>-</v>
      </c>
      <c r="AN556" s="105" t="str">
        <f>IF(BS_CONTROLE[[#This Row],[SUB]]=0, "-", BS_CONTROLE[[#This Row],[SUB]])</f>
        <v>-</v>
      </c>
      <c r="AO556" s="105">
        <f>BS_CONTROLE[[#This Row],[KM - Inicio]]</f>
        <v>0</v>
      </c>
      <c r="AP556" s="105">
        <f>BS_CONTROLE[[#This Row],[KM - Inicio]]</f>
        <v>0</v>
      </c>
      <c r="AQ556" s="108"/>
      <c r="AR556" s="108"/>
      <c r="AS556" s="108"/>
      <c r="AT556" s="135"/>
      <c r="AU556" s="135"/>
      <c r="AV556" s="13"/>
      <c r="AW556" s="13"/>
      <c r="AX556" s="176" t="str">
        <f>IF(D556="","*",IFERROR(IF(ISODD(COUNT(AR556:AW556)),"ERRO",SUM((AS556-AR556),(AU556-AT556),(AW556-AV556))),"ERRO"))</f>
        <v>*</v>
      </c>
      <c r="AY556" s="153"/>
      <c r="AZ556" s="109"/>
      <c r="BA556" s="9" t="str">
        <f>IFERROR(_xlfn.XLOOKUP(AH556, BS_ATIVIDADE[ATIVIDADE],BS_ATIVIDADE[UNIDADE] ), "*")</f>
        <v>*</v>
      </c>
      <c r="BB556" s="12" t="str" cm="1">
        <f t="array" ref="BB5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6" s="12" t="str" cm="1">
        <f t="array" ref="BC5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6" s="10" t="str" cm="1">
        <f t="array" ref="BD5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6" s="150"/>
      <c r="BF556" s="15"/>
      <c r="BG556" s="16"/>
      <c r="BH556" s="16"/>
      <c r="BI556" s="16"/>
      <c r="BJ556" s="17"/>
      <c r="BK556" s="15"/>
      <c r="BL556" s="130"/>
      <c r="BM556" s="130"/>
      <c r="BN556" s="130"/>
      <c r="BO556" s="17"/>
      <c r="BP556" s="11" t="str">
        <f t="shared" si="30"/>
        <v>Aderente</v>
      </c>
      <c r="BQ556" s="18" t="str">
        <f>IF(OR(B556="",E556=""),"*",AX556/O556)</f>
        <v>*</v>
      </c>
      <c r="BR556" s="18" t="str">
        <f>IF(OR(B556="",E556=""),"*",AZ556/P556)</f>
        <v>*</v>
      </c>
      <c r="BS556" s="210" t="str">
        <f t="shared" si="31"/>
        <v/>
      </c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</row>
    <row r="557" spans="1:122">
      <c r="A557" s="45" t="str">
        <f t="shared" si="29"/>
        <v/>
      </c>
      <c r="B557" s="102"/>
      <c r="C557" s="134" t="str">
        <f>IF(BS_CONTROLE[[#This Row],[DATA]]="","",WEEKNUM(BS_CONTROLE[[#This Row],[DATA]]))</f>
        <v/>
      </c>
      <c r="D557" s="104"/>
      <c r="E557" s="126"/>
      <c r="F557" s="142" t="str">
        <f>IF(D557="","*",VLOOKUP(E557,BS_ATIVIDADE[],3,FALSE))</f>
        <v>*</v>
      </c>
      <c r="G557" s="106"/>
      <c r="H557" s="106"/>
      <c r="I557" s="105"/>
      <c r="J557" s="105"/>
      <c r="K557" s="105"/>
      <c r="L557" s="127" t="str" cm="1">
        <f t="array" ref="L5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7" s="127" t="str" cm="1">
        <f t="array" ref="M5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7" s="106"/>
      <c r="O557" s="106"/>
      <c r="P557" s="105"/>
      <c r="Q557" s="9" t="str">
        <f>IF(E557=0, "*", IFERROR(_xlfn.XLOOKUP(E557, BS_ATIVIDADE[ATIVIDADE], BS_ATIVIDADE[UNIDADE]), "*"))</f>
        <v>*</v>
      </c>
      <c r="R557" s="128" t="str" cm="1">
        <f t="array" ref="R5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7" s="128" t="str" cm="1">
        <f t="array" ref="S5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7" s="10" t="str" cm="1">
        <f t="array" ref="T5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7" s="105"/>
      <c r="V557" s="151"/>
      <c r="W557" s="104"/>
      <c r="X557" s="129"/>
      <c r="Y557" s="104"/>
      <c r="Z557" s="105"/>
      <c r="AA557" s="103"/>
      <c r="AB557" s="152"/>
      <c r="AC557" s="107"/>
      <c r="AD557" s="105"/>
      <c r="AE557" s="105"/>
      <c r="AF557" s="105"/>
      <c r="AG557" s="14"/>
      <c r="AH557" s="126" t="str">
        <f>IF(BS_CONTROLE[[#This Row],[Atividade]]=0, "-", BS_CONTROLE[[#This Row],[Atividade]])</f>
        <v>-</v>
      </c>
      <c r="AI557" s="8" t="str">
        <f>IF(BS_CONTROLE[[#This Row],[Atividade]]=0, "-", BS_CONTROLE[[#This Row],[Atividade]])</f>
        <v>-</v>
      </c>
      <c r="AJ557" s="30">
        <f>BS_CONTROLE[[#This Row],[Local - Partida]]</f>
        <v>0</v>
      </c>
      <c r="AK557" s="30">
        <f>BS_CONTROLE[[#This Row],[Local - Encerramento]]</f>
        <v>0</v>
      </c>
      <c r="AL557" s="105" t="str">
        <f>IF(BS_CONTROLE[[#This Row],[Entre - Estações]]=0, "-", BS_CONTROLE[[#This Row],[Entre - Estações]])</f>
        <v>-</v>
      </c>
      <c r="AM557" s="105" t="str">
        <f>IF(BS_CONTROLE[[#This Row],[SB]]=0, "-", BS_CONTROLE[[#This Row],[SB]])</f>
        <v>-</v>
      </c>
      <c r="AN557" s="105" t="str">
        <f>IF(BS_CONTROLE[[#This Row],[SUB]]=0, "-", BS_CONTROLE[[#This Row],[SUB]])</f>
        <v>-</v>
      </c>
      <c r="AO557" s="105">
        <f>BS_CONTROLE[[#This Row],[KM - Inicio]]</f>
        <v>0</v>
      </c>
      <c r="AP557" s="105">
        <f>BS_CONTROLE[[#This Row],[KM - Inicio]]</f>
        <v>0</v>
      </c>
      <c r="AQ557" s="108"/>
      <c r="AR557" s="108"/>
      <c r="AS557" s="108"/>
      <c r="AT557" s="135"/>
      <c r="AU557" s="135"/>
      <c r="AV557" s="13"/>
      <c r="AW557" s="13"/>
      <c r="AX557" s="176" t="str">
        <f>IF(D557="","*",IFERROR(IF(ISODD(COUNT(AR557:AW557)),"ERRO",SUM((AS557-AR557),(AU557-AT557),(AW557-AV557))),"ERRO"))</f>
        <v>*</v>
      </c>
      <c r="AY557" s="153"/>
      <c r="AZ557" s="109"/>
      <c r="BA557" s="9" t="str">
        <f>IFERROR(_xlfn.XLOOKUP(AH557, BS_ATIVIDADE[ATIVIDADE],BS_ATIVIDADE[UNIDADE] ), "*")</f>
        <v>*</v>
      </c>
      <c r="BB557" s="12" t="str" cm="1">
        <f t="array" ref="BB5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7" s="12" t="str" cm="1">
        <f t="array" ref="BC5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7" s="10" t="str" cm="1">
        <f t="array" ref="BD5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7" s="150"/>
      <c r="BF557" s="15"/>
      <c r="BG557" s="16"/>
      <c r="BH557" s="16"/>
      <c r="BI557" s="16"/>
      <c r="BJ557" s="17"/>
      <c r="BK557" s="15"/>
      <c r="BL557" s="130"/>
      <c r="BM557" s="130"/>
      <c r="BN557" s="130"/>
      <c r="BO557" s="17"/>
      <c r="BP557" s="11" t="str">
        <f t="shared" si="30"/>
        <v>Aderente</v>
      </c>
      <c r="BQ557" s="18" t="str">
        <f>IF(OR(B557="",E557=""),"*",AX557/O557)</f>
        <v>*</v>
      </c>
      <c r="BR557" s="18" t="str">
        <f>IF(OR(B557="",E557=""),"*",AZ557/P557)</f>
        <v>*</v>
      </c>
      <c r="BS557" s="210" t="str">
        <f t="shared" si="31"/>
        <v/>
      </c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</row>
    <row r="558" spans="1:122">
      <c r="A558" s="45" t="str">
        <f t="shared" si="29"/>
        <v/>
      </c>
      <c r="B558" s="102"/>
      <c r="C558" s="134" t="str">
        <f>IF(BS_CONTROLE[[#This Row],[DATA]]="","",WEEKNUM(BS_CONTROLE[[#This Row],[DATA]]))</f>
        <v/>
      </c>
      <c r="D558" s="104"/>
      <c r="E558" s="126"/>
      <c r="F558" s="142" t="str">
        <f>IF(D558="","*",VLOOKUP(E558,BS_ATIVIDADE[],3,FALSE))</f>
        <v>*</v>
      </c>
      <c r="G558" s="106"/>
      <c r="H558" s="106"/>
      <c r="I558" s="105"/>
      <c r="J558" s="105"/>
      <c r="K558" s="105"/>
      <c r="L558" s="127" t="str" cm="1">
        <f t="array" ref="L5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8" s="127" t="str" cm="1">
        <f t="array" ref="M5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8" s="106"/>
      <c r="O558" s="106"/>
      <c r="P558" s="105"/>
      <c r="Q558" s="9" t="str">
        <f>IF(E558=0, "*", IFERROR(_xlfn.XLOOKUP(E558, BS_ATIVIDADE[ATIVIDADE], BS_ATIVIDADE[UNIDADE]), "*"))</f>
        <v>*</v>
      </c>
      <c r="R558" s="128" t="str" cm="1">
        <f t="array" ref="R5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8" s="128" t="str" cm="1">
        <f t="array" ref="S5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8" s="10" t="str" cm="1">
        <f t="array" ref="T5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8" s="105"/>
      <c r="V558" s="151"/>
      <c r="W558" s="104"/>
      <c r="X558" s="129"/>
      <c r="Y558" s="104"/>
      <c r="Z558" s="105"/>
      <c r="AA558" s="103"/>
      <c r="AB558" s="152"/>
      <c r="AC558" s="107"/>
      <c r="AD558" s="105"/>
      <c r="AE558" s="105"/>
      <c r="AF558" s="105"/>
      <c r="AG558" s="14"/>
      <c r="AH558" s="126" t="str">
        <f>IF(BS_CONTROLE[[#This Row],[Atividade]]=0, "-", BS_CONTROLE[[#This Row],[Atividade]])</f>
        <v>-</v>
      </c>
      <c r="AI558" s="8" t="str">
        <f>IF(BS_CONTROLE[[#This Row],[Atividade]]=0, "-", BS_CONTROLE[[#This Row],[Atividade]])</f>
        <v>-</v>
      </c>
      <c r="AJ558" s="30">
        <f>BS_CONTROLE[[#This Row],[Local - Partida]]</f>
        <v>0</v>
      </c>
      <c r="AK558" s="30">
        <f>BS_CONTROLE[[#This Row],[Local - Encerramento]]</f>
        <v>0</v>
      </c>
      <c r="AL558" s="105" t="str">
        <f>IF(BS_CONTROLE[[#This Row],[Entre - Estações]]=0, "-", BS_CONTROLE[[#This Row],[Entre - Estações]])</f>
        <v>-</v>
      </c>
      <c r="AM558" s="105" t="str">
        <f>IF(BS_CONTROLE[[#This Row],[SB]]=0, "-", BS_CONTROLE[[#This Row],[SB]])</f>
        <v>-</v>
      </c>
      <c r="AN558" s="105" t="str">
        <f>IF(BS_CONTROLE[[#This Row],[SUB]]=0, "-", BS_CONTROLE[[#This Row],[SUB]])</f>
        <v>-</v>
      </c>
      <c r="AO558" s="105">
        <f>BS_CONTROLE[[#This Row],[KM - Inicio]]</f>
        <v>0</v>
      </c>
      <c r="AP558" s="105">
        <f>BS_CONTROLE[[#This Row],[KM - Inicio]]</f>
        <v>0</v>
      </c>
      <c r="AQ558" s="108"/>
      <c r="AR558" s="108"/>
      <c r="AS558" s="108"/>
      <c r="AT558" s="135"/>
      <c r="AU558" s="135"/>
      <c r="AV558" s="13"/>
      <c r="AW558" s="13"/>
      <c r="AX558" s="176" t="str">
        <f>IF(D558="","*",IFERROR(IF(ISODD(COUNT(AR558:AW558)),"ERRO",SUM((AS558-AR558),(AU558-AT558),(AW558-AV558))),"ERRO"))</f>
        <v>*</v>
      </c>
      <c r="AY558" s="153"/>
      <c r="AZ558" s="109"/>
      <c r="BA558" s="9" t="str">
        <f>IFERROR(_xlfn.XLOOKUP(AH558, BS_ATIVIDADE[ATIVIDADE],BS_ATIVIDADE[UNIDADE] ), "*")</f>
        <v>*</v>
      </c>
      <c r="BB558" s="12" t="str" cm="1">
        <f t="array" ref="BB5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8" s="12" t="str" cm="1">
        <f t="array" ref="BC5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8" s="10" t="str" cm="1">
        <f t="array" ref="BD5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8" s="150"/>
      <c r="BF558" s="15"/>
      <c r="BG558" s="16"/>
      <c r="BH558" s="16"/>
      <c r="BI558" s="16"/>
      <c r="BJ558" s="17"/>
      <c r="BK558" s="15"/>
      <c r="BL558" s="130"/>
      <c r="BM558" s="130"/>
      <c r="BN558" s="130"/>
      <c r="BO558" s="17"/>
      <c r="BP558" s="11" t="str">
        <f t="shared" si="30"/>
        <v>Aderente</v>
      </c>
      <c r="BQ558" s="18" t="str">
        <f>IF(OR(B558="",E558=""),"*",AX558/O558)</f>
        <v>*</v>
      </c>
      <c r="BR558" s="18" t="str">
        <f>IF(OR(B558="",E558=""),"*",AZ558/P558)</f>
        <v>*</v>
      </c>
      <c r="BS558" s="210" t="str">
        <f t="shared" si="31"/>
        <v/>
      </c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</row>
    <row r="559" spans="1:122">
      <c r="A559" s="45" t="str">
        <f t="shared" si="29"/>
        <v/>
      </c>
      <c r="B559" s="102"/>
      <c r="C559" s="134" t="str">
        <f>IF(BS_CONTROLE[[#This Row],[DATA]]="","",WEEKNUM(BS_CONTROLE[[#This Row],[DATA]]))</f>
        <v/>
      </c>
      <c r="D559" s="104"/>
      <c r="E559" s="126"/>
      <c r="F559" s="142" t="str">
        <f>IF(D559="","*",VLOOKUP(E559,BS_ATIVIDADE[],3,FALSE))</f>
        <v>*</v>
      </c>
      <c r="G559" s="106"/>
      <c r="H559" s="106"/>
      <c r="I559" s="105"/>
      <c r="J559" s="105"/>
      <c r="K559" s="105"/>
      <c r="L559" s="127" t="str" cm="1">
        <f t="array" ref="L5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59" s="127" t="str" cm="1">
        <f t="array" ref="M5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59" s="106"/>
      <c r="O559" s="106"/>
      <c r="P559" s="105"/>
      <c r="Q559" s="9" t="str">
        <f>IF(E559=0, "*", IFERROR(_xlfn.XLOOKUP(E559, BS_ATIVIDADE[ATIVIDADE], BS_ATIVIDADE[UNIDADE]), "*"))</f>
        <v>*</v>
      </c>
      <c r="R559" s="128" t="str" cm="1">
        <f t="array" ref="R5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59" s="128" t="str" cm="1">
        <f t="array" ref="S5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59" s="10" t="str" cm="1">
        <f t="array" ref="T5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59" s="105"/>
      <c r="V559" s="151"/>
      <c r="W559" s="104"/>
      <c r="X559" s="129"/>
      <c r="Y559" s="104"/>
      <c r="Z559" s="105"/>
      <c r="AA559" s="103"/>
      <c r="AB559" s="152"/>
      <c r="AC559" s="107"/>
      <c r="AD559" s="105"/>
      <c r="AE559" s="105"/>
      <c r="AF559" s="105"/>
      <c r="AG559" s="14"/>
      <c r="AH559" s="126" t="str">
        <f>IF(BS_CONTROLE[[#This Row],[Atividade]]=0, "-", BS_CONTROLE[[#This Row],[Atividade]])</f>
        <v>-</v>
      </c>
      <c r="AI559" s="8" t="str">
        <f>IF(BS_CONTROLE[[#This Row],[Atividade]]=0, "-", BS_CONTROLE[[#This Row],[Atividade]])</f>
        <v>-</v>
      </c>
      <c r="AJ559" s="30">
        <f>BS_CONTROLE[[#This Row],[Local - Partida]]</f>
        <v>0</v>
      </c>
      <c r="AK559" s="30">
        <f>BS_CONTROLE[[#This Row],[Local - Encerramento]]</f>
        <v>0</v>
      </c>
      <c r="AL559" s="105" t="str">
        <f>IF(BS_CONTROLE[[#This Row],[Entre - Estações]]=0, "-", BS_CONTROLE[[#This Row],[Entre - Estações]])</f>
        <v>-</v>
      </c>
      <c r="AM559" s="105" t="str">
        <f>IF(BS_CONTROLE[[#This Row],[SB]]=0, "-", BS_CONTROLE[[#This Row],[SB]])</f>
        <v>-</v>
      </c>
      <c r="AN559" s="105" t="str">
        <f>IF(BS_CONTROLE[[#This Row],[SUB]]=0, "-", BS_CONTROLE[[#This Row],[SUB]])</f>
        <v>-</v>
      </c>
      <c r="AO559" s="105">
        <f>BS_CONTROLE[[#This Row],[KM - Inicio]]</f>
        <v>0</v>
      </c>
      <c r="AP559" s="105">
        <f>BS_CONTROLE[[#This Row],[KM - Inicio]]</f>
        <v>0</v>
      </c>
      <c r="AQ559" s="108"/>
      <c r="AR559" s="108"/>
      <c r="AS559" s="108"/>
      <c r="AT559" s="135"/>
      <c r="AU559" s="135"/>
      <c r="AV559" s="13"/>
      <c r="AW559" s="13"/>
      <c r="AX559" s="176" t="str">
        <f>IF(D559="","*",IFERROR(IF(ISODD(COUNT(AR559:AW559)),"ERRO",SUM((AS559-AR559),(AU559-AT559),(AW559-AV559))),"ERRO"))</f>
        <v>*</v>
      </c>
      <c r="AY559" s="153"/>
      <c r="AZ559" s="109"/>
      <c r="BA559" s="9" t="str">
        <f>IFERROR(_xlfn.XLOOKUP(AH559, BS_ATIVIDADE[ATIVIDADE],BS_ATIVIDADE[UNIDADE] ), "*")</f>
        <v>*</v>
      </c>
      <c r="BB559" s="12" t="str" cm="1">
        <f t="array" ref="BB5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59" s="12" t="str" cm="1">
        <f t="array" ref="BC5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59" s="10" t="str" cm="1">
        <f t="array" ref="BD5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59" s="150"/>
      <c r="BF559" s="15"/>
      <c r="BG559" s="16"/>
      <c r="BH559" s="16"/>
      <c r="BI559" s="16"/>
      <c r="BJ559" s="17"/>
      <c r="BK559" s="15"/>
      <c r="BL559" s="130"/>
      <c r="BM559" s="130"/>
      <c r="BN559" s="130"/>
      <c r="BO559" s="17"/>
      <c r="BP559" s="11" t="str">
        <f t="shared" si="30"/>
        <v>Aderente</v>
      </c>
      <c r="BQ559" s="18" t="str">
        <f>IF(OR(B559="",E559=""),"*",AX559/O559)</f>
        <v>*</v>
      </c>
      <c r="BR559" s="18" t="str">
        <f>IF(OR(B559="",E559=""),"*",AZ559/P559)</f>
        <v>*</v>
      </c>
      <c r="BS559" s="210" t="str">
        <f t="shared" si="31"/>
        <v/>
      </c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</row>
    <row r="560" spans="1:122">
      <c r="A560" s="45" t="str">
        <f t="shared" si="29"/>
        <v/>
      </c>
      <c r="B560" s="102"/>
      <c r="C560" s="134" t="str">
        <f>IF(BS_CONTROLE[[#This Row],[DATA]]="","",WEEKNUM(BS_CONTROLE[[#This Row],[DATA]]))</f>
        <v/>
      </c>
      <c r="D560" s="104"/>
      <c r="E560" s="126"/>
      <c r="F560" s="142" t="str">
        <f>IF(D560="","*",VLOOKUP(E560,BS_ATIVIDADE[],3,FALSE))</f>
        <v>*</v>
      </c>
      <c r="G560" s="106"/>
      <c r="H560" s="106"/>
      <c r="I560" s="105"/>
      <c r="J560" s="105"/>
      <c r="K560" s="105"/>
      <c r="L560" s="127" t="str" cm="1">
        <f t="array" ref="L5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0" s="127" t="str" cm="1">
        <f t="array" ref="M5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0" s="106"/>
      <c r="O560" s="106"/>
      <c r="P560" s="105"/>
      <c r="Q560" s="9" t="str">
        <f>IF(E560=0, "*", IFERROR(_xlfn.XLOOKUP(E560, BS_ATIVIDADE[ATIVIDADE], BS_ATIVIDADE[UNIDADE]), "*"))</f>
        <v>*</v>
      </c>
      <c r="R560" s="128" t="str" cm="1">
        <f t="array" ref="R5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0" s="128" t="str" cm="1">
        <f t="array" ref="S5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0" s="10" t="str" cm="1">
        <f t="array" ref="T5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0" s="105"/>
      <c r="V560" s="151"/>
      <c r="W560" s="104"/>
      <c r="X560" s="129"/>
      <c r="Y560" s="104"/>
      <c r="Z560" s="105"/>
      <c r="AA560" s="103"/>
      <c r="AB560" s="152"/>
      <c r="AC560" s="107"/>
      <c r="AD560" s="105"/>
      <c r="AE560" s="105"/>
      <c r="AF560" s="105"/>
      <c r="AG560" s="14"/>
      <c r="AH560" s="126" t="str">
        <f>IF(BS_CONTROLE[[#This Row],[Atividade]]=0, "-", BS_CONTROLE[[#This Row],[Atividade]])</f>
        <v>-</v>
      </c>
      <c r="AI560" s="8" t="str">
        <f>IF(BS_CONTROLE[[#This Row],[Atividade]]=0, "-", BS_CONTROLE[[#This Row],[Atividade]])</f>
        <v>-</v>
      </c>
      <c r="AJ560" s="30">
        <f>BS_CONTROLE[[#This Row],[Local - Partida]]</f>
        <v>0</v>
      </c>
      <c r="AK560" s="30">
        <f>BS_CONTROLE[[#This Row],[Local - Encerramento]]</f>
        <v>0</v>
      </c>
      <c r="AL560" s="105" t="str">
        <f>IF(BS_CONTROLE[[#This Row],[Entre - Estações]]=0, "-", BS_CONTROLE[[#This Row],[Entre - Estações]])</f>
        <v>-</v>
      </c>
      <c r="AM560" s="105" t="str">
        <f>IF(BS_CONTROLE[[#This Row],[SB]]=0, "-", BS_CONTROLE[[#This Row],[SB]])</f>
        <v>-</v>
      </c>
      <c r="AN560" s="105" t="str">
        <f>IF(BS_CONTROLE[[#This Row],[SUB]]=0, "-", BS_CONTROLE[[#This Row],[SUB]])</f>
        <v>-</v>
      </c>
      <c r="AO560" s="105">
        <f>BS_CONTROLE[[#This Row],[KM - Inicio]]</f>
        <v>0</v>
      </c>
      <c r="AP560" s="105">
        <f>BS_CONTROLE[[#This Row],[KM - Inicio]]</f>
        <v>0</v>
      </c>
      <c r="AQ560" s="108"/>
      <c r="AR560" s="108"/>
      <c r="AS560" s="108"/>
      <c r="AT560" s="135"/>
      <c r="AU560" s="135"/>
      <c r="AV560" s="13"/>
      <c r="AW560" s="13"/>
      <c r="AX560" s="176" t="str">
        <f>IF(D560="","*",IFERROR(IF(ISODD(COUNT(AR560:AW560)),"ERRO",SUM((AS560-AR560),(AU560-AT560),(AW560-AV560))),"ERRO"))</f>
        <v>*</v>
      </c>
      <c r="AY560" s="153"/>
      <c r="AZ560" s="109"/>
      <c r="BA560" s="9" t="str">
        <f>IFERROR(_xlfn.XLOOKUP(AH560, BS_ATIVIDADE[ATIVIDADE],BS_ATIVIDADE[UNIDADE] ), "*")</f>
        <v>*</v>
      </c>
      <c r="BB560" s="12" t="str" cm="1">
        <f t="array" ref="BB5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0" s="12" t="str" cm="1">
        <f t="array" ref="BC5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0" s="10" t="str" cm="1">
        <f t="array" ref="BD5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0" s="150"/>
      <c r="BF560" s="15"/>
      <c r="BG560" s="16"/>
      <c r="BH560" s="16"/>
      <c r="BI560" s="16"/>
      <c r="BJ560" s="17"/>
      <c r="BK560" s="15"/>
      <c r="BL560" s="130"/>
      <c r="BM560" s="130"/>
      <c r="BN560" s="130"/>
      <c r="BO560" s="17"/>
      <c r="BP560" s="11" t="str">
        <f t="shared" si="30"/>
        <v>Aderente</v>
      </c>
      <c r="BQ560" s="18" t="str">
        <f>IF(OR(B560="",E560=""),"*",AX560/O560)</f>
        <v>*</v>
      </c>
      <c r="BR560" s="18" t="str">
        <f>IF(OR(B560="",E560=""),"*",AZ560/P560)</f>
        <v>*</v>
      </c>
      <c r="BS560" s="210" t="str">
        <f t="shared" si="31"/>
        <v/>
      </c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</row>
    <row r="561" spans="1:122">
      <c r="A561" s="45" t="str">
        <f t="shared" si="29"/>
        <v/>
      </c>
      <c r="B561" s="102"/>
      <c r="C561" s="134" t="str">
        <f>IF(BS_CONTROLE[[#This Row],[DATA]]="","",WEEKNUM(BS_CONTROLE[[#This Row],[DATA]]))</f>
        <v/>
      </c>
      <c r="D561" s="104"/>
      <c r="E561" s="126"/>
      <c r="F561" s="142" t="str">
        <f>IF(D561="","*",VLOOKUP(E561,BS_ATIVIDADE[],3,FALSE))</f>
        <v>*</v>
      </c>
      <c r="G561" s="106"/>
      <c r="H561" s="106"/>
      <c r="I561" s="105"/>
      <c r="J561" s="105"/>
      <c r="K561" s="105"/>
      <c r="L561" s="127" t="str" cm="1">
        <f t="array" ref="L5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1" s="127" t="str" cm="1">
        <f t="array" ref="M5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1" s="106"/>
      <c r="O561" s="106"/>
      <c r="P561" s="105"/>
      <c r="Q561" s="9" t="str">
        <f>IF(E561=0, "*", IFERROR(_xlfn.XLOOKUP(E561, BS_ATIVIDADE[ATIVIDADE], BS_ATIVIDADE[UNIDADE]), "*"))</f>
        <v>*</v>
      </c>
      <c r="R561" s="128" t="str" cm="1">
        <f t="array" ref="R5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1" s="128" t="str" cm="1">
        <f t="array" ref="S5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1" s="10" t="str" cm="1">
        <f t="array" ref="T5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1" s="105"/>
      <c r="V561" s="151"/>
      <c r="W561" s="104"/>
      <c r="X561" s="129"/>
      <c r="Y561" s="104"/>
      <c r="Z561" s="105"/>
      <c r="AA561" s="103"/>
      <c r="AB561" s="152"/>
      <c r="AC561" s="107"/>
      <c r="AD561" s="105"/>
      <c r="AE561" s="105"/>
      <c r="AF561" s="105"/>
      <c r="AG561" s="14"/>
      <c r="AH561" s="126" t="str">
        <f>IF(BS_CONTROLE[[#This Row],[Atividade]]=0, "-", BS_CONTROLE[[#This Row],[Atividade]])</f>
        <v>-</v>
      </c>
      <c r="AI561" s="8" t="str">
        <f>IF(BS_CONTROLE[[#This Row],[Atividade]]=0, "-", BS_CONTROLE[[#This Row],[Atividade]])</f>
        <v>-</v>
      </c>
      <c r="AJ561" s="30">
        <f>BS_CONTROLE[[#This Row],[Local - Partida]]</f>
        <v>0</v>
      </c>
      <c r="AK561" s="30">
        <f>BS_CONTROLE[[#This Row],[Local - Encerramento]]</f>
        <v>0</v>
      </c>
      <c r="AL561" s="105" t="str">
        <f>IF(BS_CONTROLE[[#This Row],[Entre - Estações]]=0, "-", BS_CONTROLE[[#This Row],[Entre - Estações]])</f>
        <v>-</v>
      </c>
      <c r="AM561" s="105" t="str">
        <f>IF(BS_CONTROLE[[#This Row],[SB]]=0, "-", BS_CONTROLE[[#This Row],[SB]])</f>
        <v>-</v>
      </c>
      <c r="AN561" s="105" t="str">
        <f>IF(BS_CONTROLE[[#This Row],[SUB]]=0, "-", BS_CONTROLE[[#This Row],[SUB]])</f>
        <v>-</v>
      </c>
      <c r="AO561" s="105">
        <f>BS_CONTROLE[[#This Row],[KM - Inicio]]</f>
        <v>0</v>
      </c>
      <c r="AP561" s="105">
        <f>BS_CONTROLE[[#This Row],[KM - Inicio]]</f>
        <v>0</v>
      </c>
      <c r="AQ561" s="108"/>
      <c r="AR561" s="108"/>
      <c r="AS561" s="108"/>
      <c r="AT561" s="135"/>
      <c r="AU561" s="135"/>
      <c r="AV561" s="13"/>
      <c r="AW561" s="13"/>
      <c r="AX561" s="176" t="str">
        <f>IF(D561="","*",IFERROR(IF(ISODD(COUNT(AR561:AW561)),"ERRO",SUM((AS561-AR561),(AU561-AT561),(AW561-AV561))),"ERRO"))</f>
        <v>*</v>
      </c>
      <c r="AY561" s="153"/>
      <c r="AZ561" s="109"/>
      <c r="BA561" s="9" t="str">
        <f>IFERROR(_xlfn.XLOOKUP(AH561, BS_ATIVIDADE[ATIVIDADE],BS_ATIVIDADE[UNIDADE] ), "*")</f>
        <v>*</v>
      </c>
      <c r="BB561" s="12" t="str" cm="1">
        <f t="array" ref="BB5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1" s="12" t="str" cm="1">
        <f t="array" ref="BC5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1" s="10" t="str" cm="1">
        <f t="array" ref="BD5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1" s="150"/>
      <c r="BF561" s="15"/>
      <c r="BG561" s="16"/>
      <c r="BH561" s="16"/>
      <c r="BI561" s="16"/>
      <c r="BJ561" s="17"/>
      <c r="BK561" s="15"/>
      <c r="BL561" s="130"/>
      <c r="BM561" s="130"/>
      <c r="BN561" s="130"/>
      <c r="BO561" s="17"/>
      <c r="BP561" s="11" t="str">
        <f t="shared" si="30"/>
        <v>Aderente</v>
      </c>
      <c r="BQ561" s="18" t="str">
        <f>IF(OR(B561="",E561=""),"*",AX561/O561)</f>
        <v>*</v>
      </c>
      <c r="BR561" s="18" t="str">
        <f>IF(OR(B561="",E561=""),"*",AZ561/P561)</f>
        <v>*</v>
      </c>
      <c r="BS561" s="210" t="str">
        <f t="shared" si="31"/>
        <v/>
      </c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</row>
    <row r="562" spans="1:122">
      <c r="A562" s="45" t="str">
        <f t="shared" si="29"/>
        <v/>
      </c>
      <c r="B562" s="102"/>
      <c r="C562" s="134" t="str">
        <f>IF(BS_CONTROLE[[#This Row],[DATA]]="","",WEEKNUM(BS_CONTROLE[[#This Row],[DATA]]))</f>
        <v/>
      </c>
      <c r="D562" s="104"/>
      <c r="E562" s="126"/>
      <c r="F562" s="142" t="str">
        <f>IF(D562="","*",VLOOKUP(E562,BS_ATIVIDADE[],3,FALSE))</f>
        <v>*</v>
      </c>
      <c r="G562" s="106"/>
      <c r="H562" s="106"/>
      <c r="I562" s="105"/>
      <c r="J562" s="105"/>
      <c r="K562" s="105"/>
      <c r="L562" s="127" t="str" cm="1">
        <f t="array" ref="L5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2" s="127" t="str" cm="1">
        <f t="array" ref="M5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2" s="106"/>
      <c r="O562" s="106"/>
      <c r="P562" s="105"/>
      <c r="Q562" s="9" t="str">
        <f>IF(E562=0, "*", IFERROR(_xlfn.XLOOKUP(E562, BS_ATIVIDADE[ATIVIDADE], BS_ATIVIDADE[UNIDADE]), "*"))</f>
        <v>*</v>
      </c>
      <c r="R562" s="128" t="str" cm="1">
        <f t="array" ref="R5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2" s="128" t="str" cm="1">
        <f t="array" ref="S5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2" s="10" t="str" cm="1">
        <f t="array" ref="T5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2" s="105"/>
      <c r="V562" s="151"/>
      <c r="W562" s="104"/>
      <c r="X562" s="129"/>
      <c r="Y562" s="104"/>
      <c r="Z562" s="105"/>
      <c r="AA562" s="103"/>
      <c r="AB562" s="152"/>
      <c r="AC562" s="107"/>
      <c r="AD562" s="105"/>
      <c r="AE562" s="105"/>
      <c r="AF562" s="105"/>
      <c r="AG562" s="14"/>
      <c r="AH562" s="126" t="str">
        <f>IF(BS_CONTROLE[[#This Row],[Atividade]]=0, "-", BS_CONTROLE[[#This Row],[Atividade]])</f>
        <v>-</v>
      </c>
      <c r="AI562" s="8" t="str">
        <f>IF(BS_CONTROLE[[#This Row],[Atividade]]=0, "-", BS_CONTROLE[[#This Row],[Atividade]])</f>
        <v>-</v>
      </c>
      <c r="AJ562" s="30">
        <f>BS_CONTROLE[[#This Row],[Local - Partida]]</f>
        <v>0</v>
      </c>
      <c r="AK562" s="30">
        <f>BS_CONTROLE[[#This Row],[Local - Encerramento]]</f>
        <v>0</v>
      </c>
      <c r="AL562" s="105" t="str">
        <f>IF(BS_CONTROLE[[#This Row],[Entre - Estações]]=0, "-", BS_CONTROLE[[#This Row],[Entre - Estações]])</f>
        <v>-</v>
      </c>
      <c r="AM562" s="105" t="str">
        <f>IF(BS_CONTROLE[[#This Row],[SB]]=0, "-", BS_CONTROLE[[#This Row],[SB]])</f>
        <v>-</v>
      </c>
      <c r="AN562" s="105" t="str">
        <f>IF(BS_CONTROLE[[#This Row],[SUB]]=0, "-", BS_CONTROLE[[#This Row],[SUB]])</f>
        <v>-</v>
      </c>
      <c r="AO562" s="105">
        <f>BS_CONTROLE[[#This Row],[KM - Inicio]]</f>
        <v>0</v>
      </c>
      <c r="AP562" s="105">
        <f>BS_CONTROLE[[#This Row],[KM - Inicio]]</f>
        <v>0</v>
      </c>
      <c r="AQ562" s="108"/>
      <c r="AR562" s="108"/>
      <c r="AS562" s="108"/>
      <c r="AT562" s="135"/>
      <c r="AU562" s="135"/>
      <c r="AV562" s="13"/>
      <c r="AW562" s="13"/>
      <c r="AX562" s="176" t="str">
        <f>IF(D562="","*",IFERROR(IF(ISODD(COUNT(AR562:AW562)),"ERRO",SUM((AS562-AR562),(AU562-AT562),(AW562-AV562))),"ERRO"))</f>
        <v>*</v>
      </c>
      <c r="AY562" s="153"/>
      <c r="AZ562" s="109"/>
      <c r="BA562" s="9" t="str">
        <f>IFERROR(_xlfn.XLOOKUP(AH562, BS_ATIVIDADE[ATIVIDADE],BS_ATIVIDADE[UNIDADE] ), "*")</f>
        <v>*</v>
      </c>
      <c r="BB562" s="12" t="str" cm="1">
        <f t="array" ref="BB5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2" s="12" t="str" cm="1">
        <f t="array" ref="BC5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2" s="10" t="str" cm="1">
        <f t="array" ref="BD5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2" s="150"/>
      <c r="BF562" s="15"/>
      <c r="BG562" s="16"/>
      <c r="BH562" s="16"/>
      <c r="BI562" s="16"/>
      <c r="BJ562" s="17"/>
      <c r="BK562" s="15"/>
      <c r="BL562" s="130"/>
      <c r="BM562" s="130"/>
      <c r="BN562" s="130"/>
      <c r="BO562" s="17"/>
      <c r="BP562" s="11" t="str">
        <f t="shared" si="30"/>
        <v>Aderente</v>
      </c>
      <c r="BQ562" s="18" t="str">
        <f>IF(OR(B562="",E562=""),"*",AX562/O562)</f>
        <v>*</v>
      </c>
      <c r="BR562" s="18" t="str">
        <f>IF(OR(B562="",E562=""),"*",AZ562/P562)</f>
        <v>*</v>
      </c>
      <c r="BS562" s="210" t="str">
        <f t="shared" si="31"/>
        <v/>
      </c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</row>
    <row r="563" spans="1:122">
      <c r="A563" s="45" t="str">
        <f t="shared" si="29"/>
        <v/>
      </c>
      <c r="B563" s="102"/>
      <c r="C563" s="134" t="str">
        <f>IF(BS_CONTROLE[[#This Row],[DATA]]="","",WEEKNUM(BS_CONTROLE[[#This Row],[DATA]]))</f>
        <v/>
      </c>
      <c r="D563" s="104"/>
      <c r="E563" s="126"/>
      <c r="F563" s="142" t="str">
        <f>IF(D563="","*",VLOOKUP(E563,BS_ATIVIDADE[],3,FALSE))</f>
        <v>*</v>
      </c>
      <c r="G563" s="106"/>
      <c r="H563" s="106"/>
      <c r="I563" s="105"/>
      <c r="J563" s="105"/>
      <c r="K563" s="105"/>
      <c r="L563" s="127" t="str" cm="1">
        <f t="array" ref="L5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3" s="127" t="str" cm="1">
        <f t="array" ref="M5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3" s="106"/>
      <c r="O563" s="106"/>
      <c r="P563" s="105"/>
      <c r="Q563" s="9" t="str">
        <f>IF(E563=0, "*", IFERROR(_xlfn.XLOOKUP(E563, BS_ATIVIDADE[ATIVIDADE], BS_ATIVIDADE[UNIDADE]), "*"))</f>
        <v>*</v>
      </c>
      <c r="R563" s="128" t="str" cm="1">
        <f t="array" ref="R5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3" s="128" t="str" cm="1">
        <f t="array" ref="S5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3" s="10" t="str" cm="1">
        <f t="array" ref="T5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3" s="105"/>
      <c r="V563" s="151"/>
      <c r="W563" s="104"/>
      <c r="X563" s="129"/>
      <c r="Y563" s="104"/>
      <c r="Z563" s="105"/>
      <c r="AA563" s="103"/>
      <c r="AB563" s="152"/>
      <c r="AC563" s="107"/>
      <c r="AD563" s="105"/>
      <c r="AE563" s="105"/>
      <c r="AF563" s="105"/>
      <c r="AG563" s="14"/>
      <c r="AH563" s="126" t="str">
        <f>IF(BS_CONTROLE[[#This Row],[Atividade]]=0, "-", BS_CONTROLE[[#This Row],[Atividade]])</f>
        <v>-</v>
      </c>
      <c r="AI563" s="8" t="str">
        <f>IF(BS_CONTROLE[[#This Row],[Atividade]]=0, "-", BS_CONTROLE[[#This Row],[Atividade]])</f>
        <v>-</v>
      </c>
      <c r="AJ563" s="30">
        <f>BS_CONTROLE[[#This Row],[Local - Partida]]</f>
        <v>0</v>
      </c>
      <c r="AK563" s="30">
        <f>BS_CONTROLE[[#This Row],[Local - Encerramento]]</f>
        <v>0</v>
      </c>
      <c r="AL563" s="105" t="str">
        <f>IF(BS_CONTROLE[[#This Row],[Entre - Estações]]=0, "-", BS_CONTROLE[[#This Row],[Entre - Estações]])</f>
        <v>-</v>
      </c>
      <c r="AM563" s="105" t="str">
        <f>IF(BS_CONTROLE[[#This Row],[SB]]=0, "-", BS_CONTROLE[[#This Row],[SB]])</f>
        <v>-</v>
      </c>
      <c r="AN563" s="105" t="str">
        <f>IF(BS_CONTROLE[[#This Row],[SUB]]=0, "-", BS_CONTROLE[[#This Row],[SUB]])</f>
        <v>-</v>
      </c>
      <c r="AO563" s="105">
        <f>BS_CONTROLE[[#This Row],[KM - Inicio]]</f>
        <v>0</v>
      </c>
      <c r="AP563" s="105">
        <f>BS_CONTROLE[[#This Row],[KM - Inicio]]</f>
        <v>0</v>
      </c>
      <c r="AQ563" s="108"/>
      <c r="AR563" s="108"/>
      <c r="AS563" s="108"/>
      <c r="AT563" s="135"/>
      <c r="AU563" s="135"/>
      <c r="AV563" s="13"/>
      <c r="AW563" s="13"/>
      <c r="AX563" s="176" t="str">
        <f>IF(D563="","*",IFERROR(IF(ISODD(COUNT(AR563:AW563)),"ERRO",SUM((AS563-AR563),(AU563-AT563),(AW563-AV563))),"ERRO"))</f>
        <v>*</v>
      </c>
      <c r="AY563" s="153"/>
      <c r="AZ563" s="109"/>
      <c r="BA563" s="9" t="str">
        <f>IFERROR(_xlfn.XLOOKUP(AH563, BS_ATIVIDADE[ATIVIDADE],BS_ATIVIDADE[UNIDADE] ), "*")</f>
        <v>*</v>
      </c>
      <c r="BB563" s="12" t="str" cm="1">
        <f t="array" ref="BB5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3" s="12" t="str" cm="1">
        <f t="array" ref="BC5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3" s="10" t="str" cm="1">
        <f t="array" ref="BD5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3" s="150"/>
      <c r="BF563" s="15"/>
      <c r="BG563" s="16"/>
      <c r="BH563" s="16"/>
      <c r="BI563" s="16"/>
      <c r="BJ563" s="17"/>
      <c r="BK563" s="15"/>
      <c r="BL563" s="130"/>
      <c r="BM563" s="130"/>
      <c r="BN563" s="130"/>
      <c r="BO563" s="17"/>
      <c r="BP563" s="11" t="str">
        <f t="shared" si="30"/>
        <v>Aderente</v>
      </c>
      <c r="BQ563" s="18" t="str">
        <f>IF(OR(B563="",E563=""),"*",AX563/O563)</f>
        <v>*</v>
      </c>
      <c r="BR563" s="18" t="str">
        <f>IF(OR(B563="",E563=""),"*",AZ563/P563)</f>
        <v>*</v>
      </c>
      <c r="BS563" s="210" t="str">
        <f t="shared" si="31"/>
        <v/>
      </c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</row>
    <row r="564" spans="1:122">
      <c r="A564" s="45" t="str">
        <f t="shared" si="29"/>
        <v/>
      </c>
      <c r="B564" s="102"/>
      <c r="C564" s="134" t="str">
        <f>IF(BS_CONTROLE[[#This Row],[DATA]]="","",WEEKNUM(BS_CONTROLE[[#This Row],[DATA]]))</f>
        <v/>
      </c>
      <c r="D564" s="104"/>
      <c r="E564" s="126"/>
      <c r="F564" s="142" t="str">
        <f>IF(D564="","*",VLOOKUP(E564,BS_ATIVIDADE[],3,FALSE))</f>
        <v>*</v>
      </c>
      <c r="G564" s="106"/>
      <c r="H564" s="106"/>
      <c r="I564" s="105"/>
      <c r="J564" s="105"/>
      <c r="K564" s="105"/>
      <c r="L564" s="127" t="str" cm="1">
        <f t="array" ref="L5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4" s="127" t="str" cm="1">
        <f t="array" ref="M5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4" s="106"/>
      <c r="O564" s="106"/>
      <c r="P564" s="105"/>
      <c r="Q564" s="9" t="str">
        <f>IF(E564=0, "*", IFERROR(_xlfn.XLOOKUP(E564, BS_ATIVIDADE[ATIVIDADE], BS_ATIVIDADE[UNIDADE]), "*"))</f>
        <v>*</v>
      </c>
      <c r="R564" s="128" t="str" cm="1">
        <f t="array" ref="R5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4" s="128" t="str" cm="1">
        <f t="array" ref="S5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4" s="10" t="str" cm="1">
        <f t="array" ref="T5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4" s="105"/>
      <c r="V564" s="151"/>
      <c r="W564" s="104"/>
      <c r="X564" s="129"/>
      <c r="Y564" s="104"/>
      <c r="Z564" s="105"/>
      <c r="AA564" s="103"/>
      <c r="AB564" s="152"/>
      <c r="AC564" s="107"/>
      <c r="AD564" s="105"/>
      <c r="AE564" s="105"/>
      <c r="AF564" s="105"/>
      <c r="AG564" s="14"/>
      <c r="AH564" s="126" t="str">
        <f>IF(BS_CONTROLE[[#This Row],[Atividade]]=0, "-", BS_CONTROLE[[#This Row],[Atividade]])</f>
        <v>-</v>
      </c>
      <c r="AI564" s="8" t="str">
        <f>IF(BS_CONTROLE[[#This Row],[Atividade]]=0, "-", BS_CONTROLE[[#This Row],[Atividade]])</f>
        <v>-</v>
      </c>
      <c r="AJ564" s="30">
        <f>BS_CONTROLE[[#This Row],[Local - Partida]]</f>
        <v>0</v>
      </c>
      <c r="AK564" s="30">
        <f>BS_CONTROLE[[#This Row],[Local - Encerramento]]</f>
        <v>0</v>
      </c>
      <c r="AL564" s="105" t="str">
        <f>IF(BS_CONTROLE[[#This Row],[Entre - Estações]]=0, "-", BS_CONTROLE[[#This Row],[Entre - Estações]])</f>
        <v>-</v>
      </c>
      <c r="AM564" s="105" t="str">
        <f>IF(BS_CONTROLE[[#This Row],[SB]]=0, "-", BS_CONTROLE[[#This Row],[SB]])</f>
        <v>-</v>
      </c>
      <c r="AN564" s="105" t="str">
        <f>IF(BS_CONTROLE[[#This Row],[SUB]]=0, "-", BS_CONTROLE[[#This Row],[SUB]])</f>
        <v>-</v>
      </c>
      <c r="AO564" s="105">
        <f>BS_CONTROLE[[#This Row],[KM - Inicio]]</f>
        <v>0</v>
      </c>
      <c r="AP564" s="105">
        <f>BS_CONTROLE[[#This Row],[KM - Inicio]]</f>
        <v>0</v>
      </c>
      <c r="AQ564" s="108"/>
      <c r="AR564" s="108"/>
      <c r="AS564" s="108"/>
      <c r="AT564" s="135"/>
      <c r="AU564" s="135"/>
      <c r="AV564" s="13"/>
      <c r="AW564" s="13"/>
      <c r="AX564" s="176" t="str">
        <f>IF(D564="","*",IFERROR(IF(ISODD(COUNT(AR564:AW564)),"ERRO",SUM((AS564-AR564),(AU564-AT564),(AW564-AV564))),"ERRO"))</f>
        <v>*</v>
      </c>
      <c r="AY564" s="153"/>
      <c r="AZ564" s="109"/>
      <c r="BA564" s="9" t="str">
        <f>IFERROR(_xlfn.XLOOKUP(AH564, BS_ATIVIDADE[ATIVIDADE],BS_ATIVIDADE[UNIDADE] ), "*")</f>
        <v>*</v>
      </c>
      <c r="BB564" s="12" t="str" cm="1">
        <f t="array" ref="BB5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4" s="12" t="str" cm="1">
        <f t="array" ref="BC5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4" s="10" t="str" cm="1">
        <f t="array" ref="BD5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4" s="150"/>
      <c r="BF564" s="15"/>
      <c r="BG564" s="16"/>
      <c r="BH564" s="16"/>
      <c r="BI564" s="16"/>
      <c r="BJ564" s="17"/>
      <c r="BK564" s="15"/>
      <c r="BL564" s="130"/>
      <c r="BM564" s="130"/>
      <c r="BN564" s="130"/>
      <c r="BO564" s="17"/>
      <c r="BP564" s="11" t="str">
        <f t="shared" si="30"/>
        <v>Aderente</v>
      </c>
      <c r="BQ564" s="18" t="str">
        <f>IF(OR(B564="",E564=""),"*",AX564/O564)</f>
        <v>*</v>
      </c>
      <c r="BR564" s="18" t="str">
        <f>IF(OR(B564="",E564=""),"*",AZ564/P564)</f>
        <v>*</v>
      </c>
      <c r="BS564" s="210" t="str">
        <f t="shared" si="31"/>
        <v/>
      </c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</row>
    <row r="565" spans="1:122">
      <c r="A565" s="45" t="str">
        <f t="shared" si="29"/>
        <v/>
      </c>
      <c r="B565" s="102"/>
      <c r="C565" s="134" t="str">
        <f>IF(BS_CONTROLE[[#This Row],[DATA]]="","",WEEKNUM(BS_CONTROLE[[#This Row],[DATA]]))</f>
        <v/>
      </c>
      <c r="D565" s="104"/>
      <c r="E565" s="126"/>
      <c r="F565" s="142" t="str">
        <f>IF(D565="","*",VLOOKUP(E565,BS_ATIVIDADE[],3,FALSE))</f>
        <v>*</v>
      </c>
      <c r="G565" s="106"/>
      <c r="H565" s="106"/>
      <c r="I565" s="105"/>
      <c r="J565" s="105"/>
      <c r="K565" s="105"/>
      <c r="L565" s="127" t="str" cm="1">
        <f t="array" ref="L5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5" s="127" t="str" cm="1">
        <f t="array" ref="M5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5" s="106"/>
      <c r="O565" s="106"/>
      <c r="P565" s="105"/>
      <c r="Q565" s="9" t="str">
        <f>IF(E565=0, "*", IFERROR(_xlfn.XLOOKUP(E565, BS_ATIVIDADE[ATIVIDADE], BS_ATIVIDADE[UNIDADE]), "*"))</f>
        <v>*</v>
      </c>
      <c r="R565" s="128" t="str" cm="1">
        <f t="array" ref="R5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5" s="128" t="str" cm="1">
        <f t="array" ref="S5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5" s="10" t="str" cm="1">
        <f t="array" ref="T5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5" s="105"/>
      <c r="V565" s="151"/>
      <c r="W565" s="104"/>
      <c r="X565" s="129"/>
      <c r="Y565" s="104"/>
      <c r="Z565" s="105"/>
      <c r="AA565" s="103"/>
      <c r="AB565" s="152"/>
      <c r="AC565" s="107"/>
      <c r="AD565" s="105"/>
      <c r="AE565" s="105"/>
      <c r="AF565" s="105"/>
      <c r="AG565" s="14"/>
      <c r="AH565" s="126" t="str">
        <f>IF(BS_CONTROLE[[#This Row],[Atividade]]=0, "-", BS_CONTROLE[[#This Row],[Atividade]])</f>
        <v>-</v>
      </c>
      <c r="AI565" s="8" t="str">
        <f>IF(BS_CONTROLE[[#This Row],[Atividade]]=0, "-", BS_CONTROLE[[#This Row],[Atividade]])</f>
        <v>-</v>
      </c>
      <c r="AJ565" s="30">
        <f>BS_CONTROLE[[#This Row],[Local - Partida]]</f>
        <v>0</v>
      </c>
      <c r="AK565" s="30">
        <f>BS_CONTROLE[[#This Row],[Local - Encerramento]]</f>
        <v>0</v>
      </c>
      <c r="AL565" s="105" t="str">
        <f>IF(BS_CONTROLE[[#This Row],[Entre - Estações]]=0, "-", BS_CONTROLE[[#This Row],[Entre - Estações]])</f>
        <v>-</v>
      </c>
      <c r="AM565" s="105" t="str">
        <f>IF(BS_CONTROLE[[#This Row],[SB]]=0, "-", BS_CONTROLE[[#This Row],[SB]])</f>
        <v>-</v>
      </c>
      <c r="AN565" s="105" t="str">
        <f>IF(BS_CONTROLE[[#This Row],[SUB]]=0, "-", BS_CONTROLE[[#This Row],[SUB]])</f>
        <v>-</v>
      </c>
      <c r="AO565" s="105">
        <f>BS_CONTROLE[[#This Row],[KM - Inicio]]</f>
        <v>0</v>
      </c>
      <c r="AP565" s="105">
        <f>BS_CONTROLE[[#This Row],[KM - Inicio]]</f>
        <v>0</v>
      </c>
      <c r="AQ565" s="108"/>
      <c r="AR565" s="108"/>
      <c r="AS565" s="108"/>
      <c r="AT565" s="135"/>
      <c r="AU565" s="135"/>
      <c r="AV565" s="13"/>
      <c r="AW565" s="13"/>
      <c r="AX565" s="176" t="str">
        <f>IF(D565="","*",IFERROR(IF(ISODD(COUNT(AR565:AW565)),"ERRO",SUM((AS565-AR565),(AU565-AT565),(AW565-AV565))),"ERRO"))</f>
        <v>*</v>
      </c>
      <c r="AY565" s="153"/>
      <c r="AZ565" s="109"/>
      <c r="BA565" s="9" t="str">
        <f>IFERROR(_xlfn.XLOOKUP(AH565, BS_ATIVIDADE[ATIVIDADE],BS_ATIVIDADE[UNIDADE] ), "*")</f>
        <v>*</v>
      </c>
      <c r="BB565" s="12" t="str" cm="1">
        <f t="array" ref="BB5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5" s="12" t="str" cm="1">
        <f t="array" ref="BC5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5" s="10" t="str" cm="1">
        <f t="array" ref="BD5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5" s="150"/>
      <c r="BF565" s="15"/>
      <c r="BG565" s="16"/>
      <c r="BH565" s="16"/>
      <c r="BI565" s="16"/>
      <c r="BJ565" s="17"/>
      <c r="BK565" s="15"/>
      <c r="BL565" s="130"/>
      <c r="BM565" s="130"/>
      <c r="BN565" s="130"/>
      <c r="BO565" s="17"/>
      <c r="BP565" s="11" t="str">
        <f t="shared" si="30"/>
        <v>Aderente</v>
      </c>
      <c r="BQ565" s="18" t="str">
        <f>IF(OR(B565="",E565=""),"*",AX565/O565)</f>
        <v>*</v>
      </c>
      <c r="BR565" s="18" t="str">
        <f>IF(OR(B565="",E565=""),"*",AZ565/P565)</f>
        <v>*</v>
      </c>
      <c r="BS565" s="210" t="str">
        <f t="shared" si="31"/>
        <v/>
      </c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</row>
    <row r="566" spans="1:122">
      <c r="A566" s="45" t="str">
        <f t="shared" si="29"/>
        <v/>
      </c>
      <c r="B566" s="102"/>
      <c r="C566" s="134" t="str">
        <f>IF(BS_CONTROLE[[#This Row],[DATA]]="","",WEEKNUM(BS_CONTROLE[[#This Row],[DATA]]))</f>
        <v/>
      </c>
      <c r="D566" s="104"/>
      <c r="E566" s="126"/>
      <c r="F566" s="142" t="str">
        <f>IF(D566="","*",VLOOKUP(E566,BS_ATIVIDADE[],3,FALSE))</f>
        <v>*</v>
      </c>
      <c r="G566" s="106"/>
      <c r="H566" s="106"/>
      <c r="I566" s="105"/>
      <c r="J566" s="105"/>
      <c r="K566" s="105"/>
      <c r="L566" s="127" t="str" cm="1">
        <f t="array" ref="L5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6" s="127" t="str" cm="1">
        <f t="array" ref="M5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6" s="106"/>
      <c r="O566" s="106"/>
      <c r="P566" s="105"/>
      <c r="Q566" s="9" t="str">
        <f>IF(E566=0, "*", IFERROR(_xlfn.XLOOKUP(E566, BS_ATIVIDADE[ATIVIDADE], BS_ATIVIDADE[UNIDADE]), "*"))</f>
        <v>*</v>
      </c>
      <c r="R566" s="128" t="str" cm="1">
        <f t="array" ref="R5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6" s="128" t="str" cm="1">
        <f t="array" ref="S5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6" s="10" t="str" cm="1">
        <f t="array" ref="T5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6" s="105"/>
      <c r="V566" s="151"/>
      <c r="W566" s="104"/>
      <c r="X566" s="129"/>
      <c r="Y566" s="104"/>
      <c r="Z566" s="105"/>
      <c r="AA566" s="103"/>
      <c r="AB566" s="152"/>
      <c r="AC566" s="107"/>
      <c r="AD566" s="105"/>
      <c r="AE566" s="105"/>
      <c r="AF566" s="105"/>
      <c r="AG566" s="14"/>
      <c r="AH566" s="126" t="str">
        <f>IF(BS_CONTROLE[[#This Row],[Atividade]]=0, "-", BS_CONTROLE[[#This Row],[Atividade]])</f>
        <v>-</v>
      </c>
      <c r="AI566" s="8" t="str">
        <f>IF(BS_CONTROLE[[#This Row],[Atividade]]=0, "-", BS_CONTROLE[[#This Row],[Atividade]])</f>
        <v>-</v>
      </c>
      <c r="AJ566" s="30">
        <f>BS_CONTROLE[[#This Row],[Local - Partida]]</f>
        <v>0</v>
      </c>
      <c r="AK566" s="30">
        <f>BS_CONTROLE[[#This Row],[Local - Encerramento]]</f>
        <v>0</v>
      </c>
      <c r="AL566" s="105" t="str">
        <f>IF(BS_CONTROLE[[#This Row],[Entre - Estações]]=0, "-", BS_CONTROLE[[#This Row],[Entre - Estações]])</f>
        <v>-</v>
      </c>
      <c r="AM566" s="105" t="str">
        <f>IF(BS_CONTROLE[[#This Row],[SB]]=0, "-", BS_CONTROLE[[#This Row],[SB]])</f>
        <v>-</v>
      </c>
      <c r="AN566" s="105" t="str">
        <f>IF(BS_CONTROLE[[#This Row],[SUB]]=0, "-", BS_CONTROLE[[#This Row],[SUB]])</f>
        <v>-</v>
      </c>
      <c r="AO566" s="105">
        <f>BS_CONTROLE[[#This Row],[KM - Inicio]]</f>
        <v>0</v>
      </c>
      <c r="AP566" s="105">
        <f>BS_CONTROLE[[#This Row],[KM - Inicio]]</f>
        <v>0</v>
      </c>
      <c r="AQ566" s="108"/>
      <c r="AR566" s="108"/>
      <c r="AS566" s="108"/>
      <c r="AT566" s="135"/>
      <c r="AU566" s="135"/>
      <c r="AV566" s="13"/>
      <c r="AW566" s="13"/>
      <c r="AX566" s="176" t="str">
        <f>IF(D566="","*",IFERROR(IF(ISODD(COUNT(AR566:AW566)),"ERRO",SUM((AS566-AR566),(AU566-AT566),(AW566-AV566))),"ERRO"))</f>
        <v>*</v>
      </c>
      <c r="AY566" s="153"/>
      <c r="AZ566" s="109"/>
      <c r="BA566" s="9" t="str">
        <f>IFERROR(_xlfn.XLOOKUP(AH566, BS_ATIVIDADE[ATIVIDADE],BS_ATIVIDADE[UNIDADE] ), "*")</f>
        <v>*</v>
      </c>
      <c r="BB566" s="12" t="str" cm="1">
        <f t="array" ref="BB5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6" s="12" t="str" cm="1">
        <f t="array" ref="BC5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6" s="10" t="str" cm="1">
        <f t="array" ref="BD5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6" s="150"/>
      <c r="BF566" s="15"/>
      <c r="BG566" s="16"/>
      <c r="BH566" s="16"/>
      <c r="BI566" s="16"/>
      <c r="BJ566" s="17"/>
      <c r="BK566" s="15"/>
      <c r="BL566" s="130"/>
      <c r="BM566" s="130"/>
      <c r="BN566" s="130"/>
      <c r="BO566" s="17"/>
      <c r="BP566" s="11" t="str">
        <f t="shared" si="30"/>
        <v>Aderente</v>
      </c>
      <c r="BQ566" s="18" t="str">
        <f>IF(OR(B566="",E566=""),"*",AX566/O566)</f>
        <v>*</v>
      </c>
      <c r="BR566" s="18" t="str">
        <f>IF(OR(B566="",E566=""),"*",AZ566/P566)</f>
        <v>*</v>
      </c>
      <c r="BS566" s="210" t="str">
        <f t="shared" si="31"/>
        <v/>
      </c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</row>
    <row r="567" spans="1:122">
      <c r="A567" s="45" t="str">
        <f t="shared" si="29"/>
        <v/>
      </c>
      <c r="B567" s="102"/>
      <c r="C567" s="134" t="str">
        <f>IF(BS_CONTROLE[[#This Row],[DATA]]="","",WEEKNUM(BS_CONTROLE[[#This Row],[DATA]]))</f>
        <v/>
      </c>
      <c r="D567" s="104"/>
      <c r="E567" s="126"/>
      <c r="F567" s="142" t="str">
        <f>IF(D567="","*",VLOOKUP(E567,BS_ATIVIDADE[],3,FALSE))</f>
        <v>*</v>
      </c>
      <c r="G567" s="106"/>
      <c r="H567" s="106"/>
      <c r="I567" s="105"/>
      <c r="J567" s="105"/>
      <c r="K567" s="105"/>
      <c r="L567" s="127" t="str" cm="1">
        <f t="array" ref="L5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7" s="127" t="str" cm="1">
        <f t="array" ref="M5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7" s="106"/>
      <c r="O567" s="106"/>
      <c r="P567" s="105"/>
      <c r="Q567" s="9" t="str">
        <f>IF(E567=0, "*", IFERROR(_xlfn.XLOOKUP(E567, BS_ATIVIDADE[ATIVIDADE], BS_ATIVIDADE[UNIDADE]), "*"))</f>
        <v>*</v>
      </c>
      <c r="R567" s="128" t="str" cm="1">
        <f t="array" ref="R5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7" s="128" t="str" cm="1">
        <f t="array" ref="S5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7" s="10" t="str" cm="1">
        <f t="array" ref="T5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7" s="105"/>
      <c r="V567" s="151"/>
      <c r="W567" s="104"/>
      <c r="X567" s="129"/>
      <c r="Y567" s="104"/>
      <c r="Z567" s="105"/>
      <c r="AA567" s="103"/>
      <c r="AB567" s="152"/>
      <c r="AC567" s="107"/>
      <c r="AD567" s="105"/>
      <c r="AE567" s="105"/>
      <c r="AF567" s="105"/>
      <c r="AG567" s="14"/>
      <c r="AH567" s="126" t="str">
        <f>IF(BS_CONTROLE[[#This Row],[Atividade]]=0, "-", BS_CONTROLE[[#This Row],[Atividade]])</f>
        <v>-</v>
      </c>
      <c r="AI567" s="8" t="str">
        <f>IF(BS_CONTROLE[[#This Row],[Atividade]]=0, "-", BS_CONTROLE[[#This Row],[Atividade]])</f>
        <v>-</v>
      </c>
      <c r="AJ567" s="30">
        <f>BS_CONTROLE[[#This Row],[Local - Partida]]</f>
        <v>0</v>
      </c>
      <c r="AK567" s="30">
        <f>BS_CONTROLE[[#This Row],[Local - Encerramento]]</f>
        <v>0</v>
      </c>
      <c r="AL567" s="105" t="str">
        <f>IF(BS_CONTROLE[[#This Row],[Entre - Estações]]=0, "-", BS_CONTROLE[[#This Row],[Entre - Estações]])</f>
        <v>-</v>
      </c>
      <c r="AM567" s="105" t="str">
        <f>IF(BS_CONTROLE[[#This Row],[SB]]=0, "-", BS_CONTROLE[[#This Row],[SB]])</f>
        <v>-</v>
      </c>
      <c r="AN567" s="105" t="str">
        <f>IF(BS_CONTROLE[[#This Row],[SUB]]=0, "-", BS_CONTROLE[[#This Row],[SUB]])</f>
        <v>-</v>
      </c>
      <c r="AO567" s="105">
        <f>BS_CONTROLE[[#This Row],[KM - Inicio]]</f>
        <v>0</v>
      </c>
      <c r="AP567" s="105">
        <f>BS_CONTROLE[[#This Row],[KM - Inicio]]</f>
        <v>0</v>
      </c>
      <c r="AQ567" s="108"/>
      <c r="AR567" s="108"/>
      <c r="AS567" s="108"/>
      <c r="AT567" s="135"/>
      <c r="AU567" s="135"/>
      <c r="AV567" s="13"/>
      <c r="AW567" s="13"/>
      <c r="AX567" s="176" t="str">
        <f>IF(D567="","*",IFERROR(IF(ISODD(COUNT(AR567:AW567)),"ERRO",SUM((AS567-AR567),(AU567-AT567),(AW567-AV567))),"ERRO"))</f>
        <v>*</v>
      </c>
      <c r="AY567" s="153"/>
      <c r="AZ567" s="109"/>
      <c r="BA567" s="9" t="str">
        <f>IFERROR(_xlfn.XLOOKUP(AH567, BS_ATIVIDADE[ATIVIDADE],BS_ATIVIDADE[UNIDADE] ), "*")</f>
        <v>*</v>
      </c>
      <c r="BB567" s="12" t="str" cm="1">
        <f t="array" ref="BB5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7" s="12" t="str" cm="1">
        <f t="array" ref="BC5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7" s="10" t="str" cm="1">
        <f t="array" ref="BD5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7" s="150"/>
      <c r="BF567" s="15"/>
      <c r="BG567" s="16"/>
      <c r="BH567" s="16"/>
      <c r="BI567" s="16"/>
      <c r="BJ567" s="17"/>
      <c r="BK567" s="15"/>
      <c r="BL567" s="130"/>
      <c r="BM567" s="130"/>
      <c r="BN567" s="130"/>
      <c r="BO567" s="17"/>
      <c r="BP567" s="11" t="str">
        <f t="shared" si="30"/>
        <v>Aderente</v>
      </c>
      <c r="BQ567" s="18" t="str">
        <f>IF(OR(B567="",E567=""),"*",AX567/O567)</f>
        <v>*</v>
      </c>
      <c r="BR567" s="18" t="str">
        <f>IF(OR(B567="",E567=""),"*",AZ567/P567)</f>
        <v>*</v>
      </c>
      <c r="BS567" s="210" t="str">
        <f t="shared" si="31"/>
        <v/>
      </c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</row>
    <row r="568" spans="1:122">
      <c r="A568" s="45" t="str">
        <f t="shared" si="29"/>
        <v/>
      </c>
      <c r="B568" s="102"/>
      <c r="C568" s="134" t="str">
        <f>IF(BS_CONTROLE[[#This Row],[DATA]]="","",WEEKNUM(BS_CONTROLE[[#This Row],[DATA]]))</f>
        <v/>
      </c>
      <c r="D568" s="104"/>
      <c r="E568" s="126"/>
      <c r="F568" s="142" t="str">
        <f>IF(D568="","*",VLOOKUP(E568,BS_ATIVIDADE[],3,FALSE))</f>
        <v>*</v>
      </c>
      <c r="G568" s="106"/>
      <c r="H568" s="106"/>
      <c r="I568" s="105"/>
      <c r="J568" s="105"/>
      <c r="K568" s="105"/>
      <c r="L568" s="127" t="str" cm="1">
        <f t="array" ref="L5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8" s="127" t="str" cm="1">
        <f t="array" ref="M5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8" s="106"/>
      <c r="O568" s="106"/>
      <c r="P568" s="105"/>
      <c r="Q568" s="9" t="str">
        <f>IF(E568=0, "*", IFERROR(_xlfn.XLOOKUP(E568, BS_ATIVIDADE[ATIVIDADE], BS_ATIVIDADE[UNIDADE]), "*"))</f>
        <v>*</v>
      </c>
      <c r="R568" s="128" t="str" cm="1">
        <f t="array" ref="R5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8" s="128" t="str" cm="1">
        <f t="array" ref="S5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8" s="10" t="str" cm="1">
        <f t="array" ref="T5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8" s="105"/>
      <c r="V568" s="151"/>
      <c r="W568" s="104"/>
      <c r="X568" s="129"/>
      <c r="Y568" s="104"/>
      <c r="Z568" s="105"/>
      <c r="AA568" s="103"/>
      <c r="AB568" s="152"/>
      <c r="AC568" s="107"/>
      <c r="AD568" s="105"/>
      <c r="AE568" s="105"/>
      <c r="AF568" s="105"/>
      <c r="AG568" s="14"/>
      <c r="AH568" s="126" t="str">
        <f>IF(BS_CONTROLE[[#This Row],[Atividade]]=0, "-", BS_CONTROLE[[#This Row],[Atividade]])</f>
        <v>-</v>
      </c>
      <c r="AI568" s="8" t="str">
        <f>IF(BS_CONTROLE[[#This Row],[Atividade]]=0, "-", BS_CONTROLE[[#This Row],[Atividade]])</f>
        <v>-</v>
      </c>
      <c r="AJ568" s="30">
        <f>BS_CONTROLE[[#This Row],[Local - Partida]]</f>
        <v>0</v>
      </c>
      <c r="AK568" s="30">
        <f>BS_CONTROLE[[#This Row],[Local - Encerramento]]</f>
        <v>0</v>
      </c>
      <c r="AL568" s="105" t="str">
        <f>IF(BS_CONTROLE[[#This Row],[Entre - Estações]]=0, "-", BS_CONTROLE[[#This Row],[Entre - Estações]])</f>
        <v>-</v>
      </c>
      <c r="AM568" s="105" t="str">
        <f>IF(BS_CONTROLE[[#This Row],[SB]]=0, "-", BS_CONTROLE[[#This Row],[SB]])</f>
        <v>-</v>
      </c>
      <c r="AN568" s="105" t="str">
        <f>IF(BS_CONTROLE[[#This Row],[SUB]]=0, "-", BS_CONTROLE[[#This Row],[SUB]])</f>
        <v>-</v>
      </c>
      <c r="AO568" s="105">
        <f>BS_CONTROLE[[#This Row],[KM - Inicio]]</f>
        <v>0</v>
      </c>
      <c r="AP568" s="105">
        <f>BS_CONTROLE[[#This Row],[KM - Inicio]]</f>
        <v>0</v>
      </c>
      <c r="AQ568" s="108"/>
      <c r="AR568" s="108"/>
      <c r="AS568" s="108"/>
      <c r="AT568" s="135"/>
      <c r="AU568" s="135"/>
      <c r="AV568" s="13"/>
      <c r="AW568" s="13"/>
      <c r="AX568" s="176" t="str">
        <f>IF(D568="","*",IFERROR(IF(ISODD(COUNT(AR568:AW568)),"ERRO",SUM((AS568-AR568),(AU568-AT568),(AW568-AV568))),"ERRO"))</f>
        <v>*</v>
      </c>
      <c r="AY568" s="153"/>
      <c r="AZ568" s="109"/>
      <c r="BA568" s="9" t="str">
        <f>IFERROR(_xlfn.XLOOKUP(AH568, BS_ATIVIDADE[ATIVIDADE],BS_ATIVIDADE[UNIDADE] ), "*")</f>
        <v>*</v>
      </c>
      <c r="BB568" s="12" t="str" cm="1">
        <f t="array" ref="BB5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8" s="12" t="str" cm="1">
        <f t="array" ref="BC5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8" s="10" t="str" cm="1">
        <f t="array" ref="BD5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8" s="150"/>
      <c r="BF568" s="15"/>
      <c r="BG568" s="16"/>
      <c r="BH568" s="16"/>
      <c r="BI568" s="16"/>
      <c r="BJ568" s="17"/>
      <c r="BK568" s="15"/>
      <c r="BL568" s="130"/>
      <c r="BM568" s="130"/>
      <c r="BN568" s="130"/>
      <c r="BO568" s="17"/>
      <c r="BP568" s="11" t="str">
        <f t="shared" si="30"/>
        <v>Aderente</v>
      </c>
      <c r="BQ568" s="18" t="str">
        <f>IF(OR(B568="",E568=""),"*",AX568/O568)</f>
        <v>*</v>
      </c>
      <c r="BR568" s="18" t="str">
        <f>IF(OR(B568="",E568=""),"*",AZ568/P568)</f>
        <v>*</v>
      </c>
      <c r="BS568" s="210" t="str">
        <f t="shared" si="31"/>
        <v/>
      </c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</row>
    <row r="569" spans="1:122">
      <c r="A569" s="45" t="str">
        <f t="shared" si="29"/>
        <v/>
      </c>
      <c r="B569" s="102"/>
      <c r="C569" s="134" t="str">
        <f>IF(BS_CONTROLE[[#This Row],[DATA]]="","",WEEKNUM(BS_CONTROLE[[#This Row],[DATA]]))</f>
        <v/>
      </c>
      <c r="D569" s="104"/>
      <c r="E569" s="126"/>
      <c r="F569" s="142" t="str">
        <f>IF(D569="","*",VLOOKUP(E569,BS_ATIVIDADE[],3,FALSE))</f>
        <v>*</v>
      </c>
      <c r="G569" s="106"/>
      <c r="H569" s="106"/>
      <c r="I569" s="105"/>
      <c r="J569" s="105"/>
      <c r="K569" s="105"/>
      <c r="L569" s="127" t="str" cm="1">
        <f t="array" ref="L5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69" s="127" t="str" cm="1">
        <f t="array" ref="M5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69" s="106"/>
      <c r="O569" s="106"/>
      <c r="P569" s="105"/>
      <c r="Q569" s="9" t="str">
        <f>IF(E569=0, "*", IFERROR(_xlfn.XLOOKUP(E569, BS_ATIVIDADE[ATIVIDADE], BS_ATIVIDADE[UNIDADE]), "*"))</f>
        <v>*</v>
      </c>
      <c r="R569" s="128" t="str" cm="1">
        <f t="array" ref="R5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69" s="128" t="str" cm="1">
        <f t="array" ref="S5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69" s="10" t="str" cm="1">
        <f t="array" ref="T5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69" s="105"/>
      <c r="V569" s="151"/>
      <c r="W569" s="104"/>
      <c r="X569" s="129"/>
      <c r="Y569" s="104"/>
      <c r="Z569" s="105"/>
      <c r="AA569" s="103"/>
      <c r="AB569" s="152"/>
      <c r="AC569" s="107"/>
      <c r="AD569" s="105"/>
      <c r="AE569" s="105"/>
      <c r="AF569" s="105"/>
      <c r="AG569" s="14"/>
      <c r="AH569" s="126" t="str">
        <f>IF(BS_CONTROLE[[#This Row],[Atividade]]=0, "-", BS_CONTROLE[[#This Row],[Atividade]])</f>
        <v>-</v>
      </c>
      <c r="AI569" s="8" t="str">
        <f>IF(BS_CONTROLE[[#This Row],[Atividade]]=0, "-", BS_CONTROLE[[#This Row],[Atividade]])</f>
        <v>-</v>
      </c>
      <c r="AJ569" s="30">
        <f>BS_CONTROLE[[#This Row],[Local - Partida]]</f>
        <v>0</v>
      </c>
      <c r="AK569" s="30">
        <f>BS_CONTROLE[[#This Row],[Local - Encerramento]]</f>
        <v>0</v>
      </c>
      <c r="AL569" s="105" t="str">
        <f>IF(BS_CONTROLE[[#This Row],[Entre - Estações]]=0, "-", BS_CONTROLE[[#This Row],[Entre - Estações]])</f>
        <v>-</v>
      </c>
      <c r="AM569" s="105" t="str">
        <f>IF(BS_CONTROLE[[#This Row],[SB]]=0, "-", BS_CONTROLE[[#This Row],[SB]])</f>
        <v>-</v>
      </c>
      <c r="AN569" s="105" t="str">
        <f>IF(BS_CONTROLE[[#This Row],[SUB]]=0, "-", BS_CONTROLE[[#This Row],[SUB]])</f>
        <v>-</v>
      </c>
      <c r="AO569" s="105">
        <f>BS_CONTROLE[[#This Row],[KM - Inicio]]</f>
        <v>0</v>
      </c>
      <c r="AP569" s="105">
        <f>BS_CONTROLE[[#This Row],[KM - Inicio]]</f>
        <v>0</v>
      </c>
      <c r="AQ569" s="108"/>
      <c r="AR569" s="108"/>
      <c r="AS569" s="108"/>
      <c r="AT569" s="135"/>
      <c r="AU569" s="135"/>
      <c r="AV569" s="13"/>
      <c r="AW569" s="13"/>
      <c r="AX569" s="176" t="str">
        <f>IF(D569="","*",IFERROR(IF(ISODD(COUNT(AR569:AW569)),"ERRO",SUM((AS569-AR569),(AU569-AT569),(AW569-AV569))),"ERRO"))</f>
        <v>*</v>
      </c>
      <c r="AY569" s="153"/>
      <c r="AZ569" s="109"/>
      <c r="BA569" s="9" t="str">
        <f>IFERROR(_xlfn.XLOOKUP(AH569, BS_ATIVIDADE[ATIVIDADE],BS_ATIVIDADE[UNIDADE] ), "*")</f>
        <v>*</v>
      </c>
      <c r="BB569" s="12" t="str" cm="1">
        <f t="array" ref="BB5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69" s="12" t="str" cm="1">
        <f t="array" ref="BC5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69" s="10" t="str" cm="1">
        <f t="array" ref="BD5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69" s="150"/>
      <c r="BF569" s="15"/>
      <c r="BG569" s="16"/>
      <c r="BH569" s="16"/>
      <c r="BI569" s="16"/>
      <c r="BJ569" s="17"/>
      <c r="BK569" s="15"/>
      <c r="BL569" s="130"/>
      <c r="BM569" s="130"/>
      <c r="BN569" s="130"/>
      <c r="BO569" s="17"/>
      <c r="BP569" s="11" t="str">
        <f t="shared" si="30"/>
        <v>Aderente</v>
      </c>
      <c r="BQ569" s="18" t="str">
        <f>IF(OR(B569="",E569=""),"*",AX569/O569)</f>
        <v>*</v>
      </c>
      <c r="BR569" s="18" t="str">
        <f>IF(OR(B569="",E569=""),"*",AZ569/P569)</f>
        <v>*</v>
      </c>
      <c r="BS569" s="210" t="str">
        <f t="shared" si="31"/>
        <v/>
      </c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</row>
    <row r="570" spans="1:122">
      <c r="A570" s="45" t="str">
        <f t="shared" si="29"/>
        <v/>
      </c>
      <c r="B570" s="102"/>
      <c r="C570" s="134" t="str">
        <f>IF(BS_CONTROLE[[#This Row],[DATA]]="","",WEEKNUM(BS_CONTROLE[[#This Row],[DATA]]))</f>
        <v/>
      </c>
      <c r="D570" s="104"/>
      <c r="E570" s="126"/>
      <c r="F570" s="142" t="str">
        <f>IF(D570="","*",VLOOKUP(E570,BS_ATIVIDADE[],3,FALSE))</f>
        <v>*</v>
      </c>
      <c r="G570" s="106"/>
      <c r="H570" s="106"/>
      <c r="I570" s="105"/>
      <c r="J570" s="105"/>
      <c r="K570" s="105"/>
      <c r="L570" s="127" t="str" cm="1">
        <f t="array" ref="L5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0" s="127" t="str" cm="1">
        <f t="array" ref="M5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0" s="106"/>
      <c r="O570" s="106"/>
      <c r="P570" s="105"/>
      <c r="Q570" s="9" t="str">
        <f>IF(E570=0, "*", IFERROR(_xlfn.XLOOKUP(E570, BS_ATIVIDADE[ATIVIDADE], BS_ATIVIDADE[UNIDADE]), "*"))</f>
        <v>*</v>
      </c>
      <c r="R570" s="128" t="str" cm="1">
        <f t="array" ref="R5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0" s="128" t="str" cm="1">
        <f t="array" ref="S5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0" s="10" t="str" cm="1">
        <f t="array" ref="T5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0" s="105"/>
      <c r="V570" s="151"/>
      <c r="W570" s="104"/>
      <c r="X570" s="129"/>
      <c r="Y570" s="104"/>
      <c r="Z570" s="105"/>
      <c r="AA570" s="103"/>
      <c r="AB570" s="152"/>
      <c r="AC570" s="107"/>
      <c r="AD570" s="105"/>
      <c r="AE570" s="105"/>
      <c r="AF570" s="105"/>
      <c r="AG570" s="14"/>
      <c r="AH570" s="126" t="str">
        <f>IF(BS_CONTROLE[[#This Row],[Atividade]]=0, "-", BS_CONTROLE[[#This Row],[Atividade]])</f>
        <v>-</v>
      </c>
      <c r="AI570" s="8" t="str">
        <f>IF(BS_CONTROLE[[#This Row],[Atividade]]=0, "-", BS_CONTROLE[[#This Row],[Atividade]])</f>
        <v>-</v>
      </c>
      <c r="AJ570" s="30">
        <f>BS_CONTROLE[[#This Row],[Local - Partida]]</f>
        <v>0</v>
      </c>
      <c r="AK570" s="30">
        <f>BS_CONTROLE[[#This Row],[Local - Encerramento]]</f>
        <v>0</v>
      </c>
      <c r="AL570" s="105" t="str">
        <f>IF(BS_CONTROLE[[#This Row],[Entre - Estações]]=0, "-", BS_CONTROLE[[#This Row],[Entre - Estações]])</f>
        <v>-</v>
      </c>
      <c r="AM570" s="105" t="str">
        <f>IF(BS_CONTROLE[[#This Row],[SB]]=0, "-", BS_CONTROLE[[#This Row],[SB]])</f>
        <v>-</v>
      </c>
      <c r="AN570" s="105" t="str">
        <f>IF(BS_CONTROLE[[#This Row],[SUB]]=0, "-", BS_CONTROLE[[#This Row],[SUB]])</f>
        <v>-</v>
      </c>
      <c r="AO570" s="105">
        <f>BS_CONTROLE[[#This Row],[KM - Inicio]]</f>
        <v>0</v>
      </c>
      <c r="AP570" s="105">
        <f>BS_CONTROLE[[#This Row],[KM - Inicio]]</f>
        <v>0</v>
      </c>
      <c r="AQ570" s="108"/>
      <c r="AR570" s="108"/>
      <c r="AS570" s="108"/>
      <c r="AT570" s="135"/>
      <c r="AU570" s="135"/>
      <c r="AV570" s="13"/>
      <c r="AW570" s="13"/>
      <c r="AX570" s="176" t="str">
        <f>IF(D570="","*",IFERROR(IF(ISODD(COUNT(AR570:AW570)),"ERRO",SUM((AS570-AR570),(AU570-AT570),(AW570-AV570))),"ERRO"))</f>
        <v>*</v>
      </c>
      <c r="AY570" s="153"/>
      <c r="AZ570" s="109"/>
      <c r="BA570" s="9" t="str">
        <f>IFERROR(_xlfn.XLOOKUP(AH570, BS_ATIVIDADE[ATIVIDADE],BS_ATIVIDADE[UNIDADE] ), "*")</f>
        <v>*</v>
      </c>
      <c r="BB570" s="12" t="str" cm="1">
        <f t="array" ref="BB5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0" s="12" t="str" cm="1">
        <f t="array" ref="BC5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0" s="10" t="str" cm="1">
        <f t="array" ref="BD5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0" s="150"/>
      <c r="BF570" s="15"/>
      <c r="BG570" s="16"/>
      <c r="BH570" s="16"/>
      <c r="BI570" s="16"/>
      <c r="BJ570" s="17"/>
      <c r="BK570" s="15"/>
      <c r="BL570" s="130"/>
      <c r="BM570" s="130"/>
      <c r="BN570" s="130"/>
      <c r="BO570" s="17"/>
      <c r="BP570" s="11" t="str">
        <f t="shared" si="30"/>
        <v>Aderente</v>
      </c>
      <c r="BQ570" s="18" t="str">
        <f>IF(OR(B570="",E570=""),"*",AX570/O570)</f>
        <v>*</v>
      </c>
      <c r="BR570" s="18" t="str">
        <f>IF(OR(B570="",E570=""),"*",AZ570/P570)</f>
        <v>*</v>
      </c>
      <c r="BS570" s="210" t="str">
        <f t="shared" si="31"/>
        <v/>
      </c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</row>
    <row r="571" spans="1:122">
      <c r="A571" s="45" t="str">
        <f t="shared" si="29"/>
        <v/>
      </c>
      <c r="B571" s="102"/>
      <c r="C571" s="134" t="str">
        <f>IF(BS_CONTROLE[[#This Row],[DATA]]="","",WEEKNUM(BS_CONTROLE[[#This Row],[DATA]]))</f>
        <v/>
      </c>
      <c r="D571" s="104"/>
      <c r="E571" s="126"/>
      <c r="F571" s="142" t="str">
        <f>IF(D571="","*",VLOOKUP(E571,BS_ATIVIDADE[],3,FALSE))</f>
        <v>*</v>
      </c>
      <c r="G571" s="106"/>
      <c r="H571" s="106"/>
      <c r="I571" s="105"/>
      <c r="J571" s="105"/>
      <c r="K571" s="105"/>
      <c r="L571" s="127" t="str" cm="1">
        <f t="array" ref="L5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1" s="127" t="str" cm="1">
        <f t="array" ref="M5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1" s="106"/>
      <c r="O571" s="106"/>
      <c r="P571" s="105"/>
      <c r="Q571" s="9" t="str">
        <f>IF(E571=0, "*", IFERROR(_xlfn.XLOOKUP(E571, BS_ATIVIDADE[ATIVIDADE], BS_ATIVIDADE[UNIDADE]), "*"))</f>
        <v>*</v>
      </c>
      <c r="R571" s="128" t="str" cm="1">
        <f t="array" ref="R5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1" s="128" t="str" cm="1">
        <f t="array" ref="S5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1" s="10" t="str" cm="1">
        <f t="array" ref="T5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1" s="105"/>
      <c r="V571" s="151"/>
      <c r="W571" s="104"/>
      <c r="X571" s="129"/>
      <c r="Y571" s="104"/>
      <c r="Z571" s="105"/>
      <c r="AA571" s="103"/>
      <c r="AB571" s="152"/>
      <c r="AC571" s="107"/>
      <c r="AD571" s="105"/>
      <c r="AE571" s="105"/>
      <c r="AF571" s="105"/>
      <c r="AG571" s="14"/>
      <c r="AH571" s="126" t="str">
        <f>IF(BS_CONTROLE[[#This Row],[Atividade]]=0, "-", BS_CONTROLE[[#This Row],[Atividade]])</f>
        <v>-</v>
      </c>
      <c r="AI571" s="8" t="str">
        <f>IF(BS_CONTROLE[[#This Row],[Atividade]]=0, "-", BS_CONTROLE[[#This Row],[Atividade]])</f>
        <v>-</v>
      </c>
      <c r="AJ571" s="30">
        <f>BS_CONTROLE[[#This Row],[Local - Partida]]</f>
        <v>0</v>
      </c>
      <c r="AK571" s="30">
        <f>BS_CONTROLE[[#This Row],[Local - Encerramento]]</f>
        <v>0</v>
      </c>
      <c r="AL571" s="105" t="str">
        <f>IF(BS_CONTROLE[[#This Row],[Entre - Estações]]=0, "-", BS_CONTROLE[[#This Row],[Entre - Estações]])</f>
        <v>-</v>
      </c>
      <c r="AM571" s="105" t="str">
        <f>IF(BS_CONTROLE[[#This Row],[SB]]=0, "-", BS_CONTROLE[[#This Row],[SB]])</f>
        <v>-</v>
      </c>
      <c r="AN571" s="105" t="str">
        <f>IF(BS_CONTROLE[[#This Row],[SUB]]=0, "-", BS_CONTROLE[[#This Row],[SUB]])</f>
        <v>-</v>
      </c>
      <c r="AO571" s="105">
        <f>BS_CONTROLE[[#This Row],[KM - Inicio]]</f>
        <v>0</v>
      </c>
      <c r="AP571" s="105">
        <f>BS_CONTROLE[[#This Row],[KM - Inicio]]</f>
        <v>0</v>
      </c>
      <c r="AQ571" s="108"/>
      <c r="AR571" s="108"/>
      <c r="AS571" s="108"/>
      <c r="AT571" s="135"/>
      <c r="AU571" s="135"/>
      <c r="AV571" s="13"/>
      <c r="AW571" s="13"/>
      <c r="AX571" s="176" t="str">
        <f>IF(D571="","*",IFERROR(IF(ISODD(COUNT(AR571:AW571)),"ERRO",SUM((AS571-AR571),(AU571-AT571),(AW571-AV571))),"ERRO"))</f>
        <v>*</v>
      </c>
      <c r="AY571" s="153"/>
      <c r="AZ571" s="109"/>
      <c r="BA571" s="9" t="str">
        <f>IFERROR(_xlfn.XLOOKUP(AH571, BS_ATIVIDADE[ATIVIDADE],BS_ATIVIDADE[UNIDADE] ), "*")</f>
        <v>*</v>
      </c>
      <c r="BB571" s="12" t="str" cm="1">
        <f t="array" ref="BB5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1" s="12" t="str" cm="1">
        <f t="array" ref="BC5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1" s="10" t="str" cm="1">
        <f t="array" ref="BD5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1" s="150"/>
      <c r="BF571" s="15"/>
      <c r="BG571" s="16"/>
      <c r="BH571" s="16"/>
      <c r="BI571" s="16"/>
      <c r="BJ571" s="17"/>
      <c r="BK571" s="15"/>
      <c r="BL571" s="130"/>
      <c r="BM571" s="130"/>
      <c r="BN571" s="130"/>
      <c r="BO571" s="17"/>
      <c r="BP571" s="11" t="str">
        <f t="shared" si="30"/>
        <v>Aderente</v>
      </c>
      <c r="BQ571" s="18" t="str">
        <f>IF(OR(B571="",E571=""),"*",AX571/O571)</f>
        <v>*</v>
      </c>
      <c r="BR571" s="18" t="str">
        <f>IF(OR(B571="",E571=""),"*",AZ571/P571)</f>
        <v>*</v>
      </c>
      <c r="BS571" s="210" t="str">
        <f t="shared" si="31"/>
        <v/>
      </c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</row>
    <row r="572" spans="1:122">
      <c r="A572" s="45" t="str">
        <f t="shared" si="29"/>
        <v/>
      </c>
      <c r="B572" s="102"/>
      <c r="C572" s="134" t="str">
        <f>IF(BS_CONTROLE[[#This Row],[DATA]]="","",WEEKNUM(BS_CONTROLE[[#This Row],[DATA]]))</f>
        <v/>
      </c>
      <c r="D572" s="104"/>
      <c r="E572" s="126"/>
      <c r="F572" s="142" t="str">
        <f>IF(D572="","*",VLOOKUP(E572,BS_ATIVIDADE[],3,FALSE))</f>
        <v>*</v>
      </c>
      <c r="G572" s="106"/>
      <c r="H572" s="106"/>
      <c r="I572" s="105"/>
      <c r="J572" s="105"/>
      <c r="K572" s="105"/>
      <c r="L572" s="127" t="str" cm="1">
        <f t="array" ref="L5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2" s="127" t="str" cm="1">
        <f t="array" ref="M5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2" s="106"/>
      <c r="O572" s="106"/>
      <c r="P572" s="105"/>
      <c r="Q572" s="9" t="str">
        <f>IF(E572=0, "*", IFERROR(_xlfn.XLOOKUP(E572, BS_ATIVIDADE[ATIVIDADE], BS_ATIVIDADE[UNIDADE]), "*"))</f>
        <v>*</v>
      </c>
      <c r="R572" s="128" t="str" cm="1">
        <f t="array" ref="R5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2" s="128" t="str" cm="1">
        <f t="array" ref="S5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2" s="10" t="str" cm="1">
        <f t="array" ref="T5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2" s="105"/>
      <c r="V572" s="151"/>
      <c r="W572" s="104"/>
      <c r="X572" s="129"/>
      <c r="Y572" s="104"/>
      <c r="Z572" s="105"/>
      <c r="AA572" s="103"/>
      <c r="AB572" s="152"/>
      <c r="AC572" s="107"/>
      <c r="AD572" s="105"/>
      <c r="AE572" s="105"/>
      <c r="AF572" s="105"/>
      <c r="AG572" s="14"/>
      <c r="AH572" s="126" t="str">
        <f>IF(BS_CONTROLE[[#This Row],[Atividade]]=0, "-", BS_CONTROLE[[#This Row],[Atividade]])</f>
        <v>-</v>
      </c>
      <c r="AI572" s="8" t="str">
        <f>IF(BS_CONTROLE[[#This Row],[Atividade]]=0, "-", BS_CONTROLE[[#This Row],[Atividade]])</f>
        <v>-</v>
      </c>
      <c r="AJ572" s="30">
        <f>BS_CONTROLE[[#This Row],[Local - Partida]]</f>
        <v>0</v>
      </c>
      <c r="AK572" s="30">
        <f>BS_CONTROLE[[#This Row],[Local - Encerramento]]</f>
        <v>0</v>
      </c>
      <c r="AL572" s="105" t="str">
        <f>IF(BS_CONTROLE[[#This Row],[Entre - Estações]]=0, "-", BS_CONTROLE[[#This Row],[Entre - Estações]])</f>
        <v>-</v>
      </c>
      <c r="AM572" s="105" t="str">
        <f>IF(BS_CONTROLE[[#This Row],[SB]]=0, "-", BS_CONTROLE[[#This Row],[SB]])</f>
        <v>-</v>
      </c>
      <c r="AN572" s="105" t="str">
        <f>IF(BS_CONTROLE[[#This Row],[SUB]]=0, "-", BS_CONTROLE[[#This Row],[SUB]])</f>
        <v>-</v>
      </c>
      <c r="AO572" s="105">
        <f>BS_CONTROLE[[#This Row],[KM - Inicio]]</f>
        <v>0</v>
      </c>
      <c r="AP572" s="105">
        <f>BS_CONTROLE[[#This Row],[KM - Inicio]]</f>
        <v>0</v>
      </c>
      <c r="AQ572" s="108"/>
      <c r="AR572" s="108"/>
      <c r="AS572" s="108"/>
      <c r="AT572" s="135"/>
      <c r="AU572" s="135"/>
      <c r="AV572" s="13"/>
      <c r="AW572" s="13"/>
      <c r="AX572" s="176" t="str">
        <f>IF(D572="","*",IFERROR(IF(ISODD(COUNT(AR572:AW572)),"ERRO",SUM((AS572-AR572),(AU572-AT572),(AW572-AV572))),"ERRO"))</f>
        <v>*</v>
      </c>
      <c r="AY572" s="153"/>
      <c r="AZ572" s="109"/>
      <c r="BA572" s="9" t="str">
        <f>IFERROR(_xlfn.XLOOKUP(AH572, BS_ATIVIDADE[ATIVIDADE],BS_ATIVIDADE[UNIDADE] ), "*")</f>
        <v>*</v>
      </c>
      <c r="BB572" s="12" t="str" cm="1">
        <f t="array" ref="BB5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2" s="12" t="str" cm="1">
        <f t="array" ref="BC5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2" s="10" t="str" cm="1">
        <f t="array" ref="BD5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2" s="150"/>
      <c r="BF572" s="15"/>
      <c r="BG572" s="16"/>
      <c r="BH572" s="16"/>
      <c r="BI572" s="16"/>
      <c r="BJ572" s="17"/>
      <c r="BK572" s="15"/>
      <c r="BL572" s="130"/>
      <c r="BM572" s="130"/>
      <c r="BN572" s="130"/>
      <c r="BO572" s="17"/>
      <c r="BP572" s="11" t="str">
        <f t="shared" si="30"/>
        <v>Aderente</v>
      </c>
      <c r="BQ572" s="18" t="str">
        <f>IF(OR(B572="",E572=""),"*",AX572/O572)</f>
        <v>*</v>
      </c>
      <c r="BR572" s="18" t="str">
        <f>IF(OR(B572="",E572=""),"*",AZ572/P572)</f>
        <v>*</v>
      </c>
      <c r="BS572" s="210" t="str">
        <f t="shared" si="31"/>
        <v/>
      </c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</row>
    <row r="573" spans="1:122">
      <c r="A573" s="45" t="str">
        <f t="shared" si="29"/>
        <v/>
      </c>
      <c r="B573" s="102"/>
      <c r="C573" s="134" t="str">
        <f>IF(BS_CONTROLE[[#This Row],[DATA]]="","",WEEKNUM(BS_CONTROLE[[#This Row],[DATA]]))</f>
        <v/>
      </c>
      <c r="D573" s="104"/>
      <c r="E573" s="126"/>
      <c r="F573" s="142" t="str">
        <f>IF(D573="","*",VLOOKUP(E573,BS_ATIVIDADE[],3,FALSE))</f>
        <v>*</v>
      </c>
      <c r="G573" s="106"/>
      <c r="H573" s="106"/>
      <c r="I573" s="105"/>
      <c r="J573" s="105"/>
      <c r="K573" s="105"/>
      <c r="L573" s="127" t="str" cm="1">
        <f t="array" ref="L5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3" s="127" t="str" cm="1">
        <f t="array" ref="M5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3" s="106"/>
      <c r="O573" s="106"/>
      <c r="P573" s="105"/>
      <c r="Q573" s="9" t="str">
        <f>IF(E573=0, "*", IFERROR(_xlfn.XLOOKUP(E573, BS_ATIVIDADE[ATIVIDADE], BS_ATIVIDADE[UNIDADE]), "*"))</f>
        <v>*</v>
      </c>
      <c r="R573" s="128" t="str" cm="1">
        <f t="array" ref="R5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3" s="128" t="str" cm="1">
        <f t="array" ref="S5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3" s="10" t="str" cm="1">
        <f t="array" ref="T5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3" s="105"/>
      <c r="V573" s="151"/>
      <c r="W573" s="104"/>
      <c r="X573" s="129"/>
      <c r="Y573" s="104"/>
      <c r="Z573" s="105"/>
      <c r="AA573" s="103"/>
      <c r="AB573" s="152"/>
      <c r="AC573" s="107"/>
      <c r="AD573" s="105"/>
      <c r="AE573" s="105"/>
      <c r="AF573" s="105"/>
      <c r="AG573" s="14"/>
      <c r="AH573" s="126" t="str">
        <f>IF(BS_CONTROLE[[#This Row],[Atividade]]=0, "-", BS_CONTROLE[[#This Row],[Atividade]])</f>
        <v>-</v>
      </c>
      <c r="AI573" s="8" t="str">
        <f>IF(BS_CONTROLE[[#This Row],[Atividade]]=0, "-", BS_CONTROLE[[#This Row],[Atividade]])</f>
        <v>-</v>
      </c>
      <c r="AJ573" s="30">
        <f>BS_CONTROLE[[#This Row],[Local - Partida]]</f>
        <v>0</v>
      </c>
      <c r="AK573" s="30">
        <f>BS_CONTROLE[[#This Row],[Local - Encerramento]]</f>
        <v>0</v>
      </c>
      <c r="AL573" s="105" t="str">
        <f>IF(BS_CONTROLE[[#This Row],[Entre - Estações]]=0, "-", BS_CONTROLE[[#This Row],[Entre - Estações]])</f>
        <v>-</v>
      </c>
      <c r="AM573" s="105" t="str">
        <f>IF(BS_CONTROLE[[#This Row],[SB]]=0, "-", BS_CONTROLE[[#This Row],[SB]])</f>
        <v>-</v>
      </c>
      <c r="AN573" s="105" t="str">
        <f>IF(BS_CONTROLE[[#This Row],[SUB]]=0, "-", BS_CONTROLE[[#This Row],[SUB]])</f>
        <v>-</v>
      </c>
      <c r="AO573" s="105">
        <f>BS_CONTROLE[[#This Row],[KM - Inicio]]</f>
        <v>0</v>
      </c>
      <c r="AP573" s="105">
        <f>BS_CONTROLE[[#This Row],[KM - Inicio]]</f>
        <v>0</v>
      </c>
      <c r="AQ573" s="108"/>
      <c r="AR573" s="108"/>
      <c r="AS573" s="108"/>
      <c r="AT573" s="135"/>
      <c r="AU573" s="135"/>
      <c r="AV573" s="13"/>
      <c r="AW573" s="13"/>
      <c r="AX573" s="176" t="str">
        <f>IF(D573="","*",IFERROR(IF(ISODD(COUNT(AR573:AW573)),"ERRO",SUM((AS573-AR573),(AU573-AT573),(AW573-AV573))),"ERRO"))</f>
        <v>*</v>
      </c>
      <c r="AY573" s="153"/>
      <c r="AZ573" s="109"/>
      <c r="BA573" s="9" t="str">
        <f>IFERROR(_xlfn.XLOOKUP(AH573, BS_ATIVIDADE[ATIVIDADE],BS_ATIVIDADE[UNIDADE] ), "*")</f>
        <v>*</v>
      </c>
      <c r="BB573" s="12" t="str" cm="1">
        <f t="array" ref="BB5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3" s="12" t="str" cm="1">
        <f t="array" ref="BC5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3" s="10" t="str" cm="1">
        <f t="array" ref="BD5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3" s="150"/>
      <c r="BF573" s="15"/>
      <c r="BG573" s="16"/>
      <c r="BH573" s="16"/>
      <c r="BI573" s="16"/>
      <c r="BJ573" s="17"/>
      <c r="BK573" s="15"/>
      <c r="BL573" s="130"/>
      <c r="BM573" s="130"/>
      <c r="BN573" s="130"/>
      <c r="BO573" s="17"/>
      <c r="BP573" s="11" t="str">
        <f t="shared" si="30"/>
        <v>Aderente</v>
      </c>
      <c r="BQ573" s="18" t="str">
        <f>IF(OR(B573="",E573=""),"*",AX573/O573)</f>
        <v>*</v>
      </c>
      <c r="BR573" s="18" t="str">
        <f>IF(OR(B573="",E573=""),"*",AZ573/P573)</f>
        <v>*</v>
      </c>
      <c r="BS573" s="210" t="str">
        <f t="shared" si="31"/>
        <v/>
      </c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</row>
    <row r="574" spans="1:122">
      <c r="A574" s="45" t="str">
        <f t="shared" si="29"/>
        <v/>
      </c>
      <c r="B574" s="102"/>
      <c r="C574" s="134" t="str">
        <f>IF(BS_CONTROLE[[#This Row],[DATA]]="","",WEEKNUM(BS_CONTROLE[[#This Row],[DATA]]))</f>
        <v/>
      </c>
      <c r="D574" s="104"/>
      <c r="E574" s="126"/>
      <c r="F574" s="142" t="str">
        <f>IF(D574="","*",VLOOKUP(E574,BS_ATIVIDADE[],3,FALSE))</f>
        <v>*</v>
      </c>
      <c r="G574" s="106"/>
      <c r="H574" s="106"/>
      <c r="I574" s="105"/>
      <c r="J574" s="105"/>
      <c r="K574" s="105"/>
      <c r="L574" s="127" t="str" cm="1">
        <f t="array" ref="L5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4" s="127" t="str" cm="1">
        <f t="array" ref="M5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4" s="106"/>
      <c r="O574" s="106"/>
      <c r="P574" s="105"/>
      <c r="Q574" s="9" t="str">
        <f>IF(E574=0, "*", IFERROR(_xlfn.XLOOKUP(E574, BS_ATIVIDADE[ATIVIDADE], BS_ATIVIDADE[UNIDADE]), "*"))</f>
        <v>*</v>
      </c>
      <c r="R574" s="128" t="str" cm="1">
        <f t="array" ref="R5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4" s="128" t="str" cm="1">
        <f t="array" ref="S5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4" s="10" t="str" cm="1">
        <f t="array" ref="T5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4" s="105"/>
      <c r="V574" s="151"/>
      <c r="W574" s="104"/>
      <c r="X574" s="129"/>
      <c r="Y574" s="104"/>
      <c r="Z574" s="105"/>
      <c r="AA574" s="103"/>
      <c r="AB574" s="152"/>
      <c r="AC574" s="107"/>
      <c r="AD574" s="105"/>
      <c r="AE574" s="105"/>
      <c r="AF574" s="105"/>
      <c r="AG574" s="14"/>
      <c r="AH574" s="126" t="str">
        <f>IF(BS_CONTROLE[[#This Row],[Atividade]]=0, "-", BS_CONTROLE[[#This Row],[Atividade]])</f>
        <v>-</v>
      </c>
      <c r="AI574" s="8" t="str">
        <f>IF(BS_CONTROLE[[#This Row],[Atividade]]=0, "-", BS_CONTROLE[[#This Row],[Atividade]])</f>
        <v>-</v>
      </c>
      <c r="AJ574" s="30">
        <f>BS_CONTROLE[[#This Row],[Local - Partida]]</f>
        <v>0</v>
      </c>
      <c r="AK574" s="30">
        <f>BS_CONTROLE[[#This Row],[Local - Encerramento]]</f>
        <v>0</v>
      </c>
      <c r="AL574" s="105" t="str">
        <f>IF(BS_CONTROLE[[#This Row],[Entre - Estações]]=0, "-", BS_CONTROLE[[#This Row],[Entre - Estações]])</f>
        <v>-</v>
      </c>
      <c r="AM574" s="105" t="str">
        <f>IF(BS_CONTROLE[[#This Row],[SB]]=0, "-", BS_CONTROLE[[#This Row],[SB]])</f>
        <v>-</v>
      </c>
      <c r="AN574" s="105" t="str">
        <f>IF(BS_CONTROLE[[#This Row],[SUB]]=0, "-", BS_CONTROLE[[#This Row],[SUB]])</f>
        <v>-</v>
      </c>
      <c r="AO574" s="105">
        <f>BS_CONTROLE[[#This Row],[KM - Inicio]]</f>
        <v>0</v>
      </c>
      <c r="AP574" s="105">
        <f>BS_CONTROLE[[#This Row],[KM - Inicio]]</f>
        <v>0</v>
      </c>
      <c r="AQ574" s="108"/>
      <c r="AR574" s="108"/>
      <c r="AS574" s="108"/>
      <c r="AT574" s="135"/>
      <c r="AU574" s="135"/>
      <c r="AV574" s="13"/>
      <c r="AW574" s="13"/>
      <c r="AX574" s="176" t="str">
        <f>IF(D574="","*",IFERROR(IF(ISODD(COUNT(AR574:AW574)),"ERRO",SUM((AS574-AR574),(AU574-AT574),(AW574-AV574))),"ERRO"))</f>
        <v>*</v>
      </c>
      <c r="AY574" s="153"/>
      <c r="AZ574" s="109"/>
      <c r="BA574" s="9" t="str">
        <f>IFERROR(_xlfn.XLOOKUP(AH574, BS_ATIVIDADE[ATIVIDADE],BS_ATIVIDADE[UNIDADE] ), "*")</f>
        <v>*</v>
      </c>
      <c r="BB574" s="12" t="str" cm="1">
        <f t="array" ref="BB5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4" s="12" t="str" cm="1">
        <f t="array" ref="BC5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4" s="10" t="str" cm="1">
        <f t="array" ref="BD5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4" s="150"/>
      <c r="BF574" s="15"/>
      <c r="BG574" s="16"/>
      <c r="BH574" s="16"/>
      <c r="BI574" s="16"/>
      <c r="BJ574" s="17"/>
      <c r="BK574" s="15"/>
      <c r="BL574" s="130"/>
      <c r="BM574" s="130"/>
      <c r="BN574" s="130"/>
      <c r="BO574" s="17"/>
      <c r="BP574" s="11" t="str">
        <f t="shared" si="30"/>
        <v>Aderente</v>
      </c>
      <c r="BQ574" s="18" t="str">
        <f>IF(OR(B574="",E574=""),"*",AX574/O574)</f>
        <v>*</v>
      </c>
      <c r="BR574" s="18" t="str">
        <f>IF(OR(B574="",E574=""),"*",AZ574/P574)</f>
        <v>*</v>
      </c>
      <c r="BS574" s="210" t="str">
        <f t="shared" si="31"/>
        <v/>
      </c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</row>
    <row r="575" spans="1:122">
      <c r="A575" s="45" t="str">
        <f t="shared" ref="A575:A638" si="32">D575&amp;B575</f>
        <v/>
      </c>
      <c r="B575" s="102"/>
      <c r="C575" s="134" t="str">
        <f>IF(BS_CONTROLE[[#This Row],[DATA]]="","",WEEKNUM(BS_CONTROLE[[#This Row],[DATA]]))</f>
        <v/>
      </c>
      <c r="D575" s="104"/>
      <c r="E575" s="126"/>
      <c r="F575" s="142" t="str">
        <f>IF(D575="","*",VLOOKUP(E575,BS_ATIVIDADE[],3,FALSE))</f>
        <v>*</v>
      </c>
      <c r="G575" s="106"/>
      <c r="H575" s="106"/>
      <c r="I575" s="105"/>
      <c r="J575" s="105"/>
      <c r="K575" s="105"/>
      <c r="L575" s="127" t="str" cm="1">
        <f t="array" ref="L5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5" s="127" t="str" cm="1">
        <f t="array" ref="M5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5" s="106"/>
      <c r="O575" s="106"/>
      <c r="P575" s="105"/>
      <c r="Q575" s="9" t="str">
        <f>IF(E575=0, "*", IFERROR(_xlfn.XLOOKUP(E575, BS_ATIVIDADE[ATIVIDADE], BS_ATIVIDADE[UNIDADE]), "*"))</f>
        <v>*</v>
      </c>
      <c r="R575" s="128" t="str" cm="1">
        <f t="array" ref="R5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5" s="128" t="str" cm="1">
        <f t="array" ref="S5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5" s="10" t="str" cm="1">
        <f t="array" ref="T5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5" s="105"/>
      <c r="V575" s="151"/>
      <c r="W575" s="104"/>
      <c r="X575" s="129"/>
      <c r="Y575" s="104"/>
      <c r="Z575" s="105"/>
      <c r="AA575" s="103"/>
      <c r="AB575" s="152"/>
      <c r="AC575" s="107"/>
      <c r="AD575" s="105"/>
      <c r="AE575" s="105"/>
      <c r="AF575" s="105"/>
      <c r="AG575" s="14"/>
      <c r="AH575" s="126" t="str">
        <f>IF(BS_CONTROLE[[#This Row],[Atividade]]=0, "-", BS_CONTROLE[[#This Row],[Atividade]])</f>
        <v>-</v>
      </c>
      <c r="AI575" s="8" t="str">
        <f>IF(BS_CONTROLE[[#This Row],[Atividade]]=0, "-", BS_CONTROLE[[#This Row],[Atividade]])</f>
        <v>-</v>
      </c>
      <c r="AJ575" s="30">
        <f>BS_CONTROLE[[#This Row],[Local - Partida]]</f>
        <v>0</v>
      </c>
      <c r="AK575" s="30">
        <f>BS_CONTROLE[[#This Row],[Local - Encerramento]]</f>
        <v>0</v>
      </c>
      <c r="AL575" s="105" t="str">
        <f>IF(BS_CONTROLE[[#This Row],[Entre - Estações]]=0, "-", BS_CONTROLE[[#This Row],[Entre - Estações]])</f>
        <v>-</v>
      </c>
      <c r="AM575" s="105" t="str">
        <f>IF(BS_CONTROLE[[#This Row],[SB]]=0, "-", BS_CONTROLE[[#This Row],[SB]])</f>
        <v>-</v>
      </c>
      <c r="AN575" s="105" t="str">
        <f>IF(BS_CONTROLE[[#This Row],[SUB]]=0, "-", BS_CONTROLE[[#This Row],[SUB]])</f>
        <v>-</v>
      </c>
      <c r="AO575" s="105">
        <f>BS_CONTROLE[[#This Row],[KM - Inicio]]</f>
        <v>0</v>
      </c>
      <c r="AP575" s="105">
        <f>BS_CONTROLE[[#This Row],[KM - Inicio]]</f>
        <v>0</v>
      </c>
      <c r="AQ575" s="108"/>
      <c r="AR575" s="108"/>
      <c r="AS575" s="108"/>
      <c r="AT575" s="135"/>
      <c r="AU575" s="135"/>
      <c r="AV575" s="13"/>
      <c r="AW575" s="13"/>
      <c r="AX575" s="176" t="str">
        <f>IF(D575="","*",IFERROR(IF(ISODD(COUNT(AR575:AW575)),"ERRO",SUM((AS575-AR575),(AU575-AT575),(AW575-AV575))),"ERRO"))</f>
        <v>*</v>
      </c>
      <c r="AY575" s="153"/>
      <c r="AZ575" s="109"/>
      <c r="BA575" s="9" t="str">
        <f>IFERROR(_xlfn.XLOOKUP(AH575, BS_ATIVIDADE[ATIVIDADE],BS_ATIVIDADE[UNIDADE] ), "*")</f>
        <v>*</v>
      </c>
      <c r="BB575" s="12" t="str" cm="1">
        <f t="array" ref="BB5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5" s="12" t="str" cm="1">
        <f t="array" ref="BC5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5" s="10" t="str" cm="1">
        <f t="array" ref="BD5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5" s="150"/>
      <c r="BF575" s="15"/>
      <c r="BG575" s="16"/>
      <c r="BH575" s="16"/>
      <c r="BI575" s="16"/>
      <c r="BJ575" s="17"/>
      <c r="BK575" s="15"/>
      <c r="BL575" s="130"/>
      <c r="BM575" s="130"/>
      <c r="BN575" s="130"/>
      <c r="BO575" s="17"/>
      <c r="BP575" s="11" t="str">
        <f t="shared" ref="BP575:BP638" si="33">IF(AND(BQ575&lt;1,BR575&lt;1),"Produção e Intervalo",IF(BQ575&lt;1,"Intervalo",IF(BR575&lt;1,"Produção","Aderente")))</f>
        <v>Aderente</v>
      </c>
      <c r="BQ575" s="18" t="str">
        <f>IF(OR(B575="",E575=""),"*",AX575/O575)</f>
        <v>*</v>
      </c>
      <c r="BR575" s="18" t="str">
        <f>IF(OR(B575="",E575=""),"*",AZ575/P575)</f>
        <v>*</v>
      </c>
      <c r="BS575" s="210" t="str">
        <f t="shared" ref="BS575:BS638" si="34">IF(BM575="","",SUBSTITUTE(BL575," ","")&amp;SUBSTITUTE(BM575," ",""))</f>
        <v/>
      </c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</row>
    <row r="576" spans="1:122">
      <c r="A576" s="45" t="str">
        <f t="shared" si="32"/>
        <v/>
      </c>
      <c r="B576" s="102"/>
      <c r="C576" s="134" t="str">
        <f>IF(BS_CONTROLE[[#This Row],[DATA]]="","",WEEKNUM(BS_CONTROLE[[#This Row],[DATA]]))</f>
        <v/>
      </c>
      <c r="D576" s="104"/>
      <c r="E576" s="126"/>
      <c r="F576" s="142" t="str">
        <f>IF(D576="","*",VLOOKUP(E576,BS_ATIVIDADE[],3,FALSE))</f>
        <v>*</v>
      </c>
      <c r="G576" s="106"/>
      <c r="H576" s="106"/>
      <c r="I576" s="105"/>
      <c r="J576" s="105"/>
      <c r="K576" s="105"/>
      <c r="L576" s="127" t="str" cm="1">
        <f t="array" ref="L5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6" s="127" t="str" cm="1">
        <f t="array" ref="M5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6" s="106"/>
      <c r="O576" s="106"/>
      <c r="P576" s="105"/>
      <c r="Q576" s="9" t="str">
        <f>IF(E576=0, "*", IFERROR(_xlfn.XLOOKUP(E576, BS_ATIVIDADE[ATIVIDADE], BS_ATIVIDADE[UNIDADE]), "*"))</f>
        <v>*</v>
      </c>
      <c r="R576" s="128" t="str" cm="1">
        <f t="array" ref="R5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6" s="128" t="str" cm="1">
        <f t="array" ref="S5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6" s="10" t="str" cm="1">
        <f t="array" ref="T5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6" s="105"/>
      <c r="V576" s="151"/>
      <c r="W576" s="104"/>
      <c r="X576" s="129"/>
      <c r="Y576" s="104"/>
      <c r="Z576" s="105"/>
      <c r="AA576" s="103"/>
      <c r="AB576" s="152"/>
      <c r="AC576" s="107"/>
      <c r="AD576" s="105"/>
      <c r="AE576" s="105"/>
      <c r="AF576" s="105"/>
      <c r="AG576" s="14"/>
      <c r="AH576" s="126" t="str">
        <f>IF(BS_CONTROLE[[#This Row],[Atividade]]=0, "-", BS_CONTROLE[[#This Row],[Atividade]])</f>
        <v>-</v>
      </c>
      <c r="AI576" s="8" t="str">
        <f>IF(BS_CONTROLE[[#This Row],[Atividade]]=0, "-", BS_CONTROLE[[#This Row],[Atividade]])</f>
        <v>-</v>
      </c>
      <c r="AJ576" s="30">
        <f>BS_CONTROLE[[#This Row],[Local - Partida]]</f>
        <v>0</v>
      </c>
      <c r="AK576" s="30">
        <f>BS_CONTROLE[[#This Row],[Local - Encerramento]]</f>
        <v>0</v>
      </c>
      <c r="AL576" s="105" t="str">
        <f>IF(BS_CONTROLE[[#This Row],[Entre - Estações]]=0, "-", BS_CONTROLE[[#This Row],[Entre - Estações]])</f>
        <v>-</v>
      </c>
      <c r="AM576" s="105" t="str">
        <f>IF(BS_CONTROLE[[#This Row],[SB]]=0, "-", BS_CONTROLE[[#This Row],[SB]])</f>
        <v>-</v>
      </c>
      <c r="AN576" s="105" t="str">
        <f>IF(BS_CONTROLE[[#This Row],[SUB]]=0, "-", BS_CONTROLE[[#This Row],[SUB]])</f>
        <v>-</v>
      </c>
      <c r="AO576" s="105">
        <f>BS_CONTROLE[[#This Row],[KM - Inicio]]</f>
        <v>0</v>
      </c>
      <c r="AP576" s="105">
        <f>BS_CONTROLE[[#This Row],[KM - Inicio]]</f>
        <v>0</v>
      </c>
      <c r="AQ576" s="108"/>
      <c r="AR576" s="108"/>
      <c r="AS576" s="108"/>
      <c r="AT576" s="135"/>
      <c r="AU576" s="135"/>
      <c r="AV576" s="13"/>
      <c r="AW576" s="13"/>
      <c r="AX576" s="176" t="str">
        <f>IF(D576="","*",IFERROR(IF(ISODD(COUNT(AR576:AW576)),"ERRO",SUM((AS576-AR576),(AU576-AT576),(AW576-AV576))),"ERRO"))</f>
        <v>*</v>
      </c>
      <c r="AY576" s="153"/>
      <c r="AZ576" s="109"/>
      <c r="BA576" s="9" t="str">
        <f>IFERROR(_xlfn.XLOOKUP(AH576, BS_ATIVIDADE[ATIVIDADE],BS_ATIVIDADE[UNIDADE] ), "*")</f>
        <v>*</v>
      </c>
      <c r="BB576" s="12" t="str" cm="1">
        <f t="array" ref="BB5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6" s="12" t="str" cm="1">
        <f t="array" ref="BC5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6" s="10" t="str" cm="1">
        <f t="array" ref="BD5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6" s="150"/>
      <c r="BF576" s="15"/>
      <c r="BG576" s="16"/>
      <c r="BH576" s="16"/>
      <c r="BI576" s="16"/>
      <c r="BJ576" s="17"/>
      <c r="BK576" s="15"/>
      <c r="BL576" s="130"/>
      <c r="BM576" s="130"/>
      <c r="BN576" s="130"/>
      <c r="BO576" s="17"/>
      <c r="BP576" s="11" t="str">
        <f t="shared" si="33"/>
        <v>Aderente</v>
      </c>
      <c r="BQ576" s="18" t="str">
        <f>IF(OR(B576="",E576=""),"*",AX576/O576)</f>
        <v>*</v>
      </c>
      <c r="BR576" s="18" t="str">
        <f>IF(OR(B576="",E576=""),"*",AZ576/P576)</f>
        <v>*</v>
      </c>
      <c r="BS576" s="210" t="str">
        <f t="shared" si="34"/>
        <v/>
      </c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</row>
    <row r="577" spans="1:122">
      <c r="A577" s="45" t="str">
        <f t="shared" si="32"/>
        <v/>
      </c>
      <c r="B577" s="102"/>
      <c r="C577" s="134" t="str">
        <f>IF(BS_CONTROLE[[#This Row],[DATA]]="","",WEEKNUM(BS_CONTROLE[[#This Row],[DATA]]))</f>
        <v/>
      </c>
      <c r="D577" s="104"/>
      <c r="E577" s="126"/>
      <c r="F577" s="142" t="str">
        <f>IF(D577="","*",VLOOKUP(E577,BS_ATIVIDADE[],3,FALSE))</f>
        <v>*</v>
      </c>
      <c r="G577" s="106"/>
      <c r="H577" s="106"/>
      <c r="I577" s="105"/>
      <c r="J577" s="105"/>
      <c r="K577" s="105"/>
      <c r="L577" s="127" t="str" cm="1">
        <f t="array" ref="L5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7" s="127" t="str" cm="1">
        <f t="array" ref="M5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7" s="106"/>
      <c r="O577" s="106"/>
      <c r="P577" s="105"/>
      <c r="Q577" s="9" t="str">
        <f>IF(E577=0, "*", IFERROR(_xlfn.XLOOKUP(E577, BS_ATIVIDADE[ATIVIDADE], BS_ATIVIDADE[UNIDADE]), "*"))</f>
        <v>*</v>
      </c>
      <c r="R577" s="128" t="str" cm="1">
        <f t="array" ref="R5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7" s="128" t="str" cm="1">
        <f t="array" ref="S5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7" s="10" t="str" cm="1">
        <f t="array" ref="T5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7" s="105"/>
      <c r="V577" s="151"/>
      <c r="W577" s="104"/>
      <c r="X577" s="129"/>
      <c r="Y577" s="104"/>
      <c r="Z577" s="105"/>
      <c r="AA577" s="103"/>
      <c r="AB577" s="152"/>
      <c r="AC577" s="107"/>
      <c r="AD577" s="105"/>
      <c r="AE577" s="105"/>
      <c r="AF577" s="105"/>
      <c r="AG577" s="14"/>
      <c r="AH577" s="126" t="str">
        <f>IF(BS_CONTROLE[[#This Row],[Atividade]]=0, "-", BS_CONTROLE[[#This Row],[Atividade]])</f>
        <v>-</v>
      </c>
      <c r="AI577" s="8" t="str">
        <f>IF(BS_CONTROLE[[#This Row],[Atividade]]=0, "-", BS_CONTROLE[[#This Row],[Atividade]])</f>
        <v>-</v>
      </c>
      <c r="AJ577" s="30">
        <f>BS_CONTROLE[[#This Row],[Local - Partida]]</f>
        <v>0</v>
      </c>
      <c r="AK577" s="30">
        <f>BS_CONTROLE[[#This Row],[Local - Encerramento]]</f>
        <v>0</v>
      </c>
      <c r="AL577" s="105" t="str">
        <f>IF(BS_CONTROLE[[#This Row],[Entre - Estações]]=0, "-", BS_CONTROLE[[#This Row],[Entre - Estações]])</f>
        <v>-</v>
      </c>
      <c r="AM577" s="105" t="str">
        <f>IF(BS_CONTROLE[[#This Row],[SB]]=0, "-", BS_CONTROLE[[#This Row],[SB]])</f>
        <v>-</v>
      </c>
      <c r="AN577" s="105" t="str">
        <f>IF(BS_CONTROLE[[#This Row],[SUB]]=0, "-", BS_CONTROLE[[#This Row],[SUB]])</f>
        <v>-</v>
      </c>
      <c r="AO577" s="105">
        <f>BS_CONTROLE[[#This Row],[KM - Inicio]]</f>
        <v>0</v>
      </c>
      <c r="AP577" s="105">
        <f>BS_CONTROLE[[#This Row],[KM - Inicio]]</f>
        <v>0</v>
      </c>
      <c r="AQ577" s="108"/>
      <c r="AR577" s="108"/>
      <c r="AS577" s="108"/>
      <c r="AT577" s="135"/>
      <c r="AU577" s="135"/>
      <c r="AV577" s="13"/>
      <c r="AW577" s="13"/>
      <c r="AX577" s="176" t="str">
        <f>IF(D577="","*",IFERROR(IF(ISODD(COUNT(AR577:AW577)),"ERRO",SUM((AS577-AR577),(AU577-AT577),(AW577-AV577))),"ERRO"))</f>
        <v>*</v>
      </c>
      <c r="AY577" s="153"/>
      <c r="AZ577" s="109"/>
      <c r="BA577" s="9" t="str">
        <f>IFERROR(_xlfn.XLOOKUP(AH577, BS_ATIVIDADE[ATIVIDADE],BS_ATIVIDADE[UNIDADE] ), "*")</f>
        <v>*</v>
      </c>
      <c r="BB577" s="12" t="str" cm="1">
        <f t="array" ref="BB5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7" s="12" t="str" cm="1">
        <f t="array" ref="BC5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7" s="10" t="str" cm="1">
        <f t="array" ref="BD5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7" s="150"/>
      <c r="BF577" s="15"/>
      <c r="BG577" s="16"/>
      <c r="BH577" s="16"/>
      <c r="BI577" s="16"/>
      <c r="BJ577" s="17"/>
      <c r="BK577" s="15"/>
      <c r="BL577" s="130"/>
      <c r="BM577" s="130"/>
      <c r="BN577" s="130"/>
      <c r="BO577" s="17"/>
      <c r="BP577" s="11" t="str">
        <f t="shared" si="33"/>
        <v>Aderente</v>
      </c>
      <c r="BQ577" s="18" t="str">
        <f>IF(OR(B577="",E577=""),"*",AX577/O577)</f>
        <v>*</v>
      </c>
      <c r="BR577" s="18" t="str">
        <f>IF(OR(B577="",E577=""),"*",AZ577/P577)</f>
        <v>*</v>
      </c>
      <c r="BS577" s="210" t="str">
        <f t="shared" si="34"/>
        <v/>
      </c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</row>
    <row r="578" spans="1:122">
      <c r="A578" s="45" t="str">
        <f t="shared" si="32"/>
        <v/>
      </c>
      <c r="B578" s="102"/>
      <c r="C578" s="134" t="str">
        <f>IF(BS_CONTROLE[[#This Row],[DATA]]="","",WEEKNUM(BS_CONTROLE[[#This Row],[DATA]]))</f>
        <v/>
      </c>
      <c r="D578" s="104"/>
      <c r="E578" s="126"/>
      <c r="F578" s="142" t="str">
        <f>IF(D578="","*",VLOOKUP(E578,BS_ATIVIDADE[],3,FALSE))</f>
        <v>*</v>
      </c>
      <c r="G578" s="106"/>
      <c r="H578" s="106"/>
      <c r="I578" s="105"/>
      <c r="J578" s="105"/>
      <c r="K578" s="105"/>
      <c r="L578" s="127" t="str" cm="1">
        <f t="array" ref="L5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8" s="127" t="str" cm="1">
        <f t="array" ref="M5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8" s="106"/>
      <c r="O578" s="106"/>
      <c r="P578" s="105"/>
      <c r="Q578" s="9" t="str">
        <f>IF(E578=0, "*", IFERROR(_xlfn.XLOOKUP(E578, BS_ATIVIDADE[ATIVIDADE], BS_ATIVIDADE[UNIDADE]), "*"))</f>
        <v>*</v>
      </c>
      <c r="R578" s="128" t="str" cm="1">
        <f t="array" ref="R5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8" s="128" t="str" cm="1">
        <f t="array" ref="S5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8" s="10" t="str" cm="1">
        <f t="array" ref="T5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8" s="105"/>
      <c r="V578" s="151"/>
      <c r="W578" s="104"/>
      <c r="X578" s="129"/>
      <c r="Y578" s="104"/>
      <c r="Z578" s="105"/>
      <c r="AA578" s="103"/>
      <c r="AB578" s="152"/>
      <c r="AC578" s="107"/>
      <c r="AD578" s="105"/>
      <c r="AE578" s="105"/>
      <c r="AF578" s="105"/>
      <c r="AG578" s="14"/>
      <c r="AH578" s="126" t="str">
        <f>IF(BS_CONTROLE[[#This Row],[Atividade]]=0, "-", BS_CONTROLE[[#This Row],[Atividade]])</f>
        <v>-</v>
      </c>
      <c r="AI578" s="8" t="str">
        <f>IF(BS_CONTROLE[[#This Row],[Atividade]]=0, "-", BS_CONTROLE[[#This Row],[Atividade]])</f>
        <v>-</v>
      </c>
      <c r="AJ578" s="30">
        <f>BS_CONTROLE[[#This Row],[Local - Partida]]</f>
        <v>0</v>
      </c>
      <c r="AK578" s="30">
        <f>BS_CONTROLE[[#This Row],[Local - Encerramento]]</f>
        <v>0</v>
      </c>
      <c r="AL578" s="105" t="str">
        <f>IF(BS_CONTROLE[[#This Row],[Entre - Estações]]=0, "-", BS_CONTROLE[[#This Row],[Entre - Estações]])</f>
        <v>-</v>
      </c>
      <c r="AM578" s="105" t="str">
        <f>IF(BS_CONTROLE[[#This Row],[SB]]=0, "-", BS_CONTROLE[[#This Row],[SB]])</f>
        <v>-</v>
      </c>
      <c r="AN578" s="105" t="str">
        <f>IF(BS_CONTROLE[[#This Row],[SUB]]=0, "-", BS_CONTROLE[[#This Row],[SUB]])</f>
        <v>-</v>
      </c>
      <c r="AO578" s="105">
        <f>BS_CONTROLE[[#This Row],[KM - Inicio]]</f>
        <v>0</v>
      </c>
      <c r="AP578" s="105">
        <f>BS_CONTROLE[[#This Row],[KM - Inicio]]</f>
        <v>0</v>
      </c>
      <c r="AQ578" s="108"/>
      <c r="AR578" s="108"/>
      <c r="AS578" s="108"/>
      <c r="AT578" s="135"/>
      <c r="AU578" s="135"/>
      <c r="AV578" s="13"/>
      <c r="AW578" s="13"/>
      <c r="AX578" s="176" t="str">
        <f>IF(D578="","*",IFERROR(IF(ISODD(COUNT(AR578:AW578)),"ERRO",SUM((AS578-AR578),(AU578-AT578),(AW578-AV578))),"ERRO"))</f>
        <v>*</v>
      </c>
      <c r="AY578" s="153"/>
      <c r="AZ578" s="109"/>
      <c r="BA578" s="9" t="str">
        <f>IFERROR(_xlfn.XLOOKUP(AH578, BS_ATIVIDADE[ATIVIDADE],BS_ATIVIDADE[UNIDADE] ), "*")</f>
        <v>*</v>
      </c>
      <c r="BB578" s="12" t="str" cm="1">
        <f t="array" ref="BB5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8" s="12" t="str" cm="1">
        <f t="array" ref="BC5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8" s="10" t="str" cm="1">
        <f t="array" ref="BD5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8" s="150"/>
      <c r="BF578" s="15"/>
      <c r="BG578" s="16"/>
      <c r="BH578" s="16"/>
      <c r="BI578" s="16"/>
      <c r="BJ578" s="17"/>
      <c r="BK578" s="15"/>
      <c r="BL578" s="130"/>
      <c r="BM578" s="130"/>
      <c r="BN578" s="130"/>
      <c r="BO578" s="17"/>
      <c r="BP578" s="11" t="str">
        <f t="shared" si="33"/>
        <v>Aderente</v>
      </c>
      <c r="BQ578" s="18" t="str">
        <f>IF(OR(B578="",E578=""),"*",AX578/O578)</f>
        <v>*</v>
      </c>
      <c r="BR578" s="18" t="str">
        <f>IF(OR(B578="",E578=""),"*",AZ578/P578)</f>
        <v>*</v>
      </c>
      <c r="BS578" s="210" t="str">
        <f t="shared" si="34"/>
        <v/>
      </c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</row>
    <row r="579" spans="1:122">
      <c r="A579" s="45" t="str">
        <f t="shared" si="32"/>
        <v/>
      </c>
      <c r="B579" s="102"/>
      <c r="C579" s="134" t="str">
        <f>IF(BS_CONTROLE[[#This Row],[DATA]]="","",WEEKNUM(BS_CONTROLE[[#This Row],[DATA]]))</f>
        <v/>
      </c>
      <c r="D579" s="104"/>
      <c r="E579" s="126"/>
      <c r="F579" s="142" t="str">
        <f>IF(D579="","*",VLOOKUP(E579,BS_ATIVIDADE[],3,FALSE))</f>
        <v>*</v>
      </c>
      <c r="G579" s="106"/>
      <c r="H579" s="106"/>
      <c r="I579" s="105"/>
      <c r="J579" s="105"/>
      <c r="K579" s="105"/>
      <c r="L579" s="127" t="str" cm="1">
        <f t="array" ref="L5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79" s="127" t="str" cm="1">
        <f t="array" ref="M5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79" s="106"/>
      <c r="O579" s="106"/>
      <c r="P579" s="105"/>
      <c r="Q579" s="9" t="str">
        <f>IF(E579=0, "*", IFERROR(_xlfn.XLOOKUP(E579, BS_ATIVIDADE[ATIVIDADE], BS_ATIVIDADE[UNIDADE]), "*"))</f>
        <v>*</v>
      </c>
      <c r="R579" s="128" t="str" cm="1">
        <f t="array" ref="R5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79" s="128" t="str" cm="1">
        <f t="array" ref="S5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79" s="10" t="str" cm="1">
        <f t="array" ref="T5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79" s="105"/>
      <c r="V579" s="151"/>
      <c r="W579" s="104"/>
      <c r="X579" s="129"/>
      <c r="Y579" s="104"/>
      <c r="Z579" s="105"/>
      <c r="AA579" s="103"/>
      <c r="AB579" s="152"/>
      <c r="AC579" s="107"/>
      <c r="AD579" s="105"/>
      <c r="AE579" s="105"/>
      <c r="AF579" s="105"/>
      <c r="AG579" s="14"/>
      <c r="AH579" s="126" t="str">
        <f>IF(BS_CONTROLE[[#This Row],[Atividade]]=0, "-", BS_CONTROLE[[#This Row],[Atividade]])</f>
        <v>-</v>
      </c>
      <c r="AI579" s="8" t="str">
        <f>IF(BS_CONTROLE[[#This Row],[Atividade]]=0, "-", BS_CONTROLE[[#This Row],[Atividade]])</f>
        <v>-</v>
      </c>
      <c r="AJ579" s="30">
        <f>BS_CONTROLE[[#This Row],[Local - Partida]]</f>
        <v>0</v>
      </c>
      <c r="AK579" s="30">
        <f>BS_CONTROLE[[#This Row],[Local - Encerramento]]</f>
        <v>0</v>
      </c>
      <c r="AL579" s="105" t="str">
        <f>IF(BS_CONTROLE[[#This Row],[Entre - Estações]]=0, "-", BS_CONTROLE[[#This Row],[Entre - Estações]])</f>
        <v>-</v>
      </c>
      <c r="AM579" s="105" t="str">
        <f>IF(BS_CONTROLE[[#This Row],[SB]]=0, "-", BS_CONTROLE[[#This Row],[SB]])</f>
        <v>-</v>
      </c>
      <c r="AN579" s="105" t="str">
        <f>IF(BS_CONTROLE[[#This Row],[SUB]]=0, "-", BS_CONTROLE[[#This Row],[SUB]])</f>
        <v>-</v>
      </c>
      <c r="AO579" s="105">
        <f>BS_CONTROLE[[#This Row],[KM - Inicio]]</f>
        <v>0</v>
      </c>
      <c r="AP579" s="105">
        <f>BS_CONTROLE[[#This Row],[KM - Inicio]]</f>
        <v>0</v>
      </c>
      <c r="AQ579" s="108"/>
      <c r="AR579" s="108"/>
      <c r="AS579" s="108"/>
      <c r="AT579" s="135"/>
      <c r="AU579" s="135"/>
      <c r="AV579" s="13"/>
      <c r="AW579" s="13"/>
      <c r="AX579" s="176" t="str">
        <f>IF(D579="","*",IFERROR(IF(ISODD(COUNT(AR579:AW579)),"ERRO",SUM((AS579-AR579),(AU579-AT579),(AW579-AV579))),"ERRO"))</f>
        <v>*</v>
      </c>
      <c r="AY579" s="153"/>
      <c r="AZ579" s="109"/>
      <c r="BA579" s="9" t="str">
        <f>IFERROR(_xlfn.XLOOKUP(AH579, BS_ATIVIDADE[ATIVIDADE],BS_ATIVIDADE[UNIDADE] ), "*")</f>
        <v>*</v>
      </c>
      <c r="BB579" s="12" t="str" cm="1">
        <f t="array" ref="BB5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79" s="12" t="str" cm="1">
        <f t="array" ref="BC5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79" s="10" t="str" cm="1">
        <f t="array" ref="BD5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79" s="150"/>
      <c r="BF579" s="15"/>
      <c r="BG579" s="16"/>
      <c r="BH579" s="16"/>
      <c r="BI579" s="16"/>
      <c r="BJ579" s="17"/>
      <c r="BK579" s="15"/>
      <c r="BL579" s="130"/>
      <c r="BM579" s="130"/>
      <c r="BN579" s="130"/>
      <c r="BO579" s="17"/>
      <c r="BP579" s="11" t="str">
        <f t="shared" si="33"/>
        <v>Aderente</v>
      </c>
      <c r="BQ579" s="18" t="str">
        <f>IF(OR(B579="",E579=""),"*",AX579/O579)</f>
        <v>*</v>
      </c>
      <c r="BR579" s="18" t="str">
        <f>IF(OR(B579="",E579=""),"*",AZ579/P579)</f>
        <v>*</v>
      </c>
      <c r="BS579" s="210" t="str">
        <f t="shared" si="34"/>
        <v/>
      </c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</row>
    <row r="580" spans="1:122">
      <c r="A580" s="45" t="str">
        <f t="shared" si="32"/>
        <v/>
      </c>
      <c r="B580" s="102"/>
      <c r="C580" s="134" t="str">
        <f>IF(BS_CONTROLE[[#This Row],[DATA]]="","",WEEKNUM(BS_CONTROLE[[#This Row],[DATA]]))</f>
        <v/>
      </c>
      <c r="D580" s="104"/>
      <c r="E580" s="126"/>
      <c r="F580" s="142" t="str">
        <f>IF(D580="","*",VLOOKUP(E580,BS_ATIVIDADE[],3,FALSE))</f>
        <v>*</v>
      </c>
      <c r="G580" s="106"/>
      <c r="H580" s="106"/>
      <c r="I580" s="105"/>
      <c r="J580" s="105"/>
      <c r="K580" s="105"/>
      <c r="L580" s="127" t="str" cm="1">
        <f t="array" ref="L5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0" s="127" t="str" cm="1">
        <f t="array" ref="M5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0" s="106"/>
      <c r="O580" s="106"/>
      <c r="P580" s="105"/>
      <c r="Q580" s="9" t="str">
        <f>IF(E580=0, "*", IFERROR(_xlfn.XLOOKUP(E580, BS_ATIVIDADE[ATIVIDADE], BS_ATIVIDADE[UNIDADE]), "*"))</f>
        <v>*</v>
      </c>
      <c r="R580" s="128" t="str" cm="1">
        <f t="array" ref="R5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0" s="128" t="str" cm="1">
        <f t="array" ref="S5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0" s="10" t="str" cm="1">
        <f t="array" ref="T5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0" s="105"/>
      <c r="V580" s="151"/>
      <c r="W580" s="104"/>
      <c r="X580" s="129"/>
      <c r="Y580" s="104"/>
      <c r="Z580" s="105"/>
      <c r="AA580" s="103"/>
      <c r="AB580" s="152"/>
      <c r="AC580" s="107"/>
      <c r="AD580" s="105"/>
      <c r="AE580" s="105"/>
      <c r="AF580" s="105"/>
      <c r="AG580" s="14"/>
      <c r="AH580" s="126" t="str">
        <f>IF(BS_CONTROLE[[#This Row],[Atividade]]=0, "-", BS_CONTROLE[[#This Row],[Atividade]])</f>
        <v>-</v>
      </c>
      <c r="AI580" s="8" t="str">
        <f>IF(BS_CONTROLE[[#This Row],[Atividade]]=0, "-", BS_CONTROLE[[#This Row],[Atividade]])</f>
        <v>-</v>
      </c>
      <c r="AJ580" s="30">
        <f>BS_CONTROLE[[#This Row],[Local - Partida]]</f>
        <v>0</v>
      </c>
      <c r="AK580" s="30">
        <f>BS_CONTROLE[[#This Row],[Local - Encerramento]]</f>
        <v>0</v>
      </c>
      <c r="AL580" s="105" t="str">
        <f>IF(BS_CONTROLE[[#This Row],[Entre - Estações]]=0, "-", BS_CONTROLE[[#This Row],[Entre - Estações]])</f>
        <v>-</v>
      </c>
      <c r="AM580" s="105" t="str">
        <f>IF(BS_CONTROLE[[#This Row],[SB]]=0, "-", BS_CONTROLE[[#This Row],[SB]])</f>
        <v>-</v>
      </c>
      <c r="AN580" s="105" t="str">
        <f>IF(BS_CONTROLE[[#This Row],[SUB]]=0, "-", BS_CONTROLE[[#This Row],[SUB]])</f>
        <v>-</v>
      </c>
      <c r="AO580" s="105">
        <f>BS_CONTROLE[[#This Row],[KM - Inicio]]</f>
        <v>0</v>
      </c>
      <c r="AP580" s="105">
        <f>BS_CONTROLE[[#This Row],[KM - Inicio]]</f>
        <v>0</v>
      </c>
      <c r="AQ580" s="108"/>
      <c r="AR580" s="108"/>
      <c r="AS580" s="108"/>
      <c r="AT580" s="135"/>
      <c r="AU580" s="135"/>
      <c r="AV580" s="13"/>
      <c r="AW580" s="13"/>
      <c r="AX580" s="176" t="str">
        <f>IF(D580="","*",IFERROR(IF(ISODD(COUNT(AR580:AW580)),"ERRO",SUM((AS580-AR580),(AU580-AT580),(AW580-AV580))),"ERRO"))</f>
        <v>*</v>
      </c>
      <c r="AY580" s="153"/>
      <c r="AZ580" s="109"/>
      <c r="BA580" s="9" t="str">
        <f>IFERROR(_xlfn.XLOOKUP(AH580, BS_ATIVIDADE[ATIVIDADE],BS_ATIVIDADE[UNIDADE] ), "*")</f>
        <v>*</v>
      </c>
      <c r="BB580" s="12" t="str" cm="1">
        <f t="array" ref="BB5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0" s="12" t="str" cm="1">
        <f t="array" ref="BC5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0" s="10" t="str" cm="1">
        <f t="array" ref="BD5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0" s="150"/>
      <c r="BF580" s="15"/>
      <c r="BG580" s="16"/>
      <c r="BH580" s="16"/>
      <c r="BI580" s="16"/>
      <c r="BJ580" s="17"/>
      <c r="BK580" s="15"/>
      <c r="BL580" s="130"/>
      <c r="BM580" s="130"/>
      <c r="BN580" s="130"/>
      <c r="BO580" s="17"/>
      <c r="BP580" s="11" t="str">
        <f t="shared" si="33"/>
        <v>Aderente</v>
      </c>
      <c r="BQ580" s="18" t="str">
        <f>IF(OR(B580="",E580=""),"*",AX580/O580)</f>
        <v>*</v>
      </c>
      <c r="BR580" s="18" t="str">
        <f>IF(OR(B580="",E580=""),"*",AZ580/P580)</f>
        <v>*</v>
      </c>
      <c r="BS580" s="210" t="str">
        <f t="shared" si="34"/>
        <v/>
      </c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</row>
    <row r="581" spans="1:122">
      <c r="A581" s="45" t="str">
        <f t="shared" si="32"/>
        <v/>
      </c>
      <c r="B581" s="102"/>
      <c r="C581" s="134" t="str">
        <f>IF(BS_CONTROLE[[#This Row],[DATA]]="","",WEEKNUM(BS_CONTROLE[[#This Row],[DATA]]))</f>
        <v/>
      </c>
      <c r="D581" s="104"/>
      <c r="E581" s="126"/>
      <c r="F581" s="142" t="str">
        <f>IF(D581="","*",VLOOKUP(E581,BS_ATIVIDADE[],3,FALSE))</f>
        <v>*</v>
      </c>
      <c r="G581" s="106"/>
      <c r="H581" s="106"/>
      <c r="I581" s="105"/>
      <c r="J581" s="105"/>
      <c r="K581" s="105"/>
      <c r="L581" s="127" t="str" cm="1">
        <f t="array" ref="L5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1" s="127" t="str" cm="1">
        <f t="array" ref="M5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1" s="106"/>
      <c r="O581" s="106"/>
      <c r="P581" s="105"/>
      <c r="Q581" s="9" t="str">
        <f>IF(E581=0, "*", IFERROR(_xlfn.XLOOKUP(E581, BS_ATIVIDADE[ATIVIDADE], BS_ATIVIDADE[UNIDADE]), "*"))</f>
        <v>*</v>
      </c>
      <c r="R581" s="128" t="str" cm="1">
        <f t="array" ref="R5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1" s="128" t="str" cm="1">
        <f t="array" ref="S5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1" s="10" t="str" cm="1">
        <f t="array" ref="T5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1" s="105"/>
      <c r="V581" s="151"/>
      <c r="W581" s="104"/>
      <c r="X581" s="129"/>
      <c r="Y581" s="104"/>
      <c r="Z581" s="105"/>
      <c r="AA581" s="103"/>
      <c r="AB581" s="152"/>
      <c r="AC581" s="107"/>
      <c r="AD581" s="105"/>
      <c r="AE581" s="105"/>
      <c r="AF581" s="105"/>
      <c r="AG581" s="14"/>
      <c r="AH581" s="126" t="str">
        <f>IF(BS_CONTROLE[[#This Row],[Atividade]]=0, "-", BS_CONTROLE[[#This Row],[Atividade]])</f>
        <v>-</v>
      </c>
      <c r="AI581" s="8" t="str">
        <f>IF(BS_CONTROLE[[#This Row],[Atividade]]=0, "-", BS_CONTROLE[[#This Row],[Atividade]])</f>
        <v>-</v>
      </c>
      <c r="AJ581" s="30">
        <f>BS_CONTROLE[[#This Row],[Local - Partida]]</f>
        <v>0</v>
      </c>
      <c r="AK581" s="30">
        <f>BS_CONTROLE[[#This Row],[Local - Encerramento]]</f>
        <v>0</v>
      </c>
      <c r="AL581" s="105" t="str">
        <f>IF(BS_CONTROLE[[#This Row],[Entre - Estações]]=0, "-", BS_CONTROLE[[#This Row],[Entre - Estações]])</f>
        <v>-</v>
      </c>
      <c r="AM581" s="105" t="str">
        <f>IF(BS_CONTROLE[[#This Row],[SB]]=0, "-", BS_CONTROLE[[#This Row],[SB]])</f>
        <v>-</v>
      </c>
      <c r="AN581" s="105" t="str">
        <f>IF(BS_CONTROLE[[#This Row],[SUB]]=0, "-", BS_CONTROLE[[#This Row],[SUB]])</f>
        <v>-</v>
      </c>
      <c r="AO581" s="105">
        <f>BS_CONTROLE[[#This Row],[KM - Inicio]]</f>
        <v>0</v>
      </c>
      <c r="AP581" s="105">
        <f>BS_CONTROLE[[#This Row],[KM - Inicio]]</f>
        <v>0</v>
      </c>
      <c r="AQ581" s="108"/>
      <c r="AR581" s="108"/>
      <c r="AS581" s="108"/>
      <c r="AT581" s="135"/>
      <c r="AU581" s="135"/>
      <c r="AV581" s="13"/>
      <c r="AW581" s="13"/>
      <c r="AX581" s="176" t="str">
        <f>IF(D581="","*",IFERROR(IF(ISODD(COUNT(AR581:AW581)),"ERRO",SUM((AS581-AR581),(AU581-AT581),(AW581-AV581))),"ERRO"))</f>
        <v>*</v>
      </c>
      <c r="AY581" s="153"/>
      <c r="AZ581" s="109"/>
      <c r="BA581" s="9" t="str">
        <f>IFERROR(_xlfn.XLOOKUP(AH581, BS_ATIVIDADE[ATIVIDADE],BS_ATIVIDADE[UNIDADE] ), "*")</f>
        <v>*</v>
      </c>
      <c r="BB581" s="12" t="str" cm="1">
        <f t="array" ref="BB5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1" s="12" t="str" cm="1">
        <f t="array" ref="BC5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1" s="10" t="str" cm="1">
        <f t="array" ref="BD5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1" s="150"/>
      <c r="BF581" s="15"/>
      <c r="BG581" s="16"/>
      <c r="BH581" s="16"/>
      <c r="BI581" s="16"/>
      <c r="BJ581" s="17"/>
      <c r="BK581" s="15"/>
      <c r="BL581" s="130"/>
      <c r="BM581" s="130"/>
      <c r="BN581" s="130"/>
      <c r="BO581" s="17"/>
      <c r="BP581" s="11" t="str">
        <f t="shared" si="33"/>
        <v>Aderente</v>
      </c>
      <c r="BQ581" s="18" t="str">
        <f>IF(OR(B581="",E581=""),"*",AX581/O581)</f>
        <v>*</v>
      </c>
      <c r="BR581" s="18" t="str">
        <f>IF(OR(B581="",E581=""),"*",AZ581/P581)</f>
        <v>*</v>
      </c>
      <c r="BS581" s="210" t="str">
        <f t="shared" si="34"/>
        <v/>
      </c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</row>
    <row r="582" spans="1:122">
      <c r="A582" s="45" t="str">
        <f t="shared" si="32"/>
        <v/>
      </c>
      <c r="B582" s="102"/>
      <c r="C582" s="134" t="str">
        <f>IF(BS_CONTROLE[[#This Row],[DATA]]="","",WEEKNUM(BS_CONTROLE[[#This Row],[DATA]]))</f>
        <v/>
      </c>
      <c r="D582" s="104"/>
      <c r="E582" s="126"/>
      <c r="F582" s="142" t="str">
        <f>IF(D582="","*",VLOOKUP(E582,BS_ATIVIDADE[],3,FALSE))</f>
        <v>*</v>
      </c>
      <c r="G582" s="106"/>
      <c r="H582" s="106"/>
      <c r="I582" s="105"/>
      <c r="J582" s="105"/>
      <c r="K582" s="105"/>
      <c r="L582" s="127" t="str" cm="1">
        <f t="array" ref="L5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2" s="127" t="str" cm="1">
        <f t="array" ref="M5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2" s="106"/>
      <c r="O582" s="106"/>
      <c r="P582" s="105"/>
      <c r="Q582" s="9" t="str">
        <f>IF(E582=0, "*", IFERROR(_xlfn.XLOOKUP(E582, BS_ATIVIDADE[ATIVIDADE], BS_ATIVIDADE[UNIDADE]), "*"))</f>
        <v>*</v>
      </c>
      <c r="R582" s="128" t="str" cm="1">
        <f t="array" ref="R5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2" s="128" t="str" cm="1">
        <f t="array" ref="S5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2" s="10" t="str" cm="1">
        <f t="array" ref="T5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2" s="105"/>
      <c r="V582" s="151"/>
      <c r="W582" s="104"/>
      <c r="X582" s="129"/>
      <c r="Y582" s="104"/>
      <c r="Z582" s="105"/>
      <c r="AA582" s="103"/>
      <c r="AB582" s="152"/>
      <c r="AC582" s="107"/>
      <c r="AD582" s="105"/>
      <c r="AE582" s="105"/>
      <c r="AF582" s="105"/>
      <c r="AG582" s="14"/>
      <c r="AH582" s="126" t="str">
        <f>IF(BS_CONTROLE[[#This Row],[Atividade]]=0, "-", BS_CONTROLE[[#This Row],[Atividade]])</f>
        <v>-</v>
      </c>
      <c r="AI582" s="8" t="str">
        <f>IF(BS_CONTROLE[[#This Row],[Atividade]]=0, "-", BS_CONTROLE[[#This Row],[Atividade]])</f>
        <v>-</v>
      </c>
      <c r="AJ582" s="30">
        <f>BS_CONTROLE[[#This Row],[Local - Partida]]</f>
        <v>0</v>
      </c>
      <c r="AK582" s="30">
        <f>BS_CONTROLE[[#This Row],[Local - Encerramento]]</f>
        <v>0</v>
      </c>
      <c r="AL582" s="105" t="str">
        <f>IF(BS_CONTROLE[[#This Row],[Entre - Estações]]=0, "-", BS_CONTROLE[[#This Row],[Entre - Estações]])</f>
        <v>-</v>
      </c>
      <c r="AM582" s="105" t="str">
        <f>IF(BS_CONTROLE[[#This Row],[SB]]=0, "-", BS_CONTROLE[[#This Row],[SB]])</f>
        <v>-</v>
      </c>
      <c r="AN582" s="105" t="str">
        <f>IF(BS_CONTROLE[[#This Row],[SUB]]=0, "-", BS_CONTROLE[[#This Row],[SUB]])</f>
        <v>-</v>
      </c>
      <c r="AO582" s="105">
        <f>BS_CONTROLE[[#This Row],[KM - Inicio]]</f>
        <v>0</v>
      </c>
      <c r="AP582" s="105">
        <f>BS_CONTROLE[[#This Row],[KM - Inicio]]</f>
        <v>0</v>
      </c>
      <c r="AQ582" s="108"/>
      <c r="AR582" s="108"/>
      <c r="AS582" s="108"/>
      <c r="AT582" s="135"/>
      <c r="AU582" s="135"/>
      <c r="AV582" s="13"/>
      <c r="AW582" s="13"/>
      <c r="AX582" s="176" t="str">
        <f>IF(D582="","*",IFERROR(IF(ISODD(COUNT(AR582:AW582)),"ERRO",SUM((AS582-AR582),(AU582-AT582),(AW582-AV582))),"ERRO"))</f>
        <v>*</v>
      </c>
      <c r="AY582" s="153"/>
      <c r="AZ582" s="109"/>
      <c r="BA582" s="9" t="str">
        <f>IFERROR(_xlfn.XLOOKUP(AH582, BS_ATIVIDADE[ATIVIDADE],BS_ATIVIDADE[UNIDADE] ), "*")</f>
        <v>*</v>
      </c>
      <c r="BB582" s="12" t="str" cm="1">
        <f t="array" ref="BB5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2" s="12" t="str" cm="1">
        <f t="array" ref="BC5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2" s="10" t="str" cm="1">
        <f t="array" ref="BD5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2" s="150"/>
      <c r="BF582" s="15"/>
      <c r="BG582" s="16"/>
      <c r="BH582" s="16"/>
      <c r="BI582" s="16"/>
      <c r="BJ582" s="17"/>
      <c r="BK582" s="15"/>
      <c r="BL582" s="130"/>
      <c r="BM582" s="130"/>
      <c r="BN582" s="130"/>
      <c r="BO582" s="17"/>
      <c r="BP582" s="11" t="str">
        <f t="shared" si="33"/>
        <v>Aderente</v>
      </c>
      <c r="BQ582" s="18" t="str">
        <f>IF(OR(B582="",E582=""),"*",AX582/O582)</f>
        <v>*</v>
      </c>
      <c r="BR582" s="18" t="str">
        <f>IF(OR(B582="",E582=""),"*",AZ582/P582)</f>
        <v>*</v>
      </c>
      <c r="BS582" s="210" t="str">
        <f t="shared" si="34"/>
        <v/>
      </c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</row>
    <row r="583" spans="1:122">
      <c r="A583" s="45" t="str">
        <f t="shared" si="32"/>
        <v/>
      </c>
      <c r="B583" s="102"/>
      <c r="C583" s="134" t="str">
        <f>IF(BS_CONTROLE[[#This Row],[DATA]]="","",WEEKNUM(BS_CONTROLE[[#This Row],[DATA]]))</f>
        <v/>
      </c>
      <c r="D583" s="104"/>
      <c r="E583" s="126"/>
      <c r="F583" s="142" t="str">
        <f>IF(D583="","*",VLOOKUP(E583,BS_ATIVIDADE[],3,FALSE))</f>
        <v>*</v>
      </c>
      <c r="G583" s="106"/>
      <c r="H583" s="106"/>
      <c r="I583" s="105"/>
      <c r="J583" s="105"/>
      <c r="K583" s="105"/>
      <c r="L583" s="127" t="str" cm="1">
        <f t="array" ref="L5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3" s="127" t="str" cm="1">
        <f t="array" ref="M5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3" s="106"/>
      <c r="O583" s="106"/>
      <c r="P583" s="105"/>
      <c r="Q583" s="9" t="str">
        <f>IF(E583=0, "*", IFERROR(_xlfn.XLOOKUP(E583, BS_ATIVIDADE[ATIVIDADE], BS_ATIVIDADE[UNIDADE]), "*"))</f>
        <v>*</v>
      </c>
      <c r="R583" s="128" t="str" cm="1">
        <f t="array" ref="R5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3" s="128" t="str" cm="1">
        <f t="array" ref="S5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3" s="10" t="str" cm="1">
        <f t="array" ref="T5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3" s="105"/>
      <c r="V583" s="151"/>
      <c r="W583" s="104"/>
      <c r="X583" s="129"/>
      <c r="Y583" s="104"/>
      <c r="Z583" s="105"/>
      <c r="AA583" s="103"/>
      <c r="AB583" s="152"/>
      <c r="AC583" s="107"/>
      <c r="AD583" s="105"/>
      <c r="AE583" s="105"/>
      <c r="AF583" s="105"/>
      <c r="AG583" s="14"/>
      <c r="AH583" s="126" t="str">
        <f>IF(BS_CONTROLE[[#This Row],[Atividade]]=0, "-", BS_CONTROLE[[#This Row],[Atividade]])</f>
        <v>-</v>
      </c>
      <c r="AI583" s="8" t="str">
        <f>IF(BS_CONTROLE[[#This Row],[Atividade]]=0, "-", BS_CONTROLE[[#This Row],[Atividade]])</f>
        <v>-</v>
      </c>
      <c r="AJ583" s="30">
        <f>BS_CONTROLE[[#This Row],[Local - Partida]]</f>
        <v>0</v>
      </c>
      <c r="AK583" s="30">
        <f>BS_CONTROLE[[#This Row],[Local - Encerramento]]</f>
        <v>0</v>
      </c>
      <c r="AL583" s="105" t="str">
        <f>IF(BS_CONTROLE[[#This Row],[Entre - Estações]]=0, "-", BS_CONTROLE[[#This Row],[Entre - Estações]])</f>
        <v>-</v>
      </c>
      <c r="AM583" s="105" t="str">
        <f>IF(BS_CONTROLE[[#This Row],[SB]]=0, "-", BS_CONTROLE[[#This Row],[SB]])</f>
        <v>-</v>
      </c>
      <c r="AN583" s="105" t="str">
        <f>IF(BS_CONTROLE[[#This Row],[SUB]]=0, "-", BS_CONTROLE[[#This Row],[SUB]])</f>
        <v>-</v>
      </c>
      <c r="AO583" s="105">
        <f>BS_CONTROLE[[#This Row],[KM - Inicio]]</f>
        <v>0</v>
      </c>
      <c r="AP583" s="105">
        <f>BS_CONTROLE[[#This Row],[KM - Inicio]]</f>
        <v>0</v>
      </c>
      <c r="AQ583" s="108"/>
      <c r="AR583" s="108"/>
      <c r="AS583" s="108"/>
      <c r="AT583" s="135"/>
      <c r="AU583" s="135"/>
      <c r="AV583" s="13"/>
      <c r="AW583" s="13"/>
      <c r="AX583" s="176" t="str">
        <f>IF(D583="","*",IFERROR(IF(ISODD(COUNT(AR583:AW583)),"ERRO",SUM((AS583-AR583),(AU583-AT583),(AW583-AV583))),"ERRO"))</f>
        <v>*</v>
      </c>
      <c r="AY583" s="153"/>
      <c r="AZ583" s="109"/>
      <c r="BA583" s="9" t="str">
        <f>IFERROR(_xlfn.XLOOKUP(AH583, BS_ATIVIDADE[ATIVIDADE],BS_ATIVIDADE[UNIDADE] ), "*")</f>
        <v>*</v>
      </c>
      <c r="BB583" s="12" t="str" cm="1">
        <f t="array" ref="BB5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3" s="12" t="str" cm="1">
        <f t="array" ref="BC5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3" s="10" t="str" cm="1">
        <f t="array" ref="BD5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3" s="150"/>
      <c r="BF583" s="15"/>
      <c r="BG583" s="16"/>
      <c r="BH583" s="16"/>
      <c r="BI583" s="16"/>
      <c r="BJ583" s="17"/>
      <c r="BK583" s="15"/>
      <c r="BL583" s="130"/>
      <c r="BM583" s="130"/>
      <c r="BN583" s="130"/>
      <c r="BO583" s="17"/>
      <c r="BP583" s="11" t="str">
        <f t="shared" si="33"/>
        <v>Aderente</v>
      </c>
      <c r="BQ583" s="18" t="str">
        <f>IF(OR(B583="",E583=""),"*",AX583/O583)</f>
        <v>*</v>
      </c>
      <c r="BR583" s="18" t="str">
        <f>IF(OR(B583="",E583=""),"*",AZ583/P583)</f>
        <v>*</v>
      </c>
      <c r="BS583" s="210" t="str">
        <f t="shared" si="34"/>
        <v/>
      </c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</row>
    <row r="584" spans="1:122">
      <c r="A584" s="45" t="str">
        <f t="shared" si="32"/>
        <v/>
      </c>
      <c r="B584" s="102"/>
      <c r="C584" s="134" t="str">
        <f>IF(BS_CONTROLE[[#This Row],[DATA]]="","",WEEKNUM(BS_CONTROLE[[#This Row],[DATA]]))</f>
        <v/>
      </c>
      <c r="D584" s="104"/>
      <c r="E584" s="126"/>
      <c r="F584" s="142" t="str">
        <f>IF(D584="","*",VLOOKUP(E584,BS_ATIVIDADE[],3,FALSE))</f>
        <v>*</v>
      </c>
      <c r="G584" s="106"/>
      <c r="H584" s="106"/>
      <c r="I584" s="105"/>
      <c r="J584" s="105"/>
      <c r="K584" s="105"/>
      <c r="L584" s="127" t="str" cm="1">
        <f t="array" ref="L5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4" s="127" t="str" cm="1">
        <f t="array" ref="M5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4" s="106"/>
      <c r="O584" s="106"/>
      <c r="P584" s="105"/>
      <c r="Q584" s="9" t="str">
        <f>IF(E584=0, "*", IFERROR(_xlfn.XLOOKUP(E584, BS_ATIVIDADE[ATIVIDADE], BS_ATIVIDADE[UNIDADE]), "*"))</f>
        <v>*</v>
      </c>
      <c r="R584" s="128" t="str" cm="1">
        <f t="array" ref="R5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4" s="128" t="str" cm="1">
        <f t="array" ref="S5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4" s="10" t="str" cm="1">
        <f t="array" ref="T5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4" s="105"/>
      <c r="V584" s="151"/>
      <c r="W584" s="104"/>
      <c r="X584" s="129"/>
      <c r="Y584" s="104"/>
      <c r="Z584" s="105"/>
      <c r="AA584" s="103"/>
      <c r="AB584" s="152"/>
      <c r="AC584" s="107"/>
      <c r="AD584" s="105"/>
      <c r="AE584" s="105"/>
      <c r="AF584" s="105"/>
      <c r="AG584" s="14"/>
      <c r="AH584" s="126" t="str">
        <f>IF(BS_CONTROLE[[#This Row],[Atividade]]=0, "-", BS_CONTROLE[[#This Row],[Atividade]])</f>
        <v>-</v>
      </c>
      <c r="AI584" s="8" t="str">
        <f>IF(BS_CONTROLE[[#This Row],[Atividade]]=0, "-", BS_CONTROLE[[#This Row],[Atividade]])</f>
        <v>-</v>
      </c>
      <c r="AJ584" s="30">
        <f>BS_CONTROLE[[#This Row],[Local - Partida]]</f>
        <v>0</v>
      </c>
      <c r="AK584" s="30">
        <f>BS_CONTROLE[[#This Row],[Local - Encerramento]]</f>
        <v>0</v>
      </c>
      <c r="AL584" s="105" t="str">
        <f>IF(BS_CONTROLE[[#This Row],[Entre - Estações]]=0, "-", BS_CONTROLE[[#This Row],[Entre - Estações]])</f>
        <v>-</v>
      </c>
      <c r="AM584" s="105" t="str">
        <f>IF(BS_CONTROLE[[#This Row],[SB]]=0, "-", BS_CONTROLE[[#This Row],[SB]])</f>
        <v>-</v>
      </c>
      <c r="AN584" s="105" t="str">
        <f>IF(BS_CONTROLE[[#This Row],[SUB]]=0, "-", BS_CONTROLE[[#This Row],[SUB]])</f>
        <v>-</v>
      </c>
      <c r="AO584" s="105">
        <f>BS_CONTROLE[[#This Row],[KM - Inicio]]</f>
        <v>0</v>
      </c>
      <c r="AP584" s="105">
        <f>BS_CONTROLE[[#This Row],[KM - Inicio]]</f>
        <v>0</v>
      </c>
      <c r="AQ584" s="108"/>
      <c r="AR584" s="108"/>
      <c r="AS584" s="108"/>
      <c r="AT584" s="135"/>
      <c r="AU584" s="135"/>
      <c r="AV584" s="13"/>
      <c r="AW584" s="13"/>
      <c r="AX584" s="176" t="str">
        <f>IF(D584="","*",IFERROR(IF(ISODD(COUNT(AR584:AW584)),"ERRO",SUM((AS584-AR584),(AU584-AT584),(AW584-AV584))),"ERRO"))</f>
        <v>*</v>
      </c>
      <c r="AY584" s="153"/>
      <c r="AZ584" s="109"/>
      <c r="BA584" s="9" t="str">
        <f>IFERROR(_xlfn.XLOOKUP(AH584, BS_ATIVIDADE[ATIVIDADE],BS_ATIVIDADE[UNIDADE] ), "*")</f>
        <v>*</v>
      </c>
      <c r="BB584" s="12" t="str" cm="1">
        <f t="array" ref="BB5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4" s="12" t="str" cm="1">
        <f t="array" ref="BC5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4" s="10" t="str" cm="1">
        <f t="array" ref="BD5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4" s="150"/>
      <c r="BF584" s="15"/>
      <c r="BG584" s="16"/>
      <c r="BH584" s="16"/>
      <c r="BI584" s="16"/>
      <c r="BJ584" s="17"/>
      <c r="BK584" s="15"/>
      <c r="BL584" s="130"/>
      <c r="BM584" s="130"/>
      <c r="BN584" s="130"/>
      <c r="BO584" s="17"/>
      <c r="BP584" s="11" t="str">
        <f t="shared" si="33"/>
        <v>Aderente</v>
      </c>
      <c r="BQ584" s="18" t="str">
        <f>IF(OR(B584="",E584=""),"*",AX584/O584)</f>
        <v>*</v>
      </c>
      <c r="BR584" s="18" t="str">
        <f>IF(OR(B584="",E584=""),"*",AZ584/P584)</f>
        <v>*</v>
      </c>
      <c r="BS584" s="210" t="str">
        <f t="shared" si="34"/>
        <v/>
      </c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</row>
    <row r="585" spans="1:122">
      <c r="A585" s="45" t="str">
        <f t="shared" si="32"/>
        <v/>
      </c>
      <c r="B585" s="102"/>
      <c r="C585" s="134" t="str">
        <f>IF(BS_CONTROLE[[#This Row],[DATA]]="","",WEEKNUM(BS_CONTROLE[[#This Row],[DATA]]))</f>
        <v/>
      </c>
      <c r="D585" s="104"/>
      <c r="E585" s="126"/>
      <c r="F585" s="142" t="str">
        <f>IF(D585="","*",VLOOKUP(E585,BS_ATIVIDADE[],3,FALSE))</f>
        <v>*</v>
      </c>
      <c r="G585" s="106"/>
      <c r="H585" s="106"/>
      <c r="I585" s="105"/>
      <c r="J585" s="105"/>
      <c r="K585" s="105"/>
      <c r="L585" s="127" t="str" cm="1">
        <f t="array" ref="L5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5" s="127" t="str" cm="1">
        <f t="array" ref="M5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5" s="106"/>
      <c r="O585" s="106"/>
      <c r="P585" s="105"/>
      <c r="Q585" s="9" t="str">
        <f>IF(E585=0, "*", IFERROR(_xlfn.XLOOKUP(E585, BS_ATIVIDADE[ATIVIDADE], BS_ATIVIDADE[UNIDADE]), "*"))</f>
        <v>*</v>
      </c>
      <c r="R585" s="128" t="str" cm="1">
        <f t="array" ref="R5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5" s="128" t="str" cm="1">
        <f t="array" ref="S5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5" s="10" t="str" cm="1">
        <f t="array" ref="T5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5" s="105"/>
      <c r="V585" s="151"/>
      <c r="W585" s="104"/>
      <c r="X585" s="129"/>
      <c r="Y585" s="104"/>
      <c r="Z585" s="105"/>
      <c r="AA585" s="103"/>
      <c r="AB585" s="152"/>
      <c r="AC585" s="107"/>
      <c r="AD585" s="105"/>
      <c r="AE585" s="105"/>
      <c r="AF585" s="105"/>
      <c r="AG585" s="14"/>
      <c r="AH585" s="126" t="str">
        <f>IF(BS_CONTROLE[[#This Row],[Atividade]]=0, "-", BS_CONTROLE[[#This Row],[Atividade]])</f>
        <v>-</v>
      </c>
      <c r="AI585" s="8" t="str">
        <f>IF(BS_CONTROLE[[#This Row],[Atividade]]=0, "-", BS_CONTROLE[[#This Row],[Atividade]])</f>
        <v>-</v>
      </c>
      <c r="AJ585" s="30">
        <f>BS_CONTROLE[[#This Row],[Local - Partida]]</f>
        <v>0</v>
      </c>
      <c r="AK585" s="30">
        <f>BS_CONTROLE[[#This Row],[Local - Encerramento]]</f>
        <v>0</v>
      </c>
      <c r="AL585" s="105" t="str">
        <f>IF(BS_CONTROLE[[#This Row],[Entre - Estações]]=0, "-", BS_CONTROLE[[#This Row],[Entre - Estações]])</f>
        <v>-</v>
      </c>
      <c r="AM585" s="105" t="str">
        <f>IF(BS_CONTROLE[[#This Row],[SB]]=0, "-", BS_CONTROLE[[#This Row],[SB]])</f>
        <v>-</v>
      </c>
      <c r="AN585" s="105" t="str">
        <f>IF(BS_CONTROLE[[#This Row],[SUB]]=0, "-", BS_CONTROLE[[#This Row],[SUB]])</f>
        <v>-</v>
      </c>
      <c r="AO585" s="105">
        <f>BS_CONTROLE[[#This Row],[KM - Inicio]]</f>
        <v>0</v>
      </c>
      <c r="AP585" s="105">
        <f>BS_CONTROLE[[#This Row],[KM - Inicio]]</f>
        <v>0</v>
      </c>
      <c r="AQ585" s="108"/>
      <c r="AR585" s="108"/>
      <c r="AS585" s="108"/>
      <c r="AT585" s="135"/>
      <c r="AU585" s="135"/>
      <c r="AV585" s="13"/>
      <c r="AW585" s="13"/>
      <c r="AX585" s="176" t="str">
        <f>IF(D585="","*",IFERROR(IF(ISODD(COUNT(AR585:AW585)),"ERRO",SUM((AS585-AR585),(AU585-AT585),(AW585-AV585))),"ERRO"))</f>
        <v>*</v>
      </c>
      <c r="AY585" s="153"/>
      <c r="AZ585" s="109"/>
      <c r="BA585" s="9" t="str">
        <f>IFERROR(_xlfn.XLOOKUP(AH585, BS_ATIVIDADE[ATIVIDADE],BS_ATIVIDADE[UNIDADE] ), "*")</f>
        <v>*</v>
      </c>
      <c r="BB585" s="12" t="str" cm="1">
        <f t="array" ref="BB5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5" s="12" t="str" cm="1">
        <f t="array" ref="BC5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5" s="10" t="str" cm="1">
        <f t="array" ref="BD5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5" s="150"/>
      <c r="BF585" s="15"/>
      <c r="BG585" s="16"/>
      <c r="BH585" s="16"/>
      <c r="BI585" s="16"/>
      <c r="BJ585" s="17"/>
      <c r="BK585" s="15"/>
      <c r="BL585" s="130"/>
      <c r="BM585" s="130"/>
      <c r="BN585" s="130"/>
      <c r="BO585" s="17"/>
      <c r="BP585" s="11" t="str">
        <f t="shared" si="33"/>
        <v>Aderente</v>
      </c>
      <c r="BQ585" s="18" t="str">
        <f>IF(OR(B585="",E585=""),"*",AX585/O585)</f>
        <v>*</v>
      </c>
      <c r="BR585" s="18" t="str">
        <f>IF(OR(B585="",E585=""),"*",AZ585/P585)</f>
        <v>*</v>
      </c>
      <c r="BS585" s="210" t="str">
        <f t="shared" si="34"/>
        <v/>
      </c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</row>
    <row r="586" spans="1:122">
      <c r="A586" s="45" t="str">
        <f t="shared" si="32"/>
        <v/>
      </c>
      <c r="B586" s="102"/>
      <c r="C586" s="134" t="str">
        <f>IF(BS_CONTROLE[[#This Row],[DATA]]="","",WEEKNUM(BS_CONTROLE[[#This Row],[DATA]]))</f>
        <v/>
      </c>
      <c r="D586" s="104"/>
      <c r="E586" s="126"/>
      <c r="F586" s="142" t="str">
        <f>IF(D586="","*",VLOOKUP(E586,BS_ATIVIDADE[],3,FALSE))</f>
        <v>*</v>
      </c>
      <c r="G586" s="106"/>
      <c r="H586" s="106"/>
      <c r="I586" s="105"/>
      <c r="J586" s="105"/>
      <c r="K586" s="105"/>
      <c r="L586" s="127" t="str" cm="1">
        <f t="array" ref="L5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6" s="127" t="str" cm="1">
        <f t="array" ref="M5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6" s="106"/>
      <c r="O586" s="106"/>
      <c r="P586" s="105"/>
      <c r="Q586" s="9" t="str">
        <f>IF(E586=0, "*", IFERROR(_xlfn.XLOOKUP(E586, BS_ATIVIDADE[ATIVIDADE], BS_ATIVIDADE[UNIDADE]), "*"))</f>
        <v>*</v>
      </c>
      <c r="R586" s="128" t="str" cm="1">
        <f t="array" ref="R5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6" s="128" t="str" cm="1">
        <f t="array" ref="S5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6" s="10" t="str" cm="1">
        <f t="array" ref="T5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6" s="105"/>
      <c r="V586" s="151"/>
      <c r="W586" s="104"/>
      <c r="X586" s="129"/>
      <c r="Y586" s="104"/>
      <c r="Z586" s="105"/>
      <c r="AA586" s="103"/>
      <c r="AB586" s="152"/>
      <c r="AC586" s="107"/>
      <c r="AD586" s="105"/>
      <c r="AE586" s="105"/>
      <c r="AF586" s="105"/>
      <c r="AG586" s="14"/>
      <c r="AH586" s="126" t="str">
        <f>IF(BS_CONTROLE[[#This Row],[Atividade]]=0, "-", BS_CONTROLE[[#This Row],[Atividade]])</f>
        <v>-</v>
      </c>
      <c r="AI586" s="8" t="str">
        <f>IF(BS_CONTROLE[[#This Row],[Atividade]]=0, "-", BS_CONTROLE[[#This Row],[Atividade]])</f>
        <v>-</v>
      </c>
      <c r="AJ586" s="30">
        <f>BS_CONTROLE[[#This Row],[Local - Partida]]</f>
        <v>0</v>
      </c>
      <c r="AK586" s="30">
        <f>BS_CONTROLE[[#This Row],[Local - Encerramento]]</f>
        <v>0</v>
      </c>
      <c r="AL586" s="105" t="str">
        <f>IF(BS_CONTROLE[[#This Row],[Entre - Estações]]=0, "-", BS_CONTROLE[[#This Row],[Entre - Estações]])</f>
        <v>-</v>
      </c>
      <c r="AM586" s="105" t="str">
        <f>IF(BS_CONTROLE[[#This Row],[SB]]=0, "-", BS_CONTROLE[[#This Row],[SB]])</f>
        <v>-</v>
      </c>
      <c r="AN586" s="105" t="str">
        <f>IF(BS_CONTROLE[[#This Row],[SUB]]=0, "-", BS_CONTROLE[[#This Row],[SUB]])</f>
        <v>-</v>
      </c>
      <c r="AO586" s="105">
        <f>BS_CONTROLE[[#This Row],[KM - Inicio]]</f>
        <v>0</v>
      </c>
      <c r="AP586" s="105">
        <f>BS_CONTROLE[[#This Row],[KM - Inicio]]</f>
        <v>0</v>
      </c>
      <c r="AQ586" s="108"/>
      <c r="AR586" s="108"/>
      <c r="AS586" s="108"/>
      <c r="AT586" s="135"/>
      <c r="AU586" s="135"/>
      <c r="AV586" s="13"/>
      <c r="AW586" s="13"/>
      <c r="AX586" s="176" t="str">
        <f>IF(D586="","*",IFERROR(IF(ISODD(COUNT(AR586:AW586)),"ERRO",SUM((AS586-AR586),(AU586-AT586),(AW586-AV586))),"ERRO"))</f>
        <v>*</v>
      </c>
      <c r="AY586" s="153"/>
      <c r="AZ586" s="109"/>
      <c r="BA586" s="9" t="str">
        <f>IFERROR(_xlfn.XLOOKUP(AH586, BS_ATIVIDADE[ATIVIDADE],BS_ATIVIDADE[UNIDADE] ), "*")</f>
        <v>*</v>
      </c>
      <c r="BB586" s="12" t="str" cm="1">
        <f t="array" ref="BB5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6" s="12" t="str" cm="1">
        <f t="array" ref="BC5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6" s="10" t="str" cm="1">
        <f t="array" ref="BD5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6" s="150"/>
      <c r="BF586" s="15"/>
      <c r="BG586" s="16"/>
      <c r="BH586" s="16"/>
      <c r="BI586" s="16"/>
      <c r="BJ586" s="17"/>
      <c r="BK586" s="15"/>
      <c r="BL586" s="130"/>
      <c r="BM586" s="130"/>
      <c r="BN586" s="130"/>
      <c r="BO586" s="17"/>
      <c r="BP586" s="11" t="str">
        <f t="shared" si="33"/>
        <v>Aderente</v>
      </c>
      <c r="BQ586" s="18" t="str">
        <f>IF(OR(B586="",E586=""),"*",AX586/O586)</f>
        <v>*</v>
      </c>
      <c r="BR586" s="18" t="str">
        <f>IF(OR(B586="",E586=""),"*",AZ586/P586)</f>
        <v>*</v>
      </c>
      <c r="BS586" s="210" t="str">
        <f t="shared" si="34"/>
        <v/>
      </c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</row>
    <row r="587" spans="1:122">
      <c r="A587" s="45" t="str">
        <f t="shared" si="32"/>
        <v/>
      </c>
      <c r="B587" s="102"/>
      <c r="C587" s="134" t="str">
        <f>IF(BS_CONTROLE[[#This Row],[DATA]]="","",WEEKNUM(BS_CONTROLE[[#This Row],[DATA]]))</f>
        <v/>
      </c>
      <c r="D587" s="104"/>
      <c r="E587" s="126"/>
      <c r="F587" s="142" t="str">
        <f>IF(D587="","*",VLOOKUP(E587,BS_ATIVIDADE[],3,FALSE))</f>
        <v>*</v>
      </c>
      <c r="G587" s="106"/>
      <c r="H587" s="106"/>
      <c r="I587" s="105"/>
      <c r="J587" s="105"/>
      <c r="K587" s="105"/>
      <c r="L587" s="127" t="str" cm="1">
        <f t="array" ref="L5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7" s="127" t="str" cm="1">
        <f t="array" ref="M5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7" s="106"/>
      <c r="O587" s="106"/>
      <c r="P587" s="105"/>
      <c r="Q587" s="9" t="str">
        <f>IF(E587=0, "*", IFERROR(_xlfn.XLOOKUP(E587, BS_ATIVIDADE[ATIVIDADE], BS_ATIVIDADE[UNIDADE]), "*"))</f>
        <v>*</v>
      </c>
      <c r="R587" s="128" t="str" cm="1">
        <f t="array" ref="R5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7" s="128" t="str" cm="1">
        <f t="array" ref="S5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7" s="10" t="str" cm="1">
        <f t="array" ref="T5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7" s="105"/>
      <c r="V587" s="151"/>
      <c r="W587" s="104"/>
      <c r="X587" s="129"/>
      <c r="Y587" s="104"/>
      <c r="Z587" s="105"/>
      <c r="AA587" s="103"/>
      <c r="AB587" s="152"/>
      <c r="AC587" s="107"/>
      <c r="AD587" s="105"/>
      <c r="AE587" s="105"/>
      <c r="AF587" s="105"/>
      <c r="AG587" s="14"/>
      <c r="AH587" s="126" t="str">
        <f>IF(BS_CONTROLE[[#This Row],[Atividade]]=0, "-", BS_CONTROLE[[#This Row],[Atividade]])</f>
        <v>-</v>
      </c>
      <c r="AI587" s="8" t="str">
        <f>IF(BS_CONTROLE[[#This Row],[Atividade]]=0, "-", BS_CONTROLE[[#This Row],[Atividade]])</f>
        <v>-</v>
      </c>
      <c r="AJ587" s="30">
        <f>BS_CONTROLE[[#This Row],[Local - Partida]]</f>
        <v>0</v>
      </c>
      <c r="AK587" s="30">
        <f>BS_CONTROLE[[#This Row],[Local - Encerramento]]</f>
        <v>0</v>
      </c>
      <c r="AL587" s="105" t="str">
        <f>IF(BS_CONTROLE[[#This Row],[Entre - Estações]]=0, "-", BS_CONTROLE[[#This Row],[Entre - Estações]])</f>
        <v>-</v>
      </c>
      <c r="AM587" s="105" t="str">
        <f>IF(BS_CONTROLE[[#This Row],[SB]]=0, "-", BS_CONTROLE[[#This Row],[SB]])</f>
        <v>-</v>
      </c>
      <c r="AN587" s="105" t="str">
        <f>IF(BS_CONTROLE[[#This Row],[SUB]]=0, "-", BS_CONTROLE[[#This Row],[SUB]])</f>
        <v>-</v>
      </c>
      <c r="AO587" s="105">
        <f>BS_CONTROLE[[#This Row],[KM - Inicio]]</f>
        <v>0</v>
      </c>
      <c r="AP587" s="105">
        <f>BS_CONTROLE[[#This Row],[KM - Inicio]]</f>
        <v>0</v>
      </c>
      <c r="AQ587" s="108"/>
      <c r="AR587" s="108"/>
      <c r="AS587" s="108"/>
      <c r="AT587" s="135"/>
      <c r="AU587" s="135"/>
      <c r="AV587" s="13"/>
      <c r="AW587" s="13"/>
      <c r="AX587" s="176" t="str">
        <f>IF(D587="","*",IFERROR(IF(ISODD(COUNT(AR587:AW587)),"ERRO",SUM((AS587-AR587),(AU587-AT587),(AW587-AV587))),"ERRO"))</f>
        <v>*</v>
      </c>
      <c r="AY587" s="153"/>
      <c r="AZ587" s="109"/>
      <c r="BA587" s="9" t="str">
        <f>IFERROR(_xlfn.XLOOKUP(AH587, BS_ATIVIDADE[ATIVIDADE],BS_ATIVIDADE[UNIDADE] ), "*")</f>
        <v>*</v>
      </c>
      <c r="BB587" s="12" t="str" cm="1">
        <f t="array" ref="BB5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7" s="12" t="str" cm="1">
        <f t="array" ref="BC5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7" s="10" t="str" cm="1">
        <f t="array" ref="BD5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7" s="150"/>
      <c r="BF587" s="15"/>
      <c r="BG587" s="16"/>
      <c r="BH587" s="16"/>
      <c r="BI587" s="16"/>
      <c r="BJ587" s="17"/>
      <c r="BK587" s="15"/>
      <c r="BL587" s="130"/>
      <c r="BM587" s="130"/>
      <c r="BN587" s="130"/>
      <c r="BO587" s="17"/>
      <c r="BP587" s="11" t="str">
        <f t="shared" si="33"/>
        <v>Aderente</v>
      </c>
      <c r="BQ587" s="18" t="str">
        <f>IF(OR(B587="",E587=""),"*",AX587/O587)</f>
        <v>*</v>
      </c>
      <c r="BR587" s="18" t="str">
        <f>IF(OR(B587="",E587=""),"*",AZ587/P587)</f>
        <v>*</v>
      </c>
      <c r="BS587" s="210" t="str">
        <f t="shared" si="34"/>
        <v/>
      </c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</row>
    <row r="588" spans="1:122">
      <c r="A588" s="45" t="str">
        <f t="shared" si="32"/>
        <v/>
      </c>
      <c r="B588" s="102"/>
      <c r="C588" s="134" t="str">
        <f>IF(BS_CONTROLE[[#This Row],[DATA]]="","",WEEKNUM(BS_CONTROLE[[#This Row],[DATA]]))</f>
        <v/>
      </c>
      <c r="D588" s="104"/>
      <c r="E588" s="126"/>
      <c r="F588" s="142" t="str">
        <f>IF(D588="","*",VLOOKUP(E588,BS_ATIVIDADE[],3,FALSE))</f>
        <v>*</v>
      </c>
      <c r="G588" s="106"/>
      <c r="H588" s="106"/>
      <c r="I588" s="105"/>
      <c r="J588" s="105"/>
      <c r="K588" s="105"/>
      <c r="L588" s="127" t="str" cm="1">
        <f t="array" ref="L5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8" s="127" t="str" cm="1">
        <f t="array" ref="M5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8" s="106"/>
      <c r="O588" s="106"/>
      <c r="P588" s="105"/>
      <c r="Q588" s="9" t="str">
        <f>IF(E588=0, "*", IFERROR(_xlfn.XLOOKUP(E588, BS_ATIVIDADE[ATIVIDADE], BS_ATIVIDADE[UNIDADE]), "*"))</f>
        <v>*</v>
      </c>
      <c r="R588" s="128" t="str" cm="1">
        <f t="array" ref="R5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8" s="128" t="str" cm="1">
        <f t="array" ref="S5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8" s="10" t="str" cm="1">
        <f t="array" ref="T5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8" s="105"/>
      <c r="V588" s="151"/>
      <c r="W588" s="104"/>
      <c r="X588" s="129"/>
      <c r="Y588" s="104"/>
      <c r="Z588" s="105"/>
      <c r="AA588" s="103"/>
      <c r="AB588" s="152"/>
      <c r="AC588" s="107"/>
      <c r="AD588" s="105"/>
      <c r="AE588" s="105"/>
      <c r="AF588" s="105"/>
      <c r="AG588" s="14"/>
      <c r="AH588" s="126" t="str">
        <f>IF(BS_CONTROLE[[#This Row],[Atividade]]=0, "-", BS_CONTROLE[[#This Row],[Atividade]])</f>
        <v>-</v>
      </c>
      <c r="AI588" s="8" t="str">
        <f>IF(BS_CONTROLE[[#This Row],[Atividade]]=0, "-", BS_CONTROLE[[#This Row],[Atividade]])</f>
        <v>-</v>
      </c>
      <c r="AJ588" s="30">
        <f>BS_CONTROLE[[#This Row],[Local - Partida]]</f>
        <v>0</v>
      </c>
      <c r="AK588" s="30">
        <f>BS_CONTROLE[[#This Row],[Local - Encerramento]]</f>
        <v>0</v>
      </c>
      <c r="AL588" s="105" t="str">
        <f>IF(BS_CONTROLE[[#This Row],[Entre - Estações]]=0, "-", BS_CONTROLE[[#This Row],[Entre - Estações]])</f>
        <v>-</v>
      </c>
      <c r="AM588" s="105" t="str">
        <f>IF(BS_CONTROLE[[#This Row],[SB]]=0, "-", BS_CONTROLE[[#This Row],[SB]])</f>
        <v>-</v>
      </c>
      <c r="AN588" s="105" t="str">
        <f>IF(BS_CONTROLE[[#This Row],[SUB]]=0, "-", BS_CONTROLE[[#This Row],[SUB]])</f>
        <v>-</v>
      </c>
      <c r="AO588" s="105">
        <f>BS_CONTROLE[[#This Row],[KM - Inicio]]</f>
        <v>0</v>
      </c>
      <c r="AP588" s="105">
        <f>BS_CONTROLE[[#This Row],[KM - Inicio]]</f>
        <v>0</v>
      </c>
      <c r="AQ588" s="108"/>
      <c r="AR588" s="108"/>
      <c r="AS588" s="108"/>
      <c r="AT588" s="135"/>
      <c r="AU588" s="135"/>
      <c r="AV588" s="13"/>
      <c r="AW588" s="13"/>
      <c r="AX588" s="176" t="str">
        <f>IF(D588="","*",IFERROR(IF(ISODD(COUNT(AR588:AW588)),"ERRO",SUM((AS588-AR588),(AU588-AT588),(AW588-AV588))),"ERRO"))</f>
        <v>*</v>
      </c>
      <c r="AY588" s="153"/>
      <c r="AZ588" s="109"/>
      <c r="BA588" s="9" t="str">
        <f>IFERROR(_xlfn.XLOOKUP(AH588, BS_ATIVIDADE[ATIVIDADE],BS_ATIVIDADE[UNIDADE] ), "*")</f>
        <v>*</v>
      </c>
      <c r="BB588" s="12" t="str" cm="1">
        <f t="array" ref="BB5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8" s="12" t="str" cm="1">
        <f t="array" ref="BC5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8" s="10" t="str" cm="1">
        <f t="array" ref="BD5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8" s="150"/>
      <c r="BF588" s="15"/>
      <c r="BG588" s="16"/>
      <c r="BH588" s="16"/>
      <c r="BI588" s="16"/>
      <c r="BJ588" s="17"/>
      <c r="BK588" s="15"/>
      <c r="BL588" s="130"/>
      <c r="BM588" s="130"/>
      <c r="BN588" s="130"/>
      <c r="BO588" s="17"/>
      <c r="BP588" s="11" t="str">
        <f t="shared" si="33"/>
        <v>Aderente</v>
      </c>
      <c r="BQ588" s="18" t="str">
        <f>IF(OR(B588="",E588=""),"*",AX588/O588)</f>
        <v>*</v>
      </c>
      <c r="BR588" s="18" t="str">
        <f>IF(OR(B588="",E588=""),"*",AZ588/P588)</f>
        <v>*</v>
      </c>
      <c r="BS588" s="210" t="str">
        <f t="shared" si="34"/>
        <v/>
      </c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</row>
    <row r="589" spans="1:122">
      <c r="A589" s="45" t="str">
        <f t="shared" si="32"/>
        <v/>
      </c>
      <c r="B589" s="102"/>
      <c r="C589" s="134" t="str">
        <f>IF(BS_CONTROLE[[#This Row],[DATA]]="","",WEEKNUM(BS_CONTROLE[[#This Row],[DATA]]))</f>
        <v/>
      </c>
      <c r="D589" s="104"/>
      <c r="E589" s="126"/>
      <c r="F589" s="142" t="str">
        <f>IF(D589="","*",VLOOKUP(E589,BS_ATIVIDADE[],3,FALSE))</f>
        <v>*</v>
      </c>
      <c r="G589" s="106"/>
      <c r="H589" s="106"/>
      <c r="I589" s="105"/>
      <c r="J589" s="105"/>
      <c r="K589" s="105"/>
      <c r="L589" s="127" t="str" cm="1">
        <f t="array" ref="L5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89" s="127" t="str" cm="1">
        <f t="array" ref="M5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89" s="106"/>
      <c r="O589" s="106"/>
      <c r="P589" s="105"/>
      <c r="Q589" s="9" t="str">
        <f>IF(E589=0, "*", IFERROR(_xlfn.XLOOKUP(E589, BS_ATIVIDADE[ATIVIDADE], BS_ATIVIDADE[UNIDADE]), "*"))</f>
        <v>*</v>
      </c>
      <c r="R589" s="128" t="str" cm="1">
        <f t="array" ref="R5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89" s="128" t="str" cm="1">
        <f t="array" ref="S5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89" s="10" t="str" cm="1">
        <f t="array" ref="T5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89" s="105"/>
      <c r="V589" s="151"/>
      <c r="W589" s="104"/>
      <c r="X589" s="129"/>
      <c r="Y589" s="104"/>
      <c r="Z589" s="105"/>
      <c r="AA589" s="103"/>
      <c r="AB589" s="152"/>
      <c r="AC589" s="107"/>
      <c r="AD589" s="105"/>
      <c r="AE589" s="105"/>
      <c r="AF589" s="105"/>
      <c r="AG589" s="14"/>
      <c r="AH589" s="126" t="str">
        <f>IF(BS_CONTROLE[[#This Row],[Atividade]]=0, "-", BS_CONTROLE[[#This Row],[Atividade]])</f>
        <v>-</v>
      </c>
      <c r="AI589" s="8" t="str">
        <f>IF(BS_CONTROLE[[#This Row],[Atividade]]=0, "-", BS_CONTROLE[[#This Row],[Atividade]])</f>
        <v>-</v>
      </c>
      <c r="AJ589" s="30">
        <f>BS_CONTROLE[[#This Row],[Local - Partida]]</f>
        <v>0</v>
      </c>
      <c r="AK589" s="30">
        <f>BS_CONTROLE[[#This Row],[Local - Encerramento]]</f>
        <v>0</v>
      </c>
      <c r="AL589" s="105" t="str">
        <f>IF(BS_CONTROLE[[#This Row],[Entre - Estações]]=0, "-", BS_CONTROLE[[#This Row],[Entre - Estações]])</f>
        <v>-</v>
      </c>
      <c r="AM589" s="105" t="str">
        <f>IF(BS_CONTROLE[[#This Row],[SB]]=0, "-", BS_CONTROLE[[#This Row],[SB]])</f>
        <v>-</v>
      </c>
      <c r="AN589" s="105" t="str">
        <f>IF(BS_CONTROLE[[#This Row],[SUB]]=0, "-", BS_CONTROLE[[#This Row],[SUB]])</f>
        <v>-</v>
      </c>
      <c r="AO589" s="105">
        <f>BS_CONTROLE[[#This Row],[KM - Inicio]]</f>
        <v>0</v>
      </c>
      <c r="AP589" s="105">
        <f>BS_CONTROLE[[#This Row],[KM - Inicio]]</f>
        <v>0</v>
      </c>
      <c r="AQ589" s="108"/>
      <c r="AR589" s="108"/>
      <c r="AS589" s="108"/>
      <c r="AT589" s="135"/>
      <c r="AU589" s="135"/>
      <c r="AV589" s="13"/>
      <c r="AW589" s="13"/>
      <c r="AX589" s="176" t="str">
        <f>IF(D589="","*",IFERROR(IF(ISODD(COUNT(AR589:AW589)),"ERRO",SUM((AS589-AR589),(AU589-AT589),(AW589-AV589))),"ERRO"))</f>
        <v>*</v>
      </c>
      <c r="AY589" s="153"/>
      <c r="AZ589" s="109"/>
      <c r="BA589" s="9" t="str">
        <f>IFERROR(_xlfn.XLOOKUP(AH589, BS_ATIVIDADE[ATIVIDADE],BS_ATIVIDADE[UNIDADE] ), "*")</f>
        <v>*</v>
      </c>
      <c r="BB589" s="12" t="str" cm="1">
        <f t="array" ref="BB5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89" s="12" t="str" cm="1">
        <f t="array" ref="BC5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89" s="10" t="str" cm="1">
        <f t="array" ref="BD5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89" s="150"/>
      <c r="BF589" s="15"/>
      <c r="BG589" s="16"/>
      <c r="BH589" s="16"/>
      <c r="BI589" s="16"/>
      <c r="BJ589" s="17"/>
      <c r="BK589" s="15"/>
      <c r="BL589" s="130"/>
      <c r="BM589" s="130"/>
      <c r="BN589" s="130"/>
      <c r="BO589" s="17"/>
      <c r="BP589" s="11" t="str">
        <f t="shared" si="33"/>
        <v>Aderente</v>
      </c>
      <c r="BQ589" s="18" t="str">
        <f>IF(OR(B589="",E589=""),"*",AX589/O589)</f>
        <v>*</v>
      </c>
      <c r="BR589" s="18" t="str">
        <f>IF(OR(B589="",E589=""),"*",AZ589/P589)</f>
        <v>*</v>
      </c>
      <c r="BS589" s="210" t="str">
        <f t="shared" si="34"/>
        <v/>
      </c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</row>
    <row r="590" spans="1:122">
      <c r="A590" s="45" t="str">
        <f t="shared" si="32"/>
        <v/>
      </c>
      <c r="B590" s="102"/>
      <c r="C590" s="134" t="str">
        <f>IF(BS_CONTROLE[[#This Row],[DATA]]="","",WEEKNUM(BS_CONTROLE[[#This Row],[DATA]]))</f>
        <v/>
      </c>
      <c r="D590" s="104"/>
      <c r="E590" s="126"/>
      <c r="F590" s="142" t="str">
        <f>IF(D590="","*",VLOOKUP(E590,BS_ATIVIDADE[],3,FALSE))</f>
        <v>*</v>
      </c>
      <c r="G590" s="106"/>
      <c r="H590" s="106"/>
      <c r="I590" s="105"/>
      <c r="J590" s="105"/>
      <c r="K590" s="105"/>
      <c r="L590" s="127" t="str" cm="1">
        <f t="array" ref="L5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0" s="127" t="str" cm="1">
        <f t="array" ref="M5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0" s="106"/>
      <c r="O590" s="106"/>
      <c r="P590" s="105"/>
      <c r="Q590" s="9" t="str">
        <f>IF(E590=0, "*", IFERROR(_xlfn.XLOOKUP(E590, BS_ATIVIDADE[ATIVIDADE], BS_ATIVIDADE[UNIDADE]), "*"))</f>
        <v>*</v>
      </c>
      <c r="R590" s="128" t="str" cm="1">
        <f t="array" ref="R5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0" s="128" t="str" cm="1">
        <f t="array" ref="S5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0" s="10" t="str" cm="1">
        <f t="array" ref="T5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0" s="105"/>
      <c r="V590" s="151"/>
      <c r="W590" s="104"/>
      <c r="X590" s="129"/>
      <c r="Y590" s="104"/>
      <c r="Z590" s="105"/>
      <c r="AA590" s="103"/>
      <c r="AB590" s="152"/>
      <c r="AC590" s="107"/>
      <c r="AD590" s="105"/>
      <c r="AE590" s="105"/>
      <c r="AF590" s="105"/>
      <c r="AG590" s="14"/>
      <c r="AH590" s="126" t="str">
        <f>IF(BS_CONTROLE[[#This Row],[Atividade]]=0, "-", BS_CONTROLE[[#This Row],[Atividade]])</f>
        <v>-</v>
      </c>
      <c r="AI590" s="8" t="str">
        <f>IF(BS_CONTROLE[[#This Row],[Atividade]]=0, "-", BS_CONTROLE[[#This Row],[Atividade]])</f>
        <v>-</v>
      </c>
      <c r="AJ590" s="30">
        <f>BS_CONTROLE[[#This Row],[Local - Partida]]</f>
        <v>0</v>
      </c>
      <c r="AK590" s="30">
        <f>BS_CONTROLE[[#This Row],[Local - Encerramento]]</f>
        <v>0</v>
      </c>
      <c r="AL590" s="105" t="str">
        <f>IF(BS_CONTROLE[[#This Row],[Entre - Estações]]=0, "-", BS_CONTROLE[[#This Row],[Entre - Estações]])</f>
        <v>-</v>
      </c>
      <c r="AM590" s="105" t="str">
        <f>IF(BS_CONTROLE[[#This Row],[SB]]=0, "-", BS_CONTROLE[[#This Row],[SB]])</f>
        <v>-</v>
      </c>
      <c r="AN590" s="105" t="str">
        <f>IF(BS_CONTROLE[[#This Row],[SUB]]=0, "-", BS_CONTROLE[[#This Row],[SUB]])</f>
        <v>-</v>
      </c>
      <c r="AO590" s="105">
        <f>BS_CONTROLE[[#This Row],[KM - Inicio]]</f>
        <v>0</v>
      </c>
      <c r="AP590" s="105">
        <f>BS_CONTROLE[[#This Row],[KM - Inicio]]</f>
        <v>0</v>
      </c>
      <c r="AQ590" s="108"/>
      <c r="AR590" s="108"/>
      <c r="AS590" s="108"/>
      <c r="AT590" s="135"/>
      <c r="AU590" s="135"/>
      <c r="AV590" s="13"/>
      <c r="AW590" s="13"/>
      <c r="AX590" s="176" t="str">
        <f>IF(D590="","*",IFERROR(IF(ISODD(COUNT(AR590:AW590)),"ERRO",SUM((AS590-AR590),(AU590-AT590),(AW590-AV590))),"ERRO"))</f>
        <v>*</v>
      </c>
      <c r="AY590" s="153"/>
      <c r="AZ590" s="109"/>
      <c r="BA590" s="9" t="str">
        <f>IFERROR(_xlfn.XLOOKUP(AH590, BS_ATIVIDADE[ATIVIDADE],BS_ATIVIDADE[UNIDADE] ), "*")</f>
        <v>*</v>
      </c>
      <c r="BB590" s="12" t="str" cm="1">
        <f t="array" ref="BB5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0" s="12" t="str" cm="1">
        <f t="array" ref="BC5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0" s="10" t="str" cm="1">
        <f t="array" ref="BD5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0" s="150"/>
      <c r="BF590" s="15"/>
      <c r="BG590" s="16"/>
      <c r="BH590" s="16"/>
      <c r="BI590" s="16"/>
      <c r="BJ590" s="17"/>
      <c r="BK590" s="15"/>
      <c r="BL590" s="130"/>
      <c r="BM590" s="130"/>
      <c r="BN590" s="130"/>
      <c r="BO590" s="17"/>
      <c r="BP590" s="11" t="str">
        <f t="shared" si="33"/>
        <v>Aderente</v>
      </c>
      <c r="BQ590" s="18" t="str">
        <f>IF(OR(B590="",E590=""),"*",AX590/O590)</f>
        <v>*</v>
      </c>
      <c r="BR590" s="18" t="str">
        <f>IF(OR(B590="",E590=""),"*",AZ590/P590)</f>
        <v>*</v>
      </c>
      <c r="BS590" s="210" t="str">
        <f t="shared" si="34"/>
        <v/>
      </c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</row>
    <row r="591" spans="1:122">
      <c r="A591" s="45" t="str">
        <f t="shared" si="32"/>
        <v/>
      </c>
      <c r="B591" s="102"/>
      <c r="C591" s="134" t="str">
        <f>IF(BS_CONTROLE[[#This Row],[DATA]]="","",WEEKNUM(BS_CONTROLE[[#This Row],[DATA]]))</f>
        <v/>
      </c>
      <c r="D591" s="104"/>
      <c r="E591" s="126"/>
      <c r="F591" s="142" t="str">
        <f>IF(D591="","*",VLOOKUP(E591,BS_ATIVIDADE[],3,FALSE))</f>
        <v>*</v>
      </c>
      <c r="G591" s="106"/>
      <c r="H591" s="106"/>
      <c r="I591" s="105"/>
      <c r="J591" s="105"/>
      <c r="K591" s="105"/>
      <c r="L591" s="127" t="str" cm="1">
        <f t="array" ref="L5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1" s="127" t="str" cm="1">
        <f t="array" ref="M5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1" s="106"/>
      <c r="O591" s="106"/>
      <c r="P591" s="105"/>
      <c r="Q591" s="9" t="str">
        <f>IF(E591=0, "*", IFERROR(_xlfn.XLOOKUP(E591, BS_ATIVIDADE[ATIVIDADE], BS_ATIVIDADE[UNIDADE]), "*"))</f>
        <v>*</v>
      </c>
      <c r="R591" s="128" t="str" cm="1">
        <f t="array" ref="R5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1" s="128" t="str" cm="1">
        <f t="array" ref="S5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1" s="10" t="str" cm="1">
        <f t="array" ref="T5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1" s="105"/>
      <c r="V591" s="151"/>
      <c r="W591" s="104"/>
      <c r="X591" s="129"/>
      <c r="Y591" s="104"/>
      <c r="Z591" s="105"/>
      <c r="AA591" s="103"/>
      <c r="AB591" s="152"/>
      <c r="AC591" s="107"/>
      <c r="AD591" s="105"/>
      <c r="AE591" s="105"/>
      <c r="AF591" s="105"/>
      <c r="AG591" s="14"/>
      <c r="AH591" s="126" t="str">
        <f>IF(BS_CONTROLE[[#This Row],[Atividade]]=0, "-", BS_CONTROLE[[#This Row],[Atividade]])</f>
        <v>-</v>
      </c>
      <c r="AI591" s="8" t="str">
        <f>IF(BS_CONTROLE[[#This Row],[Atividade]]=0, "-", BS_CONTROLE[[#This Row],[Atividade]])</f>
        <v>-</v>
      </c>
      <c r="AJ591" s="30">
        <f>BS_CONTROLE[[#This Row],[Local - Partida]]</f>
        <v>0</v>
      </c>
      <c r="AK591" s="30">
        <f>BS_CONTROLE[[#This Row],[Local - Encerramento]]</f>
        <v>0</v>
      </c>
      <c r="AL591" s="105" t="str">
        <f>IF(BS_CONTROLE[[#This Row],[Entre - Estações]]=0, "-", BS_CONTROLE[[#This Row],[Entre - Estações]])</f>
        <v>-</v>
      </c>
      <c r="AM591" s="105" t="str">
        <f>IF(BS_CONTROLE[[#This Row],[SB]]=0, "-", BS_CONTROLE[[#This Row],[SB]])</f>
        <v>-</v>
      </c>
      <c r="AN591" s="105" t="str">
        <f>IF(BS_CONTROLE[[#This Row],[SUB]]=0, "-", BS_CONTROLE[[#This Row],[SUB]])</f>
        <v>-</v>
      </c>
      <c r="AO591" s="105">
        <f>BS_CONTROLE[[#This Row],[KM - Inicio]]</f>
        <v>0</v>
      </c>
      <c r="AP591" s="105">
        <f>BS_CONTROLE[[#This Row],[KM - Inicio]]</f>
        <v>0</v>
      </c>
      <c r="AQ591" s="108"/>
      <c r="AR591" s="108"/>
      <c r="AS591" s="108"/>
      <c r="AT591" s="135"/>
      <c r="AU591" s="135"/>
      <c r="AV591" s="13"/>
      <c r="AW591" s="13"/>
      <c r="AX591" s="176" t="str">
        <f>IF(D591="","*",IFERROR(IF(ISODD(COUNT(AR591:AW591)),"ERRO",SUM((AS591-AR591),(AU591-AT591),(AW591-AV591))),"ERRO"))</f>
        <v>*</v>
      </c>
      <c r="AY591" s="153"/>
      <c r="AZ591" s="109"/>
      <c r="BA591" s="9" t="str">
        <f>IFERROR(_xlfn.XLOOKUP(AH591, BS_ATIVIDADE[ATIVIDADE],BS_ATIVIDADE[UNIDADE] ), "*")</f>
        <v>*</v>
      </c>
      <c r="BB591" s="12" t="str" cm="1">
        <f t="array" ref="BB5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1" s="12" t="str" cm="1">
        <f t="array" ref="BC5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1" s="10" t="str" cm="1">
        <f t="array" ref="BD5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1" s="150"/>
      <c r="BF591" s="15"/>
      <c r="BG591" s="16"/>
      <c r="BH591" s="16"/>
      <c r="BI591" s="16"/>
      <c r="BJ591" s="17"/>
      <c r="BK591" s="15"/>
      <c r="BL591" s="130"/>
      <c r="BM591" s="130"/>
      <c r="BN591" s="130"/>
      <c r="BO591" s="17"/>
      <c r="BP591" s="11" t="str">
        <f t="shared" si="33"/>
        <v>Aderente</v>
      </c>
      <c r="BQ591" s="18" t="str">
        <f>IF(OR(B591="",E591=""),"*",AX591/O591)</f>
        <v>*</v>
      </c>
      <c r="BR591" s="18" t="str">
        <f>IF(OR(B591="",E591=""),"*",AZ591/P591)</f>
        <v>*</v>
      </c>
      <c r="BS591" s="210" t="str">
        <f t="shared" si="34"/>
        <v/>
      </c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</row>
    <row r="592" spans="1:122">
      <c r="A592" s="45" t="str">
        <f t="shared" si="32"/>
        <v/>
      </c>
      <c r="B592" s="102"/>
      <c r="C592" s="134" t="str">
        <f>IF(BS_CONTROLE[[#This Row],[DATA]]="","",WEEKNUM(BS_CONTROLE[[#This Row],[DATA]]))</f>
        <v/>
      </c>
      <c r="D592" s="104"/>
      <c r="E592" s="126"/>
      <c r="F592" s="142" t="str">
        <f>IF(D592="","*",VLOOKUP(E592,BS_ATIVIDADE[],3,FALSE))</f>
        <v>*</v>
      </c>
      <c r="G592" s="106"/>
      <c r="H592" s="106"/>
      <c r="I592" s="105"/>
      <c r="J592" s="105"/>
      <c r="K592" s="105"/>
      <c r="L592" s="127" t="str" cm="1">
        <f t="array" ref="L5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2" s="127" t="str" cm="1">
        <f t="array" ref="M5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2" s="106"/>
      <c r="O592" s="106"/>
      <c r="P592" s="105"/>
      <c r="Q592" s="9" t="str">
        <f>IF(E592=0, "*", IFERROR(_xlfn.XLOOKUP(E592, BS_ATIVIDADE[ATIVIDADE], BS_ATIVIDADE[UNIDADE]), "*"))</f>
        <v>*</v>
      </c>
      <c r="R592" s="128" t="str" cm="1">
        <f t="array" ref="R5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2" s="128" t="str" cm="1">
        <f t="array" ref="S5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2" s="10" t="str" cm="1">
        <f t="array" ref="T5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2" s="105"/>
      <c r="V592" s="151"/>
      <c r="W592" s="104"/>
      <c r="X592" s="129"/>
      <c r="Y592" s="104"/>
      <c r="Z592" s="105"/>
      <c r="AA592" s="103"/>
      <c r="AB592" s="152"/>
      <c r="AC592" s="107"/>
      <c r="AD592" s="105"/>
      <c r="AE592" s="105"/>
      <c r="AF592" s="105"/>
      <c r="AG592" s="14"/>
      <c r="AH592" s="126" t="str">
        <f>IF(BS_CONTROLE[[#This Row],[Atividade]]=0, "-", BS_CONTROLE[[#This Row],[Atividade]])</f>
        <v>-</v>
      </c>
      <c r="AI592" s="8" t="str">
        <f>IF(BS_CONTROLE[[#This Row],[Atividade]]=0, "-", BS_CONTROLE[[#This Row],[Atividade]])</f>
        <v>-</v>
      </c>
      <c r="AJ592" s="30">
        <f>BS_CONTROLE[[#This Row],[Local - Partida]]</f>
        <v>0</v>
      </c>
      <c r="AK592" s="30">
        <f>BS_CONTROLE[[#This Row],[Local - Encerramento]]</f>
        <v>0</v>
      </c>
      <c r="AL592" s="105" t="str">
        <f>IF(BS_CONTROLE[[#This Row],[Entre - Estações]]=0, "-", BS_CONTROLE[[#This Row],[Entre - Estações]])</f>
        <v>-</v>
      </c>
      <c r="AM592" s="105" t="str">
        <f>IF(BS_CONTROLE[[#This Row],[SB]]=0, "-", BS_CONTROLE[[#This Row],[SB]])</f>
        <v>-</v>
      </c>
      <c r="AN592" s="105" t="str">
        <f>IF(BS_CONTROLE[[#This Row],[SUB]]=0, "-", BS_CONTROLE[[#This Row],[SUB]])</f>
        <v>-</v>
      </c>
      <c r="AO592" s="105">
        <f>BS_CONTROLE[[#This Row],[KM - Inicio]]</f>
        <v>0</v>
      </c>
      <c r="AP592" s="105">
        <f>BS_CONTROLE[[#This Row],[KM - Inicio]]</f>
        <v>0</v>
      </c>
      <c r="AQ592" s="108"/>
      <c r="AR592" s="108"/>
      <c r="AS592" s="108"/>
      <c r="AT592" s="135"/>
      <c r="AU592" s="135"/>
      <c r="AV592" s="13"/>
      <c r="AW592" s="13"/>
      <c r="AX592" s="176" t="str">
        <f>IF(D592="","*",IFERROR(IF(ISODD(COUNT(AR592:AW592)),"ERRO",SUM((AS592-AR592),(AU592-AT592),(AW592-AV592))),"ERRO"))</f>
        <v>*</v>
      </c>
      <c r="AY592" s="153"/>
      <c r="AZ592" s="109"/>
      <c r="BA592" s="9" t="str">
        <f>IFERROR(_xlfn.XLOOKUP(AH592, BS_ATIVIDADE[ATIVIDADE],BS_ATIVIDADE[UNIDADE] ), "*")</f>
        <v>*</v>
      </c>
      <c r="BB592" s="12" t="str" cm="1">
        <f t="array" ref="BB5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2" s="12" t="str" cm="1">
        <f t="array" ref="BC5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2" s="10" t="str" cm="1">
        <f t="array" ref="BD5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2" s="150"/>
      <c r="BF592" s="15"/>
      <c r="BG592" s="16"/>
      <c r="BH592" s="16"/>
      <c r="BI592" s="16"/>
      <c r="BJ592" s="17"/>
      <c r="BK592" s="15"/>
      <c r="BL592" s="130"/>
      <c r="BM592" s="130"/>
      <c r="BN592" s="130"/>
      <c r="BO592" s="17"/>
      <c r="BP592" s="11" t="str">
        <f t="shared" si="33"/>
        <v>Aderente</v>
      </c>
      <c r="BQ592" s="18" t="str">
        <f>IF(OR(B592="",E592=""),"*",AX592/O592)</f>
        <v>*</v>
      </c>
      <c r="BR592" s="18" t="str">
        <f>IF(OR(B592="",E592=""),"*",AZ592/P592)</f>
        <v>*</v>
      </c>
      <c r="BS592" s="210" t="str">
        <f t="shared" si="34"/>
        <v/>
      </c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</row>
    <row r="593" spans="1:122">
      <c r="A593" s="45" t="str">
        <f t="shared" si="32"/>
        <v/>
      </c>
      <c r="B593" s="102"/>
      <c r="C593" s="134" t="str">
        <f>IF(BS_CONTROLE[[#This Row],[DATA]]="","",WEEKNUM(BS_CONTROLE[[#This Row],[DATA]]))</f>
        <v/>
      </c>
      <c r="D593" s="104"/>
      <c r="E593" s="126"/>
      <c r="F593" s="142" t="str">
        <f>IF(D593="","*",VLOOKUP(E593,BS_ATIVIDADE[],3,FALSE))</f>
        <v>*</v>
      </c>
      <c r="G593" s="106"/>
      <c r="H593" s="106"/>
      <c r="I593" s="105"/>
      <c r="J593" s="105"/>
      <c r="K593" s="105"/>
      <c r="L593" s="127" t="str" cm="1">
        <f t="array" ref="L5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3" s="127" t="str" cm="1">
        <f t="array" ref="M5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3" s="106"/>
      <c r="O593" s="106"/>
      <c r="P593" s="105"/>
      <c r="Q593" s="9" t="str">
        <f>IF(E593=0, "*", IFERROR(_xlfn.XLOOKUP(E593, BS_ATIVIDADE[ATIVIDADE], BS_ATIVIDADE[UNIDADE]), "*"))</f>
        <v>*</v>
      </c>
      <c r="R593" s="128" t="str" cm="1">
        <f t="array" ref="R5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3" s="128" t="str" cm="1">
        <f t="array" ref="S5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3" s="10" t="str" cm="1">
        <f t="array" ref="T5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3" s="105"/>
      <c r="V593" s="151"/>
      <c r="W593" s="104"/>
      <c r="X593" s="129"/>
      <c r="Y593" s="104"/>
      <c r="Z593" s="105"/>
      <c r="AA593" s="103"/>
      <c r="AB593" s="152"/>
      <c r="AC593" s="107"/>
      <c r="AD593" s="105"/>
      <c r="AE593" s="105"/>
      <c r="AF593" s="105"/>
      <c r="AG593" s="14"/>
      <c r="AH593" s="126" t="str">
        <f>IF(BS_CONTROLE[[#This Row],[Atividade]]=0, "-", BS_CONTROLE[[#This Row],[Atividade]])</f>
        <v>-</v>
      </c>
      <c r="AI593" s="8" t="str">
        <f>IF(BS_CONTROLE[[#This Row],[Atividade]]=0, "-", BS_CONTROLE[[#This Row],[Atividade]])</f>
        <v>-</v>
      </c>
      <c r="AJ593" s="30">
        <f>BS_CONTROLE[[#This Row],[Local - Partida]]</f>
        <v>0</v>
      </c>
      <c r="AK593" s="30">
        <f>BS_CONTROLE[[#This Row],[Local - Encerramento]]</f>
        <v>0</v>
      </c>
      <c r="AL593" s="105" t="str">
        <f>IF(BS_CONTROLE[[#This Row],[Entre - Estações]]=0, "-", BS_CONTROLE[[#This Row],[Entre - Estações]])</f>
        <v>-</v>
      </c>
      <c r="AM593" s="105" t="str">
        <f>IF(BS_CONTROLE[[#This Row],[SB]]=0, "-", BS_CONTROLE[[#This Row],[SB]])</f>
        <v>-</v>
      </c>
      <c r="AN593" s="105" t="str">
        <f>IF(BS_CONTROLE[[#This Row],[SUB]]=0, "-", BS_CONTROLE[[#This Row],[SUB]])</f>
        <v>-</v>
      </c>
      <c r="AO593" s="105">
        <f>BS_CONTROLE[[#This Row],[KM - Inicio]]</f>
        <v>0</v>
      </c>
      <c r="AP593" s="105">
        <f>BS_CONTROLE[[#This Row],[KM - Inicio]]</f>
        <v>0</v>
      </c>
      <c r="AQ593" s="108"/>
      <c r="AR593" s="108"/>
      <c r="AS593" s="108"/>
      <c r="AT593" s="135"/>
      <c r="AU593" s="135"/>
      <c r="AV593" s="13"/>
      <c r="AW593" s="13"/>
      <c r="AX593" s="176" t="str">
        <f>IF(D593="","*",IFERROR(IF(ISODD(COUNT(AR593:AW593)),"ERRO",SUM((AS593-AR593),(AU593-AT593),(AW593-AV593))),"ERRO"))</f>
        <v>*</v>
      </c>
      <c r="AY593" s="153"/>
      <c r="AZ593" s="109"/>
      <c r="BA593" s="9" t="str">
        <f>IFERROR(_xlfn.XLOOKUP(AH593, BS_ATIVIDADE[ATIVIDADE],BS_ATIVIDADE[UNIDADE] ), "*")</f>
        <v>*</v>
      </c>
      <c r="BB593" s="12" t="str" cm="1">
        <f t="array" ref="BB5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3" s="12" t="str" cm="1">
        <f t="array" ref="BC5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3" s="10" t="str" cm="1">
        <f t="array" ref="BD5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3" s="150"/>
      <c r="BF593" s="15"/>
      <c r="BG593" s="16"/>
      <c r="BH593" s="16"/>
      <c r="BI593" s="16"/>
      <c r="BJ593" s="17"/>
      <c r="BK593" s="15"/>
      <c r="BL593" s="130"/>
      <c r="BM593" s="130"/>
      <c r="BN593" s="130"/>
      <c r="BO593" s="17"/>
      <c r="BP593" s="11" t="str">
        <f t="shared" si="33"/>
        <v>Aderente</v>
      </c>
      <c r="BQ593" s="18" t="str">
        <f>IF(OR(B593="",E593=""),"*",AX593/O593)</f>
        <v>*</v>
      </c>
      <c r="BR593" s="18" t="str">
        <f>IF(OR(B593="",E593=""),"*",AZ593/P593)</f>
        <v>*</v>
      </c>
      <c r="BS593" s="210" t="str">
        <f t="shared" si="34"/>
        <v/>
      </c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</row>
    <row r="594" spans="1:122">
      <c r="A594" s="45" t="str">
        <f t="shared" si="32"/>
        <v/>
      </c>
      <c r="B594" s="102"/>
      <c r="C594" s="134" t="str">
        <f>IF(BS_CONTROLE[[#This Row],[DATA]]="","",WEEKNUM(BS_CONTROLE[[#This Row],[DATA]]))</f>
        <v/>
      </c>
      <c r="D594" s="104"/>
      <c r="E594" s="126"/>
      <c r="F594" s="142" t="str">
        <f>IF(D594="","*",VLOOKUP(E594,BS_ATIVIDADE[],3,FALSE))</f>
        <v>*</v>
      </c>
      <c r="G594" s="106"/>
      <c r="H594" s="106"/>
      <c r="I594" s="105"/>
      <c r="J594" s="105"/>
      <c r="K594" s="105"/>
      <c r="L594" s="127" t="str" cm="1">
        <f t="array" ref="L5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4" s="127" t="str" cm="1">
        <f t="array" ref="M5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4" s="106"/>
      <c r="O594" s="106"/>
      <c r="P594" s="105"/>
      <c r="Q594" s="9" t="str">
        <f>IF(E594=0, "*", IFERROR(_xlfn.XLOOKUP(E594, BS_ATIVIDADE[ATIVIDADE], BS_ATIVIDADE[UNIDADE]), "*"))</f>
        <v>*</v>
      </c>
      <c r="R594" s="128" t="str" cm="1">
        <f t="array" ref="R5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4" s="128" t="str" cm="1">
        <f t="array" ref="S5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4" s="10" t="str" cm="1">
        <f t="array" ref="T5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4" s="105"/>
      <c r="V594" s="151"/>
      <c r="W594" s="104"/>
      <c r="X594" s="129"/>
      <c r="Y594" s="104"/>
      <c r="Z594" s="105"/>
      <c r="AA594" s="103"/>
      <c r="AB594" s="152"/>
      <c r="AC594" s="107"/>
      <c r="AD594" s="105"/>
      <c r="AE594" s="105"/>
      <c r="AF594" s="105"/>
      <c r="AG594" s="14"/>
      <c r="AH594" s="126" t="str">
        <f>IF(BS_CONTROLE[[#This Row],[Atividade]]=0, "-", BS_CONTROLE[[#This Row],[Atividade]])</f>
        <v>-</v>
      </c>
      <c r="AI594" s="8" t="str">
        <f>IF(BS_CONTROLE[[#This Row],[Atividade]]=0, "-", BS_CONTROLE[[#This Row],[Atividade]])</f>
        <v>-</v>
      </c>
      <c r="AJ594" s="30">
        <f>BS_CONTROLE[[#This Row],[Local - Partida]]</f>
        <v>0</v>
      </c>
      <c r="AK594" s="30">
        <f>BS_CONTROLE[[#This Row],[Local - Encerramento]]</f>
        <v>0</v>
      </c>
      <c r="AL594" s="105" t="str">
        <f>IF(BS_CONTROLE[[#This Row],[Entre - Estações]]=0, "-", BS_CONTROLE[[#This Row],[Entre - Estações]])</f>
        <v>-</v>
      </c>
      <c r="AM594" s="105" t="str">
        <f>IF(BS_CONTROLE[[#This Row],[SB]]=0, "-", BS_CONTROLE[[#This Row],[SB]])</f>
        <v>-</v>
      </c>
      <c r="AN594" s="105" t="str">
        <f>IF(BS_CONTROLE[[#This Row],[SUB]]=0, "-", BS_CONTROLE[[#This Row],[SUB]])</f>
        <v>-</v>
      </c>
      <c r="AO594" s="105">
        <f>BS_CONTROLE[[#This Row],[KM - Inicio]]</f>
        <v>0</v>
      </c>
      <c r="AP594" s="105">
        <f>BS_CONTROLE[[#This Row],[KM - Inicio]]</f>
        <v>0</v>
      </c>
      <c r="AQ594" s="108"/>
      <c r="AR594" s="108"/>
      <c r="AS594" s="108"/>
      <c r="AT594" s="135"/>
      <c r="AU594" s="135"/>
      <c r="AV594" s="13"/>
      <c r="AW594" s="13"/>
      <c r="AX594" s="176" t="str">
        <f>IF(D594="","*",IFERROR(IF(ISODD(COUNT(AR594:AW594)),"ERRO",SUM((AS594-AR594),(AU594-AT594),(AW594-AV594))),"ERRO"))</f>
        <v>*</v>
      </c>
      <c r="AY594" s="153"/>
      <c r="AZ594" s="109"/>
      <c r="BA594" s="9" t="str">
        <f>IFERROR(_xlfn.XLOOKUP(AH594, BS_ATIVIDADE[ATIVIDADE],BS_ATIVIDADE[UNIDADE] ), "*")</f>
        <v>*</v>
      </c>
      <c r="BB594" s="12" t="str" cm="1">
        <f t="array" ref="BB5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4" s="12" t="str" cm="1">
        <f t="array" ref="BC5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4" s="10" t="str" cm="1">
        <f t="array" ref="BD5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4" s="150"/>
      <c r="BF594" s="15"/>
      <c r="BG594" s="16"/>
      <c r="BH594" s="16"/>
      <c r="BI594" s="16"/>
      <c r="BJ594" s="17"/>
      <c r="BK594" s="15"/>
      <c r="BL594" s="130"/>
      <c r="BM594" s="130"/>
      <c r="BN594" s="130"/>
      <c r="BO594" s="17"/>
      <c r="BP594" s="11" t="str">
        <f t="shared" si="33"/>
        <v>Aderente</v>
      </c>
      <c r="BQ594" s="18" t="str">
        <f>IF(OR(B594="",E594=""),"*",AX594/O594)</f>
        <v>*</v>
      </c>
      <c r="BR594" s="18" t="str">
        <f>IF(OR(B594="",E594=""),"*",AZ594/P594)</f>
        <v>*</v>
      </c>
      <c r="BS594" s="210" t="str">
        <f t="shared" si="34"/>
        <v/>
      </c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</row>
    <row r="595" spans="1:122">
      <c r="A595" s="45" t="str">
        <f t="shared" si="32"/>
        <v/>
      </c>
      <c r="B595" s="102"/>
      <c r="C595" s="134" t="str">
        <f>IF(BS_CONTROLE[[#This Row],[DATA]]="","",WEEKNUM(BS_CONTROLE[[#This Row],[DATA]]))</f>
        <v/>
      </c>
      <c r="D595" s="104"/>
      <c r="E595" s="126"/>
      <c r="F595" s="142" t="str">
        <f>IF(D595="","*",VLOOKUP(E595,BS_ATIVIDADE[],3,FALSE))</f>
        <v>*</v>
      </c>
      <c r="G595" s="106"/>
      <c r="H595" s="106"/>
      <c r="I595" s="105"/>
      <c r="J595" s="105"/>
      <c r="K595" s="105"/>
      <c r="L595" s="127" t="str" cm="1">
        <f t="array" ref="L5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5" s="127" t="str" cm="1">
        <f t="array" ref="M5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5" s="106"/>
      <c r="O595" s="106"/>
      <c r="P595" s="105"/>
      <c r="Q595" s="9" t="str">
        <f>IF(E595=0, "*", IFERROR(_xlfn.XLOOKUP(E595, BS_ATIVIDADE[ATIVIDADE], BS_ATIVIDADE[UNIDADE]), "*"))</f>
        <v>*</v>
      </c>
      <c r="R595" s="128" t="str" cm="1">
        <f t="array" ref="R5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5" s="128" t="str" cm="1">
        <f t="array" ref="S5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5" s="10" t="str" cm="1">
        <f t="array" ref="T5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5" s="105"/>
      <c r="V595" s="151"/>
      <c r="W595" s="104"/>
      <c r="X595" s="129"/>
      <c r="Y595" s="104"/>
      <c r="Z595" s="105"/>
      <c r="AA595" s="103"/>
      <c r="AB595" s="152"/>
      <c r="AC595" s="107"/>
      <c r="AD595" s="105"/>
      <c r="AE595" s="105"/>
      <c r="AF595" s="105"/>
      <c r="AG595" s="14"/>
      <c r="AH595" s="126" t="str">
        <f>IF(BS_CONTROLE[[#This Row],[Atividade]]=0, "-", BS_CONTROLE[[#This Row],[Atividade]])</f>
        <v>-</v>
      </c>
      <c r="AI595" s="8" t="str">
        <f>IF(BS_CONTROLE[[#This Row],[Atividade]]=0, "-", BS_CONTROLE[[#This Row],[Atividade]])</f>
        <v>-</v>
      </c>
      <c r="AJ595" s="30">
        <f>BS_CONTROLE[[#This Row],[Local - Partida]]</f>
        <v>0</v>
      </c>
      <c r="AK595" s="30">
        <f>BS_CONTROLE[[#This Row],[Local - Encerramento]]</f>
        <v>0</v>
      </c>
      <c r="AL595" s="105" t="str">
        <f>IF(BS_CONTROLE[[#This Row],[Entre - Estações]]=0, "-", BS_CONTROLE[[#This Row],[Entre - Estações]])</f>
        <v>-</v>
      </c>
      <c r="AM595" s="105" t="str">
        <f>IF(BS_CONTROLE[[#This Row],[SB]]=0, "-", BS_CONTROLE[[#This Row],[SB]])</f>
        <v>-</v>
      </c>
      <c r="AN595" s="105" t="str">
        <f>IF(BS_CONTROLE[[#This Row],[SUB]]=0, "-", BS_CONTROLE[[#This Row],[SUB]])</f>
        <v>-</v>
      </c>
      <c r="AO595" s="105">
        <f>BS_CONTROLE[[#This Row],[KM - Inicio]]</f>
        <v>0</v>
      </c>
      <c r="AP595" s="105">
        <f>BS_CONTROLE[[#This Row],[KM - Inicio]]</f>
        <v>0</v>
      </c>
      <c r="AQ595" s="108"/>
      <c r="AR595" s="108"/>
      <c r="AS595" s="108"/>
      <c r="AT595" s="135"/>
      <c r="AU595" s="135"/>
      <c r="AV595" s="13"/>
      <c r="AW595" s="13"/>
      <c r="AX595" s="176" t="str">
        <f>IF(D595="","*",IFERROR(IF(ISODD(COUNT(AR595:AW595)),"ERRO",SUM((AS595-AR595),(AU595-AT595),(AW595-AV595))),"ERRO"))</f>
        <v>*</v>
      </c>
      <c r="AY595" s="153"/>
      <c r="AZ595" s="109"/>
      <c r="BA595" s="9" t="str">
        <f>IFERROR(_xlfn.XLOOKUP(AH595, BS_ATIVIDADE[ATIVIDADE],BS_ATIVIDADE[UNIDADE] ), "*")</f>
        <v>*</v>
      </c>
      <c r="BB595" s="12" t="str" cm="1">
        <f t="array" ref="BB5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5" s="12" t="str" cm="1">
        <f t="array" ref="BC5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5" s="10" t="str" cm="1">
        <f t="array" ref="BD5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5" s="150"/>
      <c r="BF595" s="15"/>
      <c r="BG595" s="16"/>
      <c r="BH595" s="16"/>
      <c r="BI595" s="16"/>
      <c r="BJ595" s="17"/>
      <c r="BK595" s="15"/>
      <c r="BL595" s="130"/>
      <c r="BM595" s="130"/>
      <c r="BN595" s="130"/>
      <c r="BO595" s="17"/>
      <c r="BP595" s="11" t="str">
        <f t="shared" si="33"/>
        <v>Aderente</v>
      </c>
      <c r="BQ595" s="18" t="str">
        <f>IF(OR(B595="",E595=""),"*",AX595/O595)</f>
        <v>*</v>
      </c>
      <c r="BR595" s="18" t="str">
        <f>IF(OR(B595="",E595=""),"*",AZ595/P595)</f>
        <v>*</v>
      </c>
      <c r="BS595" s="210" t="str">
        <f t="shared" si="34"/>
        <v/>
      </c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</row>
    <row r="596" spans="1:122">
      <c r="A596" s="45" t="str">
        <f t="shared" si="32"/>
        <v/>
      </c>
      <c r="B596" s="102"/>
      <c r="C596" s="134" t="str">
        <f>IF(BS_CONTROLE[[#This Row],[DATA]]="","",WEEKNUM(BS_CONTROLE[[#This Row],[DATA]]))</f>
        <v/>
      </c>
      <c r="D596" s="104"/>
      <c r="E596" s="126"/>
      <c r="F596" s="142" t="str">
        <f>IF(D596="","*",VLOOKUP(E596,BS_ATIVIDADE[],3,FALSE))</f>
        <v>*</v>
      </c>
      <c r="G596" s="106"/>
      <c r="H596" s="106"/>
      <c r="I596" s="105"/>
      <c r="J596" s="105"/>
      <c r="K596" s="105"/>
      <c r="L596" s="127" t="str" cm="1">
        <f t="array" ref="L5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6" s="127" t="str" cm="1">
        <f t="array" ref="M5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6" s="106"/>
      <c r="O596" s="106"/>
      <c r="P596" s="105"/>
      <c r="Q596" s="9" t="str">
        <f>IF(E596=0, "*", IFERROR(_xlfn.XLOOKUP(E596, BS_ATIVIDADE[ATIVIDADE], BS_ATIVIDADE[UNIDADE]), "*"))</f>
        <v>*</v>
      </c>
      <c r="R596" s="128" t="str" cm="1">
        <f t="array" ref="R5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6" s="128" t="str" cm="1">
        <f t="array" ref="S5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6" s="10" t="str" cm="1">
        <f t="array" ref="T5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6" s="105"/>
      <c r="V596" s="151"/>
      <c r="W596" s="104"/>
      <c r="X596" s="129"/>
      <c r="Y596" s="104"/>
      <c r="Z596" s="105"/>
      <c r="AA596" s="103"/>
      <c r="AB596" s="152"/>
      <c r="AC596" s="107"/>
      <c r="AD596" s="105"/>
      <c r="AE596" s="105"/>
      <c r="AF596" s="105"/>
      <c r="AG596" s="14"/>
      <c r="AH596" s="126" t="str">
        <f>IF(BS_CONTROLE[[#This Row],[Atividade]]=0, "-", BS_CONTROLE[[#This Row],[Atividade]])</f>
        <v>-</v>
      </c>
      <c r="AI596" s="8" t="str">
        <f>IF(BS_CONTROLE[[#This Row],[Atividade]]=0, "-", BS_CONTROLE[[#This Row],[Atividade]])</f>
        <v>-</v>
      </c>
      <c r="AJ596" s="30">
        <f>BS_CONTROLE[[#This Row],[Local - Partida]]</f>
        <v>0</v>
      </c>
      <c r="AK596" s="30">
        <f>BS_CONTROLE[[#This Row],[Local - Encerramento]]</f>
        <v>0</v>
      </c>
      <c r="AL596" s="105" t="str">
        <f>IF(BS_CONTROLE[[#This Row],[Entre - Estações]]=0, "-", BS_CONTROLE[[#This Row],[Entre - Estações]])</f>
        <v>-</v>
      </c>
      <c r="AM596" s="105" t="str">
        <f>IF(BS_CONTROLE[[#This Row],[SB]]=0, "-", BS_CONTROLE[[#This Row],[SB]])</f>
        <v>-</v>
      </c>
      <c r="AN596" s="105" t="str">
        <f>IF(BS_CONTROLE[[#This Row],[SUB]]=0, "-", BS_CONTROLE[[#This Row],[SUB]])</f>
        <v>-</v>
      </c>
      <c r="AO596" s="105">
        <f>BS_CONTROLE[[#This Row],[KM - Inicio]]</f>
        <v>0</v>
      </c>
      <c r="AP596" s="105">
        <f>BS_CONTROLE[[#This Row],[KM - Inicio]]</f>
        <v>0</v>
      </c>
      <c r="AQ596" s="108"/>
      <c r="AR596" s="108"/>
      <c r="AS596" s="108"/>
      <c r="AT596" s="135"/>
      <c r="AU596" s="135"/>
      <c r="AV596" s="13"/>
      <c r="AW596" s="13"/>
      <c r="AX596" s="176" t="str">
        <f>IF(D596="","*",IFERROR(IF(ISODD(COUNT(AR596:AW596)),"ERRO",SUM((AS596-AR596),(AU596-AT596),(AW596-AV596))),"ERRO"))</f>
        <v>*</v>
      </c>
      <c r="AY596" s="153"/>
      <c r="AZ596" s="109"/>
      <c r="BA596" s="9" t="str">
        <f>IFERROR(_xlfn.XLOOKUP(AH596, BS_ATIVIDADE[ATIVIDADE],BS_ATIVIDADE[UNIDADE] ), "*")</f>
        <v>*</v>
      </c>
      <c r="BB596" s="12" t="str" cm="1">
        <f t="array" ref="BB5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6" s="12" t="str" cm="1">
        <f t="array" ref="BC5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6" s="10" t="str" cm="1">
        <f t="array" ref="BD5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6" s="150"/>
      <c r="BF596" s="15"/>
      <c r="BG596" s="16"/>
      <c r="BH596" s="16"/>
      <c r="BI596" s="16"/>
      <c r="BJ596" s="17"/>
      <c r="BK596" s="15"/>
      <c r="BL596" s="130"/>
      <c r="BM596" s="130"/>
      <c r="BN596" s="130"/>
      <c r="BO596" s="17"/>
      <c r="BP596" s="11" t="str">
        <f t="shared" si="33"/>
        <v>Aderente</v>
      </c>
      <c r="BQ596" s="18" t="str">
        <f>IF(OR(B596="",E596=""),"*",AX596/O596)</f>
        <v>*</v>
      </c>
      <c r="BR596" s="18" t="str">
        <f>IF(OR(B596="",E596=""),"*",AZ596/P596)</f>
        <v>*</v>
      </c>
      <c r="BS596" s="210" t="str">
        <f t="shared" si="34"/>
        <v/>
      </c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</row>
    <row r="597" spans="1:122">
      <c r="A597" s="45" t="str">
        <f t="shared" si="32"/>
        <v/>
      </c>
      <c r="B597" s="102"/>
      <c r="C597" s="134" t="str">
        <f>IF(BS_CONTROLE[[#This Row],[DATA]]="","",WEEKNUM(BS_CONTROLE[[#This Row],[DATA]]))</f>
        <v/>
      </c>
      <c r="D597" s="104"/>
      <c r="E597" s="126"/>
      <c r="F597" s="142" t="str">
        <f>IF(D597="","*",VLOOKUP(E597,BS_ATIVIDADE[],3,FALSE))</f>
        <v>*</v>
      </c>
      <c r="G597" s="106"/>
      <c r="H597" s="106"/>
      <c r="I597" s="105"/>
      <c r="J597" s="105"/>
      <c r="K597" s="105"/>
      <c r="L597" s="127" t="str" cm="1">
        <f t="array" ref="L5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7" s="127" t="str" cm="1">
        <f t="array" ref="M5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7" s="106"/>
      <c r="O597" s="106"/>
      <c r="P597" s="105"/>
      <c r="Q597" s="9" t="str">
        <f>IF(E597=0, "*", IFERROR(_xlfn.XLOOKUP(E597, BS_ATIVIDADE[ATIVIDADE], BS_ATIVIDADE[UNIDADE]), "*"))</f>
        <v>*</v>
      </c>
      <c r="R597" s="128" t="str" cm="1">
        <f t="array" ref="R5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7" s="128" t="str" cm="1">
        <f t="array" ref="S5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7" s="10" t="str" cm="1">
        <f t="array" ref="T5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7" s="105"/>
      <c r="V597" s="151"/>
      <c r="W597" s="104"/>
      <c r="X597" s="129"/>
      <c r="Y597" s="104"/>
      <c r="Z597" s="105"/>
      <c r="AA597" s="103"/>
      <c r="AB597" s="152"/>
      <c r="AC597" s="107"/>
      <c r="AD597" s="105"/>
      <c r="AE597" s="105"/>
      <c r="AF597" s="105"/>
      <c r="AG597" s="14"/>
      <c r="AH597" s="126" t="str">
        <f>IF(BS_CONTROLE[[#This Row],[Atividade]]=0, "-", BS_CONTROLE[[#This Row],[Atividade]])</f>
        <v>-</v>
      </c>
      <c r="AI597" s="8" t="str">
        <f>IF(BS_CONTROLE[[#This Row],[Atividade]]=0, "-", BS_CONTROLE[[#This Row],[Atividade]])</f>
        <v>-</v>
      </c>
      <c r="AJ597" s="30">
        <f>BS_CONTROLE[[#This Row],[Local - Partida]]</f>
        <v>0</v>
      </c>
      <c r="AK597" s="30">
        <f>BS_CONTROLE[[#This Row],[Local - Encerramento]]</f>
        <v>0</v>
      </c>
      <c r="AL597" s="105" t="str">
        <f>IF(BS_CONTROLE[[#This Row],[Entre - Estações]]=0, "-", BS_CONTROLE[[#This Row],[Entre - Estações]])</f>
        <v>-</v>
      </c>
      <c r="AM597" s="105" t="str">
        <f>IF(BS_CONTROLE[[#This Row],[SB]]=0, "-", BS_CONTROLE[[#This Row],[SB]])</f>
        <v>-</v>
      </c>
      <c r="AN597" s="105" t="str">
        <f>IF(BS_CONTROLE[[#This Row],[SUB]]=0, "-", BS_CONTROLE[[#This Row],[SUB]])</f>
        <v>-</v>
      </c>
      <c r="AO597" s="105">
        <f>BS_CONTROLE[[#This Row],[KM - Inicio]]</f>
        <v>0</v>
      </c>
      <c r="AP597" s="105">
        <f>BS_CONTROLE[[#This Row],[KM - Inicio]]</f>
        <v>0</v>
      </c>
      <c r="AQ597" s="108"/>
      <c r="AR597" s="108"/>
      <c r="AS597" s="108"/>
      <c r="AT597" s="135"/>
      <c r="AU597" s="135"/>
      <c r="AV597" s="13"/>
      <c r="AW597" s="13"/>
      <c r="AX597" s="176" t="str">
        <f>IF(D597="","*",IFERROR(IF(ISODD(COUNT(AR597:AW597)),"ERRO",SUM((AS597-AR597),(AU597-AT597),(AW597-AV597))),"ERRO"))</f>
        <v>*</v>
      </c>
      <c r="AY597" s="153"/>
      <c r="AZ597" s="109"/>
      <c r="BA597" s="9" t="str">
        <f>IFERROR(_xlfn.XLOOKUP(AH597, BS_ATIVIDADE[ATIVIDADE],BS_ATIVIDADE[UNIDADE] ), "*")</f>
        <v>*</v>
      </c>
      <c r="BB597" s="12" t="str" cm="1">
        <f t="array" ref="BB5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7" s="12" t="str" cm="1">
        <f t="array" ref="BC5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7" s="10" t="str" cm="1">
        <f t="array" ref="BD5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7" s="150"/>
      <c r="BF597" s="15"/>
      <c r="BG597" s="16"/>
      <c r="BH597" s="16"/>
      <c r="BI597" s="16"/>
      <c r="BJ597" s="17"/>
      <c r="BK597" s="15"/>
      <c r="BL597" s="130"/>
      <c r="BM597" s="130"/>
      <c r="BN597" s="130"/>
      <c r="BO597" s="17"/>
      <c r="BP597" s="11" t="str">
        <f t="shared" si="33"/>
        <v>Aderente</v>
      </c>
      <c r="BQ597" s="18" t="str">
        <f>IF(OR(B597="",E597=""),"*",AX597/O597)</f>
        <v>*</v>
      </c>
      <c r="BR597" s="18" t="str">
        <f>IF(OR(B597="",E597=""),"*",AZ597/P597)</f>
        <v>*</v>
      </c>
      <c r="BS597" s="210" t="str">
        <f t="shared" si="34"/>
        <v/>
      </c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</row>
    <row r="598" spans="1:122">
      <c r="A598" s="45" t="str">
        <f t="shared" si="32"/>
        <v/>
      </c>
      <c r="B598" s="102"/>
      <c r="C598" s="134" t="str">
        <f>IF(BS_CONTROLE[[#This Row],[DATA]]="","",WEEKNUM(BS_CONTROLE[[#This Row],[DATA]]))</f>
        <v/>
      </c>
      <c r="D598" s="104"/>
      <c r="E598" s="126"/>
      <c r="F598" s="142" t="str">
        <f>IF(D598="","*",VLOOKUP(E598,BS_ATIVIDADE[],3,FALSE))</f>
        <v>*</v>
      </c>
      <c r="G598" s="106"/>
      <c r="H598" s="106"/>
      <c r="I598" s="105"/>
      <c r="J598" s="105"/>
      <c r="K598" s="105"/>
      <c r="L598" s="127" t="str" cm="1">
        <f t="array" ref="L5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8" s="127" t="str" cm="1">
        <f t="array" ref="M5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8" s="106"/>
      <c r="O598" s="106"/>
      <c r="P598" s="105"/>
      <c r="Q598" s="9" t="str">
        <f>IF(E598=0, "*", IFERROR(_xlfn.XLOOKUP(E598, BS_ATIVIDADE[ATIVIDADE], BS_ATIVIDADE[UNIDADE]), "*"))</f>
        <v>*</v>
      </c>
      <c r="R598" s="128" t="str" cm="1">
        <f t="array" ref="R5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8" s="128" t="str" cm="1">
        <f t="array" ref="S5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8" s="10" t="str" cm="1">
        <f t="array" ref="T5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8" s="105"/>
      <c r="V598" s="151"/>
      <c r="W598" s="104"/>
      <c r="X598" s="129"/>
      <c r="Y598" s="104"/>
      <c r="Z598" s="105"/>
      <c r="AA598" s="103"/>
      <c r="AB598" s="152"/>
      <c r="AC598" s="107"/>
      <c r="AD598" s="105"/>
      <c r="AE598" s="105"/>
      <c r="AF598" s="105"/>
      <c r="AG598" s="14"/>
      <c r="AH598" s="126" t="str">
        <f>IF(BS_CONTROLE[[#This Row],[Atividade]]=0, "-", BS_CONTROLE[[#This Row],[Atividade]])</f>
        <v>-</v>
      </c>
      <c r="AI598" s="8" t="str">
        <f>IF(BS_CONTROLE[[#This Row],[Atividade]]=0, "-", BS_CONTROLE[[#This Row],[Atividade]])</f>
        <v>-</v>
      </c>
      <c r="AJ598" s="30">
        <f>BS_CONTROLE[[#This Row],[Local - Partida]]</f>
        <v>0</v>
      </c>
      <c r="AK598" s="30">
        <f>BS_CONTROLE[[#This Row],[Local - Encerramento]]</f>
        <v>0</v>
      </c>
      <c r="AL598" s="105" t="str">
        <f>IF(BS_CONTROLE[[#This Row],[Entre - Estações]]=0, "-", BS_CONTROLE[[#This Row],[Entre - Estações]])</f>
        <v>-</v>
      </c>
      <c r="AM598" s="105" t="str">
        <f>IF(BS_CONTROLE[[#This Row],[SB]]=0, "-", BS_CONTROLE[[#This Row],[SB]])</f>
        <v>-</v>
      </c>
      <c r="AN598" s="105" t="str">
        <f>IF(BS_CONTROLE[[#This Row],[SUB]]=0, "-", BS_CONTROLE[[#This Row],[SUB]])</f>
        <v>-</v>
      </c>
      <c r="AO598" s="105">
        <f>BS_CONTROLE[[#This Row],[KM - Inicio]]</f>
        <v>0</v>
      </c>
      <c r="AP598" s="105">
        <f>BS_CONTROLE[[#This Row],[KM - Inicio]]</f>
        <v>0</v>
      </c>
      <c r="AQ598" s="108"/>
      <c r="AR598" s="108"/>
      <c r="AS598" s="108"/>
      <c r="AT598" s="135"/>
      <c r="AU598" s="135"/>
      <c r="AV598" s="13"/>
      <c r="AW598" s="13"/>
      <c r="AX598" s="176" t="str">
        <f>IF(D598="","*",IFERROR(IF(ISODD(COUNT(AR598:AW598)),"ERRO",SUM((AS598-AR598),(AU598-AT598),(AW598-AV598))),"ERRO"))</f>
        <v>*</v>
      </c>
      <c r="AY598" s="153"/>
      <c r="AZ598" s="109"/>
      <c r="BA598" s="9" t="str">
        <f>IFERROR(_xlfn.XLOOKUP(AH598, BS_ATIVIDADE[ATIVIDADE],BS_ATIVIDADE[UNIDADE] ), "*")</f>
        <v>*</v>
      </c>
      <c r="BB598" s="12" t="str" cm="1">
        <f t="array" ref="BB5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8" s="12" t="str" cm="1">
        <f t="array" ref="BC5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8" s="10" t="str" cm="1">
        <f t="array" ref="BD5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8" s="150"/>
      <c r="BF598" s="15"/>
      <c r="BG598" s="16"/>
      <c r="BH598" s="16"/>
      <c r="BI598" s="16"/>
      <c r="BJ598" s="17"/>
      <c r="BK598" s="15"/>
      <c r="BL598" s="130"/>
      <c r="BM598" s="130"/>
      <c r="BN598" s="130"/>
      <c r="BO598" s="17"/>
      <c r="BP598" s="11" t="str">
        <f t="shared" si="33"/>
        <v>Aderente</v>
      </c>
      <c r="BQ598" s="18" t="str">
        <f>IF(OR(B598="",E598=""),"*",AX598/O598)</f>
        <v>*</v>
      </c>
      <c r="BR598" s="18" t="str">
        <f>IF(OR(B598="",E598=""),"*",AZ598/P598)</f>
        <v>*</v>
      </c>
      <c r="BS598" s="210" t="str">
        <f t="shared" si="34"/>
        <v/>
      </c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</row>
    <row r="599" spans="1:122">
      <c r="A599" s="45" t="str">
        <f t="shared" si="32"/>
        <v/>
      </c>
      <c r="B599" s="102"/>
      <c r="C599" s="134" t="str">
        <f>IF(BS_CONTROLE[[#This Row],[DATA]]="","",WEEKNUM(BS_CONTROLE[[#This Row],[DATA]]))</f>
        <v/>
      </c>
      <c r="D599" s="104"/>
      <c r="E599" s="126"/>
      <c r="F599" s="142" t="str">
        <f>IF(D599="","*",VLOOKUP(E599,BS_ATIVIDADE[],3,FALSE))</f>
        <v>*</v>
      </c>
      <c r="G599" s="106"/>
      <c r="H599" s="106"/>
      <c r="I599" s="105"/>
      <c r="J599" s="105"/>
      <c r="K599" s="105"/>
      <c r="L599" s="127" t="str" cm="1">
        <f t="array" ref="L5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599" s="127" t="str" cm="1">
        <f t="array" ref="M5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599" s="106"/>
      <c r="O599" s="106"/>
      <c r="P599" s="105"/>
      <c r="Q599" s="9" t="str">
        <f>IF(E599=0, "*", IFERROR(_xlfn.XLOOKUP(E599, BS_ATIVIDADE[ATIVIDADE], BS_ATIVIDADE[UNIDADE]), "*"))</f>
        <v>*</v>
      </c>
      <c r="R599" s="128" t="str" cm="1">
        <f t="array" ref="R5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599" s="128" t="str" cm="1">
        <f t="array" ref="S5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599" s="10" t="str" cm="1">
        <f t="array" ref="T5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599" s="105"/>
      <c r="V599" s="151"/>
      <c r="W599" s="104"/>
      <c r="X599" s="129"/>
      <c r="Y599" s="104"/>
      <c r="Z599" s="105"/>
      <c r="AA599" s="103"/>
      <c r="AB599" s="152"/>
      <c r="AC599" s="107"/>
      <c r="AD599" s="105"/>
      <c r="AE599" s="105"/>
      <c r="AF599" s="105"/>
      <c r="AG599" s="14"/>
      <c r="AH599" s="126" t="str">
        <f>IF(BS_CONTROLE[[#This Row],[Atividade]]=0, "-", BS_CONTROLE[[#This Row],[Atividade]])</f>
        <v>-</v>
      </c>
      <c r="AI599" s="8" t="str">
        <f>IF(BS_CONTROLE[[#This Row],[Atividade]]=0, "-", BS_CONTROLE[[#This Row],[Atividade]])</f>
        <v>-</v>
      </c>
      <c r="AJ599" s="30">
        <f>BS_CONTROLE[[#This Row],[Local - Partida]]</f>
        <v>0</v>
      </c>
      <c r="AK599" s="30">
        <f>BS_CONTROLE[[#This Row],[Local - Encerramento]]</f>
        <v>0</v>
      </c>
      <c r="AL599" s="105" t="str">
        <f>IF(BS_CONTROLE[[#This Row],[Entre - Estações]]=0, "-", BS_CONTROLE[[#This Row],[Entre - Estações]])</f>
        <v>-</v>
      </c>
      <c r="AM599" s="105" t="str">
        <f>IF(BS_CONTROLE[[#This Row],[SB]]=0, "-", BS_CONTROLE[[#This Row],[SB]])</f>
        <v>-</v>
      </c>
      <c r="AN599" s="105" t="str">
        <f>IF(BS_CONTROLE[[#This Row],[SUB]]=0, "-", BS_CONTROLE[[#This Row],[SUB]])</f>
        <v>-</v>
      </c>
      <c r="AO599" s="105">
        <f>BS_CONTROLE[[#This Row],[KM - Inicio]]</f>
        <v>0</v>
      </c>
      <c r="AP599" s="105">
        <f>BS_CONTROLE[[#This Row],[KM - Inicio]]</f>
        <v>0</v>
      </c>
      <c r="AQ599" s="108"/>
      <c r="AR599" s="108"/>
      <c r="AS599" s="108"/>
      <c r="AT599" s="135"/>
      <c r="AU599" s="135"/>
      <c r="AV599" s="13"/>
      <c r="AW599" s="13"/>
      <c r="AX599" s="176" t="str">
        <f>IF(D599="","*",IFERROR(IF(ISODD(COUNT(AR599:AW599)),"ERRO",SUM((AS599-AR599),(AU599-AT599),(AW599-AV599))),"ERRO"))</f>
        <v>*</v>
      </c>
      <c r="AY599" s="153"/>
      <c r="AZ599" s="109"/>
      <c r="BA599" s="9" t="str">
        <f>IFERROR(_xlfn.XLOOKUP(AH599, BS_ATIVIDADE[ATIVIDADE],BS_ATIVIDADE[UNIDADE] ), "*")</f>
        <v>*</v>
      </c>
      <c r="BB599" s="12" t="str" cm="1">
        <f t="array" ref="BB5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599" s="12" t="str" cm="1">
        <f t="array" ref="BC5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599" s="10" t="str" cm="1">
        <f t="array" ref="BD5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599" s="150"/>
      <c r="BF599" s="15"/>
      <c r="BG599" s="16"/>
      <c r="BH599" s="16"/>
      <c r="BI599" s="16"/>
      <c r="BJ599" s="17"/>
      <c r="BK599" s="15"/>
      <c r="BL599" s="130"/>
      <c r="BM599" s="130"/>
      <c r="BN599" s="130"/>
      <c r="BO599" s="17"/>
      <c r="BP599" s="11" t="str">
        <f t="shared" si="33"/>
        <v>Aderente</v>
      </c>
      <c r="BQ599" s="18" t="str">
        <f>IF(OR(B599="",E599=""),"*",AX599/O599)</f>
        <v>*</v>
      </c>
      <c r="BR599" s="18" t="str">
        <f>IF(OR(B599="",E599=""),"*",AZ599/P599)</f>
        <v>*</v>
      </c>
      <c r="BS599" s="210" t="str">
        <f t="shared" si="34"/>
        <v/>
      </c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</row>
    <row r="600" spans="1:122">
      <c r="A600" s="45" t="str">
        <f t="shared" si="32"/>
        <v/>
      </c>
      <c r="B600" s="102"/>
      <c r="C600" s="134" t="str">
        <f>IF(BS_CONTROLE[[#This Row],[DATA]]="","",WEEKNUM(BS_CONTROLE[[#This Row],[DATA]]))</f>
        <v/>
      </c>
      <c r="D600" s="104"/>
      <c r="E600" s="126"/>
      <c r="F600" s="142" t="str">
        <f>IF(D600="","*",VLOOKUP(E600,BS_ATIVIDADE[],3,FALSE))</f>
        <v>*</v>
      </c>
      <c r="G600" s="106"/>
      <c r="H600" s="106"/>
      <c r="I600" s="105"/>
      <c r="J600" s="105"/>
      <c r="K600" s="105"/>
      <c r="L600" s="127" t="str" cm="1">
        <f t="array" ref="L6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0" s="127" t="str" cm="1">
        <f t="array" ref="M6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0" s="106"/>
      <c r="O600" s="106"/>
      <c r="P600" s="105"/>
      <c r="Q600" s="9" t="str">
        <f>IF(E600=0, "*", IFERROR(_xlfn.XLOOKUP(E600, BS_ATIVIDADE[ATIVIDADE], BS_ATIVIDADE[UNIDADE]), "*"))</f>
        <v>*</v>
      </c>
      <c r="R600" s="128" t="str" cm="1">
        <f t="array" ref="R6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0" s="128" t="str" cm="1">
        <f t="array" ref="S6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0" s="10" t="str" cm="1">
        <f t="array" ref="T6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0" s="105"/>
      <c r="V600" s="151"/>
      <c r="W600" s="104"/>
      <c r="X600" s="129"/>
      <c r="Y600" s="104"/>
      <c r="Z600" s="105"/>
      <c r="AA600" s="103"/>
      <c r="AB600" s="152"/>
      <c r="AC600" s="107"/>
      <c r="AD600" s="105"/>
      <c r="AE600" s="105"/>
      <c r="AF600" s="105"/>
      <c r="AG600" s="14"/>
      <c r="AH600" s="126" t="str">
        <f>IF(BS_CONTROLE[[#This Row],[Atividade]]=0, "-", BS_CONTROLE[[#This Row],[Atividade]])</f>
        <v>-</v>
      </c>
      <c r="AI600" s="8" t="str">
        <f>IF(BS_CONTROLE[[#This Row],[Atividade]]=0, "-", BS_CONTROLE[[#This Row],[Atividade]])</f>
        <v>-</v>
      </c>
      <c r="AJ600" s="30">
        <f>BS_CONTROLE[[#This Row],[Local - Partida]]</f>
        <v>0</v>
      </c>
      <c r="AK600" s="30">
        <f>BS_CONTROLE[[#This Row],[Local - Encerramento]]</f>
        <v>0</v>
      </c>
      <c r="AL600" s="105" t="str">
        <f>IF(BS_CONTROLE[[#This Row],[Entre - Estações]]=0, "-", BS_CONTROLE[[#This Row],[Entre - Estações]])</f>
        <v>-</v>
      </c>
      <c r="AM600" s="105" t="str">
        <f>IF(BS_CONTROLE[[#This Row],[SB]]=0, "-", BS_CONTROLE[[#This Row],[SB]])</f>
        <v>-</v>
      </c>
      <c r="AN600" s="105" t="str">
        <f>IF(BS_CONTROLE[[#This Row],[SUB]]=0, "-", BS_CONTROLE[[#This Row],[SUB]])</f>
        <v>-</v>
      </c>
      <c r="AO600" s="105">
        <f>BS_CONTROLE[[#This Row],[KM - Inicio]]</f>
        <v>0</v>
      </c>
      <c r="AP600" s="105">
        <f>BS_CONTROLE[[#This Row],[KM - Inicio]]</f>
        <v>0</v>
      </c>
      <c r="AQ600" s="108"/>
      <c r="AR600" s="108"/>
      <c r="AS600" s="108"/>
      <c r="AT600" s="135"/>
      <c r="AU600" s="135"/>
      <c r="AV600" s="13"/>
      <c r="AW600" s="13"/>
      <c r="AX600" s="176" t="str">
        <f>IF(D600="","*",IFERROR(IF(ISODD(COUNT(AR600:AW600)),"ERRO",SUM((AS600-AR600),(AU600-AT600),(AW600-AV600))),"ERRO"))</f>
        <v>*</v>
      </c>
      <c r="AY600" s="153"/>
      <c r="AZ600" s="109"/>
      <c r="BA600" s="9" t="str">
        <f>IFERROR(_xlfn.XLOOKUP(AH600, BS_ATIVIDADE[ATIVIDADE],BS_ATIVIDADE[UNIDADE] ), "*")</f>
        <v>*</v>
      </c>
      <c r="BB600" s="12" t="str" cm="1">
        <f t="array" ref="BB6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0" s="12" t="str" cm="1">
        <f t="array" ref="BC6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0" s="10" t="str" cm="1">
        <f t="array" ref="BD6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0" s="150"/>
      <c r="BF600" s="15"/>
      <c r="BG600" s="16"/>
      <c r="BH600" s="16"/>
      <c r="BI600" s="16"/>
      <c r="BJ600" s="17"/>
      <c r="BK600" s="15"/>
      <c r="BL600" s="130"/>
      <c r="BM600" s="130"/>
      <c r="BN600" s="130"/>
      <c r="BO600" s="17"/>
      <c r="BP600" s="11" t="str">
        <f t="shared" si="33"/>
        <v>Aderente</v>
      </c>
      <c r="BQ600" s="18" t="str">
        <f>IF(OR(B600="",E600=""),"*",AX600/O600)</f>
        <v>*</v>
      </c>
      <c r="BR600" s="18" t="str">
        <f>IF(OR(B600="",E600=""),"*",AZ600/P600)</f>
        <v>*</v>
      </c>
      <c r="BS600" s="210" t="str">
        <f t="shared" si="34"/>
        <v/>
      </c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</row>
    <row r="601" spans="1:122">
      <c r="A601" s="45" t="str">
        <f t="shared" si="32"/>
        <v/>
      </c>
      <c r="B601" s="102"/>
      <c r="C601" s="134" t="str">
        <f>IF(BS_CONTROLE[[#This Row],[DATA]]="","",WEEKNUM(BS_CONTROLE[[#This Row],[DATA]]))</f>
        <v/>
      </c>
      <c r="D601" s="104"/>
      <c r="E601" s="126"/>
      <c r="F601" s="142" t="str">
        <f>IF(D601="","*",VLOOKUP(E601,BS_ATIVIDADE[],3,FALSE))</f>
        <v>*</v>
      </c>
      <c r="G601" s="106"/>
      <c r="H601" s="106"/>
      <c r="I601" s="105"/>
      <c r="J601" s="105"/>
      <c r="K601" s="105"/>
      <c r="L601" s="127" t="str" cm="1">
        <f t="array" ref="L6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1" s="127" t="str" cm="1">
        <f t="array" ref="M6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1" s="106"/>
      <c r="O601" s="106"/>
      <c r="P601" s="105"/>
      <c r="Q601" s="9" t="str">
        <f>IF(E601=0, "*", IFERROR(_xlfn.XLOOKUP(E601, BS_ATIVIDADE[ATIVIDADE], BS_ATIVIDADE[UNIDADE]), "*"))</f>
        <v>*</v>
      </c>
      <c r="R601" s="128" t="str" cm="1">
        <f t="array" ref="R6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1" s="128" t="str" cm="1">
        <f t="array" ref="S6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1" s="10" t="str" cm="1">
        <f t="array" ref="T6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1" s="105"/>
      <c r="V601" s="151"/>
      <c r="W601" s="104"/>
      <c r="X601" s="129"/>
      <c r="Y601" s="104"/>
      <c r="Z601" s="105"/>
      <c r="AA601" s="103"/>
      <c r="AB601" s="152"/>
      <c r="AC601" s="107"/>
      <c r="AD601" s="105"/>
      <c r="AE601" s="105"/>
      <c r="AF601" s="105"/>
      <c r="AG601" s="14"/>
      <c r="AH601" s="126" t="str">
        <f>IF(BS_CONTROLE[[#This Row],[Atividade]]=0, "-", BS_CONTROLE[[#This Row],[Atividade]])</f>
        <v>-</v>
      </c>
      <c r="AI601" s="8" t="str">
        <f>IF(BS_CONTROLE[[#This Row],[Atividade]]=0, "-", BS_CONTROLE[[#This Row],[Atividade]])</f>
        <v>-</v>
      </c>
      <c r="AJ601" s="30">
        <f>BS_CONTROLE[[#This Row],[Local - Partida]]</f>
        <v>0</v>
      </c>
      <c r="AK601" s="30">
        <f>BS_CONTROLE[[#This Row],[Local - Encerramento]]</f>
        <v>0</v>
      </c>
      <c r="AL601" s="105" t="str">
        <f>IF(BS_CONTROLE[[#This Row],[Entre - Estações]]=0, "-", BS_CONTROLE[[#This Row],[Entre - Estações]])</f>
        <v>-</v>
      </c>
      <c r="AM601" s="105" t="str">
        <f>IF(BS_CONTROLE[[#This Row],[SB]]=0, "-", BS_CONTROLE[[#This Row],[SB]])</f>
        <v>-</v>
      </c>
      <c r="AN601" s="105" t="str">
        <f>IF(BS_CONTROLE[[#This Row],[SUB]]=0, "-", BS_CONTROLE[[#This Row],[SUB]])</f>
        <v>-</v>
      </c>
      <c r="AO601" s="105">
        <f>BS_CONTROLE[[#This Row],[KM - Inicio]]</f>
        <v>0</v>
      </c>
      <c r="AP601" s="105">
        <f>BS_CONTROLE[[#This Row],[KM - Inicio]]</f>
        <v>0</v>
      </c>
      <c r="AQ601" s="108"/>
      <c r="AR601" s="108"/>
      <c r="AS601" s="108"/>
      <c r="AT601" s="135"/>
      <c r="AU601" s="135"/>
      <c r="AV601" s="13"/>
      <c r="AW601" s="13"/>
      <c r="AX601" s="176" t="str">
        <f>IF(D601="","*",IFERROR(IF(ISODD(COUNT(AR601:AW601)),"ERRO",SUM((AS601-AR601),(AU601-AT601),(AW601-AV601))),"ERRO"))</f>
        <v>*</v>
      </c>
      <c r="AY601" s="153"/>
      <c r="AZ601" s="109"/>
      <c r="BA601" s="9" t="str">
        <f>IFERROR(_xlfn.XLOOKUP(AH601, BS_ATIVIDADE[ATIVIDADE],BS_ATIVIDADE[UNIDADE] ), "*")</f>
        <v>*</v>
      </c>
      <c r="BB601" s="12" t="str" cm="1">
        <f t="array" ref="BB6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1" s="12" t="str" cm="1">
        <f t="array" ref="BC6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1" s="10" t="str" cm="1">
        <f t="array" ref="BD6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1" s="150"/>
      <c r="BF601" s="15"/>
      <c r="BG601" s="16"/>
      <c r="BH601" s="16"/>
      <c r="BI601" s="16"/>
      <c r="BJ601" s="17"/>
      <c r="BK601" s="15"/>
      <c r="BL601" s="130"/>
      <c r="BM601" s="130"/>
      <c r="BN601" s="130"/>
      <c r="BO601" s="17"/>
      <c r="BP601" s="11" t="str">
        <f t="shared" si="33"/>
        <v>Aderente</v>
      </c>
      <c r="BQ601" s="18" t="str">
        <f>IF(OR(B601="",E601=""),"*",AX601/O601)</f>
        <v>*</v>
      </c>
      <c r="BR601" s="18" t="str">
        <f>IF(OR(B601="",E601=""),"*",AZ601/P601)</f>
        <v>*</v>
      </c>
      <c r="BS601" s="210" t="str">
        <f t="shared" si="34"/>
        <v/>
      </c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</row>
    <row r="602" spans="1:122">
      <c r="A602" s="45" t="str">
        <f t="shared" si="32"/>
        <v/>
      </c>
      <c r="B602" s="102"/>
      <c r="C602" s="134" t="str">
        <f>IF(BS_CONTROLE[[#This Row],[DATA]]="","",WEEKNUM(BS_CONTROLE[[#This Row],[DATA]]))</f>
        <v/>
      </c>
      <c r="D602" s="104"/>
      <c r="E602" s="126"/>
      <c r="F602" s="142" t="str">
        <f>IF(D602="","*",VLOOKUP(E602,BS_ATIVIDADE[],3,FALSE))</f>
        <v>*</v>
      </c>
      <c r="G602" s="106"/>
      <c r="H602" s="106"/>
      <c r="I602" s="105"/>
      <c r="J602" s="105"/>
      <c r="K602" s="105"/>
      <c r="L602" s="127" t="str" cm="1">
        <f t="array" ref="L6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2" s="127" t="str" cm="1">
        <f t="array" ref="M6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2" s="106"/>
      <c r="O602" s="106"/>
      <c r="P602" s="105"/>
      <c r="Q602" s="9" t="str">
        <f>IF(E602=0, "*", IFERROR(_xlfn.XLOOKUP(E602, BS_ATIVIDADE[ATIVIDADE], BS_ATIVIDADE[UNIDADE]), "*"))</f>
        <v>*</v>
      </c>
      <c r="R602" s="128" t="str" cm="1">
        <f t="array" ref="R6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2" s="128" t="str" cm="1">
        <f t="array" ref="S6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2" s="10" t="str" cm="1">
        <f t="array" ref="T6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2" s="105"/>
      <c r="V602" s="151"/>
      <c r="W602" s="104"/>
      <c r="X602" s="129"/>
      <c r="Y602" s="104"/>
      <c r="Z602" s="105"/>
      <c r="AA602" s="103"/>
      <c r="AB602" s="152"/>
      <c r="AC602" s="107"/>
      <c r="AD602" s="105"/>
      <c r="AE602" s="105"/>
      <c r="AF602" s="105"/>
      <c r="AG602" s="14"/>
      <c r="AH602" s="126" t="str">
        <f>IF(BS_CONTROLE[[#This Row],[Atividade]]=0, "-", BS_CONTROLE[[#This Row],[Atividade]])</f>
        <v>-</v>
      </c>
      <c r="AI602" s="8" t="str">
        <f>IF(BS_CONTROLE[[#This Row],[Atividade]]=0, "-", BS_CONTROLE[[#This Row],[Atividade]])</f>
        <v>-</v>
      </c>
      <c r="AJ602" s="30">
        <f>BS_CONTROLE[[#This Row],[Local - Partida]]</f>
        <v>0</v>
      </c>
      <c r="AK602" s="30">
        <f>BS_CONTROLE[[#This Row],[Local - Encerramento]]</f>
        <v>0</v>
      </c>
      <c r="AL602" s="105" t="str">
        <f>IF(BS_CONTROLE[[#This Row],[Entre - Estações]]=0, "-", BS_CONTROLE[[#This Row],[Entre - Estações]])</f>
        <v>-</v>
      </c>
      <c r="AM602" s="105" t="str">
        <f>IF(BS_CONTROLE[[#This Row],[SB]]=0, "-", BS_CONTROLE[[#This Row],[SB]])</f>
        <v>-</v>
      </c>
      <c r="AN602" s="105" t="str">
        <f>IF(BS_CONTROLE[[#This Row],[SUB]]=0, "-", BS_CONTROLE[[#This Row],[SUB]])</f>
        <v>-</v>
      </c>
      <c r="AO602" s="105">
        <f>BS_CONTROLE[[#This Row],[KM - Inicio]]</f>
        <v>0</v>
      </c>
      <c r="AP602" s="105">
        <f>BS_CONTROLE[[#This Row],[KM - Inicio]]</f>
        <v>0</v>
      </c>
      <c r="AQ602" s="108"/>
      <c r="AR602" s="108"/>
      <c r="AS602" s="108"/>
      <c r="AT602" s="135"/>
      <c r="AU602" s="135"/>
      <c r="AV602" s="13"/>
      <c r="AW602" s="13"/>
      <c r="AX602" s="176" t="str">
        <f>IF(D602="","*",IFERROR(IF(ISODD(COUNT(AR602:AW602)),"ERRO",SUM((AS602-AR602),(AU602-AT602),(AW602-AV602))),"ERRO"))</f>
        <v>*</v>
      </c>
      <c r="AY602" s="153"/>
      <c r="AZ602" s="109"/>
      <c r="BA602" s="9" t="str">
        <f>IFERROR(_xlfn.XLOOKUP(AH602, BS_ATIVIDADE[ATIVIDADE],BS_ATIVIDADE[UNIDADE] ), "*")</f>
        <v>*</v>
      </c>
      <c r="BB602" s="12" t="str" cm="1">
        <f t="array" ref="BB6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2" s="12" t="str" cm="1">
        <f t="array" ref="BC6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2" s="10" t="str" cm="1">
        <f t="array" ref="BD6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2" s="150"/>
      <c r="BF602" s="15"/>
      <c r="BG602" s="16"/>
      <c r="BH602" s="16"/>
      <c r="BI602" s="16"/>
      <c r="BJ602" s="17"/>
      <c r="BK602" s="15"/>
      <c r="BL602" s="130"/>
      <c r="BM602" s="130"/>
      <c r="BN602" s="130"/>
      <c r="BO602" s="17"/>
      <c r="BP602" s="11" t="str">
        <f t="shared" si="33"/>
        <v>Aderente</v>
      </c>
      <c r="BQ602" s="18" t="str">
        <f>IF(OR(B602="",E602=""),"*",AX602/O602)</f>
        <v>*</v>
      </c>
      <c r="BR602" s="18" t="str">
        <f>IF(OR(B602="",E602=""),"*",AZ602/P602)</f>
        <v>*</v>
      </c>
      <c r="BS602" s="210" t="str">
        <f t="shared" si="34"/>
        <v/>
      </c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</row>
    <row r="603" spans="1:122">
      <c r="A603" s="45" t="str">
        <f t="shared" si="32"/>
        <v/>
      </c>
      <c r="B603" s="102"/>
      <c r="C603" s="134" t="str">
        <f>IF(BS_CONTROLE[[#This Row],[DATA]]="","",WEEKNUM(BS_CONTROLE[[#This Row],[DATA]]))</f>
        <v/>
      </c>
      <c r="D603" s="104"/>
      <c r="E603" s="126"/>
      <c r="F603" s="142" t="str">
        <f>IF(D603="","*",VLOOKUP(E603,BS_ATIVIDADE[],3,FALSE))</f>
        <v>*</v>
      </c>
      <c r="G603" s="106"/>
      <c r="H603" s="106"/>
      <c r="I603" s="105"/>
      <c r="J603" s="105"/>
      <c r="K603" s="105"/>
      <c r="L603" s="127" t="str" cm="1">
        <f t="array" ref="L6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3" s="127" t="str" cm="1">
        <f t="array" ref="M6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3" s="106"/>
      <c r="O603" s="106"/>
      <c r="P603" s="105"/>
      <c r="Q603" s="9" t="str">
        <f>IF(E603=0, "*", IFERROR(_xlfn.XLOOKUP(E603, BS_ATIVIDADE[ATIVIDADE], BS_ATIVIDADE[UNIDADE]), "*"))</f>
        <v>*</v>
      </c>
      <c r="R603" s="128" t="str" cm="1">
        <f t="array" ref="R6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3" s="128" t="str" cm="1">
        <f t="array" ref="S6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3" s="10" t="str" cm="1">
        <f t="array" ref="T6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3" s="105"/>
      <c r="V603" s="151"/>
      <c r="W603" s="104"/>
      <c r="X603" s="129"/>
      <c r="Y603" s="104"/>
      <c r="Z603" s="105"/>
      <c r="AA603" s="103"/>
      <c r="AB603" s="152"/>
      <c r="AC603" s="107"/>
      <c r="AD603" s="105"/>
      <c r="AE603" s="105"/>
      <c r="AF603" s="105"/>
      <c r="AG603" s="14"/>
      <c r="AH603" s="126" t="str">
        <f>IF(BS_CONTROLE[[#This Row],[Atividade]]=0, "-", BS_CONTROLE[[#This Row],[Atividade]])</f>
        <v>-</v>
      </c>
      <c r="AI603" s="8" t="str">
        <f>IF(BS_CONTROLE[[#This Row],[Atividade]]=0, "-", BS_CONTROLE[[#This Row],[Atividade]])</f>
        <v>-</v>
      </c>
      <c r="AJ603" s="30">
        <f>BS_CONTROLE[[#This Row],[Local - Partida]]</f>
        <v>0</v>
      </c>
      <c r="AK603" s="30">
        <f>BS_CONTROLE[[#This Row],[Local - Encerramento]]</f>
        <v>0</v>
      </c>
      <c r="AL603" s="105" t="str">
        <f>IF(BS_CONTROLE[[#This Row],[Entre - Estações]]=0, "-", BS_CONTROLE[[#This Row],[Entre - Estações]])</f>
        <v>-</v>
      </c>
      <c r="AM603" s="105" t="str">
        <f>IF(BS_CONTROLE[[#This Row],[SB]]=0, "-", BS_CONTROLE[[#This Row],[SB]])</f>
        <v>-</v>
      </c>
      <c r="AN603" s="105" t="str">
        <f>IF(BS_CONTROLE[[#This Row],[SUB]]=0, "-", BS_CONTROLE[[#This Row],[SUB]])</f>
        <v>-</v>
      </c>
      <c r="AO603" s="105">
        <f>BS_CONTROLE[[#This Row],[KM - Inicio]]</f>
        <v>0</v>
      </c>
      <c r="AP603" s="105">
        <f>BS_CONTROLE[[#This Row],[KM - Inicio]]</f>
        <v>0</v>
      </c>
      <c r="AQ603" s="108"/>
      <c r="AR603" s="108"/>
      <c r="AS603" s="108"/>
      <c r="AT603" s="135"/>
      <c r="AU603" s="135"/>
      <c r="AV603" s="13"/>
      <c r="AW603" s="13"/>
      <c r="AX603" s="176" t="str">
        <f>IF(D603="","*",IFERROR(IF(ISODD(COUNT(AR603:AW603)),"ERRO",SUM((AS603-AR603),(AU603-AT603),(AW603-AV603))),"ERRO"))</f>
        <v>*</v>
      </c>
      <c r="AY603" s="153"/>
      <c r="AZ603" s="109"/>
      <c r="BA603" s="9" t="str">
        <f>IFERROR(_xlfn.XLOOKUP(AH603, BS_ATIVIDADE[ATIVIDADE],BS_ATIVIDADE[UNIDADE] ), "*")</f>
        <v>*</v>
      </c>
      <c r="BB603" s="12" t="str" cm="1">
        <f t="array" ref="BB6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3" s="12" t="str" cm="1">
        <f t="array" ref="BC6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3" s="10" t="str" cm="1">
        <f t="array" ref="BD6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3" s="150"/>
      <c r="BF603" s="15"/>
      <c r="BG603" s="16"/>
      <c r="BH603" s="16"/>
      <c r="BI603" s="16"/>
      <c r="BJ603" s="17"/>
      <c r="BK603" s="15"/>
      <c r="BL603" s="130"/>
      <c r="BM603" s="130"/>
      <c r="BN603" s="130"/>
      <c r="BO603" s="17"/>
      <c r="BP603" s="11" t="str">
        <f t="shared" si="33"/>
        <v>Aderente</v>
      </c>
      <c r="BQ603" s="18" t="str">
        <f>IF(OR(B603="",E603=""),"*",AX603/O603)</f>
        <v>*</v>
      </c>
      <c r="BR603" s="18" t="str">
        <f>IF(OR(B603="",E603=""),"*",AZ603/P603)</f>
        <v>*</v>
      </c>
      <c r="BS603" s="210" t="str">
        <f t="shared" si="34"/>
        <v/>
      </c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</row>
    <row r="604" spans="1:122">
      <c r="A604" s="45" t="str">
        <f t="shared" si="32"/>
        <v/>
      </c>
      <c r="B604" s="102"/>
      <c r="C604" s="134" t="str">
        <f>IF(BS_CONTROLE[[#This Row],[DATA]]="","",WEEKNUM(BS_CONTROLE[[#This Row],[DATA]]))</f>
        <v/>
      </c>
      <c r="D604" s="104"/>
      <c r="E604" s="126"/>
      <c r="F604" s="142" t="str">
        <f>IF(D604="","*",VLOOKUP(E604,BS_ATIVIDADE[],3,FALSE))</f>
        <v>*</v>
      </c>
      <c r="G604" s="106"/>
      <c r="H604" s="106"/>
      <c r="I604" s="105"/>
      <c r="J604" s="105"/>
      <c r="K604" s="105"/>
      <c r="L604" s="127" t="str" cm="1">
        <f t="array" ref="L6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4" s="127" t="str" cm="1">
        <f t="array" ref="M6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4" s="106"/>
      <c r="O604" s="106"/>
      <c r="P604" s="105"/>
      <c r="Q604" s="9" t="str">
        <f>IF(E604=0, "*", IFERROR(_xlfn.XLOOKUP(E604, BS_ATIVIDADE[ATIVIDADE], BS_ATIVIDADE[UNIDADE]), "*"))</f>
        <v>*</v>
      </c>
      <c r="R604" s="128" t="str" cm="1">
        <f t="array" ref="R6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4" s="128" t="str" cm="1">
        <f t="array" ref="S6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4" s="10" t="str" cm="1">
        <f t="array" ref="T6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4" s="105"/>
      <c r="V604" s="151"/>
      <c r="W604" s="104"/>
      <c r="X604" s="129"/>
      <c r="Y604" s="104"/>
      <c r="Z604" s="105"/>
      <c r="AA604" s="103"/>
      <c r="AB604" s="152"/>
      <c r="AC604" s="107"/>
      <c r="AD604" s="105"/>
      <c r="AE604" s="105"/>
      <c r="AF604" s="105"/>
      <c r="AG604" s="14"/>
      <c r="AH604" s="126" t="str">
        <f>IF(BS_CONTROLE[[#This Row],[Atividade]]=0, "-", BS_CONTROLE[[#This Row],[Atividade]])</f>
        <v>-</v>
      </c>
      <c r="AI604" s="8" t="str">
        <f>IF(BS_CONTROLE[[#This Row],[Atividade]]=0, "-", BS_CONTROLE[[#This Row],[Atividade]])</f>
        <v>-</v>
      </c>
      <c r="AJ604" s="30">
        <f>BS_CONTROLE[[#This Row],[Local - Partida]]</f>
        <v>0</v>
      </c>
      <c r="AK604" s="30">
        <f>BS_CONTROLE[[#This Row],[Local - Encerramento]]</f>
        <v>0</v>
      </c>
      <c r="AL604" s="105" t="str">
        <f>IF(BS_CONTROLE[[#This Row],[Entre - Estações]]=0, "-", BS_CONTROLE[[#This Row],[Entre - Estações]])</f>
        <v>-</v>
      </c>
      <c r="AM604" s="105" t="str">
        <f>IF(BS_CONTROLE[[#This Row],[SB]]=0, "-", BS_CONTROLE[[#This Row],[SB]])</f>
        <v>-</v>
      </c>
      <c r="AN604" s="105" t="str">
        <f>IF(BS_CONTROLE[[#This Row],[SUB]]=0, "-", BS_CONTROLE[[#This Row],[SUB]])</f>
        <v>-</v>
      </c>
      <c r="AO604" s="105">
        <f>BS_CONTROLE[[#This Row],[KM - Inicio]]</f>
        <v>0</v>
      </c>
      <c r="AP604" s="105">
        <f>BS_CONTROLE[[#This Row],[KM - Inicio]]</f>
        <v>0</v>
      </c>
      <c r="AQ604" s="108"/>
      <c r="AR604" s="108"/>
      <c r="AS604" s="108"/>
      <c r="AT604" s="135"/>
      <c r="AU604" s="135"/>
      <c r="AV604" s="13"/>
      <c r="AW604" s="13"/>
      <c r="AX604" s="176" t="str">
        <f>IF(D604="","*",IFERROR(IF(ISODD(COUNT(AR604:AW604)),"ERRO",SUM((AS604-AR604),(AU604-AT604),(AW604-AV604))),"ERRO"))</f>
        <v>*</v>
      </c>
      <c r="AY604" s="153"/>
      <c r="AZ604" s="109"/>
      <c r="BA604" s="9" t="str">
        <f>IFERROR(_xlfn.XLOOKUP(AH604, BS_ATIVIDADE[ATIVIDADE],BS_ATIVIDADE[UNIDADE] ), "*")</f>
        <v>*</v>
      </c>
      <c r="BB604" s="12" t="str" cm="1">
        <f t="array" ref="BB6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4" s="12" t="str" cm="1">
        <f t="array" ref="BC6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4" s="10" t="str" cm="1">
        <f t="array" ref="BD6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4" s="150"/>
      <c r="BF604" s="15"/>
      <c r="BG604" s="16"/>
      <c r="BH604" s="16"/>
      <c r="BI604" s="16"/>
      <c r="BJ604" s="17"/>
      <c r="BK604" s="15"/>
      <c r="BL604" s="130"/>
      <c r="BM604" s="130"/>
      <c r="BN604" s="130"/>
      <c r="BO604" s="17"/>
      <c r="BP604" s="11" t="str">
        <f t="shared" si="33"/>
        <v>Aderente</v>
      </c>
      <c r="BQ604" s="18" t="str">
        <f>IF(OR(B604="",E604=""),"*",AX604/O604)</f>
        <v>*</v>
      </c>
      <c r="BR604" s="18" t="str">
        <f>IF(OR(B604="",E604=""),"*",AZ604/P604)</f>
        <v>*</v>
      </c>
      <c r="BS604" s="210" t="str">
        <f t="shared" si="34"/>
        <v/>
      </c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</row>
    <row r="605" spans="1:122">
      <c r="A605" s="45" t="str">
        <f t="shared" si="32"/>
        <v/>
      </c>
      <c r="B605" s="102"/>
      <c r="C605" s="134" t="str">
        <f>IF(BS_CONTROLE[[#This Row],[DATA]]="","",WEEKNUM(BS_CONTROLE[[#This Row],[DATA]]))</f>
        <v/>
      </c>
      <c r="D605" s="104"/>
      <c r="E605" s="126"/>
      <c r="F605" s="142" t="str">
        <f>IF(D605="","*",VLOOKUP(E605,BS_ATIVIDADE[],3,FALSE))</f>
        <v>*</v>
      </c>
      <c r="G605" s="106"/>
      <c r="H605" s="106"/>
      <c r="I605" s="105"/>
      <c r="J605" s="105"/>
      <c r="K605" s="105"/>
      <c r="L605" s="127" t="str" cm="1">
        <f t="array" ref="L6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5" s="127" t="str" cm="1">
        <f t="array" ref="M6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5" s="106"/>
      <c r="O605" s="106"/>
      <c r="P605" s="105"/>
      <c r="Q605" s="9" t="str">
        <f>IF(E605=0, "*", IFERROR(_xlfn.XLOOKUP(E605, BS_ATIVIDADE[ATIVIDADE], BS_ATIVIDADE[UNIDADE]), "*"))</f>
        <v>*</v>
      </c>
      <c r="R605" s="128" t="str" cm="1">
        <f t="array" ref="R6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5" s="128" t="str" cm="1">
        <f t="array" ref="S6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5" s="10" t="str" cm="1">
        <f t="array" ref="T6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5" s="105"/>
      <c r="V605" s="151"/>
      <c r="W605" s="104"/>
      <c r="X605" s="129"/>
      <c r="Y605" s="104"/>
      <c r="Z605" s="105"/>
      <c r="AA605" s="103"/>
      <c r="AB605" s="152"/>
      <c r="AC605" s="107"/>
      <c r="AD605" s="105"/>
      <c r="AE605" s="105"/>
      <c r="AF605" s="105"/>
      <c r="AG605" s="14"/>
      <c r="AH605" s="126" t="str">
        <f>IF(BS_CONTROLE[[#This Row],[Atividade]]=0, "-", BS_CONTROLE[[#This Row],[Atividade]])</f>
        <v>-</v>
      </c>
      <c r="AI605" s="8" t="str">
        <f>IF(BS_CONTROLE[[#This Row],[Atividade]]=0, "-", BS_CONTROLE[[#This Row],[Atividade]])</f>
        <v>-</v>
      </c>
      <c r="AJ605" s="30">
        <f>BS_CONTROLE[[#This Row],[Local - Partida]]</f>
        <v>0</v>
      </c>
      <c r="AK605" s="30">
        <f>BS_CONTROLE[[#This Row],[Local - Encerramento]]</f>
        <v>0</v>
      </c>
      <c r="AL605" s="105" t="str">
        <f>IF(BS_CONTROLE[[#This Row],[Entre - Estações]]=0, "-", BS_CONTROLE[[#This Row],[Entre - Estações]])</f>
        <v>-</v>
      </c>
      <c r="AM605" s="105" t="str">
        <f>IF(BS_CONTROLE[[#This Row],[SB]]=0, "-", BS_CONTROLE[[#This Row],[SB]])</f>
        <v>-</v>
      </c>
      <c r="AN605" s="105" t="str">
        <f>IF(BS_CONTROLE[[#This Row],[SUB]]=0, "-", BS_CONTROLE[[#This Row],[SUB]])</f>
        <v>-</v>
      </c>
      <c r="AO605" s="105">
        <f>BS_CONTROLE[[#This Row],[KM - Inicio]]</f>
        <v>0</v>
      </c>
      <c r="AP605" s="105">
        <f>BS_CONTROLE[[#This Row],[KM - Inicio]]</f>
        <v>0</v>
      </c>
      <c r="AQ605" s="108"/>
      <c r="AR605" s="108"/>
      <c r="AS605" s="108"/>
      <c r="AT605" s="135"/>
      <c r="AU605" s="135"/>
      <c r="AV605" s="13"/>
      <c r="AW605" s="13"/>
      <c r="AX605" s="176" t="str">
        <f>IF(D605="","*",IFERROR(IF(ISODD(COUNT(AR605:AW605)),"ERRO",SUM((AS605-AR605),(AU605-AT605),(AW605-AV605))),"ERRO"))</f>
        <v>*</v>
      </c>
      <c r="AY605" s="153"/>
      <c r="AZ605" s="109"/>
      <c r="BA605" s="9" t="str">
        <f>IFERROR(_xlfn.XLOOKUP(AH605, BS_ATIVIDADE[ATIVIDADE],BS_ATIVIDADE[UNIDADE] ), "*")</f>
        <v>*</v>
      </c>
      <c r="BB605" s="12" t="str" cm="1">
        <f t="array" ref="BB6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5" s="12" t="str" cm="1">
        <f t="array" ref="BC6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5" s="10" t="str" cm="1">
        <f t="array" ref="BD6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5" s="150"/>
      <c r="BF605" s="15"/>
      <c r="BG605" s="16"/>
      <c r="BH605" s="16"/>
      <c r="BI605" s="16"/>
      <c r="BJ605" s="17"/>
      <c r="BK605" s="15"/>
      <c r="BL605" s="130"/>
      <c r="BM605" s="130"/>
      <c r="BN605" s="130"/>
      <c r="BO605" s="17"/>
      <c r="BP605" s="11" t="str">
        <f t="shared" si="33"/>
        <v>Aderente</v>
      </c>
      <c r="BQ605" s="18" t="str">
        <f>IF(OR(B605="",E605=""),"*",AX605/O605)</f>
        <v>*</v>
      </c>
      <c r="BR605" s="18" t="str">
        <f>IF(OR(B605="",E605=""),"*",AZ605/P605)</f>
        <v>*</v>
      </c>
      <c r="BS605" s="210" t="str">
        <f t="shared" si="34"/>
        <v/>
      </c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</row>
    <row r="606" spans="1:122">
      <c r="A606" s="45" t="str">
        <f t="shared" si="32"/>
        <v/>
      </c>
      <c r="B606" s="102"/>
      <c r="C606" s="134" t="str">
        <f>IF(BS_CONTROLE[[#This Row],[DATA]]="","",WEEKNUM(BS_CONTROLE[[#This Row],[DATA]]))</f>
        <v/>
      </c>
      <c r="D606" s="104"/>
      <c r="E606" s="126"/>
      <c r="F606" s="142" t="str">
        <f>IF(D606="","*",VLOOKUP(E606,BS_ATIVIDADE[],3,FALSE))</f>
        <v>*</v>
      </c>
      <c r="G606" s="106"/>
      <c r="H606" s="106"/>
      <c r="I606" s="105"/>
      <c r="J606" s="105"/>
      <c r="K606" s="105"/>
      <c r="L606" s="127" t="str" cm="1">
        <f t="array" ref="L6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6" s="127" t="str" cm="1">
        <f t="array" ref="M6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6" s="106"/>
      <c r="O606" s="106"/>
      <c r="P606" s="105"/>
      <c r="Q606" s="9" t="str">
        <f>IF(E606=0, "*", IFERROR(_xlfn.XLOOKUP(E606, BS_ATIVIDADE[ATIVIDADE], BS_ATIVIDADE[UNIDADE]), "*"))</f>
        <v>*</v>
      </c>
      <c r="R606" s="128" t="str" cm="1">
        <f t="array" ref="R6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6" s="128" t="str" cm="1">
        <f t="array" ref="S6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6" s="10" t="str" cm="1">
        <f t="array" ref="T6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6" s="105"/>
      <c r="V606" s="151"/>
      <c r="W606" s="104"/>
      <c r="X606" s="129"/>
      <c r="Y606" s="104"/>
      <c r="Z606" s="105"/>
      <c r="AA606" s="103"/>
      <c r="AB606" s="152"/>
      <c r="AC606" s="107"/>
      <c r="AD606" s="105"/>
      <c r="AE606" s="105"/>
      <c r="AF606" s="105"/>
      <c r="AG606" s="14"/>
      <c r="AH606" s="126" t="str">
        <f>IF(BS_CONTROLE[[#This Row],[Atividade]]=0, "-", BS_CONTROLE[[#This Row],[Atividade]])</f>
        <v>-</v>
      </c>
      <c r="AI606" s="8" t="str">
        <f>IF(BS_CONTROLE[[#This Row],[Atividade]]=0, "-", BS_CONTROLE[[#This Row],[Atividade]])</f>
        <v>-</v>
      </c>
      <c r="AJ606" s="30">
        <f>BS_CONTROLE[[#This Row],[Local - Partida]]</f>
        <v>0</v>
      </c>
      <c r="AK606" s="30">
        <f>BS_CONTROLE[[#This Row],[Local - Encerramento]]</f>
        <v>0</v>
      </c>
      <c r="AL606" s="105" t="str">
        <f>IF(BS_CONTROLE[[#This Row],[Entre - Estações]]=0, "-", BS_CONTROLE[[#This Row],[Entre - Estações]])</f>
        <v>-</v>
      </c>
      <c r="AM606" s="105" t="str">
        <f>IF(BS_CONTROLE[[#This Row],[SB]]=0, "-", BS_CONTROLE[[#This Row],[SB]])</f>
        <v>-</v>
      </c>
      <c r="AN606" s="105" t="str">
        <f>IF(BS_CONTROLE[[#This Row],[SUB]]=0, "-", BS_CONTROLE[[#This Row],[SUB]])</f>
        <v>-</v>
      </c>
      <c r="AO606" s="105">
        <f>BS_CONTROLE[[#This Row],[KM - Inicio]]</f>
        <v>0</v>
      </c>
      <c r="AP606" s="105">
        <f>BS_CONTROLE[[#This Row],[KM - Inicio]]</f>
        <v>0</v>
      </c>
      <c r="AQ606" s="108"/>
      <c r="AR606" s="108"/>
      <c r="AS606" s="108"/>
      <c r="AT606" s="135"/>
      <c r="AU606" s="135"/>
      <c r="AV606" s="13"/>
      <c r="AW606" s="13"/>
      <c r="AX606" s="176" t="str">
        <f>IF(D606="","*",IFERROR(IF(ISODD(COUNT(AR606:AW606)),"ERRO",SUM((AS606-AR606),(AU606-AT606),(AW606-AV606))),"ERRO"))</f>
        <v>*</v>
      </c>
      <c r="AY606" s="153"/>
      <c r="AZ606" s="109"/>
      <c r="BA606" s="9" t="str">
        <f>IFERROR(_xlfn.XLOOKUP(AH606, BS_ATIVIDADE[ATIVIDADE],BS_ATIVIDADE[UNIDADE] ), "*")</f>
        <v>*</v>
      </c>
      <c r="BB606" s="12" t="str" cm="1">
        <f t="array" ref="BB6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6" s="12" t="str" cm="1">
        <f t="array" ref="BC6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6" s="10" t="str" cm="1">
        <f t="array" ref="BD6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6" s="150"/>
      <c r="BF606" s="15"/>
      <c r="BG606" s="16"/>
      <c r="BH606" s="16"/>
      <c r="BI606" s="16"/>
      <c r="BJ606" s="17"/>
      <c r="BK606" s="15"/>
      <c r="BL606" s="130"/>
      <c r="BM606" s="130"/>
      <c r="BN606" s="130"/>
      <c r="BO606" s="17"/>
      <c r="BP606" s="11" t="str">
        <f t="shared" si="33"/>
        <v>Aderente</v>
      </c>
      <c r="BQ606" s="18" t="str">
        <f>IF(OR(B606="",E606=""),"*",AX606/O606)</f>
        <v>*</v>
      </c>
      <c r="BR606" s="18" t="str">
        <f>IF(OR(B606="",E606=""),"*",AZ606/P606)</f>
        <v>*</v>
      </c>
      <c r="BS606" s="210" t="str">
        <f t="shared" si="34"/>
        <v/>
      </c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</row>
    <row r="607" spans="1:122">
      <c r="A607" s="45" t="str">
        <f t="shared" si="32"/>
        <v/>
      </c>
      <c r="B607" s="102"/>
      <c r="C607" s="134" t="str">
        <f>IF(BS_CONTROLE[[#This Row],[DATA]]="","",WEEKNUM(BS_CONTROLE[[#This Row],[DATA]]))</f>
        <v/>
      </c>
      <c r="D607" s="104"/>
      <c r="E607" s="126"/>
      <c r="F607" s="142" t="str">
        <f>IF(D607="","*",VLOOKUP(E607,BS_ATIVIDADE[],3,FALSE))</f>
        <v>*</v>
      </c>
      <c r="G607" s="106"/>
      <c r="H607" s="106"/>
      <c r="I607" s="105"/>
      <c r="J607" s="105"/>
      <c r="K607" s="105"/>
      <c r="L607" s="127" t="str" cm="1">
        <f t="array" ref="L6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7" s="127" t="str" cm="1">
        <f t="array" ref="M6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7" s="106"/>
      <c r="O607" s="106"/>
      <c r="P607" s="105"/>
      <c r="Q607" s="9" t="str">
        <f>IF(E607=0, "*", IFERROR(_xlfn.XLOOKUP(E607, BS_ATIVIDADE[ATIVIDADE], BS_ATIVIDADE[UNIDADE]), "*"))</f>
        <v>*</v>
      </c>
      <c r="R607" s="128" t="str" cm="1">
        <f t="array" ref="R6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7" s="128" t="str" cm="1">
        <f t="array" ref="S6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7" s="10" t="str" cm="1">
        <f t="array" ref="T6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7" s="105"/>
      <c r="V607" s="151"/>
      <c r="W607" s="104"/>
      <c r="X607" s="129"/>
      <c r="Y607" s="104"/>
      <c r="Z607" s="105"/>
      <c r="AA607" s="103"/>
      <c r="AB607" s="152"/>
      <c r="AC607" s="107"/>
      <c r="AD607" s="105"/>
      <c r="AE607" s="105"/>
      <c r="AF607" s="105"/>
      <c r="AG607" s="14"/>
      <c r="AH607" s="126" t="str">
        <f>IF(BS_CONTROLE[[#This Row],[Atividade]]=0, "-", BS_CONTROLE[[#This Row],[Atividade]])</f>
        <v>-</v>
      </c>
      <c r="AI607" s="8" t="str">
        <f>IF(BS_CONTROLE[[#This Row],[Atividade]]=0, "-", BS_CONTROLE[[#This Row],[Atividade]])</f>
        <v>-</v>
      </c>
      <c r="AJ607" s="30">
        <f>BS_CONTROLE[[#This Row],[Local - Partida]]</f>
        <v>0</v>
      </c>
      <c r="AK607" s="30">
        <f>BS_CONTROLE[[#This Row],[Local - Encerramento]]</f>
        <v>0</v>
      </c>
      <c r="AL607" s="105" t="str">
        <f>IF(BS_CONTROLE[[#This Row],[Entre - Estações]]=0, "-", BS_CONTROLE[[#This Row],[Entre - Estações]])</f>
        <v>-</v>
      </c>
      <c r="AM607" s="105" t="str">
        <f>IF(BS_CONTROLE[[#This Row],[SB]]=0, "-", BS_CONTROLE[[#This Row],[SB]])</f>
        <v>-</v>
      </c>
      <c r="AN607" s="105" t="str">
        <f>IF(BS_CONTROLE[[#This Row],[SUB]]=0, "-", BS_CONTROLE[[#This Row],[SUB]])</f>
        <v>-</v>
      </c>
      <c r="AO607" s="105">
        <f>BS_CONTROLE[[#This Row],[KM - Inicio]]</f>
        <v>0</v>
      </c>
      <c r="AP607" s="105">
        <f>BS_CONTROLE[[#This Row],[KM - Inicio]]</f>
        <v>0</v>
      </c>
      <c r="AQ607" s="108"/>
      <c r="AR607" s="108"/>
      <c r="AS607" s="108"/>
      <c r="AT607" s="135"/>
      <c r="AU607" s="135"/>
      <c r="AV607" s="13"/>
      <c r="AW607" s="13"/>
      <c r="AX607" s="176" t="str">
        <f>IF(D607="","*",IFERROR(IF(ISODD(COUNT(AR607:AW607)),"ERRO",SUM((AS607-AR607),(AU607-AT607),(AW607-AV607))),"ERRO"))</f>
        <v>*</v>
      </c>
      <c r="AY607" s="153"/>
      <c r="AZ607" s="109"/>
      <c r="BA607" s="9" t="str">
        <f>IFERROR(_xlfn.XLOOKUP(AH607, BS_ATIVIDADE[ATIVIDADE],BS_ATIVIDADE[UNIDADE] ), "*")</f>
        <v>*</v>
      </c>
      <c r="BB607" s="12" t="str" cm="1">
        <f t="array" ref="BB6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7" s="12" t="str" cm="1">
        <f t="array" ref="BC6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7" s="10" t="str" cm="1">
        <f t="array" ref="BD6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7" s="150"/>
      <c r="BF607" s="15"/>
      <c r="BG607" s="16"/>
      <c r="BH607" s="16"/>
      <c r="BI607" s="16"/>
      <c r="BJ607" s="17"/>
      <c r="BK607" s="15"/>
      <c r="BL607" s="130"/>
      <c r="BM607" s="130"/>
      <c r="BN607" s="130"/>
      <c r="BO607" s="17"/>
      <c r="BP607" s="11" t="str">
        <f t="shared" si="33"/>
        <v>Aderente</v>
      </c>
      <c r="BQ607" s="18" t="str">
        <f>IF(OR(B607="",E607=""),"*",AX607/O607)</f>
        <v>*</v>
      </c>
      <c r="BR607" s="18" t="str">
        <f>IF(OR(B607="",E607=""),"*",AZ607/P607)</f>
        <v>*</v>
      </c>
      <c r="BS607" s="210" t="str">
        <f t="shared" si="34"/>
        <v/>
      </c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</row>
    <row r="608" spans="1:122">
      <c r="A608" s="45" t="str">
        <f t="shared" si="32"/>
        <v/>
      </c>
      <c r="B608" s="102"/>
      <c r="C608" s="134" t="str">
        <f>IF(BS_CONTROLE[[#This Row],[DATA]]="","",WEEKNUM(BS_CONTROLE[[#This Row],[DATA]]))</f>
        <v/>
      </c>
      <c r="D608" s="104"/>
      <c r="E608" s="126"/>
      <c r="F608" s="142" t="str">
        <f>IF(D608="","*",VLOOKUP(E608,BS_ATIVIDADE[],3,FALSE))</f>
        <v>*</v>
      </c>
      <c r="G608" s="106"/>
      <c r="H608" s="106"/>
      <c r="I608" s="105"/>
      <c r="J608" s="105"/>
      <c r="K608" s="105"/>
      <c r="L608" s="127" t="str" cm="1">
        <f t="array" ref="L6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8" s="127" t="str" cm="1">
        <f t="array" ref="M6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8" s="106"/>
      <c r="O608" s="106"/>
      <c r="P608" s="105"/>
      <c r="Q608" s="9" t="str">
        <f>IF(E608=0, "*", IFERROR(_xlfn.XLOOKUP(E608, BS_ATIVIDADE[ATIVIDADE], BS_ATIVIDADE[UNIDADE]), "*"))</f>
        <v>*</v>
      </c>
      <c r="R608" s="128" t="str" cm="1">
        <f t="array" ref="R6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8" s="128" t="str" cm="1">
        <f t="array" ref="S6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8" s="10" t="str" cm="1">
        <f t="array" ref="T6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8" s="105"/>
      <c r="V608" s="151"/>
      <c r="W608" s="104"/>
      <c r="X608" s="129"/>
      <c r="Y608" s="104"/>
      <c r="Z608" s="105"/>
      <c r="AA608" s="103"/>
      <c r="AB608" s="152"/>
      <c r="AC608" s="107"/>
      <c r="AD608" s="105"/>
      <c r="AE608" s="105"/>
      <c r="AF608" s="105"/>
      <c r="AG608" s="14"/>
      <c r="AH608" s="126" t="str">
        <f>IF(BS_CONTROLE[[#This Row],[Atividade]]=0, "-", BS_CONTROLE[[#This Row],[Atividade]])</f>
        <v>-</v>
      </c>
      <c r="AI608" s="8" t="str">
        <f>IF(BS_CONTROLE[[#This Row],[Atividade]]=0, "-", BS_CONTROLE[[#This Row],[Atividade]])</f>
        <v>-</v>
      </c>
      <c r="AJ608" s="30">
        <f>BS_CONTROLE[[#This Row],[Local - Partida]]</f>
        <v>0</v>
      </c>
      <c r="AK608" s="30">
        <f>BS_CONTROLE[[#This Row],[Local - Encerramento]]</f>
        <v>0</v>
      </c>
      <c r="AL608" s="105" t="str">
        <f>IF(BS_CONTROLE[[#This Row],[Entre - Estações]]=0, "-", BS_CONTROLE[[#This Row],[Entre - Estações]])</f>
        <v>-</v>
      </c>
      <c r="AM608" s="105" t="str">
        <f>IF(BS_CONTROLE[[#This Row],[SB]]=0, "-", BS_CONTROLE[[#This Row],[SB]])</f>
        <v>-</v>
      </c>
      <c r="AN608" s="105" t="str">
        <f>IF(BS_CONTROLE[[#This Row],[SUB]]=0, "-", BS_CONTROLE[[#This Row],[SUB]])</f>
        <v>-</v>
      </c>
      <c r="AO608" s="105">
        <f>BS_CONTROLE[[#This Row],[KM - Inicio]]</f>
        <v>0</v>
      </c>
      <c r="AP608" s="105">
        <f>BS_CONTROLE[[#This Row],[KM - Inicio]]</f>
        <v>0</v>
      </c>
      <c r="AQ608" s="108"/>
      <c r="AR608" s="108"/>
      <c r="AS608" s="108"/>
      <c r="AT608" s="135"/>
      <c r="AU608" s="135"/>
      <c r="AV608" s="13"/>
      <c r="AW608" s="13"/>
      <c r="AX608" s="176" t="str">
        <f>IF(D608="","*",IFERROR(IF(ISODD(COUNT(AR608:AW608)),"ERRO",SUM((AS608-AR608),(AU608-AT608),(AW608-AV608))),"ERRO"))</f>
        <v>*</v>
      </c>
      <c r="AY608" s="153"/>
      <c r="AZ608" s="109"/>
      <c r="BA608" s="9" t="str">
        <f>IFERROR(_xlfn.XLOOKUP(AH608, BS_ATIVIDADE[ATIVIDADE],BS_ATIVIDADE[UNIDADE] ), "*")</f>
        <v>*</v>
      </c>
      <c r="BB608" s="12" t="str" cm="1">
        <f t="array" ref="BB6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8" s="12" t="str" cm="1">
        <f t="array" ref="BC6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8" s="10" t="str" cm="1">
        <f t="array" ref="BD6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8" s="150"/>
      <c r="BF608" s="15"/>
      <c r="BG608" s="16"/>
      <c r="BH608" s="16"/>
      <c r="BI608" s="16"/>
      <c r="BJ608" s="17"/>
      <c r="BK608" s="15"/>
      <c r="BL608" s="130"/>
      <c r="BM608" s="130"/>
      <c r="BN608" s="130"/>
      <c r="BO608" s="17"/>
      <c r="BP608" s="11" t="str">
        <f t="shared" si="33"/>
        <v>Aderente</v>
      </c>
      <c r="BQ608" s="18" t="str">
        <f>IF(OR(B608="",E608=""),"*",AX608/O608)</f>
        <v>*</v>
      </c>
      <c r="BR608" s="18" t="str">
        <f>IF(OR(B608="",E608=""),"*",AZ608/P608)</f>
        <v>*</v>
      </c>
      <c r="BS608" s="210" t="str">
        <f t="shared" si="34"/>
        <v/>
      </c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</row>
    <row r="609" spans="1:122">
      <c r="A609" s="45" t="str">
        <f t="shared" si="32"/>
        <v/>
      </c>
      <c r="B609" s="102"/>
      <c r="C609" s="134" t="str">
        <f>IF(BS_CONTROLE[[#This Row],[DATA]]="","",WEEKNUM(BS_CONTROLE[[#This Row],[DATA]]))</f>
        <v/>
      </c>
      <c r="D609" s="104"/>
      <c r="E609" s="126"/>
      <c r="F609" s="142" t="str">
        <f>IF(D609="","*",VLOOKUP(E609,BS_ATIVIDADE[],3,FALSE))</f>
        <v>*</v>
      </c>
      <c r="G609" s="106"/>
      <c r="H609" s="106"/>
      <c r="I609" s="105"/>
      <c r="J609" s="105"/>
      <c r="K609" s="105"/>
      <c r="L609" s="127" t="str" cm="1">
        <f t="array" ref="L6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09" s="127" t="str" cm="1">
        <f t="array" ref="M6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09" s="106"/>
      <c r="O609" s="106"/>
      <c r="P609" s="105"/>
      <c r="Q609" s="9" t="str">
        <f>IF(E609=0, "*", IFERROR(_xlfn.XLOOKUP(E609, BS_ATIVIDADE[ATIVIDADE], BS_ATIVIDADE[UNIDADE]), "*"))</f>
        <v>*</v>
      </c>
      <c r="R609" s="128" t="str" cm="1">
        <f t="array" ref="R6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09" s="128" t="str" cm="1">
        <f t="array" ref="S6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09" s="10" t="str" cm="1">
        <f t="array" ref="T6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09" s="105"/>
      <c r="V609" s="151"/>
      <c r="W609" s="104"/>
      <c r="X609" s="129"/>
      <c r="Y609" s="104"/>
      <c r="Z609" s="105"/>
      <c r="AA609" s="103"/>
      <c r="AB609" s="152"/>
      <c r="AC609" s="107"/>
      <c r="AD609" s="105"/>
      <c r="AE609" s="105"/>
      <c r="AF609" s="105"/>
      <c r="AG609" s="14"/>
      <c r="AH609" s="126" t="str">
        <f>IF(BS_CONTROLE[[#This Row],[Atividade]]=0, "-", BS_CONTROLE[[#This Row],[Atividade]])</f>
        <v>-</v>
      </c>
      <c r="AI609" s="8" t="str">
        <f>IF(BS_CONTROLE[[#This Row],[Atividade]]=0, "-", BS_CONTROLE[[#This Row],[Atividade]])</f>
        <v>-</v>
      </c>
      <c r="AJ609" s="30">
        <f>BS_CONTROLE[[#This Row],[Local - Partida]]</f>
        <v>0</v>
      </c>
      <c r="AK609" s="30">
        <f>BS_CONTROLE[[#This Row],[Local - Encerramento]]</f>
        <v>0</v>
      </c>
      <c r="AL609" s="105" t="str">
        <f>IF(BS_CONTROLE[[#This Row],[Entre - Estações]]=0, "-", BS_CONTROLE[[#This Row],[Entre - Estações]])</f>
        <v>-</v>
      </c>
      <c r="AM609" s="105" t="str">
        <f>IF(BS_CONTROLE[[#This Row],[SB]]=0, "-", BS_CONTROLE[[#This Row],[SB]])</f>
        <v>-</v>
      </c>
      <c r="AN609" s="105" t="str">
        <f>IF(BS_CONTROLE[[#This Row],[SUB]]=0, "-", BS_CONTROLE[[#This Row],[SUB]])</f>
        <v>-</v>
      </c>
      <c r="AO609" s="105">
        <f>BS_CONTROLE[[#This Row],[KM - Inicio]]</f>
        <v>0</v>
      </c>
      <c r="AP609" s="105">
        <f>BS_CONTROLE[[#This Row],[KM - Inicio]]</f>
        <v>0</v>
      </c>
      <c r="AQ609" s="108"/>
      <c r="AR609" s="108"/>
      <c r="AS609" s="108"/>
      <c r="AT609" s="135"/>
      <c r="AU609" s="135"/>
      <c r="AV609" s="13"/>
      <c r="AW609" s="13"/>
      <c r="AX609" s="176" t="str">
        <f>IF(D609="","*",IFERROR(IF(ISODD(COUNT(AR609:AW609)),"ERRO",SUM((AS609-AR609),(AU609-AT609),(AW609-AV609))),"ERRO"))</f>
        <v>*</v>
      </c>
      <c r="AY609" s="153"/>
      <c r="AZ609" s="109"/>
      <c r="BA609" s="9" t="str">
        <f>IFERROR(_xlfn.XLOOKUP(AH609, BS_ATIVIDADE[ATIVIDADE],BS_ATIVIDADE[UNIDADE] ), "*")</f>
        <v>*</v>
      </c>
      <c r="BB609" s="12" t="str" cm="1">
        <f t="array" ref="BB6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09" s="12" t="str" cm="1">
        <f t="array" ref="BC6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09" s="10" t="str" cm="1">
        <f t="array" ref="BD6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09" s="150"/>
      <c r="BF609" s="15"/>
      <c r="BG609" s="16"/>
      <c r="BH609" s="16"/>
      <c r="BI609" s="16"/>
      <c r="BJ609" s="17"/>
      <c r="BK609" s="15"/>
      <c r="BL609" s="130"/>
      <c r="BM609" s="130"/>
      <c r="BN609" s="130"/>
      <c r="BO609" s="17"/>
      <c r="BP609" s="11" t="str">
        <f t="shared" si="33"/>
        <v>Aderente</v>
      </c>
      <c r="BQ609" s="18" t="str">
        <f>IF(OR(B609="",E609=""),"*",AX609/O609)</f>
        <v>*</v>
      </c>
      <c r="BR609" s="18" t="str">
        <f>IF(OR(B609="",E609=""),"*",AZ609/P609)</f>
        <v>*</v>
      </c>
      <c r="BS609" s="210" t="str">
        <f t="shared" si="34"/>
        <v/>
      </c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</row>
    <row r="610" spans="1:122">
      <c r="A610" s="45" t="str">
        <f t="shared" si="32"/>
        <v/>
      </c>
      <c r="B610" s="102"/>
      <c r="C610" s="134" t="str">
        <f>IF(BS_CONTROLE[[#This Row],[DATA]]="","",WEEKNUM(BS_CONTROLE[[#This Row],[DATA]]))</f>
        <v/>
      </c>
      <c r="D610" s="104"/>
      <c r="E610" s="126"/>
      <c r="F610" s="142" t="str">
        <f>IF(D610="","*",VLOOKUP(E610,BS_ATIVIDADE[],3,FALSE))</f>
        <v>*</v>
      </c>
      <c r="G610" s="106"/>
      <c r="H610" s="106"/>
      <c r="I610" s="105"/>
      <c r="J610" s="105"/>
      <c r="K610" s="105"/>
      <c r="L610" s="127" t="str" cm="1">
        <f t="array" ref="L6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0" s="127" t="str" cm="1">
        <f t="array" ref="M6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0" s="106"/>
      <c r="O610" s="106"/>
      <c r="P610" s="105"/>
      <c r="Q610" s="9" t="str">
        <f>IF(E610=0, "*", IFERROR(_xlfn.XLOOKUP(E610, BS_ATIVIDADE[ATIVIDADE], BS_ATIVIDADE[UNIDADE]), "*"))</f>
        <v>*</v>
      </c>
      <c r="R610" s="128" t="str" cm="1">
        <f t="array" ref="R6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0" s="128" t="str" cm="1">
        <f t="array" ref="S6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0" s="10" t="str" cm="1">
        <f t="array" ref="T6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0" s="105"/>
      <c r="V610" s="151"/>
      <c r="W610" s="104"/>
      <c r="X610" s="129"/>
      <c r="Y610" s="104"/>
      <c r="Z610" s="105"/>
      <c r="AA610" s="103"/>
      <c r="AB610" s="152"/>
      <c r="AC610" s="107"/>
      <c r="AD610" s="105"/>
      <c r="AE610" s="105"/>
      <c r="AF610" s="105"/>
      <c r="AG610" s="14"/>
      <c r="AH610" s="126" t="str">
        <f>IF(BS_CONTROLE[[#This Row],[Atividade]]=0, "-", BS_CONTROLE[[#This Row],[Atividade]])</f>
        <v>-</v>
      </c>
      <c r="AI610" s="8" t="str">
        <f>IF(BS_CONTROLE[[#This Row],[Atividade]]=0, "-", BS_CONTROLE[[#This Row],[Atividade]])</f>
        <v>-</v>
      </c>
      <c r="AJ610" s="30">
        <f>BS_CONTROLE[[#This Row],[Local - Partida]]</f>
        <v>0</v>
      </c>
      <c r="AK610" s="30">
        <f>BS_CONTROLE[[#This Row],[Local - Encerramento]]</f>
        <v>0</v>
      </c>
      <c r="AL610" s="105" t="str">
        <f>IF(BS_CONTROLE[[#This Row],[Entre - Estações]]=0, "-", BS_CONTROLE[[#This Row],[Entre - Estações]])</f>
        <v>-</v>
      </c>
      <c r="AM610" s="105" t="str">
        <f>IF(BS_CONTROLE[[#This Row],[SB]]=0, "-", BS_CONTROLE[[#This Row],[SB]])</f>
        <v>-</v>
      </c>
      <c r="AN610" s="105" t="str">
        <f>IF(BS_CONTROLE[[#This Row],[SUB]]=0, "-", BS_CONTROLE[[#This Row],[SUB]])</f>
        <v>-</v>
      </c>
      <c r="AO610" s="105">
        <f>BS_CONTROLE[[#This Row],[KM - Inicio]]</f>
        <v>0</v>
      </c>
      <c r="AP610" s="105">
        <f>BS_CONTROLE[[#This Row],[KM - Inicio]]</f>
        <v>0</v>
      </c>
      <c r="AQ610" s="108"/>
      <c r="AR610" s="108"/>
      <c r="AS610" s="108"/>
      <c r="AT610" s="135"/>
      <c r="AU610" s="135"/>
      <c r="AV610" s="13"/>
      <c r="AW610" s="13"/>
      <c r="AX610" s="176" t="str">
        <f>IF(D610="","*",IFERROR(IF(ISODD(COUNT(AR610:AW610)),"ERRO",SUM((AS610-AR610),(AU610-AT610),(AW610-AV610))),"ERRO"))</f>
        <v>*</v>
      </c>
      <c r="AY610" s="153"/>
      <c r="AZ610" s="109"/>
      <c r="BA610" s="9" t="str">
        <f>IFERROR(_xlfn.XLOOKUP(AH610, BS_ATIVIDADE[ATIVIDADE],BS_ATIVIDADE[UNIDADE] ), "*")</f>
        <v>*</v>
      </c>
      <c r="BB610" s="12" t="str" cm="1">
        <f t="array" ref="BB6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0" s="12" t="str" cm="1">
        <f t="array" ref="BC6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0" s="10" t="str" cm="1">
        <f t="array" ref="BD6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0" s="150"/>
      <c r="BF610" s="15"/>
      <c r="BG610" s="16"/>
      <c r="BH610" s="16"/>
      <c r="BI610" s="16"/>
      <c r="BJ610" s="17"/>
      <c r="BK610" s="15"/>
      <c r="BL610" s="130"/>
      <c r="BM610" s="130"/>
      <c r="BN610" s="130"/>
      <c r="BO610" s="17"/>
      <c r="BP610" s="11" t="str">
        <f t="shared" si="33"/>
        <v>Aderente</v>
      </c>
      <c r="BQ610" s="18" t="str">
        <f>IF(OR(B610="",E610=""),"*",AX610/O610)</f>
        <v>*</v>
      </c>
      <c r="BR610" s="18" t="str">
        <f>IF(OR(B610="",E610=""),"*",AZ610/P610)</f>
        <v>*</v>
      </c>
      <c r="BS610" s="210" t="str">
        <f t="shared" si="34"/>
        <v/>
      </c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</row>
    <row r="611" spans="1:122">
      <c r="A611" s="45" t="str">
        <f t="shared" si="32"/>
        <v/>
      </c>
      <c r="B611" s="102"/>
      <c r="C611" s="134" t="str">
        <f>IF(BS_CONTROLE[[#This Row],[DATA]]="","",WEEKNUM(BS_CONTROLE[[#This Row],[DATA]]))</f>
        <v/>
      </c>
      <c r="D611" s="104"/>
      <c r="E611" s="126"/>
      <c r="F611" s="142" t="str">
        <f>IF(D611="","*",VLOOKUP(E611,BS_ATIVIDADE[],3,FALSE))</f>
        <v>*</v>
      </c>
      <c r="G611" s="106"/>
      <c r="H611" s="106"/>
      <c r="I611" s="105"/>
      <c r="J611" s="105"/>
      <c r="K611" s="105"/>
      <c r="L611" s="127" t="str" cm="1">
        <f t="array" ref="L6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1" s="127" t="str" cm="1">
        <f t="array" ref="M6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1" s="106"/>
      <c r="O611" s="106"/>
      <c r="P611" s="105"/>
      <c r="Q611" s="9" t="str">
        <f>IF(E611=0, "*", IFERROR(_xlfn.XLOOKUP(E611, BS_ATIVIDADE[ATIVIDADE], BS_ATIVIDADE[UNIDADE]), "*"))</f>
        <v>*</v>
      </c>
      <c r="R611" s="128" t="str" cm="1">
        <f t="array" ref="R6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1" s="128" t="str" cm="1">
        <f t="array" ref="S6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1" s="10" t="str" cm="1">
        <f t="array" ref="T6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1" s="105"/>
      <c r="V611" s="151"/>
      <c r="W611" s="104"/>
      <c r="X611" s="129"/>
      <c r="Y611" s="104"/>
      <c r="Z611" s="105"/>
      <c r="AA611" s="103"/>
      <c r="AB611" s="152"/>
      <c r="AC611" s="107"/>
      <c r="AD611" s="105"/>
      <c r="AE611" s="105"/>
      <c r="AF611" s="105"/>
      <c r="AG611" s="14"/>
      <c r="AH611" s="126" t="str">
        <f>IF(BS_CONTROLE[[#This Row],[Atividade]]=0, "-", BS_CONTROLE[[#This Row],[Atividade]])</f>
        <v>-</v>
      </c>
      <c r="AI611" s="8" t="str">
        <f>IF(BS_CONTROLE[[#This Row],[Atividade]]=0, "-", BS_CONTROLE[[#This Row],[Atividade]])</f>
        <v>-</v>
      </c>
      <c r="AJ611" s="30">
        <f>BS_CONTROLE[[#This Row],[Local - Partida]]</f>
        <v>0</v>
      </c>
      <c r="AK611" s="30">
        <f>BS_CONTROLE[[#This Row],[Local - Encerramento]]</f>
        <v>0</v>
      </c>
      <c r="AL611" s="105" t="str">
        <f>IF(BS_CONTROLE[[#This Row],[Entre - Estações]]=0, "-", BS_CONTROLE[[#This Row],[Entre - Estações]])</f>
        <v>-</v>
      </c>
      <c r="AM611" s="105" t="str">
        <f>IF(BS_CONTROLE[[#This Row],[SB]]=0, "-", BS_CONTROLE[[#This Row],[SB]])</f>
        <v>-</v>
      </c>
      <c r="AN611" s="105" t="str">
        <f>IF(BS_CONTROLE[[#This Row],[SUB]]=0, "-", BS_CONTROLE[[#This Row],[SUB]])</f>
        <v>-</v>
      </c>
      <c r="AO611" s="105">
        <f>BS_CONTROLE[[#This Row],[KM - Inicio]]</f>
        <v>0</v>
      </c>
      <c r="AP611" s="105">
        <f>BS_CONTROLE[[#This Row],[KM - Inicio]]</f>
        <v>0</v>
      </c>
      <c r="AQ611" s="108"/>
      <c r="AR611" s="108"/>
      <c r="AS611" s="108"/>
      <c r="AT611" s="135"/>
      <c r="AU611" s="135"/>
      <c r="AV611" s="13"/>
      <c r="AW611" s="13"/>
      <c r="AX611" s="176" t="str">
        <f>IF(D611="","*",IFERROR(IF(ISODD(COUNT(AR611:AW611)),"ERRO",SUM((AS611-AR611),(AU611-AT611),(AW611-AV611))),"ERRO"))</f>
        <v>*</v>
      </c>
      <c r="AY611" s="153"/>
      <c r="AZ611" s="109"/>
      <c r="BA611" s="9" t="str">
        <f>IFERROR(_xlfn.XLOOKUP(AH611, BS_ATIVIDADE[ATIVIDADE],BS_ATIVIDADE[UNIDADE] ), "*")</f>
        <v>*</v>
      </c>
      <c r="BB611" s="12" t="str" cm="1">
        <f t="array" ref="BB6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1" s="12" t="str" cm="1">
        <f t="array" ref="BC6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1" s="10" t="str" cm="1">
        <f t="array" ref="BD6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1" s="150"/>
      <c r="BF611" s="15"/>
      <c r="BG611" s="16"/>
      <c r="BH611" s="16"/>
      <c r="BI611" s="16"/>
      <c r="BJ611" s="17"/>
      <c r="BK611" s="15"/>
      <c r="BL611" s="130"/>
      <c r="BM611" s="130"/>
      <c r="BN611" s="130"/>
      <c r="BO611" s="17"/>
      <c r="BP611" s="11" t="str">
        <f t="shared" si="33"/>
        <v>Aderente</v>
      </c>
      <c r="BQ611" s="18" t="str">
        <f>IF(OR(B611="",E611=""),"*",AX611/O611)</f>
        <v>*</v>
      </c>
      <c r="BR611" s="18" t="str">
        <f>IF(OR(B611="",E611=""),"*",AZ611/P611)</f>
        <v>*</v>
      </c>
      <c r="BS611" s="210" t="str">
        <f t="shared" si="34"/>
        <v/>
      </c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</row>
    <row r="612" spans="1:122">
      <c r="A612" s="45" t="str">
        <f t="shared" si="32"/>
        <v/>
      </c>
      <c r="B612" s="102"/>
      <c r="C612" s="134" t="str">
        <f>IF(BS_CONTROLE[[#This Row],[DATA]]="","",WEEKNUM(BS_CONTROLE[[#This Row],[DATA]]))</f>
        <v/>
      </c>
      <c r="D612" s="104"/>
      <c r="E612" s="126"/>
      <c r="F612" s="142" t="str">
        <f>IF(D612="","*",VLOOKUP(E612,BS_ATIVIDADE[],3,FALSE))</f>
        <v>*</v>
      </c>
      <c r="G612" s="106"/>
      <c r="H612" s="106"/>
      <c r="I612" s="105"/>
      <c r="J612" s="105"/>
      <c r="K612" s="105"/>
      <c r="L612" s="127" t="str" cm="1">
        <f t="array" ref="L6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2" s="127" t="str" cm="1">
        <f t="array" ref="M6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2" s="106"/>
      <c r="O612" s="106"/>
      <c r="P612" s="105"/>
      <c r="Q612" s="9" t="str">
        <f>IF(E612=0, "*", IFERROR(_xlfn.XLOOKUP(E612, BS_ATIVIDADE[ATIVIDADE], BS_ATIVIDADE[UNIDADE]), "*"))</f>
        <v>*</v>
      </c>
      <c r="R612" s="128" t="str" cm="1">
        <f t="array" ref="R6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2" s="128" t="str" cm="1">
        <f t="array" ref="S6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2" s="10" t="str" cm="1">
        <f t="array" ref="T6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2" s="105"/>
      <c r="V612" s="151"/>
      <c r="W612" s="104"/>
      <c r="X612" s="129"/>
      <c r="Y612" s="104"/>
      <c r="Z612" s="105"/>
      <c r="AA612" s="103"/>
      <c r="AB612" s="152"/>
      <c r="AC612" s="107"/>
      <c r="AD612" s="105"/>
      <c r="AE612" s="105"/>
      <c r="AF612" s="105"/>
      <c r="AG612" s="14"/>
      <c r="AH612" s="126" t="str">
        <f>IF(BS_CONTROLE[[#This Row],[Atividade]]=0, "-", BS_CONTROLE[[#This Row],[Atividade]])</f>
        <v>-</v>
      </c>
      <c r="AI612" s="8" t="str">
        <f>IF(BS_CONTROLE[[#This Row],[Atividade]]=0, "-", BS_CONTROLE[[#This Row],[Atividade]])</f>
        <v>-</v>
      </c>
      <c r="AJ612" s="30">
        <f>BS_CONTROLE[[#This Row],[Local - Partida]]</f>
        <v>0</v>
      </c>
      <c r="AK612" s="30">
        <f>BS_CONTROLE[[#This Row],[Local - Encerramento]]</f>
        <v>0</v>
      </c>
      <c r="AL612" s="105" t="str">
        <f>IF(BS_CONTROLE[[#This Row],[Entre - Estações]]=0, "-", BS_CONTROLE[[#This Row],[Entre - Estações]])</f>
        <v>-</v>
      </c>
      <c r="AM612" s="105" t="str">
        <f>IF(BS_CONTROLE[[#This Row],[SB]]=0, "-", BS_CONTROLE[[#This Row],[SB]])</f>
        <v>-</v>
      </c>
      <c r="AN612" s="105" t="str">
        <f>IF(BS_CONTROLE[[#This Row],[SUB]]=0, "-", BS_CONTROLE[[#This Row],[SUB]])</f>
        <v>-</v>
      </c>
      <c r="AO612" s="105">
        <f>BS_CONTROLE[[#This Row],[KM - Inicio]]</f>
        <v>0</v>
      </c>
      <c r="AP612" s="105">
        <f>BS_CONTROLE[[#This Row],[KM - Inicio]]</f>
        <v>0</v>
      </c>
      <c r="AQ612" s="108"/>
      <c r="AR612" s="108"/>
      <c r="AS612" s="108"/>
      <c r="AT612" s="135"/>
      <c r="AU612" s="135"/>
      <c r="AV612" s="13"/>
      <c r="AW612" s="13"/>
      <c r="AX612" s="176" t="str">
        <f>IF(D612="","*",IFERROR(IF(ISODD(COUNT(AR612:AW612)),"ERRO",SUM((AS612-AR612),(AU612-AT612),(AW612-AV612))),"ERRO"))</f>
        <v>*</v>
      </c>
      <c r="AY612" s="153"/>
      <c r="AZ612" s="109"/>
      <c r="BA612" s="9" t="str">
        <f>IFERROR(_xlfn.XLOOKUP(AH612, BS_ATIVIDADE[ATIVIDADE],BS_ATIVIDADE[UNIDADE] ), "*")</f>
        <v>*</v>
      </c>
      <c r="BB612" s="12" t="str" cm="1">
        <f t="array" ref="BB6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2" s="12" t="str" cm="1">
        <f t="array" ref="BC6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2" s="10" t="str" cm="1">
        <f t="array" ref="BD6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2" s="150"/>
      <c r="BF612" s="15"/>
      <c r="BG612" s="16"/>
      <c r="BH612" s="16"/>
      <c r="BI612" s="16"/>
      <c r="BJ612" s="17"/>
      <c r="BK612" s="15"/>
      <c r="BL612" s="130"/>
      <c r="BM612" s="130"/>
      <c r="BN612" s="130"/>
      <c r="BO612" s="17"/>
      <c r="BP612" s="11" t="str">
        <f t="shared" si="33"/>
        <v>Aderente</v>
      </c>
      <c r="BQ612" s="18" t="str">
        <f>IF(OR(B612="",E612=""),"*",AX612/O612)</f>
        <v>*</v>
      </c>
      <c r="BR612" s="18" t="str">
        <f>IF(OR(B612="",E612=""),"*",AZ612/P612)</f>
        <v>*</v>
      </c>
      <c r="BS612" s="210" t="str">
        <f t="shared" si="34"/>
        <v/>
      </c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</row>
    <row r="613" spans="1:122">
      <c r="A613" s="45" t="str">
        <f t="shared" si="32"/>
        <v/>
      </c>
      <c r="B613" s="102"/>
      <c r="C613" s="134" t="str">
        <f>IF(BS_CONTROLE[[#This Row],[DATA]]="","",WEEKNUM(BS_CONTROLE[[#This Row],[DATA]]))</f>
        <v/>
      </c>
      <c r="D613" s="104"/>
      <c r="E613" s="126"/>
      <c r="F613" s="142" t="str">
        <f>IF(D613="","*",VLOOKUP(E613,BS_ATIVIDADE[],3,FALSE))</f>
        <v>*</v>
      </c>
      <c r="G613" s="106"/>
      <c r="H613" s="106"/>
      <c r="I613" s="105"/>
      <c r="J613" s="105"/>
      <c r="K613" s="105"/>
      <c r="L613" s="127" t="str" cm="1">
        <f t="array" ref="L6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3" s="127" t="str" cm="1">
        <f t="array" ref="M6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3" s="106"/>
      <c r="O613" s="106"/>
      <c r="P613" s="105"/>
      <c r="Q613" s="9" t="str">
        <f>IF(E613=0, "*", IFERROR(_xlfn.XLOOKUP(E613, BS_ATIVIDADE[ATIVIDADE], BS_ATIVIDADE[UNIDADE]), "*"))</f>
        <v>*</v>
      </c>
      <c r="R613" s="128" t="str" cm="1">
        <f t="array" ref="R6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3" s="128" t="str" cm="1">
        <f t="array" ref="S6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3" s="10" t="str" cm="1">
        <f t="array" ref="T6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3" s="105"/>
      <c r="V613" s="151"/>
      <c r="W613" s="104"/>
      <c r="X613" s="129"/>
      <c r="Y613" s="104"/>
      <c r="Z613" s="105"/>
      <c r="AA613" s="103"/>
      <c r="AB613" s="152"/>
      <c r="AC613" s="107"/>
      <c r="AD613" s="105"/>
      <c r="AE613" s="105"/>
      <c r="AF613" s="105"/>
      <c r="AG613" s="14"/>
      <c r="AH613" s="126" t="str">
        <f>IF(BS_CONTROLE[[#This Row],[Atividade]]=0, "-", BS_CONTROLE[[#This Row],[Atividade]])</f>
        <v>-</v>
      </c>
      <c r="AI613" s="8" t="str">
        <f>IF(BS_CONTROLE[[#This Row],[Atividade]]=0, "-", BS_CONTROLE[[#This Row],[Atividade]])</f>
        <v>-</v>
      </c>
      <c r="AJ613" s="30">
        <f>BS_CONTROLE[[#This Row],[Local - Partida]]</f>
        <v>0</v>
      </c>
      <c r="AK613" s="30">
        <f>BS_CONTROLE[[#This Row],[Local - Encerramento]]</f>
        <v>0</v>
      </c>
      <c r="AL613" s="105" t="str">
        <f>IF(BS_CONTROLE[[#This Row],[Entre - Estações]]=0, "-", BS_CONTROLE[[#This Row],[Entre - Estações]])</f>
        <v>-</v>
      </c>
      <c r="AM613" s="105" t="str">
        <f>IF(BS_CONTROLE[[#This Row],[SB]]=0, "-", BS_CONTROLE[[#This Row],[SB]])</f>
        <v>-</v>
      </c>
      <c r="AN613" s="105" t="str">
        <f>IF(BS_CONTROLE[[#This Row],[SUB]]=0, "-", BS_CONTROLE[[#This Row],[SUB]])</f>
        <v>-</v>
      </c>
      <c r="AO613" s="105">
        <f>BS_CONTROLE[[#This Row],[KM - Inicio]]</f>
        <v>0</v>
      </c>
      <c r="AP613" s="105">
        <f>BS_CONTROLE[[#This Row],[KM - Inicio]]</f>
        <v>0</v>
      </c>
      <c r="AQ613" s="108"/>
      <c r="AR613" s="108"/>
      <c r="AS613" s="108"/>
      <c r="AT613" s="135"/>
      <c r="AU613" s="135"/>
      <c r="AV613" s="13"/>
      <c r="AW613" s="13"/>
      <c r="AX613" s="176" t="str">
        <f>IF(D613="","*",IFERROR(IF(ISODD(COUNT(AR613:AW613)),"ERRO",SUM((AS613-AR613),(AU613-AT613),(AW613-AV613))),"ERRO"))</f>
        <v>*</v>
      </c>
      <c r="AY613" s="153"/>
      <c r="AZ613" s="109"/>
      <c r="BA613" s="9" t="str">
        <f>IFERROR(_xlfn.XLOOKUP(AH613, BS_ATIVIDADE[ATIVIDADE],BS_ATIVIDADE[UNIDADE] ), "*")</f>
        <v>*</v>
      </c>
      <c r="BB613" s="12" t="str" cm="1">
        <f t="array" ref="BB6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3" s="12" t="str" cm="1">
        <f t="array" ref="BC6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3" s="10" t="str" cm="1">
        <f t="array" ref="BD6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3" s="150"/>
      <c r="BF613" s="15"/>
      <c r="BG613" s="16"/>
      <c r="BH613" s="16"/>
      <c r="BI613" s="16"/>
      <c r="BJ613" s="17"/>
      <c r="BK613" s="15"/>
      <c r="BL613" s="130"/>
      <c r="BM613" s="130"/>
      <c r="BN613" s="130"/>
      <c r="BO613" s="17"/>
      <c r="BP613" s="11" t="str">
        <f t="shared" si="33"/>
        <v>Aderente</v>
      </c>
      <c r="BQ613" s="18" t="str">
        <f>IF(OR(B613="",E613=""),"*",AX613/O613)</f>
        <v>*</v>
      </c>
      <c r="BR613" s="18" t="str">
        <f>IF(OR(B613="",E613=""),"*",AZ613/P613)</f>
        <v>*</v>
      </c>
      <c r="BS613" s="210" t="str">
        <f t="shared" si="34"/>
        <v/>
      </c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</row>
    <row r="614" spans="1:122">
      <c r="A614" s="45" t="str">
        <f t="shared" si="32"/>
        <v/>
      </c>
      <c r="B614" s="102"/>
      <c r="C614" s="134" t="str">
        <f>IF(BS_CONTROLE[[#This Row],[DATA]]="","",WEEKNUM(BS_CONTROLE[[#This Row],[DATA]]))</f>
        <v/>
      </c>
      <c r="D614" s="104"/>
      <c r="E614" s="126"/>
      <c r="F614" s="142" t="str">
        <f>IF(D614="","*",VLOOKUP(E614,BS_ATIVIDADE[],3,FALSE))</f>
        <v>*</v>
      </c>
      <c r="G614" s="106"/>
      <c r="H614" s="106"/>
      <c r="I614" s="105"/>
      <c r="J614" s="105"/>
      <c r="K614" s="105"/>
      <c r="L614" s="127" t="str" cm="1">
        <f t="array" ref="L6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4" s="127" t="str" cm="1">
        <f t="array" ref="M6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4" s="106"/>
      <c r="O614" s="106"/>
      <c r="P614" s="105"/>
      <c r="Q614" s="9" t="str">
        <f>IF(E614=0, "*", IFERROR(_xlfn.XLOOKUP(E614, BS_ATIVIDADE[ATIVIDADE], BS_ATIVIDADE[UNIDADE]), "*"))</f>
        <v>*</v>
      </c>
      <c r="R614" s="128" t="str" cm="1">
        <f t="array" ref="R6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4" s="128" t="str" cm="1">
        <f t="array" ref="S6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4" s="10" t="str" cm="1">
        <f t="array" ref="T6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4" s="105"/>
      <c r="V614" s="151"/>
      <c r="W614" s="104"/>
      <c r="X614" s="129"/>
      <c r="Y614" s="104"/>
      <c r="Z614" s="105"/>
      <c r="AA614" s="103"/>
      <c r="AB614" s="152"/>
      <c r="AC614" s="107"/>
      <c r="AD614" s="105"/>
      <c r="AE614" s="105"/>
      <c r="AF614" s="105"/>
      <c r="AG614" s="14"/>
      <c r="AH614" s="126" t="str">
        <f>IF(BS_CONTROLE[[#This Row],[Atividade]]=0, "-", BS_CONTROLE[[#This Row],[Atividade]])</f>
        <v>-</v>
      </c>
      <c r="AI614" s="8" t="str">
        <f>IF(BS_CONTROLE[[#This Row],[Atividade]]=0, "-", BS_CONTROLE[[#This Row],[Atividade]])</f>
        <v>-</v>
      </c>
      <c r="AJ614" s="30">
        <f>BS_CONTROLE[[#This Row],[Local - Partida]]</f>
        <v>0</v>
      </c>
      <c r="AK614" s="30">
        <f>BS_CONTROLE[[#This Row],[Local - Encerramento]]</f>
        <v>0</v>
      </c>
      <c r="AL614" s="105" t="str">
        <f>IF(BS_CONTROLE[[#This Row],[Entre - Estações]]=0, "-", BS_CONTROLE[[#This Row],[Entre - Estações]])</f>
        <v>-</v>
      </c>
      <c r="AM614" s="105" t="str">
        <f>IF(BS_CONTROLE[[#This Row],[SB]]=0, "-", BS_CONTROLE[[#This Row],[SB]])</f>
        <v>-</v>
      </c>
      <c r="AN614" s="105" t="str">
        <f>IF(BS_CONTROLE[[#This Row],[SUB]]=0, "-", BS_CONTROLE[[#This Row],[SUB]])</f>
        <v>-</v>
      </c>
      <c r="AO614" s="105">
        <f>BS_CONTROLE[[#This Row],[KM - Inicio]]</f>
        <v>0</v>
      </c>
      <c r="AP614" s="105">
        <f>BS_CONTROLE[[#This Row],[KM - Inicio]]</f>
        <v>0</v>
      </c>
      <c r="AQ614" s="108"/>
      <c r="AR614" s="108"/>
      <c r="AS614" s="108"/>
      <c r="AT614" s="135"/>
      <c r="AU614" s="135"/>
      <c r="AV614" s="13"/>
      <c r="AW614" s="13"/>
      <c r="AX614" s="176" t="str">
        <f>IF(D614="","*",IFERROR(IF(ISODD(COUNT(AR614:AW614)),"ERRO",SUM((AS614-AR614),(AU614-AT614),(AW614-AV614))),"ERRO"))</f>
        <v>*</v>
      </c>
      <c r="AY614" s="153"/>
      <c r="AZ614" s="109"/>
      <c r="BA614" s="9" t="str">
        <f>IFERROR(_xlfn.XLOOKUP(AH614, BS_ATIVIDADE[ATIVIDADE],BS_ATIVIDADE[UNIDADE] ), "*")</f>
        <v>*</v>
      </c>
      <c r="BB614" s="12" t="str" cm="1">
        <f t="array" ref="BB6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4" s="12" t="str" cm="1">
        <f t="array" ref="BC6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4" s="10" t="str" cm="1">
        <f t="array" ref="BD6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4" s="150"/>
      <c r="BF614" s="15"/>
      <c r="BG614" s="16"/>
      <c r="BH614" s="16"/>
      <c r="BI614" s="16"/>
      <c r="BJ614" s="17"/>
      <c r="BK614" s="15"/>
      <c r="BL614" s="130"/>
      <c r="BM614" s="130"/>
      <c r="BN614" s="130"/>
      <c r="BO614" s="17"/>
      <c r="BP614" s="11" t="str">
        <f t="shared" si="33"/>
        <v>Aderente</v>
      </c>
      <c r="BQ614" s="18" t="str">
        <f>IF(OR(B614="",E614=""),"*",AX614/O614)</f>
        <v>*</v>
      </c>
      <c r="BR614" s="18" t="str">
        <f>IF(OR(B614="",E614=""),"*",AZ614/P614)</f>
        <v>*</v>
      </c>
      <c r="BS614" s="210" t="str">
        <f t="shared" si="34"/>
        <v/>
      </c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</row>
    <row r="615" spans="1:122">
      <c r="A615" s="45" t="str">
        <f t="shared" si="32"/>
        <v/>
      </c>
      <c r="B615" s="102"/>
      <c r="C615" s="134" t="str">
        <f>IF(BS_CONTROLE[[#This Row],[DATA]]="","",WEEKNUM(BS_CONTROLE[[#This Row],[DATA]]))</f>
        <v/>
      </c>
      <c r="D615" s="104"/>
      <c r="E615" s="126"/>
      <c r="F615" s="142" t="str">
        <f>IF(D615="","*",VLOOKUP(E615,BS_ATIVIDADE[],3,FALSE))</f>
        <v>*</v>
      </c>
      <c r="G615" s="106"/>
      <c r="H615" s="106"/>
      <c r="I615" s="105"/>
      <c r="J615" s="105"/>
      <c r="K615" s="105"/>
      <c r="L615" s="127" t="str" cm="1">
        <f t="array" ref="L6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5" s="127" t="str" cm="1">
        <f t="array" ref="M6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5" s="106"/>
      <c r="O615" s="106"/>
      <c r="P615" s="105"/>
      <c r="Q615" s="9" t="str">
        <f>IF(E615=0, "*", IFERROR(_xlfn.XLOOKUP(E615, BS_ATIVIDADE[ATIVIDADE], BS_ATIVIDADE[UNIDADE]), "*"))</f>
        <v>*</v>
      </c>
      <c r="R615" s="128" t="str" cm="1">
        <f t="array" ref="R6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5" s="128" t="str" cm="1">
        <f t="array" ref="S6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5" s="10" t="str" cm="1">
        <f t="array" ref="T6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5" s="105"/>
      <c r="V615" s="151"/>
      <c r="W615" s="104"/>
      <c r="X615" s="129"/>
      <c r="Y615" s="104"/>
      <c r="Z615" s="105"/>
      <c r="AA615" s="103"/>
      <c r="AB615" s="152"/>
      <c r="AC615" s="107"/>
      <c r="AD615" s="105"/>
      <c r="AE615" s="105"/>
      <c r="AF615" s="105"/>
      <c r="AG615" s="14"/>
      <c r="AH615" s="126" t="str">
        <f>IF(BS_CONTROLE[[#This Row],[Atividade]]=0, "-", BS_CONTROLE[[#This Row],[Atividade]])</f>
        <v>-</v>
      </c>
      <c r="AI615" s="8" t="str">
        <f>IF(BS_CONTROLE[[#This Row],[Atividade]]=0, "-", BS_CONTROLE[[#This Row],[Atividade]])</f>
        <v>-</v>
      </c>
      <c r="AJ615" s="30">
        <f>BS_CONTROLE[[#This Row],[Local - Partida]]</f>
        <v>0</v>
      </c>
      <c r="AK615" s="30">
        <f>BS_CONTROLE[[#This Row],[Local - Encerramento]]</f>
        <v>0</v>
      </c>
      <c r="AL615" s="105" t="str">
        <f>IF(BS_CONTROLE[[#This Row],[Entre - Estações]]=0, "-", BS_CONTROLE[[#This Row],[Entre - Estações]])</f>
        <v>-</v>
      </c>
      <c r="AM615" s="105" t="str">
        <f>IF(BS_CONTROLE[[#This Row],[SB]]=0, "-", BS_CONTROLE[[#This Row],[SB]])</f>
        <v>-</v>
      </c>
      <c r="AN615" s="105" t="str">
        <f>IF(BS_CONTROLE[[#This Row],[SUB]]=0, "-", BS_CONTROLE[[#This Row],[SUB]])</f>
        <v>-</v>
      </c>
      <c r="AO615" s="105">
        <f>BS_CONTROLE[[#This Row],[KM - Inicio]]</f>
        <v>0</v>
      </c>
      <c r="AP615" s="105">
        <f>BS_CONTROLE[[#This Row],[KM - Inicio]]</f>
        <v>0</v>
      </c>
      <c r="AQ615" s="108"/>
      <c r="AR615" s="108"/>
      <c r="AS615" s="108"/>
      <c r="AT615" s="135"/>
      <c r="AU615" s="135"/>
      <c r="AV615" s="13"/>
      <c r="AW615" s="13"/>
      <c r="AX615" s="176" t="str">
        <f>IF(D615="","*",IFERROR(IF(ISODD(COUNT(AR615:AW615)),"ERRO",SUM((AS615-AR615),(AU615-AT615),(AW615-AV615))),"ERRO"))</f>
        <v>*</v>
      </c>
      <c r="AY615" s="153"/>
      <c r="AZ615" s="109"/>
      <c r="BA615" s="9" t="str">
        <f>IFERROR(_xlfn.XLOOKUP(AH615, BS_ATIVIDADE[ATIVIDADE],BS_ATIVIDADE[UNIDADE] ), "*")</f>
        <v>*</v>
      </c>
      <c r="BB615" s="12" t="str" cm="1">
        <f t="array" ref="BB6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5" s="12" t="str" cm="1">
        <f t="array" ref="BC6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5" s="10" t="str" cm="1">
        <f t="array" ref="BD6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5" s="150"/>
      <c r="BF615" s="15"/>
      <c r="BG615" s="16"/>
      <c r="BH615" s="16"/>
      <c r="BI615" s="16"/>
      <c r="BJ615" s="17"/>
      <c r="BK615" s="15"/>
      <c r="BL615" s="130"/>
      <c r="BM615" s="130"/>
      <c r="BN615" s="130"/>
      <c r="BO615" s="17"/>
      <c r="BP615" s="11" t="str">
        <f t="shared" si="33"/>
        <v>Aderente</v>
      </c>
      <c r="BQ615" s="18" t="str">
        <f>IF(OR(B615="",E615=""),"*",AX615/O615)</f>
        <v>*</v>
      </c>
      <c r="BR615" s="18" t="str">
        <f>IF(OR(B615="",E615=""),"*",AZ615/P615)</f>
        <v>*</v>
      </c>
      <c r="BS615" s="210" t="str">
        <f t="shared" si="34"/>
        <v/>
      </c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</row>
    <row r="616" spans="1:122">
      <c r="A616" s="45" t="str">
        <f t="shared" si="32"/>
        <v/>
      </c>
      <c r="B616" s="102"/>
      <c r="C616" s="134" t="str">
        <f>IF(BS_CONTROLE[[#This Row],[DATA]]="","",WEEKNUM(BS_CONTROLE[[#This Row],[DATA]]))</f>
        <v/>
      </c>
      <c r="D616" s="104"/>
      <c r="E616" s="126"/>
      <c r="F616" s="142" t="str">
        <f>IF(D616="","*",VLOOKUP(E616,BS_ATIVIDADE[],3,FALSE))</f>
        <v>*</v>
      </c>
      <c r="G616" s="106"/>
      <c r="H616" s="106"/>
      <c r="I616" s="105"/>
      <c r="J616" s="105"/>
      <c r="K616" s="105"/>
      <c r="L616" s="127" t="str" cm="1">
        <f t="array" ref="L6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6" s="127" t="str" cm="1">
        <f t="array" ref="M6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6" s="106"/>
      <c r="O616" s="106"/>
      <c r="P616" s="105"/>
      <c r="Q616" s="9" t="str">
        <f>IF(E616=0, "*", IFERROR(_xlfn.XLOOKUP(E616, BS_ATIVIDADE[ATIVIDADE], BS_ATIVIDADE[UNIDADE]), "*"))</f>
        <v>*</v>
      </c>
      <c r="R616" s="128" t="str" cm="1">
        <f t="array" ref="R6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6" s="128" t="str" cm="1">
        <f t="array" ref="S6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6" s="10" t="str" cm="1">
        <f t="array" ref="T6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6" s="105"/>
      <c r="V616" s="151"/>
      <c r="W616" s="104"/>
      <c r="X616" s="129"/>
      <c r="Y616" s="104"/>
      <c r="Z616" s="105"/>
      <c r="AA616" s="103"/>
      <c r="AB616" s="152"/>
      <c r="AC616" s="107"/>
      <c r="AD616" s="105"/>
      <c r="AE616" s="105"/>
      <c r="AF616" s="105"/>
      <c r="AG616" s="14"/>
      <c r="AH616" s="126" t="str">
        <f>IF(BS_CONTROLE[[#This Row],[Atividade]]=0, "-", BS_CONTROLE[[#This Row],[Atividade]])</f>
        <v>-</v>
      </c>
      <c r="AI616" s="8" t="str">
        <f>IF(BS_CONTROLE[[#This Row],[Atividade]]=0, "-", BS_CONTROLE[[#This Row],[Atividade]])</f>
        <v>-</v>
      </c>
      <c r="AJ616" s="30">
        <f>BS_CONTROLE[[#This Row],[Local - Partida]]</f>
        <v>0</v>
      </c>
      <c r="AK616" s="30">
        <f>BS_CONTROLE[[#This Row],[Local - Encerramento]]</f>
        <v>0</v>
      </c>
      <c r="AL616" s="105" t="str">
        <f>IF(BS_CONTROLE[[#This Row],[Entre - Estações]]=0, "-", BS_CONTROLE[[#This Row],[Entre - Estações]])</f>
        <v>-</v>
      </c>
      <c r="AM616" s="105" t="str">
        <f>IF(BS_CONTROLE[[#This Row],[SB]]=0, "-", BS_CONTROLE[[#This Row],[SB]])</f>
        <v>-</v>
      </c>
      <c r="AN616" s="105" t="str">
        <f>IF(BS_CONTROLE[[#This Row],[SUB]]=0, "-", BS_CONTROLE[[#This Row],[SUB]])</f>
        <v>-</v>
      </c>
      <c r="AO616" s="105">
        <f>BS_CONTROLE[[#This Row],[KM - Inicio]]</f>
        <v>0</v>
      </c>
      <c r="AP616" s="105">
        <f>BS_CONTROLE[[#This Row],[KM - Inicio]]</f>
        <v>0</v>
      </c>
      <c r="AQ616" s="108"/>
      <c r="AR616" s="108"/>
      <c r="AS616" s="108"/>
      <c r="AT616" s="135"/>
      <c r="AU616" s="135"/>
      <c r="AV616" s="13"/>
      <c r="AW616" s="13"/>
      <c r="AX616" s="176" t="str">
        <f>IF(D616="","*",IFERROR(IF(ISODD(COUNT(AR616:AW616)),"ERRO",SUM((AS616-AR616),(AU616-AT616),(AW616-AV616))),"ERRO"))</f>
        <v>*</v>
      </c>
      <c r="AY616" s="153"/>
      <c r="AZ616" s="109"/>
      <c r="BA616" s="9" t="str">
        <f>IFERROR(_xlfn.XLOOKUP(AH616, BS_ATIVIDADE[ATIVIDADE],BS_ATIVIDADE[UNIDADE] ), "*")</f>
        <v>*</v>
      </c>
      <c r="BB616" s="12" t="str" cm="1">
        <f t="array" ref="BB6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6" s="12" t="str" cm="1">
        <f t="array" ref="BC6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6" s="10" t="str" cm="1">
        <f t="array" ref="BD6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6" s="150"/>
      <c r="BF616" s="15"/>
      <c r="BG616" s="16"/>
      <c r="BH616" s="16"/>
      <c r="BI616" s="16"/>
      <c r="BJ616" s="17"/>
      <c r="BK616" s="15"/>
      <c r="BL616" s="130"/>
      <c r="BM616" s="130"/>
      <c r="BN616" s="130"/>
      <c r="BO616" s="17"/>
      <c r="BP616" s="11" t="str">
        <f t="shared" si="33"/>
        <v>Aderente</v>
      </c>
      <c r="BQ616" s="18" t="str">
        <f>IF(OR(B616="",E616=""),"*",AX616/O616)</f>
        <v>*</v>
      </c>
      <c r="BR616" s="18" t="str">
        <f>IF(OR(B616="",E616=""),"*",AZ616/P616)</f>
        <v>*</v>
      </c>
      <c r="BS616" s="210" t="str">
        <f t="shared" si="34"/>
        <v/>
      </c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</row>
    <row r="617" spans="1:122">
      <c r="A617" s="45" t="str">
        <f t="shared" si="32"/>
        <v/>
      </c>
      <c r="B617" s="102"/>
      <c r="C617" s="134" t="str">
        <f>IF(BS_CONTROLE[[#This Row],[DATA]]="","",WEEKNUM(BS_CONTROLE[[#This Row],[DATA]]))</f>
        <v/>
      </c>
      <c r="D617" s="104"/>
      <c r="E617" s="126"/>
      <c r="F617" s="142" t="str">
        <f>IF(D617="","*",VLOOKUP(E617,BS_ATIVIDADE[],3,FALSE))</f>
        <v>*</v>
      </c>
      <c r="G617" s="106"/>
      <c r="H617" s="106"/>
      <c r="I617" s="105"/>
      <c r="J617" s="105"/>
      <c r="K617" s="105"/>
      <c r="L617" s="127" t="str" cm="1">
        <f t="array" ref="L6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7" s="127" t="str" cm="1">
        <f t="array" ref="M6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7" s="106"/>
      <c r="O617" s="106"/>
      <c r="P617" s="105"/>
      <c r="Q617" s="9" t="str">
        <f>IF(E617=0, "*", IFERROR(_xlfn.XLOOKUP(E617, BS_ATIVIDADE[ATIVIDADE], BS_ATIVIDADE[UNIDADE]), "*"))</f>
        <v>*</v>
      </c>
      <c r="R617" s="128" t="str" cm="1">
        <f t="array" ref="R6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7" s="128" t="str" cm="1">
        <f t="array" ref="S6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7" s="10" t="str" cm="1">
        <f t="array" ref="T6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7" s="105"/>
      <c r="V617" s="151"/>
      <c r="W617" s="104"/>
      <c r="X617" s="129"/>
      <c r="Y617" s="104"/>
      <c r="Z617" s="105"/>
      <c r="AA617" s="103"/>
      <c r="AB617" s="152"/>
      <c r="AC617" s="107"/>
      <c r="AD617" s="105"/>
      <c r="AE617" s="105"/>
      <c r="AF617" s="105"/>
      <c r="AG617" s="14"/>
      <c r="AH617" s="126" t="str">
        <f>IF(BS_CONTROLE[[#This Row],[Atividade]]=0, "-", BS_CONTROLE[[#This Row],[Atividade]])</f>
        <v>-</v>
      </c>
      <c r="AI617" s="8" t="str">
        <f>IF(BS_CONTROLE[[#This Row],[Atividade]]=0, "-", BS_CONTROLE[[#This Row],[Atividade]])</f>
        <v>-</v>
      </c>
      <c r="AJ617" s="30">
        <f>BS_CONTROLE[[#This Row],[Local - Partida]]</f>
        <v>0</v>
      </c>
      <c r="AK617" s="30">
        <f>BS_CONTROLE[[#This Row],[Local - Encerramento]]</f>
        <v>0</v>
      </c>
      <c r="AL617" s="105" t="str">
        <f>IF(BS_CONTROLE[[#This Row],[Entre - Estações]]=0, "-", BS_CONTROLE[[#This Row],[Entre - Estações]])</f>
        <v>-</v>
      </c>
      <c r="AM617" s="105" t="str">
        <f>IF(BS_CONTROLE[[#This Row],[SB]]=0, "-", BS_CONTROLE[[#This Row],[SB]])</f>
        <v>-</v>
      </c>
      <c r="AN617" s="105" t="str">
        <f>IF(BS_CONTROLE[[#This Row],[SUB]]=0, "-", BS_CONTROLE[[#This Row],[SUB]])</f>
        <v>-</v>
      </c>
      <c r="AO617" s="105">
        <f>BS_CONTROLE[[#This Row],[KM - Inicio]]</f>
        <v>0</v>
      </c>
      <c r="AP617" s="105">
        <f>BS_CONTROLE[[#This Row],[KM - Inicio]]</f>
        <v>0</v>
      </c>
      <c r="AQ617" s="108"/>
      <c r="AR617" s="108"/>
      <c r="AS617" s="108"/>
      <c r="AT617" s="135"/>
      <c r="AU617" s="135"/>
      <c r="AV617" s="13"/>
      <c r="AW617" s="13"/>
      <c r="AX617" s="176" t="str">
        <f>IF(D617="","*",IFERROR(IF(ISODD(COUNT(AR617:AW617)),"ERRO",SUM((AS617-AR617),(AU617-AT617),(AW617-AV617))),"ERRO"))</f>
        <v>*</v>
      </c>
      <c r="AY617" s="153"/>
      <c r="AZ617" s="109"/>
      <c r="BA617" s="9" t="str">
        <f>IFERROR(_xlfn.XLOOKUP(AH617, BS_ATIVIDADE[ATIVIDADE],BS_ATIVIDADE[UNIDADE] ), "*")</f>
        <v>*</v>
      </c>
      <c r="BB617" s="12" t="str" cm="1">
        <f t="array" ref="BB6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7" s="12" t="str" cm="1">
        <f t="array" ref="BC6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7" s="10" t="str" cm="1">
        <f t="array" ref="BD6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7" s="150"/>
      <c r="BF617" s="15"/>
      <c r="BG617" s="16"/>
      <c r="BH617" s="16"/>
      <c r="BI617" s="16"/>
      <c r="BJ617" s="17"/>
      <c r="BK617" s="15"/>
      <c r="BL617" s="130"/>
      <c r="BM617" s="130"/>
      <c r="BN617" s="130"/>
      <c r="BO617" s="17"/>
      <c r="BP617" s="11" t="str">
        <f t="shared" si="33"/>
        <v>Aderente</v>
      </c>
      <c r="BQ617" s="18" t="str">
        <f>IF(OR(B617="",E617=""),"*",AX617/O617)</f>
        <v>*</v>
      </c>
      <c r="BR617" s="18" t="str">
        <f>IF(OR(B617="",E617=""),"*",AZ617/P617)</f>
        <v>*</v>
      </c>
      <c r="BS617" s="210" t="str">
        <f t="shared" si="34"/>
        <v/>
      </c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</row>
    <row r="618" spans="1:122">
      <c r="A618" s="45" t="str">
        <f t="shared" si="32"/>
        <v/>
      </c>
      <c r="B618" s="102"/>
      <c r="C618" s="134" t="str">
        <f>IF(BS_CONTROLE[[#This Row],[DATA]]="","",WEEKNUM(BS_CONTROLE[[#This Row],[DATA]]))</f>
        <v/>
      </c>
      <c r="D618" s="104"/>
      <c r="E618" s="126"/>
      <c r="F618" s="142" t="str">
        <f>IF(D618="","*",VLOOKUP(E618,BS_ATIVIDADE[],3,FALSE))</f>
        <v>*</v>
      </c>
      <c r="G618" s="106"/>
      <c r="H618" s="106"/>
      <c r="I618" s="105"/>
      <c r="J618" s="105"/>
      <c r="K618" s="105"/>
      <c r="L618" s="127" t="str" cm="1">
        <f t="array" ref="L6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8" s="127" t="str" cm="1">
        <f t="array" ref="M6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8" s="106"/>
      <c r="O618" s="106"/>
      <c r="P618" s="105"/>
      <c r="Q618" s="9" t="str">
        <f>IF(E618=0, "*", IFERROR(_xlfn.XLOOKUP(E618, BS_ATIVIDADE[ATIVIDADE], BS_ATIVIDADE[UNIDADE]), "*"))</f>
        <v>*</v>
      </c>
      <c r="R618" s="128" t="str" cm="1">
        <f t="array" ref="R6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8" s="128" t="str" cm="1">
        <f t="array" ref="S6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8" s="10" t="str" cm="1">
        <f t="array" ref="T6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8" s="105"/>
      <c r="V618" s="151"/>
      <c r="W618" s="104"/>
      <c r="X618" s="129"/>
      <c r="Y618" s="104"/>
      <c r="Z618" s="105"/>
      <c r="AA618" s="103"/>
      <c r="AB618" s="152"/>
      <c r="AC618" s="107"/>
      <c r="AD618" s="105"/>
      <c r="AE618" s="105"/>
      <c r="AF618" s="105"/>
      <c r="AG618" s="14"/>
      <c r="AH618" s="126" t="str">
        <f>IF(BS_CONTROLE[[#This Row],[Atividade]]=0, "-", BS_CONTROLE[[#This Row],[Atividade]])</f>
        <v>-</v>
      </c>
      <c r="AI618" s="8" t="str">
        <f>IF(BS_CONTROLE[[#This Row],[Atividade]]=0, "-", BS_CONTROLE[[#This Row],[Atividade]])</f>
        <v>-</v>
      </c>
      <c r="AJ618" s="30">
        <f>BS_CONTROLE[[#This Row],[Local - Partida]]</f>
        <v>0</v>
      </c>
      <c r="AK618" s="30">
        <f>BS_CONTROLE[[#This Row],[Local - Encerramento]]</f>
        <v>0</v>
      </c>
      <c r="AL618" s="105" t="str">
        <f>IF(BS_CONTROLE[[#This Row],[Entre - Estações]]=0, "-", BS_CONTROLE[[#This Row],[Entre - Estações]])</f>
        <v>-</v>
      </c>
      <c r="AM618" s="105" t="str">
        <f>IF(BS_CONTROLE[[#This Row],[SB]]=0, "-", BS_CONTROLE[[#This Row],[SB]])</f>
        <v>-</v>
      </c>
      <c r="AN618" s="105" t="str">
        <f>IF(BS_CONTROLE[[#This Row],[SUB]]=0, "-", BS_CONTROLE[[#This Row],[SUB]])</f>
        <v>-</v>
      </c>
      <c r="AO618" s="105">
        <f>BS_CONTROLE[[#This Row],[KM - Inicio]]</f>
        <v>0</v>
      </c>
      <c r="AP618" s="105">
        <f>BS_CONTROLE[[#This Row],[KM - Inicio]]</f>
        <v>0</v>
      </c>
      <c r="AQ618" s="108"/>
      <c r="AR618" s="108"/>
      <c r="AS618" s="108"/>
      <c r="AT618" s="135"/>
      <c r="AU618" s="135"/>
      <c r="AV618" s="13"/>
      <c r="AW618" s="13"/>
      <c r="AX618" s="176" t="str">
        <f>IF(D618="","*",IFERROR(IF(ISODD(COUNT(AR618:AW618)),"ERRO",SUM((AS618-AR618),(AU618-AT618),(AW618-AV618))),"ERRO"))</f>
        <v>*</v>
      </c>
      <c r="AY618" s="153"/>
      <c r="AZ618" s="109"/>
      <c r="BA618" s="9" t="str">
        <f>IFERROR(_xlfn.XLOOKUP(AH618, BS_ATIVIDADE[ATIVIDADE],BS_ATIVIDADE[UNIDADE] ), "*")</f>
        <v>*</v>
      </c>
      <c r="BB618" s="12" t="str" cm="1">
        <f t="array" ref="BB6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8" s="12" t="str" cm="1">
        <f t="array" ref="BC6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8" s="10" t="str" cm="1">
        <f t="array" ref="BD6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8" s="150"/>
      <c r="BF618" s="15"/>
      <c r="BG618" s="16"/>
      <c r="BH618" s="16"/>
      <c r="BI618" s="16"/>
      <c r="BJ618" s="17"/>
      <c r="BK618" s="15"/>
      <c r="BL618" s="130"/>
      <c r="BM618" s="130"/>
      <c r="BN618" s="130"/>
      <c r="BO618" s="17"/>
      <c r="BP618" s="11" t="str">
        <f t="shared" si="33"/>
        <v>Aderente</v>
      </c>
      <c r="BQ618" s="18" t="str">
        <f>IF(OR(B618="",E618=""),"*",AX618/O618)</f>
        <v>*</v>
      </c>
      <c r="BR618" s="18" t="str">
        <f>IF(OR(B618="",E618=""),"*",AZ618/P618)</f>
        <v>*</v>
      </c>
      <c r="BS618" s="210" t="str">
        <f t="shared" si="34"/>
        <v/>
      </c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</row>
    <row r="619" spans="1:122">
      <c r="A619" s="45" t="str">
        <f t="shared" si="32"/>
        <v/>
      </c>
      <c r="B619" s="102"/>
      <c r="C619" s="134" t="str">
        <f>IF(BS_CONTROLE[[#This Row],[DATA]]="","",WEEKNUM(BS_CONTROLE[[#This Row],[DATA]]))</f>
        <v/>
      </c>
      <c r="D619" s="104"/>
      <c r="E619" s="126"/>
      <c r="F619" s="142" t="str">
        <f>IF(D619="","*",VLOOKUP(E619,BS_ATIVIDADE[],3,FALSE))</f>
        <v>*</v>
      </c>
      <c r="G619" s="106"/>
      <c r="H619" s="106"/>
      <c r="I619" s="105"/>
      <c r="J619" s="105"/>
      <c r="K619" s="105"/>
      <c r="L619" s="127" t="str" cm="1">
        <f t="array" ref="L6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19" s="127" t="str" cm="1">
        <f t="array" ref="M6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19" s="106"/>
      <c r="O619" s="106"/>
      <c r="P619" s="105"/>
      <c r="Q619" s="9" t="str">
        <f>IF(E619=0, "*", IFERROR(_xlfn.XLOOKUP(E619, BS_ATIVIDADE[ATIVIDADE], BS_ATIVIDADE[UNIDADE]), "*"))</f>
        <v>*</v>
      </c>
      <c r="R619" s="128" t="str" cm="1">
        <f t="array" ref="R6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19" s="128" t="str" cm="1">
        <f t="array" ref="S6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19" s="10" t="str" cm="1">
        <f t="array" ref="T6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19" s="105"/>
      <c r="V619" s="151"/>
      <c r="W619" s="104"/>
      <c r="X619" s="129"/>
      <c r="Y619" s="104"/>
      <c r="Z619" s="105"/>
      <c r="AA619" s="103"/>
      <c r="AB619" s="152"/>
      <c r="AC619" s="107"/>
      <c r="AD619" s="105"/>
      <c r="AE619" s="105"/>
      <c r="AF619" s="105"/>
      <c r="AG619" s="14"/>
      <c r="AH619" s="126" t="str">
        <f>IF(BS_CONTROLE[[#This Row],[Atividade]]=0, "-", BS_CONTROLE[[#This Row],[Atividade]])</f>
        <v>-</v>
      </c>
      <c r="AI619" s="8" t="str">
        <f>IF(BS_CONTROLE[[#This Row],[Atividade]]=0, "-", BS_CONTROLE[[#This Row],[Atividade]])</f>
        <v>-</v>
      </c>
      <c r="AJ619" s="30">
        <f>BS_CONTROLE[[#This Row],[Local - Partida]]</f>
        <v>0</v>
      </c>
      <c r="AK619" s="30">
        <f>BS_CONTROLE[[#This Row],[Local - Encerramento]]</f>
        <v>0</v>
      </c>
      <c r="AL619" s="105" t="str">
        <f>IF(BS_CONTROLE[[#This Row],[Entre - Estações]]=0, "-", BS_CONTROLE[[#This Row],[Entre - Estações]])</f>
        <v>-</v>
      </c>
      <c r="AM619" s="105" t="str">
        <f>IF(BS_CONTROLE[[#This Row],[SB]]=0, "-", BS_CONTROLE[[#This Row],[SB]])</f>
        <v>-</v>
      </c>
      <c r="AN619" s="105" t="str">
        <f>IF(BS_CONTROLE[[#This Row],[SUB]]=0, "-", BS_CONTROLE[[#This Row],[SUB]])</f>
        <v>-</v>
      </c>
      <c r="AO619" s="105">
        <f>BS_CONTROLE[[#This Row],[KM - Inicio]]</f>
        <v>0</v>
      </c>
      <c r="AP619" s="105">
        <f>BS_CONTROLE[[#This Row],[KM - Inicio]]</f>
        <v>0</v>
      </c>
      <c r="AQ619" s="108"/>
      <c r="AR619" s="108"/>
      <c r="AS619" s="108"/>
      <c r="AT619" s="135"/>
      <c r="AU619" s="135"/>
      <c r="AV619" s="13"/>
      <c r="AW619" s="13"/>
      <c r="AX619" s="176" t="str">
        <f>IF(D619="","*",IFERROR(IF(ISODD(COUNT(AR619:AW619)),"ERRO",SUM((AS619-AR619),(AU619-AT619),(AW619-AV619))),"ERRO"))</f>
        <v>*</v>
      </c>
      <c r="AY619" s="153"/>
      <c r="AZ619" s="109"/>
      <c r="BA619" s="9" t="str">
        <f>IFERROR(_xlfn.XLOOKUP(AH619, BS_ATIVIDADE[ATIVIDADE],BS_ATIVIDADE[UNIDADE] ), "*")</f>
        <v>*</v>
      </c>
      <c r="BB619" s="12" t="str" cm="1">
        <f t="array" ref="BB6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19" s="12" t="str" cm="1">
        <f t="array" ref="BC6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19" s="10" t="str" cm="1">
        <f t="array" ref="BD6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19" s="150"/>
      <c r="BF619" s="15"/>
      <c r="BG619" s="16"/>
      <c r="BH619" s="16"/>
      <c r="BI619" s="16"/>
      <c r="BJ619" s="17"/>
      <c r="BK619" s="15"/>
      <c r="BL619" s="130"/>
      <c r="BM619" s="130"/>
      <c r="BN619" s="130"/>
      <c r="BO619" s="17"/>
      <c r="BP619" s="11" t="str">
        <f t="shared" si="33"/>
        <v>Aderente</v>
      </c>
      <c r="BQ619" s="18" t="str">
        <f>IF(OR(B619="",E619=""),"*",AX619/O619)</f>
        <v>*</v>
      </c>
      <c r="BR619" s="18" t="str">
        <f>IF(OR(B619="",E619=""),"*",AZ619/P619)</f>
        <v>*</v>
      </c>
      <c r="BS619" s="210" t="str">
        <f t="shared" si="34"/>
        <v/>
      </c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</row>
    <row r="620" spans="1:122">
      <c r="A620" s="45" t="str">
        <f t="shared" si="32"/>
        <v/>
      </c>
      <c r="B620" s="102"/>
      <c r="C620" s="134" t="str">
        <f>IF(BS_CONTROLE[[#This Row],[DATA]]="","",WEEKNUM(BS_CONTROLE[[#This Row],[DATA]]))</f>
        <v/>
      </c>
      <c r="D620" s="104"/>
      <c r="E620" s="126"/>
      <c r="F620" s="142" t="str">
        <f>IF(D620="","*",VLOOKUP(E620,BS_ATIVIDADE[],3,FALSE))</f>
        <v>*</v>
      </c>
      <c r="G620" s="106"/>
      <c r="H620" s="106"/>
      <c r="I620" s="105"/>
      <c r="J620" s="105"/>
      <c r="K620" s="105"/>
      <c r="L620" s="127" t="str" cm="1">
        <f t="array" ref="L6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0" s="127" t="str" cm="1">
        <f t="array" ref="M6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0" s="106"/>
      <c r="O620" s="106"/>
      <c r="P620" s="105"/>
      <c r="Q620" s="9" t="str">
        <f>IF(E620=0, "*", IFERROR(_xlfn.XLOOKUP(E620, BS_ATIVIDADE[ATIVIDADE], BS_ATIVIDADE[UNIDADE]), "*"))</f>
        <v>*</v>
      </c>
      <c r="R620" s="128" t="str" cm="1">
        <f t="array" ref="R6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0" s="128" t="str" cm="1">
        <f t="array" ref="S6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0" s="10" t="str" cm="1">
        <f t="array" ref="T6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0" s="105"/>
      <c r="V620" s="151"/>
      <c r="W620" s="104"/>
      <c r="X620" s="129"/>
      <c r="Y620" s="104"/>
      <c r="Z620" s="105"/>
      <c r="AA620" s="103"/>
      <c r="AB620" s="152"/>
      <c r="AC620" s="107"/>
      <c r="AD620" s="105"/>
      <c r="AE620" s="105"/>
      <c r="AF620" s="105"/>
      <c r="AG620" s="14"/>
      <c r="AH620" s="126" t="str">
        <f>IF(BS_CONTROLE[[#This Row],[Atividade]]=0, "-", BS_CONTROLE[[#This Row],[Atividade]])</f>
        <v>-</v>
      </c>
      <c r="AI620" s="8" t="str">
        <f>IF(BS_CONTROLE[[#This Row],[Atividade]]=0, "-", BS_CONTROLE[[#This Row],[Atividade]])</f>
        <v>-</v>
      </c>
      <c r="AJ620" s="30">
        <f>BS_CONTROLE[[#This Row],[Local - Partida]]</f>
        <v>0</v>
      </c>
      <c r="AK620" s="30">
        <f>BS_CONTROLE[[#This Row],[Local - Encerramento]]</f>
        <v>0</v>
      </c>
      <c r="AL620" s="105" t="str">
        <f>IF(BS_CONTROLE[[#This Row],[Entre - Estações]]=0, "-", BS_CONTROLE[[#This Row],[Entre - Estações]])</f>
        <v>-</v>
      </c>
      <c r="AM620" s="105" t="str">
        <f>IF(BS_CONTROLE[[#This Row],[SB]]=0, "-", BS_CONTROLE[[#This Row],[SB]])</f>
        <v>-</v>
      </c>
      <c r="AN620" s="105" t="str">
        <f>IF(BS_CONTROLE[[#This Row],[SUB]]=0, "-", BS_CONTROLE[[#This Row],[SUB]])</f>
        <v>-</v>
      </c>
      <c r="AO620" s="105">
        <f>BS_CONTROLE[[#This Row],[KM - Inicio]]</f>
        <v>0</v>
      </c>
      <c r="AP620" s="105">
        <f>BS_CONTROLE[[#This Row],[KM - Inicio]]</f>
        <v>0</v>
      </c>
      <c r="AQ620" s="108"/>
      <c r="AR620" s="108"/>
      <c r="AS620" s="108"/>
      <c r="AT620" s="135"/>
      <c r="AU620" s="135"/>
      <c r="AV620" s="13"/>
      <c r="AW620" s="13"/>
      <c r="AX620" s="176" t="str">
        <f>IF(D620="","*",IFERROR(IF(ISODD(COUNT(AR620:AW620)),"ERRO",SUM((AS620-AR620),(AU620-AT620),(AW620-AV620))),"ERRO"))</f>
        <v>*</v>
      </c>
      <c r="AY620" s="153"/>
      <c r="AZ620" s="109"/>
      <c r="BA620" s="9" t="str">
        <f>IFERROR(_xlfn.XLOOKUP(AH620, BS_ATIVIDADE[ATIVIDADE],BS_ATIVIDADE[UNIDADE] ), "*")</f>
        <v>*</v>
      </c>
      <c r="BB620" s="12" t="str" cm="1">
        <f t="array" ref="BB6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0" s="12" t="str" cm="1">
        <f t="array" ref="BC6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0" s="10" t="str" cm="1">
        <f t="array" ref="BD6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0" s="150"/>
      <c r="BF620" s="15"/>
      <c r="BG620" s="16"/>
      <c r="BH620" s="16"/>
      <c r="BI620" s="16"/>
      <c r="BJ620" s="17"/>
      <c r="BK620" s="15"/>
      <c r="BL620" s="130"/>
      <c r="BM620" s="130"/>
      <c r="BN620" s="130"/>
      <c r="BO620" s="17"/>
      <c r="BP620" s="11" t="str">
        <f t="shared" si="33"/>
        <v>Aderente</v>
      </c>
      <c r="BQ620" s="18" t="str">
        <f>IF(OR(B620="",E620=""),"*",AX620/O620)</f>
        <v>*</v>
      </c>
      <c r="BR620" s="18" t="str">
        <f>IF(OR(B620="",E620=""),"*",AZ620/P620)</f>
        <v>*</v>
      </c>
      <c r="BS620" s="210" t="str">
        <f t="shared" si="34"/>
        <v/>
      </c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</row>
    <row r="621" spans="1:122">
      <c r="A621" s="45" t="str">
        <f t="shared" si="32"/>
        <v/>
      </c>
      <c r="B621" s="102"/>
      <c r="C621" s="134" t="str">
        <f>IF(BS_CONTROLE[[#This Row],[DATA]]="","",WEEKNUM(BS_CONTROLE[[#This Row],[DATA]]))</f>
        <v/>
      </c>
      <c r="D621" s="104"/>
      <c r="E621" s="126"/>
      <c r="F621" s="142" t="str">
        <f>IF(D621="","*",VLOOKUP(E621,BS_ATIVIDADE[],3,FALSE))</f>
        <v>*</v>
      </c>
      <c r="G621" s="106"/>
      <c r="H621" s="106"/>
      <c r="I621" s="105"/>
      <c r="J621" s="105"/>
      <c r="K621" s="105"/>
      <c r="L621" s="127" t="str" cm="1">
        <f t="array" ref="L6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1" s="127" t="str" cm="1">
        <f t="array" ref="M6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1" s="106"/>
      <c r="O621" s="106"/>
      <c r="P621" s="105"/>
      <c r="Q621" s="9" t="str">
        <f>IF(E621=0, "*", IFERROR(_xlfn.XLOOKUP(E621, BS_ATIVIDADE[ATIVIDADE], BS_ATIVIDADE[UNIDADE]), "*"))</f>
        <v>*</v>
      </c>
      <c r="R621" s="128" t="str" cm="1">
        <f t="array" ref="R6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1" s="128" t="str" cm="1">
        <f t="array" ref="S6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1" s="10" t="str" cm="1">
        <f t="array" ref="T6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1" s="105"/>
      <c r="V621" s="151"/>
      <c r="W621" s="104"/>
      <c r="X621" s="129"/>
      <c r="Y621" s="104"/>
      <c r="Z621" s="105"/>
      <c r="AA621" s="103"/>
      <c r="AB621" s="152"/>
      <c r="AC621" s="107"/>
      <c r="AD621" s="105"/>
      <c r="AE621" s="105"/>
      <c r="AF621" s="105"/>
      <c r="AG621" s="14"/>
      <c r="AH621" s="126" t="str">
        <f>IF(BS_CONTROLE[[#This Row],[Atividade]]=0, "-", BS_CONTROLE[[#This Row],[Atividade]])</f>
        <v>-</v>
      </c>
      <c r="AI621" s="8" t="str">
        <f>IF(BS_CONTROLE[[#This Row],[Atividade]]=0, "-", BS_CONTROLE[[#This Row],[Atividade]])</f>
        <v>-</v>
      </c>
      <c r="AJ621" s="30">
        <f>BS_CONTROLE[[#This Row],[Local - Partida]]</f>
        <v>0</v>
      </c>
      <c r="AK621" s="30">
        <f>BS_CONTROLE[[#This Row],[Local - Encerramento]]</f>
        <v>0</v>
      </c>
      <c r="AL621" s="105" t="str">
        <f>IF(BS_CONTROLE[[#This Row],[Entre - Estações]]=0, "-", BS_CONTROLE[[#This Row],[Entre - Estações]])</f>
        <v>-</v>
      </c>
      <c r="AM621" s="105" t="str">
        <f>IF(BS_CONTROLE[[#This Row],[SB]]=0, "-", BS_CONTROLE[[#This Row],[SB]])</f>
        <v>-</v>
      </c>
      <c r="AN621" s="105" t="str">
        <f>IF(BS_CONTROLE[[#This Row],[SUB]]=0, "-", BS_CONTROLE[[#This Row],[SUB]])</f>
        <v>-</v>
      </c>
      <c r="AO621" s="105">
        <f>BS_CONTROLE[[#This Row],[KM - Inicio]]</f>
        <v>0</v>
      </c>
      <c r="AP621" s="105">
        <f>BS_CONTROLE[[#This Row],[KM - Inicio]]</f>
        <v>0</v>
      </c>
      <c r="AQ621" s="108"/>
      <c r="AR621" s="108"/>
      <c r="AS621" s="108"/>
      <c r="AT621" s="135"/>
      <c r="AU621" s="135"/>
      <c r="AV621" s="13"/>
      <c r="AW621" s="13"/>
      <c r="AX621" s="176" t="str">
        <f>IF(D621="","*",IFERROR(IF(ISODD(COUNT(AR621:AW621)),"ERRO",SUM((AS621-AR621),(AU621-AT621),(AW621-AV621))),"ERRO"))</f>
        <v>*</v>
      </c>
      <c r="AY621" s="153"/>
      <c r="AZ621" s="109"/>
      <c r="BA621" s="9" t="str">
        <f>IFERROR(_xlfn.XLOOKUP(AH621, BS_ATIVIDADE[ATIVIDADE],BS_ATIVIDADE[UNIDADE] ), "*")</f>
        <v>*</v>
      </c>
      <c r="BB621" s="12" t="str" cm="1">
        <f t="array" ref="BB6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1" s="12" t="str" cm="1">
        <f t="array" ref="BC6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1" s="10" t="str" cm="1">
        <f t="array" ref="BD6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1" s="150"/>
      <c r="BF621" s="15"/>
      <c r="BG621" s="16"/>
      <c r="BH621" s="16"/>
      <c r="BI621" s="16"/>
      <c r="BJ621" s="17"/>
      <c r="BK621" s="15"/>
      <c r="BL621" s="130"/>
      <c r="BM621" s="130"/>
      <c r="BN621" s="130"/>
      <c r="BO621" s="17"/>
      <c r="BP621" s="11" t="str">
        <f t="shared" si="33"/>
        <v>Aderente</v>
      </c>
      <c r="BQ621" s="18" t="str">
        <f>IF(OR(B621="",E621=""),"*",AX621/O621)</f>
        <v>*</v>
      </c>
      <c r="BR621" s="18" t="str">
        <f>IF(OR(B621="",E621=""),"*",AZ621/P621)</f>
        <v>*</v>
      </c>
      <c r="BS621" s="210" t="str">
        <f t="shared" si="34"/>
        <v/>
      </c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</row>
    <row r="622" spans="1:122">
      <c r="A622" s="45" t="str">
        <f t="shared" si="32"/>
        <v/>
      </c>
      <c r="B622" s="102"/>
      <c r="C622" s="134" t="str">
        <f>IF(BS_CONTROLE[[#This Row],[DATA]]="","",WEEKNUM(BS_CONTROLE[[#This Row],[DATA]]))</f>
        <v/>
      </c>
      <c r="D622" s="104"/>
      <c r="E622" s="126"/>
      <c r="F622" s="142" t="str">
        <f>IF(D622="","*",VLOOKUP(E622,BS_ATIVIDADE[],3,FALSE))</f>
        <v>*</v>
      </c>
      <c r="G622" s="106"/>
      <c r="H622" s="106"/>
      <c r="I622" s="105"/>
      <c r="J622" s="105"/>
      <c r="K622" s="105"/>
      <c r="L622" s="127" t="str" cm="1">
        <f t="array" ref="L6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2" s="127" t="str" cm="1">
        <f t="array" ref="M6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2" s="106"/>
      <c r="O622" s="106"/>
      <c r="P622" s="105"/>
      <c r="Q622" s="9" t="str">
        <f>IF(E622=0, "*", IFERROR(_xlfn.XLOOKUP(E622, BS_ATIVIDADE[ATIVIDADE], BS_ATIVIDADE[UNIDADE]), "*"))</f>
        <v>*</v>
      </c>
      <c r="R622" s="128" t="str" cm="1">
        <f t="array" ref="R6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2" s="128" t="str" cm="1">
        <f t="array" ref="S6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2" s="10" t="str" cm="1">
        <f t="array" ref="T6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2" s="105"/>
      <c r="V622" s="151"/>
      <c r="W622" s="104"/>
      <c r="X622" s="129"/>
      <c r="Y622" s="104"/>
      <c r="Z622" s="105"/>
      <c r="AA622" s="103"/>
      <c r="AB622" s="152"/>
      <c r="AC622" s="107"/>
      <c r="AD622" s="105"/>
      <c r="AE622" s="105"/>
      <c r="AF622" s="105"/>
      <c r="AG622" s="14"/>
      <c r="AH622" s="126" t="str">
        <f>IF(BS_CONTROLE[[#This Row],[Atividade]]=0, "-", BS_CONTROLE[[#This Row],[Atividade]])</f>
        <v>-</v>
      </c>
      <c r="AI622" s="8" t="str">
        <f>IF(BS_CONTROLE[[#This Row],[Atividade]]=0, "-", BS_CONTROLE[[#This Row],[Atividade]])</f>
        <v>-</v>
      </c>
      <c r="AJ622" s="30">
        <f>BS_CONTROLE[[#This Row],[Local - Partida]]</f>
        <v>0</v>
      </c>
      <c r="AK622" s="30">
        <f>BS_CONTROLE[[#This Row],[Local - Encerramento]]</f>
        <v>0</v>
      </c>
      <c r="AL622" s="105" t="str">
        <f>IF(BS_CONTROLE[[#This Row],[Entre - Estações]]=0, "-", BS_CONTROLE[[#This Row],[Entre - Estações]])</f>
        <v>-</v>
      </c>
      <c r="AM622" s="105" t="str">
        <f>IF(BS_CONTROLE[[#This Row],[SB]]=0, "-", BS_CONTROLE[[#This Row],[SB]])</f>
        <v>-</v>
      </c>
      <c r="AN622" s="105" t="str">
        <f>IF(BS_CONTROLE[[#This Row],[SUB]]=0, "-", BS_CONTROLE[[#This Row],[SUB]])</f>
        <v>-</v>
      </c>
      <c r="AO622" s="105">
        <f>BS_CONTROLE[[#This Row],[KM - Inicio]]</f>
        <v>0</v>
      </c>
      <c r="AP622" s="105">
        <f>BS_CONTROLE[[#This Row],[KM - Inicio]]</f>
        <v>0</v>
      </c>
      <c r="AQ622" s="108"/>
      <c r="AR622" s="108"/>
      <c r="AS622" s="108"/>
      <c r="AT622" s="135"/>
      <c r="AU622" s="135"/>
      <c r="AV622" s="13"/>
      <c r="AW622" s="13"/>
      <c r="AX622" s="176" t="str">
        <f>IF(D622="","*",IFERROR(IF(ISODD(COUNT(AR622:AW622)),"ERRO",SUM((AS622-AR622),(AU622-AT622),(AW622-AV622))),"ERRO"))</f>
        <v>*</v>
      </c>
      <c r="AY622" s="153"/>
      <c r="AZ622" s="109"/>
      <c r="BA622" s="9" t="str">
        <f>IFERROR(_xlfn.XLOOKUP(AH622, BS_ATIVIDADE[ATIVIDADE],BS_ATIVIDADE[UNIDADE] ), "*")</f>
        <v>*</v>
      </c>
      <c r="BB622" s="12" t="str" cm="1">
        <f t="array" ref="BB6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2" s="12" t="str" cm="1">
        <f t="array" ref="BC6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2" s="10" t="str" cm="1">
        <f t="array" ref="BD6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2" s="150"/>
      <c r="BF622" s="15"/>
      <c r="BG622" s="16"/>
      <c r="BH622" s="16"/>
      <c r="BI622" s="16"/>
      <c r="BJ622" s="17"/>
      <c r="BK622" s="15"/>
      <c r="BL622" s="130"/>
      <c r="BM622" s="130"/>
      <c r="BN622" s="130"/>
      <c r="BO622" s="17"/>
      <c r="BP622" s="11" t="str">
        <f t="shared" si="33"/>
        <v>Aderente</v>
      </c>
      <c r="BQ622" s="18" t="str">
        <f>IF(OR(B622="",E622=""),"*",AX622/O622)</f>
        <v>*</v>
      </c>
      <c r="BR622" s="18" t="str">
        <f>IF(OR(B622="",E622=""),"*",AZ622/P622)</f>
        <v>*</v>
      </c>
      <c r="BS622" s="210" t="str">
        <f t="shared" si="34"/>
        <v/>
      </c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</row>
    <row r="623" spans="1:122">
      <c r="A623" s="45" t="str">
        <f t="shared" si="32"/>
        <v/>
      </c>
      <c r="B623" s="102"/>
      <c r="C623" s="134" t="str">
        <f>IF(BS_CONTROLE[[#This Row],[DATA]]="","",WEEKNUM(BS_CONTROLE[[#This Row],[DATA]]))</f>
        <v/>
      </c>
      <c r="D623" s="104"/>
      <c r="E623" s="126"/>
      <c r="F623" s="142" t="str">
        <f>IF(D623="","*",VLOOKUP(E623,BS_ATIVIDADE[],3,FALSE))</f>
        <v>*</v>
      </c>
      <c r="G623" s="106"/>
      <c r="H623" s="106"/>
      <c r="I623" s="105"/>
      <c r="J623" s="105"/>
      <c r="K623" s="105"/>
      <c r="L623" s="127" t="str" cm="1">
        <f t="array" ref="L6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3" s="127" t="str" cm="1">
        <f t="array" ref="M6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3" s="106"/>
      <c r="O623" s="106"/>
      <c r="P623" s="105"/>
      <c r="Q623" s="9" t="str">
        <f>IF(E623=0, "*", IFERROR(_xlfn.XLOOKUP(E623, BS_ATIVIDADE[ATIVIDADE], BS_ATIVIDADE[UNIDADE]), "*"))</f>
        <v>*</v>
      </c>
      <c r="R623" s="128" t="str" cm="1">
        <f t="array" ref="R6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3" s="128" t="str" cm="1">
        <f t="array" ref="S6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3" s="10" t="str" cm="1">
        <f t="array" ref="T6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3" s="105"/>
      <c r="V623" s="151"/>
      <c r="W623" s="104"/>
      <c r="X623" s="129"/>
      <c r="Y623" s="104"/>
      <c r="Z623" s="105"/>
      <c r="AA623" s="103"/>
      <c r="AB623" s="152"/>
      <c r="AC623" s="107"/>
      <c r="AD623" s="105"/>
      <c r="AE623" s="105"/>
      <c r="AF623" s="105"/>
      <c r="AG623" s="14"/>
      <c r="AH623" s="126" t="str">
        <f>IF(BS_CONTROLE[[#This Row],[Atividade]]=0, "-", BS_CONTROLE[[#This Row],[Atividade]])</f>
        <v>-</v>
      </c>
      <c r="AI623" s="8" t="str">
        <f>IF(BS_CONTROLE[[#This Row],[Atividade]]=0, "-", BS_CONTROLE[[#This Row],[Atividade]])</f>
        <v>-</v>
      </c>
      <c r="AJ623" s="30">
        <f>BS_CONTROLE[[#This Row],[Local - Partida]]</f>
        <v>0</v>
      </c>
      <c r="AK623" s="30">
        <f>BS_CONTROLE[[#This Row],[Local - Encerramento]]</f>
        <v>0</v>
      </c>
      <c r="AL623" s="105" t="str">
        <f>IF(BS_CONTROLE[[#This Row],[Entre - Estações]]=0, "-", BS_CONTROLE[[#This Row],[Entre - Estações]])</f>
        <v>-</v>
      </c>
      <c r="AM623" s="105" t="str">
        <f>IF(BS_CONTROLE[[#This Row],[SB]]=0, "-", BS_CONTROLE[[#This Row],[SB]])</f>
        <v>-</v>
      </c>
      <c r="AN623" s="105" t="str">
        <f>IF(BS_CONTROLE[[#This Row],[SUB]]=0, "-", BS_CONTROLE[[#This Row],[SUB]])</f>
        <v>-</v>
      </c>
      <c r="AO623" s="105">
        <f>BS_CONTROLE[[#This Row],[KM - Inicio]]</f>
        <v>0</v>
      </c>
      <c r="AP623" s="105">
        <f>BS_CONTROLE[[#This Row],[KM - Inicio]]</f>
        <v>0</v>
      </c>
      <c r="AQ623" s="108"/>
      <c r="AR623" s="108"/>
      <c r="AS623" s="108"/>
      <c r="AT623" s="135"/>
      <c r="AU623" s="135"/>
      <c r="AV623" s="13"/>
      <c r="AW623" s="13"/>
      <c r="AX623" s="176" t="str">
        <f>IF(D623="","*",IFERROR(IF(ISODD(COUNT(AR623:AW623)),"ERRO",SUM((AS623-AR623),(AU623-AT623),(AW623-AV623))),"ERRO"))</f>
        <v>*</v>
      </c>
      <c r="AY623" s="153"/>
      <c r="AZ623" s="109"/>
      <c r="BA623" s="9" t="str">
        <f>IFERROR(_xlfn.XLOOKUP(AH623, BS_ATIVIDADE[ATIVIDADE],BS_ATIVIDADE[UNIDADE] ), "*")</f>
        <v>*</v>
      </c>
      <c r="BB623" s="12" t="str" cm="1">
        <f t="array" ref="BB6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3" s="12" t="str" cm="1">
        <f t="array" ref="BC6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3" s="10" t="str" cm="1">
        <f t="array" ref="BD6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3" s="150"/>
      <c r="BF623" s="15"/>
      <c r="BG623" s="16"/>
      <c r="BH623" s="16"/>
      <c r="BI623" s="16"/>
      <c r="BJ623" s="17"/>
      <c r="BK623" s="15"/>
      <c r="BL623" s="130"/>
      <c r="BM623" s="130"/>
      <c r="BN623" s="130"/>
      <c r="BO623" s="17"/>
      <c r="BP623" s="11" t="str">
        <f t="shared" si="33"/>
        <v>Aderente</v>
      </c>
      <c r="BQ623" s="18" t="str">
        <f>IF(OR(B623="",E623=""),"*",AX623/O623)</f>
        <v>*</v>
      </c>
      <c r="BR623" s="18" t="str">
        <f>IF(OR(B623="",E623=""),"*",AZ623/P623)</f>
        <v>*</v>
      </c>
      <c r="BS623" s="210" t="str">
        <f t="shared" si="34"/>
        <v/>
      </c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</row>
    <row r="624" spans="1:122">
      <c r="A624" s="45" t="str">
        <f t="shared" si="32"/>
        <v/>
      </c>
      <c r="B624" s="102"/>
      <c r="C624" s="134" t="str">
        <f>IF(BS_CONTROLE[[#This Row],[DATA]]="","",WEEKNUM(BS_CONTROLE[[#This Row],[DATA]]))</f>
        <v/>
      </c>
      <c r="D624" s="104"/>
      <c r="E624" s="126"/>
      <c r="F624" s="142" t="str">
        <f>IF(D624="","*",VLOOKUP(E624,BS_ATIVIDADE[],3,FALSE))</f>
        <v>*</v>
      </c>
      <c r="G624" s="106"/>
      <c r="H624" s="106"/>
      <c r="I624" s="105"/>
      <c r="J624" s="105"/>
      <c r="K624" s="105"/>
      <c r="L624" s="127" t="str" cm="1">
        <f t="array" ref="L6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4" s="127" t="str" cm="1">
        <f t="array" ref="M6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4" s="106"/>
      <c r="O624" s="106"/>
      <c r="P624" s="105"/>
      <c r="Q624" s="9" t="str">
        <f>IF(E624=0, "*", IFERROR(_xlfn.XLOOKUP(E624, BS_ATIVIDADE[ATIVIDADE], BS_ATIVIDADE[UNIDADE]), "*"))</f>
        <v>*</v>
      </c>
      <c r="R624" s="128" t="str" cm="1">
        <f t="array" ref="R6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4" s="128" t="str" cm="1">
        <f t="array" ref="S6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4" s="10" t="str" cm="1">
        <f t="array" ref="T6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4" s="105"/>
      <c r="V624" s="151"/>
      <c r="W624" s="104"/>
      <c r="X624" s="129"/>
      <c r="Y624" s="104"/>
      <c r="Z624" s="105"/>
      <c r="AA624" s="103"/>
      <c r="AB624" s="152"/>
      <c r="AC624" s="107"/>
      <c r="AD624" s="105"/>
      <c r="AE624" s="105"/>
      <c r="AF624" s="105"/>
      <c r="AG624" s="14"/>
      <c r="AH624" s="126" t="str">
        <f>IF(BS_CONTROLE[[#This Row],[Atividade]]=0, "-", BS_CONTROLE[[#This Row],[Atividade]])</f>
        <v>-</v>
      </c>
      <c r="AI624" s="8" t="str">
        <f>IF(BS_CONTROLE[[#This Row],[Atividade]]=0, "-", BS_CONTROLE[[#This Row],[Atividade]])</f>
        <v>-</v>
      </c>
      <c r="AJ624" s="30">
        <f>BS_CONTROLE[[#This Row],[Local - Partida]]</f>
        <v>0</v>
      </c>
      <c r="AK624" s="30">
        <f>BS_CONTROLE[[#This Row],[Local - Encerramento]]</f>
        <v>0</v>
      </c>
      <c r="AL624" s="105" t="str">
        <f>IF(BS_CONTROLE[[#This Row],[Entre - Estações]]=0, "-", BS_CONTROLE[[#This Row],[Entre - Estações]])</f>
        <v>-</v>
      </c>
      <c r="AM624" s="105" t="str">
        <f>IF(BS_CONTROLE[[#This Row],[SB]]=0, "-", BS_CONTROLE[[#This Row],[SB]])</f>
        <v>-</v>
      </c>
      <c r="AN624" s="105" t="str">
        <f>IF(BS_CONTROLE[[#This Row],[SUB]]=0, "-", BS_CONTROLE[[#This Row],[SUB]])</f>
        <v>-</v>
      </c>
      <c r="AO624" s="105">
        <f>BS_CONTROLE[[#This Row],[KM - Inicio]]</f>
        <v>0</v>
      </c>
      <c r="AP624" s="105">
        <f>BS_CONTROLE[[#This Row],[KM - Inicio]]</f>
        <v>0</v>
      </c>
      <c r="AQ624" s="108"/>
      <c r="AR624" s="108"/>
      <c r="AS624" s="108"/>
      <c r="AT624" s="135"/>
      <c r="AU624" s="135"/>
      <c r="AV624" s="13"/>
      <c r="AW624" s="13"/>
      <c r="AX624" s="176" t="str">
        <f>IF(D624="","*",IFERROR(IF(ISODD(COUNT(AR624:AW624)),"ERRO",SUM((AS624-AR624),(AU624-AT624),(AW624-AV624))),"ERRO"))</f>
        <v>*</v>
      </c>
      <c r="AY624" s="153"/>
      <c r="AZ624" s="109"/>
      <c r="BA624" s="9" t="str">
        <f>IFERROR(_xlfn.XLOOKUP(AH624, BS_ATIVIDADE[ATIVIDADE],BS_ATIVIDADE[UNIDADE] ), "*")</f>
        <v>*</v>
      </c>
      <c r="BB624" s="12" t="str" cm="1">
        <f t="array" ref="BB6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4" s="12" t="str" cm="1">
        <f t="array" ref="BC6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4" s="10" t="str" cm="1">
        <f t="array" ref="BD6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4" s="150"/>
      <c r="BF624" s="15"/>
      <c r="BG624" s="16"/>
      <c r="BH624" s="16"/>
      <c r="BI624" s="16"/>
      <c r="BJ624" s="17"/>
      <c r="BK624" s="15"/>
      <c r="BL624" s="130"/>
      <c r="BM624" s="130"/>
      <c r="BN624" s="130"/>
      <c r="BO624" s="17"/>
      <c r="BP624" s="11" t="str">
        <f t="shared" si="33"/>
        <v>Aderente</v>
      </c>
      <c r="BQ624" s="18" t="str">
        <f>IF(OR(B624="",E624=""),"*",AX624/O624)</f>
        <v>*</v>
      </c>
      <c r="BR624" s="18" t="str">
        <f>IF(OR(B624="",E624=""),"*",AZ624/P624)</f>
        <v>*</v>
      </c>
      <c r="BS624" s="210" t="str">
        <f t="shared" si="34"/>
        <v/>
      </c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</row>
    <row r="625" spans="1:122">
      <c r="A625" s="45" t="str">
        <f t="shared" si="32"/>
        <v/>
      </c>
      <c r="B625" s="102"/>
      <c r="C625" s="134" t="str">
        <f>IF(BS_CONTROLE[[#This Row],[DATA]]="","",WEEKNUM(BS_CONTROLE[[#This Row],[DATA]]))</f>
        <v/>
      </c>
      <c r="D625" s="104"/>
      <c r="E625" s="126"/>
      <c r="F625" s="142" t="str">
        <f>IF(D625="","*",VLOOKUP(E625,BS_ATIVIDADE[],3,FALSE))</f>
        <v>*</v>
      </c>
      <c r="G625" s="106"/>
      <c r="H625" s="106"/>
      <c r="I625" s="105"/>
      <c r="J625" s="105"/>
      <c r="K625" s="105"/>
      <c r="L625" s="127" t="str" cm="1">
        <f t="array" ref="L6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5" s="127" t="str" cm="1">
        <f t="array" ref="M6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5" s="106"/>
      <c r="O625" s="106"/>
      <c r="P625" s="105"/>
      <c r="Q625" s="9" t="str">
        <f>IF(E625=0, "*", IFERROR(_xlfn.XLOOKUP(E625, BS_ATIVIDADE[ATIVIDADE], BS_ATIVIDADE[UNIDADE]), "*"))</f>
        <v>*</v>
      </c>
      <c r="R625" s="128" t="str" cm="1">
        <f t="array" ref="R6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5" s="128" t="str" cm="1">
        <f t="array" ref="S6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5" s="10" t="str" cm="1">
        <f t="array" ref="T6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5" s="105"/>
      <c r="V625" s="151"/>
      <c r="W625" s="104"/>
      <c r="X625" s="129"/>
      <c r="Y625" s="104"/>
      <c r="Z625" s="105"/>
      <c r="AA625" s="103"/>
      <c r="AB625" s="152"/>
      <c r="AC625" s="107"/>
      <c r="AD625" s="105"/>
      <c r="AE625" s="105"/>
      <c r="AF625" s="105"/>
      <c r="AG625" s="14"/>
      <c r="AH625" s="126" t="str">
        <f>IF(BS_CONTROLE[[#This Row],[Atividade]]=0, "-", BS_CONTROLE[[#This Row],[Atividade]])</f>
        <v>-</v>
      </c>
      <c r="AI625" s="8" t="str">
        <f>IF(BS_CONTROLE[[#This Row],[Atividade]]=0, "-", BS_CONTROLE[[#This Row],[Atividade]])</f>
        <v>-</v>
      </c>
      <c r="AJ625" s="30">
        <f>BS_CONTROLE[[#This Row],[Local - Partida]]</f>
        <v>0</v>
      </c>
      <c r="AK625" s="30">
        <f>BS_CONTROLE[[#This Row],[Local - Encerramento]]</f>
        <v>0</v>
      </c>
      <c r="AL625" s="105" t="str">
        <f>IF(BS_CONTROLE[[#This Row],[Entre - Estações]]=0, "-", BS_CONTROLE[[#This Row],[Entre - Estações]])</f>
        <v>-</v>
      </c>
      <c r="AM625" s="105" t="str">
        <f>IF(BS_CONTROLE[[#This Row],[SB]]=0, "-", BS_CONTROLE[[#This Row],[SB]])</f>
        <v>-</v>
      </c>
      <c r="AN625" s="105" t="str">
        <f>IF(BS_CONTROLE[[#This Row],[SUB]]=0, "-", BS_CONTROLE[[#This Row],[SUB]])</f>
        <v>-</v>
      </c>
      <c r="AO625" s="105">
        <f>BS_CONTROLE[[#This Row],[KM - Inicio]]</f>
        <v>0</v>
      </c>
      <c r="AP625" s="105">
        <f>BS_CONTROLE[[#This Row],[KM - Inicio]]</f>
        <v>0</v>
      </c>
      <c r="AQ625" s="108"/>
      <c r="AR625" s="108"/>
      <c r="AS625" s="108"/>
      <c r="AT625" s="135"/>
      <c r="AU625" s="135"/>
      <c r="AV625" s="13"/>
      <c r="AW625" s="13"/>
      <c r="AX625" s="176" t="str">
        <f>IF(D625="","*",IFERROR(IF(ISODD(COUNT(AR625:AW625)),"ERRO",SUM((AS625-AR625),(AU625-AT625),(AW625-AV625))),"ERRO"))</f>
        <v>*</v>
      </c>
      <c r="AY625" s="153"/>
      <c r="AZ625" s="109"/>
      <c r="BA625" s="9" t="str">
        <f>IFERROR(_xlfn.XLOOKUP(AH625, BS_ATIVIDADE[ATIVIDADE],BS_ATIVIDADE[UNIDADE] ), "*")</f>
        <v>*</v>
      </c>
      <c r="BB625" s="12" t="str" cm="1">
        <f t="array" ref="BB6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5" s="12" t="str" cm="1">
        <f t="array" ref="BC6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5" s="10" t="str" cm="1">
        <f t="array" ref="BD6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5" s="150"/>
      <c r="BF625" s="15"/>
      <c r="BG625" s="16"/>
      <c r="BH625" s="16"/>
      <c r="BI625" s="16"/>
      <c r="BJ625" s="17"/>
      <c r="BK625" s="15"/>
      <c r="BL625" s="130"/>
      <c r="BM625" s="130"/>
      <c r="BN625" s="130"/>
      <c r="BO625" s="17"/>
      <c r="BP625" s="11" t="str">
        <f t="shared" si="33"/>
        <v>Aderente</v>
      </c>
      <c r="BQ625" s="18" t="str">
        <f>IF(OR(B625="",E625=""),"*",AX625/O625)</f>
        <v>*</v>
      </c>
      <c r="BR625" s="18" t="str">
        <f>IF(OR(B625="",E625=""),"*",AZ625/P625)</f>
        <v>*</v>
      </c>
      <c r="BS625" s="210" t="str">
        <f t="shared" si="34"/>
        <v/>
      </c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</row>
    <row r="626" spans="1:122">
      <c r="A626" s="45" t="str">
        <f t="shared" si="32"/>
        <v/>
      </c>
      <c r="B626" s="102"/>
      <c r="C626" s="134" t="str">
        <f>IF(BS_CONTROLE[[#This Row],[DATA]]="","",WEEKNUM(BS_CONTROLE[[#This Row],[DATA]]))</f>
        <v/>
      </c>
      <c r="D626" s="104"/>
      <c r="E626" s="126"/>
      <c r="F626" s="142" t="str">
        <f>IF(D626="","*",VLOOKUP(E626,BS_ATIVIDADE[],3,FALSE))</f>
        <v>*</v>
      </c>
      <c r="G626" s="106"/>
      <c r="H626" s="106"/>
      <c r="I626" s="105"/>
      <c r="J626" s="105"/>
      <c r="K626" s="105"/>
      <c r="L626" s="127" t="str" cm="1">
        <f t="array" ref="L6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6" s="127" t="str" cm="1">
        <f t="array" ref="M6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6" s="106"/>
      <c r="O626" s="106"/>
      <c r="P626" s="105"/>
      <c r="Q626" s="9" t="str">
        <f>IF(E626=0, "*", IFERROR(_xlfn.XLOOKUP(E626, BS_ATIVIDADE[ATIVIDADE], BS_ATIVIDADE[UNIDADE]), "*"))</f>
        <v>*</v>
      </c>
      <c r="R626" s="128" t="str" cm="1">
        <f t="array" ref="R6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6" s="128" t="str" cm="1">
        <f t="array" ref="S6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6" s="10" t="str" cm="1">
        <f t="array" ref="T6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6" s="105"/>
      <c r="V626" s="151"/>
      <c r="W626" s="104"/>
      <c r="X626" s="129"/>
      <c r="Y626" s="104"/>
      <c r="Z626" s="105"/>
      <c r="AA626" s="103"/>
      <c r="AB626" s="152"/>
      <c r="AC626" s="107"/>
      <c r="AD626" s="105"/>
      <c r="AE626" s="105"/>
      <c r="AF626" s="105"/>
      <c r="AG626" s="14"/>
      <c r="AH626" s="126" t="str">
        <f>IF(BS_CONTROLE[[#This Row],[Atividade]]=0, "-", BS_CONTROLE[[#This Row],[Atividade]])</f>
        <v>-</v>
      </c>
      <c r="AI626" s="8" t="str">
        <f>IF(BS_CONTROLE[[#This Row],[Atividade]]=0, "-", BS_CONTROLE[[#This Row],[Atividade]])</f>
        <v>-</v>
      </c>
      <c r="AJ626" s="30">
        <f>BS_CONTROLE[[#This Row],[Local - Partida]]</f>
        <v>0</v>
      </c>
      <c r="AK626" s="30">
        <f>BS_CONTROLE[[#This Row],[Local - Encerramento]]</f>
        <v>0</v>
      </c>
      <c r="AL626" s="105" t="str">
        <f>IF(BS_CONTROLE[[#This Row],[Entre - Estações]]=0, "-", BS_CONTROLE[[#This Row],[Entre - Estações]])</f>
        <v>-</v>
      </c>
      <c r="AM626" s="105" t="str">
        <f>IF(BS_CONTROLE[[#This Row],[SB]]=0, "-", BS_CONTROLE[[#This Row],[SB]])</f>
        <v>-</v>
      </c>
      <c r="AN626" s="105" t="str">
        <f>IF(BS_CONTROLE[[#This Row],[SUB]]=0, "-", BS_CONTROLE[[#This Row],[SUB]])</f>
        <v>-</v>
      </c>
      <c r="AO626" s="105">
        <f>BS_CONTROLE[[#This Row],[KM - Inicio]]</f>
        <v>0</v>
      </c>
      <c r="AP626" s="105">
        <f>BS_CONTROLE[[#This Row],[KM - Inicio]]</f>
        <v>0</v>
      </c>
      <c r="AQ626" s="108"/>
      <c r="AR626" s="108"/>
      <c r="AS626" s="108"/>
      <c r="AT626" s="135"/>
      <c r="AU626" s="135"/>
      <c r="AV626" s="13"/>
      <c r="AW626" s="13"/>
      <c r="AX626" s="176" t="str">
        <f>IF(D626="","*",IFERROR(IF(ISODD(COUNT(AR626:AW626)),"ERRO",SUM((AS626-AR626),(AU626-AT626),(AW626-AV626))),"ERRO"))</f>
        <v>*</v>
      </c>
      <c r="AY626" s="153"/>
      <c r="AZ626" s="109"/>
      <c r="BA626" s="9" t="str">
        <f>IFERROR(_xlfn.XLOOKUP(AH626, BS_ATIVIDADE[ATIVIDADE],BS_ATIVIDADE[UNIDADE] ), "*")</f>
        <v>*</v>
      </c>
      <c r="BB626" s="12" t="str" cm="1">
        <f t="array" ref="BB6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6" s="12" t="str" cm="1">
        <f t="array" ref="BC6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6" s="10" t="str" cm="1">
        <f t="array" ref="BD6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6" s="150"/>
      <c r="BF626" s="15"/>
      <c r="BG626" s="16"/>
      <c r="BH626" s="16"/>
      <c r="BI626" s="16"/>
      <c r="BJ626" s="17"/>
      <c r="BK626" s="15"/>
      <c r="BL626" s="130"/>
      <c r="BM626" s="130"/>
      <c r="BN626" s="130"/>
      <c r="BO626" s="17"/>
      <c r="BP626" s="11" t="str">
        <f t="shared" si="33"/>
        <v>Aderente</v>
      </c>
      <c r="BQ626" s="18" t="str">
        <f>IF(OR(B626="",E626=""),"*",AX626/O626)</f>
        <v>*</v>
      </c>
      <c r="BR626" s="18" t="str">
        <f>IF(OR(B626="",E626=""),"*",AZ626/P626)</f>
        <v>*</v>
      </c>
      <c r="BS626" s="210" t="str">
        <f t="shared" si="34"/>
        <v/>
      </c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</row>
    <row r="627" spans="1:122">
      <c r="A627" s="45" t="str">
        <f t="shared" si="32"/>
        <v/>
      </c>
      <c r="B627" s="102"/>
      <c r="C627" s="134" t="str">
        <f>IF(BS_CONTROLE[[#This Row],[DATA]]="","",WEEKNUM(BS_CONTROLE[[#This Row],[DATA]]))</f>
        <v/>
      </c>
      <c r="D627" s="104"/>
      <c r="E627" s="126"/>
      <c r="F627" s="142" t="str">
        <f>IF(D627="","*",VLOOKUP(E627,BS_ATIVIDADE[],3,FALSE))</f>
        <v>*</v>
      </c>
      <c r="G627" s="106"/>
      <c r="H627" s="106"/>
      <c r="I627" s="105"/>
      <c r="J627" s="105"/>
      <c r="K627" s="105"/>
      <c r="L627" s="127" t="str" cm="1">
        <f t="array" ref="L6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7" s="127" t="str" cm="1">
        <f t="array" ref="M6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7" s="106"/>
      <c r="O627" s="106"/>
      <c r="P627" s="105"/>
      <c r="Q627" s="9" t="str">
        <f>IF(E627=0, "*", IFERROR(_xlfn.XLOOKUP(E627, BS_ATIVIDADE[ATIVIDADE], BS_ATIVIDADE[UNIDADE]), "*"))</f>
        <v>*</v>
      </c>
      <c r="R627" s="128" t="str" cm="1">
        <f t="array" ref="R6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7" s="128" t="str" cm="1">
        <f t="array" ref="S6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7" s="10" t="str" cm="1">
        <f t="array" ref="T6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7" s="105"/>
      <c r="V627" s="151"/>
      <c r="W627" s="104"/>
      <c r="X627" s="129"/>
      <c r="Y627" s="104"/>
      <c r="Z627" s="105"/>
      <c r="AA627" s="103"/>
      <c r="AB627" s="152"/>
      <c r="AC627" s="107"/>
      <c r="AD627" s="105"/>
      <c r="AE627" s="105"/>
      <c r="AF627" s="105"/>
      <c r="AG627" s="14"/>
      <c r="AH627" s="126" t="str">
        <f>IF(BS_CONTROLE[[#This Row],[Atividade]]=0, "-", BS_CONTROLE[[#This Row],[Atividade]])</f>
        <v>-</v>
      </c>
      <c r="AI627" s="8" t="str">
        <f>IF(BS_CONTROLE[[#This Row],[Atividade]]=0, "-", BS_CONTROLE[[#This Row],[Atividade]])</f>
        <v>-</v>
      </c>
      <c r="AJ627" s="30">
        <f>BS_CONTROLE[[#This Row],[Local - Partida]]</f>
        <v>0</v>
      </c>
      <c r="AK627" s="30">
        <f>BS_CONTROLE[[#This Row],[Local - Encerramento]]</f>
        <v>0</v>
      </c>
      <c r="AL627" s="105" t="str">
        <f>IF(BS_CONTROLE[[#This Row],[Entre - Estações]]=0, "-", BS_CONTROLE[[#This Row],[Entre - Estações]])</f>
        <v>-</v>
      </c>
      <c r="AM627" s="105" t="str">
        <f>IF(BS_CONTROLE[[#This Row],[SB]]=0, "-", BS_CONTROLE[[#This Row],[SB]])</f>
        <v>-</v>
      </c>
      <c r="AN627" s="105" t="str">
        <f>IF(BS_CONTROLE[[#This Row],[SUB]]=0, "-", BS_CONTROLE[[#This Row],[SUB]])</f>
        <v>-</v>
      </c>
      <c r="AO627" s="105">
        <f>BS_CONTROLE[[#This Row],[KM - Inicio]]</f>
        <v>0</v>
      </c>
      <c r="AP627" s="105">
        <f>BS_CONTROLE[[#This Row],[KM - Inicio]]</f>
        <v>0</v>
      </c>
      <c r="AQ627" s="108"/>
      <c r="AR627" s="108"/>
      <c r="AS627" s="108"/>
      <c r="AT627" s="135"/>
      <c r="AU627" s="135"/>
      <c r="AV627" s="13"/>
      <c r="AW627" s="13"/>
      <c r="AX627" s="176" t="str">
        <f>IF(D627="","*",IFERROR(IF(ISODD(COUNT(AR627:AW627)),"ERRO",SUM((AS627-AR627),(AU627-AT627),(AW627-AV627))),"ERRO"))</f>
        <v>*</v>
      </c>
      <c r="AY627" s="153"/>
      <c r="AZ627" s="109"/>
      <c r="BA627" s="9" t="str">
        <f>IFERROR(_xlfn.XLOOKUP(AH627, BS_ATIVIDADE[ATIVIDADE],BS_ATIVIDADE[UNIDADE] ), "*")</f>
        <v>*</v>
      </c>
      <c r="BB627" s="12" t="str" cm="1">
        <f t="array" ref="BB6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7" s="12" t="str" cm="1">
        <f t="array" ref="BC6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7" s="10" t="str" cm="1">
        <f t="array" ref="BD6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7" s="150"/>
      <c r="BF627" s="15"/>
      <c r="BG627" s="16"/>
      <c r="BH627" s="16"/>
      <c r="BI627" s="16"/>
      <c r="BJ627" s="17"/>
      <c r="BK627" s="15"/>
      <c r="BL627" s="130"/>
      <c r="BM627" s="130"/>
      <c r="BN627" s="130"/>
      <c r="BO627" s="17"/>
      <c r="BP627" s="11" t="str">
        <f t="shared" si="33"/>
        <v>Aderente</v>
      </c>
      <c r="BQ627" s="18" t="str">
        <f>IF(OR(B627="",E627=""),"*",AX627/O627)</f>
        <v>*</v>
      </c>
      <c r="BR627" s="18" t="str">
        <f>IF(OR(B627="",E627=""),"*",AZ627/P627)</f>
        <v>*</v>
      </c>
      <c r="BS627" s="210" t="str">
        <f t="shared" si="34"/>
        <v/>
      </c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</row>
    <row r="628" spans="1:122">
      <c r="A628" s="45" t="str">
        <f t="shared" si="32"/>
        <v/>
      </c>
      <c r="B628" s="102"/>
      <c r="C628" s="134" t="str">
        <f>IF(BS_CONTROLE[[#This Row],[DATA]]="","",WEEKNUM(BS_CONTROLE[[#This Row],[DATA]]))</f>
        <v/>
      </c>
      <c r="D628" s="104"/>
      <c r="E628" s="126"/>
      <c r="F628" s="142" t="str">
        <f>IF(D628="","*",VLOOKUP(E628,BS_ATIVIDADE[],3,FALSE))</f>
        <v>*</v>
      </c>
      <c r="G628" s="106"/>
      <c r="H628" s="106"/>
      <c r="I628" s="105"/>
      <c r="J628" s="105"/>
      <c r="K628" s="105"/>
      <c r="L628" s="127" t="str" cm="1">
        <f t="array" ref="L6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8" s="127" t="str" cm="1">
        <f t="array" ref="M6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8" s="106"/>
      <c r="O628" s="106"/>
      <c r="P628" s="105"/>
      <c r="Q628" s="9" t="str">
        <f>IF(E628=0, "*", IFERROR(_xlfn.XLOOKUP(E628, BS_ATIVIDADE[ATIVIDADE], BS_ATIVIDADE[UNIDADE]), "*"))</f>
        <v>*</v>
      </c>
      <c r="R628" s="128" t="str" cm="1">
        <f t="array" ref="R6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8" s="128" t="str" cm="1">
        <f t="array" ref="S6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8" s="10" t="str" cm="1">
        <f t="array" ref="T6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8" s="105"/>
      <c r="V628" s="151"/>
      <c r="W628" s="104"/>
      <c r="X628" s="129"/>
      <c r="Y628" s="104"/>
      <c r="Z628" s="105"/>
      <c r="AA628" s="103"/>
      <c r="AB628" s="152"/>
      <c r="AC628" s="107"/>
      <c r="AD628" s="105"/>
      <c r="AE628" s="105"/>
      <c r="AF628" s="105"/>
      <c r="AG628" s="14"/>
      <c r="AH628" s="126" t="str">
        <f>IF(BS_CONTROLE[[#This Row],[Atividade]]=0, "-", BS_CONTROLE[[#This Row],[Atividade]])</f>
        <v>-</v>
      </c>
      <c r="AI628" s="8" t="str">
        <f>IF(BS_CONTROLE[[#This Row],[Atividade]]=0, "-", BS_CONTROLE[[#This Row],[Atividade]])</f>
        <v>-</v>
      </c>
      <c r="AJ628" s="30">
        <f>BS_CONTROLE[[#This Row],[Local - Partida]]</f>
        <v>0</v>
      </c>
      <c r="AK628" s="30">
        <f>BS_CONTROLE[[#This Row],[Local - Encerramento]]</f>
        <v>0</v>
      </c>
      <c r="AL628" s="105" t="str">
        <f>IF(BS_CONTROLE[[#This Row],[Entre - Estações]]=0, "-", BS_CONTROLE[[#This Row],[Entre - Estações]])</f>
        <v>-</v>
      </c>
      <c r="AM628" s="105" t="str">
        <f>IF(BS_CONTROLE[[#This Row],[SB]]=0, "-", BS_CONTROLE[[#This Row],[SB]])</f>
        <v>-</v>
      </c>
      <c r="AN628" s="105" t="str">
        <f>IF(BS_CONTROLE[[#This Row],[SUB]]=0, "-", BS_CONTROLE[[#This Row],[SUB]])</f>
        <v>-</v>
      </c>
      <c r="AO628" s="105">
        <f>BS_CONTROLE[[#This Row],[KM - Inicio]]</f>
        <v>0</v>
      </c>
      <c r="AP628" s="105">
        <f>BS_CONTROLE[[#This Row],[KM - Inicio]]</f>
        <v>0</v>
      </c>
      <c r="AQ628" s="108"/>
      <c r="AR628" s="108"/>
      <c r="AS628" s="108"/>
      <c r="AT628" s="135"/>
      <c r="AU628" s="135"/>
      <c r="AV628" s="13"/>
      <c r="AW628" s="13"/>
      <c r="AX628" s="176" t="str">
        <f>IF(D628="","*",IFERROR(IF(ISODD(COUNT(AR628:AW628)),"ERRO",SUM((AS628-AR628),(AU628-AT628),(AW628-AV628))),"ERRO"))</f>
        <v>*</v>
      </c>
      <c r="AY628" s="153"/>
      <c r="AZ628" s="109"/>
      <c r="BA628" s="9" t="str">
        <f>IFERROR(_xlfn.XLOOKUP(AH628, BS_ATIVIDADE[ATIVIDADE],BS_ATIVIDADE[UNIDADE] ), "*")</f>
        <v>*</v>
      </c>
      <c r="BB628" s="12" t="str" cm="1">
        <f t="array" ref="BB6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8" s="12" t="str" cm="1">
        <f t="array" ref="BC6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8" s="10" t="str" cm="1">
        <f t="array" ref="BD6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8" s="150"/>
      <c r="BF628" s="15"/>
      <c r="BG628" s="16"/>
      <c r="BH628" s="16"/>
      <c r="BI628" s="16"/>
      <c r="BJ628" s="17"/>
      <c r="BK628" s="15"/>
      <c r="BL628" s="130"/>
      <c r="BM628" s="130"/>
      <c r="BN628" s="130"/>
      <c r="BO628" s="17"/>
      <c r="BP628" s="11" t="str">
        <f t="shared" si="33"/>
        <v>Aderente</v>
      </c>
      <c r="BQ628" s="18" t="str">
        <f>IF(OR(B628="",E628=""),"*",AX628/O628)</f>
        <v>*</v>
      </c>
      <c r="BR628" s="18" t="str">
        <f>IF(OR(B628="",E628=""),"*",AZ628/P628)</f>
        <v>*</v>
      </c>
      <c r="BS628" s="210" t="str">
        <f t="shared" si="34"/>
        <v/>
      </c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</row>
    <row r="629" spans="1:122">
      <c r="A629" s="45" t="str">
        <f t="shared" si="32"/>
        <v/>
      </c>
      <c r="B629" s="102"/>
      <c r="C629" s="134" t="str">
        <f>IF(BS_CONTROLE[[#This Row],[DATA]]="","",WEEKNUM(BS_CONTROLE[[#This Row],[DATA]]))</f>
        <v/>
      </c>
      <c r="D629" s="104"/>
      <c r="E629" s="126"/>
      <c r="F629" s="142" t="str">
        <f>IF(D629="","*",VLOOKUP(E629,BS_ATIVIDADE[],3,FALSE))</f>
        <v>*</v>
      </c>
      <c r="G629" s="106"/>
      <c r="H629" s="106"/>
      <c r="I629" s="105"/>
      <c r="J629" s="105"/>
      <c r="K629" s="105"/>
      <c r="L629" s="127" t="str" cm="1">
        <f t="array" ref="L6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29" s="127" t="str" cm="1">
        <f t="array" ref="M6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29" s="106"/>
      <c r="O629" s="106"/>
      <c r="P629" s="105"/>
      <c r="Q629" s="9" t="str">
        <f>IF(E629=0, "*", IFERROR(_xlfn.XLOOKUP(E629, BS_ATIVIDADE[ATIVIDADE], BS_ATIVIDADE[UNIDADE]), "*"))</f>
        <v>*</v>
      </c>
      <c r="R629" s="128" t="str" cm="1">
        <f t="array" ref="R6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29" s="128" t="str" cm="1">
        <f t="array" ref="S6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29" s="10" t="str" cm="1">
        <f t="array" ref="T6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29" s="105"/>
      <c r="V629" s="151"/>
      <c r="W629" s="104"/>
      <c r="X629" s="129"/>
      <c r="Y629" s="104"/>
      <c r="Z629" s="105"/>
      <c r="AA629" s="103"/>
      <c r="AB629" s="152"/>
      <c r="AC629" s="107"/>
      <c r="AD629" s="105"/>
      <c r="AE629" s="105"/>
      <c r="AF629" s="105"/>
      <c r="AG629" s="14"/>
      <c r="AH629" s="126" t="str">
        <f>IF(BS_CONTROLE[[#This Row],[Atividade]]=0, "-", BS_CONTROLE[[#This Row],[Atividade]])</f>
        <v>-</v>
      </c>
      <c r="AI629" s="8" t="str">
        <f>IF(BS_CONTROLE[[#This Row],[Atividade]]=0, "-", BS_CONTROLE[[#This Row],[Atividade]])</f>
        <v>-</v>
      </c>
      <c r="AJ629" s="30">
        <f>BS_CONTROLE[[#This Row],[Local - Partida]]</f>
        <v>0</v>
      </c>
      <c r="AK629" s="30">
        <f>BS_CONTROLE[[#This Row],[Local - Encerramento]]</f>
        <v>0</v>
      </c>
      <c r="AL629" s="105" t="str">
        <f>IF(BS_CONTROLE[[#This Row],[Entre - Estações]]=0, "-", BS_CONTROLE[[#This Row],[Entre - Estações]])</f>
        <v>-</v>
      </c>
      <c r="AM629" s="105" t="str">
        <f>IF(BS_CONTROLE[[#This Row],[SB]]=0, "-", BS_CONTROLE[[#This Row],[SB]])</f>
        <v>-</v>
      </c>
      <c r="AN629" s="105" t="str">
        <f>IF(BS_CONTROLE[[#This Row],[SUB]]=0, "-", BS_CONTROLE[[#This Row],[SUB]])</f>
        <v>-</v>
      </c>
      <c r="AO629" s="105">
        <f>BS_CONTROLE[[#This Row],[KM - Inicio]]</f>
        <v>0</v>
      </c>
      <c r="AP629" s="105">
        <f>BS_CONTROLE[[#This Row],[KM - Inicio]]</f>
        <v>0</v>
      </c>
      <c r="AQ629" s="108"/>
      <c r="AR629" s="108"/>
      <c r="AS629" s="108"/>
      <c r="AT629" s="135"/>
      <c r="AU629" s="135"/>
      <c r="AV629" s="13"/>
      <c r="AW629" s="13"/>
      <c r="AX629" s="176" t="str">
        <f>IF(D629="","*",IFERROR(IF(ISODD(COUNT(AR629:AW629)),"ERRO",SUM((AS629-AR629),(AU629-AT629),(AW629-AV629))),"ERRO"))</f>
        <v>*</v>
      </c>
      <c r="AY629" s="153"/>
      <c r="AZ629" s="109"/>
      <c r="BA629" s="9" t="str">
        <f>IFERROR(_xlfn.XLOOKUP(AH629, BS_ATIVIDADE[ATIVIDADE],BS_ATIVIDADE[UNIDADE] ), "*")</f>
        <v>*</v>
      </c>
      <c r="BB629" s="12" t="str" cm="1">
        <f t="array" ref="BB6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29" s="12" t="str" cm="1">
        <f t="array" ref="BC6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29" s="10" t="str" cm="1">
        <f t="array" ref="BD6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29" s="150"/>
      <c r="BF629" s="15"/>
      <c r="BG629" s="16"/>
      <c r="BH629" s="16"/>
      <c r="BI629" s="16"/>
      <c r="BJ629" s="17"/>
      <c r="BK629" s="15"/>
      <c r="BL629" s="130"/>
      <c r="BM629" s="130"/>
      <c r="BN629" s="130"/>
      <c r="BO629" s="17"/>
      <c r="BP629" s="11" t="str">
        <f t="shared" si="33"/>
        <v>Aderente</v>
      </c>
      <c r="BQ629" s="18" t="str">
        <f>IF(OR(B629="",E629=""),"*",AX629/O629)</f>
        <v>*</v>
      </c>
      <c r="BR629" s="18" t="str">
        <f>IF(OR(B629="",E629=""),"*",AZ629/P629)</f>
        <v>*</v>
      </c>
      <c r="BS629" s="210" t="str">
        <f t="shared" si="34"/>
        <v/>
      </c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</row>
    <row r="630" spans="1:122">
      <c r="A630" s="45" t="str">
        <f t="shared" si="32"/>
        <v/>
      </c>
      <c r="B630" s="102"/>
      <c r="C630" s="134" t="str">
        <f>IF(BS_CONTROLE[[#This Row],[DATA]]="","",WEEKNUM(BS_CONTROLE[[#This Row],[DATA]]))</f>
        <v/>
      </c>
      <c r="D630" s="104"/>
      <c r="E630" s="126"/>
      <c r="F630" s="142" t="str">
        <f>IF(D630="","*",VLOOKUP(E630,BS_ATIVIDADE[],3,FALSE))</f>
        <v>*</v>
      </c>
      <c r="G630" s="106"/>
      <c r="H630" s="106"/>
      <c r="I630" s="105"/>
      <c r="J630" s="105"/>
      <c r="K630" s="105"/>
      <c r="L630" s="127" t="str" cm="1">
        <f t="array" ref="L6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0" s="127" t="str" cm="1">
        <f t="array" ref="M6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0" s="106"/>
      <c r="O630" s="106"/>
      <c r="P630" s="105"/>
      <c r="Q630" s="9" t="str">
        <f>IF(E630=0, "*", IFERROR(_xlfn.XLOOKUP(E630, BS_ATIVIDADE[ATIVIDADE], BS_ATIVIDADE[UNIDADE]), "*"))</f>
        <v>*</v>
      </c>
      <c r="R630" s="128" t="str" cm="1">
        <f t="array" ref="R6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0" s="128" t="str" cm="1">
        <f t="array" ref="S6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0" s="10" t="str" cm="1">
        <f t="array" ref="T6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0" s="105"/>
      <c r="V630" s="151"/>
      <c r="W630" s="104"/>
      <c r="X630" s="129"/>
      <c r="Y630" s="104"/>
      <c r="Z630" s="105"/>
      <c r="AA630" s="103"/>
      <c r="AB630" s="152"/>
      <c r="AC630" s="107"/>
      <c r="AD630" s="105"/>
      <c r="AE630" s="105"/>
      <c r="AF630" s="105"/>
      <c r="AG630" s="14"/>
      <c r="AH630" s="126" t="str">
        <f>IF(BS_CONTROLE[[#This Row],[Atividade]]=0, "-", BS_CONTROLE[[#This Row],[Atividade]])</f>
        <v>-</v>
      </c>
      <c r="AI630" s="8" t="str">
        <f>IF(BS_CONTROLE[[#This Row],[Atividade]]=0, "-", BS_CONTROLE[[#This Row],[Atividade]])</f>
        <v>-</v>
      </c>
      <c r="AJ630" s="30">
        <f>BS_CONTROLE[[#This Row],[Local - Partida]]</f>
        <v>0</v>
      </c>
      <c r="AK630" s="30">
        <f>BS_CONTROLE[[#This Row],[Local - Encerramento]]</f>
        <v>0</v>
      </c>
      <c r="AL630" s="105" t="str">
        <f>IF(BS_CONTROLE[[#This Row],[Entre - Estações]]=0, "-", BS_CONTROLE[[#This Row],[Entre - Estações]])</f>
        <v>-</v>
      </c>
      <c r="AM630" s="105" t="str">
        <f>IF(BS_CONTROLE[[#This Row],[SB]]=0, "-", BS_CONTROLE[[#This Row],[SB]])</f>
        <v>-</v>
      </c>
      <c r="AN630" s="105" t="str">
        <f>IF(BS_CONTROLE[[#This Row],[SUB]]=0, "-", BS_CONTROLE[[#This Row],[SUB]])</f>
        <v>-</v>
      </c>
      <c r="AO630" s="105">
        <f>BS_CONTROLE[[#This Row],[KM - Inicio]]</f>
        <v>0</v>
      </c>
      <c r="AP630" s="105">
        <f>BS_CONTROLE[[#This Row],[KM - Inicio]]</f>
        <v>0</v>
      </c>
      <c r="AQ630" s="108"/>
      <c r="AR630" s="108"/>
      <c r="AS630" s="108"/>
      <c r="AT630" s="135"/>
      <c r="AU630" s="135"/>
      <c r="AV630" s="13"/>
      <c r="AW630" s="13"/>
      <c r="AX630" s="176" t="str">
        <f>IF(D630="","*",IFERROR(IF(ISODD(COUNT(AR630:AW630)),"ERRO",SUM((AS630-AR630),(AU630-AT630),(AW630-AV630))),"ERRO"))</f>
        <v>*</v>
      </c>
      <c r="AY630" s="153"/>
      <c r="AZ630" s="109"/>
      <c r="BA630" s="9" t="str">
        <f>IFERROR(_xlfn.XLOOKUP(AH630, BS_ATIVIDADE[ATIVIDADE],BS_ATIVIDADE[UNIDADE] ), "*")</f>
        <v>*</v>
      </c>
      <c r="BB630" s="12" t="str" cm="1">
        <f t="array" ref="BB6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0" s="12" t="str" cm="1">
        <f t="array" ref="BC6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0" s="10" t="str" cm="1">
        <f t="array" ref="BD6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0" s="150"/>
      <c r="BF630" s="15"/>
      <c r="BG630" s="16"/>
      <c r="BH630" s="16"/>
      <c r="BI630" s="16"/>
      <c r="BJ630" s="17"/>
      <c r="BK630" s="15"/>
      <c r="BL630" s="130"/>
      <c r="BM630" s="130"/>
      <c r="BN630" s="130"/>
      <c r="BO630" s="17"/>
      <c r="BP630" s="11" t="str">
        <f t="shared" si="33"/>
        <v>Aderente</v>
      </c>
      <c r="BQ630" s="18" t="str">
        <f>IF(OR(B630="",E630=""),"*",AX630/O630)</f>
        <v>*</v>
      </c>
      <c r="BR630" s="18" t="str">
        <f>IF(OR(B630="",E630=""),"*",AZ630/P630)</f>
        <v>*</v>
      </c>
      <c r="BS630" s="210" t="str">
        <f t="shared" si="34"/>
        <v/>
      </c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</row>
    <row r="631" spans="1:122">
      <c r="A631" s="45" t="str">
        <f t="shared" si="32"/>
        <v/>
      </c>
      <c r="B631" s="102"/>
      <c r="C631" s="134" t="str">
        <f>IF(BS_CONTROLE[[#This Row],[DATA]]="","",WEEKNUM(BS_CONTROLE[[#This Row],[DATA]]))</f>
        <v/>
      </c>
      <c r="D631" s="104"/>
      <c r="E631" s="126"/>
      <c r="F631" s="142" t="str">
        <f>IF(D631="","*",VLOOKUP(E631,BS_ATIVIDADE[],3,FALSE))</f>
        <v>*</v>
      </c>
      <c r="G631" s="106"/>
      <c r="H631" s="106"/>
      <c r="I631" s="105"/>
      <c r="J631" s="105"/>
      <c r="K631" s="105"/>
      <c r="L631" s="127" t="str" cm="1">
        <f t="array" ref="L6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1" s="127" t="str" cm="1">
        <f t="array" ref="M6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1" s="106"/>
      <c r="O631" s="106"/>
      <c r="P631" s="105"/>
      <c r="Q631" s="9" t="str">
        <f>IF(E631=0, "*", IFERROR(_xlfn.XLOOKUP(E631, BS_ATIVIDADE[ATIVIDADE], BS_ATIVIDADE[UNIDADE]), "*"))</f>
        <v>*</v>
      </c>
      <c r="R631" s="128" t="str" cm="1">
        <f t="array" ref="R6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1" s="128" t="str" cm="1">
        <f t="array" ref="S6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1" s="10" t="str" cm="1">
        <f t="array" ref="T6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1" s="105"/>
      <c r="V631" s="151"/>
      <c r="W631" s="104"/>
      <c r="X631" s="129"/>
      <c r="Y631" s="104"/>
      <c r="Z631" s="105"/>
      <c r="AA631" s="103"/>
      <c r="AB631" s="152"/>
      <c r="AC631" s="107"/>
      <c r="AD631" s="105"/>
      <c r="AE631" s="105"/>
      <c r="AF631" s="105"/>
      <c r="AG631" s="14"/>
      <c r="AH631" s="126" t="str">
        <f>IF(BS_CONTROLE[[#This Row],[Atividade]]=0, "-", BS_CONTROLE[[#This Row],[Atividade]])</f>
        <v>-</v>
      </c>
      <c r="AI631" s="8" t="str">
        <f>IF(BS_CONTROLE[[#This Row],[Atividade]]=0, "-", BS_CONTROLE[[#This Row],[Atividade]])</f>
        <v>-</v>
      </c>
      <c r="AJ631" s="30">
        <f>BS_CONTROLE[[#This Row],[Local - Partida]]</f>
        <v>0</v>
      </c>
      <c r="AK631" s="30">
        <f>BS_CONTROLE[[#This Row],[Local - Encerramento]]</f>
        <v>0</v>
      </c>
      <c r="AL631" s="105" t="str">
        <f>IF(BS_CONTROLE[[#This Row],[Entre - Estações]]=0, "-", BS_CONTROLE[[#This Row],[Entre - Estações]])</f>
        <v>-</v>
      </c>
      <c r="AM631" s="105" t="str">
        <f>IF(BS_CONTROLE[[#This Row],[SB]]=0, "-", BS_CONTROLE[[#This Row],[SB]])</f>
        <v>-</v>
      </c>
      <c r="AN631" s="105" t="str">
        <f>IF(BS_CONTROLE[[#This Row],[SUB]]=0, "-", BS_CONTROLE[[#This Row],[SUB]])</f>
        <v>-</v>
      </c>
      <c r="AO631" s="105">
        <f>BS_CONTROLE[[#This Row],[KM - Inicio]]</f>
        <v>0</v>
      </c>
      <c r="AP631" s="105">
        <f>BS_CONTROLE[[#This Row],[KM - Inicio]]</f>
        <v>0</v>
      </c>
      <c r="AQ631" s="108"/>
      <c r="AR631" s="108"/>
      <c r="AS631" s="108"/>
      <c r="AT631" s="135"/>
      <c r="AU631" s="135"/>
      <c r="AV631" s="13"/>
      <c r="AW631" s="13"/>
      <c r="AX631" s="176" t="str">
        <f>IF(D631="","*",IFERROR(IF(ISODD(COUNT(AR631:AW631)),"ERRO",SUM((AS631-AR631),(AU631-AT631),(AW631-AV631))),"ERRO"))</f>
        <v>*</v>
      </c>
      <c r="AY631" s="153"/>
      <c r="AZ631" s="109"/>
      <c r="BA631" s="9" t="str">
        <f>IFERROR(_xlfn.XLOOKUP(AH631, BS_ATIVIDADE[ATIVIDADE],BS_ATIVIDADE[UNIDADE] ), "*")</f>
        <v>*</v>
      </c>
      <c r="BB631" s="12" t="str" cm="1">
        <f t="array" ref="BB6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1" s="12" t="str" cm="1">
        <f t="array" ref="BC6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1" s="10" t="str" cm="1">
        <f t="array" ref="BD6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1" s="150"/>
      <c r="BF631" s="15"/>
      <c r="BG631" s="16"/>
      <c r="BH631" s="16"/>
      <c r="BI631" s="16"/>
      <c r="BJ631" s="17"/>
      <c r="BK631" s="15"/>
      <c r="BL631" s="130"/>
      <c r="BM631" s="130"/>
      <c r="BN631" s="130"/>
      <c r="BO631" s="17"/>
      <c r="BP631" s="11" t="str">
        <f t="shared" si="33"/>
        <v>Aderente</v>
      </c>
      <c r="BQ631" s="18" t="str">
        <f>IF(OR(B631="",E631=""),"*",AX631/O631)</f>
        <v>*</v>
      </c>
      <c r="BR631" s="18" t="str">
        <f>IF(OR(B631="",E631=""),"*",AZ631/P631)</f>
        <v>*</v>
      </c>
      <c r="BS631" s="210" t="str">
        <f t="shared" si="34"/>
        <v/>
      </c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</row>
    <row r="632" spans="1:122">
      <c r="A632" s="45" t="str">
        <f t="shared" si="32"/>
        <v/>
      </c>
      <c r="B632" s="102"/>
      <c r="C632" s="134" t="str">
        <f>IF(BS_CONTROLE[[#This Row],[DATA]]="","",WEEKNUM(BS_CONTROLE[[#This Row],[DATA]]))</f>
        <v/>
      </c>
      <c r="D632" s="104"/>
      <c r="E632" s="126"/>
      <c r="F632" s="142" t="str">
        <f>IF(D632="","*",VLOOKUP(E632,BS_ATIVIDADE[],3,FALSE))</f>
        <v>*</v>
      </c>
      <c r="G632" s="106"/>
      <c r="H632" s="106"/>
      <c r="I632" s="105"/>
      <c r="J632" s="105"/>
      <c r="K632" s="105"/>
      <c r="L632" s="127" t="str" cm="1">
        <f t="array" ref="L6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2" s="127" t="str" cm="1">
        <f t="array" ref="M6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2" s="106"/>
      <c r="O632" s="106"/>
      <c r="P632" s="105"/>
      <c r="Q632" s="9" t="str">
        <f>IF(E632=0, "*", IFERROR(_xlfn.XLOOKUP(E632, BS_ATIVIDADE[ATIVIDADE], BS_ATIVIDADE[UNIDADE]), "*"))</f>
        <v>*</v>
      </c>
      <c r="R632" s="128" t="str" cm="1">
        <f t="array" ref="R6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2" s="128" t="str" cm="1">
        <f t="array" ref="S6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2" s="10" t="str" cm="1">
        <f t="array" ref="T6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2" s="105"/>
      <c r="V632" s="151"/>
      <c r="W632" s="104"/>
      <c r="X632" s="129"/>
      <c r="Y632" s="104"/>
      <c r="Z632" s="105"/>
      <c r="AA632" s="103"/>
      <c r="AB632" s="152"/>
      <c r="AC632" s="107"/>
      <c r="AD632" s="105"/>
      <c r="AE632" s="105"/>
      <c r="AF632" s="105"/>
      <c r="AG632" s="14"/>
      <c r="AH632" s="126" t="str">
        <f>IF(BS_CONTROLE[[#This Row],[Atividade]]=0, "-", BS_CONTROLE[[#This Row],[Atividade]])</f>
        <v>-</v>
      </c>
      <c r="AI632" s="8" t="str">
        <f>IF(BS_CONTROLE[[#This Row],[Atividade]]=0, "-", BS_CONTROLE[[#This Row],[Atividade]])</f>
        <v>-</v>
      </c>
      <c r="AJ632" s="30">
        <f>BS_CONTROLE[[#This Row],[Local - Partida]]</f>
        <v>0</v>
      </c>
      <c r="AK632" s="30">
        <f>BS_CONTROLE[[#This Row],[Local - Encerramento]]</f>
        <v>0</v>
      </c>
      <c r="AL632" s="105" t="str">
        <f>IF(BS_CONTROLE[[#This Row],[Entre - Estações]]=0, "-", BS_CONTROLE[[#This Row],[Entre - Estações]])</f>
        <v>-</v>
      </c>
      <c r="AM632" s="105" t="str">
        <f>IF(BS_CONTROLE[[#This Row],[SB]]=0, "-", BS_CONTROLE[[#This Row],[SB]])</f>
        <v>-</v>
      </c>
      <c r="AN632" s="105" t="str">
        <f>IF(BS_CONTROLE[[#This Row],[SUB]]=0, "-", BS_CONTROLE[[#This Row],[SUB]])</f>
        <v>-</v>
      </c>
      <c r="AO632" s="105">
        <f>BS_CONTROLE[[#This Row],[KM - Inicio]]</f>
        <v>0</v>
      </c>
      <c r="AP632" s="105">
        <f>BS_CONTROLE[[#This Row],[KM - Inicio]]</f>
        <v>0</v>
      </c>
      <c r="AQ632" s="108"/>
      <c r="AR632" s="108"/>
      <c r="AS632" s="108"/>
      <c r="AT632" s="135"/>
      <c r="AU632" s="135"/>
      <c r="AV632" s="13"/>
      <c r="AW632" s="13"/>
      <c r="AX632" s="176" t="str">
        <f>IF(D632="","*",IFERROR(IF(ISODD(COUNT(AR632:AW632)),"ERRO",SUM((AS632-AR632),(AU632-AT632),(AW632-AV632))),"ERRO"))</f>
        <v>*</v>
      </c>
      <c r="AY632" s="153"/>
      <c r="AZ632" s="109"/>
      <c r="BA632" s="9" t="str">
        <f>IFERROR(_xlfn.XLOOKUP(AH632, BS_ATIVIDADE[ATIVIDADE],BS_ATIVIDADE[UNIDADE] ), "*")</f>
        <v>*</v>
      </c>
      <c r="BB632" s="12" t="str" cm="1">
        <f t="array" ref="BB6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2" s="12" t="str" cm="1">
        <f t="array" ref="BC6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2" s="10" t="str" cm="1">
        <f t="array" ref="BD6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2" s="150"/>
      <c r="BF632" s="15"/>
      <c r="BG632" s="16"/>
      <c r="BH632" s="16"/>
      <c r="BI632" s="16"/>
      <c r="BJ632" s="17"/>
      <c r="BK632" s="15"/>
      <c r="BL632" s="130"/>
      <c r="BM632" s="130"/>
      <c r="BN632" s="130"/>
      <c r="BO632" s="17"/>
      <c r="BP632" s="11" t="str">
        <f t="shared" si="33"/>
        <v>Aderente</v>
      </c>
      <c r="BQ632" s="18" t="str">
        <f>IF(OR(B632="",E632=""),"*",AX632/O632)</f>
        <v>*</v>
      </c>
      <c r="BR632" s="18" t="str">
        <f>IF(OR(B632="",E632=""),"*",AZ632/P632)</f>
        <v>*</v>
      </c>
      <c r="BS632" s="210" t="str">
        <f t="shared" si="34"/>
        <v/>
      </c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</row>
    <row r="633" spans="1:122">
      <c r="A633" s="45" t="str">
        <f t="shared" si="32"/>
        <v/>
      </c>
      <c r="B633" s="102"/>
      <c r="C633" s="134" t="str">
        <f>IF(BS_CONTROLE[[#This Row],[DATA]]="","",WEEKNUM(BS_CONTROLE[[#This Row],[DATA]]))</f>
        <v/>
      </c>
      <c r="D633" s="104"/>
      <c r="E633" s="126"/>
      <c r="F633" s="142" t="str">
        <f>IF(D633="","*",VLOOKUP(E633,BS_ATIVIDADE[],3,FALSE))</f>
        <v>*</v>
      </c>
      <c r="G633" s="106"/>
      <c r="H633" s="106"/>
      <c r="I633" s="105"/>
      <c r="J633" s="105"/>
      <c r="K633" s="105"/>
      <c r="L633" s="127" t="str" cm="1">
        <f t="array" ref="L6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3" s="127" t="str" cm="1">
        <f t="array" ref="M6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3" s="106"/>
      <c r="O633" s="106"/>
      <c r="P633" s="105"/>
      <c r="Q633" s="9" t="str">
        <f>IF(E633=0, "*", IFERROR(_xlfn.XLOOKUP(E633, BS_ATIVIDADE[ATIVIDADE], BS_ATIVIDADE[UNIDADE]), "*"))</f>
        <v>*</v>
      </c>
      <c r="R633" s="128" t="str" cm="1">
        <f t="array" ref="R6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3" s="128" t="str" cm="1">
        <f t="array" ref="S6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3" s="10" t="str" cm="1">
        <f t="array" ref="T6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3" s="105"/>
      <c r="V633" s="151"/>
      <c r="W633" s="104"/>
      <c r="X633" s="129"/>
      <c r="Y633" s="104"/>
      <c r="Z633" s="105"/>
      <c r="AA633" s="103"/>
      <c r="AB633" s="152"/>
      <c r="AC633" s="107"/>
      <c r="AD633" s="105"/>
      <c r="AE633" s="105"/>
      <c r="AF633" s="105"/>
      <c r="AG633" s="14"/>
      <c r="AH633" s="126" t="str">
        <f>IF(BS_CONTROLE[[#This Row],[Atividade]]=0, "-", BS_CONTROLE[[#This Row],[Atividade]])</f>
        <v>-</v>
      </c>
      <c r="AI633" s="8" t="str">
        <f>IF(BS_CONTROLE[[#This Row],[Atividade]]=0, "-", BS_CONTROLE[[#This Row],[Atividade]])</f>
        <v>-</v>
      </c>
      <c r="AJ633" s="30">
        <f>BS_CONTROLE[[#This Row],[Local - Partida]]</f>
        <v>0</v>
      </c>
      <c r="AK633" s="30">
        <f>BS_CONTROLE[[#This Row],[Local - Encerramento]]</f>
        <v>0</v>
      </c>
      <c r="AL633" s="105" t="str">
        <f>IF(BS_CONTROLE[[#This Row],[Entre - Estações]]=0, "-", BS_CONTROLE[[#This Row],[Entre - Estações]])</f>
        <v>-</v>
      </c>
      <c r="AM633" s="105" t="str">
        <f>IF(BS_CONTROLE[[#This Row],[SB]]=0, "-", BS_CONTROLE[[#This Row],[SB]])</f>
        <v>-</v>
      </c>
      <c r="AN633" s="105" t="str">
        <f>IF(BS_CONTROLE[[#This Row],[SUB]]=0, "-", BS_CONTROLE[[#This Row],[SUB]])</f>
        <v>-</v>
      </c>
      <c r="AO633" s="105">
        <f>BS_CONTROLE[[#This Row],[KM - Inicio]]</f>
        <v>0</v>
      </c>
      <c r="AP633" s="105">
        <f>BS_CONTROLE[[#This Row],[KM - Inicio]]</f>
        <v>0</v>
      </c>
      <c r="AQ633" s="108"/>
      <c r="AR633" s="108"/>
      <c r="AS633" s="108"/>
      <c r="AT633" s="135"/>
      <c r="AU633" s="135"/>
      <c r="AV633" s="13"/>
      <c r="AW633" s="13"/>
      <c r="AX633" s="176" t="str">
        <f>IF(D633="","*",IFERROR(IF(ISODD(COUNT(AR633:AW633)),"ERRO",SUM((AS633-AR633),(AU633-AT633),(AW633-AV633))),"ERRO"))</f>
        <v>*</v>
      </c>
      <c r="AY633" s="153"/>
      <c r="AZ633" s="109"/>
      <c r="BA633" s="9" t="str">
        <f>IFERROR(_xlfn.XLOOKUP(AH633, BS_ATIVIDADE[ATIVIDADE],BS_ATIVIDADE[UNIDADE] ), "*")</f>
        <v>*</v>
      </c>
      <c r="BB633" s="12" t="str" cm="1">
        <f t="array" ref="BB6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3" s="12" t="str" cm="1">
        <f t="array" ref="BC6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3" s="10" t="str" cm="1">
        <f t="array" ref="BD6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3" s="150"/>
      <c r="BF633" s="15"/>
      <c r="BG633" s="16"/>
      <c r="BH633" s="16"/>
      <c r="BI633" s="16"/>
      <c r="BJ633" s="17"/>
      <c r="BK633" s="15"/>
      <c r="BL633" s="130"/>
      <c r="BM633" s="130"/>
      <c r="BN633" s="130"/>
      <c r="BO633" s="17"/>
      <c r="BP633" s="11" t="str">
        <f t="shared" si="33"/>
        <v>Aderente</v>
      </c>
      <c r="BQ633" s="18" t="str">
        <f>IF(OR(B633="",E633=""),"*",AX633/O633)</f>
        <v>*</v>
      </c>
      <c r="BR633" s="18" t="str">
        <f>IF(OR(B633="",E633=""),"*",AZ633/P633)</f>
        <v>*</v>
      </c>
      <c r="BS633" s="210" t="str">
        <f t="shared" si="34"/>
        <v/>
      </c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</row>
    <row r="634" spans="1:122">
      <c r="A634" s="45" t="str">
        <f t="shared" si="32"/>
        <v/>
      </c>
      <c r="B634" s="102"/>
      <c r="C634" s="134" t="str">
        <f>IF(BS_CONTROLE[[#This Row],[DATA]]="","",WEEKNUM(BS_CONTROLE[[#This Row],[DATA]]))</f>
        <v/>
      </c>
      <c r="D634" s="104"/>
      <c r="E634" s="126"/>
      <c r="F634" s="142" t="str">
        <f>IF(D634="","*",VLOOKUP(E634,BS_ATIVIDADE[],3,FALSE))</f>
        <v>*</v>
      </c>
      <c r="G634" s="106"/>
      <c r="H634" s="106"/>
      <c r="I634" s="105"/>
      <c r="J634" s="105"/>
      <c r="K634" s="105"/>
      <c r="L634" s="127" t="str" cm="1">
        <f t="array" ref="L6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4" s="127" t="str" cm="1">
        <f t="array" ref="M6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4" s="106"/>
      <c r="O634" s="106"/>
      <c r="P634" s="105"/>
      <c r="Q634" s="9" t="str">
        <f>IF(E634=0, "*", IFERROR(_xlfn.XLOOKUP(E634, BS_ATIVIDADE[ATIVIDADE], BS_ATIVIDADE[UNIDADE]), "*"))</f>
        <v>*</v>
      </c>
      <c r="R634" s="128" t="str" cm="1">
        <f t="array" ref="R6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4" s="128" t="str" cm="1">
        <f t="array" ref="S6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4" s="10" t="str" cm="1">
        <f t="array" ref="T6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4" s="105"/>
      <c r="V634" s="151"/>
      <c r="W634" s="104"/>
      <c r="X634" s="129"/>
      <c r="Y634" s="104"/>
      <c r="Z634" s="105"/>
      <c r="AA634" s="103"/>
      <c r="AB634" s="152"/>
      <c r="AC634" s="107"/>
      <c r="AD634" s="105"/>
      <c r="AE634" s="105"/>
      <c r="AF634" s="105"/>
      <c r="AG634" s="14"/>
      <c r="AH634" s="126" t="str">
        <f>IF(BS_CONTROLE[[#This Row],[Atividade]]=0, "-", BS_CONTROLE[[#This Row],[Atividade]])</f>
        <v>-</v>
      </c>
      <c r="AI634" s="8" t="str">
        <f>IF(BS_CONTROLE[[#This Row],[Atividade]]=0, "-", BS_CONTROLE[[#This Row],[Atividade]])</f>
        <v>-</v>
      </c>
      <c r="AJ634" s="30">
        <f>BS_CONTROLE[[#This Row],[Local - Partida]]</f>
        <v>0</v>
      </c>
      <c r="AK634" s="30">
        <f>BS_CONTROLE[[#This Row],[Local - Encerramento]]</f>
        <v>0</v>
      </c>
      <c r="AL634" s="105" t="str">
        <f>IF(BS_CONTROLE[[#This Row],[Entre - Estações]]=0, "-", BS_CONTROLE[[#This Row],[Entre - Estações]])</f>
        <v>-</v>
      </c>
      <c r="AM634" s="105" t="str">
        <f>IF(BS_CONTROLE[[#This Row],[SB]]=0, "-", BS_CONTROLE[[#This Row],[SB]])</f>
        <v>-</v>
      </c>
      <c r="AN634" s="105" t="str">
        <f>IF(BS_CONTROLE[[#This Row],[SUB]]=0, "-", BS_CONTROLE[[#This Row],[SUB]])</f>
        <v>-</v>
      </c>
      <c r="AO634" s="105">
        <f>BS_CONTROLE[[#This Row],[KM - Inicio]]</f>
        <v>0</v>
      </c>
      <c r="AP634" s="105">
        <f>BS_CONTROLE[[#This Row],[KM - Inicio]]</f>
        <v>0</v>
      </c>
      <c r="AQ634" s="108"/>
      <c r="AR634" s="108"/>
      <c r="AS634" s="108"/>
      <c r="AT634" s="135"/>
      <c r="AU634" s="135"/>
      <c r="AV634" s="13"/>
      <c r="AW634" s="13"/>
      <c r="AX634" s="176" t="str">
        <f>IF(D634="","*",IFERROR(IF(ISODD(COUNT(AR634:AW634)),"ERRO",SUM((AS634-AR634),(AU634-AT634),(AW634-AV634))),"ERRO"))</f>
        <v>*</v>
      </c>
      <c r="AY634" s="153"/>
      <c r="AZ634" s="109"/>
      <c r="BA634" s="9" t="str">
        <f>IFERROR(_xlfn.XLOOKUP(AH634, BS_ATIVIDADE[ATIVIDADE],BS_ATIVIDADE[UNIDADE] ), "*")</f>
        <v>*</v>
      </c>
      <c r="BB634" s="12" t="str" cm="1">
        <f t="array" ref="BB6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4" s="12" t="str" cm="1">
        <f t="array" ref="BC6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4" s="10" t="str" cm="1">
        <f t="array" ref="BD6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4" s="150"/>
      <c r="BF634" s="15"/>
      <c r="BG634" s="16"/>
      <c r="BH634" s="16"/>
      <c r="BI634" s="16"/>
      <c r="BJ634" s="17"/>
      <c r="BK634" s="15"/>
      <c r="BL634" s="130"/>
      <c r="BM634" s="130"/>
      <c r="BN634" s="130"/>
      <c r="BO634" s="17"/>
      <c r="BP634" s="11" t="str">
        <f t="shared" si="33"/>
        <v>Aderente</v>
      </c>
      <c r="BQ634" s="18" t="str">
        <f>IF(OR(B634="",E634=""),"*",AX634/O634)</f>
        <v>*</v>
      </c>
      <c r="BR634" s="18" t="str">
        <f>IF(OR(B634="",E634=""),"*",AZ634/P634)</f>
        <v>*</v>
      </c>
      <c r="BS634" s="210" t="str">
        <f t="shared" si="34"/>
        <v/>
      </c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</row>
    <row r="635" spans="1:122">
      <c r="A635" s="45" t="str">
        <f t="shared" si="32"/>
        <v/>
      </c>
      <c r="B635" s="102"/>
      <c r="C635" s="134" t="str">
        <f>IF(BS_CONTROLE[[#This Row],[DATA]]="","",WEEKNUM(BS_CONTROLE[[#This Row],[DATA]]))</f>
        <v/>
      </c>
      <c r="D635" s="104"/>
      <c r="E635" s="126"/>
      <c r="F635" s="142" t="str">
        <f>IF(D635="","*",VLOOKUP(E635,BS_ATIVIDADE[],3,FALSE))</f>
        <v>*</v>
      </c>
      <c r="G635" s="106"/>
      <c r="H635" s="106"/>
      <c r="I635" s="105"/>
      <c r="J635" s="105"/>
      <c r="K635" s="105"/>
      <c r="L635" s="127" t="str" cm="1">
        <f t="array" ref="L6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5" s="127" t="str" cm="1">
        <f t="array" ref="M6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5" s="106"/>
      <c r="O635" s="106"/>
      <c r="P635" s="105"/>
      <c r="Q635" s="9" t="str">
        <f>IF(E635=0, "*", IFERROR(_xlfn.XLOOKUP(E635, BS_ATIVIDADE[ATIVIDADE], BS_ATIVIDADE[UNIDADE]), "*"))</f>
        <v>*</v>
      </c>
      <c r="R635" s="128" t="str" cm="1">
        <f t="array" ref="R6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5" s="128" t="str" cm="1">
        <f t="array" ref="S6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5" s="10" t="str" cm="1">
        <f t="array" ref="T6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5" s="105"/>
      <c r="V635" s="151"/>
      <c r="W635" s="104"/>
      <c r="X635" s="129"/>
      <c r="Y635" s="104"/>
      <c r="Z635" s="105"/>
      <c r="AA635" s="103"/>
      <c r="AB635" s="152"/>
      <c r="AC635" s="107"/>
      <c r="AD635" s="105"/>
      <c r="AE635" s="105"/>
      <c r="AF635" s="105"/>
      <c r="AG635" s="14"/>
      <c r="AH635" s="126" t="str">
        <f>IF(BS_CONTROLE[[#This Row],[Atividade]]=0, "-", BS_CONTROLE[[#This Row],[Atividade]])</f>
        <v>-</v>
      </c>
      <c r="AI635" s="8" t="str">
        <f>IF(BS_CONTROLE[[#This Row],[Atividade]]=0, "-", BS_CONTROLE[[#This Row],[Atividade]])</f>
        <v>-</v>
      </c>
      <c r="AJ635" s="30">
        <f>BS_CONTROLE[[#This Row],[Local - Partida]]</f>
        <v>0</v>
      </c>
      <c r="AK635" s="30">
        <f>BS_CONTROLE[[#This Row],[Local - Encerramento]]</f>
        <v>0</v>
      </c>
      <c r="AL635" s="105" t="str">
        <f>IF(BS_CONTROLE[[#This Row],[Entre - Estações]]=0, "-", BS_CONTROLE[[#This Row],[Entre - Estações]])</f>
        <v>-</v>
      </c>
      <c r="AM635" s="105" t="str">
        <f>IF(BS_CONTROLE[[#This Row],[SB]]=0, "-", BS_CONTROLE[[#This Row],[SB]])</f>
        <v>-</v>
      </c>
      <c r="AN635" s="105" t="str">
        <f>IF(BS_CONTROLE[[#This Row],[SUB]]=0, "-", BS_CONTROLE[[#This Row],[SUB]])</f>
        <v>-</v>
      </c>
      <c r="AO635" s="105">
        <f>BS_CONTROLE[[#This Row],[KM - Inicio]]</f>
        <v>0</v>
      </c>
      <c r="AP635" s="105">
        <f>BS_CONTROLE[[#This Row],[KM - Inicio]]</f>
        <v>0</v>
      </c>
      <c r="AQ635" s="108"/>
      <c r="AR635" s="108"/>
      <c r="AS635" s="108"/>
      <c r="AT635" s="135"/>
      <c r="AU635" s="135"/>
      <c r="AV635" s="13"/>
      <c r="AW635" s="13"/>
      <c r="AX635" s="176" t="str">
        <f>IF(D635="","*",IFERROR(IF(ISODD(COUNT(AR635:AW635)),"ERRO",SUM((AS635-AR635),(AU635-AT635),(AW635-AV635))),"ERRO"))</f>
        <v>*</v>
      </c>
      <c r="AY635" s="153"/>
      <c r="AZ635" s="109"/>
      <c r="BA635" s="9" t="str">
        <f>IFERROR(_xlfn.XLOOKUP(AH635, BS_ATIVIDADE[ATIVIDADE],BS_ATIVIDADE[UNIDADE] ), "*")</f>
        <v>*</v>
      </c>
      <c r="BB635" s="12" t="str" cm="1">
        <f t="array" ref="BB6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5" s="12" t="str" cm="1">
        <f t="array" ref="BC6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5" s="10" t="str" cm="1">
        <f t="array" ref="BD6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5" s="150"/>
      <c r="BF635" s="15"/>
      <c r="BG635" s="16"/>
      <c r="BH635" s="16"/>
      <c r="BI635" s="16"/>
      <c r="BJ635" s="17"/>
      <c r="BK635" s="15"/>
      <c r="BL635" s="130"/>
      <c r="BM635" s="130"/>
      <c r="BN635" s="130"/>
      <c r="BO635" s="17"/>
      <c r="BP635" s="11" t="str">
        <f t="shared" si="33"/>
        <v>Aderente</v>
      </c>
      <c r="BQ635" s="18" t="str">
        <f>IF(OR(B635="",E635=""),"*",AX635/O635)</f>
        <v>*</v>
      </c>
      <c r="BR635" s="18" t="str">
        <f>IF(OR(B635="",E635=""),"*",AZ635/P635)</f>
        <v>*</v>
      </c>
      <c r="BS635" s="210" t="str">
        <f t="shared" si="34"/>
        <v/>
      </c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</row>
    <row r="636" spans="1:122">
      <c r="A636" s="45" t="str">
        <f t="shared" si="32"/>
        <v/>
      </c>
      <c r="B636" s="102"/>
      <c r="C636" s="134" t="str">
        <f>IF(BS_CONTROLE[[#This Row],[DATA]]="","",WEEKNUM(BS_CONTROLE[[#This Row],[DATA]]))</f>
        <v/>
      </c>
      <c r="D636" s="104"/>
      <c r="E636" s="126"/>
      <c r="F636" s="142" t="str">
        <f>IF(D636="","*",VLOOKUP(E636,BS_ATIVIDADE[],3,FALSE))</f>
        <v>*</v>
      </c>
      <c r="G636" s="106"/>
      <c r="H636" s="106"/>
      <c r="I636" s="105"/>
      <c r="J636" s="105"/>
      <c r="K636" s="105"/>
      <c r="L636" s="127" t="str" cm="1">
        <f t="array" ref="L6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6" s="127" t="str" cm="1">
        <f t="array" ref="M6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6" s="106"/>
      <c r="O636" s="106"/>
      <c r="P636" s="105"/>
      <c r="Q636" s="9" t="str">
        <f>IF(E636=0, "*", IFERROR(_xlfn.XLOOKUP(E636, BS_ATIVIDADE[ATIVIDADE], BS_ATIVIDADE[UNIDADE]), "*"))</f>
        <v>*</v>
      </c>
      <c r="R636" s="128" t="str" cm="1">
        <f t="array" ref="R6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6" s="128" t="str" cm="1">
        <f t="array" ref="S6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6" s="10" t="str" cm="1">
        <f t="array" ref="T6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6" s="105"/>
      <c r="V636" s="151"/>
      <c r="W636" s="104"/>
      <c r="X636" s="129"/>
      <c r="Y636" s="104"/>
      <c r="Z636" s="105"/>
      <c r="AA636" s="103"/>
      <c r="AB636" s="152"/>
      <c r="AC636" s="107"/>
      <c r="AD636" s="105"/>
      <c r="AE636" s="105"/>
      <c r="AF636" s="105"/>
      <c r="AG636" s="14"/>
      <c r="AH636" s="126" t="str">
        <f>IF(BS_CONTROLE[[#This Row],[Atividade]]=0, "-", BS_CONTROLE[[#This Row],[Atividade]])</f>
        <v>-</v>
      </c>
      <c r="AI636" s="8" t="str">
        <f>IF(BS_CONTROLE[[#This Row],[Atividade]]=0, "-", BS_CONTROLE[[#This Row],[Atividade]])</f>
        <v>-</v>
      </c>
      <c r="AJ636" s="30">
        <f>BS_CONTROLE[[#This Row],[Local - Partida]]</f>
        <v>0</v>
      </c>
      <c r="AK636" s="30">
        <f>BS_CONTROLE[[#This Row],[Local - Encerramento]]</f>
        <v>0</v>
      </c>
      <c r="AL636" s="105" t="str">
        <f>IF(BS_CONTROLE[[#This Row],[Entre - Estações]]=0, "-", BS_CONTROLE[[#This Row],[Entre - Estações]])</f>
        <v>-</v>
      </c>
      <c r="AM636" s="105" t="str">
        <f>IF(BS_CONTROLE[[#This Row],[SB]]=0, "-", BS_CONTROLE[[#This Row],[SB]])</f>
        <v>-</v>
      </c>
      <c r="AN636" s="105" t="str">
        <f>IF(BS_CONTROLE[[#This Row],[SUB]]=0, "-", BS_CONTROLE[[#This Row],[SUB]])</f>
        <v>-</v>
      </c>
      <c r="AO636" s="105">
        <f>BS_CONTROLE[[#This Row],[KM - Inicio]]</f>
        <v>0</v>
      </c>
      <c r="AP636" s="105">
        <f>BS_CONTROLE[[#This Row],[KM - Inicio]]</f>
        <v>0</v>
      </c>
      <c r="AQ636" s="108"/>
      <c r="AR636" s="108"/>
      <c r="AS636" s="108"/>
      <c r="AT636" s="135"/>
      <c r="AU636" s="135"/>
      <c r="AV636" s="13"/>
      <c r="AW636" s="13"/>
      <c r="AX636" s="176" t="str">
        <f>IF(D636="","*",IFERROR(IF(ISODD(COUNT(AR636:AW636)),"ERRO",SUM((AS636-AR636),(AU636-AT636),(AW636-AV636))),"ERRO"))</f>
        <v>*</v>
      </c>
      <c r="AY636" s="153"/>
      <c r="AZ636" s="109"/>
      <c r="BA636" s="9" t="str">
        <f>IFERROR(_xlfn.XLOOKUP(AH636, BS_ATIVIDADE[ATIVIDADE],BS_ATIVIDADE[UNIDADE] ), "*")</f>
        <v>*</v>
      </c>
      <c r="BB636" s="12" t="str" cm="1">
        <f t="array" ref="BB6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6" s="12" t="str" cm="1">
        <f t="array" ref="BC6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6" s="10" t="str" cm="1">
        <f t="array" ref="BD6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6" s="150"/>
      <c r="BF636" s="15"/>
      <c r="BG636" s="16"/>
      <c r="BH636" s="16"/>
      <c r="BI636" s="16"/>
      <c r="BJ636" s="17"/>
      <c r="BK636" s="15"/>
      <c r="BL636" s="130"/>
      <c r="BM636" s="130"/>
      <c r="BN636" s="130"/>
      <c r="BO636" s="17"/>
      <c r="BP636" s="11" t="str">
        <f t="shared" si="33"/>
        <v>Aderente</v>
      </c>
      <c r="BQ636" s="18" t="str">
        <f>IF(OR(B636="",E636=""),"*",AX636/O636)</f>
        <v>*</v>
      </c>
      <c r="BR636" s="18" t="str">
        <f>IF(OR(B636="",E636=""),"*",AZ636/P636)</f>
        <v>*</v>
      </c>
      <c r="BS636" s="210" t="str">
        <f t="shared" si="34"/>
        <v/>
      </c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</row>
    <row r="637" spans="1:122">
      <c r="A637" s="45" t="str">
        <f t="shared" si="32"/>
        <v/>
      </c>
      <c r="B637" s="102"/>
      <c r="C637" s="134" t="str">
        <f>IF(BS_CONTROLE[[#This Row],[DATA]]="","",WEEKNUM(BS_CONTROLE[[#This Row],[DATA]]))</f>
        <v/>
      </c>
      <c r="D637" s="104"/>
      <c r="E637" s="126"/>
      <c r="F637" s="142" t="str">
        <f>IF(D637="","*",VLOOKUP(E637,BS_ATIVIDADE[],3,FALSE))</f>
        <v>*</v>
      </c>
      <c r="G637" s="106"/>
      <c r="H637" s="106"/>
      <c r="I637" s="105"/>
      <c r="J637" s="105"/>
      <c r="K637" s="105"/>
      <c r="L637" s="127" t="str" cm="1">
        <f t="array" ref="L6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7" s="127" t="str" cm="1">
        <f t="array" ref="M6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7" s="106"/>
      <c r="O637" s="106"/>
      <c r="P637" s="105"/>
      <c r="Q637" s="9" t="str">
        <f>IF(E637=0, "*", IFERROR(_xlfn.XLOOKUP(E637, BS_ATIVIDADE[ATIVIDADE], BS_ATIVIDADE[UNIDADE]), "*"))</f>
        <v>*</v>
      </c>
      <c r="R637" s="128" t="str" cm="1">
        <f t="array" ref="R6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7" s="128" t="str" cm="1">
        <f t="array" ref="S6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7" s="10" t="str" cm="1">
        <f t="array" ref="T6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7" s="105"/>
      <c r="V637" s="151"/>
      <c r="W637" s="104"/>
      <c r="X637" s="129"/>
      <c r="Y637" s="104"/>
      <c r="Z637" s="105"/>
      <c r="AA637" s="103"/>
      <c r="AB637" s="152"/>
      <c r="AC637" s="107"/>
      <c r="AD637" s="105"/>
      <c r="AE637" s="105"/>
      <c r="AF637" s="105"/>
      <c r="AG637" s="14"/>
      <c r="AH637" s="126" t="str">
        <f>IF(BS_CONTROLE[[#This Row],[Atividade]]=0, "-", BS_CONTROLE[[#This Row],[Atividade]])</f>
        <v>-</v>
      </c>
      <c r="AI637" s="8" t="str">
        <f>IF(BS_CONTROLE[[#This Row],[Atividade]]=0, "-", BS_CONTROLE[[#This Row],[Atividade]])</f>
        <v>-</v>
      </c>
      <c r="AJ637" s="30">
        <f>BS_CONTROLE[[#This Row],[Local - Partida]]</f>
        <v>0</v>
      </c>
      <c r="AK637" s="30">
        <f>BS_CONTROLE[[#This Row],[Local - Encerramento]]</f>
        <v>0</v>
      </c>
      <c r="AL637" s="105" t="str">
        <f>IF(BS_CONTROLE[[#This Row],[Entre - Estações]]=0, "-", BS_CONTROLE[[#This Row],[Entre - Estações]])</f>
        <v>-</v>
      </c>
      <c r="AM637" s="105" t="str">
        <f>IF(BS_CONTROLE[[#This Row],[SB]]=0, "-", BS_CONTROLE[[#This Row],[SB]])</f>
        <v>-</v>
      </c>
      <c r="AN637" s="105" t="str">
        <f>IF(BS_CONTROLE[[#This Row],[SUB]]=0, "-", BS_CONTROLE[[#This Row],[SUB]])</f>
        <v>-</v>
      </c>
      <c r="AO637" s="105">
        <f>BS_CONTROLE[[#This Row],[KM - Inicio]]</f>
        <v>0</v>
      </c>
      <c r="AP637" s="105">
        <f>BS_CONTROLE[[#This Row],[KM - Inicio]]</f>
        <v>0</v>
      </c>
      <c r="AQ637" s="108"/>
      <c r="AR637" s="108"/>
      <c r="AS637" s="108"/>
      <c r="AT637" s="135"/>
      <c r="AU637" s="135"/>
      <c r="AV637" s="13"/>
      <c r="AW637" s="13"/>
      <c r="AX637" s="176" t="str">
        <f>IF(D637="","*",IFERROR(IF(ISODD(COUNT(AR637:AW637)),"ERRO",SUM((AS637-AR637),(AU637-AT637),(AW637-AV637))),"ERRO"))</f>
        <v>*</v>
      </c>
      <c r="AY637" s="153"/>
      <c r="AZ637" s="109"/>
      <c r="BA637" s="9" t="str">
        <f>IFERROR(_xlfn.XLOOKUP(AH637, BS_ATIVIDADE[ATIVIDADE],BS_ATIVIDADE[UNIDADE] ), "*")</f>
        <v>*</v>
      </c>
      <c r="BB637" s="12" t="str" cm="1">
        <f t="array" ref="BB6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7" s="12" t="str" cm="1">
        <f t="array" ref="BC6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7" s="10" t="str" cm="1">
        <f t="array" ref="BD6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7" s="150"/>
      <c r="BF637" s="15"/>
      <c r="BG637" s="16"/>
      <c r="BH637" s="16"/>
      <c r="BI637" s="16"/>
      <c r="BJ637" s="17"/>
      <c r="BK637" s="15"/>
      <c r="BL637" s="130"/>
      <c r="BM637" s="130"/>
      <c r="BN637" s="130"/>
      <c r="BO637" s="17"/>
      <c r="BP637" s="11" t="str">
        <f t="shared" si="33"/>
        <v>Aderente</v>
      </c>
      <c r="BQ637" s="18" t="str">
        <f>IF(OR(B637="",E637=""),"*",AX637/O637)</f>
        <v>*</v>
      </c>
      <c r="BR637" s="18" t="str">
        <f>IF(OR(B637="",E637=""),"*",AZ637/P637)</f>
        <v>*</v>
      </c>
      <c r="BS637" s="210" t="str">
        <f t="shared" si="34"/>
        <v/>
      </c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</row>
    <row r="638" spans="1:122">
      <c r="A638" s="45" t="str">
        <f t="shared" si="32"/>
        <v/>
      </c>
      <c r="B638" s="102"/>
      <c r="C638" s="134" t="str">
        <f>IF(BS_CONTROLE[[#This Row],[DATA]]="","",WEEKNUM(BS_CONTROLE[[#This Row],[DATA]]))</f>
        <v/>
      </c>
      <c r="D638" s="104"/>
      <c r="E638" s="126"/>
      <c r="F638" s="142" t="str">
        <f>IF(D638="","*",VLOOKUP(E638,BS_ATIVIDADE[],3,FALSE))</f>
        <v>*</v>
      </c>
      <c r="G638" s="106"/>
      <c r="H638" s="106"/>
      <c r="I638" s="105"/>
      <c r="J638" s="105"/>
      <c r="K638" s="105"/>
      <c r="L638" s="127" t="str" cm="1">
        <f t="array" ref="L6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8" s="127" t="str" cm="1">
        <f t="array" ref="M6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8" s="106"/>
      <c r="O638" s="106"/>
      <c r="P638" s="105"/>
      <c r="Q638" s="9" t="str">
        <f>IF(E638=0, "*", IFERROR(_xlfn.XLOOKUP(E638, BS_ATIVIDADE[ATIVIDADE], BS_ATIVIDADE[UNIDADE]), "*"))</f>
        <v>*</v>
      </c>
      <c r="R638" s="128" t="str" cm="1">
        <f t="array" ref="R6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8" s="128" t="str" cm="1">
        <f t="array" ref="S6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8" s="10" t="str" cm="1">
        <f t="array" ref="T6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8" s="105"/>
      <c r="V638" s="151"/>
      <c r="W638" s="104"/>
      <c r="X638" s="129"/>
      <c r="Y638" s="104"/>
      <c r="Z638" s="105"/>
      <c r="AA638" s="103"/>
      <c r="AB638" s="152"/>
      <c r="AC638" s="107"/>
      <c r="AD638" s="105"/>
      <c r="AE638" s="105"/>
      <c r="AF638" s="105"/>
      <c r="AG638" s="14"/>
      <c r="AH638" s="126" t="str">
        <f>IF(BS_CONTROLE[[#This Row],[Atividade]]=0, "-", BS_CONTROLE[[#This Row],[Atividade]])</f>
        <v>-</v>
      </c>
      <c r="AI638" s="8" t="str">
        <f>IF(BS_CONTROLE[[#This Row],[Atividade]]=0, "-", BS_CONTROLE[[#This Row],[Atividade]])</f>
        <v>-</v>
      </c>
      <c r="AJ638" s="30">
        <f>BS_CONTROLE[[#This Row],[Local - Partida]]</f>
        <v>0</v>
      </c>
      <c r="AK638" s="30">
        <f>BS_CONTROLE[[#This Row],[Local - Encerramento]]</f>
        <v>0</v>
      </c>
      <c r="AL638" s="105" t="str">
        <f>IF(BS_CONTROLE[[#This Row],[Entre - Estações]]=0, "-", BS_CONTROLE[[#This Row],[Entre - Estações]])</f>
        <v>-</v>
      </c>
      <c r="AM638" s="105" t="str">
        <f>IF(BS_CONTROLE[[#This Row],[SB]]=0, "-", BS_CONTROLE[[#This Row],[SB]])</f>
        <v>-</v>
      </c>
      <c r="AN638" s="105" t="str">
        <f>IF(BS_CONTROLE[[#This Row],[SUB]]=0, "-", BS_CONTROLE[[#This Row],[SUB]])</f>
        <v>-</v>
      </c>
      <c r="AO638" s="105">
        <f>BS_CONTROLE[[#This Row],[KM - Inicio]]</f>
        <v>0</v>
      </c>
      <c r="AP638" s="105">
        <f>BS_CONTROLE[[#This Row],[KM - Inicio]]</f>
        <v>0</v>
      </c>
      <c r="AQ638" s="108"/>
      <c r="AR638" s="108"/>
      <c r="AS638" s="108"/>
      <c r="AT638" s="135"/>
      <c r="AU638" s="135"/>
      <c r="AV638" s="13"/>
      <c r="AW638" s="13"/>
      <c r="AX638" s="176" t="str">
        <f>IF(D638="","*",IFERROR(IF(ISODD(COUNT(AR638:AW638)),"ERRO",SUM((AS638-AR638),(AU638-AT638),(AW638-AV638))),"ERRO"))</f>
        <v>*</v>
      </c>
      <c r="AY638" s="153"/>
      <c r="AZ638" s="109"/>
      <c r="BA638" s="9" t="str">
        <f>IFERROR(_xlfn.XLOOKUP(AH638, BS_ATIVIDADE[ATIVIDADE],BS_ATIVIDADE[UNIDADE] ), "*")</f>
        <v>*</v>
      </c>
      <c r="BB638" s="12" t="str" cm="1">
        <f t="array" ref="BB6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8" s="12" t="str" cm="1">
        <f t="array" ref="BC6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8" s="10" t="str" cm="1">
        <f t="array" ref="BD6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8" s="150"/>
      <c r="BF638" s="15"/>
      <c r="BG638" s="16"/>
      <c r="BH638" s="16"/>
      <c r="BI638" s="16"/>
      <c r="BJ638" s="17"/>
      <c r="BK638" s="15"/>
      <c r="BL638" s="130"/>
      <c r="BM638" s="130"/>
      <c r="BN638" s="130"/>
      <c r="BO638" s="17"/>
      <c r="BP638" s="11" t="str">
        <f t="shared" si="33"/>
        <v>Aderente</v>
      </c>
      <c r="BQ638" s="18" t="str">
        <f>IF(OR(B638="",E638=""),"*",AX638/O638)</f>
        <v>*</v>
      </c>
      <c r="BR638" s="18" t="str">
        <f>IF(OR(B638="",E638=""),"*",AZ638/P638)</f>
        <v>*</v>
      </c>
      <c r="BS638" s="210" t="str">
        <f t="shared" si="34"/>
        <v/>
      </c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</row>
    <row r="639" spans="1:122">
      <c r="A639" s="45" t="str">
        <f t="shared" ref="A639:A702" si="35">D639&amp;B639</f>
        <v/>
      </c>
      <c r="B639" s="102"/>
      <c r="C639" s="134" t="str">
        <f>IF(BS_CONTROLE[[#This Row],[DATA]]="","",WEEKNUM(BS_CONTROLE[[#This Row],[DATA]]))</f>
        <v/>
      </c>
      <c r="D639" s="104"/>
      <c r="E639" s="126"/>
      <c r="F639" s="142" t="str">
        <f>IF(D639="","*",VLOOKUP(E639,BS_ATIVIDADE[],3,FALSE))</f>
        <v>*</v>
      </c>
      <c r="G639" s="106"/>
      <c r="H639" s="106"/>
      <c r="I639" s="105"/>
      <c r="J639" s="105"/>
      <c r="K639" s="105"/>
      <c r="L639" s="127" t="str" cm="1">
        <f t="array" ref="L6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39" s="127" t="str" cm="1">
        <f t="array" ref="M6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39" s="106"/>
      <c r="O639" s="106"/>
      <c r="P639" s="105"/>
      <c r="Q639" s="9" t="str">
        <f>IF(E639=0, "*", IFERROR(_xlfn.XLOOKUP(E639, BS_ATIVIDADE[ATIVIDADE], BS_ATIVIDADE[UNIDADE]), "*"))</f>
        <v>*</v>
      </c>
      <c r="R639" s="128" t="str" cm="1">
        <f t="array" ref="R6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39" s="128" t="str" cm="1">
        <f t="array" ref="S6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39" s="10" t="str" cm="1">
        <f t="array" ref="T6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39" s="105"/>
      <c r="V639" s="151"/>
      <c r="W639" s="104"/>
      <c r="X639" s="129"/>
      <c r="Y639" s="104"/>
      <c r="Z639" s="105"/>
      <c r="AA639" s="103"/>
      <c r="AB639" s="152"/>
      <c r="AC639" s="107"/>
      <c r="AD639" s="105"/>
      <c r="AE639" s="105"/>
      <c r="AF639" s="105"/>
      <c r="AG639" s="14"/>
      <c r="AH639" s="126" t="str">
        <f>IF(BS_CONTROLE[[#This Row],[Atividade]]=0, "-", BS_CONTROLE[[#This Row],[Atividade]])</f>
        <v>-</v>
      </c>
      <c r="AI639" s="8" t="str">
        <f>IF(BS_CONTROLE[[#This Row],[Atividade]]=0, "-", BS_CONTROLE[[#This Row],[Atividade]])</f>
        <v>-</v>
      </c>
      <c r="AJ639" s="30">
        <f>BS_CONTROLE[[#This Row],[Local - Partida]]</f>
        <v>0</v>
      </c>
      <c r="AK639" s="30">
        <f>BS_CONTROLE[[#This Row],[Local - Encerramento]]</f>
        <v>0</v>
      </c>
      <c r="AL639" s="105" t="str">
        <f>IF(BS_CONTROLE[[#This Row],[Entre - Estações]]=0, "-", BS_CONTROLE[[#This Row],[Entre - Estações]])</f>
        <v>-</v>
      </c>
      <c r="AM639" s="105" t="str">
        <f>IF(BS_CONTROLE[[#This Row],[SB]]=0, "-", BS_CONTROLE[[#This Row],[SB]])</f>
        <v>-</v>
      </c>
      <c r="AN639" s="105" t="str">
        <f>IF(BS_CONTROLE[[#This Row],[SUB]]=0, "-", BS_CONTROLE[[#This Row],[SUB]])</f>
        <v>-</v>
      </c>
      <c r="AO639" s="105">
        <f>BS_CONTROLE[[#This Row],[KM - Inicio]]</f>
        <v>0</v>
      </c>
      <c r="AP639" s="105">
        <f>BS_CONTROLE[[#This Row],[KM - Inicio]]</f>
        <v>0</v>
      </c>
      <c r="AQ639" s="108"/>
      <c r="AR639" s="108"/>
      <c r="AS639" s="108"/>
      <c r="AT639" s="135"/>
      <c r="AU639" s="135"/>
      <c r="AV639" s="13"/>
      <c r="AW639" s="13"/>
      <c r="AX639" s="176" t="str">
        <f>IF(D639="","*",IFERROR(IF(ISODD(COUNT(AR639:AW639)),"ERRO",SUM((AS639-AR639),(AU639-AT639),(AW639-AV639))),"ERRO"))</f>
        <v>*</v>
      </c>
      <c r="AY639" s="153"/>
      <c r="AZ639" s="109"/>
      <c r="BA639" s="9" t="str">
        <f>IFERROR(_xlfn.XLOOKUP(AH639, BS_ATIVIDADE[ATIVIDADE],BS_ATIVIDADE[UNIDADE] ), "*")</f>
        <v>*</v>
      </c>
      <c r="BB639" s="12" t="str" cm="1">
        <f t="array" ref="BB6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39" s="12" t="str" cm="1">
        <f t="array" ref="BC6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39" s="10" t="str" cm="1">
        <f t="array" ref="BD6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39" s="150"/>
      <c r="BF639" s="15"/>
      <c r="BG639" s="16"/>
      <c r="BH639" s="16"/>
      <c r="BI639" s="16"/>
      <c r="BJ639" s="17"/>
      <c r="BK639" s="15"/>
      <c r="BL639" s="130"/>
      <c r="BM639" s="130"/>
      <c r="BN639" s="130"/>
      <c r="BO639" s="17"/>
      <c r="BP639" s="11" t="str">
        <f t="shared" ref="BP639:BP702" si="36">IF(AND(BQ639&lt;1,BR639&lt;1),"Produção e Intervalo",IF(BQ639&lt;1,"Intervalo",IF(BR639&lt;1,"Produção","Aderente")))</f>
        <v>Aderente</v>
      </c>
      <c r="BQ639" s="18" t="str">
        <f>IF(OR(B639="",E639=""),"*",AX639/O639)</f>
        <v>*</v>
      </c>
      <c r="BR639" s="18" t="str">
        <f>IF(OR(B639="",E639=""),"*",AZ639/P639)</f>
        <v>*</v>
      </c>
      <c r="BS639" s="210" t="str">
        <f t="shared" ref="BS639:BS702" si="37">IF(BM639="","",SUBSTITUTE(BL639," ","")&amp;SUBSTITUTE(BM639," ",""))</f>
        <v/>
      </c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</row>
    <row r="640" spans="1:122">
      <c r="A640" s="45" t="str">
        <f t="shared" si="35"/>
        <v/>
      </c>
      <c r="B640" s="102"/>
      <c r="C640" s="134" t="str">
        <f>IF(BS_CONTROLE[[#This Row],[DATA]]="","",WEEKNUM(BS_CONTROLE[[#This Row],[DATA]]))</f>
        <v/>
      </c>
      <c r="D640" s="104"/>
      <c r="E640" s="126"/>
      <c r="F640" s="142" t="str">
        <f>IF(D640="","*",VLOOKUP(E640,BS_ATIVIDADE[],3,FALSE))</f>
        <v>*</v>
      </c>
      <c r="G640" s="106"/>
      <c r="H640" s="106"/>
      <c r="I640" s="105"/>
      <c r="J640" s="105"/>
      <c r="K640" s="105"/>
      <c r="L640" s="127" t="str" cm="1">
        <f t="array" ref="L6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0" s="127" t="str" cm="1">
        <f t="array" ref="M6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0" s="106"/>
      <c r="O640" s="106"/>
      <c r="P640" s="105"/>
      <c r="Q640" s="9" t="str">
        <f>IF(E640=0, "*", IFERROR(_xlfn.XLOOKUP(E640, BS_ATIVIDADE[ATIVIDADE], BS_ATIVIDADE[UNIDADE]), "*"))</f>
        <v>*</v>
      </c>
      <c r="R640" s="128" t="str" cm="1">
        <f t="array" ref="R6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0" s="128" t="str" cm="1">
        <f t="array" ref="S6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0" s="10" t="str" cm="1">
        <f t="array" ref="T6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0" s="105"/>
      <c r="V640" s="151"/>
      <c r="W640" s="104"/>
      <c r="X640" s="129"/>
      <c r="Y640" s="104"/>
      <c r="Z640" s="105"/>
      <c r="AA640" s="103"/>
      <c r="AB640" s="152"/>
      <c r="AC640" s="107"/>
      <c r="AD640" s="105"/>
      <c r="AE640" s="105"/>
      <c r="AF640" s="105"/>
      <c r="AG640" s="14"/>
      <c r="AH640" s="126" t="str">
        <f>IF(BS_CONTROLE[[#This Row],[Atividade]]=0, "-", BS_CONTROLE[[#This Row],[Atividade]])</f>
        <v>-</v>
      </c>
      <c r="AI640" s="8" t="str">
        <f>IF(BS_CONTROLE[[#This Row],[Atividade]]=0, "-", BS_CONTROLE[[#This Row],[Atividade]])</f>
        <v>-</v>
      </c>
      <c r="AJ640" s="30">
        <f>BS_CONTROLE[[#This Row],[Local - Partida]]</f>
        <v>0</v>
      </c>
      <c r="AK640" s="30">
        <f>BS_CONTROLE[[#This Row],[Local - Encerramento]]</f>
        <v>0</v>
      </c>
      <c r="AL640" s="105" t="str">
        <f>IF(BS_CONTROLE[[#This Row],[Entre - Estações]]=0, "-", BS_CONTROLE[[#This Row],[Entre - Estações]])</f>
        <v>-</v>
      </c>
      <c r="AM640" s="105" t="str">
        <f>IF(BS_CONTROLE[[#This Row],[SB]]=0, "-", BS_CONTROLE[[#This Row],[SB]])</f>
        <v>-</v>
      </c>
      <c r="AN640" s="105" t="str">
        <f>IF(BS_CONTROLE[[#This Row],[SUB]]=0, "-", BS_CONTROLE[[#This Row],[SUB]])</f>
        <v>-</v>
      </c>
      <c r="AO640" s="105">
        <f>BS_CONTROLE[[#This Row],[KM - Inicio]]</f>
        <v>0</v>
      </c>
      <c r="AP640" s="105">
        <f>BS_CONTROLE[[#This Row],[KM - Inicio]]</f>
        <v>0</v>
      </c>
      <c r="AQ640" s="108"/>
      <c r="AR640" s="108"/>
      <c r="AS640" s="108"/>
      <c r="AT640" s="135"/>
      <c r="AU640" s="135"/>
      <c r="AV640" s="13"/>
      <c r="AW640" s="13"/>
      <c r="AX640" s="176" t="str">
        <f>IF(D640="","*",IFERROR(IF(ISODD(COUNT(AR640:AW640)),"ERRO",SUM((AS640-AR640),(AU640-AT640),(AW640-AV640))),"ERRO"))</f>
        <v>*</v>
      </c>
      <c r="AY640" s="153"/>
      <c r="AZ640" s="109"/>
      <c r="BA640" s="9" t="str">
        <f>IFERROR(_xlfn.XLOOKUP(AH640, BS_ATIVIDADE[ATIVIDADE],BS_ATIVIDADE[UNIDADE] ), "*")</f>
        <v>*</v>
      </c>
      <c r="BB640" s="12" t="str" cm="1">
        <f t="array" ref="BB6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0" s="12" t="str" cm="1">
        <f t="array" ref="BC6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0" s="10" t="str" cm="1">
        <f t="array" ref="BD6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0" s="150"/>
      <c r="BF640" s="15"/>
      <c r="BG640" s="16"/>
      <c r="BH640" s="16"/>
      <c r="BI640" s="16"/>
      <c r="BJ640" s="17"/>
      <c r="BK640" s="15"/>
      <c r="BL640" s="130"/>
      <c r="BM640" s="130"/>
      <c r="BN640" s="130"/>
      <c r="BO640" s="17"/>
      <c r="BP640" s="11" t="str">
        <f t="shared" si="36"/>
        <v>Aderente</v>
      </c>
      <c r="BQ640" s="18" t="str">
        <f>IF(OR(B640="",E640=""),"*",AX640/O640)</f>
        <v>*</v>
      </c>
      <c r="BR640" s="18" t="str">
        <f>IF(OR(B640="",E640=""),"*",AZ640/P640)</f>
        <v>*</v>
      </c>
      <c r="BS640" s="210" t="str">
        <f t="shared" si="37"/>
        <v/>
      </c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</row>
    <row r="641" spans="1:122">
      <c r="A641" s="45" t="str">
        <f t="shared" si="35"/>
        <v/>
      </c>
      <c r="B641" s="102"/>
      <c r="C641" s="134" t="str">
        <f>IF(BS_CONTROLE[[#This Row],[DATA]]="","",WEEKNUM(BS_CONTROLE[[#This Row],[DATA]]))</f>
        <v/>
      </c>
      <c r="D641" s="104"/>
      <c r="E641" s="126"/>
      <c r="F641" s="142" t="str">
        <f>IF(D641="","*",VLOOKUP(E641,BS_ATIVIDADE[],3,FALSE))</f>
        <v>*</v>
      </c>
      <c r="G641" s="106"/>
      <c r="H641" s="106"/>
      <c r="I641" s="105"/>
      <c r="J641" s="105"/>
      <c r="K641" s="105"/>
      <c r="L641" s="127" t="str" cm="1">
        <f t="array" ref="L6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1" s="127" t="str" cm="1">
        <f t="array" ref="M6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1" s="106"/>
      <c r="O641" s="106"/>
      <c r="P641" s="105"/>
      <c r="Q641" s="9" t="str">
        <f>IF(E641=0, "*", IFERROR(_xlfn.XLOOKUP(E641, BS_ATIVIDADE[ATIVIDADE], BS_ATIVIDADE[UNIDADE]), "*"))</f>
        <v>*</v>
      </c>
      <c r="R641" s="128" t="str" cm="1">
        <f t="array" ref="R6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1" s="128" t="str" cm="1">
        <f t="array" ref="S6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1" s="10" t="str" cm="1">
        <f t="array" ref="T6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1" s="105"/>
      <c r="V641" s="151"/>
      <c r="W641" s="104"/>
      <c r="X641" s="129"/>
      <c r="Y641" s="104"/>
      <c r="Z641" s="105"/>
      <c r="AA641" s="103"/>
      <c r="AB641" s="152"/>
      <c r="AC641" s="107"/>
      <c r="AD641" s="105"/>
      <c r="AE641" s="105"/>
      <c r="AF641" s="105"/>
      <c r="AG641" s="14"/>
      <c r="AH641" s="126" t="str">
        <f>IF(BS_CONTROLE[[#This Row],[Atividade]]=0, "-", BS_CONTROLE[[#This Row],[Atividade]])</f>
        <v>-</v>
      </c>
      <c r="AI641" s="8" t="str">
        <f>IF(BS_CONTROLE[[#This Row],[Atividade]]=0, "-", BS_CONTROLE[[#This Row],[Atividade]])</f>
        <v>-</v>
      </c>
      <c r="AJ641" s="30">
        <f>BS_CONTROLE[[#This Row],[Local - Partida]]</f>
        <v>0</v>
      </c>
      <c r="AK641" s="30">
        <f>BS_CONTROLE[[#This Row],[Local - Encerramento]]</f>
        <v>0</v>
      </c>
      <c r="AL641" s="105" t="str">
        <f>IF(BS_CONTROLE[[#This Row],[Entre - Estações]]=0, "-", BS_CONTROLE[[#This Row],[Entre - Estações]])</f>
        <v>-</v>
      </c>
      <c r="AM641" s="105" t="str">
        <f>IF(BS_CONTROLE[[#This Row],[SB]]=0, "-", BS_CONTROLE[[#This Row],[SB]])</f>
        <v>-</v>
      </c>
      <c r="AN641" s="105" t="str">
        <f>IF(BS_CONTROLE[[#This Row],[SUB]]=0, "-", BS_CONTROLE[[#This Row],[SUB]])</f>
        <v>-</v>
      </c>
      <c r="AO641" s="105">
        <f>BS_CONTROLE[[#This Row],[KM - Inicio]]</f>
        <v>0</v>
      </c>
      <c r="AP641" s="105">
        <f>BS_CONTROLE[[#This Row],[KM - Inicio]]</f>
        <v>0</v>
      </c>
      <c r="AQ641" s="108"/>
      <c r="AR641" s="108"/>
      <c r="AS641" s="108"/>
      <c r="AT641" s="135"/>
      <c r="AU641" s="135"/>
      <c r="AV641" s="13"/>
      <c r="AW641" s="13"/>
      <c r="AX641" s="176" t="str">
        <f>IF(D641="","*",IFERROR(IF(ISODD(COUNT(AR641:AW641)),"ERRO",SUM((AS641-AR641),(AU641-AT641),(AW641-AV641))),"ERRO"))</f>
        <v>*</v>
      </c>
      <c r="AY641" s="153"/>
      <c r="AZ641" s="109"/>
      <c r="BA641" s="9" t="str">
        <f>IFERROR(_xlfn.XLOOKUP(AH641, BS_ATIVIDADE[ATIVIDADE],BS_ATIVIDADE[UNIDADE] ), "*")</f>
        <v>*</v>
      </c>
      <c r="BB641" s="12" t="str" cm="1">
        <f t="array" ref="BB6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1" s="12" t="str" cm="1">
        <f t="array" ref="BC6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1" s="10" t="str" cm="1">
        <f t="array" ref="BD6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1" s="150"/>
      <c r="BF641" s="15"/>
      <c r="BG641" s="16"/>
      <c r="BH641" s="16"/>
      <c r="BI641" s="16"/>
      <c r="BJ641" s="17"/>
      <c r="BK641" s="15"/>
      <c r="BL641" s="130"/>
      <c r="BM641" s="130"/>
      <c r="BN641" s="130"/>
      <c r="BO641" s="17"/>
      <c r="BP641" s="11" t="str">
        <f t="shared" si="36"/>
        <v>Aderente</v>
      </c>
      <c r="BQ641" s="18" t="str">
        <f>IF(OR(B641="",E641=""),"*",AX641/O641)</f>
        <v>*</v>
      </c>
      <c r="BR641" s="18" t="str">
        <f>IF(OR(B641="",E641=""),"*",AZ641/P641)</f>
        <v>*</v>
      </c>
      <c r="BS641" s="210" t="str">
        <f t="shared" si="37"/>
        <v/>
      </c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</row>
    <row r="642" spans="1:122">
      <c r="A642" s="45" t="str">
        <f t="shared" si="35"/>
        <v/>
      </c>
      <c r="B642" s="102"/>
      <c r="C642" s="134" t="str">
        <f>IF(BS_CONTROLE[[#This Row],[DATA]]="","",WEEKNUM(BS_CONTROLE[[#This Row],[DATA]]))</f>
        <v/>
      </c>
      <c r="D642" s="104"/>
      <c r="E642" s="126"/>
      <c r="F642" s="142" t="str">
        <f>IF(D642="","*",VLOOKUP(E642,BS_ATIVIDADE[],3,FALSE))</f>
        <v>*</v>
      </c>
      <c r="G642" s="106"/>
      <c r="H642" s="106"/>
      <c r="I642" s="105"/>
      <c r="J642" s="105"/>
      <c r="K642" s="105"/>
      <c r="L642" s="127" t="str" cm="1">
        <f t="array" ref="L6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2" s="127" t="str" cm="1">
        <f t="array" ref="M6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2" s="106"/>
      <c r="O642" s="106"/>
      <c r="P642" s="105"/>
      <c r="Q642" s="9" t="str">
        <f>IF(E642=0, "*", IFERROR(_xlfn.XLOOKUP(E642, BS_ATIVIDADE[ATIVIDADE], BS_ATIVIDADE[UNIDADE]), "*"))</f>
        <v>*</v>
      </c>
      <c r="R642" s="128" t="str" cm="1">
        <f t="array" ref="R6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2" s="128" t="str" cm="1">
        <f t="array" ref="S6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2" s="10" t="str" cm="1">
        <f t="array" ref="T6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2" s="105"/>
      <c r="V642" s="151"/>
      <c r="W642" s="104"/>
      <c r="X642" s="129"/>
      <c r="Y642" s="104"/>
      <c r="Z642" s="105"/>
      <c r="AA642" s="103"/>
      <c r="AB642" s="152"/>
      <c r="AC642" s="107"/>
      <c r="AD642" s="105"/>
      <c r="AE642" s="105"/>
      <c r="AF642" s="105"/>
      <c r="AG642" s="14"/>
      <c r="AH642" s="126" t="str">
        <f>IF(BS_CONTROLE[[#This Row],[Atividade]]=0, "-", BS_CONTROLE[[#This Row],[Atividade]])</f>
        <v>-</v>
      </c>
      <c r="AI642" s="8" t="str">
        <f>IF(BS_CONTROLE[[#This Row],[Atividade]]=0, "-", BS_CONTROLE[[#This Row],[Atividade]])</f>
        <v>-</v>
      </c>
      <c r="AJ642" s="30">
        <f>BS_CONTROLE[[#This Row],[Local - Partida]]</f>
        <v>0</v>
      </c>
      <c r="AK642" s="30">
        <f>BS_CONTROLE[[#This Row],[Local - Encerramento]]</f>
        <v>0</v>
      </c>
      <c r="AL642" s="105" t="str">
        <f>IF(BS_CONTROLE[[#This Row],[Entre - Estações]]=0, "-", BS_CONTROLE[[#This Row],[Entre - Estações]])</f>
        <v>-</v>
      </c>
      <c r="AM642" s="105" t="str">
        <f>IF(BS_CONTROLE[[#This Row],[SB]]=0, "-", BS_CONTROLE[[#This Row],[SB]])</f>
        <v>-</v>
      </c>
      <c r="AN642" s="105" t="str">
        <f>IF(BS_CONTROLE[[#This Row],[SUB]]=0, "-", BS_CONTROLE[[#This Row],[SUB]])</f>
        <v>-</v>
      </c>
      <c r="AO642" s="105">
        <f>BS_CONTROLE[[#This Row],[KM - Inicio]]</f>
        <v>0</v>
      </c>
      <c r="AP642" s="105">
        <f>BS_CONTROLE[[#This Row],[KM - Inicio]]</f>
        <v>0</v>
      </c>
      <c r="AQ642" s="108"/>
      <c r="AR642" s="108"/>
      <c r="AS642" s="108"/>
      <c r="AT642" s="135"/>
      <c r="AU642" s="135"/>
      <c r="AV642" s="13"/>
      <c r="AW642" s="13"/>
      <c r="AX642" s="176" t="str">
        <f>IF(D642="","*",IFERROR(IF(ISODD(COUNT(AR642:AW642)),"ERRO",SUM((AS642-AR642),(AU642-AT642),(AW642-AV642))),"ERRO"))</f>
        <v>*</v>
      </c>
      <c r="AY642" s="153"/>
      <c r="AZ642" s="109"/>
      <c r="BA642" s="9" t="str">
        <f>IFERROR(_xlfn.XLOOKUP(AH642, BS_ATIVIDADE[ATIVIDADE],BS_ATIVIDADE[UNIDADE] ), "*")</f>
        <v>*</v>
      </c>
      <c r="BB642" s="12" t="str" cm="1">
        <f t="array" ref="BB6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2" s="12" t="str" cm="1">
        <f t="array" ref="BC6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2" s="10" t="str" cm="1">
        <f t="array" ref="BD6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2" s="150"/>
      <c r="BF642" s="15"/>
      <c r="BG642" s="16"/>
      <c r="BH642" s="16"/>
      <c r="BI642" s="16"/>
      <c r="BJ642" s="17"/>
      <c r="BK642" s="15"/>
      <c r="BL642" s="130"/>
      <c r="BM642" s="130"/>
      <c r="BN642" s="130"/>
      <c r="BO642" s="17"/>
      <c r="BP642" s="11" t="str">
        <f t="shared" si="36"/>
        <v>Aderente</v>
      </c>
      <c r="BQ642" s="18" t="str">
        <f>IF(OR(B642="",E642=""),"*",AX642/O642)</f>
        <v>*</v>
      </c>
      <c r="BR642" s="18" t="str">
        <f>IF(OR(B642="",E642=""),"*",AZ642/P642)</f>
        <v>*</v>
      </c>
      <c r="BS642" s="210" t="str">
        <f t="shared" si="37"/>
        <v/>
      </c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</row>
    <row r="643" spans="1:122">
      <c r="A643" s="45" t="str">
        <f t="shared" si="35"/>
        <v/>
      </c>
      <c r="B643" s="102"/>
      <c r="C643" s="134" t="str">
        <f>IF(BS_CONTROLE[[#This Row],[DATA]]="","",WEEKNUM(BS_CONTROLE[[#This Row],[DATA]]))</f>
        <v/>
      </c>
      <c r="D643" s="104"/>
      <c r="E643" s="126"/>
      <c r="F643" s="142" t="str">
        <f>IF(D643="","*",VLOOKUP(E643,BS_ATIVIDADE[],3,FALSE))</f>
        <v>*</v>
      </c>
      <c r="G643" s="106"/>
      <c r="H643" s="106"/>
      <c r="I643" s="105"/>
      <c r="J643" s="105"/>
      <c r="K643" s="105"/>
      <c r="L643" s="127" t="str" cm="1">
        <f t="array" ref="L6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3" s="127" t="str" cm="1">
        <f t="array" ref="M6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3" s="106"/>
      <c r="O643" s="106"/>
      <c r="P643" s="105"/>
      <c r="Q643" s="9" t="str">
        <f>IF(E643=0, "*", IFERROR(_xlfn.XLOOKUP(E643, BS_ATIVIDADE[ATIVIDADE], BS_ATIVIDADE[UNIDADE]), "*"))</f>
        <v>*</v>
      </c>
      <c r="R643" s="128" t="str" cm="1">
        <f t="array" ref="R6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3" s="128" t="str" cm="1">
        <f t="array" ref="S6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3" s="10" t="str" cm="1">
        <f t="array" ref="T6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3" s="105"/>
      <c r="V643" s="151"/>
      <c r="W643" s="104"/>
      <c r="X643" s="129"/>
      <c r="Y643" s="104"/>
      <c r="Z643" s="105"/>
      <c r="AA643" s="103"/>
      <c r="AB643" s="152"/>
      <c r="AC643" s="107"/>
      <c r="AD643" s="105"/>
      <c r="AE643" s="105"/>
      <c r="AF643" s="105"/>
      <c r="AG643" s="14"/>
      <c r="AH643" s="126" t="str">
        <f>IF(BS_CONTROLE[[#This Row],[Atividade]]=0, "-", BS_CONTROLE[[#This Row],[Atividade]])</f>
        <v>-</v>
      </c>
      <c r="AI643" s="8" t="str">
        <f>IF(BS_CONTROLE[[#This Row],[Atividade]]=0, "-", BS_CONTROLE[[#This Row],[Atividade]])</f>
        <v>-</v>
      </c>
      <c r="AJ643" s="30">
        <f>BS_CONTROLE[[#This Row],[Local - Partida]]</f>
        <v>0</v>
      </c>
      <c r="AK643" s="30">
        <f>BS_CONTROLE[[#This Row],[Local - Encerramento]]</f>
        <v>0</v>
      </c>
      <c r="AL643" s="105" t="str">
        <f>IF(BS_CONTROLE[[#This Row],[Entre - Estações]]=0, "-", BS_CONTROLE[[#This Row],[Entre - Estações]])</f>
        <v>-</v>
      </c>
      <c r="AM643" s="105" t="str">
        <f>IF(BS_CONTROLE[[#This Row],[SB]]=0, "-", BS_CONTROLE[[#This Row],[SB]])</f>
        <v>-</v>
      </c>
      <c r="AN643" s="105" t="str">
        <f>IF(BS_CONTROLE[[#This Row],[SUB]]=0, "-", BS_CONTROLE[[#This Row],[SUB]])</f>
        <v>-</v>
      </c>
      <c r="AO643" s="105">
        <f>BS_CONTROLE[[#This Row],[KM - Inicio]]</f>
        <v>0</v>
      </c>
      <c r="AP643" s="105">
        <f>BS_CONTROLE[[#This Row],[KM - Inicio]]</f>
        <v>0</v>
      </c>
      <c r="AQ643" s="108"/>
      <c r="AR643" s="108"/>
      <c r="AS643" s="108"/>
      <c r="AT643" s="135"/>
      <c r="AU643" s="135"/>
      <c r="AV643" s="13"/>
      <c r="AW643" s="13"/>
      <c r="AX643" s="176" t="str">
        <f>IF(D643="","*",IFERROR(IF(ISODD(COUNT(AR643:AW643)),"ERRO",SUM((AS643-AR643),(AU643-AT643),(AW643-AV643))),"ERRO"))</f>
        <v>*</v>
      </c>
      <c r="AY643" s="153"/>
      <c r="AZ643" s="109"/>
      <c r="BA643" s="9" t="str">
        <f>IFERROR(_xlfn.XLOOKUP(AH643, BS_ATIVIDADE[ATIVIDADE],BS_ATIVIDADE[UNIDADE] ), "*")</f>
        <v>*</v>
      </c>
      <c r="BB643" s="12" t="str" cm="1">
        <f t="array" ref="BB6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3" s="12" t="str" cm="1">
        <f t="array" ref="BC6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3" s="10" t="str" cm="1">
        <f t="array" ref="BD6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3" s="150"/>
      <c r="BF643" s="15"/>
      <c r="BG643" s="16"/>
      <c r="BH643" s="16"/>
      <c r="BI643" s="16"/>
      <c r="BJ643" s="17"/>
      <c r="BK643" s="15"/>
      <c r="BL643" s="130"/>
      <c r="BM643" s="130"/>
      <c r="BN643" s="130"/>
      <c r="BO643" s="17"/>
      <c r="BP643" s="11" t="str">
        <f t="shared" si="36"/>
        <v>Aderente</v>
      </c>
      <c r="BQ643" s="18" t="str">
        <f>IF(OR(B643="",E643=""),"*",AX643/O643)</f>
        <v>*</v>
      </c>
      <c r="BR643" s="18" t="str">
        <f>IF(OR(B643="",E643=""),"*",AZ643/P643)</f>
        <v>*</v>
      </c>
      <c r="BS643" s="210" t="str">
        <f t="shared" si="37"/>
        <v/>
      </c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</row>
    <row r="644" spans="1:122">
      <c r="A644" s="45" t="str">
        <f t="shared" si="35"/>
        <v/>
      </c>
      <c r="B644" s="102"/>
      <c r="C644" s="134" t="str">
        <f>IF(BS_CONTROLE[[#This Row],[DATA]]="","",WEEKNUM(BS_CONTROLE[[#This Row],[DATA]]))</f>
        <v/>
      </c>
      <c r="D644" s="104"/>
      <c r="E644" s="126"/>
      <c r="F644" s="142" t="str">
        <f>IF(D644="","*",VLOOKUP(E644,BS_ATIVIDADE[],3,FALSE))</f>
        <v>*</v>
      </c>
      <c r="G644" s="106"/>
      <c r="H644" s="106"/>
      <c r="I644" s="105"/>
      <c r="J644" s="105"/>
      <c r="K644" s="105"/>
      <c r="L644" s="127" t="str" cm="1">
        <f t="array" ref="L6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4" s="127" t="str" cm="1">
        <f t="array" ref="M6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4" s="106"/>
      <c r="O644" s="106"/>
      <c r="P644" s="105"/>
      <c r="Q644" s="9" t="str">
        <f>IF(E644=0, "*", IFERROR(_xlfn.XLOOKUP(E644, BS_ATIVIDADE[ATIVIDADE], BS_ATIVIDADE[UNIDADE]), "*"))</f>
        <v>*</v>
      </c>
      <c r="R644" s="128" t="str" cm="1">
        <f t="array" ref="R6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4" s="128" t="str" cm="1">
        <f t="array" ref="S6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4" s="10" t="str" cm="1">
        <f t="array" ref="T6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4" s="105"/>
      <c r="V644" s="151"/>
      <c r="W644" s="104"/>
      <c r="X644" s="129"/>
      <c r="Y644" s="104"/>
      <c r="Z644" s="105"/>
      <c r="AA644" s="103"/>
      <c r="AB644" s="152"/>
      <c r="AC644" s="107"/>
      <c r="AD644" s="105"/>
      <c r="AE644" s="105"/>
      <c r="AF644" s="105"/>
      <c r="AG644" s="14"/>
      <c r="AH644" s="126" t="str">
        <f>IF(BS_CONTROLE[[#This Row],[Atividade]]=0, "-", BS_CONTROLE[[#This Row],[Atividade]])</f>
        <v>-</v>
      </c>
      <c r="AI644" s="8" t="str">
        <f>IF(BS_CONTROLE[[#This Row],[Atividade]]=0, "-", BS_CONTROLE[[#This Row],[Atividade]])</f>
        <v>-</v>
      </c>
      <c r="AJ644" s="30">
        <f>BS_CONTROLE[[#This Row],[Local - Partida]]</f>
        <v>0</v>
      </c>
      <c r="AK644" s="30">
        <f>BS_CONTROLE[[#This Row],[Local - Encerramento]]</f>
        <v>0</v>
      </c>
      <c r="AL644" s="105" t="str">
        <f>IF(BS_CONTROLE[[#This Row],[Entre - Estações]]=0, "-", BS_CONTROLE[[#This Row],[Entre - Estações]])</f>
        <v>-</v>
      </c>
      <c r="AM644" s="105" t="str">
        <f>IF(BS_CONTROLE[[#This Row],[SB]]=0, "-", BS_CONTROLE[[#This Row],[SB]])</f>
        <v>-</v>
      </c>
      <c r="AN644" s="105" t="str">
        <f>IF(BS_CONTROLE[[#This Row],[SUB]]=0, "-", BS_CONTROLE[[#This Row],[SUB]])</f>
        <v>-</v>
      </c>
      <c r="AO644" s="105">
        <f>BS_CONTROLE[[#This Row],[KM - Inicio]]</f>
        <v>0</v>
      </c>
      <c r="AP644" s="105">
        <f>BS_CONTROLE[[#This Row],[KM - Inicio]]</f>
        <v>0</v>
      </c>
      <c r="AQ644" s="108"/>
      <c r="AR644" s="108"/>
      <c r="AS644" s="108"/>
      <c r="AT644" s="135"/>
      <c r="AU644" s="135"/>
      <c r="AV644" s="13"/>
      <c r="AW644" s="13"/>
      <c r="AX644" s="176" t="str">
        <f>IF(D644="","*",IFERROR(IF(ISODD(COUNT(AR644:AW644)),"ERRO",SUM((AS644-AR644),(AU644-AT644),(AW644-AV644))),"ERRO"))</f>
        <v>*</v>
      </c>
      <c r="AY644" s="153"/>
      <c r="AZ644" s="109"/>
      <c r="BA644" s="9" t="str">
        <f>IFERROR(_xlfn.XLOOKUP(AH644, BS_ATIVIDADE[ATIVIDADE],BS_ATIVIDADE[UNIDADE] ), "*")</f>
        <v>*</v>
      </c>
      <c r="BB644" s="12" t="str" cm="1">
        <f t="array" ref="BB6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4" s="12" t="str" cm="1">
        <f t="array" ref="BC6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4" s="10" t="str" cm="1">
        <f t="array" ref="BD6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4" s="150"/>
      <c r="BF644" s="15"/>
      <c r="BG644" s="16"/>
      <c r="BH644" s="16"/>
      <c r="BI644" s="16"/>
      <c r="BJ644" s="17"/>
      <c r="BK644" s="15"/>
      <c r="BL644" s="130"/>
      <c r="BM644" s="130"/>
      <c r="BN644" s="130"/>
      <c r="BO644" s="17"/>
      <c r="BP644" s="11" t="str">
        <f t="shared" si="36"/>
        <v>Aderente</v>
      </c>
      <c r="BQ644" s="18" t="str">
        <f>IF(OR(B644="",E644=""),"*",AX644/O644)</f>
        <v>*</v>
      </c>
      <c r="BR644" s="18" t="str">
        <f>IF(OR(B644="",E644=""),"*",AZ644/P644)</f>
        <v>*</v>
      </c>
      <c r="BS644" s="210" t="str">
        <f t="shared" si="37"/>
        <v/>
      </c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</row>
    <row r="645" spans="1:122">
      <c r="A645" s="45" t="str">
        <f t="shared" si="35"/>
        <v/>
      </c>
      <c r="B645" s="102"/>
      <c r="C645" s="134" t="str">
        <f>IF(BS_CONTROLE[[#This Row],[DATA]]="","",WEEKNUM(BS_CONTROLE[[#This Row],[DATA]]))</f>
        <v/>
      </c>
      <c r="D645" s="104"/>
      <c r="E645" s="126"/>
      <c r="F645" s="142" t="str">
        <f>IF(D645="","*",VLOOKUP(E645,BS_ATIVIDADE[],3,FALSE))</f>
        <v>*</v>
      </c>
      <c r="G645" s="106"/>
      <c r="H645" s="106"/>
      <c r="I645" s="105"/>
      <c r="J645" s="105"/>
      <c r="K645" s="105"/>
      <c r="L645" s="127" t="str" cm="1">
        <f t="array" ref="L6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5" s="127" t="str" cm="1">
        <f t="array" ref="M6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5" s="106"/>
      <c r="O645" s="106"/>
      <c r="P645" s="105"/>
      <c r="Q645" s="9" t="str">
        <f>IF(E645=0, "*", IFERROR(_xlfn.XLOOKUP(E645, BS_ATIVIDADE[ATIVIDADE], BS_ATIVIDADE[UNIDADE]), "*"))</f>
        <v>*</v>
      </c>
      <c r="R645" s="128" t="str" cm="1">
        <f t="array" ref="R6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5" s="128" t="str" cm="1">
        <f t="array" ref="S6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5" s="10" t="str" cm="1">
        <f t="array" ref="T6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5" s="105"/>
      <c r="V645" s="151"/>
      <c r="W645" s="104"/>
      <c r="X645" s="129"/>
      <c r="Y645" s="104"/>
      <c r="Z645" s="105"/>
      <c r="AA645" s="103"/>
      <c r="AB645" s="152"/>
      <c r="AC645" s="107"/>
      <c r="AD645" s="105"/>
      <c r="AE645" s="105"/>
      <c r="AF645" s="105"/>
      <c r="AG645" s="14"/>
      <c r="AH645" s="126" t="str">
        <f>IF(BS_CONTROLE[[#This Row],[Atividade]]=0, "-", BS_CONTROLE[[#This Row],[Atividade]])</f>
        <v>-</v>
      </c>
      <c r="AI645" s="8" t="str">
        <f>IF(BS_CONTROLE[[#This Row],[Atividade]]=0, "-", BS_CONTROLE[[#This Row],[Atividade]])</f>
        <v>-</v>
      </c>
      <c r="AJ645" s="30">
        <f>BS_CONTROLE[[#This Row],[Local - Partida]]</f>
        <v>0</v>
      </c>
      <c r="AK645" s="30">
        <f>BS_CONTROLE[[#This Row],[Local - Encerramento]]</f>
        <v>0</v>
      </c>
      <c r="AL645" s="105" t="str">
        <f>IF(BS_CONTROLE[[#This Row],[Entre - Estações]]=0, "-", BS_CONTROLE[[#This Row],[Entre - Estações]])</f>
        <v>-</v>
      </c>
      <c r="AM645" s="105" t="str">
        <f>IF(BS_CONTROLE[[#This Row],[SB]]=0, "-", BS_CONTROLE[[#This Row],[SB]])</f>
        <v>-</v>
      </c>
      <c r="AN645" s="105" t="str">
        <f>IF(BS_CONTROLE[[#This Row],[SUB]]=0, "-", BS_CONTROLE[[#This Row],[SUB]])</f>
        <v>-</v>
      </c>
      <c r="AO645" s="105">
        <f>BS_CONTROLE[[#This Row],[KM - Inicio]]</f>
        <v>0</v>
      </c>
      <c r="AP645" s="105">
        <f>BS_CONTROLE[[#This Row],[KM - Inicio]]</f>
        <v>0</v>
      </c>
      <c r="AQ645" s="108"/>
      <c r="AR645" s="108"/>
      <c r="AS645" s="108"/>
      <c r="AT645" s="135"/>
      <c r="AU645" s="135"/>
      <c r="AV645" s="13"/>
      <c r="AW645" s="13"/>
      <c r="AX645" s="176" t="str">
        <f>IF(D645="","*",IFERROR(IF(ISODD(COUNT(AR645:AW645)),"ERRO",SUM((AS645-AR645),(AU645-AT645),(AW645-AV645))),"ERRO"))</f>
        <v>*</v>
      </c>
      <c r="AY645" s="153"/>
      <c r="AZ645" s="109"/>
      <c r="BA645" s="9" t="str">
        <f>IFERROR(_xlfn.XLOOKUP(AH645, BS_ATIVIDADE[ATIVIDADE],BS_ATIVIDADE[UNIDADE] ), "*")</f>
        <v>*</v>
      </c>
      <c r="BB645" s="12" t="str" cm="1">
        <f t="array" ref="BB6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5" s="12" t="str" cm="1">
        <f t="array" ref="BC6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5" s="10" t="str" cm="1">
        <f t="array" ref="BD6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5" s="150"/>
      <c r="BF645" s="15"/>
      <c r="BG645" s="16"/>
      <c r="BH645" s="16"/>
      <c r="BI645" s="16"/>
      <c r="BJ645" s="17"/>
      <c r="BK645" s="15"/>
      <c r="BL645" s="130"/>
      <c r="BM645" s="130"/>
      <c r="BN645" s="130"/>
      <c r="BO645" s="17"/>
      <c r="BP645" s="11" t="str">
        <f t="shared" si="36"/>
        <v>Aderente</v>
      </c>
      <c r="BQ645" s="18" t="str">
        <f>IF(OR(B645="",E645=""),"*",AX645/O645)</f>
        <v>*</v>
      </c>
      <c r="BR645" s="18" t="str">
        <f>IF(OR(B645="",E645=""),"*",AZ645/P645)</f>
        <v>*</v>
      </c>
      <c r="BS645" s="210" t="str">
        <f t="shared" si="37"/>
        <v/>
      </c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</row>
    <row r="646" spans="1:122">
      <c r="A646" s="45" t="str">
        <f t="shared" si="35"/>
        <v/>
      </c>
      <c r="B646" s="102"/>
      <c r="C646" s="134" t="str">
        <f>IF(BS_CONTROLE[[#This Row],[DATA]]="","",WEEKNUM(BS_CONTROLE[[#This Row],[DATA]]))</f>
        <v/>
      </c>
      <c r="D646" s="104"/>
      <c r="E646" s="126"/>
      <c r="F646" s="142" t="str">
        <f>IF(D646="","*",VLOOKUP(E646,BS_ATIVIDADE[],3,FALSE))</f>
        <v>*</v>
      </c>
      <c r="G646" s="106"/>
      <c r="H646" s="106"/>
      <c r="I646" s="105"/>
      <c r="J646" s="105"/>
      <c r="K646" s="105"/>
      <c r="L646" s="127" t="str" cm="1">
        <f t="array" ref="L6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6" s="127" t="str" cm="1">
        <f t="array" ref="M6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6" s="106"/>
      <c r="O646" s="106"/>
      <c r="P646" s="105"/>
      <c r="Q646" s="9" t="str">
        <f>IF(E646=0, "*", IFERROR(_xlfn.XLOOKUP(E646, BS_ATIVIDADE[ATIVIDADE], BS_ATIVIDADE[UNIDADE]), "*"))</f>
        <v>*</v>
      </c>
      <c r="R646" s="128" t="str" cm="1">
        <f t="array" ref="R6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6" s="128" t="str" cm="1">
        <f t="array" ref="S6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6" s="10" t="str" cm="1">
        <f t="array" ref="T6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6" s="105"/>
      <c r="V646" s="151"/>
      <c r="W646" s="104"/>
      <c r="X646" s="129"/>
      <c r="Y646" s="104"/>
      <c r="Z646" s="105"/>
      <c r="AA646" s="103"/>
      <c r="AB646" s="152"/>
      <c r="AC646" s="107"/>
      <c r="AD646" s="105"/>
      <c r="AE646" s="105"/>
      <c r="AF646" s="105"/>
      <c r="AG646" s="14"/>
      <c r="AH646" s="126" t="str">
        <f>IF(BS_CONTROLE[[#This Row],[Atividade]]=0, "-", BS_CONTROLE[[#This Row],[Atividade]])</f>
        <v>-</v>
      </c>
      <c r="AI646" s="8" t="str">
        <f>IF(BS_CONTROLE[[#This Row],[Atividade]]=0, "-", BS_CONTROLE[[#This Row],[Atividade]])</f>
        <v>-</v>
      </c>
      <c r="AJ646" s="30">
        <f>BS_CONTROLE[[#This Row],[Local - Partida]]</f>
        <v>0</v>
      </c>
      <c r="AK646" s="30">
        <f>BS_CONTROLE[[#This Row],[Local - Encerramento]]</f>
        <v>0</v>
      </c>
      <c r="AL646" s="105" t="str">
        <f>IF(BS_CONTROLE[[#This Row],[Entre - Estações]]=0, "-", BS_CONTROLE[[#This Row],[Entre - Estações]])</f>
        <v>-</v>
      </c>
      <c r="AM646" s="105" t="str">
        <f>IF(BS_CONTROLE[[#This Row],[SB]]=0, "-", BS_CONTROLE[[#This Row],[SB]])</f>
        <v>-</v>
      </c>
      <c r="AN646" s="105" t="str">
        <f>IF(BS_CONTROLE[[#This Row],[SUB]]=0, "-", BS_CONTROLE[[#This Row],[SUB]])</f>
        <v>-</v>
      </c>
      <c r="AO646" s="105">
        <f>BS_CONTROLE[[#This Row],[KM - Inicio]]</f>
        <v>0</v>
      </c>
      <c r="AP646" s="105">
        <f>BS_CONTROLE[[#This Row],[KM - Inicio]]</f>
        <v>0</v>
      </c>
      <c r="AQ646" s="108"/>
      <c r="AR646" s="108"/>
      <c r="AS646" s="108"/>
      <c r="AT646" s="135"/>
      <c r="AU646" s="135"/>
      <c r="AV646" s="13"/>
      <c r="AW646" s="13"/>
      <c r="AX646" s="176" t="str">
        <f>IF(D646="","*",IFERROR(IF(ISODD(COUNT(AR646:AW646)),"ERRO",SUM((AS646-AR646),(AU646-AT646),(AW646-AV646))),"ERRO"))</f>
        <v>*</v>
      </c>
      <c r="AY646" s="153"/>
      <c r="AZ646" s="109"/>
      <c r="BA646" s="9" t="str">
        <f>IFERROR(_xlfn.XLOOKUP(AH646, BS_ATIVIDADE[ATIVIDADE],BS_ATIVIDADE[UNIDADE] ), "*")</f>
        <v>*</v>
      </c>
      <c r="BB646" s="12" t="str" cm="1">
        <f t="array" ref="BB6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6" s="12" t="str" cm="1">
        <f t="array" ref="BC6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6" s="10" t="str" cm="1">
        <f t="array" ref="BD6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6" s="150"/>
      <c r="BF646" s="15"/>
      <c r="BG646" s="16"/>
      <c r="BH646" s="16"/>
      <c r="BI646" s="16"/>
      <c r="BJ646" s="17"/>
      <c r="BK646" s="15"/>
      <c r="BL646" s="130"/>
      <c r="BM646" s="130"/>
      <c r="BN646" s="130"/>
      <c r="BO646" s="17"/>
      <c r="BP646" s="11" t="str">
        <f t="shared" si="36"/>
        <v>Aderente</v>
      </c>
      <c r="BQ646" s="18" t="str">
        <f>IF(OR(B646="",E646=""),"*",AX646/O646)</f>
        <v>*</v>
      </c>
      <c r="BR646" s="18" t="str">
        <f>IF(OR(B646="",E646=""),"*",AZ646/P646)</f>
        <v>*</v>
      </c>
      <c r="BS646" s="210" t="str">
        <f t="shared" si="37"/>
        <v/>
      </c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</row>
    <row r="647" spans="1:122">
      <c r="A647" s="45" t="str">
        <f t="shared" si="35"/>
        <v/>
      </c>
      <c r="B647" s="102"/>
      <c r="C647" s="134" t="str">
        <f>IF(BS_CONTROLE[[#This Row],[DATA]]="","",WEEKNUM(BS_CONTROLE[[#This Row],[DATA]]))</f>
        <v/>
      </c>
      <c r="D647" s="104"/>
      <c r="E647" s="126"/>
      <c r="F647" s="142" t="str">
        <f>IF(D647="","*",VLOOKUP(E647,BS_ATIVIDADE[],3,FALSE))</f>
        <v>*</v>
      </c>
      <c r="G647" s="106"/>
      <c r="H647" s="106"/>
      <c r="I647" s="105"/>
      <c r="J647" s="105"/>
      <c r="K647" s="105"/>
      <c r="L647" s="127" t="str" cm="1">
        <f t="array" ref="L6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7" s="127" t="str" cm="1">
        <f t="array" ref="M6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7" s="106"/>
      <c r="O647" s="106"/>
      <c r="P647" s="105"/>
      <c r="Q647" s="9" t="str">
        <f>IF(E647=0, "*", IFERROR(_xlfn.XLOOKUP(E647, BS_ATIVIDADE[ATIVIDADE], BS_ATIVIDADE[UNIDADE]), "*"))</f>
        <v>*</v>
      </c>
      <c r="R647" s="128" t="str" cm="1">
        <f t="array" ref="R6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7" s="128" t="str" cm="1">
        <f t="array" ref="S6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7" s="10" t="str" cm="1">
        <f t="array" ref="T6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7" s="105"/>
      <c r="V647" s="151"/>
      <c r="W647" s="104"/>
      <c r="X647" s="129"/>
      <c r="Y647" s="104"/>
      <c r="Z647" s="105"/>
      <c r="AA647" s="103"/>
      <c r="AB647" s="152"/>
      <c r="AC647" s="107"/>
      <c r="AD647" s="105"/>
      <c r="AE647" s="105"/>
      <c r="AF647" s="105"/>
      <c r="AG647" s="14"/>
      <c r="AH647" s="126" t="str">
        <f>IF(BS_CONTROLE[[#This Row],[Atividade]]=0, "-", BS_CONTROLE[[#This Row],[Atividade]])</f>
        <v>-</v>
      </c>
      <c r="AI647" s="8" t="str">
        <f>IF(BS_CONTROLE[[#This Row],[Atividade]]=0, "-", BS_CONTROLE[[#This Row],[Atividade]])</f>
        <v>-</v>
      </c>
      <c r="AJ647" s="30">
        <f>BS_CONTROLE[[#This Row],[Local - Partida]]</f>
        <v>0</v>
      </c>
      <c r="AK647" s="30">
        <f>BS_CONTROLE[[#This Row],[Local - Encerramento]]</f>
        <v>0</v>
      </c>
      <c r="AL647" s="105" t="str">
        <f>IF(BS_CONTROLE[[#This Row],[Entre - Estações]]=0, "-", BS_CONTROLE[[#This Row],[Entre - Estações]])</f>
        <v>-</v>
      </c>
      <c r="AM647" s="105" t="str">
        <f>IF(BS_CONTROLE[[#This Row],[SB]]=0, "-", BS_CONTROLE[[#This Row],[SB]])</f>
        <v>-</v>
      </c>
      <c r="AN647" s="105" t="str">
        <f>IF(BS_CONTROLE[[#This Row],[SUB]]=0, "-", BS_CONTROLE[[#This Row],[SUB]])</f>
        <v>-</v>
      </c>
      <c r="AO647" s="105">
        <f>BS_CONTROLE[[#This Row],[KM - Inicio]]</f>
        <v>0</v>
      </c>
      <c r="AP647" s="105">
        <f>BS_CONTROLE[[#This Row],[KM - Inicio]]</f>
        <v>0</v>
      </c>
      <c r="AQ647" s="108"/>
      <c r="AR647" s="108"/>
      <c r="AS647" s="108"/>
      <c r="AT647" s="135"/>
      <c r="AU647" s="135"/>
      <c r="AV647" s="13"/>
      <c r="AW647" s="13"/>
      <c r="AX647" s="176" t="str">
        <f>IF(D647="","*",IFERROR(IF(ISODD(COUNT(AR647:AW647)),"ERRO",SUM((AS647-AR647),(AU647-AT647),(AW647-AV647))),"ERRO"))</f>
        <v>*</v>
      </c>
      <c r="AY647" s="153"/>
      <c r="AZ647" s="109"/>
      <c r="BA647" s="9" t="str">
        <f>IFERROR(_xlfn.XLOOKUP(AH647, BS_ATIVIDADE[ATIVIDADE],BS_ATIVIDADE[UNIDADE] ), "*")</f>
        <v>*</v>
      </c>
      <c r="BB647" s="12" t="str" cm="1">
        <f t="array" ref="BB6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7" s="12" t="str" cm="1">
        <f t="array" ref="BC6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7" s="10" t="str" cm="1">
        <f t="array" ref="BD6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7" s="150"/>
      <c r="BF647" s="15"/>
      <c r="BG647" s="16"/>
      <c r="BH647" s="16"/>
      <c r="BI647" s="16"/>
      <c r="BJ647" s="17"/>
      <c r="BK647" s="15"/>
      <c r="BL647" s="130"/>
      <c r="BM647" s="130"/>
      <c r="BN647" s="130"/>
      <c r="BO647" s="17"/>
      <c r="BP647" s="11" t="str">
        <f t="shared" si="36"/>
        <v>Aderente</v>
      </c>
      <c r="BQ647" s="18" t="str">
        <f>IF(OR(B647="",E647=""),"*",AX647/O647)</f>
        <v>*</v>
      </c>
      <c r="BR647" s="18" t="str">
        <f>IF(OR(B647="",E647=""),"*",AZ647/P647)</f>
        <v>*</v>
      </c>
      <c r="BS647" s="210" t="str">
        <f t="shared" si="37"/>
        <v/>
      </c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</row>
    <row r="648" spans="1:122">
      <c r="A648" s="45" t="str">
        <f t="shared" si="35"/>
        <v/>
      </c>
      <c r="B648" s="102"/>
      <c r="C648" s="134" t="str">
        <f>IF(BS_CONTROLE[[#This Row],[DATA]]="","",WEEKNUM(BS_CONTROLE[[#This Row],[DATA]]))</f>
        <v/>
      </c>
      <c r="D648" s="104"/>
      <c r="E648" s="126"/>
      <c r="F648" s="142" t="str">
        <f>IF(D648="","*",VLOOKUP(E648,BS_ATIVIDADE[],3,FALSE))</f>
        <v>*</v>
      </c>
      <c r="G648" s="106"/>
      <c r="H648" s="106"/>
      <c r="I648" s="105"/>
      <c r="J648" s="105"/>
      <c r="K648" s="105"/>
      <c r="L648" s="127" t="str" cm="1">
        <f t="array" ref="L6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8" s="127" t="str" cm="1">
        <f t="array" ref="M6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8" s="106"/>
      <c r="O648" s="106"/>
      <c r="P648" s="105"/>
      <c r="Q648" s="9" t="str">
        <f>IF(E648=0, "*", IFERROR(_xlfn.XLOOKUP(E648, BS_ATIVIDADE[ATIVIDADE], BS_ATIVIDADE[UNIDADE]), "*"))</f>
        <v>*</v>
      </c>
      <c r="R648" s="128" t="str" cm="1">
        <f t="array" ref="R6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8" s="128" t="str" cm="1">
        <f t="array" ref="S6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8" s="10" t="str" cm="1">
        <f t="array" ref="T6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8" s="105"/>
      <c r="V648" s="151"/>
      <c r="W648" s="104"/>
      <c r="X648" s="129"/>
      <c r="Y648" s="104"/>
      <c r="Z648" s="105"/>
      <c r="AA648" s="103"/>
      <c r="AB648" s="152"/>
      <c r="AC648" s="107"/>
      <c r="AD648" s="105"/>
      <c r="AE648" s="105"/>
      <c r="AF648" s="105"/>
      <c r="AG648" s="14"/>
      <c r="AH648" s="126" t="str">
        <f>IF(BS_CONTROLE[[#This Row],[Atividade]]=0, "-", BS_CONTROLE[[#This Row],[Atividade]])</f>
        <v>-</v>
      </c>
      <c r="AI648" s="8" t="str">
        <f>IF(BS_CONTROLE[[#This Row],[Atividade]]=0, "-", BS_CONTROLE[[#This Row],[Atividade]])</f>
        <v>-</v>
      </c>
      <c r="AJ648" s="30">
        <f>BS_CONTROLE[[#This Row],[Local - Partida]]</f>
        <v>0</v>
      </c>
      <c r="AK648" s="30">
        <f>BS_CONTROLE[[#This Row],[Local - Encerramento]]</f>
        <v>0</v>
      </c>
      <c r="AL648" s="105" t="str">
        <f>IF(BS_CONTROLE[[#This Row],[Entre - Estações]]=0, "-", BS_CONTROLE[[#This Row],[Entre - Estações]])</f>
        <v>-</v>
      </c>
      <c r="AM648" s="105" t="str">
        <f>IF(BS_CONTROLE[[#This Row],[SB]]=0, "-", BS_CONTROLE[[#This Row],[SB]])</f>
        <v>-</v>
      </c>
      <c r="AN648" s="105" t="str">
        <f>IF(BS_CONTROLE[[#This Row],[SUB]]=0, "-", BS_CONTROLE[[#This Row],[SUB]])</f>
        <v>-</v>
      </c>
      <c r="AO648" s="105">
        <f>BS_CONTROLE[[#This Row],[KM - Inicio]]</f>
        <v>0</v>
      </c>
      <c r="AP648" s="105">
        <f>BS_CONTROLE[[#This Row],[KM - Inicio]]</f>
        <v>0</v>
      </c>
      <c r="AQ648" s="108"/>
      <c r="AR648" s="108"/>
      <c r="AS648" s="108"/>
      <c r="AT648" s="135"/>
      <c r="AU648" s="135"/>
      <c r="AV648" s="13"/>
      <c r="AW648" s="13"/>
      <c r="AX648" s="176" t="str">
        <f>IF(D648="","*",IFERROR(IF(ISODD(COUNT(AR648:AW648)),"ERRO",SUM((AS648-AR648),(AU648-AT648),(AW648-AV648))),"ERRO"))</f>
        <v>*</v>
      </c>
      <c r="AY648" s="153"/>
      <c r="AZ648" s="109"/>
      <c r="BA648" s="9" t="str">
        <f>IFERROR(_xlfn.XLOOKUP(AH648, BS_ATIVIDADE[ATIVIDADE],BS_ATIVIDADE[UNIDADE] ), "*")</f>
        <v>*</v>
      </c>
      <c r="BB648" s="12" t="str" cm="1">
        <f t="array" ref="BB6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8" s="12" t="str" cm="1">
        <f t="array" ref="BC6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8" s="10" t="str" cm="1">
        <f t="array" ref="BD6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8" s="150"/>
      <c r="BF648" s="15"/>
      <c r="BG648" s="16"/>
      <c r="BH648" s="16"/>
      <c r="BI648" s="16"/>
      <c r="BJ648" s="17"/>
      <c r="BK648" s="15"/>
      <c r="BL648" s="130"/>
      <c r="BM648" s="130"/>
      <c r="BN648" s="130"/>
      <c r="BO648" s="17"/>
      <c r="BP648" s="11" t="str">
        <f t="shared" si="36"/>
        <v>Aderente</v>
      </c>
      <c r="BQ648" s="18" t="str">
        <f>IF(OR(B648="",E648=""),"*",AX648/O648)</f>
        <v>*</v>
      </c>
      <c r="BR648" s="18" t="str">
        <f>IF(OR(B648="",E648=""),"*",AZ648/P648)</f>
        <v>*</v>
      </c>
      <c r="BS648" s="210" t="str">
        <f t="shared" si="37"/>
        <v/>
      </c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</row>
    <row r="649" spans="1:122">
      <c r="A649" s="45" t="str">
        <f t="shared" si="35"/>
        <v/>
      </c>
      <c r="B649" s="102"/>
      <c r="C649" s="134" t="str">
        <f>IF(BS_CONTROLE[[#This Row],[DATA]]="","",WEEKNUM(BS_CONTROLE[[#This Row],[DATA]]))</f>
        <v/>
      </c>
      <c r="D649" s="104"/>
      <c r="E649" s="126"/>
      <c r="F649" s="142" t="str">
        <f>IF(D649="","*",VLOOKUP(E649,BS_ATIVIDADE[],3,FALSE))</f>
        <v>*</v>
      </c>
      <c r="G649" s="106"/>
      <c r="H649" s="106"/>
      <c r="I649" s="105"/>
      <c r="J649" s="105"/>
      <c r="K649" s="105"/>
      <c r="L649" s="127" t="str" cm="1">
        <f t="array" ref="L6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49" s="127" t="str" cm="1">
        <f t="array" ref="M6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49" s="106"/>
      <c r="O649" s="106"/>
      <c r="P649" s="105"/>
      <c r="Q649" s="9" t="str">
        <f>IF(E649=0, "*", IFERROR(_xlfn.XLOOKUP(E649, BS_ATIVIDADE[ATIVIDADE], BS_ATIVIDADE[UNIDADE]), "*"))</f>
        <v>*</v>
      </c>
      <c r="R649" s="128" t="str" cm="1">
        <f t="array" ref="R6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49" s="128" t="str" cm="1">
        <f t="array" ref="S6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49" s="10" t="str" cm="1">
        <f t="array" ref="T6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49" s="105"/>
      <c r="V649" s="151"/>
      <c r="W649" s="104"/>
      <c r="X649" s="129"/>
      <c r="Y649" s="104"/>
      <c r="Z649" s="105"/>
      <c r="AA649" s="103"/>
      <c r="AB649" s="152"/>
      <c r="AC649" s="107"/>
      <c r="AD649" s="105"/>
      <c r="AE649" s="105"/>
      <c r="AF649" s="105"/>
      <c r="AG649" s="14"/>
      <c r="AH649" s="126" t="str">
        <f>IF(BS_CONTROLE[[#This Row],[Atividade]]=0, "-", BS_CONTROLE[[#This Row],[Atividade]])</f>
        <v>-</v>
      </c>
      <c r="AI649" s="8" t="str">
        <f>IF(BS_CONTROLE[[#This Row],[Atividade]]=0, "-", BS_CONTROLE[[#This Row],[Atividade]])</f>
        <v>-</v>
      </c>
      <c r="AJ649" s="30">
        <f>BS_CONTROLE[[#This Row],[Local - Partida]]</f>
        <v>0</v>
      </c>
      <c r="AK649" s="30">
        <f>BS_CONTROLE[[#This Row],[Local - Encerramento]]</f>
        <v>0</v>
      </c>
      <c r="AL649" s="105" t="str">
        <f>IF(BS_CONTROLE[[#This Row],[Entre - Estações]]=0, "-", BS_CONTROLE[[#This Row],[Entre - Estações]])</f>
        <v>-</v>
      </c>
      <c r="AM649" s="105" t="str">
        <f>IF(BS_CONTROLE[[#This Row],[SB]]=0, "-", BS_CONTROLE[[#This Row],[SB]])</f>
        <v>-</v>
      </c>
      <c r="AN649" s="105" t="str">
        <f>IF(BS_CONTROLE[[#This Row],[SUB]]=0, "-", BS_CONTROLE[[#This Row],[SUB]])</f>
        <v>-</v>
      </c>
      <c r="AO649" s="105">
        <f>BS_CONTROLE[[#This Row],[KM - Inicio]]</f>
        <v>0</v>
      </c>
      <c r="AP649" s="105">
        <f>BS_CONTROLE[[#This Row],[KM - Inicio]]</f>
        <v>0</v>
      </c>
      <c r="AQ649" s="108"/>
      <c r="AR649" s="108"/>
      <c r="AS649" s="108"/>
      <c r="AT649" s="135"/>
      <c r="AU649" s="135"/>
      <c r="AV649" s="13"/>
      <c r="AW649" s="13"/>
      <c r="AX649" s="176" t="str">
        <f>IF(D649="","*",IFERROR(IF(ISODD(COUNT(AR649:AW649)),"ERRO",SUM((AS649-AR649),(AU649-AT649),(AW649-AV649))),"ERRO"))</f>
        <v>*</v>
      </c>
      <c r="AY649" s="153"/>
      <c r="AZ649" s="109"/>
      <c r="BA649" s="9" t="str">
        <f>IFERROR(_xlfn.XLOOKUP(AH649, BS_ATIVIDADE[ATIVIDADE],BS_ATIVIDADE[UNIDADE] ), "*")</f>
        <v>*</v>
      </c>
      <c r="BB649" s="12" t="str" cm="1">
        <f t="array" ref="BB6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49" s="12" t="str" cm="1">
        <f t="array" ref="BC6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49" s="10" t="str" cm="1">
        <f t="array" ref="BD6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49" s="150"/>
      <c r="BF649" s="15"/>
      <c r="BG649" s="16"/>
      <c r="BH649" s="16"/>
      <c r="BI649" s="16"/>
      <c r="BJ649" s="17"/>
      <c r="BK649" s="15"/>
      <c r="BL649" s="130"/>
      <c r="BM649" s="130"/>
      <c r="BN649" s="130"/>
      <c r="BO649" s="17"/>
      <c r="BP649" s="11" t="str">
        <f t="shared" si="36"/>
        <v>Aderente</v>
      </c>
      <c r="BQ649" s="18" t="str">
        <f>IF(OR(B649="",E649=""),"*",AX649/O649)</f>
        <v>*</v>
      </c>
      <c r="BR649" s="18" t="str">
        <f>IF(OR(B649="",E649=""),"*",AZ649/P649)</f>
        <v>*</v>
      </c>
      <c r="BS649" s="210" t="str">
        <f t="shared" si="37"/>
        <v/>
      </c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</row>
    <row r="650" spans="1:122">
      <c r="A650" s="45" t="str">
        <f t="shared" si="35"/>
        <v/>
      </c>
      <c r="B650" s="102"/>
      <c r="C650" s="134" t="str">
        <f>IF(BS_CONTROLE[[#This Row],[DATA]]="","",WEEKNUM(BS_CONTROLE[[#This Row],[DATA]]))</f>
        <v/>
      </c>
      <c r="D650" s="104"/>
      <c r="E650" s="126"/>
      <c r="F650" s="142" t="str">
        <f>IF(D650="","*",VLOOKUP(E650,BS_ATIVIDADE[],3,FALSE))</f>
        <v>*</v>
      </c>
      <c r="G650" s="106"/>
      <c r="H650" s="106"/>
      <c r="I650" s="105"/>
      <c r="J650" s="105"/>
      <c r="K650" s="105"/>
      <c r="L650" s="127" t="str" cm="1">
        <f t="array" ref="L6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0" s="127" t="str" cm="1">
        <f t="array" ref="M6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0" s="106"/>
      <c r="O650" s="106"/>
      <c r="P650" s="105"/>
      <c r="Q650" s="9" t="str">
        <f>IF(E650=0, "*", IFERROR(_xlfn.XLOOKUP(E650, BS_ATIVIDADE[ATIVIDADE], BS_ATIVIDADE[UNIDADE]), "*"))</f>
        <v>*</v>
      </c>
      <c r="R650" s="128" t="str" cm="1">
        <f t="array" ref="R6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0" s="128" t="str" cm="1">
        <f t="array" ref="S6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0" s="10" t="str" cm="1">
        <f t="array" ref="T6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0" s="105"/>
      <c r="V650" s="151"/>
      <c r="W650" s="104"/>
      <c r="X650" s="129"/>
      <c r="Y650" s="104"/>
      <c r="Z650" s="105"/>
      <c r="AA650" s="103"/>
      <c r="AB650" s="152"/>
      <c r="AC650" s="107"/>
      <c r="AD650" s="105"/>
      <c r="AE650" s="105"/>
      <c r="AF650" s="105"/>
      <c r="AG650" s="14"/>
      <c r="AH650" s="126" t="str">
        <f>IF(BS_CONTROLE[[#This Row],[Atividade]]=0, "-", BS_CONTROLE[[#This Row],[Atividade]])</f>
        <v>-</v>
      </c>
      <c r="AI650" s="8" t="str">
        <f>IF(BS_CONTROLE[[#This Row],[Atividade]]=0, "-", BS_CONTROLE[[#This Row],[Atividade]])</f>
        <v>-</v>
      </c>
      <c r="AJ650" s="30">
        <f>BS_CONTROLE[[#This Row],[Local - Partida]]</f>
        <v>0</v>
      </c>
      <c r="AK650" s="30">
        <f>BS_CONTROLE[[#This Row],[Local - Encerramento]]</f>
        <v>0</v>
      </c>
      <c r="AL650" s="105" t="str">
        <f>IF(BS_CONTROLE[[#This Row],[Entre - Estações]]=0, "-", BS_CONTROLE[[#This Row],[Entre - Estações]])</f>
        <v>-</v>
      </c>
      <c r="AM650" s="105" t="str">
        <f>IF(BS_CONTROLE[[#This Row],[SB]]=0, "-", BS_CONTROLE[[#This Row],[SB]])</f>
        <v>-</v>
      </c>
      <c r="AN650" s="105" t="str">
        <f>IF(BS_CONTROLE[[#This Row],[SUB]]=0, "-", BS_CONTROLE[[#This Row],[SUB]])</f>
        <v>-</v>
      </c>
      <c r="AO650" s="105">
        <f>BS_CONTROLE[[#This Row],[KM - Inicio]]</f>
        <v>0</v>
      </c>
      <c r="AP650" s="105">
        <f>BS_CONTROLE[[#This Row],[KM - Inicio]]</f>
        <v>0</v>
      </c>
      <c r="AQ650" s="108"/>
      <c r="AR650" s="108"/>
      <c r="AS650" s="108"/>
      <c r="AT650" s="135"/>
      <c r="AU650" s="135"/>
      <c r="AV650" s="13"/>
      <c r="AW650" s="13"/>
      <c r="AX650" s="176" t="str">
        <f>IF(D650="","*",IFERROR(IF(ISODD(COUNT(AR650:AW650)),"ERRO",SUM((AS650-AR650),(AU650-AT650),(AW650-AV650))),"ERRO"))</f>
        <v>*</v>
      </c>
      <c r="AY650" s="153"/>
      <c r="AZ650" s="109"/>
      <c r="BA650" s="9" t="str">
        <f>IFERROR(_xlfn.XLOOKUP(AH650, BS_ATIVIDADE[ATIVIDADE],BS_ATIVIDADE[UNIDADE] ), "*")</f>
        <v>*</v>
      </c>
      <c r="BB650" s="12" t="str" cm="1">
        <f t="array" ref="BB6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0" s="12" t="str" cm="1">
        <f t="array" ref="BC6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0" s="10" t="str" cm="1">
        <f t="array" ref="BD6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0" s="150"/>
      <c r="BF650" s="15"/>
      <c r="BG650" s="16"/>
      <c r="BH650" s="16"/>
      <c r="BI650" s="16"/>
      <c r="BJ650" s="17"/>
      <c r="BK650" s="15"/>
      <c r="BL650" s="130"/>
      <c r="BM650" s="130"/>
      <c r="BN650" s="130"/>
      <c r="BO650" s="17"/>
      <c r="BP650" s="11" t="str">
        <f t="shared" si="36"/>
        <v>Aderente</v>
      </c>
      <c r="BQ650" s="18" t="str">
        <f>IF(OR(B650="",E650=""),"*",AX650/O650)</f>
        <v>*</v>
      </c>
      <c r="BR650" s="18" t="str">
        <f>IF(OR(B650="",E650=""),"*",AZ650/P650)</f>
        <v>*</v>
      </c>
      <c r="BS650" s="210" t="str">
        <f t="shared" si="37"/>
        <v/>
      </c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</row>
    <row r="651" spans="1:122">
      <c r="A651" s="45" t="str">
        <f t="shared" si="35"/>
        <v/>
      </c>
      <c r="B651" s="102"/>
      <c r="C651" s="134" t="str">
        <f>IF(BS_CONTROLE[[#This Row],[DATA]]="","",WEEKNUM(BS_CONTROLE[[#This Row],[DATA]]))</f>
        <v/>
      </c>
      <c r="D651" s="104"/>
      <c r="E651" s="126"/>
      <c r="F651" s="142" t="str">
        <f>IF(D651="","*",VLOOKUP(E651,BS_ATIVIDADE[],3,FALSE))</f>
        <v>*</v>
      </c>
      <c r="G651" s="106"/>
      <c r="H651" s="106"/>
      <c r="I651" s="105"/>
      <c r="J651" s="105"/>
      <c r="K651" s="105"/>
      <c r="L651" s="127" t="str" cm="1">
        <f t="array" ref="L6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1" s="127" t="str" cm="1">
        <f t="array" ref="M6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1" s="106"/>
      <c r="O651" s="106"/>
      <c r="P651" s="105"/>
      <c r="Q651" s="9" t="str">
        <f>IF(E651=0, "*", IFERROR(_xlfn.XLOOKUP(E651, BS_ATIVIDADE[ATIVIDADE], BS_ATIVIDADE[UNIDADE]), "*"))</f>
        <v>*</v>
      </c>
      <c r="R651" s="128" t="str" cm="1">
        <f t="array" ref="R6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1" s="128" t="str" cm="1">
        <f t="array" ref="S6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1" s="10" t="str" cm="1">
        <f t="array" ref="T6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1" s="105"/>
      <c r="V651" s="151"/>
      <c r="W651" s="104"/>
      <c r="X651" s="129"/>
      <c r="Y651" s="104"/>
      <c r="Z651" s="105"/>
      <c r="AA651" s="103"/>
      <c r="AB651" s="152"/>
      <c r="AC651" s="107"/>
      <c r="AD651" s="105"/>
      <c r="AE651" s="105"/>
      <c r="AF651" s="105"/>
      <c r="AG651" s="14"/>
      <c r="AH651" s="126" t="str">
        <f>IF(BS_CONTROLE[[#This Row],[Atividade]]=0, "-", BS_CONTROLE[[#This Row],[Atividade]])</f>
        <v>-</v>
      </c>
      <c r="AI651" s="8" t="str">
        <f>IF(BS_CONTROLE[[#This Row],[Atividade]]=0, "-", BS_CONTROLE[[#This Row],[Atividade]])</f>
        <v>-</v>
      </c>
      <c r="AJ651" s="30">
        <f>BS_CONTROLE[[#This Row],[Local - Partida]]</f>
        <v>0</v>
      </c>
      <c r="AK651" s="30">
        <f>BS_CONTROLE[[#This Row],[Local - Encerramento]]</f>
        <v>0</v>
      </c>
      <c r="AL651" s="105" t="str">
        <f>IF(BS_CONTROLE[[#This Row],[Entre - Estações]]=0, "-", BS_CONTROLE[[#This Row],[Entre - Estações]])</f>
        <v>-</v>
      </c>
      <c r="AM651" s="105" t="str">
        <f>IF(BS_CONTROLE[[#This Row],[SB]]=0, "-", BS_CONTROLE[[#This Row],[SB]])</f>
        <v>-</v>
      </c>
      <c r="AN651" s="105" t="str">
        <f>IF(BS_CONTROLE[[#This Row],[SUB]]=0, "-", BS_CONTROLE[[#This Row],[SUB]])</f>
        <v>-</v>
      </c>
      <c r="AO651" s="105">
        <f>BS_CONTROLE[[#This Row],[KM - Inicio]]</f>
        <v>0</v>
      </c>
      <c r="AP651" s="105">
        <f>BS_CONTROLE[[#This Row],[KM - Inicio]]</f>
        <v>0</v>
      </c>
      <c r="AQ651" s="108"/>
      <c r="AR651" s="108"/>
      <c r="AS651" s="108"/>
      <c r="AT651" s="135"/>
      <c r="AU651" s="135"/>
      <c r="AV651" s="13"/>
      <c r="AW651" s="13"/>
      <c r="AX651" s="176" t="str">
        <f>IF(D651="","*",IFERROR(IF(ISODD(COUNT(AR651:AW651)),"ERRO",SUM((AS651-AR651),(AU651-AT651),(AW651-AV651))),"ERRO"))</f>
        <v>*</v>
      </c>
      <c r="AY651" s="153"/>
      <c r="AZ651" s="109"/>
      <c r="BA651" s="9" t="str">
        <f>IFERROR(_xlfn.XLOOKUP(AH651, BS_ATIVIDADE[ATIVIDADE],BS_ATIVIDADE[UNIDADE] ), "*")</f>
        <v>*</v>
      </c>
      <c r="BB651" s="12" t="str" cm="1">
        <f t="array" ref="BB6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1" s="12" t="str" cm="1">
        <f t="array" ref="BC6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1" s="10" t="str" cm="1">
        <f t="array" ref="BD6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1" s="150"/>
      <c r="BF651" s="15"/>
      <c r="BG651" s="16"/>
      <c r="BH651" s="16"/>
      <c r="BI651" s="16"/>
      <c r="BJ651" s="17"/>
      <c r="BK651" s="15"/>
      <c r="BL651" s="130"/>
      <c r="BM651" s="130"/>
      <c r="BN651" s="130"/>
      <c r="BO651" s="17"/>
      <c r="BP651" s="11" t="str">
        <f t="shared" si="36"/>
        <v>Aderente</v>
      </c>
      <c r="BQ651" s="18" t="str">
        <f>IF(OR(B651="",E651=""),"*",AX651/O651)</f>
        <v>*</v>
      </c>
      <c r="BR651" s="18" t="str">
        <f>IF(OR(B651="",E651=""),"*",AZ651/P651)</f>
        <v>*</v>
      </c>
      <c r="BS651" s="210" t="str">
        <f t="shared" si="37"/>
        <v/>
      </c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</row>
    <row r="652" spans="1:122">
      <c r="A652" s="45" t="str">
        <f t="shared" si="35"/>
        <v/>
      </c>
      <c r="B652" s="102"/>
      <c r="C652" s="134" t="str">
        <f>IF(BS_CONTROLE[[#This Row],[DATA]]="","",WEEKNUM(BS_CONTROLE[[#This Row],[DATA]]))</f>
        <v/>
      </c>
      <c r="D652" s="104"/>
      <c r="E652" s="126"/>
      <c r="F652" s="142" t="str">
        <f>IF(D652="","*",VLOOKUP(E652,BS_ATIVIDADE[],3,FALSE))</f>
        <v>*</v>
      </c>
      <c r="G652" s="106"/>
      <c r="H652" s="106"/>
      <c r="I652" s="105"/>
      <c r="J652" s="105"/>
      <c r="K652" s="105"/>
      <c r="L652" s="127" t="str" cm="1">
        <f t="array" ref="L6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2" s="127" t="str" cm="1">
        <f t="array" ref="M6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2" s="106"/>
      <c r="O652" s="106"/>
      <c r="P652" s="105"/>
      <c r="Q652" s="9" t="str">
        <f>IF(E652=0, "*", IFERROR(_xlfn.XLOOKUP(E652, BS_ATIVIDADE[ATIVIDADE], BS_ATIVIDADE[UNIDADE]), "*"))</f>
        <v>*</v>
      </c>
      <c r="R652" s="128" t="str" cm="1">
        <f t="array" ref="R6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2" s="128" t="str" cm="1">
        <f t="array" ref="S6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2" s="10" t="str" cm="1">
        <f t="array" ref="T6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2" s="105"/>
      <c r="V652" s="151"/>
      <c r="W652" s="104"/>
      <c r="X652" s="129"/>
      <c r="Y652" s="104"/>
      <c r="Z652" s="105"/>
      <c r="AA652" s="103"/>
      <c r="AB652" s="152"/>
      <c r="AC652" s="107"/>
      <c r="AD652" s="105"/>
      <c r="AE652" s="105"/>
      <c r="AF652" s="105"/>
      <c r="AG652" s="14"/>
      <c r="AH652" s="126" t="str">
        <f>IF(BS_CONTROLE[[#This Row],[Atividade]]=0, "-", BS_CONTROLE[[#This Row],[Atividade]])</f>
        <v>-</v>
      </c>
      <c r="AI652" s="8" t="str">
        <f>IF(BS_CONTROLE[[#This Row],[Atividade]]=0, "-", BS_CONTROLE[[#This Row],[Atividade]])</f>
        <v>-</v>
      </c>
      <c r="AJ652" s="30">
        <f>BS_CONTROLE[[#This Row],[Local - Partida]]</f>
        <v>0</v>
      </c>
      <c r="AK652" s="30">
        <f>BS_CONTROLE[[#This Row],[Local - Encerramento]]</f>
        <v>0</v>
      </c>
      <c r="AL652" s="105" t="str">
        <f>IF(BS_CONTROLE[[#This Row],[Entre - Estações]]=0, "-", BS_CONTROLE[[#This Row],[Entre - Estações]])</f>
        <v>-</v>
      </c>
      <c r="AM652" s="105" t="str">
        <f>IF(BS_CONTROLE[[#This Row],[SB]]=0, "-", BS_CONTROLE[[#This Row],[SB]])</f>
        <v>-</v>
      </c>
      <c r="AN652" s="105" t="str">
        <f>IF(BS_CONTROLE[[#This Row],[SUB]]=0, "-", BS_CONTROLE[[#This Row],[SUB]])</f>
        <v>-</v>
      </c>
      <c r="AO652" s="105">
        <f>BS_CONTROLE[[#This Row],[KM - Inicio]]</f>
        <v>0</v>
      </c>
      <c r="AP652" s="105">
        <f>BS_CONTROLE[[#This Row],[KM - Inicio]]</f>
        <v>0</v>
      </c>
      <c r="AQ652" s="108"/>
      <c r="AR652" s="108"/>
      <c r="AS652" s="108"/>
      <c r="AT652" s="135"/>
      <c r="AU652" s="135"/>
      <c r="AV652" s="13"/>
      <c r="AW652" s="13"/>
      <c r="AX652" s="176" t="str">
        <f>IF(D652="","*",IFERROR(IF(ISODD(COUNT(AR652:AW652)),"ERRO",SUM((AS652-AR652),(AU652-AT652),(AW652-AV652))),"ERRO"))</f>
        <v>*</v>
      </c>
      <c r="AY652" s="153"/>
      <c r="AZ652" s="109"/>
      <c r="BA652" s="9" t="str">
        <f>IFERROR(_xlfn.XLOOKUP(AH652, BS_ATIVIDADE[ATIVIDADE],BS_ATIVIDADE[UNIDADE] ), "*")</f>
        <v>*</v>
      </c>
      <c r="BB652" s="12" t="str" cm="1">
        <f t="array" ref="BB6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2" s="12" t="str" cm="1">
        <f t="array" ref="BC6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2" s="10" t="str" cm="1">
        <f t="array" ref="BD6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2" s="150"/>
      <c r="BF652" s="15"/>
      <c r="BG652" s="16"/>
      <c r="BH652" s="16"/>
      <c r="BI652" s="16"/>
      <c r="BJ652" s="17"/>
      <c r="BK652" s="15"/>
      <c r="BL652" s="130"/>
      <c r="BM652" s="130"/>
      <c r="BN652" s="130"/>
      <c r="BO652" s="17"/>
      <c r="BP652" s="11" t="str">
        <f t="shared" si="36"/>
        <v>Aderente</v>
      </c>
      <c r="BQ652" s="18" t="str">
        <f>IF(OR(B652="",E652=""),"*",AX652/O652)</f>
        <v>*</v>
      </c>
      <c r="BR652" s="18" t="str">
        <f>IF(OR(B652="",E652=""),"*",AZ652/P652)</f>
        <v>*</v>
      </c>
      <c r="BS652" s="210" t="str">
        <f t="shared" si="37"/>
        <v/>
      </c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</row>
    <row r="653" spans="1:122">
      <c r="A653" s="45" t="str">
        <f t="shared" si="35"/>
        <v/>
      </c>
      <c r="B653" s="102"/>
      <c r="C653" s="134" t="str">
        <f>IF(BS_CONTROLE[[#This Row],[DATA]]="","",WEEKNUM(BS_CONTROLE[[#This Row],[DATA]]))</f>
        <v/>
      </c>
      <c r="D653" s="104"/>
      <c r="E653" s="126"/>
      <c r="F653" s="142" t="str">
        <f>IF(D653="","*",VLOOKUP(E653,BS_ATIVIDADE[],3,FALSE))</f>
        <v>*</v>
      </c>
      <c r="G653" s="106"/>
      <c r="H653" s="106"/>
      <c r="I653" s="105"/>
      <c r="J653" s="105"/>
      <c r="K653" s="105"/>
      <c r="L653" s="127" t="str" cm="1">
        <f t="array" ref="L6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3" s="127" t="str" cm="1">
        <f t="array" ref="M6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3" s="106"/>
      <c r="O653" s="106"/>
      <c r="P653" s="105"/>
      <c r="Q653" s="9" t="str">
        <f>IF(E653=0, "*", IFERROR(_xlfn.XLOOKUP(E653, BS_ATIVIDADE[ATIVIDADE], BS_ATIVIDADE[UNIDADE]), "*"))</f>
        <v>*</v>
      </c>
      <c r="R653" s="128" t="str" cm="1">
        <f t="array" ref="R6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3" s="128" t="str" cm="1">
        <f t="array" ref="S6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3" s="10" t="str" cm="1">
        <f t="array" ref="T6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3" s="105"/>
      <c r="V653" s="151"/>
      <c r="W653" s="104"/>
      <c r="X653" s="129"/>
      <c r="Y653" s="104"/>
      <c r="Z653" s="105"/>
      <c r="AA653" s="103"/>
      <c r="AB653" s="152"/>
      <c r="AC653" s="107"/>
      <c r="AD653" s="105"/>
      <c r="AE653" s="105"/>
      <c r="AF653" s="105"/>
      <c r="AG653" s="14"/>
      <c r="AH653" s="126" t="str">
        <f>IF(BS_CONTROLE[[#This Row],[Atividade]]=0, "-", BS_CONTROLE[[#This Row],[Atividade]])</f>
        <v>-</v>
      </c>
      <c r="AI653" s="8" t="str">
        <f>IF(BS_CONTROLE[[#This Row],[Atividade]]=0, "-", BS_CONTROLE[[#This Row],[Atividade]])</f>
        <v>-</v>
      </c>
      <c r="AJ653" s="30">
        <f>BS_CONTROLE[[#This Row],[Local - Partida]]</f>
        <v>0</v>
      </c>
      <c r="AK653" s="30">
        <f>BS_CONTROLE[[#This Row],[Local - Encerramento]]</f>
        <v>0</v>
      </c>
      <c r="AL653" s="105" t="str">
        <f>IF(BS_CONTROLE[[#This Row],[Entre - Estações]]=0, "-", BS_CONTROLE[[#This Row],[Entre - Estações]])</f>
        <v>-</v>
      </c>
      <c r="AM653" s="105" t="str">
        <f>IF(BS_CONTROLE[[#This Row],[SB]]=0, "-", BS_CONTROLE[[#This Row],[SB]])</f>
        <v>-</v>
      </c>
      <c r="AN653" s="105" t="str">
        <f>IF(BS_CONTROLE[[#This Row],[SUB]]=0, "-", BS_CONTROLE[[#This Row],[SUB]])</f>
        <v>-</v>
      </c>
      <c r="AO653" s="105">
        <f>BS_CONTROLE[[#This Row],[KM - Inicio]]</f>
        <v>0</v>
      </c>
      <c r="AP653" s="105">
        <f>BS_CONTROLE[[#This Row],[KM - Inicio]]</f>
        <v>0</v>
      </c>
      <c r="AQ653" s="108"/>
      <c r="AR653" s="108"/>
      <c r="AS653" s="108"/>
      <c r="AT653" s="135"/>
      <c r="AU653" s="135"/>
      <c r="AV653" s="13"/>
      <c r="AW653" s="13"/>
      <c r="AX653" s="176" t="str">
        <f>IF(D653="","*",IFERROR(IF(ISODD(COUNT(AR653:AW653)),"ERRO",SUM((AS653-AR653),(AU653-AT653),(AW653-AV653))),"ERRO"))</f>
        <v>*</v>
      </c>
      <c r="AY653" s="153"/>
      <c r="AZ653" s="109"/>
      <c r="BA653" s="9" t="str">
        <f>IFERROR(_xlfn.XLOOKUP(AH653, BS_ATIVIDADE[ATIVIDADE],BS_ATIVIDADE[UNIDADE] ), "*")</f>
        <v>*</v>
      </c>
      <c r="BB653" s="12" t="str" cm="1">
        <f t="array" ref="BB6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3" s="12" t="str" cm="1">
        <f t="array" ref="BC6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3" s="10" t="str" cm="1">
        <f t="array" ref="BD6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3" s="150"/>
      <c r="BF653" s="15"/>
      <c r="BG653" s="16"/>
      <c r="BH653" s="16"/>
      <c r="BI653" s="16"/>
      <c r="BJ653" s="17"/>
      <c r="BK653" s="15"/>
      <c r="BL653" s="130"/>
      <c r="BM653" s="130"/>
      <c r="BN653" s="130"/>
      <c r="BO653" s="17"/>
      <c r="BP653" s="11" t="str">
        <f t="shared" si="36"/>
        <v>Aderente</v>
      </c>
      <c r="BQ653" s="18" t="str">
        <f>IF(OR(B653="",E653=""),"*",AX653/O653)</f>
        <v>*</v>
      </c>
      <c r="BR653" s="18" t="str">
        <f>IF(OR(B653="",E653=""),"*",AZ653/P653)</f>
        <v>*</v>
      </c>
      <c r="BS653" s="210" t="str">
        <f t="shared" si="37"/>
        <v/>
      </c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</row>
    <row r="654" spans="1:122">
      <c r="A654" s="45" t="str">
        <f t="shared" si="35"/>
        <v/>
      </c>
      <c r="B654" s="102"/>
      <c r="C654" s="134" t="str">
        <f>IF(BS_CONTROLE[[#This Row],[DATA]]="","",WEEKNUM(BS_CONTROLE[[#This Row],[DATA]]))</f>
        <v/>
      </c>
      <c r="D654" s="104"/>
      <c r="E654" s="126"/>
      <c r="F654" s="142" t="str">
        <f>IF(D654="","*",VLOOKUP(E654,BS_ATIVIDADE[],3,FALSE))</f>
        <v>*</v>
      </c>
      <c r="G654" s="106"/>
      <c r="H654" s="106"/>
      <c r="I654" s="105"/>
      <c r="J654" s="105"/>
      <c r="K654" s="105"/>
      <c r="L654" s="127" t="str" cm="1">
        <f t="array" ref="L6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4" s="127" t="str" cm="1">
        <f t="array" ref="M6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4" s="106"/>
      <c r="O654" s="106"/>
      <c r="P654" s="105"/>
      <c r="Q654" s="9" t="str">
        <f>IF(E654=0, "*", IFERROR(_xlfn.XLOOKUP(E654, BS_ATIVIDADE[ATIVIDADE], BS_ATIVIDADE[UNIDADE]), "*"))</f>
        <v>*</v>
      </c>
      <c r="R654" s="128" t="str" cm="1">
        <f t="array" ref="R6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4" s="128" t="str" cm="1">
        <f t="array" ref="S6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4" s="10" t="str" cm="1">
        <f t="array" ref="T6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4" s="105"/>
      <c r="V654" s="151"/>
      <c r="W654" s="104"/>
      <c r="X654" s="129"/>
      <c r="Y654" s="104"/>
      <c r="Z654" s="105"/>
      <c r="AA654" s="103"/>
      <c r="AB654" s="152"/>
      <c r="AC654" s="107"/>
      <c r="AD654" s="105"/>
      <c r="AE654" s="105"/>
      <c r="AF654" s="105"/>
      <c r="AG654" s="14"/>
      <c r="AH654" s="126" t="str">
        <f>IF(BS_CONTROLE[[#This Row],[Atividade]]=0, "-", BS_CONTROLE[[#This Row],[Atividade]])</f>
        <v>-</v>
      </c>
      <c r="AI654" s="8" t="str">
        <f>IF(BS_CONTROLE[[#This Row],[Atividade]]=0, "-", BS_CONTROLE[[#This Row],[Atividade]])</f>
        <v>-</v>
      </c>
      <c r="AJ654" s="30">
        <f>BS_CONTROLE[[#This Row],[Local - Partida]]</f>
        <v>0</v>
      </c>
      <c r="AK654" s="30">
        <f>BS_CONTROLE[[#This Row],[Local - Encerramento]]</f>
        <v>0</v>
      </c>
      <c r="AL654" s="105" t="str">
        <f>IF(BS_CONTROLE[[#This Row],[Entre - Estações]]=0, "-", BS_CONTROLE[[#This Row],[Entre - Estações]])</f>
        <v>-</v>
      </c>
      <c r="AM654" s="105" t="str">
        <f>IF(BS_CONTROLE[[#This Row],[SB]]=0, "-", BS_CONTROLE[[#This Row],[SB]])</f>
        <v>-</v>
      </c>
      <c r="AN654" s="105" t="str">
        <f>IF(BS_CONTROLE[[#This Row],[SUB]]=0, "-", BS_CONTROLE[[#This Row],[SUB]])</f>
        <v>-</v>
      </c>
      <c r="AO654" s="105">
        <f>BS_CONTROLE[[#This Row],[KM - Inicio]]</f>
        <v>0</v>
      </c>
      <c r="AP654" s="105">
        <f>BS_CONTROLE[[#This Row],[KM - Inicio]]</f>
        <v>0</v>
      </c>
      <c r="AQ654" s="108"/>
      <c r="AR654" s="108"/>
      <c r="AS654" s="108"/>
      <c r="AT654" s="135"/>
      <c r="AU654" s="135"/>
      <c r="AV654" s="13"/>
      <c r="AW654" s="13"/>
      <c r="AX654" s="176" t="str">
        <f>IF(D654="","*",IFERROR(IF(ISODD(COUNT(AR654:AW654)),"ERRO",SUM((AS654-AR654),(AU654-AT654),(AW654-AV654))),"ERRO"))</f>
        <v>*</v>
      </c>
      <c r="AY654" s="153"/>
      <c r="AZ654" s="109"/>
      <c r="BA654" s="9" t="str">
        <f>IFERROR(_xlfn.XLOOKUP(AH654, BS_ATIVIDADE[ATIVIDADE],BS_ATIVIDADE[UNIDADE] ), "*")</f>
        <v>*</v>
      </c>
      <c r="BB654" s="12" t="str" cm="1">
        <f t="array" ref="BB6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4" s="12" t="str" cm="1">
        <f t="array" ref="BC6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4" s="10" t="str" cm="1">
        <f t="array" ref="BD6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4" s="150"/>
      <c r="BF654" s="15"/>
      <c r="BG654" s="16"/>
      <c r="BH654" s="16"/>
      <c r="BI654" s="16"/>
      <c r="BJ654" s="17"/>
      <c r="BK654" s="15"/>
      <c r="BL654" s="130"/>
      <c r="BM654" s="130"/>
      <c r="BN654" s="130"/>
      <c r="BO654" s="17"/>
      <c r="BP654" s="11" t="str">
        <f t="shared" si="36"/>
        <v>Aderente</v>
      </c>
      <c r="BQ654" s="18" t="str">
        <f>IF(OR(B654="",E654=""),"*",AX654/O654)</f>
        <v>*</v>
      </c>
      <c r="BR654" s="18" t="str">
        <f>IF(OR(B654="",E654=""),"*",AZ654/P654)</f>
        <v>*</v>
      </c>
      <c r="BS654" s="210" t="str">
        <f t="shared" si="37"/>
        <v/>
      </c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</row>
    <row r="655" spans="1:122">
      <c r="A655" s="45" t="str">
        <f t="shared" si="35"/>
        <v/>
      </c>
      <c r="B655" s="102"/>
      <c r="C655" s="134" t="str">
        <f>IF(BS_CONTROLE[[#This Row],[DATA]]="","",WEEKNUM(BS_CONTROLE[[#This Row],[DATA]]))</f>
        <v/>
      </c>
      <c r="D655" s="104"/>
      <c r="E655" s="126"/>
      <c r="F655" s="142" t="str">
        <f>IF(D655="","*",VLOOKUP(E655,BS_ATIVIDADE[],3,FALSE))</f>
        <v>*</v>
      </c>
      <c r="G655" s="106"/>
      <c r="H655" s="106"/>
      <c r="I655" s="105"/>
      <c r="J655" s="105"/>
      <c r="K655" s="105"/>
      <c r="L655" s="127" t="str" cm="1">
        <f t="array" ref="L6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5" s="127" t="str" cm="1">
        <f t="array" ref="M6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5" s="106"/>
      <c r="O655" s="106"/>
      <c r="P655" s="105"/>
      <c r="Q655" s="9" t="str">
        <f>IF(E655=0, "*", IFERROR(_xlfn.XLOOKUP(E655, BS_ATIVIDADE[ATIVIDADE], BS_ATIVIDADE[UNIDADE]), "*"))</f>
        <v>*</v>
      </c>
      <c r="R655" s="128" t="str" cm="1">
        <f t="array" ref="R6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5" s="128" t="str" cm="1">
        <f t="array" ref="S6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5" s="10" t="str" cm="1">
        <f t="array" ref="T6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5" s="105"/>
      <c r="V655" s="151"/>
      <c r="W655" s="104"/>
      <c r="X655" s="129"/>
      <c r="Y655" s="104"/>
      <c r="Z655" s="105"/>
      <c r="AA655" s="103"/>
      <c r="AB655" s="152"/>
      <c r="AC655" s="107"/>
      <c r="AD655" s="105"/>
      <c r="AE655" s="105"/>
      <c r="AF655" s="105"/>
      <c r="AG655" s="14"/>
      <c r="AH655" s="126" t="str">
        <f>IF(BS_CONTROLE[[#This Row],[Atividade]]=0, "-", BS_CONTROLE[[#This Row],[Atividade]])</f>
        <v>-</v>
      </c>
      <c r="AI655" s="8" t="str">
        <f>IF(BS_CONTROLE[[#This Row],[Atividade]]=0, "-", BS_CONTROLE[[#This Row],[Atividade]])</f>
        <v>-</v>
      </c>
      <c r="AJ655" s="30">
        <f>BS_CONTROLE[[#This Row],[Local - Partida]]</f>
        <v>0</v>
      </c>
      <c r="AK655" s="30">
        <f>BS_CONTROLE[[#This Row],[Local - Encerramento]]</f>
        <v>0</v>
      </c>
      <c r="AL655" s="105" t="str">
        <f>IF(BS_CONTROLE[[#This Row],[Entre - Estações]]=0, "-", BS_CONTROLE[[#This Row],[Entre - Estações]])</f>
        <v>-</v>
      </c>
      <c r="AM655" s="105" t="str">
        <f>IF(BS_CONTROLE[[#This Row],[SB]]=0, "-", BS_CONTROLE[[#This Row],[SB]])</f>
        <v>-</v>
      </c>
      <c r="AN655" s="105" t="str">
        <f>IF(BS_CONTROLE[[#This Row],[SUB]]=0, "-", BS_CONTROLE[[#This Row],[SUB]])</f>
        <v>-</v>
      </c>
      <c r="AO655" s="105">
        <f>BS_CONTROLE[[#This Row],[KM - Inicio]]</f>
        <v>0</v>
      </c>
      <c r="AP655" s="105">
        <f>BS_CONTROLE[[#This Row],[KM - Inicio]]</f>
        <v>0</v>
      </c>
      <c r="AQ655" s="108"/>
      <c r="AR655" s="108"/>
      <c r="AS655" s="108"/>
      <c r="AT655" s="135"/>
      <c r="AU655" s="135"/>
      <c r="AV655" s="13"/>
      <c r="AW655" s="13"/>
      <c r="AX655" s="176" t="str">
        <f>IF(D655="","*",IFERROR(IF(ISODD(COUNT(AR655:AW655)),"ERRO",SUM((AS655-AR655),(AU655-AT655),(AW655-AV655))),"ERRO"))</f>
        <v>*</v>
      </c>
      <c r="AY655" s="153"/>
      <c r="AZ655" s="109"/>
      <c r="BA655" s="9" t="str">
        <f>IFERROR(_xlfn.XLOOKUP(AH655, BS_ATIVIDADE[ATIVIDADE],BS_ATIVIDADE[UNIDADE] ), "*")</f>
        <v>*</v>
      </c>
      <c r="BB655" s="12" t="str" cm="1">
        <f t="array" ref="BB6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5" s="12" t="str" cm="1">
        <f t="array" ref="BC6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5" s="10" t="str" cm="1">
        <f t="array" ref="BD6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5" s="150"/>
      <c r="BF655" s="15"/>
      <c r="BG655" s="16"/>
      <c r="BH655" s="16"/>
      <c r="BI655" s="16"/>
      <c r="BJ655" s="17"/>
      <c r="BK655" s="15"/>
      <c r="BL655" s="130"/>
      <c r="BM655" s="130"/>
      <c r="BN655" s="130"/>
      <c r="BO655" s="17"/>
      <c r="BP655" s="11" t="str">
        <f t="shared" si="36"/>
        <v>Aderente</v>
      </c>
      <c r="BQ655" s="18" t="str">
        <f>IF(OR(B655="",E655=""),"*",AX655/O655)</f>
        <v>*</v>
      </c>
      <c r="BR655" s="18" t="str">
        <f>IF(OR(B655="",E655=""),"*",AZ655/P655)</f>
        <v>*</v>
      </c>
      <c r="BS655" s="210" t="str">
        <f t="shared" si="37"/>
        <v/>
      </c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</row>
    <row r="656" spans="1:122">
      <c r="A656" s="45" t="str">
        <f t="shared" si="35"/>
        <v/>
      </c>
      <c r="B656" s="102"/>
      <c r="C656" s="134" t="str">
        <f>IF(BS_CONTROLE[[#This Row],[DATA]]="","",WEEKNUM(BS_CONTROLE[[#This Row],[DATA]]))</f>
        <v/>
      </c>
      <c r="D656" s="104"/>
      <c r="E656" s="126"/>
      <c r="F656" s="142" t="str">
        <f>IF(D656="","*",VLOOKUP(E656,BS_ATIVIDADE[],3,FALSE))</f>
        <v>*</v>
      </c>
      <c r="G656" s="106"/>
      <c r="H656" s="106"/>
      <c r="I656" s="105"/>
      <c r="J656" s="105"/>
      <c r="K656" s="105"/>
      <c r="L656" s="127" t="str" cm="1">
        <f t="array" ref="L6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6" s="127" t="str" cm="1">
        <f t="array" ref="M6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6" s="106"/>
      <c r="O656" s="106"/>
      <c r="P656" s="105"/>
      <c r="Q656" s="9" t="str">
        <f>IF(E656=0, "*", IFERROR(_xlfn.XLOOKUP(E656, BS_ATIVIDADE[ATIVIDADE], BS_ATIVIDADE[UNIDADE]), "*"))</f>
        <v>*</v>
      </c>
      <c r="R656" s="128" t="str" cm="1">
        <f t="array" ref="R6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6" s="128" t="str" cm="1">
        <f t="array" ref="S6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6" s="10" t="str" cm="1">
        <f t="array" ref="T6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6" s="105"/>
      <c r="V656" s="151"/>
      <c r="W656" s="104"/>
      <c r="X656" s="129"/>
      <c r="Y656" s="104"/>
      <c r="Z656" s="105"/>
      <c r="AA656" s="103"/>
      <c r="AB656" s="152"/>
      <c r="AC656" s="107"/>
      <c r="AD656" s="105"/>
      <c r="AE656" s="105"/>
      <c r="AF656" s="105"/>
      <c r="AG656" s="14"/>
      <c r="AH656" s="126" t="str">
        <f>IF(BS_CONTROLE[[#This Row],[Atividade]]=0, "-", BS_CONTROLE[[#This Row],[Atividade]])</f>
        <v>-</v>
      </c>
      <c r="AI656" s="8" t="str">
        <f>IF(BS_CONTROLE[[#This Row],[Atividade]]=0, "-", BS_CONTROLE[[#This Row],[Atividade]])</f>
        <v>-</v>
      </c>
      <c r="AJ656" s="30">
        <f>BS_CONTROLE[[#This Row],[Local - Partida]]</f>
        <v>0</v>
      </c>
      <c r="AK656" s="30">
        <f>BS_CONTROLE[[#This Row],[Local - Encerramento]]</f>
        <v>0</v>
      </c>
      <c r="AL656" s="105" t="str">
        <f>IF(BS_CONTROLE[[#This Row],[Entre - Estações]]=0, "-", BS_CONTROLE[[#This Row],[Entre - Estações]])</f>
        <v>-</v>
      </c>
      <c r="AM656" s="105" t="str">
        <f>IF(BS_CONTROLE[[#This Row],[SB]]=0, "-", BS_CONTROLE[[#This Row],[SB]])</f>
        <v>-</v>
      </c>
      <c r="AN656" s="105" t="str">
        <f>IF(BS_CONTROLE[[#This Row],[SUB]]=0, "-", BS_CONTROLE[[#This Row],[SUB]])</f>
        <v>-</v>
      </c>
      <c r="AO656" s="105">
        <f>BS_CONTROLE[[#This Row],[KM - Inicio]]</f>
        <v>0</v>
      </c>
      <c r="AP656" s="105">
        <f>BS_CONTROLE[[#This Row],[KM - Inicio]]</f>
        <v>0</v>
      </c>
      <c r="AQ656" s="108"/>
      <c r="AR656" s="108"/>
      <c r="AS656" s="108"/>
      <c r="AT656" s="135"/>
      <c r="AU656" s="135"/>
      <c r="AV656" s="13"/>
      <c r="AW656" s="13"/>
      <c r="AX656" s="176" t="str">
        <f>IF(D656="","*",IFERROR(IF(ISODD(COUNT(AR656:AW656)),"ERRO",SUM((AS656-AR656),(AU656-AT656),(AW656-AV656))),"ERRO"))</f>
        <v>*</v>
      </c>
      <c r="AY656" s="153"/>
      <c r="AZ656" s="109"/>
      <c r="BA656" s="9" t="str">
        <f>IFERROR(_xlfn.XLOOKUP(AH656, BS_ATIVIDADE[ATIVIDADE],BS_ATIVIDADE[UNIDADE] ), "*")</f>
        <v>*</v>
      </c>
      <c r="BB656" s="12" t="str" cm="1">
        <f t="array" ref="BB6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6" s="12" t="str" cm="1">
        <f t="array" ref="BC6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6" s="10" t="str" cm="1">
        <f t="array" ref="BD6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6" s="150"/>
      <c r="BF656" s="15"/>
      <c r="BG656" s="16"/>
      <c r="BH656" s="16"/>
      <c r="BI656" s="16"/>
      <c r="BJ656" s="17"/>
      <c r="BK656" s="15"/>
      <c r="BL656" s="130"/>
      <c r="BM656" s="130"/>
      <c r="BN656" s="130"/>
      <c r="BO656" s="17"/>
      <c r="BP656" s="11" t="str">
        <f t="shared" si="36"/>
        <v>Aderente</v>
      </c>
      <c r="BQ656" s="18" t="str">
        <f>IF(OR(B656="",E656=""),"*",AX656/O656)</f>
        <v>*</v>
      </c>
      <c r="BR656" s="18" t="str">
        <f>IF(OR(B656="",E656=""),"*",AZ656/P656)</f>
        <v>*</v>
      </c>
      <c r="BS656" s="210" t="str">
        <f t="shared" si="37"/>
        <v/>
      </c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</row>
    <row r="657" spans="1:122">
      <c r="A657" s="45" t="str">
        <f t="shared" si="35"/>
        <v/>
      </c>
      <c r="B657" s="102"/>
      <c r="C657" s="134" t="str">
        <f>IF(BS_CONTROLE[[#This Row],[DATA]]="","",WEEKNUM(BS_CONTROLE[[#This Row],[DATA]]))</f>
        <v/>
      </c>
      <c r="D657" s="104"/>
      <c r="E657" s="126"/>
      <c r="F657" s="142" t="str">
        <f>IF(D657="","*",VLOOKUP(E657,BS_ATIVIDADE[],3,FALSE))</f>
        <v>*</v>
      </c>
      <c r="G657" s="106"/>
      <c r="H657" s="106"/>
      <c r="I657" s="105"/>
      <c r="J657" s="105"/>
      <c r="K657" s="105"/>
      <c r="L657" s="127" t="str" cm="1">
        <f t="array" ref="L6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7" s="127" t="str" cm="1">
        <f t="array" ref="M6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7" s="106"/>
      <c r="O657" s="106"/>
      <c r="P657" s="105"/>
      <c r="Q657" s="9" t="str">
        <f>IF(E657=0, "*", IFERROR(_xlfn.XLOOKUP(E657, BS_ATIVIDADE[ATIVIDADE], BS_ATIVIDADE[UNIDADE]), "*"))</f>
        <v>*</v>
      </c>
      <c r="R657" s="128" t="str" cm="1">
        <f t="array" ref="R6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7" s="128" t="str" cm="1">
        <f t="array" ref="S6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7" s="10" t="str" cm="1">
        <f t="array" ref="T6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7" s="105"/>
      <c r="V657" s="151"/>
      <c r="W657" s="104"/>
      <c r="X657" s="129"/>
      <c r="Y657" s="104"/>
      <c r="Z657" s="105"/>
      <c r="AA657" s="103"/>
      <c r="AB657" s="152"/>
      <c r="AC657" s="107"/>
      <c r="AD657" s="105"/>
      <c r="AE657" s="105"/>
      <c r="AF657" s="105"/>
      <c r="AG657" s="14"/>
      <c r="AH657" s="126" t="str">
        <f>IF(BS_CONTROLE[[#This Row],[Atividade]]=0, "-", BS_CONTROLE[[#This Row],[Atividade]])</f>
        <v>-</v>
      </c>
      <c r="AI657" s="8" t="str">
        <f>IF(BS_CONTROLE[[#This Row],[Atividade]]=0, "-", BS_CONTROLE[[#This Row],[Atividade]])</f>
        <v>-</v>
      </c>
      <c r="AJ657" s="30">
        <f>BS_CONTROLE[[#This Row],[Local - Partida]]</f>
        <v>0</v>
      </c>
      <c r="AK657" s="30">
        <f>BS_CONTROLE[[#This Row],[Local - Encerramento]]</f>
        <v>0</v>
      </c>
      <c r="AL657" s="105" t="str">
        <f>IF(BS_CONTROLE[[#This Row],[Entre - Estações]]=0, "-", BS_CONTROLE[[#This Row],[Entre - Estações]])</f>
        <v>-</v>
      </c>
      <c r="AM657" s="105" t="str">
        <f>IF(BS_CONTROLE[[#This Row],[SB]]=0, "-", BS_CONTROLE[[#This Row],[SB]])</f>
        <v>-</v>
      </c>
      <c r="AN657" s="105" t="str">
        <f>IF(BS_CONTROLE[[#This Row],[SUB]]=0, "-", BS_CONTROLE[[#This Row],[SUB]])</f>
        <v>-</v>
      </c>
      <c r="AO657" s="105">
        <f>BS_CONTROLE[[#This Row],[KM - Inicio]]</f>
        <v>0</v>
      </c>
      <c r="AP657" s="105">
        <f>BS_CONTROLE[[#This Row],[KM - Inicio]]</f>
        <v>0</v>
      </c>
      <c r="AQ657" s="108"/>
      <c r="AR657" s="108"/>
      <c r="AS657" s="108"/>
      <c r="AT657" s="135"/>
      <c r="AU657" s="135"/>
      <c r="AV657" s="13"/>
      <c r="AW657" s="13"/>
      <c r="AX657" s="176" t="str">
        <f>IF(D657="","*",IFERROR(IF(ISODD(COUNT(AR657:AW657)),"ERRO",SUM((AS657-AR657),(AU657-AT657),(AW657-AV657))),"ERRO"))</f>
        <v>*</v>
      </c>
      <c r="AY657" s="153"/>
      <c r="AZ657" s="109"/>
      <c r="BA657" s="9" t="str">
        <f>IFERROR(_xlfn.XLOOKUP(AH657, BS_ATIVIDADE[ATIVIDADE],BS_ATIVIDADE[UNIDADE] ), "*")</f>
        <v>*</v>
      </c>
      <c r="BB657" s="12" t="str" cm="1">
        <f t="array" ref="BB6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7" s="12" t="str" cm="1">
        <f t="array" ref="BC6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7" s="10" t="str" cm="1">
        <f t="array" ref="BD6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7" s="150"/>
      <c r="BF657" s="15"/>
      <c r="BG657" s="16"/>
      <c r="BH657" s="16"/>
      <c r="BI657" s="16"/>
      <c r="BJ657" s="17"/>
      <c r="BK657" s="15"/>
      <c r="BL657" s="130"/>
      <c r="BM657" s="130"/>
      <c r="BN657" s="130"/>
      <c r="BO657" s="17"/>
      <c r="BP657" s="11" t="str">
        <f t="shared" si="36"/>
        <v>Aderente</v>
      </c>
      <c r="BQ657" s="18" t="str">
        <f>IF(OR(B657="",E657=""),"*",AX657/O657)</f>
        <v>*</v>
      </c>
      <c r="BR657" s="18" t="str">
        <f>IF(OR(B657="",E657=""),"*",AZ657/P657)</f>
        <v>*</v>
      </c>
      <c r="BS657" s="210" t="str">
        <f t="shared" si="37"/>
        <v/>
      </c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</row>
    <row r="658" spans="1:122">
      <c r="A658" s="45" t="str">
        <f t="shared" si="35"/>
        <v/>
      </c>
      <c r="B658" s="102"/>
      <c r="C658" s="134" t="str">
        <f>IF(BS_CONTROLE[[#This Row],[DATA]]="","",WEEKNUM(BS_CONTROLE[[#This Row],[DATA]]))</f>
        <v/>
      </c>
      <c r="D658" s="104"/>
      <c r="E658" s="126"/>
      <c r="F658" s="142" t="str">
        <f>IF(D658="","*",VLOOKUP(E658,BS_ATIVIDADE[],3,FALSE))</f>
        <v>*</v>
      </c>
      <c r="G658" s="106"/>
      <c r="H658" s="106"/>
      <c r="I658" s="105"/>
      <c r="J658" s="105"/>
      <c r="K658" s="105"/>
      <c r="L658" s="127" t="str" cm="1">
        <f t="array" ref="L6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8" s="127" t="str" cm="1">
        <f t="array" ref="M6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8" s="106"/>
      <c r="O658" s="106"/>
      <c r="P658" s="105"/>
      <c r="Q658" s="9" t="str">
        <f>IF(E658=0, "*", IFERROR(_xlfn.XLOOKUP(E658, BS_ATIVIDADE[ATIVIDADE], BS_ATIVIDADE[UNIDADE]), "*"))</f>
        <v>*</v>
      </c>
      <c r="R658" s="128" t="str" cm="1">
        <f t="array" ref="R6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8" s="128" t="str" cm="1">
        <f t="array" ref="S6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8" s="10" t="str" cm="1">
        <f t="array" ref="T6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8" s="105"/>
      <c r="V658" s="151"/>
      <c r="W658" s="104"/>
      <c r="X658" s="129"/>
      <c r="Y658" s="104"/>
      <c r="Z658" s="105"/>
      <c r="AA658" s="103"/>
      <c r="AB658" s="152"/>
      <c r="AC658" s="107"/>
      <c r="AD658" s="105"/>
      <c r="AE658" s="105"/>
      <c r="AF658" s="105"/>
      <c r="AG658" s="14"/>
      <c r="AH658" s="126" t="str">
        <f>IF(BS_CONTROLE[[#This Row],[Atividade]]=0, "-", BS_CONTROLE[[#This Row],[Atividade]])</f>
        <v>-</v>
      </c>
      <c r="AI658" s="8" t="str">
        <f>IF(BS_CONTROLE[[#This Row],[Atividade]]=0, "-", BS_CONTROLE[[#This Row],[Atividade]])</f>
        <v>-</v>
      </c>
      <c r="AJ658" s="30">
        <f>BS_CONTROLE[[#This Row],[Local - Partida]]</f>
        <v>0</v>
      </c>
      <c r="AK658" s="30">
        <f>BS_CONTROLE[[#This Row],[Local - Encerramento]]</f>
        <v>0</v>
      </c>
      <c r="AL658" s="105" t="str">
        <f>IF(BS_CONTROLE[[#This Row],[Entre - Estações]]=0, "-", BS_CONTROLE[[#This Row],[Entre - Estações]])</f>
        <v>-</v>
      </c>
      <c r="AM658" s="105" t="str">
        <f>IF(BS_CONTROLE[[#This Row],[SB]]=0, "-", BS_CONTROLE[[#This Row],[SB]])</f>
        <v>-</v>
      </c>
      <c r="AN658" s="105" t="str">
        <f>IF(BS_CONTROLE[[#This Row],[SUB]]=0, "-", BS_CONTROLE[[#This Row],[SUB]])</f>
        <v>-</v>
      </c>
      <c r="AO658" s="105">
        <f>BS_CONTROLE[[#This Row],[KM - Inicio]]</f>
        <v>0</v>
      </c>
      <c r="AP658" s="105">
        <f>BS_CONTROLE[[#This Row],[KM - Inicio]]</f>
        <v>0</v>
      </c>
      <c r="AQ658" s="108"/>
      <c r="AR658" s="108"/>
      <c r="AS658" s="108"/>
      <c r="AT658" s="135"/>
      <c r="AU658" s="135"/>
      <c r="AV658" s="13"/>
      <c r="AW658" s="13"/>
      <c r="AX658" s="176" t="str">
        <f>IF(D658="","*",IFERROR(IF(ISODD(COUNT(AR658:AW658)),"ERRO",SUM((AS658-AR658),(AU658-AT658),(AW658-AV658))),"ERRO"))</f>
        <v>*</v>
      </c>
      <c r="AY658" s="153"/>
      <c r="AZ658" s="109"/>
      <c r="BA658" s="9" t="str">
        <f>IFERROR(_xlfn.XLOOKUP(AH658, BS_ATIVIDADE[ATIVIDADE],BS_ATIVIDADE[UNIDADE] ), "*")</f>
        <v>*</v>
      </c>
      <c r="BB658" s="12" t="str" cm="1">
        <f t="array" ref="BB6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8" s="12" t="str" cm="1">
        <f t="array" ref="BC6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8" s="10" t="str" cm="1">
        <f t="array" ref="BD6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8" s="150"/>
      <c r="BF658" s="15"/>
      <c r="BG658" s="16"/>
      <c r="BH658" s="16"/>
      <c r="BI658" s="16"/>
      <c r="BJ658" s="17"/>
      <c r="BK658" s="15"/>
      <c r="BL658" s="130"/>
      <c r="BM658" s="130"/>
      <c r="BN658" s="130"/>
      <c r="BO658" s="17"/>
      <c r="BP658" s="11" t="str">
        <f t="shared" si="36"/>
        <v>Aderente</v>
      </c>
      <c r="BQ658" s="18" t="str">
        <f>IF(OR(B658="",E658=""),"*",AX658/O658)</f>
        <v>*</v>
      </c>
      <c r="BR658" s="18" t="str">
        <f>IF(OR(B658="",E658=""),"*",AZ658/P658)</f>
        <v>*</v>
      </c>
      <c r="BS658" s="210" t="str">
        <f t="shared" si="37"/>
        <v/>
      </c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</row>
    <row r="659" spans="1:122">
      <c r="A659" s="45" t="str">
        <f t="shared" si="35"/>
        <v/>
      </c>
      <c r="B659" s="102"/>
      <c r="C659" s="134" t="str">
        <f>IF(BS_CONTROLE[[#This Row],[DATA]]="","",WEEKNUM(BS_CONTROLE[[#This Row],[DATA]]))</f>
        <v/>
      </c>
      <c r="D659" s="104"/>
      <c r="E659" s="126"/>
      <c r="F659" s="142" t="str">
        <f>IF(D659="","*",VLOOKUP(E659,BS_ATIVIDADE[],3,FALSE))</f>
        <v>*</v>
      </c>
      <c r="G659" s="106"/>
      <c r="H659" s="106"/>
      <c r="I659" s="105"/>
      <c r="J659" s="105"/>
      <c r="K659" s="105"/>
      <c r="L659" s="127" t="str" cm="1">
        <f t="array" ref="L6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59" s="127" t="str" cm="1">
        <f t="array" ref="M6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59" s="106"/>
      <c r="O659" s="106"/>
      <c r="P659" s="105"/>
      <c r="Q659" s="9" t="str">
        <f>IF(E659=0, "*", IFERROR(_xlfn.XLOOKUP(E659, BS_ATIVIDADE[ATIVIDADE], BS_ATIVIDADE[UNIDADE]), "*"))</f>
        <v>*</v>
      </c>
      <c r="R659" s="128" t="str" cm="1">
        <f t="array" ref="R6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59" s="128" t="str" cm="1">
        <f t="array" ref="S6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59" s="10" t="str" cm="1">
        <f t="array" ref="T6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59" s="105"/>
      <c r="V659" s="151"/>
      <c r="W659" s="104"/>
      <c r="X659" s="129"/>
      <c r="Y659" s="104"/>
      <c r="Z659" s="105"/>
      <c r="AA659" s="103"/>
      <c r="AB659" s="152"/>
      <c r="AC659" s="107"/>
      <c r="AD659" s="105"/>
      <c r="AE659" s="105"/>
      <c r="AF659" s="105"/>
      <c r="AG659" s="14"/>
      <c r="AH659" s="126" t="str">
        <f>IF(BS_CONTROLE[[#This Row],[Atividade]]=0, "-", BS_CONTROLE[[#This Row],[Atividade]])</f>
        <v>-</v>
      </c>
      <c r="AI659" s="8" t="str">
        <f>IF(BS_CONTROLE[[#This Row],[Atividade]]=0, "-", BS_CONTROLE[[#This Row],[Atividade]])</f>
        <v>-</v>
      </c>
      <c r="AJ659" s="30">
        <f>BS_CONTROLE[[#This Row],[Local - Partida]]</f>
        <v>0</v>
      </c>
      <c r="AK659" s="30">
        <f>BS_CONTROLE[[#This Row],[Local - Encerramento]]</f>
        <v>0</v>
      </c>
      <c r="AL659" s="105" t="str">
        <f>IF(BS_CONTROLE[[#This Row],[Entre - Estações]]=0, "-", BS_CONTROLE[[#This Row],[Entre - Estações]])</f>
        <v>-</v>
      </c>
      <c r="AM659" s="105" t="str">
        <f>IF(BS_CONTROLE[[#This Row],[SB]]=0, "-", BS_CONTROLE[[#This Row],[SB]])</f>
        <v>-</v>
      </c>
      <c r="AN659" s="105" t="str">
        <f>IF(BS_CONTROLE[[#This Row],[SUB]]=0, "-", BS_CONTROLE[[#This Row],[SUB]])</f>
        <v>-</v>
      </c>
      <c r="AO659" s="105">
        <f>BS_CONTROLE[[#This Row],[KM - Inicio]]</f>
        <v>0</v>
      </c>
      <c r="AP659" s="105">
        <f>BS_CONTROLE[[#This Row],[KM - Inicio]]</f>
        <v>0</v>
      </c>
      <c r="AQ659" s="108"/>
      <c r="AR659" s="108"/>
      <c r="AS659" s="108"/>
      <c r="AT659" s="135"/>
      <c r="AU659" s="135"/>
      <c r="AV659" s="13"/>
      <c r="AW659" s="13"/>
      <c r="AX659" s="176" t="str">
        <f>IF(D659="","*",IFERROR(IF(ISODD(COUNT(AR659:AW659)),"ERRO",SUM((AS659-AR659),(AU659-AT659),(AW659-AV659))),"ERRO"))</f>
        <v>*</v>
      </c>
      <c r="AY659" s="153"/>
      <c r="AZ659" s="109"/>
      <c r="BA659" s="9" t="str">
        <f>IFERROR(_xlfn.XLOOKUP(AH659, BS_ATIVIDADE[ATIVIDADE],BS_ATIVIDADE[UNIDADE] ), "*")</f>
        <v>*</v>
      </c>
      <c r="BB659" s="12" t="str" cm="1">
        <f t="array" ref="BB6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59" s="12" t="str" cm="1">
        <f t="array" ref="BC6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59" s="10" t="str" cm="1">
        <f t="array" ref="BD6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59" s="150"/>
      <c r="BF659" s="15"/>
      <c r="BG659" s="16"/>
      <c r="BH659" s="16"/>
      <c r="BI659" s="16"/>
      <c r="BJ659" s="17"/>
      <c r="BK659" s="15"/>
      <c r="BL659" s="130"/>
      <c r="BM659" s="130"/>
      <c r="BN659" s="130"/>
      <c r="BO659" s="17"/>
      <c r="BP659" s="11" t="str">
        <f t="shared" si="36"/>
        <v>Aderente</v>
      </c>
      <c r="BQ659" s="18" t="str">
        <f>IF(OR(B659="",E659=""),"*",AX659/O659)</f>
        <v>*</v>
      </c>
      <c r="BR659" s="18" t="str">
        <f>IF(OR(B659="",E659=""),"*",AZ659/P659)</f>
        <v>*</v>
      </c>
      <c r="BS659" s="210" t="str">
        <f t="shared" si="37"/>
        <v/>
      </c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</row>
    <row r="660" spans="1:122">
      <c r="A660" s="45" t="str">
        <f t="shared" si="35"/>
        <v/>
      </c>
      <c r="B660" s="102"/>
      <c r="C660" s="134" t="str">
        <f>IF(BS_CONTROLE[[#This Row],[DATA]]="","",WEEKNUM(BS_CONTROLE[[#This Row],[DATA]]))</f>
        <v/>
      </c>
      <c r="D660" s="104"/>
      <c r="E660" s="126"/>
      <c r="F660" s="142" t="str">
        <f>IF(D660="","*",VLOOKUP(E660,BS_ATIVIDADE[],3,FALSE))</f>
        <v>*</v>
      </c>
      <c r="G660" s="106"/>
      <c r="H660" s="106"/>
      <c r="I660" s="105"/>
      <c r="J660" s="105"/>
      <c r="K660" s="105"/>
      <c r="L660" s="127" t="str" cm="1">
        <f t="array" ref="L6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0" s="127" t="str" cm="1">
        <f t="array" ref="M6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0" s="106"/>
      <c r="O660" s="106"/>
      <c r="P660" s="105"/>
      <c r="Q660" s="9" t="str">
        <f>IF(E660=0, "*", IFERROR(_xlfn.XLOOKUP(E660, BS_ATIVIDADE[ATIVIDADE], BS_ATIVIDADE[UNIDADE]), "*"))</f>
        <v>*</v>
      </c>
      <c r="R660" s="128" t="str" cm="1">
        <f t="array" ref="R6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0" s="128" t="str" cm="1">
        <f t="array" ref="S6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0" s="10" t="str" cm="1">
        <f t="array" ref="T6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0" s="105"/>
      <c r="V660" s="151"/>
      <c r="W660" s="104"/>
      <c r="X660" s="129"/>
      <c r="Y660" s="104"/>
      <c r="Z660" s="105"/>
      <c r="AA660" s="103"/>
      <c r="AB660" s="152"/>
      <c r="AC660" s="107"/>
      <c r="AD660" s="105"/>
      <c r="AE660" s="105"/>
      <c r="AF660" s="105"/>
      <c r="AG660" s="14"/>
      <c r="AH660" s="126" t="str">
        <f>IF(BS_CONTROLE[[#This Row],[Atividade]]=0, "-", BS_CONTROLE[[#This Row],[Atividade]])</f>
        <v>-</v>
      </c>
      <c r="AI660" s="8" t="str">
        <f>IF(BS_CONTROLE[[#This Row],[Atividade]]=0, "-", BS_CONTROLE[[#This Row],[Atividade]])</f>
        <v>-</v>
      </c>
      <c r="AJ660" s="30">
        <f>BS_CONTROLE[[#This Row],[Local - Partida]]</f>
        <v>0</v>
      </c>
      <c r="AK660" s="30">
        <f>BS_CONTROLE[[#This Row],[Local - Encerramento]]</f>
        <v>0</v>
      </c>
      <c r="AL660" s="105" t="str">
        <f>IF(BS_CONTROLE[[#This Row],[Entre - Estações]]=0, "-", BS_CONTROLE[[#This Row],[Entre - Estações]])</f>
        <v>-</v>
      </c>
      <c r="AM660" s="105" t="str">
        <f>IF(BS_CONTROLE[[#This Row],[SB]]=0, "-", BS_CONTROLE[[#This Row],[SB]])</f>
        <v>-</v>
      </c>
      <c r="AN660" s="105" t="str">
        <f>IF(BS_CONTROLE[[#This Row],[SUB]]=0, "-", BS_CONTROLE[[#This Row],[SUB]])</f>
        <v>-</v>
      </c>
      <c r="AO660" s="105">
        <f>BS_CONTROLE[[#This Row],[KM - Inicio]]</f>
        <v>0</v>
      </c>
      <c r="AP660" s="105">
        <f>BS_CONTROLE[[#This Row],[KM - Inicio]]</f>
        <v>0</v>
      </c>
      <c r="AQ660" s="108"/>
      <c r="AR660" s="108"/>
      <c r="AS660" s="108"/>
      <c r="AT660" s="135"/>
      <c r="AU660" s="135"/>
      <c r="AV660" s="13"/>
      <c r="AW660" s="13"/>
      <c r="AX660" s="176" t="str">
        <f>IF(D660="","*",IFERROR(IF(ISODD(COUNT(AR660:AW660)),"ERRO",SUM((AS660-AR660),(AU660-AT660),(AW660-AV660))),"ERRO"))</f>
        <v>*</v>
      </c>
      <c r="AY660" s="153"/>
      <c r="AZ660" s="109"/>
      <c r="BA660" s="9" t="str">
        <f>IFERROR(_xlfn.XLOOKUP(AH660, BS_ATIVIDADE[ATIVIDADE],BS_ATIVIDADE[UNIDADE] ), "*")</f>
        <v>*</v>
      </c>
      <c r="BB660" s="12" t="str" cm="1">
        <f t="array" ref="BB6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0" s="12" t="str" cm="1">
        <f t="array" ref="BC6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0" s="10" t="str" cm="1">
        <f t="array" ref="BD6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0" s="150"/>
      <c r="BF660" s="15"/>
      <c r="BG660" s="16"/>
      <c r="BH660" s="16"/>
      <c r="BI660" s="16"/>
      <c r="BJ660" s="17"/>
      <c r="BK660" s="15"/>
      <c r="BL660" s="130"/>
      <c r="BM660" s="130"/>
      <c r="BN660" s="130"/>
      <c r="BO660" s="17"/>
      <c r="BP660" s="11" t="str">
        <f t="shared" si="36"/>
        <v>Aderente</v>
      </c>
      <c r="BQ660" s="18" t="str">
        <f>IF(OR(B660="",E660=""),"*",AX660/O660)</f>
        <v>*</v>
      </c>
      <c r="BR660" s="18" t="str">
        <f>IF(OR(B660="",E660=""),"*",AZ660/P660)</f>
        <v>*</v>
      </c>
      <c r="BS660" s="210" t="str">
        <f t="shared" si="37"/>
        <v/>
      </c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</row>
    <row r="661" spans="1:122">
      <c r="A661" s="45" t="str">
        <f t="shared" si="35"/>
        <v/>
      </c>
      <c r="B661" s="102"/>
      <c r="C661" s="134" t="str">
        <f>IF(BS_CONTROLE[[#This Row],[DATA]]="","",WEEKNUM(BS_CONTROLE[[#This Row],[DATA]]))</f>
        <v/>
      </c>
      <c r="D661" s="104"/>
      <c r="E661" s="126"/>
      <c r="F661" s="142" t="str">
        <f>IF(D661="","*",VLOOKUP(E661,BS_ATIVIDADE[],3,FALSE))</f>
        <v>*</v>
      </c>
      <c r="G661" s="106"/>
      <c r="H661" s="106"/>
      <c r="I661" s="105"/>
      <c r="J661" s="105"/>
      <c r="K661" s="105"/>
      <c r="L661" s="127" t="str" cm="1">
        <f t="array" ref="L6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1" s="127" t="str" cm="1">
        <f t="array" ref="M6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1" s="106"/>
      <c r="O661" s="106"/>
      <c r="P661" s="105"/>
      <c r="Q661" s="9" t="str">
        <f>IF(E661=0, "*", IFERROR(_xlfn.XLOOKUP(E661, BS_ATIVIDADE[ATIVIDADE], BS_ATIVIDADE[UNIDADE]), "*"))</f>
        <v>*</v>
      </c>
      <c r="R661" s="128" t="str" cm="1">
        <f t="array" ref="R6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1" s="128" t="str" cm="1">
        <f t="array" ref="S6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1" s="10" t="str" cm="1">
        <f t="array" ref="T6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1" s="105"/>
      <c r="V661" s="151"/>
      <c r="W661" s="104"/>
      <c r="X661" s="129"/>
      <c r="Y661" s="104"/>
      <c r="Z661" s="105"/>
      <c r="AA661" s="103"/>
      <c r="AB661" s="152"/>
      <c r="AC661" s="107"/>
      <c r="AD661" s="105"/>
      <c r="AE661" s="105"/>
      <c r="AF661" s="105"/>
      <c r="AG661" s="14"/>
      <c r="AH661" s="126" t="str">
        <f>IF(BS_CONTROLE[[#This Row],[Atividade]]=0, "-", BS_CONTROLE[[#This Row],[Atividade]])</f>
        <v>-</v>
      </c>
      <c r="AI661" s="8" t="str">
        <f>IF(BS_CONTROLE[[#This Row],[Atividade]]=0, "-", BS_CONTROLE[[#This Row],[Atividade]])</f>
        <v>-</v>
      </c>
      <c r="AJ661" s="30">
        <f>BS_CONTROLE[[#This Row],[Local - Partida]]</f>
        <v>0</v>
      </c>
      <c r="AK661" s="30">
        <f>BS_CONTROLE[[#This Row],[Local - Encerramento]]</f>
        <v>0</v>
      </c>
      <c r="AL661" s="105" t="str">
        <f>IF(BS_CONTROLE[[#This Row],[Entre - Estações]]=0, "-", BS_CONTROLE[[#This Row],[Entre - Estações]])</f>
        <v>-</v>
      </c>
      <c r="AM661" s="105" t="str">
        <f>IF(BS_CONTROLE[[#This Row],[SB]]=0, "-", BS_CONTROLE[[#This Row],[SB]])</f>
        <v>-</v>
      </c>
      <c r="AN661" s="105" t="str">
        <f>IF(BS_CONTROLE[[#This Row],[SUB]]=0, "-", BS_CONTROLE[[#This Row],[SUB]])</f>
        <v>-</v>
      </c>
      <c r="AO661" s="105">
        <f>BS_CONTROLE[[#This Row],[KM - Inicio]]</f>
        <v>0</v>
      </c>
      <c r="AP661" s="105">
        <f>BS_CONTROLE[[#This Row],[KM - Inicio]]</f>
        <v>0</v>
      </c>
      <c r="AQ661" s="108"/>
      <c r="AR661" s="108"/>
      <c r="AS661" s="108"/>
      <c r="AT661" s="135"/>
      <c r="AU661" s="135"/>
      <c r="AV661" s="13"/>
      <c r="AW661" s="13"/>
      <c r="AX661" s="176" t="str">
        <f>IF(D661="","*",IFERROR(IF(ISODD(COUNT(AR661:AW661)),"ERRO",SUM((AS661-AR661),(AU661-AT661),(AW661-AV661))),"ERRO"))</f>
        <v>*</v>
      </c>
      <c r="AY661" s="153"/>
      <c r="AZ661" s="109"/>
      <c r="BA661" s="9" t="str">
        <f>IFERROR(_xlfn.XLOOKUP(AH661, BS_ATIVIDADE[ATIVIDADE],BS_ATIVIDADE[UNIDADE] ), "*")</f>
        <v>*</v>
      </c>
      <c r="BB661" s="12" t="str" cm="1">
        <f t="array" ref="BB6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1" s="12" t="str" cm="1">
        <f t="array" ref="BC6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1" s="10" t="str" cm="1">
        <f t="array" ref="BD6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1" s="150"/>
      <c r="BF661" s="15"/>
      <c r="BG661" s="16"/>
      <c r="BH661" s="16"/>
      <c r="BI661" s="16"/>
      <c r="BJ661" s="17"/>
      <c r="BK661" s="15"/>
      <c r="BL661" s="130"/>
      <c r="BM661" s="130"/>
      <c r="BN661" s="130"/>
      <c r="BO661" s="17"/>
      <c r="BP661" s="11" t="str">
        <f t="shared" si="36"/>
        <v>Aderente</v>
      </c>
      <c r="BQ661" s="18" t="str">
        <f>IF(OR(B661="",E661=""),"*",AX661/O661)</f>
        <v>*</v>
      </c>
      <c r="BR661" s="18" t="str">
        <f>IF(OR(B661="",E661=""),"*",AZ661/P661)</f>
        <v>*</v>
      </c>
      <c r="BS661" s="210" t="str">
        <f t="shared" si="37"/>
        <v/>
      </c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</row>
    <row r="662" spans="1:122">
      <c r="A662" s="45" t="str">
        <f t="shared" si="35"/>
        <v/>
      </c>
      <c r="B662" s="102"/>
      <c r="C662" s="134" t="str">
        <f>IF(BS_CONTROLE[[#This Row],[DATA]]="","",WEEKNUM(BS_CONTROLE[[#This Row],[DATA]]))</f>
        <v/>
      </c>
      <c r="D662" s="104"/>
      <c r="E662" s="126"/>
      <c r="F662" s="142" t="str">
        <f>IF(D662="","*",VLOOKUP(E662,BS_ATIVIDADE[],3,FALSE))</f>
        <v>*</v>
      </c>
      <c r="G662" s="106"/>
      <c r="H662" s="106"/>
      <c r="I662" s="105"/>
      <c r="J662" s="105"/>
      <c r="K662" s="105"/>
      <c r="L662" s="127" t="str" cm="1">
        <f t="array" ref="L6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2" s="127" t="str" cm="1">
        <f t="array" ref="M6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2" s="106"/>
      <c r="O662" s="106"/>
      <c r="P662" s="105"/>
      <c r="Q662" s="9" t="str">
        <f>IF(E662=0, "*", IFERROR(_xlfn.XLOOKUP(E662, BS_ATIVIDADE[ATIVIDADE], BS_ATIVIDADE[UNIDADE]), "*"))</f>
        <v>*</v>
      </c>
      <c r="R662" s="128" t="str" cm="1">
        <f t="array" ref="R6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2" s="128" t="str" cm="1">
        <f t="array" ref="S6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2" s="10" t="str" cm="1">
        <f t="array" ref="T6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2" s="105"/>
      <c r="V662" s="151"/>
      <c r="W662" s="104"/>
      <c r="X662" s="129"/>
      <c r="Y662" s="104"/>
      <c r="Z662" s="105"/>
      <c r="AA662" s="103"/>
      <c r="AB662" s="152"/>
      <c r="AC662" s="107"/>
      <c r="AD662" s="105"/>
      <c r="AE662" s="105"/>
      <c r="AF662" s="105"/>
      <c r="AG662" s="14"/>
      <c r="AH662" s="126" t="str">
        <f>IF(BS_CONTROLE[[#This Row],[Atividade]]=0, "-", BS_CONTROLE[[#This Row],[Atividade]])</f>
        <v>-</v>
      </c>
      <c r="AI662" s="8" t="str">
        <f>IF(BS_CONTROLE[[#This Row],[Atividade]]=0, "-", BS_CONTROLE[[#This Row],[Atividade]])</f>
        <v>-</v>
      </c>
      <c r="AJ662" s="30">
        <f>BS_CONTROLE[[#This Row],[Local - Partida]]</f>
        <v>0</v>
      </c>
      <c r="AK662" s="30">
        <f>BS_CONTROLE[[#This Row],[Local - Encerramento]]</f>
        <v>0</v>
      </c>
      <c r="AL662" s="105" t="str">
        <f>IF(BS_CONTROLE[[#This Row],[Entre - Estações]]=0, "-", BS_CONTROLE[[#This Row],[Entre - Estações]])</f>
        <v>-</v>
      </c>
      <c r="AM662" s="105" t="str">
        <f>IF(BS_CONTROLE[[#This Row],[SB]]=0, "-", BS_CONTROLE[[#This Row],[SB]])</f>
        <v>-</v>
      </c>
      <c r="AN662" s="105" t="str">
        <f>IF(BS_CONTROLE[[#This Row],[SUB]]=0, "-", BS_CONTROLE[[#This Row],[SUB]])</f>
        <v>-</v>
      </c>
      <c r="AO662" s="105">
        <f>BS_CONTROLE[[#This Row],[KM - Inicio]]</f>
        <v>0</v>
      </c>
      <c r="AP662" s="105">
        <f>BS_CONTROLE[[#This Row],[KM - Inicio]]</f>
        <v>0</v>
      </c>
      <c r="AQ662" s="108"/>
      <c r="AR662" s="108"/>
      <c r="AS662" s="108"/>
      <c r="AT662" s="135"/>
      <c r="AU662" s="135"/>
      <c r="AV662" s="13"/>
      <c r="AW662" s="13"/>
      <c r="AX662" s="176" t="str">
        <f>IF(D662="","*",IFERROR(IF(ISODD(COUNT(AR662:AW662)),"ERRO",SUM((AS662-AR662),(AU662-AT662),(AW662-AV662))),"ERRO"))</f>
        <v>*</v>
      </c>
      <c r="AY662" s="153"/>
      <c r="AZ662" s="109"/>
      <c r="BA662" s="9" t="str">
        <f>IFERROR(_xlfn.XLOOKUP(AH662, BS_ATIVIDADE[ATIVIDADE],BS_ATIVIDADE[UNIDADE] ), "*")</f>
        <v>*</v>
      </c>
      <c r="BB662" s="12" t="str" cm="1">
        <f t="array" ref="BB6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2" s="12" t="str" cm="1">
        <f t="array" ref="BC6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2" s="10" t="str" cm="1">
        <f t="array" ref="BD6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2" s="150"/>
      <c r="BF662" s="15"/>
      <c r="BG662" s="16"/>
      <c r="BH662" s="16"/>
      <c r="BI662" s="16"/>
      <c r="BJ662" s="17"/>
      <c r="BK662" s="15"/>
      <c r="BL662" s="130"/>
      <c r="BM662" s="130"/>
      <c r="BN662" s="130"/>
      <c r="BO662" s="17"/>
      <c r="BP662" s="11" t="str">
        <f t="shared" si="36"/>
        <v>Aderente</v>
      </c>
      <c r="BQ662" s="18" t="str">
        <f>IF(OR(B662="",E662=""),"*",AX662/O662)</f>
        <v>*</v>
      </c>
      <c r="BR662" s="18" t="str">
        <f>IF(OR(B662="",E662=""),"*",AZ662/P662)</f>
        <v>*</v>
      </c>
      <c r="BS662" s="210" t="str">
        <f t="shared" si="37"/>
        <v/>
      </c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</row>
    <row r="663" spans="1:122">
      <c r="A663" s="45" t="str">
        <f t="shared" si="35"/>
        <v/>
      </c>
      <c r="B663" s="102"/>
      <c r="C663" s="134" t="str">
        <f>IF(BS_CONTROLE[[#This Row],[DATA]]="","",WEEKNUM(BS_CONTROLE[[#This Row],[DATA]]))</f>
        <v/>
      </c>
      <c r="D663" s="104"/>
      <c r="E663" s="126"/>
      <c r="F663" s="142" t="str">
        <f>IF(D663="","*",VLOOKUP(E663,BS_ATIVIDADE[],3,FALSE))</f>
        <v>*</v>
      </c>
      <c r="G663" s="106"/>
      <c r="H663" s="106"/>
      <c r="I663" s="105"/>
      <c r="J663" s="105"/>
      <c r="K663" s="105"/>
      <c r="L663" s="127" t="str" cm="1">
        <f t="array" ref="L6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3" s="127" t="str" cm="1">
        <f t="array" ref="M6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3" s="106"/>
      <c r="O663" s="106"/>
      <c r="P663" s="105"/>
      <c r="Q663" s="9" t="str">
        <f>IF(E663=0, "*", IFERROR(_xlfn.XLOOKUP(E663, BS_ATIVIDADE[ATIVIDADE], BS_ATIVIDADE[UNIDADE]), "*"))</f>
        <v>*</v>
      </c>
      <c r="R663" s="128" t="str" cm="1">
        <f t="array" ref="R6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3" s="128" t="str" cm="1">
        <f t="array" ref="S6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3" s="10" t="str" cm="1">
        <f t="array" ref="T6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3" s="105"/>
      <c r="V663" s="151"/>
      <c r="W663" s="104"/>
      <c r="X663" s="129"/>
      <c r="Y663" s="104"/>
      <c r="Z663" s="105"/>
      <c r="AA663" s="103"/>
      <c r="AB663" s="152"/>
      <c r="AC663" s="107"/>
      <c r="AD663" s="105"/>
      <c r="AE663" s="105"/>
      <c r="AF663" s="105"/>
      <c r="AG663" s="14"/>
      <c r="AH663" s="126" t="str">
        <f>IF(BS_CONTROLE[[#This Row],[Atividade]]=0, "-", BS_CONTROLE[[#This Row],[Atividade]])</f>
        <v>-</v>
      </c>
      <c r="AI663" s="8" t="str">
        <f>IF(BS_CONTROLE[[#This Row],[Atividade]]=0, "-", BS_CONTROLE[[#This Row],[Atividade]])</f>
        <v>-</v>
      </c>
      <c r="AJ663" s="30">
        <f>BS_CONTROLE[[#This Row],[Local - Partida]]</f>
        <v>0</v>
      </c>
      <c r="AK663" s="30">
        <f>BS_CONTROLE[[#This Row],[Local - Encerramento]]</f>
        <v>0</v>
      </c>
      <c r="AL663" s="105" t="str">
        <f>IF(BS_CONTROLE[[#This Row],[Entre - Estações]]=0, "-", BS_CONTROLE[[#This Row],[Entre - Estações]])</f>
        <v>-</v>
      </c>
      <c r="AM663" s="105" t="str">
        <f>IF(BS_CONTROLE[[#This Row],[SB]]=0, "-", BS_CONTROLE[[#This Row],[SB]])</f>
        <v>-</v>
      </c>
      <c r="AN663" s="105" t="str">
        <f>IF(BS_CONTROLE[[#This Row],[SUB]]=0, "-", BS_CONTROLE[[#This Row],[SUB]])</f>
        <v>-</v>
      </c>
      <c r="AO663" s="105">
        <f>BS_CONTROLE[[#This Row],[KM - Inicio]]</f>
        <v>0</v>
      </c>
      <c r="AP663" s="105">
        <f>BS_CONTROLE[[#This Row],[KM - Inicio]]</f>
        <v>0</v>
      </c>
      <c r="AQ663" s="108"/>
      <c r="AR663" s="108"/>
      <c r="AS663" s="108"/>
      <c r="AT663" s="135"/>
      <c r="AU663" s="135"/>
      <c r="AV663" s="13"/>
      <c r="AW663" s="13"/>
      <c r="AX663" s="176" t="str">
        <f>IF(D663="","*",IFERROR(IF(ISODD(COUNT(AR663:AW663)),"ERRO",SUM((AS663-AR663),(AU663-AT663),(AW663-AV663))),"ERRO"))</f>
        <v>*</v>
      </c>
      <c r="AY663" s="153"/>
      <c r="AZ663" s="109"/>
      <c r="BA663" s="9" t="str">
        <f>IFERROR(_xlfn.XLOOKUP(AH663, BS_ATIVIDADE[ATIVIDADE],BS_ATIVIDADE[UNIDADE] ), "*")</f>
        <v>*</v>
      </c>
      <c r="BB663" s="12" t="str" cm="1">
        <f t="array" ref="BB6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3" s="12" t="str" cm="1">
        <f t="array" ref="BC6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3" s="10" t="str" cm="1">
        <f t="array" ref="BD6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3" s="150"/>
      <c r="BF663" s="15"/>
      <c r="BG663" s="16"/>
      <c r="BH663" s="16"/>
      <c r="BI663" s="16"/>
      <c r="BJ663" s="17"/>
      <c r="BK663" s="15"/>
      <c r="BL663" s="130"/>
      <c r="BM663" s="130"/>
      <c r="BN663" s="130"/>
      <c r="BO663" s="17"/>
      <c r="BP663" s="11" t="str">
        <f t="shared" si="36"/>
        <v>Aderente</v>
      </c>
      <c r="BQ663" s="18" t="str">
        <f>IF(OR(B663="",E663=""),"*",AX663/O663)</f>
        <v>*</v>
      </c>
      <c r="BR663" s="18" t="str">
        <f>IF(OR(B663="",E663=""),"*",AZ663/P663)</f>
        <v>*</v>
      </c>
      <c r="BS663" s="210" t="str">
        <f t="shared" si="37"/>
        <v/>
      </c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</row>
    <row r="664" spans="1:122">
      <c r="A664" s="45" t="str">
        <f t="shared" si="35"/>
        <v/>
      </c>
      <c r="B664" s="102"/>
      <c r="C664" s="134" t="str">
        <f>IF(BS_CONTROLE[[#This Row],[DATA]]="","",WEEKNUM(BS_CONTROLE[[#This Row],[DATA]]))</f>
        <v/>
      </c>
      <c r="D664" s="104"/>
      <c r="E664" s="126"/>
      <c r="F664" s="142" t="str">
        <f>IF(D664="","*",VLOOKUP(E664,BS_ATIVIDADE[],3,FALSE))</f>
        <v>*</v>
      </c>
      <c r="G664" s="106"/>
      <c r="H664" s="106"/>
      <c r="I664" s="105"/>
      <c r="J664" s="105"/>
      <c r="K664" s="105"/>
      <c r="L664" s="127" t="str" cm="1">
        <f t="array" ref="L6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4" s="127" t="str" cm="1">
        <f t="array" ref="M6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4" s="106"/>
      <c r="O664" s="106"/>
      <c r="P664" s="105"/>
      <c r="Q664" s="9" t="str">
        <f>IF(E664=0, "*", IFERROR(_xlfn.XLOOKUP(E664, BS_ATIVIDADE[ATIVIDADE], BS_ATIVIDADE[UNIDADE]), "*"))</f>
        <v>*</v>
      </c>
      <c r="R664" s="128" t="str" cm="1">
        <f t="array" ref="R6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4" s="128" t="str" cm="1">
        <f t="array" ref="S6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4" s="10" t="str" cm="1">
        <f t="array" ref="T6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4" s="105"/>
      <c r="V664" s="151"/>
      <c r="W664" s="104"/>
      <c r="X664" s="129"/>
      <c r="Y664" s="104"/>
      <c r="Z664" s="105"/>
      <c r="AA664" s="103"/>
      <c r="AB664" s="152"/>
      <c r="AC664" s="107"/>
      <c r="AD664" s="105"/>
      <c r="AE664" s="105"/>
      <c r="AF664" s="105"/>
      <c r="AG664" s="14"/>
      <c r="AH664" s="126" t="str">
        <f>IF(BS_CONTROLE[[#This Row],[Atividade]]=0, "-", BS_CONTROLE[[#This Row],[Atividade]])</f>
        <v>-</v>
      </c>
      <c r="AI664" s="8" t="str">
        <f>IF(BS_CONTROLE[[#This Row],[Atividade]]=0, "-", BS_CONTROLE[[#This Row],[Atividade]])</f>
        <v>-</v>
      </c>
      <c r="AJ664" s="30">
        <f>BS_CONTROLE[[#This Row],[Local - Partida]]</f>
        <v>0</v>
      </c>
      <c r="AK664" s="30">
        <f>BS_CONTROLE[[#This Row],[Local - Encerramento]]</f>
        <v>0</v>
      </c>
      <c r="AL664" s="105" t="str">
        <f>IF(BS_CONTROLE[[#This Row],[Entre - Estações]]=0, "-", BS_CONTROLE[[#This Row],[Entre - Estações]])</f>
        <v>-</v>
      </c>
      <c r="AM664" s="105" t="str">
        <f>IF(BS_CONTROLE[[#This Row],[SB]]=0, "-", BS_CONTROLE[[#This Row],[SB]])</f>
        <v>-</v>
      </c>
      <c r="AN664" s="105" t="str">
        <f>IF(BS_CONTROLE[[#This Row],[SUB]]=0, "-", BS_CONTROLE[[#This Row],[SUB]])</f>
        <v>-</v>
      </c>
      <c r="AO664" s="105">
        <f>BS_CONTROLE[[#This Row],[KM - Inicio]]</f>
        <v>0</v>
      </c>
      <c r="AP664" s="105">
        <f>BS_CONTROLE[[#This Row],[KM - Inicio]]</f>
        <v>0</v>
      </c>
      <c r="AQ664" s="108"/>
      <c r="AR664" s="108"/>
      <c r="AS664" s="108"/>
      <c r="AT664" s="135"/>
      <c r="AU664" s="135"/>
      <c r="AV664" s="13"/>
      <c r="AW664" s="13"/>
      <c r="AX664" s="176" t="str">
        <f>IF(D664="","*",IFERROR(IF(ISODD(COUNT(AR664:AW664)),"ERRO",SUM((AS664-AR664),(AU664-AT664),(AW664-AV664))),"ERRO"))</f>
        <v>*</v>
      </c>
      <c r="AY664" s="153"/>
      <c r="AZ664" s="109"/>
      <c r="BA664" s="9" t="str">
        <f>IFERROR(_xlfn.XLOOKUP(AH664, BS_ATIVIDADE[ATIVIDADE],BS_ATIVIDADE[UNIDADE] ), "*")</f>
        <v>*</v>
      </c>
      <c r="BB664" s="12" t="str" cm="1">
        <f t="array" ref="BB6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4" s="12" t="str" cm="1">
        <f t="array" ref="BC6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4" s="10" t="str" cm="1">
        <f t="array" ref="BD6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4" s="150"/>
      <c r="BF664" s="15"/>
      <c r="BG664" s="16"/>
      <c r="BH664" s="16"/>
      <c r="BI664" s="16"/>
      <c r="BJ664" s="17"/>
      <c r="BK664" s="15"/>
      <c r="BL664" s="130"/>
      <c r="BM664" s="130"/>
      <c r="BN664" s="130"/>
      <c r="BO664" s="17"/>
      <c r="BP664" s="11" t="str">
        <f t="shared" si="36"/>
        <v>Aderente</v>
      </c>
      <c r="BQ664" s="18" t="str">
        <f>IF(OR(B664="",E664=""),"*",AX664/O664)</f>
        <v>*</v>
      </c>
      <c r="BR664" s="18" t="str">
        <f>IF(OR(B664="",E664=""),"*",AZ664/P664)</f>
        <v>*</v>
      </c>
      <c r="BS664" s="210" t="str">
        <f t="shared" si="37"/>
        <v/>
      </c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</row>
    <row r="665" spans="1:122">
      <c r="A665" s="45" t="str">
        <f t="shared" si="35"/>
        <v/>
      </c>
      <c r="B665" s="102"/>
      <c r="C665" s="134" t="str">
        <f>IF(BS_CONTROLE[[#This Row],[DATA]]="","",WEEKNUM(BS_CONTROLE[[#This Row],[DATA]]))</f>
        <v/>
      </c>
      <c r="D665" s="104"/>
      <c r="E665" s="126"/>
      <c r="F665" s="142" t="str">
        <f>IF(D665="","*",VLOOKUP(E665,BS_ATIVIDADE[],3,FALSE))</f>
        <v>*</v>
      </c>
      <c r="G665" s="106"/>
      <c r="H665" s="106"/>
      <c r="I665" s="105"/>
      <c r="J665" s="105"/>
      <c r="K665" s="105"/>
      <c r="L665" s="127" t="str" cm="1">
        <f t="array" ref="L6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5" s="127" t="str" cm="1">
        <f t="array" ref="M6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5" s="106"/>
      <c r="O665" s="106"/>
      <c r="P665" s="105"/>
      <c r="Q665" s="9" t="str">
        <f>IF(E665=0, "*", IFERROR(_xlfn.XLOOKUP(E665, BS_ATIVIDADE[ATIVIDADE], BS_ATIVIDADE[UNIDADE]), "*"))</f>
        <v>*</v>
      </c>
      <c r="R665" s="128" t="str" cm="1">
        <f t="array" ref="R6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5" s="128" t="str" cm="1">
        <f t="array" ref="S6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5" s="10" t="str" cm="1">
        <f t="array" ref="T6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5" s="105"/>
      <c r="V665" s="151"/>
      <c r="W665" s="104"/>
      <c r="X665" s="129"/>
      <c r="Y665" s="104"/>
      <c r="Z665" s="105"/>
      <c r="AA665" s="103"/>
      <c r="AB665" s="152"/>
      <c r="AC665" s="107"/>
      <c r="AD665" s="105"/>
      <c r="AE665" s="105"/>
      <c r="AF665" s="105"/>
      <c r="AG665" s="14"/>
      <c r="AH665" s="126" t="str">
        <f>IF(BS_CONTROLE[[#This Row],[Atividade]]=0, "-", BS_CONTROLE[[#This Row],[Atividade]])</f>
        <v>-</v>
      </c>
      <c r="AI665" s="8" t="str">
        <f>IF(BS_CONTROLE[[#This Row],[Atividade]]=0, "-", BS_CONTROLE[[#This Row],[Atividade]])</f>
        <v>-</v>
      </c>
      <c r="AJ665" s="30">
        <f>BS_CONTROLE[[#This Row],[Local - Partida]]</f>
        <v>0</v>
      </c>
      <c r="AK665" s="30">
        <f>BS_CONTROLE[[#This Row],[Local - Encerramento]]</f>
        <v>0</v>
      </c>
      <c r="AL665" s="105" t="str">
        <f>IF(BS_CONTROLE[[#This Row],[Entre - Estações]]=0, "-", BS_CONTROLE[[#This Row],[Entre - Estações]])</f>
        <v>-</v>
      </c>
      <c r="AM665" s="105" t="str">
        <f>IF(BS_CONTROLE[[#This Row],[SB]]=0, "-", BS_CONTROLE[[#This Row],[SB]])</f>
        <v>-</v>
      </c>
      <c r="AN665" s="105" t="str">
        <f>IF(BS_CONTROLE[[#This Row],[SUB]]=0, "-", BS_CONTROLE[[#This Row],[SUB]])</f>
        <v>-</v>
      </c>
      <c r="AO665" s="105">
        <f>BS_CONTROLE[[#This Row],[KM - Inicio]]</f>
        <v>0</v>
      </c>
      <c r="AP665" s="105">
        <f>BS_CONTROLE[[#This Row],[KM - Inicio]]</f>
        <v>0</v>
      </c>
      <c r="AQ665" s="108"/>
      <c r="AR665" s="108"/>
      <c r="AS665" s="108"/>
      <c r="AT665" s="135"/>
      <c r="AU665" s="135"/>
      <c r="AV665" s="13"/>
      <c r="AW665" s="13"/>
      <c r="AX665" s="176" t="str">
        <f>IF(D665="","*",IFERROR(IF(ISODD(COUNT(AR665:AW665)),"ERRO",SUM((AS665-AR665),(AU665-AT665),(AW665-AV665))),"ERRO"))</f>
        <v>*</v>
      </c>
      <c r="AY665" s="153"/>
      <c r="AZ665" s="109"/>
      <c r="BA665" s="9" t="str">
        <f>IFERROR(_xlfn.XLOOKUP(AH665, BS_ATIVIDADE[ATIVIDADE],BS_ATIVIDADE[UNIDADE] ), "*")</f>
        <v>*</v>
      </c>
      <c r="BB665" s="12" t="str" cm="1">
        <f t="array" ref="BB6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5" s="12" t="str" cm="1">
        <f t="array" ref="BC6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5" s="10" t="str" cm="1">
        <f t="array" ref="BD6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5" s="150"/>
      <c r="BF665" s="15"/>
      <c r="BG665" s="16"/>
      <c r="BH665" s="16"/>
      <c r="BI665" s="16"/>
      <c r="BJ665" s="17"/>
      <c r="BK665" s="15"/>
      <c r="BL665" s="130"/>
      <c r="BM665" s="130"/>
      <c r="BN665" s="130"/>
      <c r="BO665" s="17"/>
      <c r="BP665" s="11" t="str">
        <f t="shared" si="36"/>
        <v>Aderente</v>
      </c>
      <c r="BQ665" s="18" t="str">
        <f>IF(OR(B665="",E665=""),"*",AX665/O665)</f>
        <v>*</v>
      </c>
      <c r="BR665" s="18" t="str">
        <f>IF(OR(B665="",E665=""),"*",AZ665/P665)</f>
        <v>*</v>
      </c>
      <c r="BS665" s="210" t="str">
        <f t="shared" si="37"/>
        <v/>
      </c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</row>
    <row r="666" spans="1:122">
      <c r="A666" s="45" t="str">
        <f t="shared" si="35"/>
        <v/>
      </c>
      <c r="B666" s="102"/>
      <c r="C666" s="134" t="str">
        <f>IF(BS_CONTROLE[[#This Row],[DATA]]="","",WEEKNUM(BS_CONTROLE[[#This Row],[DATA]]))</f>
        <v/>
      </c>
      <c r="D666" s="104"/>
      <c r="E666" s="126"/>
      <c r="F666" s="142" t="str">
        <f>IF(D666="","*",VLOOKUP(E666,BS_ATIVIDADE[],3,FALSE))</f>
        <v>*</v>
      </c>
      <c r="G666" s="106"/>
      <c r="H666" s="106"/>
      <c r="I666" s="105"/>
      <c r="J666" s="105"/>
      <c r="K666" s="105"/>
      <c r="L666" s="127" t="str" cm="1">
        <f t="array" ref="L6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6" s="127" t="str" cm="1">
        <f t="array" ref="M6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6" s="106"/>
      <c r="O666" s="106"/>
      <c r="P666" s="105"/>
      <c r="Q666" s="9" t="str">
        <f>IF(E666=0, "*", IFERROR(_xlfn.XLOOKUP(E666, BS_ATIVIDADE[ATIVIDADE], BS_ATIVIDADE[UNIDADE]), "*"))</f>
        <v>*</v>
      </c>
      <c r="R666" s="128" t="str" cm="1">
        <f t="array" ref="R6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6" s="128" t="str" cm="1">
        <f t="array" ref="S6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6" s="10" t="str" cm="1">
        <f t="array" ref="T6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6" s="105"/>
      <c r="V666" s="151"/>
      <c r="W666" s="104"/>
      <c r="X666" s="129"/>
      <c r="Y666" s="104"/>
      <c r="Z666" s="105"/>
      <c r="AA666" s="103"/>
      <c r="AB666" s="152"/>
      <c r="AC666" s="107"/>
      <c r="AD666" s="105"/>
      <c r="AE666" s="105"/>
      <c r="AF666" s="105"/>
      <c r="AG666" s="14"/>
      <c r="AH666" s="126" t="str">
        <f>IF(BS_CONTROLE[[#This Row],[Atividade]]=0, "-", BS_CONTROLE[[#This Row],[Atividade]])</f>
        <v>-</v>
      </c>
      <c r="AI666" s="8" t="str">
        <f>IF(BS_CONTROLE[[#This Row],[Atividade]]=0, "-", BS_CONTROLE[[#This Row],[Atividade]])</f>
        <v>-</v>
      </c>
      <c r="AJ666" s="30">
        <f>BS_CONTROLE[[#This Row],[Local - Partida]]</f>
        <v>0</v>
      </c>
      <c r="AK666" s="30">
        <f>BS_CONTROLE[[#This Row],[Local - Encerramento]]</f>
        <v>0</v>
      </c>
      <c r="AL666" s="105" t="str">
        <f>IF(BS_CONTROLE[[#This Row],[Entre - Estações]]=0, "-", BS_CONTROLE[[#This Row],[Entre - Estações]])</f>
        <v>-</v>
      </c>
      <c r="AM666" s="105" t="str">
        <f>IF(BS_CONTROLE[[#This Row],[SB]]=0, "-", BS_CONTROLE[[#This Row],[SB]])</f>
        <v>-</v>
      </c>
      <c r="AN666" s="105" t="str">
        <f>IF(BS_CONTROLE[[#This Row],[SUB]]=0, "-", BS_CONTROLE[[#This Row],[SUB]])</f>
        <v>-</v>
      </c>
      <c r="AO666" s="105">
        <f>BS_CONTROLE[[#This Row],[KM - Inicio]]</f>
        <v>0</v>
      </c>
      <c r="AP666" s="105">
        <f>BS_CONTROLE[[#This Row],[KM - Inicio]]</f>
        <v>0</v>
      </c>
      <c r="AQ666" s="108"/>
      <c r="AR666" s="108"/>
      <c r="AS666" s="108"/>
      <c r="AT666" s="135"/>
      <c r="AU666" s="135"/>
      <c r="AV666" s="13"/>
      <c r="AW666" s="13"/>
      <c r="AX666" s="176" t="str">
        <f>IF(D666="","*",IFERROR(IF(ISODD(COUNT(AR666:AW666)),"ERRO",SUM((AS666-AR666),(AU666-AT666),(AW666-AV666))),"ERRO"))</f>
        <v>*</v>
      </c>
      <c r="AY666" s="153"/>
      <c r="AZ666" s="109"/>
      <c r="BA666" s="9" t="str">
        <f>IFERROR(_xlfn.XLOOKUP(AH666, BS_ATIVIDADE[ATIVIDADE],BS_ATIVIDADE[UNIDADE] ), "*")</f>
        <v>*</v>
      </c>
      <c r="BB666" s="12" t="str" cm="1">
        <f t="array" ref="BB6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6" s="12" t="str" cm="1">
        <f t="array" ref="BC6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6" s="10" t="str" cm="1">
        <f t="array" ref="BD6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6" s="150"/>
      <c r="BF666" s="15"/>
      <c r="BG666" s="16"/>
      <c r="BH666" s="16"/>
      <c r="BI666" s="16"/>
      <c r="BJ666" s="17"/>
      <c r="BK666" s="15"/>
      <c r="BL666" s="130"/>
      <c r="BM666" s="130"/>
      <c r="BN666" s="130"/>
      <c r="BO666" s="17"/>
      <c r="BP666" s="11" t="str">
        <f t="shared" si="36"/>
        <v>Aderente</v>
      </c>
      <c r="BQ666" s="18" t="str">
        <f>IF(OR(B666="",E666=""),"*",AX666/O666)</f>
        <v>*</v>
      </c>
      <c r="BR666" s="18" t="str">
        <f>IF(OR(B666="",E666=""),"*",AZ666/P666)</f>
        <v>*</v>
      </c>
      <c r="BS666" s="210" t="str">
        <f t="shared" si="37"/>
        <v/>
      </c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</row>
    <row r="667" spans="1:122">
      <c r="A667" s="45" t="str">
        <f t="shared" si="35"/>
        <v/>
      </c>
      <c r="B667" s="102"/>
      <c r="C667" s="134" t="str">
        <f>IF(BS_CONTROLE[[#This Row],[DATA]]="","",WEEKNUM(BS_CONTROLE[[#This Row],[DATA]]))</f>
        <v/>
      </c>
      <c r="D667" s="104"/>
      <c r="E667" s="126"/>
      <c r="F667" s="142" t="str">
        <f>IF(D667="","*",VLOOKUP(E667,BS_ATIVIDADE[],3,FALSE))</f>
        <v>*</v>
      </c>
      <c r="G667" s="106"/>
      <c r="H667" s="106"/>
      <c r="I667" s="105"/>
      <c r="J667" s="105"/>
      <c r="K667" s="105"/>
      <c r="L667" s="127" t="str" cm="1">
        <f t="array" ref="L6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7" s="127" t="str" cm="1">
        <f t="array" ref="M6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7" s="106"/>
      <c r="O667" s="106"/>
      <c r="P667" s="105"/>
      <c r="Q667" s="9" t="str">
        <f>IF(E667=0, "*", IFERROR(_xlfn.XLOOKUP(E667, BS_ATIVIDADE[ATIVIDADE], BS_ATIVIDADE[UNIDADE]), "*"))</f>
        <v>*</v>
      </c>
      <c r="R667" s="128" t="str" cm="1">
        <f t="array" ref="R6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7" s="128" t="str" cm="1">
        <f t="array" ref="S6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7" s="10" t="str" cm="1">
        <f t="array" ref="T6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7" s="105"/>
      <c r="V667" s="151"/>
      <c r="W667" s="104"/>
      <c r="X667" s="129"/>
      <c r="Y667" s="104"/>
      <c r="Z667" s="105"/>
      <c r="AA667" s="103"/>
      <c r="AB667" s="152"/>
      <c r="AC667" s="107"/>
      <c r="AD667" s="105"/>
      <c r="AE667" s="105"/>
      <c r="AF667" s="105"/>
      <c r="AG667" s="14"/>
      <c r="AH667" s="126" t="str">
        <f>IF(BS_CONTROLE[[#This Row],[Atividade]]=0, "-", BS_CONTROLE[[#This Row],[Atividade]])</f>
        <v>-</v>
      </c>
      <c r="AI667" s="8" t="str">
        <f>IF(BS_CONTROLE[[#This Row],[Atividade]]=0, "-", BS_CONTROLE[[#This Row],[Atividade]])</f>
        <v>-</v>
      </c>
      <c r="AJ667" s="30">
        <f>BS_CONTROLE[[#This Row],[Local - Partida]]</f>
        <v>0</v>
      </c>
      <c r="AK667" s="30">
        <f>BS_CONTROLE[[#This Row],[Local - Encerramento]]</f>
        <v>0</v>
      </c>
      <c r="AL667" s="105" t="str">
        <f>IF(BS_CONTROLE[[#This Row],[Entre - Estações]]=0, "-", BS_CONTROLE[[#This Row],[Entre - Estações]])</f>
        <v>-</v>
      </c>
      <c r="AM667" s="105" t="str">
        <f>IF(BS_CONTROLE[[#This Row],[SB]]=0, "-", BS_CONTROLE[[#This Row],[SB]])</f>
        <v>-</v>
      </c>
      <c r="AN667" s="105" t="str">
        <f>IF(BS_CONTROLE[[#This Row],[SUB]]=0, "-", BS_CONTROLE[[#This Row],[SUB]])</f>
        <v>-</v>
      </c>
      <c r="AO667" s="105">
        <f>BS_CONTROLE[[#This Row],[KM - Inicio]]</f>
        <v>0</v>
      </c>
      <c r="AP667" s="105">
        <f>BS_CONTROLE[[#This Row],[KM - Inicio]]</f>
        <v>0</v>
      </c>
      <c r="AQ667" s="108"/>
      <c r="AR667" s="108"/>
      <c r="AS667" s="108"/>
      <c r="AT667" s="135"/>
      <c r="AU667" s="135"/>
      <c r="AV667" s="13"/>
      <c r="AW667" s="13"/>
      <c r="AX667" s="176" t="str">
        <f>IF(D667="","*",IFERROR(IF(ISODD(COUNT(AR667:AW667)),"ERRO",SUM((AS667-AR667),(AU667-AT667),(AW667-AV667))),"ERRO"))</f>
        <v>*</v>
      </c>
      <c r="AY667" s="153"/>
      <c r="AZ667" s="109"/>
      <c r="BA667" s="9" t="str">
        <f>IFERROR(_xlfn.XLOOKUP(AH667, BS_ATIVIDADE[ATIVIDADE],BS_ATIVIDADE[UNIDADE] ), "*")</f>
        <v>*</v>
      </c>
      <c r="BB667" s="12" t="str" cm="1">
        <f t="array" ref="BB6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7" s="12" t="str" cm="1">
        <f t="array" ref="BC6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7" s="10" t="str" cm="1">
        <f t="array" ref="BD6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7" s="150"/>
      <c r="BF667" s="15"/>
      <c r="BG667" s="16"/>
      <c r="BH667" s="16"/>
      <c r="BI667" s="16"/>
      <c r="BJ667" s="17"/>
      <c r="BK667" s="15"/>
      <c r="BL667" s="130"/>
      <c r="BM667" s="130"/>
      <c r="BN667" s="130"/>
      <c r="BO667" s="17"/>
      <c r="BP667" s="11" t="str">
        <f t="shared" si="36"/>
        <v>Aderente</v>
      </c>
      <c r="BQ667" s="18" t="str">
        <f>IF(OR(B667="",E667=""),"*",AX667/O667)</f>
        <v>*</v>
      </c>
      <c r="BR667" s="18" t="str">
        <f>IF(OR(B667="",E667=""),"*",AZ667/P667)</f>
        <v>*</v>
      </c>
      <c r="BS667" s="210" t="str">
        <f t="shared" si="37"/>
        <v/>
      </c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</row>
    <row r="668" spans="1:122">
      <c r="A668" s="45" t="str">
        <f t="shared" si="35"/>
        <v/>
      </c>
      <c r="B668" s="102"/>
      <c r="C668" s="134" t="str">
        <f>IF(BS_CONTROLE[[#This Row],[DATA]]="","",WEEKNUM(BS_CONTROLE[[#This Row],[DATA]]))</f>
        <v/>
      </c>
      <c r="D668" s="104"/>
      <c r="E668" s="126"/>
      <c r="F668" s="142" t="str">
        <f>IF(D668="","*",VLOOKUP(E668,BS_ATIVIDADE[],3,FALSE))</f>
        <v>*</v>
      </c>
      <c r="G668" s="106"/>
      <c r="H668" s="106"/>
      <c r="I668" s="105"/>
      <c r="J668" s="105"/>
      <c r="K668" s="105"/>
      <c r="L668" s="127" t="str" cm="1">
        <f t="array" ref="L6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8" s="127" t="str" cm="1">
        <f t="array" ref="M6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8" s="106"/>
      <c r="O668" s="106"/>
      <c r="P668" s="105"/>
      <c r="Q668" s="9" t="str">
        <f>IF(E668=0, "*", IFERROR(_xlfn.XLOOKUP(E668, BS_ATIVIDADE[ATIVIDADE], BS_ATIVIDADE[UNIDADE]), "*"))</f>
        <v>*</v>
      </c>
      <c r="R668" s="128" t="str" cm="1">
        <f t="array" ref="R6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8" s="128" t="str" cm="1">
        <f t="array" ref="S6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8" s="10" t="str" cm="1">
        <f t="array" ref="T6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8" s="105"/>
      <c r="V668" s="151"/>
      <c r="W668" s="104"/>
      <c r="X668" s="129"/>
      <c r="Y668" s="104"/>
      <c r="Z668" s="105"/>
      <c r="AA668" s="103"/>
      <c r="AB668" s="152"/>
      <c r="AC668" s="107"/>
      <c r="AD668" s="105"/>
      <c r="AE668" s="105"/>
      <c r="AF668" s="105"/>
      <c r="AG668" s="14"/>
      <c r="AH668" s="126" t="str">
        <f>IF(BS_CONTROLE[[#This Row],[Atividade]]=0, "-", BS_CONTROLE[[#This Row],[Atividade]])</f>
        <v>-</v>
      </c>
      <c r="AI668" s="8" t="str">
        <f>IF(BS_CONTROLE[[#This Row],[Atividade]]=0, "-", BS_CONTROLE[[#This Row],[Atividade]])</f>
        <v>-</v>
      </c>
      <c r="AJ668" s="30">
        <f>BS_CONTROLE[[#This Row],[Local - Partida]]</f>
        <v>0</v>
      </c>
      <c r="AK668" s="30">
        <f>BS_CONTROLE[[#This Row],[Local - Encerramento]]</f>
        <v>0</v>
      </c>
      <c r="AL668" s="105" t="str">
        <f>IF(BS_CONTROLE[[#This Row],[Entre - Estações]]=0, "-", BS_CONTROLE[[#This Row],[Entre - Estações]])</f>
        <v>-</v>
      </c>
      <c r="AM668" s="105" t="str">
        <f>IF(BS_CONTROLE[[#This Row],[SB]]=0, "-", BS_CONTROLE[[#This Row],[SB]])</f>
        <v>-</v>
      </c>
      <c r="AN668" s="105" t="str">
        <f>IF(BS_CONTROLE[[#This Row],[SUB]]=0, "-", BS_CONTROLE[[#This Row],[SUB]])</f>
        <v>-</v>
      </c>
      <c r="AO668" s="105">
        <f>BS_CONTROLE[[#This Row],[KM - Inicio]]</f>
        <v>0</v>
      </c>
      <c r="AP668" s="105">
        <f>BS_CONTROLE[[#This Row],[KM - Inicio]]</f>
        <v>0</v>
      </c>
      <c r="AQ668" s="108"/>
      <c r="AR668" s="108"/>
      <c r="AS668" s="108"/>
      <c r="AT668" s="135"/>
      <c r="AU668" s="135"/>
      <c r="AV668" s="13"/>
      <c r="AW668" s="13"/>
      <c r="AX668" s="176" t="str">
        <f>IF(D668="","*",IFERROR(IF(ISODD(COUNT(AR668:AW668)),"ERRO",SUM((AS668-AR668),(AU668-AT668),(AW668-AV668))),"ERRO"))</f>
        <v>*</v>
      </c>
      <c r="AY668" s="153"/>
      <c r="AZ668" s="109"/>
      <c r="BA668" s="9" t="str">
        <f>IFERROR(_xlfn.XLOOKUP(AH668, BS_ATIVIDADE[ATIVIDADE],BS_ATIVIDADE[UNIDADE] ), "*")</f>
        <v>*</v>
      </c>
      <c r="BB668" s="12" t="str" cm="1">
        <f t="array" ref="BB6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8" s="12" t="str" cm="1">
        <f t="array" ref="BC6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8" s="10" t="str" cm="1">
        <f t="array" ref="BD6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8" s="150"/>
      <c r="BF668" s="15"/>
      <c r="BG668" s="16"/>
      <c r="BH668" s="16"/>
      <c r="BI668" s="16"/>
      <c r="BJ668" s="17"/>
      <c r="BK668" s="15"/>
      <c r="BL668" s="130"/>
      <c r="BM668" s="130"/>
      <c r="BN668" s="130"/>
      <c r="BO668" s="17"/>
      <c r="BP668" s="11" t="str">
        <f t="shared" si="36"/>
        <v>Aderente</v>
      </c>
      <c r="BQ668" s="18" t="str">
        <f>IF(OR(B668="",E668=""),"*",AX668/O668)</f>
        <v>*</v>
      </c>
      <c r="BR668" s="18" t="str">
        <f>IF(OR(B668="",E668=""),"*",AZ668/P668)</f>
        <v>*</v>
      </c>
      <c r="BS668" s="210" t="str">
        <f t="shared" si="37"/>
        <v/>
      </c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</row>
    <row r="669" spans="1:122">
      <c r="A669" s="45" t="str">
        <f t="shared" si="35"/>
        <v/>
      </c>
      <c r="B669" s="102"/>
      <c r="C669" s="134" t="str">
        <f>IF(BS_CONTROLE[[#This Row],[DATA]]="","",WEEKNUM(BS_CONTROLE[[#This Row],[DATA]]))</f>
        <v/>
      </c>
      <c r="D669" s="104"/>
      <c r="E669" s="126"/>
      <c r="F669" s="142" t="str">
        <f>IF(D669="","*",VLOOKUP(E669,BS_ATIVIDADE[],3,FALSE))</f>
        <v>*</v>
      </c>
      <c r="G669" s="106"/>
      <c r="H669" s="106"/>
      <c r="I669" s="105"/>
      <c r="J669" s="105"/>
      <c r="K669" s="105"/>
      <c r="L669" s="127" t="str" cm="1">
        <f t="array" ref="L6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69" s="127" t="str" cm="1">
        <f t="array" ref="M6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69" s="106"/>
      <c r="O669" s="106"/>
      <c r="P669" s="105"/>
      <c r="Q669" s="9" t="str">
        <f>IF(E669=0, "*", IFERROR(_xlfn.XLOOKUP(E669, BS_ATIVIDADE[ATIVIDADE], BS_ATIVIDADE[UNIDADE]), "*"))</f>
        <v>*</v>
      </c>
      <c r="R669" s="128" t="str" cm="1">
        <f t="array" ref="R6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69" s="128" t="str" cm="1">
        <f t="array" ref="S6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69" s="10" t="str" cm="1">
        <f t="array" ref="T6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69" s="105"/>
      <c r="V669" s="151"/>
      <c r="W669" s="104"/>
      <c r="X669" s="129"/>
      <c r="Y669" s="104"/>
      <c r="Z669" s="105"/>
      <c r="AA669" s="103"/>
      <c r="AB669" s="152"/>
      <c r="AC669" s="107"/>
      <c r="AD669" s="105"/>
      <c r="AE669" s="105"/>
      <c r="AF669" s="105"/>
      <c r="AG669" s="14"/>
      <c r="AH669" s="126" t="str">
        <f>IF(BS_CONTROLE[[#This Row],[Atividade]]=0, "-", BS_CONTROLE[[#This Row],[Atividade]])</f>
        <v>-</v>
      </c>
      <c r="AI669" s="8" t="str">
        <f>IF(BS_CONTROLE[[#This Row],[Atividade]]=0, "-", BS_CONTROLE[[#This Row],[Atividade]])</f>
        <v>-</v>
      </c>
      <c r="AJ669" s="30">
        <f>BS_CONTROLE[[#This Row],[Local - Partida]]</f>
        <v>0</v>
      </c>
      <c r="AK669" s="30">
        <f>BS_CONTROLE[[#This Row],[Local - Encerramento]]</f>
        <v>0</v>
      </c>
      <c r="AL669" s="105" t="str">
        <f>IF(BS_CONTROLE[[#This Row],[Entre - Estações]]=0, "-", BS_CONTROLE[[#This Row],[Entre - Estações]])</f>
        <v>-</v>
      </c>
      <c r="AM669" s="105" t="str">
        <f>IF(BS_CONTROLE[[#This Row],[SB]]=0, "-", BS_CONTROLE[[#This Row],[SB]])</f>
        <v>-</v>
      </c>
      <c r="AN669" s="105" t="str">
        <f>IF(BS_CONTROLE[[#This Row],[SUB]]=0, "-", BS_CONTROLE[[#This Row],[SUB]])</f>
        <v>-</v>
      </c>
      <c r="AO669" s="105">
        <f>BS_CONTROLE[[#This Row],[KM - Inicio]]</f>
        <v>0</v>
      </c>
      <c r="AP669" s="105">
        <f>BS_CONTROLE[[#This Row],[KM - Inicio]]</f>
        <v>0</v>
      </c>
      <c r="AQ669" s="108"/>
      <c r="AR669" s="108"/>
      <c r="AS669" s="108"/>
      <c r="AT669" s="135"/>
      <c r="AU669" s="135"/>
      <c r="AV669" s="13"/>
      <c r="AW669" s="13"/>
      <c r="AX669" s="176" t="str">
        <f>IF(D669="","*",IFERROR(IF(ISODD(COUNT(AR669:AW669)),"ERRO",SUM((AS669-AR669),(AU669-AT669),(AW669-AV669))),"ERRO"))</f>
        <v>*</v>
      </c>
      <c r="AY669" s="153"/>
      <c r="AZ669" s="109"/>
      <c r="BA669" s="9" t="str">
        <f>IFERROR(_xlfn.XLOOKUP(AH669, BS_ATIVIDADE[ATIVIDADE],BS_ATIVIDADE[UNIDADE] ), "*")</f>
        <v>*</v>
      </c>
      <c r="BB669" s="12" t="str" cm="1">
        <f t="array" ref="BB6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69" s="12" t="str" cm="1">
        <f t="array" ref="BC6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69" s="10" t="str" cm="1">
        <f t="array" ref="BD6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69" s="150"/>
      <c r="BF669" s="15"/>
      <c r="BG669" s="16"/>
      <c r="BH669" s="16"/>
      <c r="BI669" s="16"/>
      <c r="BJ669" s="17"/>
      <c r="BK669" s="15"/>
      <c r="BL669" s="130"/>
      <c r="BM669" s="130"/>
      <c r="BN669" s="130"/>
      <c r="BO669" s="17"/>
      <c r="BP669" s="11" t="str">
        <f t="shared" si="36"/>
        <v>Aderente</v>
      </c>
      <c r="BQ669" s="18" t="str">
        <f>IF(OR(B669="",E669=""),"*",AX669/O669)</f>
        <v>*</v>
      </c>
      <c r="BR669" s="18" t="str">
        <f>IF(OR(B669="",E669=""),"*",AZ669/P669)</f>
        <v>*</v>
      </c>
      <c r="BS669" s="210" t="str">
        <f t="shared" si="37"/>
        <v/>
      </c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</row>
    <row r="670" spans="1:122">
      <c r="A670" s="45" t="str">
        <f t="shared" si="35"/>
        <v/>
      </c>
      <c r="B670" s="102"/>
      <c r="C670" s="134" t="str">
        <f>IF(BS_CONTROLE[[#This Row],[DATA]]="","",WEEKNUM(BS_CONTROLE[[#This Row],[DATA]]))</f>
        <v/>
      </c>
      <c r="D670" s="104"/>
      <c r="E670" s="126"/>
      <c r="F670" s="142" t="str">
        <f>IF(D670="","*",VLOOKUP(E670,BS_ATIVIDADE[],3,FALSE))</f>
        <v>*</v>
      </c>
      <c r="G670" s="106"/>
      <c r="H670" s="106"/>
      <c r="I670" s="105"/>
      <c r="J670" s="105"/>
      <c r="K670" s="105"/>
      <c r="L670" s="127" t="str" cm="1">
        <f t="array" ref="L6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0" s="127" t="str" cm="1">
        <f t="array" ref="M6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0" s="106"/>
      <c r="O670" s="106"/>
      <c r="P670" s="105"/>
      <c r="Q670" s="9" t="str">
        <f>IF(E670=0, "*", IFERROR(_xlfn.XLOOKUP(E670, BS_ATIVIDADE[ATIVIDADE], BS_ATIVIDADE[UNIDADE]), "*"))</f>
        <v>*</v>
      </c>
      <c r="R670" s="128" t="str" cm="1">
        <f t="array" ref="R6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0" s="128" t="str" cm="1">
        <f t="array" ref="S6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0" s="10" t="str" cm="1">
        <f t="array" ref="T6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0" s="105"/>
      <c r="V670" s="151"/>
      <c r="W670" s="104"/>
      <c r="X670" s="129"/>
      <c r="Y670" s="104"/>
      <c r="Z670" s="105"/>
      <c r="AA670" s="103"/>
      <c r="AB670" s="152"/>
      <c r="AC670" s="107"/>
      <c r="AD670" s="105"/>
      <c r="AE670" s="105"/>
      <c r="AF670" s="105"/>
      <c r="AG670" s="14"/>
      <c r="AH670" s="126" t="str">
        <f>IF(BS_CONTROLE[[#This Row],[Atividade]]=0, "-", BS_CONTROLE[[#This Row],[Atividade]])</f>
        <v>-</v>
      </c>
      <c r="AI670" s="8" t="str">
        <f>IF(BS_CONTROLE[[#This Row],[Atividade]]=0, "-", BS_CONTROLE[[#This Row],[Atividade]])</f>
        <v>-</v>
      </c>
      <c r="AJ670" s="30">
        <f>BS_CONTROLE[[#This Row],[Local - Partida]]</f>
        <v>0</v>
      </c>
      <c r="AK670" s="30">
        <f>BS_CONTROLE[[#This Row],[Local - Encerramento]]</f>
        <v>0</v>
      </c>
      <c r="AL670" s="105" t="str">
        <f>IF(BS_CONTROLE[[#This Row],[Entre - Estações]]=0, "-", BS_CONTROLE[[#This Row],[Entre - Estações]])</f>
        <v>-</v>
      </c>
      <c r="AM670" s="105" t="str">
        <f>IF(BS_CONTROLE[[#This Row],[SB]]=0, "-", BS_CONTROLE[[#This Row],[SB]])</f>
        <v>-</v>
      </c>
      <c r="AN670" s="105" t="str">
        <f>IF(BS_CONTROLE[[#This Row],[SUB]]=0, "-", BS_CONTROLE[[#This Row],[SUB]])</f>
        <v>-</v>
      </c>
      <c r="AO670" s="105">
        <f>BS_CONTROLE[[#This Row],[KM - Inicio]]</f>
        <v>0</v>
      </c>
      <c r="AP670" s="105">
        <f>BS_CONTROLE[[#This Row],[KM - Inicio]]</f>
        <v>0</v>
      </c>
      <c r="AQ670" s="108"/>
      <c r="AR670" s="108"/>
      <c r="AS670" s="108"/>
      <c r="AT670" s="135"/>
      <c r="AU670" s="135"/>
      <c r="AV670" s="13"/>
      <c r="AW670" s="13"/>
      <c r="AX670" s="176" t="str">
        <f>IF(D670="","*",IFERROR(IF(ISODD(COUNT(AR670:AW670)),"ERRO",SUM((AS670-AR670),(AU670-AT670),(AW670-AV670))),"ERRO"))</f>
        <v>*</v>
      </c>
      <c r="AY670" s="153"/>
      <c r="AZ670" s="109"/>
      <c r="BA670" s="9" t="str">
        <f>IFERROR(_xlfn.XLOOKUP(AH670, BS_ATIVIDADE[ATIVIDADE],BS_ATIVIDADE[UNIDADE] ), "*")</f>
        <v>*</v>
      </c>
      <c r="BB670" s="12" t="str" cm="1">
        <f t="array" ref="BB6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0" s="12" t="str" cm="1">
        <f t="array" ref="BC6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0" s="10" t="str" cm="1">
        <f t="array" ref="BD6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0" s="150"/>
      <c r="BF670" s="15"/>
      <c r="BG670" s="16"/>
      <c r="BH670" s="16"/>
      <c r="BI670" s="16"/>
      <c r="BJ670" s="17"/>
      <c r="BK670" s="15"/>
      <c r="BL670" s="130"/>
      <c r="BM670" s="130"/>
      <c r="BN670" s="130"/>
      <c r="BO670" s="17"/>
      <c r="BP670" s="11" t="str">
        <f t="shared" si="36"/>
        <v>Aderente</v>
      </c>
      <c r="BQ670" s="18" t="str">
        <f>IF(OR(B670="",E670=""),"*",AX670/O670)</f>
        <v>*</v>
      </c>
      <c r="BR670" s="18" t="str">
        <f>IF(OR(B670="",E670=""),"*",AZ670/P670)</f>
        <v>*</v>
      </c>
      <c r="BS670" s="210" t="str">
        <f t="shared" si="37"/>
        <v/>
      </c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</row>
    <row r="671" spans="1:122">
      <c r="A671" s="45" t="str">
        <f t="shared" si="35"/>
        <v/>
      </c>
      <c r="B671" s="102"/>
      <c r="C671" s="134" t="str">
        <f>IF(BS_CONTROLE[[#This Row],[DATA]]="","",WEEKNUM(BS_CONTROLE[[#This Row],[DATA]]))</f>
        <v/>
      </c>
      <c r="D671" s="104"/>
      <c r="E671" s="126"/>
      <c r="F671" s="142" t="str">
        <f>IF(D671="","*",VLOOKUP(E671,BS_ATIVIDADE[],3,FALSE))</f>
        <v>*</v>
      </c>
      <c r="G671" s="106"/>
      <c r="H671" s="106"/>
      <c r="I671" s="105"/>
      <c r="J671" s="105"/>
      <c r="K671" s="105"/>
      <c r="L671" s="127" t="str" cm="1">
        <f t="array" ref="L6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1" s="127" t="str" cm="1">
        <f t="array" ref="M6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1" s="106"/>
      <c r="O671" s="106"/>
      <c r="P671" s="105"/>
      <c r="Q671" s="9" t="str">
        <f>IF(E671=0, "*", IFERROR(_xlfn.XLOOKUP(E671, BS_ATIVIDADE[ATIVIDADE], BS_ATIVIDADE[UNIDADE]), "*"))</f>
        <v>*</v>
      </c>
      <c r="R671" s="128" t="str" cm="1">
        <f t="array" ref="R6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1" s="128" t="str" cm="1">
        <f t="array" ref="S6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1" s="10" t="str" cm="1">
        <f t="array" ref="T6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1" s="105"/>
      <c r="V671" s="151"/>
      <c r="W671" s="104"/>
      <c r="X671" s="129"/>
      <c r="Y671" s="104"/>
      <c r="Z671" s="105"/>
      <c r="AA671" s="103"/>
      <c r="AB671" s="152"/>
      <c r="AC671" s="107"/>
      <c r="AD671" s="105"/>
      <c r="AE671" s="105"/>
      <c r="AF671" s="105"/>
      <c r="AG671" s="14"/>
      <c r="AH671" s="126" t="str">
        <f>IF(BS_CONTROLE[[#This Row],[Atividade]]=0, "-", BS_CONTROLE[[#This Row],[Atividade]])</f>
        <v>-</v>
      </c>
      <c r="AI671" s="8" t="str">
        <f>IF(BS_CONTROLE[[#This Row],[Atividade]]=0, "-", BS_CONTROLE[[#This Row],[Atividade]])</f>
        <v>-</v>
      </c>
      <c r="AJ671" s="30">
        <f>BS_CONTROLE[[#This Row],[Local - Partida]]</f>
        <v>0</v>
      </c>
      <c r="AK671" s="30">
        <f>BS_CONTROLE[[#This Row],[Local - Encerramento]]</f>
        <v>0</v>
      </c>
      <c r="AL671" s="105" t="str">
        <f>IF(BS_CONTROLE[[#This Row],[Entre - Estações]]=0, "-", BS_CONTROLE[[#This Row],[Entre - Estações]])</f>
        <v>-</v>
      </c>
      <c r="AM671" s="105" t="str">
        <f>IF(BS_CONTROLE[[#This Row],[SB]]=0, "-", BS_CONTROLE[[#This Row],[SB]])</f>
        <v>-</v>
      </c>
      <c r="AN671" s="105" t="str">
        <f>IF(BS_CONTROLE[[#This Row],[SUB]]=0, "-", BS_CONTROLE[[#This Row],[SUB]])</f>
        <v>-</v>
      </c>
      <c r="AO671" s="105">
        <f>BS_CONTROLE[[#This Row],[KM - Inicio]]</f>
        <v>0</v>
      </c>
      <c r="AP671" s="105">
        <f>BS_CONTROLE[[#This Row],[KM - Inicio]]</f>
        <v>0</v>
      </c>
      <c r="AQ671" s="108"/>
      <c r="AR671" s="108"/>
      <c r="AS671" s="108"/>
      <c r="AT671" s="135"/>
      <c r="AU671" s="135"/>
      <c r="AV671" s="13"/>
      <c r="AW671" s="13"/>
      <c r="AX671" s="176" t="str">
        <f>IF(D671="","*",IFERROR(IF(ISODD(COUNT(AR671:AW671)),"ERRO",SUM((AS671-AR671),(AU671-AT671),(AW671-AV671))),"ERRO"))</f>
        <v>*</v>
      </c>
      <c r="AY671" s="153"/>
      <c r="AZ671" s="109"/>
      <c r="BA671" s="9" t="str">
        <f>IFERROR(_xlfn.XLOOKUP(AH671, BS_ATIVIDADE[ATIVIDADE],BS_ATIVIDADE[UNIDADE] ), "*")</f>
        <v>*</v>
      </c>
      <c r="BB671" s="12" t="str" cm="1">
        <f t="array" ref="BB6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1" s="12" t="str" cm="1">
        <f t="array" ref="BC6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1" s="10" t="str" cm="1">
        <f t="array" ref="BD6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1" s="150"/>
      <c r="BF671" s="15"/>
      <c r="BG671" s="16"/>
      <c r="BH671" s="16"/>
      <c r="BI671" s="16"/>
      <c r="BJ671" s="17"/>
      <c r="BK671" s="15"/>
      <c r="BL671" s="130"/>
      <c r="BM671" s="130"/>
      <c r="BN671" s="130"/>
      <c r="BO671" s="17"/>
      <c r="BP671" s="11" t="str">
        <f t="shared" si="36"/>
        <v>Aderente</v>
      </c>
      <c r="BQ671" s="18" t="str">
        <f>IF(OR(B671="",E671=""),"*",AX671/O671)</f>
        <v>*</v>
      </c>
      <c r="BR671" s="18" t="str">
        <f>IF(OR(B671="",E671=""),"*",AZ671/P671)</f>
        <v>*</v>
      </c>
      <c r="BS671" s="210" t="str">
        <f t="shared" si="37"/>
        <v/>
      </c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</row>
    <row r="672" spans="1:122">
      <c r="A672" s="45" t="str">
        <f t="shared" si="35"/>
        <v/>
      </c>
      <c r="B672" s="102"/>
      <c r="C672" s="134" t="str">
        <f>IF(BS_CONTROLE[[#This Row],[DATA]]="","",WEEKNUM(BS_CONTROLE[[#This Row],[DATA]]))</f>
        <v/>
      </c>
      <c r="D672" s="104"/>
      <c r="E672" s="126"/>
      <c r="F672" s="142" t="str">
        <f>IF(D672="","*",VLOOKUP(E672,BS_ATIVIDADE[],3,FALSE))</f>
        <v>*</v>
      </c>
      <c r="G672" s="106"/>
      <c r="H672" s="106"/>
      <c r="I672" s="105"/>
      <c r="J672" s="105"/>
      <c r="K672" s="105"/>
      <c r="L672" s="127" t="str" cm="1">
        <f t="array" ref="L6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2" s="127" t="str" cm="1">
        <f t="array" ref="M6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2" s="106"/>
      <c r="O672" s="106"/>
      <c r="P672" s="105"/>
      <c r="Q672" s="9" t="str">
        <f>IF(E672=0, "*", IFERROR(_xlfn.XLOOKUP(E672, BS_ATIVIDADE[ATIVIDADE], BS_ATIVIDADE[UNIDADE]), "*"))</f>
        <v>*</v>
      </c>
      <c r="R672" s="128" t="str" cm="1">
        <f t="array" ref="R6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2" s="128" t="str" cm="1">
        <f t="array" ref="S6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2" s="10" t="str" cm="1">
        <f t="array" ref="T6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2" s="105"/>
      <c r="V672" s="151"/>
      <c r="W672" s="104"/>
      <c r="X672" s="129"/>
      <c r="Y672" s="104"/>
      <c r="Z672" s="105"/>
      <c r="AA672" s="103"/>
      <c r="AB672" s="152"/>
      <c r="AC672" s="107"/>
      <c r="AD672" s="105"/>
      <c r="AE672" s="105"/>
      <c r="AF672" s="105"/>
      <c r="AG672" s="14"/>
      <c r="AH672" s="126" t="str">
        <f>IF(BS_CONTROLE[[#This Row],[Atividade]]=0, "-", BS_CONTROLE[[#This Row],[Atividade]])</f>
        <v>-</v>
      </c>
      <c r="AI672" s="8" t="str">
        <f>IF(BS_CONTROLE[[#This Row],[Atividade]]=0, "-", BS_CONTROLE[[#This Row],[Atividade]])</f>
        <v>-</v>
      </c>
      <c r="AJ672" s="30">
        <f>BS_CONTROLE[[#This Row],[Local - Partida]]</f>
        <v>0</v>
      </c>
      <c r="AK672" s="30">
        <f>BS_CONTROLE[[#This Row],[Local - Encerramento]]</f>
        <v>0</v>
      </c>
      <c r="AL672" s="105" t="str">
        <f>IF(BS_CONTROLE[[#This Row],[Entre - Estações]]=0, "-", BS_CONTROLE[[#This Row],[Entre - Estações]])</f>
        <v>-</v>
      </c>
      <c r="AM672" s="105" t="str">
        <f>IF(BS_CONTROLE[[#This Row],[SB]]=0, "-", BS_CONTROLE[[#This Row],[SB]])</f>
        <v>-</v>
      </c>
      <c r="AN672" s="105" t="str">
        <f>IF(BS_CONTROLE[[#This Row],[SUB]]=0, "-", BS_CONTROLE[[#This Row],[SUB]])</f>
        <v>-</v>
      </c>
      <c r="AO672" s="105">
        <f>BS_CONTROLE[[#This Row],[KM - Inicio]]</f>
        <v>0</v>
      </c>
      <c r="AP672" s="105">
        <f>BS_CONTROLE[[#This Row],[KM - Inicio]]</f>
        <v>0</v>
      </c>
      <c r="AQ672" s="108"/>
      <c r="AR672" s="108"/>
      <c r="AS672" s="108"/>
      <c r="AT672" s="135"/>
      <c r="AU672" s="135"/>
      <c r="AV672" s="13"/>
      <c r="AW672" s="13"/>
      <c r="AX672" s="176" t="str">
        <f>IF(D672="","*",IFERROR(IF(ISODD(COUNT(AR672:AW672)),"ERRO",SUM((AS672-AR672),(AU672-AT672),(AW672-AV672))),"ERRO"))</f>
        <v>*</v>
      </c>
      <c r="AY672" s="153"/>
      <c r="AZ672" s="109"/>
      <c r="BA672" s="9" t="str">
        <f>IFERROR(_xlfn.XLOOKUP(AH672, BS_ATIVIDADE[ATIVIDADE],BS_ATIVIDADE[UNIDADE] ), "*")</f>
        <v>*</v>
      </c>
      <c r="BB672" s="12" t="str" cm="1">
        <f t="array" ref="BB6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2" s="12" t="str" cm="1">
        <f t="array" ref="BC6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2" s="10" t="str" cm="1">
        <f t="array" ref="BD6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2" s="150"/>
      <c r="BF672" s="15"/>
      <c r="BG672" s="16"/>
      <c r="BH672" s="16"/>
      <c r="BI672" s="16"/>
      <c r="BJ672" s="17"/>
      <c r="BK672" s="15"/>
      <c r="BL672" s="130"/>
      <c r="BM672" s="130"/>
      <c r="BN672" s="130"/>
      <c r="BO672" s="17"/>
      <c r="BP672" s="11" t="str">
        <f t="shared" si="36"/>
        <v>Aderente</v>
      </c>
      <c r="BQ672" s="18" t="str">
        <f>IF(OR(B672="",E672=""),"*",AX672/O672)</f>
        <v>*</v>
      </c>
      <c r="BR672" s="18" t="str">
        <f>IF(OR(B672="",E672=""),"*",AZ672/P672)</f>
        <v>*</v>
      </c>
      <c r="BS672" s="210" t="str">
        <f t="shared" si="37"/>
        <v/>
      </c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</row>
    <row r="673" spans="1:122">
      <c r="A673" s="45" t="str">
        <f t="shared" si="35"/>
        <v/>
      </c>
      <c r="B673" s="102"/>
      <c r="C673" s="134" t="str">
        <f>IF(BS_CONTROLE[[#This Row],[DATA]]="","",WEEKNUM(BS_CONTROLE[[#This Row],[DATA]]))</f>
        <v/>
      </c>
      <c r="D673" s="104"/>
      <c r="E673" s="126"/>
      <c r="F673" s="142" t="str">
        <f>IF(D673="","*",VLOOKUP(E673,BS_ATIVIDADE[],3,FALSE))</f>
        <v>*</v>
      </c>
      <c r="G673" s="106"/>
      <c r="H673" s="106"/>
      <c r="I673" s="105"/>
      <c r="J673" s="105"/>
      <c r="K673" s="105"/>
      <c r="L673" s="127" t="str" cm="1">
        <f t="array" ref="L6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3" s="127" t="str" cm="1">
        <f t="array" ref="M6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3" s="106"/>
      <c r="O673" s="106"/>
      <c r="P673" s="105"/>
      <c r="Q673" s="9" t="str">
        <f>IF(E673=0, "*", IFERROR(_xlfn.XLOOKUP(E673, BS_ATIVIDADE[ATIVIDADE], BS_ATIVIDADE[UNIDADE]), "*"))</f>
        <v>*</v>
      </c>
      <c r="R673" s="128" t="str" cm="1">
        <f t="array" ref="R6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3" s="128" t="str" cm="1">
        <f t="array" ref="S6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3" s="10" t="str" cm="1">
        <f t="array" ref="T6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3" s="105"/>
      <c r="V673" s="151"/>
      <c r="W673" s="104"/>
      <c r="X673" s="129"/>
      <c r="Y673" s="104"/>
      <c r="Z673" s="105"/>
      <c r="AA673" s="103"/>
      <c r="AB673" s="152"/>
      <c r="AC673" s="107"/>
      <c r="AD673" s="105"/>
      <c r="AE673" s="105"/>
      <c r="AF673" s="105"/>
      <c r="AG673" s="14"/>
      <c r="AH673" s="126" t="str">
        <f>IF(BS_CONTROLE[[#This Row],[Atividade]]=0, "-", BS_CONTROLE[[#This Row],[Atividade]])</f>
        <v>-</v>
      </c>
      <c r="AI673" s="8" t="str">
        <f>IF(BS_CONTROLE[[#This Row],[Atividade]]=0, "-", BS_CONTROLE[[#This Row],[Atividade]])</f>
        <v>-</v>
      </c>
      <c r="AJ673" s="30">
        <f>BS_CONTROLE[[#This Row],[Local - Partida]]</f>
        <v>0</v>
      </c>
      <c r="AK673" s="30">
        <f>BS_CONTROLE[[#This Row],[Local - Encerramento]]</f>
        <v>0</v>
      </c>
      <c r="AL673" s="105" t="str">
        <f>IF(BS_CONTROLE[[#This Row],[Entre - Estações]]=0, "-", BS_CONTROLE[[#This Row],[Entre - Estações]])</f>
        <v>-</v>
      </c>
      <c r="AM673" s="105" t="str">
        <f>IF(BS_CONTROLE[[#This Row],[SB]]=0, "-", BS_CONTROLE[[#This Row],[SB]])</f>
        <v>-</v>
      </c>
      <c r="AN673" s="105" t="str">
        <f>IF(BS_CONTROLE[[#This Row],[SUB]]=0, "-", BS_CONTROLE[[#This Row],[SUB]])</f>
        <v>-</v>
      </c>
      <c r="AO673" s="105">
        <f>BS_CONTROLE[[#This Row],[KM - Inicio]]</f>
        <v>0</v>
      </c>
      <c r="AP673" s="105">
        <f>BS_CONTROLE[[#This Row],[KM - Inicio]]</f>
        <v>0</v>
      </c>
      <c r="AQ673" s="108"/>
      <c r="AR673" s="108"/>
      <c r="AS673" s="108"/>
      <c r="AT673" s="135"/>
      <c r="AU673" s="135"/>
      <c r="AV673" s="13"/>
      <c r="AW673" s="13"/>
      <c r="AX673" s="176" t="str">
        <f>IF(D673="","*",IFERROR(IF(ISODD(COUNT(AR673:AW673)),"ERRO",SUM((AS673-AR673),(AU673-AT673),(AW673-AV673))),"ERRO"))</f>
        <v>*</v>
      </c>
      <c r="AY673" s="153"/>
      <c r="AZ673" s="109"/>
      <c r="BA673" s="9" t="str">
        <f>IFERROR(_xlfn.XLOOKUP(AH673, BS_ATIVIDADE[ATIVIDADE],BS_ATIVIDADE[UNIDADE] ), "*")</f>
        <v>*</v>
      </c>
      <c r="BB673" s="12" t="str" cm="1">
        <f t="array" ref="BB6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3" s="12" t="str" cm="1">
        <f t="array" ref="BC6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3" s="10" t="str" cm="1">
        <f t="array" ref="BD6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3" s="150"/>
      <c r="BF673" s="15"/>
      <c r="BG673" s="16"/>
      <c r="BH673" s="16"/>
      <c r="BI673" s="16"/>
      <c r="BJ673" s="17"/>
      <c r="BK673" s="15"/>
      <c r="BL673" s="130"/>
      <c r="BM673" s="130"/>
      <c r="BN673" s="130"/>
      <c r="BO673" s="17"/>
      <c r="BP673" s="11" t="str">
        <f t="shared" si="36"/>
        <v>Aderente</v>
      </c>
      <c r="BQ673" s="18" t="str">
        <f>IF(OR(B673="",E673=""),"*",AX673/O673)</f>
        <v>*</v>
      </c>
      <c r="BR673" s="18" t="str">
        <f>IF(OR(B673="",E673=""),"*",AZ673/P673)</f>
        <v>*</v>
      </c>
      <c r="BS673" s="210" t="str">
        <f t="shared" si="37"/>
        <v/>
      </c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</row>
    <row r="674" spans="1:122">
      <c r="A674" s="45" t="str">
        <f t="shared" si="35"/>
        <v/>
      </c>
      <c r="B674" s="102"/>
      <c r="C674" s="134" t="str">
        <f>IF(BS_CONTROLE[[#This Row],[DATA]]="","",WEEKNUM(BS_CONTROLE[[#This Row],[DATA]]))</f>
        <v/>
      </c>
      <c r="D674" s="104"/>
      <c r="E674" s="126"/>
      <c r="F674" s="142" t="str">
        <f>IF(D674="","*",VLOOKUP(E674,BS_ATIVIDADE[],3,FALSE))</f>
        <v>*</v>
      </c>
      <c r="G674" s="106"/>
      <c r="H674" s="106"/>
      <c r="I674" s="105"/>
      <c r="J674" s="105"/>
      <c r="K674" s="105"/>
      <c r="L674" s="127" t="str" cm="1">
        <f t="array" ref="L6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4" s="127" t="str" cm="1">
        <f t="array" ref="M6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4" s="106"/>
      <c r="O674" s="106"/>
      <c r="P674" s="105"/>
      <c r="Q674" s="9" t="str">
        <f>IF(E674=0, "*", IFERROR(_xlfn.XLOOKUP(E674, BS_ATIVIDADE[ATIVIDADE], BS_ATIVIDADE[UNIDADE]), "*"))</f>
        <v>*</v>
      </c>
      <c r="R674" s="128" t="str" cm="1">
        <f t="array" ref="R6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4" s="128" t="str" cm="1">
        <f t="array" ref="S6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4" s="10" t="str" cm="1">
        <f t="array" ref="T6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4" s="105"/>
      <c r="V674" s="151"/>
      <c r="W674" s="104"/>
      <c r="X674" s="129"/>
      <c r="Y674" s="104"/>
      <c r="Z674" s="105"/>
      <c r="AA674" s="103"/>
      <c r="AB674" s="152"/>
      <c r="AC674" s="107"/>
      <c r="AD674" s="105"/>
      <c r="AE674" s="105"/>
      <c r="AF674" s="105"/>
      <c r="AG674" s="14"/>
      <c r="AH674" s="126" t="str">
        <f>IF(BS_CONTROLE[[#This Row],[Atividade]]=0, "-", BS_CONTROLE[[#This Row],[Atividade]])</f>
        <v>-</v>
      </c>
      <c r="AI674" s="8" t="str">
        <f>IF(BS_CONTROLE[[#This Row],[Atividade]]=0, "-", BS_CONTROLE[[#This Row],[Atividade]])</f>
        <v>-</v>
      </c>
      <c r="AJ674" s="30">
        <f>BS_CONTROLE[[#This Row],[Local - Partida]]</f>
        <v>0</v>
      </c>
      <c r="AK674" s="30">
        <f>BS_CONTROLE[[#This Row],[Local - Encerramento]]</f>
        <v>0</v>
      </c>
      <c r="AL674" s="105" t="str">
        <f>IF(BS_CONTROLE[[#This Row],[Entre - Estações]]=0, "-", BS_CONTROLE[[#This Row],[Entre - Estações]])</f>
        <v>-</v>
      </c>
      <c r="AM674" s="105" t="str">
        <f>IF(BS_CONTROLE[[#This Row],[SB]]=0, "-", BS_CONTROLE[[#This Row],[SB]])</f>
        <v>-</v>
      </c>
      <c r="AN674" s="105" t="str">
        <f>IF(BS_CONTROLE[[#This Row],[SUB]]=0, "-", BS_CONTROLE[[#This Row],[SUB]])</f>
        <v>-</v>
      </c>
      <c r="AO674" s="105">
        <f>BS_CONTROLE[[#This Row],[KM - Inicio]]</f>
        <v>0</v>
      </c>
      <c r="AP674" s="105">
        <f>BS_CONTROLE[[#This Row],[KM - Inicio]]</f>
        <v>0</v>
      </c>
      <c r="AQ674" s="108"/>
      <c r="AR674" s="108"/>
      <c r="AS674" s="108"/>
      <c r="AT674" s="135"/>
      <c r="AU674" s="135"/>
      <c r="AV674" s="13"/>
      <c r="AW674" s="13"/>
      <c r="AX674" s="176" t="str">
        <f>IF(D674="","*",IFERROR(IF(ISODD(COUNT(AR674:AW674)),"ERRO",SUM((AS674-AR674),(AU674-AT674),(AW674-AV674))),"ERRO"))</f>
        <v>*</v>
      </c>
      <c r="AY674" s="153"/>
      <c r="AZ674" s="109"/>
      <c r="BA674" s="9" t="str">
        <f>IFERROR(_xlfn.XLOOKUP(AH674, BS_ATIVIDADE[ATIVIDADE],BS_ATIVIDADE[UNIDADE] ), "*")</f>
        <v>*</v>
      </c>
      <c r="BB674" s="12" t="str" cm="1">
        <f t="array" ref="BB6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4" s="12" t="str" cm="1">
        <f t="array" ref="BC6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4" s="10" t="str" cm="1">
        <f t="array" ref="BD6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4" s="150"/>
      <c r="BF674" s="15"/>
      <c r="BG674" s="16"/>
      <c r="BH674" s="16"/>
      <c r="BI674" s="16"/>
      <c r="BJ674" s="17"/>
      <c r="BK674" s="15"/>
      <c r="BL674" s="130"/>
      <c r="BM674" s="130"/>
      <c r="BN674" s="130"/>
      <c r="BO674" s="17"/>
      <c r="BP674" s="11" t="str">
        <f t="shared" si="36"/>
        <v>Aderente</v>
      </c>
      <c r="BQ674" s="18" t="str">
        <f>IF(OR(B674="",E674=""),"*",AX674/O674)</f>
        <v>*</v>
      </c>
      <c r="BR674" s="18" t="str">
        <f>IF(OR(B674="",E674=""),"*",AZ674/P674)</f>
        <v>*</v>
      </c>
      <c r="BS674" s="210" t="str">
        <f t="shared" si="37"/>
        <v/>
      </c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</row>
    <row r="675" spans="1:122">
      <c r="A675" s="45" t="str">
        <f t="shared" si="35"/>
        <v/>
      </c>
      <c r="B675" s="102"/>
      <c r="C675" s="134" t="str">
        <f>IF(BS_CONTROLE[[#This Row],[DATA]]="","",WEEKNUM(BS_CONTROLE[[#This Row],[DATA]]))</f>
        <v/>
      </c>
      <c r="D675" s="104"/>
      <c r="E675" s="126"/>
      <c r="F675" s="142" t="str">
        <f>IF(D675="","*",VLOOKUP(E675,BS_ATIVIDADE[],3,FALSE))</f>
        <v>*</v>
      </c>
      <c r="G675" s="106"/>
      <c r="H675" s="106"/>
      <c r="I675" s="105"/>
      <c r="J675" s="105"/>
      <c r="K675" s="105"/>
      <c r="L675" s="127" t="str" cm="1">
        <f t="array" ref="L6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5" s="127" t="str" cm="1">
        <f t="array" ref="M6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5" s="106"/>
      <c r="O675" s="106"/>
      <c r="P675" s="105"/>
      <c r="Q675" s="9" t="str">
        <f>IF(E675=0, "*", IFERROR(_xlfn.XLOOKUP(E675, BS_ATIVIDADE[ATIVIDADE], BS_ATIVIDADE[UNIDADE]), "*"))</f>
        <v>*</v>
      </c>
      <c r="R675" s="128" t="str" cm="1">
        <f t="array" ref="R6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5" s="128" t="str" cm="1">
        <f t="array" ref="S6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5" s="10" t="str" cm="1">
        <f t="array" ref="T6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5" s="105"/>
      <c r="V675" s="151"/>
      <c r="W675" s="104"/>
      <c r="X675" s="129"/>
      <c r="Y675" s="104"/>
      <c r="Z675" s="105"/>
      <c r="AA675" s="103"/>
      <c r="AB675" s="152"/>
      <c r="AC675" s="107"/>
      <c r="AD675" s="105"/>
      <c r="AE675" s="105"/>
      <c r="AF675" s="105"/>
      <c r="AG675" s="14"/>
      <c r="AH675" s="126" t="str">
        <f>IF(BS_CONTROLE[[#This Row],[Atividade]]=0, "-", BS_CONTROLE[[#This Row],[Atividade]])</f>
        <v>-</v>
      </c>
      <c r="AI675" s="8" t="str">
        <f>IF(BS_CONTROLE[[#This Row],[Atividade]]=0, "-", BS_CONTROLE[[#This Row],[Atividade]])</f>
        <v>-</v>
      </c>
      <c r="AJ675" s="30">
        <f>BS_CONTROLE[[#This Row],[Local - Partida]]</f>
        <v>0</v>
      </c>
      <c r="AK675" s="30">
        <f>BS_CONTROLE[[#This Row],[Local - Encerramento]]</f>
        <v>0</v>
      </c>
      <c r="AL675" s="105" t="str">
        <f>IF(BS_CONTROLE[[#This Row],[Entre - Estações]]=0, "-", BS_CONTROLE[[#This Row],[Entre - Estações]])</f>
        <v>-</v>
      </c>
      <c r="AM675" s="105" t="str">
        <f>IF(BS_CONTROLE[[#This Row],[SB]]=0, "-", BS_CONTROLE[[#This Row],[SB]])</f>
        <v>-</v>
      </c>
      <c r="AN675" s="105" t="str">
        <f>IF(BS_CONTROLE[[#This Row],[SUB]]=0, "-", BS_CONTROLE[[#This Row],[SUB]])</f>
        <v>-</v>
      </c>
      <c r="AO675" s="105">
        <f>BS_CONTROLE[[#This Row],[KM - Inicio]]</f>
        <v>0</v>
      </c>
      <c r="AP675" s="105">
        <f>BS_CONTROLE[[#This Row],[KM - Inicio]]</f>
        <v>0</v>
      </c>
      <c r="AQ675" s="108"/>
      <c r="AR675" s="108"/>
      <c r="AS675" s="108"/>
      <c r="AT675" s="135"/>
      <c r="AU675" s="135"/>
      <c r="AV675" s="13"/>
      <c r="AW675" s="13"/>
      <c r="AX675" s="176" t="str">
        <f>IF(D675="","*",IFERROR(IF(ISODD(COUNT(AR675:AW675)),"ERRO",SUM((AS675-AR675),(AU675-AT675),(AW675-AV675))),"ERRO"))</f>
        <v>*</v>
      </c>
      <c r="AY675" s="153"/>
      <c r="AZ675" s="109"/>
      <c r="BA675" s="9" t="str">
        <f>IFERROR(_xlfn.XLOOKUP(AH675, BS_ATIVIDADE[ATIVIDADE],BS_ATIVIDADE[UNIDADE] ), "*")</f>
        <v>*</v>
      </c>
      <c r="BB675" s="12" t="str" cm="1">
        <f t="array" ref="BB6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5" s="12" t="str" cm="1">
        <f t="array" ref="BC6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5" s="10" t="str" cm="1">
        <f t="array" ref="BD6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5" s="150"/>
      <c r="BF675" s="15"/>
      <c r="BG675" s="16"/>
      <c r="BH675" s="16"/>
      <c r="BI675" s="16"/>
      <c r="BJ675" s="17"/>
      <c r="BK675" s="15"/>
      <c r="BL675" s="130"/>
      <c r="BM675" s="130"/>
      <c r="BN675" s="130"/>
      <c r="BO675" s="17"/>
      <c r="BP675" s="11" t="str">
        <f t="shared" si="36"/>
        <v>Aderente</v>
      </c>
      <c r="BQ675" s="18" t="str">
        <f>IF(OR(B675="",E675=""),"*",AX675/O675)</f>
        <v>*</v>
      </c>
      <c r="BR675" s="18" t="str">
        <f>IF(OR(B675="",E675=""),"*",AZ675/P675)</f>
        <v>*</v>
      </c>
      <c r="BS675" s="210" t="str">
        <f t="shared" si="37"/>
        <v/>
      </c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</row>
    <row r="676" spans="1:122">
      <c r="A676" s="45" t="str">
        <f t="shared" si="35"/>
        <v/>
      </c>
      <c r="B676" s="102"/>
      <c r="C676" s="134" t="str">
        <f>IF(BS_CONTROLE[[#This Row],[DATA]]="","",WEEKNUM(BS_CONTROLE[[#This Row],[DATA]]))</f>
        <v/>
      </c>
      <c r="D676" s="104"/>
      <c r="E676" s="126"/>
      <c r="F676" s="142" t="str">
        <f>IF(D676="","*",VLOOKUP(E676,BS_ATIVIDADE[],3,FALSE))</f>
        <v>*</v>
      </c>
      <c r="G676" s="106"/>
      <c r="H676" s="106"/>
      <c r="I676" s="105"/>
      <c r="J676" s="105"/>
      <c r="K676" s="105"/>
      <c r="L676" s="127" t="str" cm="1">
        <f t="array" ref="L6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6" s="127" t="str" cm="1">
        <f t="array" ref="M6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6" s="106"/>
      <c r="O676" s="106"/>
      <c r="P676" s="105"/>
      <c r="Q676" s="9" t="str">
        <f>IF(E676=0, "*", IFERROR(_xlfn.XLOOKUP(E676, BS_ATIVIDADE[ATIVIDADE], BS_ATIVIDADE[UNIDADE]), "*"))</f>
        <v>*</v>
      </c>
      <c r="R676" s="128" t="str" cm="1">
        <f t="array" ref="R6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6" s="128" t="str" cm="1">
        <f t="array" ref="S6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6" s="10" t="str" cm="1">
        <f t="array" ref="T6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6" s="105"/>
      <c r="V676" s="151"/>
      <c r="W676" s="104"/>
      <c r="X676" s="129"/>
      <c r="Y676" s="104"/>
      <c r="Z676" s="105"/>
      <c r="AA676" s="103"/>
      <c r="AB676" s="152"/>
      <c r="AC676" s="107"/>
      <c r="AD676" s="105"/>
      <c r="AE676" s="105"/>
      <c r="AF676" s="105"/>
      <c r="AG676" s="14"/>
      <c r="AH676" s="126" t="str">
        <f>IF(BS_CONTROLE[[#This Row],[Atividade]]=0, "-", BS_CONTROLE[[#This Row],[Atividade]])</f>
        <v>-</v>
      </c>
      <c r="AI676" s="8" t="str">
        <f>IF(BS_CONTROLE[[#This Row],[Atividade]]=0, "-", BS_CONTROLE[[#This Row],[Atividade]])</f>
        <v>-</v>
      </c>
      <c r="AJ676" s="30">
        <f>BS_CONTROLE[[#This Row],[Local - Partida]]</f>
        <v>0</v>
      </c>
      <c r="AK676" s="30">
        <f>BS_CONTROLE[[#This Row],[Local - Encerramento]]</f>
        <v>0</v>
      </c>
      <c r="AL676" s="105" t="str">
        <f>IF(BS_CONTROLE[[#This Row],[Entre - Estações]]=0, "-", BS_CONTROLE[[#This Row],[Entre - Estações]])</f>
        <v>-</v>
      </c>
      <c r="AM676" s="105" t="str">
        <f>IF(BS_CONTROLE[[#This Row],[SB]]=0, "-", BS_CONTROLE[[#This Row],[SB]])</f>
        <v>-</v>
      </c>
      <c r="AN676" s="105" t="str">
        <f>IF(BS_CONTROLE[[#This Row],[SUB]]=0, "-", BS_CONTROLE[[#This Row],[SUB]])</f>
        <v>-</v>
      </c>
      <c r="AO676" s="105">
        <f>BS_CONTROLE[[#This Row],[KM - Inicio]]</f>
        <v>0</v>
      </c>
      <c r="AP676" s="105">
        <f>BS_CONTROLE[[#This Row],[KM - Inicio]]</f>
        <v>0</v>
      </c>
      <c r="AQ676" s="108"/>
      <c r="AR676" s="108"/>
      <c r="AS676" s="108"/>
      <c r="AT676" s="135"/>
      <c r="AU676" s="135"/>
      <c r="AV676" s="13"/>
      <c r="AW676" s="13"/>
      <c r="AX676" s="176" t="str">
        <f>IF(D676="","*",IFERROR(IF(ISODD(COUNT(AR676:AW676)),"ERRO",SUM((AS676-AR676),(AU676-AT676),(AW676-AV676))),"ERRO"))</f>
        <v>*</v>
      </c>
      <c r="AY676" s="153"/>
      <c r="AZ676" s="109"/>
      <c r="BA676" s="9" t="str">
        <f>IFERROR(_xlfn.XLOOKUP(AH676, BS_ATIVIDADE[ATIVIDADE],BS_ATIVIDADE[UNIDADE] ), "*")</f>
        <v>*</v>
      </c>
      <c r="BB676" s="12" t="str" cm="1">
        <f t="array" ref="BB6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6" s="12" t="str" cm="1">
        <f t="array" ref="BC6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6" s="10" t="str" cm="1">
        <f t="array" ref="BD6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6" s="150"/>
      <c r="BF676" s="15"/>
      <c r="BG676" s="16"/>
      <c r="BH676" s="16"/>
      <c r="BI676" s="16"/>
      <c r="BJ676" s="17"/>
      <c r="BK676" s="15"/>
      <c r="BL676" s="130"/>
      <c r="BM676" s="130"/>
      <c r="BN676" s="130"/>
      <c r="BO676" s="17"/>
      <c r="BP676" s="11" t="str">
        <f t="shared" si="36"/>
        <v>Aderente</v>
      </c>
      <c r="BQ676" s="18" t="str">
        <f>IF(OR(B676="",E676=""),"*",AX676/O676)</f>
        <v>*</v>
      </c>
      <c r="BR676" s="18" t="str">
        <f>IF(OR(B676="",E676=""),"*",AZ676/P676)</f>
        <v>*</v>
      </c>
      <c r="BS676" s="210" t="str">
        <f t="shared" si="37"/>
        <v/>
      </c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</row>
    <row r="677" spans="1:122">
      <c r="A677" s="45" t="str">
        <f t="shared" si="35"/>
        <v/>
      </c>
      <c r="B677" s="102"/>
      <c r="C677" s="134" t="str">
        <f>IF(BS_CONTROLE[[#This Row],[DATA]]="","",WEEKNUM(BS_CONTROLE[[#This Row],[DATA]]))</f>
        <v/>
      </c>
      <c r="D677" s="104"/>
      <c r="E677" s="126"/>
      <c r="F677" s="142" t="str">
        <f>IF(D677="","*",VLOOKUP(E677,BS_ATIVIDADE[],3,FALSE))</f>
        <v>*</v>
      </c>
      <c r="G677" s="106"/>
      <c r="H677" s="106"/>
      <c r="I677" s="105"/>
      <c r="J677" s="105"/>
      <c r="K677" s="105"/>
      <c r="L677" s="127" t="str" cm="1">
        <f t="array" ref="L6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7" s="127" t="str" cm="1">
        <f t="array" ref="M6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7" s="106"/>
      <c r="O677" s="106"/>
      <c r="P677" s="105"/>
      <c r="Q677" s="9" t="str">
        <f>IF(E677=0, "*", IFERROR(_xlfn.XLOOKUP(E677, BS_ATIVIDADE[ATIVIDADE], BS_ATIVIDADE[UNIDADE]), "*"))</f>
        <v>*</v>
      </c>
      <c r="R677" s="128" t="str" cm="1">
        <f t="array" ref="R6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7" s="128" t="str" cm="1">
        <f t="array" ref="S6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7" s="10" t="str" cm="1">
        <f t="array" ref="T6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7" s="105"/>
      <c r="V677" s="151"/>
      <c r="W677" s="104"/>
      <c r="X677" s="129"/>
      <c r="Y677" s="104"/>
      <c r="Z677" s="105"/>
      <c r="AA677" s="103"/>
      <c r="AB677" s="152"/>
      <c r="AC677" s="107"/>
      <c r="AD677" s="105"/>
      <c r="AE677" s="105"/>
      <c r="AF677" s="105"/>
      <c r="AG677" s="14"/>
      <c r="AH677" s="126" t="str">
        <f>IF(BS_CONTROLE[[#This Row],[Atividade]]=0, "-", BS_CONTROLE[[#This Row],[Atividade]])</f>
        <v>-</v>
      </c>
      <c r="AI677" s="8" t="str">
        <f>IF(BS_CONTROLE[[#This Row],[Atividade]]=0, "-", BS_CONTROLE[[#This Row],[Atividade]])</f>
        <v>-</v>
      </c>
      <c r="AJ677" s="30">
        <f>BS_CONTROLE[[#This Row],[Local - Partida]]</f>
        <v>0</v>
      </c>
      <c r="AK677" s="30">
        <f>BS_CONTROLE[[#This Row],[Local - Encerramento]]</f>
        <v>0</v>
      </c>
      <c r="AL677" s="105" t="str">
        <f>IF(BS_CONTROLE[[#This Row],[Entre - Estações]]=0, "-", BS_CONTROLE[[#This Row],[Entre - Estações]])</f>
        <v>-</v>
      </c>
      <c r="AM677" s="105" t="str">
        <f>IF(BS_CONTROLE[[#This Row],[SB]]=0, "-", BS_CONTROLE[[#This Row],[SB]])</f>
        <v>-</v>
      </c>
      <c r="AN677" s="105" t="str">
        <f>IF(BS_CONTROLE[[#This Row],[SUB]]=0, "-", BS_CONTROLE[[#This Row],[SUB]])</f>
        <v>-</v>
      </c>
      <c r="AO677" s="105">
        <f>BS_CONTROLE[[#This Row],[KM - Inicio]]</f>
        <v>0</v>
      </c>
      <c r="AP677" s="105">
        <f>BS_CONTROLE[[#This Row],[KM - Inicio]]</f>
        <v>0</v>
      </c>
      <c r="AQ677" s="108"/>
      <c r="AR677" s="108"/>
      <c r="AS677" s="108"/>
      <c r="AT677" s="135"/>
      <c r="AU677" s="135"/>
      <c r="AV677" s="13"/>
      <c r="AW677" s="13"/>
      <c r="AX677" s="176" t="str">
        <f>IF(D677="","*",IFERROR(IF(ISODD(COUNT(AR677:AW677)),"ERRO",SUM((AS677-AR677),(AU677-AT677),(AW677-AV677))),"ERRO"))</f>
        <v>*</v>
      </c>
      <c r="AY677" s="153"/>
      <c r="AZ677" s="109"/>
      <c r="BA677" s="9" t="str">
        <f>IFERROR(_xlfn.XLOOKUP(AH677, BS_ATIVIDADE[ATIVIDADE],BS_ATIVIDADE[UNIDADE] ), "*")</f>
        <v>*</v>
      </c>
      <c r="BB677" s="12" t="str" cm="1">
        <f t="array" ref="BB6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7" s="12" t="str" cm="1">
        <f t="array" ref="BC6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7" s="10" t="str" cm="1">
        <f t="array" ref="BD6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7" s="150"/>
      <c r="BF677" s="15"/>
      <c r="BG677" s="16"/>
      <c r="BH677" s="16"/>
      <c r="BI677" s="16"/>
      <c r="BJ677" s="17"/>
      <c r="BK677" s="15"/>
      <c r="BL677" s="130"/>
      <c r="BM677" s="130"/>
      <c r="BN677" s="130"/>
      <c r="BO677" s="17"/>
      <c r="BP677" s="11" t="str">
        <f t="shared" si="36"/>
        <v>Aderente</v>
      </c>
      <c r="BQ677" s="18" t="str">
        <f>IF(OR(B677="",E677=""),"*",AX677/O677)</f>
        <v>*</v>
      </c>
      <c r="BR677" s="18" t="str">
        <f>IF(OR(B677="",E677=""),"*",AZ677/P677)</f>
        <v>*</v>
      </c>
      <c r="BS677" s="210" t="str">
        <f t="shared" si="37"/>
        <v/>
      </c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</row>
    <row r="678" spans="1:122">
      <c r="A678" s="45" t="str">
        <f t="shared" si="35"/>
        <v/>
      </c>
      <c r="B678" s="102"/>
      <c r="C678" s="134" t="str">
        <f>IF(BS_CONTROLE[[#This Row],[DATA]]="","",WEEKNUM(BS_CONTROLE[[#This Row],[DATA]]))</f>
        <v/>
      </c>
      <c r="D678" s="104"/>
      <c r="E678" s="126"/>
      <c r="F678" s="142" t="str">
        <f>IF(D678="","*",VLOOKUP(E678,BS_ATIVIDADE[],3,FALSE))</f>
        <v>*</v>
      </c>
      <c r="G678" s="106"/>
      <c r="H678" s="106"/>
      <c r="I678" s="105"/>
      <c r="J678" s="105"/>
      <c r="K678" s="105"/>
      <c r="L678" s="127" t="str" cm="1">
        <f t="array" ref="L6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8" s="127" t="str" cm="1">
        <f t="array" ref="M6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8" s="106"/>
      <c r="O678" s="106"/>
      <c r="P678" s="105"/>
      <c r="Q678" s="9" t="str">
        <f>IF(E678=0, "*", IFERROR(_xlfn.XLOOKUP(E678, BS_ATIVIDADE[ATIVIDADE], BS_ATIVIDADE[UNIDADE]), "*"))</f>
        <v>*</v>
      </c>
      <c r="R678" s="128" t="str" cm="1">
        <f t="array" ref="R6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8" s="128" t="str" cm="1">
        <f t="array" ref="S6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8" s="10" t="str" cm="1">
        <f t="array" ref="T6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8" s="105"/>
      <c r="V678" s="151"/>
      <c r="W678" s="104"/>
      <c r="X678" s="129"/>
      <c r="Y678" s="104"/>
      <c r="Z678" s="105"/>
      <c r="AA678" s="103"/>
      <c r="AB678" s="152"/>
      <c r="AC678" s="107"/>
      <c r="AD678" s="105"/>
      <c r="AE678" s="105"/>
      <c r="AF678" s="105"/>
      <c r="AG678" s="14"/>
      <c r="AH678" s="126" t="str">
        <f>IF(BS_CONTROLE[[#This Row],[Atividade]]=0, "-", BS_CONTROLE[[#This Row],[Atividade]])</f>
        <v>-</v>
      </c>
      <c r="AI678" s="8" t="str">
        <f>IF(BS_CONTROLE[[#This Row],[Atividade]]=0, "-", BS_CONTROLE[[#This Row],[Atividade]])</f>
        <v>-</v>
      </c>
      <c r="AJ678" s="30">
        <f>BS_CONTROLE[[#This Row],[Local - Partida]]</f>
        <v>0</v>
      </c>
      <c r="AK678" s="30">
        <f>BS_CONTROLE[[#This Row],[Local - Encerramento]]</f>
        <v>0</v>
      </c>
      <c r="AL678" s="105" t="str">
        <f>IF(BS_CONTROLE[[#This Row],[Entre - Estações]]=0, "-", BS_CONTROLE[[#This Row],[Entre - Estações]])</f>
        <v>-</v>
      </c>
      <c r="AM678" s="105" t="str">
        <f>IF(BS_CONTROLE[[#This Row],[SB]]=0, "-", BS_CONTROLE[[#This Row],[SB]])</f>
        <v>-</v>
      </c>
      <c r="AN678" s="105" t="str">
        <f>IF(BS_CONTROLE[[#This Row],[SUB]]=0, "-", BS_CONTROLE[[#This Row],[SUB]])</f>
        <v>-</v>
      </c>
      <c r="AO678" s="105">
        <f>BS_CONTROLE[[#This Row],[KM - Inicio]]</f>
        <v>0</v>
      </c>
      <c r="AP678" s="105">
        <f>BS_CONTROLE[[#This Row],[KM - Inicio]]</f>
        <v>0</v>
      </c>
      <c r="AQ678" s="108"/>
      <c r="AR678" s="108"/>
      <c r="AS678" s="108"/>
      <c r="AT678" s="135"/>
      <c r="AU678" s="135"/>
      <c r="AV678" s="13"/>
      <c r="AW678" s="13"/>
      <c r="AX678" s="176" t="str">
        <f>IF(D678="","*",IFERROR(IF(ISODD(COUNT(AR678:AW678)),"ERRO",SUM((AS678-AR678),(AU678-AT678),(AW678-AV678))),"ERRO"))</f>
        <v>*</v>
      </c>
      <c r="AY678" s="153"/>
      <c r="AZ678" s="109"/>
      <c r="BA678" s="9" t="str">
        <f>IFERROR(_xlfn.XLOOKUP(AH678, BS_ATIVIDADE[ATIVIDADE],BS_ATIVIDADE[UNIDADE] ), "*")</f>
        <v>*</v>
      </c>
      <c r="BB678" s="12" t="str" cm="1">
        <f t="array" ref="BB6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8" s="12" t="str" cm="1">
        <f t="array" ref="BC6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8" s="10" t="str" cm="1">
        <f t="array" ref="BD6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8" s="150"/>
      <c r="BF678" s="15"/>
      <c r="BG678" s="16"/>
      <c r="BH678" s="16"/>
      <c r="BI678" s="16"/>
      <c r="BJ678" s="17"/>
      <c r="BK678" s="15"/>
      <c r="BL678" s="130"/>
      <c r="BM678" s="130"/>
      <c r="BN678" s="130"/>
      <c r="BO678" s="17"/>
      <c r="BP678" s="11" t="str">
        <f t="shared" si="36"/>
        <v>Aderente</v>
      </c>
      <c r="BQ678" s="18" t="str">
        <f>IF(OR(B678="",E678=""),"*",AX678/O678)</f>
        <v>*</v>
      </c>
      <c r="BR678" s="18" t="str">
        <f>IF(OR(B678="",E678=""),"*",AZ678/P678)</f>
        <v>*</v>
      </c>
      <c r="BS678" s="210" t="str">
        <f t="shared" si="37"/>
        <v/>
      </c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</row>
    <row r="679" spans="1:122">
      <c r="A679" s="45" t="str">
        <f t="shared" si="35"/>
        <v/>
      </c>
      <c r="B679" s="102"/>
      <c r="C679" s="134" t="str">
        <f>IF(BS_CONTROLE[[#This Row],[DATA]]="","",WEEKNUM(BS_CONTROLE[[#This Row],[DATA]]))</f>
        <v/>
      </c>
      <c r="D679" s="104"/>
      <c r="E679" s="126"/>
      <c r="F679" s="142" t="str">
        <f>IF(D679="","*",VLOOKUP(E679,BS_ATIVIDADE[],3,FALSE))</f>
        <v>*</v>
      </c>
      <c r="G679" s="106"/>
      <c r="H679" s="106"/>
      <c r="I679" s="105"/>
      <c r="J679" s="105"/>
      <c r="K679" s="105"/>
      <c r="L679" s="127" t="str" cm="1">
        <f t="array" ref="L6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79" s="127" t="str" cm="1">
        <f t="array" ref="M6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79" s="106"/>
      <c r="O679" s="106"/>
      <c r="P679" s="105"/>
      <c r="Q679" s="9" t="str">
        <f>IF(E679=0, "*", IFERROR(_xlfn.XLOOKUP(E679, BS_ATIVIDADE[ATIVIDADE], BS_ATIVIDADE[UNIDADE]), "*"))</f>
        <v>*</v>
      </c>
      <c r="R679" s="128" t="str" cm="1">
        <f t="array" ref="R6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79" s="128" t="str" cm="1">
        <f t="array" ref="S6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79" s="10" t="str" cm="1">
        <f t="array" ref="T6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79" s="105"/>
      <c r="V679" s="151"/>
      <c r="W679" s="104"/>
      <c r="X679" s="129"/>
      <c r="Y679" s="104"/>
      <c r="Z679" s="105"/>
      <c r="AA679" s="103"/>
      <c r="AB679" s="152"/>
      <c r="AC679" s="107"/>
      <c r="AD679" s="105"/>
      <c r="AE679" s="105"/>
      <c r="AF679" s="105"/>
      <c r="AG679" s="14"/>
      <c r="AH679" s="126" t="str">
        <f>IF(BS_CONTROLE[[#This Row],[Atividade]]=0, "-", BS_CONTROLE[[#This Row],[Atividade]])</f>
        <v>-</v>
      </c>
      <c r="AI679" s="8" t="str">
        <f>IF(BS_CONTROLE[[#This Row],[Atividade]]=0, "-", BS_CONTROLE[[#This Row],[Atividade]])</f>
        <v>-</v>
      </c>
      <c r="AJ679" s="30">
        <f>BS_CONTROLE[[#This Row],[Local - Partida]]</f>
        <v>0</v>
      </c>
      <c r="AK679" s="30">
        <f>BS_CONTROLE[[#This Row],[Local - Encerramento]]</f>
        <v>0</v>
      </c>
      <c r="AL679" s="105" t="str">
        <f>IF(BS_CONTROLE[[#This Row],[Entre - Estações]]=0, "-", BS_CONTROLE[[#This Row],[Entre - Estações]])</f>
        <v>-</v>
      </c>
      <c r="AM679" s="105" t="str">
        <f>IF(BS_CONTROLE[[#This Row],[SB]]=0, "-", BS_CONTROLE[[#This Row],[SB]])</f>
        <v>-</v>
      </c>
      <c r="AN679" s="105" t="str">
        <f>IF(BS_CONTROLE[[#This Row],[SUB]]=0, "-", BS_CONTROLE[[#This Row],[SUB]])</f>
        <v>-</v>
      </c>
      <c r="AO679" s="105">
        <f>BS_CONTROLE[[#This Row],[KM - Inicio]]</f>
        <v>0</v>
      </c>
      <c r="AP679" s="105">
        <f>BS_CONTROLE[[#This Row],[KM - Inicio]]</f>
        <v>0</v>
      </c>
      <c r="AQ679" s="108"/>
      <c r="AR679" s="108"/>
      <c r="AS679" s="108"/>
      <c r="AT679" s="135"/>
      <c r="AU679" s="135"/>
      <c r="AV679" s="13"/>
      <c r="AW679" s="13"/>
      <c r="AX679" s="176" t="str">
        <f>IF(D679="","*",IFERROR(IF(ISODD(COUNT(AR679:AW679)),"ERRO",SUM((AS679-AR679),(AU679-AT679),(AW679-AV679))),"ERRO"))</f>
        <v>*</v>
      </c>
      <c r="AY679" s="153"/>
      <c r="AZ679" s="109"/>
      <c r="BA679" s="9" t="str">
        <f>IFERROR(_xlfn.XLOOKUP(AH679, BS_ATIVIDADE[ATIVIDADE],BS_ATIVIDADE[UNIDADE] ), "*")</f>
        <v>*</v>
      </c>
      <c r="BB679" s="12" t="str" cm="1">
        <f t="array" ref="BB6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79" s="12" t="str" cm="1">
        <f t="array" ref="BC6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79" s="10" t="str" cm="1">
        <f t="array" ref="BD6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79" s="150"/>
      <c r="BF679" s="15"/>
      <c r="BG679" s="16"/>
      <c r="BH679" s="16"/>
      <c r="BI679" s="16"/>
      <c r="BJ679" s="17"/>
      <c r="BK679" s="15"/>
      <c r="BL679" s="130"/>
      <c r="BM679" s="130"/>
      <c r="BN679" s="130"/>
      <c r="BO679" s="17"/>
      <c r="BP679" s="11" t="str">
        <f t="shared" si="36"/>
        <v>Aderente</v>
      </c>
      <c r="BQ679" s="18" t="str">
        <f>IF(OR(B679="",E679=""),"*",AX679/O679)</f>
        <v>*</v>
      </c>
      <c r="BR679" s="18" t="str">
        <f>IF(OR(B679="",E679=""),"*",AZ679/P679)</f>
        <v>*</v>
      </c>
      <c r="BS679" s="210" t="str">
        <f t="shared" si="37"/>
        <v/>
      </c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</row>
    <row r="680" spans="1:122">
      <c r="A680" s="45" t="str">
        <f t="shared" si="35"/>
        <v/>
      </c>
      <c r="B680" s="102"/>
      <c r="C680" s="134" t="str">
        <f>IF(BS_CONTROLE[[#This Row],[DATA]]="","",WEEKNUM(BS_CONTROLE[[#This Row],[DATA]]))</f>
        <v/>
      </c>
      <c r="D680" s="104"/>
      <c r="E680" s="126"/>
      <c r="F680" s="142" t="str">
        <f>IF(D680="","*",VLOOKUP(E680,BS_ATIVIDADE[],3,FALSE))</f>
        <v>*</v>
      </c>
      <c r="G680" s="106"/>
      <c r="H680" s="106"/>
      <c r="I680" s="105"/>
      <c r="J680" s="105"/>
      <c r="K680" s="105"/>
      <c r="L680" s="127" t="str" cm="1">
        <f t="array" ref="L6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0" s="127" t="str" cm="1">
        <f t="array" ref="M6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0" s="106"/>
      <c r="O680" s="106"/>
      <c r="P680" s="105"/>
      <c r="Q680" s="9" t="str">
        <f>IF(E680=0, "*", IFERROR(_xlfn.XLOOKUP(E680, BS_ATIVIDADE[ATIVIDADE], BS_ATIVIDADE[UNIDADE]), "*"))</f>
        <v>*</v>
      </c>
      <c r="R680" s="128" t="str" cm="1">
        <f t="array" ref="R6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0" s="128" t="str" cm="1">
        <f t="array" ref="S6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0" s="10" t="str" cm="1">
        <f t="array" ref="T6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0" s="105"/>
      <c r="V680" s="151"/>
      <c r="W680" s="104"/>
      <c r="X680" s="129"/>
      <c r="Y680" s="104"/>
      <c r="Z680" s="105"/>
      <c r="AA680" s="103"/>
      <c r="AB680" s="152"/>
      <c r="AC680" s="107"/>
      <c r="AD680" s="105"/>
      <c r="AE680" s="105"/>
      <c r="AF680" s="105"/>
      <c r="AG680" s="14"/>
      <c r="AH680" s="126" t="str">
        <f>IF(BS_CONTROLE[[#This Row],[Atividade]]=0, "-", BS_CONTROLE[[#This Row],[Atividade]])</f>
        <v>-</v>
      </c>
      <c r="AI680" s="8" t="str">
        <f>IF(BS_CONTROLE[[#This Row],[Atividade]]=0, "-", BS_CONTROLE[[#This Row],[Atividade]])</f>
        <v>-</v>
      </c>
      <c r="AJ680" s="30">
        <f>BS_CONTROLE[[#This Row],[Local - Partida]]</f>
        <v>0</v>
      </c>
      <c r="AK680" s="30">
        <f>BS_CONTROLE[[#This Row],[Local - Encerramento]]</f>
        <v>0</v>
      </c>
      <c r="AL680" s="105" t="str">
        <f>IF(BS_CONTROLE[[#This Row],[Entre - Estações]]=0, "-", BS_CONTROLE[[#This Row],[Entre - Estações]])</f>
        <v>-</v>
      </c>
      <c r="AM680" s="105" t="str">
        <f>IF(BS_CONTROLE[[#This Row],[SB]]=0, "-", BS_CONTROLE[[#This Row],[SB]])</f>
        <v>-</v>
      </c>
      <c r="AN680" s="105" t="str">
        <f>IF(BS_CONTROLE[[#This Row],[SUB]]=0, "-", BS_CONTROLE[[#This Row],[SUB]])</f>
        <v>-</v>
      </c>
      <c r="AO680" s="105">
        <f>BS_CONTROLE[[#This Row],[KM - Inicio]]</f>
        <v>0</v>
      </c>
      <c r="AP680" s="105">
        <f>BS_CONTROLE[[#This Row],[KM - Inicio]]</f>
        <v>0</v>
      </c>
      <c r="AQ680" s="108"/>
      <c r="AR680" s="108"/>
      <c r="AS680" s="108"/>
      <c r="AT680" s="135"/>
      <c r="AU680" s="135"/>
      <c r="AV680" s="13"/>
      <c r="AW680" s="13"/>
      <c r="AX680" s="176" t="str">
        <f>IF(D680="","*",IFERROR(IF(ISODD(COUNT(AR680:AW680)),"ERRO",SUM((AS680-AR680),(AU680-AT680),(AW680-AV680))),"ERRO"))</f>
        <v>*</v>
      </c>
      <c r="AY680" s="153"/>
      <c r="AZ680" s="109"/>
      <c r="BA680" s="9" t="str">
        <f>IFERROR(_xlfn.XLOOKUP(AH680, BS_ATIVIDADE[ATIVIDADE],BS_ATIVIDADE[UNIDADE] ), "*")</f>
        <v>*</v>
      </c>
      <c r="BB680" s="12" t="str" cm="1">
        <f t="array" ref="BB6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0" s="12" t="str" cm="1">
        <f t="array" ref="BC6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0" s="10" t="str" cm="1">
        <f t="array" ref="BD6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0" s="150"/>
      <c r="BF680" s="15"/>
      <c r="BG680" s="16"/>
      <c r="BH680" s="16"/>
      <c r="BI680" s="16"/>
      <c r="BJ680" s="17"/>
      <c r="BK680" s="15"/>
      <c r="BL680" s="130"/>
      <c r="BM680" s="130"/>
      <c r="BN680" s="130"/>
      <c r="BO680" s="17"/>
      <c r="BP680" s="11" t="str">
        <f t="shared" si="36"/>
        <v>Aderente</v>
      </c>
      <c r="BQ680" s="18" t="str">
        <f>IF(OR(B680="",E680=""),"*",AX680/O680)</f>
        <v>*</v>
      </c>
      <c r="BR680" s="18" t="str">
        <f>IF(OR(B680="",E680=""),"*",AZ680/P680)</f>
        <v>*</v>
      </c>
      <c r="BS680" s="210" t="str">
        <f t="shared" si="37"/>
        <v/>
      </c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</row>
    <row r="681" spans="1:122">
      <c r="A681" s="45" t="str">
        <f t="shared" si="35"/>
        <v/>
      </c>
      <c r="B681" s="102"/>
      <c r="C681" s="134" t="str">
        <f>IF(BS_CONTROLE[[#This Row],[DATA]]="","",WEEKNUM(BS_CONTROLE[[#This Row],[DATA]]))</f>
        <v/>
      </c>
      <c r="D681" s="104"/>
      <c r="E681" s="126"/>
      <c r="F681" s="142" t="str">
        <f>IF(D681="","*",VLOOKUP(E681,BS_ATIVIDADE[],3,FALSE))</f>
        <v>*</v>
      </c>
      <c r="G681" s="106"/>
      <c r="H681" s="106"/>
      <c r="I681" s="105"/>
      <c r="J681" s="105"/>
      <c r="K681" s="105"/>
      <c r="L681" s="127" t="str" cm="1">
        <f t="array" ref="L6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1" s="127" t="str" cm="1">
        <f t="array" ref="M6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1" s="106"/>
      <c r="O681" s="106"/>
      <c r="P681" s="105"/>
      <c r="Q681" s="9" t="str">
        <f>IF(E681=0, "*", IFERROR(_xlfn.XLOOKUP(E681, BS_ATIVIDADE[ATIVIDADE], BS_ATIVIDADE[UNIDADE]), "*"))</f>
        <v>*</v>
      </c>
      <c r="R681" s="128" t="str" cm="1">
        <f t="array" ref="R6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1" s="128" t="str" cm="1">
        <f t="array" ref="S6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1" s="10" t="str" cm="1">
        <f t="array" ref="T6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1" s="105"/>
      <c r="V681" s="151"/>
      <c r="W681" s="104"/>
      <c r="X681" s="129"/>
      <c r="Y681" s="104"/>
      <c r="Z681" s="105"/>
      <c r="AA681" s="103"/>
      <c r="AB681" s="152"/>
      <c r="AC681" s="107"/>
      <c r="AD681" s="105"/>
      <c r="AE681" s="105"/>
      <c r="AF681" s="105"/>
      <c r="AG681" s="14"/>
      <c r="AH681" s="126" t="str">
        <f>IF(BS_CONTROLE[[#This Row],[Atividade]]=0, "-", BS_CONTROLE[[#This Row],[Atividade]])</f>
        <v>-</v>
      </c>
      <c r="AI681" s="8" t="str">
        <f>IF(BS_CONTROLE[[#This Row],[Atividade]]=0, "-", BS_CONTROLE[[#This Row],[Atividade]])</f>
        <v>-</v>
      </c>
      <c r="AJ681" s="30">
        <f>BS_CONTROLE[[#This Row],[Local - Partida]]</f>
        <v>0</v>
      </c>
      <c r="AK681" s="30">
        <f>BS_CONTROLE[[#This Row],[Local - Encerramento]]</f>
        <v>0</v>
      </c>
      <c r="AL681" s="105" t="str">
        <f>IF(BS_CONTROLE[[#This Row],[Entre - Estações]]=0, "-", BS_CONTROLE[[#This Row],[Entre - Estações]])</f>
        <v>-</v>
      </c>
      <c r="AM681" s="105" t="str">
        <f>IF(BS_CONTROLE[[#This Row],[SB]]=0, "-", BS_CONTROLE[[#This Row],[SB]])</f>
        <v>-</v>
      </c>
      <c r="AN681" s="105" t="str">
        <f>IF(BS_CONTROLE[[#This Row],[SUB]]=0, "-", BS_CONTROLE[[#This Row],[SUB]])</f>
        <v>-</v>
      </c>
      <c r="AO681" s="105">
        <f>BS_CONTROLE[[#This Row],[KM - Inicio]]</f>
        <v>0</v>
      </c>
      <c r="AP681" s="105">
        <f>BS_CONTROLE[[#This Row],[KM - Inicio]]</f>
        <v>0</v>
      </c>
      <c r="AQ681" s="108"/>
      <c r="AR681" s="108"/>
      <c r="AS681" s="108"/>
      <c r="AT681" s="135"/>
      <c r="AU681" s="135"/>
      <c r="AV681" s="13"/>
      <c r="AW681" s="13"/>
      <c r="AX681" s="176" t="str">
        <f>IF(D681="","*",IFERROR(IF(ISODD(COUNT(AR681:AW681)),"ERRO",SUM((AS681-AR681),(AU681-AT681),(AW681-AV681))),"ERRO"))</f>
        <v>*</v>
      </c>
      <c r="AY681" s="153"/>
      <c r="AZ681" s="109"/>
      <c r="BA681" s="9" t="str">
        <f>IFERROR(_xlfn.XLOOKUP(AH681, BS_ATIVIDADE[ATIVIDADE],BS_ATIVIDADE[UNIDADE] ), "*")</f>
        <v>*</v>
      </c>
      <c r="BB681" s="12" t="str" cm="1">
        <f t="array" ref="BB6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1" s="12" t="str" cm="1">
        <f t="array" ref="BC6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1" s="10" t="str" cm="1">
        <f t="array" ref="BD6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1" s="150"/>
      <c r="BF681" s="15"/>
      <c r="BG681" s="16"/>
      <c r="BH681" s="16"/>
      <c r="BI681" s="16"/>
      <c r="BJ681" s="17"/>
      <c r="BK681" s="15"/>
      <c r="BL681" s="130"/>
      <c r="BM681" s="130"/>
      <c r="BN681" s="130"/>
      <c r="BO681" s="17"/>
      <c r="BP681" s="11" t="str">
        <f t="shared" si="36"/>
        <v>Aderente</v>
      </c>
      <c r="BQ681" s="18" t="str">
        <f>IF(OR(B681="",E681=""),"*",AX681/O681)</f>
        <v>*</v>
      </c>
      <c r="BR681" s="18" t="str">
        <f>IF(OR(B681="",E681=""),"*",AZ681/P681)</f>
        <v>*</v>
      </c>
      <c r="BS681" s="210" t="str">
        <f t="shared" si="37"/>
        <v/>
      </c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</row>
    <row r="682" spans="1:122">
      <c r="A682" s="45" t="str">
        <f t="shared" si="35"/>
        <v/>
      </c>
      <c r="B682" s="102"/>
      <c r="C682" s="134" t="str">
        <f>IF(BS_CONTROLE[[#This Row],[DATA]]="","",WEEKNUM(BS_CONTROLE[[#This Row],[DATA]]))</f>
        <v/>
      </c>
      <c r="D682" s="104"/>
      <c r="E682" s="126"/>
      <c r="F682" s="142" t="str">
        <f>IF(D682="","*",VLOOKUP(E682,BS_ATIVIDADE[],3,FALSE))</f>
        <v>*</v>
      </c>
      <c r="G682" s="106"/>
      <c r="H682" s="106"/>
      <c r="I682" s="105"/>
      <c r="J682" s="105"/>
      <c r="K682" s="105"/>
      <c r="L682" s="127" t="str" cm="1">
        <f t="array" ref="L6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2" s="127" t="str" cm="1">
        <f t="array" ref="M6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2" s="106"/>
      <c r="O682" s="106"/>
      <c r="P682" s="105"/>
      <c r="Q682" s="9" t="str">
        <f>IF(E682=0, "*", IFERROR(_xlfn.XLOOKUP(E682, BS_ATIVIDADE[ATIVIDADE], BS_ATIVIDADE[UNIDADE]), "*"))</f>
        <v>*</v>
      </c>
      <c r="R682" s="128" t="str" cm="1">
        <f t="array" ref="R6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2" s="128" t="str" cm="1">
        <f t="array" ref="S6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2" s="10" t="str" cm="1">
        <f t="array" ref="T6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2" s="105"/>
      <c r="V682" s="151"/>
      <c r="W682" s="104"/>
      <c r="X682" s="129"/>
      <c r="Y682" s="104"/>
      <c r="Z682" s="105"/>
      <c r="AA682" s="103"/>
      <c r="AB682" s="152"/>
      <c r="AC682" s="107"/>
      <c r="AD682" s="105"/>
      <c r="AE682" s="105"/>
      <c r="AF682" s="105"/>
      <c r="AG682" s="14"/>
      <c r="AH682" s="126" t="str">
        <f>IF(BS_CONTROLE[[#This Row],[Atividade]]=0, "-", BS_CONTROLE[[#This Row],[Atividade]])</f>
        <v>-</v>
      </c>
      <c r="AI682" s="8" t="str">
        <f>IF(BS_CONTROLE[[#This Row],[Atividade]]=0, "-", BS_CONTROLE[[#This Row],[Atividade]])</f>
        <v>-</v>
      </c>
      <c r="AJ682" s="30">
        <f>BS_CONTROLE[[#This Row],[Local - Partida]]</f>
        <v>0</v>
      </c>
      <c r="AK682" s="30">
        <f>BS_CONTROLE[[#This Row],[Local - Encerramento]]</f>
        <v>0</v>
      </c>
      <c r="AL682" s="105" t="str">
        <f>IF(BS_CONTROLE[[#This Row],[Entre - Estações]]=0, "-", BS_CONTROLE[[#This Row],[Entre - Estações]])</f>
        <v>-</v>
      </c>
      <c r="AM682" s="105" t="str">
        <f>IF(BS_CONTROLE[[#This Row],[SB]]=0, "-", BS_CONTROLE[[#This Row],[SB]])</f>
        <v>-</v>
      </c>
      <c r="AN682" s="105" t="str">
        <f>IF(BS_CONTROLE[[#This Row],[SUB]]=0, "-", BS_CONTROLE[[#This Row],[SUB]])</f>
        <v>-</v>
      </c>
      <c r="AO682" s="105">
        <f>BS_CONTROLE[[#This Row],[KM - Inicio]]</f>
        <v>0</v>
      </c>
      <c r="AP682" s="105">
        <f>BS_CONTROLE[[#This Row],[KM - Inicio]]</f>
        <v>0</v>
      </c>
      <c r="AQ682" s="108"/>
      <c r="AR682" s="108"/>
      <c r="AS682" s="108"/>
      <c r="AT682" s="135"/>
      <c r="AU682" s="135"/>
      <c r="AV682" s="13"/>
      <c r="AW682" s="13"/>
      <c r="AX682" s="176" t="str">
        <f>IF(D682="","*",IFERROR(IF(ISODD(COUNT(AR682:AW682)),"ERRO",SUM((AS682-AR682),(AU682-AT682),(AW682-AV682))),"ERRO"))</f>
        <v>*</v>
      </c>
      <c r="AY682" s="153"/>
      <c r="AZ682" s="109"/>
      <c r="BA682" s="9" t="str">
        <f>IFERROR(_xlfn.XLOOKUP(AH682, BS_ATIVIDADE[ATIVIDADE],BS_ATIVIDADE[UNIDADE] ), "*")</f>
        <v>*</v>
      </c>
      <c r="BB682" s="12" t="str" cm="1">
        <f t="array" ref="BB6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2" s="12" t="str" cm="1">
        <f t="array" ref="BC6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2" s="10" t="str" cm="1">
        <f t="array" ref="BD6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2" s="150"/>
      <c r="BF682" s="15"/>
      <c r="BG682" s="16"/>
      <c r="BH682" s="16"/>
      <c r="BI682" s="16"/>
      <c r="BJ682" s="17"/>
      <c r="BK682" s="15"/>
      <c r="BL682" s="130"/>
      <c r="BM682" s="130"/>
      <c r="BN682" s="130"/>
      <c r="BO682" s="17"/>
      <c r="BP682" s="11" t="str">
        <f t="shared" si="36"/>
        <v>Aderente</v>
      </c>
      <c r="BQ682" s="18" t="str">
        <f>IF(OR(B682="",E682=""),"*",AX682/O682)</f>
        <v>*</v>
      </c>
      <c r="BR682" s="18" t="str">
        <f>IF(OR(B682="",E682=""),"*",AZ682/P682)</f>
        <v>*</v>
      </c>
      <c r="BS682" s="210" t="str">
        <f t="shared" si="37"/>
        <v/>
      </c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</row>
    <row r="683" spans="1:122">
      <c r="A683" s="45" t="str">
        <f t="shared" si="35"/>
        <v/>
      </c>
      <c r="B683" s="102"/>
      <c r="C683" s="134" t="str">
        <f>IF(BS_CONTROLE[[#This Row],[DATA]]="","",WEEKNUM(BS_CONTROLE[[#This Row],[DATA]]))</f>
        <v/>
      </c>
      <c r="D683" s="104"/>
      <c r="E683" s="126"/>
      <c r="F683" s="142" t="str">
        <f>IF(D683="","*",VLOOKUP(E683,BS_ATIVIDADE[],3,FALSE))</f>
        <v>*</v>
      </c>
      <c r="G683" s="106"/>
      <c r="H683" s="106"/>
      <c r="I683" s="105"/>
      <c r="J683" s="105"/>
      <c r="K683" s="105"/>
      <c r="L683" s="127" t="str" cm="1">
        <f t="array" ref="L6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3" s="127" t="str" cm="1">
        <f t="array" ref="M6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3" s="106"/>
      <c r="O683" s="106"/>
      <c r="P683" s="105"/>
      <c r="Q683" s="9" t="str">
        <f>IF(E683=0, "*", IFERROR(_xlfn.XLOOKUP(E683, BS_ATIVIDADE[ATIVIDADE], BS_ATIVIDADE[UNIDADE]), "*"))</f>
        <v>*</v>
      </c>
      <c r="R683" s="128" t="str" cm="1">
        <f t="array" ref="R6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3" s="128" t="str" cm="1">
        <f t="array" ref="S6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3" s="10" t="str" cm="1">
        <f t="array" ref="T6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3" s="105"/>
      <c r="V683" s="151"/>
      <c r="W683" s="104"/>
      <c r="X683" s="129"/>
      <c r="Y683" s="104"/>
      <c r="Z683" s="105"/>
      <c r="AA683" s="103"/>
      <c r="AB683" s="152"/>
      <c r="AC683" s="107"/>
      <c r="AD683" s="105"/>
      <c r="AE683" s="105"/>
      <c r="AF683" s="105"/>
      <c r="AG683" s="14"/>
      <c r="AH683" s="126" t="str">
        <f>IF(BS_CONTROLE[[#This Row],[Atividade]]=0, "-", BS_CONTROLE[[#This Row],[Atividade]])</f>
        <v>-</v>
      </c>
      <c r="AI683" s="8" t="str">
        <f>IF(BS_CONTROLE[[#This Row],[Atividade]]=0, "-", BS_CONTROLE[[#This Row],[Atividade]])</f>
        <v>-</v>
      </c>
      <c r="AJ683" s="30">
        <f>BS_CONTROLE[[#This Row],[Local - Partida]]</f>
        <v>0</v>
      </c>
      <c r="AK683" s="30">
        <f>BS_CONTROLE[[#This Row],[Local - Encerramento]]</f>
        <v>0</v>
      </c>
      <c r="AL683" s="105" t="str">
        <f>IF(BS_CONTROLE[[#This Row],[Entre - Estações]]=0, "-", BS_CONTROLE[[#This Row],[Entre - Estações]])</f>
        <v>-</v>
      </c>
      <c r="AM683" s="105" t="str">
        <f>IF(BS_CONTROLE[[#This Row],[SB]]=0, "-", BS_CONTROLE[[#This Row],[SB]])</f>
        <v>-</v>
      </c>
      <c r="AN683" s="105" t="str">
        <f>IF(BS_CONTROLE[[#This Row],[SUB]]=0, "-", BS_CONTROLE[[#This Row],[SUB]])</f>
        <v>-</v>
      </c>
      <c r="AO683" s="105">
        <f>BS_CONTROLE[[#This Row],[KM - Inicio]]</f>
        <v>0</v>
      </c>
      <c r="AP683" s="105">
        <f>BS_CONTROLE[[#This Row],[KM - Inicio]]</f>
        <v>0</v>
      </c>
      <c r="AQ683" s="108"/>
      <c r="AR683" s="108"/>
      <c r="AS683" s="108"/>
      <c r="AT683" s="135"/>
      <c r="AU683" s="135"/>
      <c r="AV683" s="13"/>
      <c r="AW683" s="13"/>
      <c r="AX683" s="176" t="str">
        <f>IF(D683="","*",IFERROR(IF(ISODD(COUNT(AR683:AW683)),"ERRO",SUM((AS683-AR683),(AU683-AT683),(AW683-AV683))),"ERRO"))</f>
        <v>*</v>
      </c>
      <c r="AY683" s="153"/>
      <c r="AZ683" s="109"/>
      <c r="BA683" s="9" t="str">
        <f>IFERROR(_xlfn.XLOOKUP(AH683, BS_ATIVIDADE[ATIVIDADE],BS_ATIVIDADE[UNIDADE] ), "*")</f>
        <v>*</v>
      </c>
      <c r="BB683" s="12" t="str" cm="1">
        <f t="array" ref="BB6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3" s="12" t="str" cm="1">
        <f t="array" ref="BC6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3" s="10" t="str" cm="1">
        <f t="array" ref="BD6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3" s="150"/>
      <c r="BF683" s="15"/>
      <c r="BG683" s="16"/>
      <c r="BH683" s="16"/>
      <c r="BI683" s="16"/>
      <c r="BJ683" s="17"/>
      <c r="BK683" s="15"/>
      <c r="BL683" s="130"/>
      <c r="BM683" s="130"/>
      <c r="BN683" s="130"/>
      <c r="BO683" s="17"/>
      <c r="BP683" s="11" t="str">
        <f t="shared" si="36"/>
        <v>Aderente</v>
      </c>
      <c r="BQ683" s="18" t="str">
        <f>IF(OR(B683="",E683=""),"*",AX683/O683)</f>
        <v>*</v>
      </c>
      <c r="BR683" s="18" t="str">
        <f>IF(OR(B683="",E683=""),"*",AZ683/P683)</f>
        <v>*</v>
      </c>
      <c r="BS683" s="210" t="str">
        <f t="shared" si="37"/>
        <v/>
      </c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</row>
    <row r="684" spans="1:122">
      <c r="A684" s="45" t="str">
        <f t="shared" si="35"/>
        <v/>
      </c>
      <c r="B684" s="102"/>
      <c r="C684" s="134" t="str">
        <f>IF(BS_CONTROLE[[#This Row],[DATA]]="","",WEEKNUM(BS_CONTROLE[[#This Row],[DATA]]))</f>
        <v/>
      </c>
      <c r="D684" s="104"/>
      <c r="E684" s="126"/>
      <c r="F684" s="142" t="str">
        <f>IF(D684="","*",VLOOKUP(E684,BS_ATIVIDADE[],3,FALSE))</f>
        <v>*</v>
      </c>
      <c r="G684" s="106"/>
      <c r="H684" s="106"/>
      <c r="I684" s="105"/>
      <c r="J684" s="105"/>
      <c r="K684" s="105"/>
      <c r="L684" s="127" t="str" cm="1">
        <f t="array" ref="L6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4" s="127" t="str" cm="1">
        <f t="array" ref="M6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4" s="106"/>
      <c r="O684" s="106"/>
      <c r="P684" s="105"/>
      <c r="Q684" s="9" t="str">
        <f>IF(E684=0, "*", IFERROR(_xlfn.XLOOKUP(E684, BS_ATIVIDADE[ATIVIDADE], BS_ATIVIDADE[UNIDADE]), "*"))</f>
        <v>*</v>
      </c>
      <c r="R684" s="128" t="str" cm="1">
        <f t="array" ref="R6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4" s="128" t="str" cm="1">
        <f t="array" ref="S6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4" s="10" t="str" cm="1">
        <f t="array" ref="T6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4" s="105"/>
      <c r="V684" s="151"/>
      <c r="W684" s="104"/>
      <c r="X684" s="129"/>
      <c r="Y684" s="104"/>
      <c r="Z684" s="105"/>
      <c r="AA684" s="103"/>
      <c r="AB684" s="152"/>
      <c r="AC684" s="107"/>
      <c r="AD684" s="105"/>
      <c r="AE684" s="105"/>
      <c r="AF684" s="105"/>
      <c r="AG684" s="14"/>
      <c r="AH684" s="126" t="str">
        <f>IF(BS_CONTROLE[[#This Row],[Atividade]]=0, "-", BS_CONTROLE[[#This Row],[Atividade]])</f>
        <v>-</v>
      </c>
      <c r="AI684" s="8" t="str">
        <f>IF(BS_CONTROLE[[#This Row],[Atividade]]=0, "-", BS_CONTROLE[[#This Row],[Atividade]])</f>
        <v>-</v>
      </c>
      <c r="AJ684" s="30">
        <f>BS_CONTROLE[[#This Row],[Local - Partida]]</f>
        <v>0</v>
      </c>
      <c r="AK684" s="30">
        <f>BS_CONTROLE[[#This Row],[Local - Encerramento]]</f>
        <v>0</v>
      </c>
      <c r="AL684" s="105" t="str">
        <f>IF(BS_CONTROLE[[#This Row],[Entre - Estações]]=0, "-", BS_CONTROLE[[#This Row],[Entre - Estações]])</f>
        <v>-</v>
      </c>
      <c r="AM684" s="105" t="str">
        <f>IF(BS_CONTROLE[[#This Row],[SB]]=0, "-", BS_CONTROLE[[#This Row],[SB]])</f>
        <v>-</v>
      </c>
      <c r="AN684" s="105" t="str">
        <f>IF(BS_CONTROLE[[#This Row],[SUB]]=0, "-", BS_CONTROLE[[#This Row],[SUB]])</f>
        <v>-</v>
      </c>
      <c r="AO684" s="105">
        <f>BS_CONTROLE[[#This Row],[KM - Inicio]]</f>
        <v>0</v>
      </c>
      <c r="AP684" s="105">
        <f>BS_CONTROLE[[#This Row],[KM - Inicio]]</f>
        <v>0</v>
      </c>
      <c r="AQ684" s="108"/>
      <c r="AR684" s="108"/>
      <c r="AS684" s="108"/>
      <c r="AT684" s="135"/>
      <c r="AU684" s="135"/>
      <c r="AV684" s="13"/>
      <c r="AW684" s="13"/>
      <c r="AX684" s="176" t="str">
        <f>IF(D684="","*",IFERROR(IF(ISODD(COUNT(AR684:AW684)),"ERRO",SUM((AS684-AR684),(AU684-AT684),(AW684-AV684))),"ERRO"))</f>
        <v>*</v>
      </c>
      <c r="AY684" s="153"/>
      <c r="AZ684" s="109"/>
      <c r="BA684" s="9" t="str">
        <f>IFERROR(_xlfn.XLOOKUP(AH684, BS_ATIVIDADE[ATIVIDADE],BS_ATIVIDADE[UNIDADE] ), "*")</f>
        <v>*</v>
      </c>
      <c r="BB684" s="12" t="str" cm="1">
        <f t="array" ref="BB6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4" s="12" t="str" cm="1">
        <f t="array" ref="BC6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4" s="10" t="str" cm="1">
        <f t="array" ref="BD6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4" s="150"/>
      <c r="BF684" s="15"/>
      <c r="BG684" s="16"/>
      <c r="BH684" s="16"/>
      <c r="BI684" s="16"/>
      <c r="BJ684" s="17"/>
      <c r="BK684" s="15"/>
      <c r="BL684" s="130"/>
      <c r="BM684" s="130"/>
      <c r="BN684" s="130"/>
      <c r="BO684" s="17"/>
      <c r="BP684" s="11" t="str">
        <f t="shared" si="36"/>
        <v>Aderente</v>
      </c>
      <c r="BQ684" s="18" t="str">
        <f>IF(OR(B684="",E684=""),"*",AX684/O684)</f>
        <v>*</v>
      </c>
      <c r="BR684" s="18" t="str">
        <f>IF(OR(B684="",E684=""),"*",AZ684/P684)</f>
        <v>*</v>
      </c>
      <c r="BS684" s="210" t="str">
        <f t="shared" si="37"/>
        <v/>
      </c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</row>
    <row r="685" spans="1:122">
      <c r="A685" s="45" t="str">
        <f t="shared" si="35"/>
        <v/>
      </c>
      <c r="B685" s="102"/>
      <c r="C685" s="134" t="str">
        <f>IF(BS_CONTROLE[[#This Row],[DATA]]="","",WEEKNUM(BS_CONTROLE[[#This Row],[DATA]]))</f>
        <v/>
      </c>
      <c r="D685" s="104"/>
      <c r="E685" s="126"/>
      <c r="F685" s="142" t="str">
        <f>IF(D685="","*",VLOOKUP(E685,BS_ATIVIDADE[],3,FALSE))</f>
        <v>*</v>
      </c>
      <c r="G685" s="106"/>
      <c r="H685" s="106"/>
      <c r="I685" s="105"/>
      <c r="J685" s="105"/>
      <c r="K685" s="105"/>
      <c r="L685" s="127" t="str" cm="1">
        <f t="array" ref="L6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5" s="127" t="str" cm="1">
        <f t="array" ref="M6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5" s="106"/>
      <c r="O685" s="106"/>
      <c r="P685" s="105"/>
      <c r="Q685" s="9" t="str">
        <f>IF(E685=0, "*", IFERROR(_xlfn.XLOOKUP(E685, BS_ATIVIDADE[ATIVIDADE], BS_ATIVIDADE[UNIDADE]), "*"))</f>
        <v>*</v>
      </c>
      <c r="R685" s="128" t="str" cm="1">
        <f t="array" ref="R6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5" s="128" t="str" cm="1">
        <f t="array" ref="S6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5" s="10" t="str" cm="1">
        <f t="array" ref="T6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5" s="105"/>
      <c r="V685" s="151"/>
      <c r="W685" s="104"/>
      <c r="X685" s="129"/>
      <c r="Y685" s="104"/>
      <c r="Z685" s="105"/>
      <c r="AA685" s="103"/>
      <c r="AB685" s="152"/>
      <c r="AC685" s="107"/>
      <c r="AD685" s="105"/>
      <c r="AE685" s="105"/>
      <c r="AF685" s="105"/>
      <c r="AG685" s="14"/>
      <c r="AH685" s="126" t="str">
        <f>IF(BS_CONTROLE[[#This Row],[Atividade]]=0, "-", BS_CONTROLE[[#This Row],[Atividade]])</f>
        <v>-</v>
      </c>
      <c r="AI685" s="8" t="str">
        <f>IF(BS_CONTROLE[[#This Row],[Atividade]]=0, "-", BS_CONTROLE[[#This Row],[Atividade]])</f>
        <v>-</v>
      </c>
      <c r="AJ685" s="30">
        <f>BS_CONTROLE[[#This Row],[Local - Partida]]</f>
        <v>0</v>
      </c>
      <c r="AK685" s="30">
        <f>BS_CONTROLE[[#This Row],[Local - Encerramento]]</f>
        <v>0</v>
      </c>
      <c r="AL685" s="105" t="str">
        <f>IF(BS_CONTROLE[[#This Row],[Entre - Estações]]=0, "-", BS_CONTROLE[[#This Row],[Entre - Estações]])</f>
        <v>-</v>
      </c>
      <c r="AM685" s="105" t="str">
        <f>IF(BS_CONTROLE[[#This Row],[SB]]=0, "-", BS_CONTROLE[[#This Row],[SB]])</f>
        <v>-</v>
      </c>
      <c r="AN685" s="105" t="str">
        <f>IF(BS_CONTROLE[[#This Row],[SUB]]=0, "-", BS_CONTROLE[[#This Row],[SUB]])</f>
        <v>-</v>
      </c>
      <c r="AO685" s="105">
        <f>BS_CONTROLE[[#This Row],[KM - Inicio]]</f>
        <v>0</v>
      </c>
      <c r="AP685" s="105">
        <f>BS_CONTROLE[[#This Row],[KM - Inicio]]</f>
        <v>0</v>
      </c>
      <c r="AQ685" s="108"/>
      <c r="AR685" s="108"/>
      <c r="AS685" s="108"/>
      <c r="AT685" s="135"/>
      <c r="AU685" s="135"/>
      <c r="AV685" s="13"/>
      <c r="AW685" s="13"/>
      <c r="AX685" s="176" t="str">
        <f>IF(D685="","*",IFERROR(IF(ISODD(COUNT(AR685:AW685)),"ERRO",SUM((AS685-AR685),(AU685-AT685),(AW685-AV685))),"ERRO"))</f>
        <v>*</v>
      </c>
      <c r="AY685" s="153"/>
      <c r="AZ685" s="109"/>
      <c r="BA685" s="9" t="str">
        <f>IFERROR(_xlfn.XLOOKUP(AH685, BS_ATIVIDADE[ATIVIDADE],BS_ATIVIDADE[UNIDADE] ), "*")</f>
        <v>*</v>
      </c>
      <c r="BB685" s="12" t="str" cm="1">
        <f t="array" ref="BB6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5" s="12" t="str" cm="1">
        <f t="array" ref="BC6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5" s="10" t="str" cm="1">
        <f t="array" ref="BD6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5" s="150"/>
      <c r="BF685" s="15"/>
      <c r="BG685" s="16"/>
      <c r="BH685" s="16"/>
      <c r="BI685" s="16"/>
      <c r="BJ685" s="17"/>
      <c r="BK685" s="15"/>
      <c r="BL685" s="130"/>
      <c r="BM685" s="130"/>
      <c r="BN685" s="130"/>
      <c r="BO685" s="17"/>
      <c r="BP685" s="11" t="str">
        <f t="shared" si="36"/>
        <v>Aderente</v>
      </c>
      <c r="BQ685" s="18" t="str">
        <f>IF(OR(B685="",E685=""),"*",AX685/O685)</f>
        <v>*</v>
      </c>
      <c r="BR685" s="18" t="str">
        <f>IF(OR(B685="",E685=""),"*",AZ685/P685)</f>
        <v>*</v>
      </c>
      <c r="BS685" s="210" t="str">
        <f t="shared" si="37"/>
        <v/>
      </c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</row>
    <row r="686" spans="1:122">
      <c r="A686" s="45" t="str">
        <f t="shared" si="35"/>
        <v/>
      </c>
      <c r="B686" s="102"/>
      <c r="C686" s="134" t="str">
        <f>IF(BS_CONTROLE[[#This Row],[DATA]]="","",WEEKNUM(BS_CONTROLE[[#This Row],[DATA]]))</f>
        <v/>
      </c>
      <c r="D686" s="104"/>
      <c r="E686" s="126"/>
      <c r="F686" s="142" t="str">
        <f>IF(D686="","*",VLOOKUP(E686,BS_ATIVIDADE[],3,FALSE))</f>
        <v>*</v>
      </c>
      <c r="G686" s="106"/>
      <c r="H686" s="106"/>
      <c r="I686" s="105"/>
      <c r="J686" s="105"/>
      <c r="K686" s="105"/>
      <c r="L686" s="127" t="str" cm="1">
        <f t="array" ref="L6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6" s="127" t="str" cm="1">
        <f t="array" ref="M6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6" s="106"/>
      <c r="O686" s="106"/>
      <c r="P686" s="105"/>
      <c r="Q686" s="9" t="str">
        <f>IF(E686=0, "*", IFERROR(_xlfn.XLOOKUP(E686, BS_ATIVIDADE[ATIVIDADE], BS_ATIVIDADE[UNIDADE]), "*"))</f>
        <v>*</v>
      </c>
      <c r="R686" s="128" t="str" cm="1">
        <f t="array" ref="R6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6" s="128" t="str" cm="1">
        <f t="array" ref="S6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6" s="10" t="str" cm="1">
        <f t="array" ref="T6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6" s="105"/>
      <c r="V686" s="151"/>
      <c r="W686" s="104"/>
      <c r="X686" s="129"/>
      <c r="Y686" s="104"/>
      <c r="Z686" s="105"/>
      <c r="AA686" s="103"/>
      <c r="AB686" s="152"/>
      <c r="AC686" s="107"/>
      <c r="AD686" s="105"/>
      <c r="AE686" s="105"/>
      <c r="AF686" s="105"/>
      <c r="AG686" s="14"/>
      <c r="AH686" s="126" t="str">
        <f>IF(BS_CONTROLE[[#This Row],[Atividade]]=0, "-", BS_CONTROLE[[#This Row],[Atividade]])</f>
        <v>-</v>
      </c>
      <c r="AI686" s="8" t="str">
        <f>IF(BS_CONTROLE[[#This Row],[Atividade]]=0, "-", BS_CONTROLE[[#This Row],[Atividade]])</f>
        <v>-</v>
      </c>
      <c r="AJ686" s="30">
        <f>BS_CONTROLE[[#This Row],[Local - Partida]]</f>
        <v>0</v>
      </c>
      <c r="AK686" s="30">
        <f>BS_CONTROLE[[#This Row],[Local - Encerramento]]</f>
        <v>0</v>
      </c>
      <c r="AL686" s="105" t="str">
        <f>IF(BS_CONTROLE[[#This Row],[Entre - Estações]]=0, "-", BS_CONTROLE[[#This Row],[Entre - Estações]])</f>
        <v>-</v>
      </c>
      <c r="AM686" s="105" t="str">
        <f>IF(BS_CONTROLE[[#This Row],[SB]]=0, "-", BS_CONTROLE[[#This Row],[SB]])</f>
        <v>-</v>
      </c>
      <c r="AN686" s="105" t="str">
        <f>IF(BS_CONTROLE[[#This Row],[SUB]]=0, "-", BS_CONTROLE[[#This Row],[SUB]])</f>
        <v>-</v>
      </c>
      <c r="AO686" s="105">
        <f>BS_CONTROLE[[#This Row],[KM - Inicio]]</f>
        <v>0</v>
      </c>
      <c r="AP686" s="105">
        <f>BS_CONTROLE[[#This Row],[KM - Inicio]]</f>
        <v>0</v>
      </c>
      <c r="AQ686" s="108"/>
      <c r="AR686" s="108"/>
      <c r="AS686" s="108"/>
      <c r="AT686" s="135"/>
      <c r="AU686" s="135"/>
      <c r="AV686" s="13"/>
      <c r="AW686" s="13"/>
      <c r="AX686" s="176" t="str">
        <f>IF(D686="","*",IFERROR(IF(ISODD(COUNT(AR686:AW686)),"ERRO",SUM((AS686-AR686),(AU686-AT686),(AW686-AV686))),"ERRO"))</f>
        <v>*</v>
      </c>
      <c r="AY686" s="153"/>
      <c r="AZ686" s="109"/>
      <c r="BA686" s="9" t="str">
        <f>IFERROR(_xlfn.XLOOKUP(AH686, BS_ATIVIDADE[ATIVIDADE],BS_ATIVIDADE[UNIDADE] ), "*")</f>
        <v>*</v>
      </c>
      <c r="BB686" s="12" t="str" cm="1">
        <f t="array" ref="BB6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6" s="12" t="str" cm="1">
        <f t="array" ref="BC6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6" s="10" t="str" cm="1">
        <f t="array" ref="BD6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6" s="150"/>
      <c r="BF686" s="15"/>
      <c r="BG686" s="16"/>
      <c r="BH686" s="16"/>
      <c r="BI686" s="16"/>
      <c r="BJ686" s="17"/>
      <c r="BK686" s="15"/>
      <c r="BL686" s="130"/>
      <c r="BM686" s="130"/>
      <c r="BN686" s="130"/>
      <c r="BO686" s="17"/>
      <c r="BP686" s="11" t="str">
        <f t="shared" si="36"/>
        <v>Aderente</v>
      </c>
      <c r="BQ686" s="18" t="str">
        <f>IF(OR(B686="",E686=""),"*",AX686/O686)</f>
        <v>*</v>
      </c>
      <c r="BR686" s="18" t="str">
        <f>IF(OR(B686="",E686=""),"*",AZ686/P686)</f>
        <v>*</v>
      </c>
      <c r="BS686" s="210" t="str">
        <f t="shared" si="37"/>
        <v/>
      </c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</row>
    <row r="687" spans="1:122">
      <c r="A687" s="45" t="str">
        <f t="shared" si="35"/>
        <v/>
      </c>
      <c r="B687" s="102"/>
      <c r="C687" s="134" t="str">
        <f>IF(BS_CONTROLE[[#This Row],[DATA]]="","",WEEKNUM(BS_CONTROLE[[#This Row],[DATA]]))</f>
        <v/>
      </c>
      <c r="D687" s="104"/>
      <c r="E687" s="126"/>
      <c r="F687" s="142" t="str">
        <f>IF(D687="","*",VLOOKUP(E687,BS_ATIVIDADE[],3,FALSE))</f>
        <v>*</v>
      </c>
      <c r="G687" s="106"/>
      <c r="H687" s="106"/>
      <c r="I687" s="105"/>
      <c r="J687" s="105"/>
      <c r="K687" s="105"/>
      <c r="L687" s="127" t="str" cm="1">
        <f t="array" ref="L6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7" s="127" t="str" cm="1">
        <f t="array" ref="M6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7" s="106"/>
      <c r="O687" s="106"/>
      <c r="P687" s="105"/>
      <c r="Q687" s="9" t="str">
        <f>IF(E687=0, "*", IFERROR(_xlfn.XLOOKUP(E687, BS_ATIVIDADE[ATIVIDADE], BS_ATIVIDADE[UNIDADE]), "*"))</f>
        <v>*</v>
      </c>
      <c r="R687" s="128" t="str" cm="1">
        <f t="array" ref="R6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7" s="128" t="str" cm="1">
        <f t="array" ref="S6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7" s="10" t="str" cm="1">
        <f t="array" ref="T6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7" s="105"/>
      <c r="V687" s="151"/>
      <c r="W687" s="104"/>
      <c r="X687" s="129"/>
      <c r="Y687" s="104"/>
      <c r="Z687" s="105"/>
      <c r="AA687" s="103"/>
      <c r="AB687" s="152"/>
      <c r="AC687" s="107"/>
      <c r="AD687" s="105"/>
      <c r="AE687" s="105"/>
      <c r="AF687" s="105"/>
      <c r="AG687" s="14"/>
      <c r="AH687" s="126" t="str">
        <f>IF(BS_CONTROLE[[#This Row],[Atividade]]=0, "-", BS_CONTROLE[[#This Row],[Atividade]])</f>
        <v>-</v>
      </c>
      <c r="AI687" s="8" t="str">
        <f>IF(BS_CONTROLE[[#This Row],[Atividade]]=0, "-", BS_CONTROLE[[#This Row],[Atividade]])</f>
        <v>-</v>
      </c>
      <c r="AJ687" s="30">
        <f>BS_CONTROLE[[#This Row],[Local - Partida]]</f>
        <v>0</v>
      </c>
      <c r="AK687" s="30">
        <f>BS_CONTROLE[[#This Row],[Local - Encerramento]]</f>
        <v>0</v>
      </c>
      <c r="AL687" s="105" t="str">
        <f>IF(BS_CONTROLE[[#This Row],[Entre - Estações]]=0, "-", BS_CONTROLE[[#This Row],[Entre - Estações]])</f>
        <v>-</v>
      </c>
      <c r="AM687" s="105" t="str">
        <f>IF(BS_CONTROLE[[#This Row],[SB]]=0, "-", BS_CONTROLE[[#This Row],[SB]])</f>
        <v>-</v>
      </c>
      <c r="AN687" s="105" t="str">
        <f>IF(BS_CONTROLE[[#This Row],[SUB]]=0, "-", BS_CONTROLE[[#This Row],[SUB]])</f>
        <v>-</v>
      </c>
      <c r="AO687" s="105">
        <f>BS_CONTROLE[[#This Row],[KM - Inicio]]</f>
        <v>0</v>
      </c>
      <c r="AP687" s="105">
        <f>BS_CONTROLE[[#This Row],[KM - Inicio]]</f>
        <v>0</v>
      </c>
      <c r="AQ687" s="108"/>
      <c r="AR687" s="108"/>
      <c r="AS687" s="108"/>
      <c r="AT687" s="135"/>
      <c r="AU687" s="135"/>
      <c r="AV687" s="13"/>
      <c r="AW687" s="13"/>
      <c r="AX687" s="176" t="str">
        <f>IF(D687="","*",IFERROR(IF(ISODD(COUNT(AR687:AW687)),"ERRO",SUM((AS687-AR687),(AU687-AT687),(AW687-AV687))),"ERRO"))</f>
        <v>*</v>
      </c>
      <c r="AY687" s="153"/>
      <c r="AZ687" s="109"/>
      <c r="BA687" s="9" t="str">
        <f>IFERROR(_xlfn.XLOOKUP(AH687, BS_ATIVIDADE[ATIVIDADE],BS_ATIVIDADE[UNIDADE] ), "*")</f>
        <v>*</v>
      </c>
      <c r="BB687" s="12" t="str" cm="1">
        <f t="array" ref="BB6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7" s="12" t="str" cm="1">
        <f t="array" ref="BC6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7" s="10" t="str" cm="1">
        <f t="array" ref="BD6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7" s="150"/>
      <c r="BF687" s="15"/>
      <c r="BG687" s="16"/>
      <c r="BH687" s="16"/>
      <c r="BI687" s="16"/>
      <c r="BJ687" s="17"/>
      <c r="BK687" s="15"/>
      <c r="BL687" s="130"/>
      <c r="BM687" s="130"/>
      <c r="BN687" s="130"/>
      <c r="BO687" s="17"/>
      <c r="BP687" s="11" t="str">
        <f t="shared" si="36"/>
        <v>Aderente</v>
      </c>
      <c r="BQ687" s="18" t="str">
        <f>IF(OR(B687="",E687=""),"*",AX687/O687)</f>
        <v>*</v>
      </c>
      <c r="BR687" s="18" t="str">
        <f>IF(OR(B687="",E687=""),"*",AZ687/P687)</f>
        <v>*</v>
      </c>
      <c r="BS687" s="210" t="str">
        <f t="shared" si="37"/>
        <v/>
      </c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</row>
    <row r="688" spans="1:122">
      <c r="A688" s="45" t="str">
        <f t="shared" si="35"/>
        <v/>
      </c>
      <c r="B688" s="102"/>
      <c r="C688" s="134" t="str">
        <f>IF(BS_CONTROLE[[#This Row],[DATA]]="","",WEEKNUM(BS_CONTROLE[[#This Row],[DATA]]))</f>
        <v/>
      </c>
      <c r="D688" s="104"/>
      <c r="E688" s="126"/>
      <c r="F688" s="142" t="str">
        <f>IF(D688="","*",VLOOKUP(E688,BS_ATIVIDADE[],3,FALSE))</f>
        <v>*</v>
      </c>
      <c r="G688" s="106"/>
      <c r="H688" s="106"/>
      <c r="I688" s="105"/>
      <c r="J688" s="105"/>
      <c r="K688" s="105"/>
      <c r="L688" s="127" t="str" cm="1">
        <f t="array" ref="L6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8" s="127" t="str" cm="1">
        <f t="array" ref="M6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8" s="106"/>
      <c r="O688" s="106"/>
      <c r="P688" s="105"/>
      <c r="Q688" s="9" t="str">
        <f>IF(E688=0, "*", IFERROR(_xlfn.XLOOKUP(E688, BS_ATIVIDADE[ATIVIDADE], BS_ATIVIDADE[UNIDADE]), "*"))</f>
        <v>*</v>
      </c>
      <c r="R688" s="128" t="str" cm="1">
        <f t="array" ref="R6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8" s="128" t="str" cm="1">
        <f t="array" ref="S6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8" s="10" t="str" cm="1">
        <f t="array" ref="T6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8" s="105"/>
      <c r="V688" s="151"/>
      <c r="W688" s="104"/>
      <c r="X688" s="129"/>
      <c r="Y688" s="104"/>
      <c r="Z688" s="105"/>
      <c r="AA688" s="103"/>
      <c r="AB688" s="152"/>
      <c r="AC688" s="107"/>
      <c r="AD688" s="105"/>
      <c r="AE688" s="105"/>
      <c r="AF688" s="105"/>
      <c r="AG688" s="14"/>
      <c r="AH688" s="126" t="str">
        <f>IF(BS_CONTROLE[[#This Row],[Atividade]]=0, "-", BS_CONTROLE[[#This Row],[Atividade]])</f>
        <v>-</v>
      </c>
      <c r="AI688" s="8" t="str">
        <f>IF(BS_CONTROLE[[#This Row],[Atividade]]=0, "-", BS_CONTROLE[[#This Row],[Atividade]])</f>
        <v>-</v>
      </c>
      <c r="AJ688" s="30">
        <f>BS_CONTROLE[[#This Row],[Local - Partida]]</f>
        <v>0</v>
      </c>
      <c r="AK688" s="30">
        <f>BS_CONTROLE[[#This Row],[Local - Encerramento]]</f>
        <v>0</v>
      </c>
      <c r="AL688" s="105" t="str">
        <f>IF(BS_CONTROLE[[#This Row],[Entre - Estações]]=0, "-", BS_CONTROLE[[#This Row],[Entre - Estações]])</f>
        <v>-</v>
      </c>
      <c r="AM688" s="105" t="str">
        <f>IF(BS_CONTROLE[[#This Row],[SB]]=0, "-", BS_CONTROLE[[#This Row],[SB]])</f>
        <v>-</v>
      </c>
      <c r="AN688" s="105" t="str">
        <f>IF(BS_CONTROLE[[#This Row],[SUB]]=0, "-", BS_CONTROLE[[#This Row],[SUB]])</f>
        <v>-</v>
      </c>
      <c r="AO688" s="105">
        <f>BS_CONTROLE[[#This Row],[KM - Inicio]]</f>
        <v>0</v>
      </c>
      <c r="AP688" s="105">
        <f>BS_CONTROLE[[#This Row],[KM - Inicio]]</f>
        <v>0</v>
      </c>
      <c r="AQ688" s="108"/>
      <c r="AR688" s="108"/>
      <c r="AS688" s="108"/>
      <c r="AT688" s="135"/>
      <c r="AU688" s="135"/>
      <c r="AV688" s="13"/>
      <c r="AW688" s="13"/>
      <c r="AX688" s="176" t="str">
        <f>IF(D688="","*",IFERROR(IF(ISODD(COUNT(AR688:AW688)),"ERRO",SUM((AS688-AR688),(AU688-AT688),(AW688-AV688))),"ERRO"))</f>
        <v>*</v>
      </c>
      <c r="AY688" s="153"/>
      <c r="AZ688" s="109"/>
      <c r="BA688" s="9" t="str">
        <f>IFERROR(_xlfn.XLOOKUP(AH688, BS_ATIVIDADE[ATIVIDADE],BS_ATIVIDADE[UNIDADE] ), "*")</f>
        <v>*</v>
      </c>
      <c r="BB688" s="12" t="str" cm="1">
        <f t="array" ref="BB6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8" s="12" t="str" cm="1">
        <f t="array" ref="BC6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8" s="10" t="str" cm="1">
        <f t="array" ref="BD6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8" s="150"/>
      <c r="BF688" s="15"/>
      <c r="BG688" s="16"/>
      <c r="BH688" s="16"/>
      <c r="BI688" s="16"/>
      <c r="BJ688" s="17"/>
      <c r="BK688" s="15"/>
      <c r="BL688" s="130"/>
      <c r="BM688" s="130"/>
      <c r="BN688" s="130"/>
      <c r="BO688" s="17"/>
      <c r="BP688" s="11" t="str">
        <f t="shared" si="36"/>
        <v>Aderente</v>
      </c>
      <c r="BQ688" s="18" t="str">
        <f>IF(OR(B688="",E688=""),"*",AX688/O688)</f>
        <v>*</v>
      </c>
      <c r="BR688" s="18" t="str">
        <f>IF(OR(B688="",E688=""),"*",AZ688/P688)</f>
        <v>*</v>
      </c>
      <c r="BS688" s="210" t="str">
        <f t="shared" si="37"/>
        <v/>
      </c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</row>
    <row r="689" spans="1:122">
      <c r="A689" s="45" t="str">
        <f t="shared" si="35"/>
        <v/>
      </c>
      <c r="B689" s="102"/>
      <c r="C689" s="134" t="str">
        <f>IF(BS_CONTROLE[[#This Row],[DATA]]="","",WEEKNUM(BS_CONTROLE[[#This Row],[DATA]]))</f>
        <v/>
      </c>
      <c r="D689" s="104"/>
      <c r="E689" s="126"/>
      <c r="F689" s="142" t="str">
        <f>IF(D689="","*",VLOOKUP(E689,BS_ATIVIDADE[],3,FALSE))</f>
        <v>*</v>
      </c>
      <c r="G689" s="106"/>
      <c r="H689" s="106"/>
      <c r="I689" s="105"/>
      <c r="J689" s="105"/>
      <c r="K689" s="105"/>
      <c r="L689" s="127" t="str" cm="1">
        <f t="array" ref="L6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89" s="127" t="str" cm="1">
        <f t="array" ref="M6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89" s="106"/>
      <c r="O689" s="106"/>
      <c r="P689" s="105"/>
      <c r="Q689" s="9" t="str">
        <f>IF(E689=0, "*", IFERROR(_xlfn.XLOOKUP(E689, BS_ATIVIDADE[ATIVIDADE], BS_ATIVIDADE[UNIDADE]), "*"))</f>
        <v>*</v>
      </c>
      <c r="R689" s="128" t="str" cm="1">
        <f t="array" ref="R6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89" s="128" t="str" cm="1">
        <f t="array" ref="S6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89" s="10" t="str" cm="1">
        <f t="array" ref="T6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89" s="105"/>
      <c r="V689" s="151"/>
      <c r="W689" s="104"/>
      <c r="X689" s="129"/>
      <c r="Y689" s="104"/>
      <c r="Z689" s="105"/>
      <c r="AA689" s="103"/>
      <c r="AB689" s="152"/>
      <c r="AC689" s="107"/>
      <c r="AD689" s="105"/>
      <c r="AE689" s="105"/>
      <c r="AF689" s="105"/>
      <c r="AG689" s="14"/>
      <c r="AH689" s="126" t="str">
        <f>IF(BS_CONTROLE[[#This Row],[Atividade]]=0, "-", BS_CONTROLE[[#This Row],[Atividade]])</f>
        <v>-</v>
      </c>
      <c r="AI689" s="8" t="str">
        <f>IF(BS_CONTROLE[[#This Row],[Atividade]]=0, "-", BS_CONTROLE[[#This Row],[Atividade]])</f>
        <v>-</v>
      </c>
      <c r="AJ689" s="30">
        <f>BS_CONTROLE[[#This Row],[Local - Partida]]</f>
        <v>0</v>
      </c>
      <c r="AK689" s="30">
        <f>BS_CONTROLE[[#This Row],[Local - Encerramento]]</f>
        <v>0</v>
      </c>
      <c r="AL689" s="105" t="str">
        <f>IF(BS_CONTROLE[[#This Row],[Entre - Estações]]=0, "-", BS_CONTROLE[[#This Row],[Entre - Estações]])</f>
        <v>-</v>
      </c>
      <c r="AM689" s="105" t="str">
        <f>IF(BS_CONTROLE[[#This Row],[SB]]=0, "-", BS_CONTROLE[[#This Row],[SB]])</f>
        <v>-</v>
      </c>
      <c r="AN689" s="105" t="str">
        <f>IF(BS_CONTROLE[[#This Row],[SUB]]=0, "-", BS_CONTROLE[[#This Row],[SUB]])</f>
        <v>-</v>
      </c>
      <c r="AO689" s="105">
        <f>BS_CONTROLE[[#This Row],[KM - Inicio]]</f>
        <v>0</v>
      </c>
      <c r="AP689" s="105">
        <f>BS_CONTROLE[[#This Row],[KM - Inicio]]</f>
        <v>0</v>
      </c>
      <c r="AQ689" s="108"/>
      <c r="AR689" s="108"/>
      <c r="AS689" s="108"/>
      <c r="AT689" s="135"/>
      <c r="AU689" s="135"/>
      <c r="AV689" s="13"/>
      <c r="AW689" s="13"/>
      <c r="AX689" s="176" t="str">
        <f>IF(D689="","*",IFERROR(IF(ISODD(COUNT(AR689:AW689)),"ERRO",SUM((AS689-AR689),(AU689-AT689),(AW689-AV689))),"ERRO"))</f>
        <v>*</v>
      </c>
      <c r="AY689" s="153"/>
      <c r="AZ689" s="109"/>
      <c r="BA689" s="9" t="str">
        <f>IFERROR(_xlfn.XLOOKUP(AH689, BS_ATIVIDADE[ATIVIDADE],BS_ATIVIDADE[UNIDADE] ), "*")</f>
        <v>*</v>
      </c>
      <c r="BB689" s="12" t="str" cm="1">
        <f t="array" ref="BB6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89" s="12" t="str" cm="1">
        <f t="array" ref="BC6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89" s="10" t="str" cm="1">
        <f t="array" ref="BD6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89" s="150"/>
      <c r="BF689" s="15"/>
      <c r="BG689" s="16"/>
      <c r="BH689" s="16"/>
      <c r="BI689" s="16"/>
      <c r="BJ689" s="17"/>
      <c r="BK689" s="15"/>
      <c r="BL689" s="130"/>
      <c r="BM689" s="130"/>
      <c r="BN689" s="130"/>
      <c r="BO689" s="17"/>
      <c r="BP689" s="11" t="str">
        <f t="shared" si="36"/>
        <v>Aderente</v>
      </c>
      <c r="BQ689" s="18" t="str">
        <f>IF(OR(B689="",E689=""),"*",AX689/O689)</f>
        <v>*</v>
      </c>
      <c r="BR689" s="18" t="str">
        <f>IF(OR(B689="",E689=""),"*",AZ689/P689)</f>
        <v>*</v>
      </c>
      <c r="BS689" s="210" t="str">
        <f t="shared" si="37"/>
        <v/>
      </c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</row>
    <row r="690" spans="1:122">
      <c r="A690" s="45" t="str">
        <f t="shared" si="35"/>
        <v/>
      </c>
      <c r="B690" s="102"/>
      <c r="C690" s="134" t="str">
        <f>IF(BS_CONTROLE[[#This Row],[DATA]]="","",WEEKNUM(BS_CONTROLE[[#This Row],[DATA]]))</f>
        <v/>
      </c>
      <c r="D690" s="104"/>
      <c r="E690" s="126"/>
      <c r="F690" s="142" t="str">
        <f>IF(D690="","*",VLOOKUP(E690,BS_ATIVIDADE[],3,FALSE))</f>
        <v>*</v>
      </c>
      <c r="G690" s="106"/>
      <c r="H690" s="106"/>
      <c r="I690" s="105"/>
      <c r="J690" s="105"/>
      <c r="K690" s="105"/>
      <c r="L690" s="127" t="str" cm="1">
        <f t="array" ref="L6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0" s="127" t="str" cm="1">
        <f t="array" ref="M6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0" s="106"/>
      <c r="O690" s="106"/>
      <c r="P690" s="105"/>
      <c r="Q690" s="9" t="str">
        <f>IF(E690=0, "*", IFERROR(_xlfn.XLOOKUP(E690, BS_ATIVIDADE[ATIVIDADE], BS_ATIVIDADE[UNIDADE]), "*"))</f>
        <v>*</v>
      </c>
      <c r="R690" s="128" t="str" cm="1">
        <f t="array" ref="R6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0" s="128" t="str" cm="1">
        <f t="array" ref="S6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0" s="10" t="str" cm="1">
        <f t="array" ref="T6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0" s="105"/>
      <c r="V690" s="151"/>
      <c r="W690" s="104"/>
      <c r="X690" s="129"/>
      <c r="Y690" s="104"/>
      <c r="Z690" s="105"/>
      <c r="AA690" s="103"/>
      <c r="AB690" s="152"/>
      <c r="AC690" s="107"/>
      <c r="AD690" s="105"/>
      <c r="AE690" s="105"/>
      <c r="AF690" s="105"/>
      <c r="AG690" s="14"/>
      <c r="AH690" s="126" t="str">
        <f>IF(BS_CONTROLE[[#This Row],[Atividade]]=0, "-", BS_CONTROLE[[#This Row],[Atividade]])</f>
        <v>-</v>
      </c>
      <c r="AI690" s="8" t="str">
        <f>IF(BS_CONTROLE[[#This Row],[Atividade]]=0, "-", BS_CONTROLE[[#This Row],[Atividade]])</f>
        <v>-</v>
      </c>
      <c r="AJ690" s="30">
        <f>BS_CONTROLE[[#This Row],[Local - Partida]]</f>
        <v>0</v>
      </c>
      <c r="AK690" s="30">
        <f>BS_CONTROLE[[#This Row],[Local - Encerramento]]</f>
        <v>0</v>
      </c>
      <c r="AL690" s="105" t="str">
        <f>IF(BS_CONTROLE[[#This Row],[Entre - Estações]]=0, "-", BS_CONTROLE[[#This Row],[Entre - Estações]])</f>
        <v>-</v>
      </c>
      <c r="AM690" s="105" t="str">
        <f>IF(BS_CONTROLE[[#This Row],[SB]]=0, "-", BS_CONTROLE[[#This Row],[SB]])</f>
        <v>-</v>
      </c>
      <c r="AN690" s="105" t="str">
        <f>IF(BS_CONTROLE[[#This Row],[SUB]]=0, "-", BS_CONTROLE[[#This Row],[SUB]])</f>
        <v>-</v>
      </c>
      <c r="AO690" s="105">
        <f>BS_CONTROLE[[#This Row],[KM - Inicio]]</f>
        <v>0</v>
      </c>
      <c r="AP690" s="105">
        <f>BS_CONTROLE[[#This Row],[KM - Inicio]]</f>
        <v>0</v>
      </c>
      <c r="AQ690" s="108"/>
      <c r="AR690" s="108"/>
      <c r="AS690" s="108"/>
      <c r="AT690" s="135"/>
      <c r="AU690" s="135"/>
      <c r="AV690" s="13"/>
      <c r="AW690" s="13"/>
      <c r="AX690" s="176" t="str">
        <f>IF(D690="","*",IFERROR(IF(ISODD(COUNT(AR690:AW690)),"ERRO",SUM((AS690-AR690),(AU690-AT690),(AW690-AV690))),"ERRO"))</f>
        <v>*</v>
      </c>
      <c r="AY690" s="153"/>
      <c r="AZ690" s="109"/>
      <c r="BA690" s="9" t="str">
        <f>IFERROR(_xlfn.XLOOKUP(AH690, BS_ATIVIDADE[ATIVIDADE],BS_ATIVIDADE[UNIDADE] ), "*")</f>
        <v>*</v>
      </c>
      <c r="BB690" s="12" t="str" cm="1">
        <f t="array" ref="BB6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0" s="12" t="str" cm="1">
        <f t="array" ref="BC6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0" s="10" t="str" cm="1">
        <f t="array" ref="BD6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0" s="150"/>
      <c r="BF690" s="15"/>
      <c r="BG690" s="16"/>
      <c r="BH690" s="16"/>
      <c r="BI690" s="16"/>
      <c r="BJ690" s="17"/>
      <c r="BK690" s="15"/>
      <c r="BL690" s="130"/>
      <c r="BM690" s="130"/>
      <c r="BN690" s="130"/>
      <c r="BO690" s="17"/>
      <c r="BP690" s="11" t="str">
        <f t="shared" si="36"/>
        <v>Aderente</v>
      </c>
      <c r="BQ690" s="18" t="str">
        <f>IF(OR(B690="",E690=""),"*",AX690/O690)</f>
        <v>*</v>
      </c>
      <c r="BR690" s="18" t="str">
        <f>IF(OR(B690="",E690=""),"*",AZ690/P690)</f>
        <v>*</v>
      </c>
      <c r="BS690" s="210" t="str">
        <f t="shared" si="37"/>
        <v/>
      </c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</row>
    <row r="691" spans="1:122">
      <c r="A691" s="45" t="str">
        <f t="shared" si="35"/>
        <v/>
      </c>
      <c r="B691" s="102"/>
      <c r="C691" s="134" t="str">
        <f>IF(BS_CONTROLE[[#This Row],[DATA]]="","",WEEKNUM(BS_CONTROLE[[#This Row],[DATA]]))</f>
        <v/>
      </c>
      <c r="D691" s="104"/>
      <c r="E691" s="126"/>
      <c r="F691" s="142" t="str">
        <f>IF(D691="","*",VLOOKUP(E691,BS_ATIVIDADE[],3,FALSE))</f>
        <v>*</v>
      </c>
      <c r="G691" s="106"/>
      <c r="H691" s="106"/>
      <c r="I691" s="105"/>
      <c r="J691" s="105"/>
      <c r="K691" s="105"/>
      <c r="L691" s="127" t="str" cm="1">
        <f t="array" ref="L6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1" s="127" t="str" cm="1">
        <f t="array" ref="M6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1" s="106"/>
      <c r="O691" s="106"/>
      <c r="P691" s="105"/>
      <c r="Q691" s="9" t="str">
        <f>IF(E691=0, "*", IFERROR(_xlfn.XLOOKUP(E691, BS_ATIVIDADE[ATIVIDADE], BS_ATIVIDADE[UNIDADE]), "*"))</f>
        <v>*</v>
      </c>
      <c r="R691" s="128" t="str" cm="1">
        <f t="array" ref="R6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1" s="128" t="str" cm="1">
        <f t="array" ref="S6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1" s="10" t="str" cm="1">
        <f t="array" ref="T6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1" s="105"/>
      <c r="V691" s="151"/>
      <c r="W691" s="104"/>
      <c r="X691" s="129"/>
      <c r="Y691" s="104"/>
      <c r="Z691" s="105"/>
      <c r="AA691" s="103"/>
      <c r="AB691" s="152"/>
      <c r="AC691" s="107"/>
      <c r="AD691" s="105"/>
      <c r="AE691" s="105"/>
      <c r="AF691" s="105"/>
      <c r="AG691" s="14"/>
      <c r="AH691" s="126" t="str">
        <f>IF(BS_CONTROLE[[#This Row],[Atividade]]=0, "-", BS_CONTROLE[[#This Row],[Atividade]])</f>
        <v>-</v>
      </c>
      <c r="AI691" s="8" t="str">
        <f>IF(BS_CONTROLE[[#This Row],[Atividade]]=0, "-", BS_CONTROLE[[#This Row],[Atividade]])</f>
        <v>-</v>
      </c>
      <c r="AJ691" s="30">
        <f>BS_CONTROLE[[#This Row],[Local - Partida]]</f>
        <v>0</v>
      </c>
      <c r="AK691" s="30">
        <f>BS_CONTROLE[[#This Row],[Local - Encerramento]]</f>
        <v>0</v>
      </c>
      <c r="AL691" s="105" t="str">
        <f>IF(BS_CONTROLE[[#This Row],[Entre - Estações]]=0, "-", BS_CONTROLE[[#This Row],[Entre - Estações]])</f>
        <v>-</v>
      </c>
      <c r="AM691" s="105" t="str">
        <f>IF(BS_CONTROLE[[#This Row],[SB]]=0, "-", BS_CONTROLE[[#This Row],[SB]])</f>
        <v>-</v>
      </c>
      <c r="AN691" s="105" t="str">
        <f>IF(BS_CONTROLE[[#This Row],[SUB]]=0, "-", BS_CONTROLE[[#This Row],[SUB]])</f>
        <v>-</v>
      </c>
      <c r="AO691" s="105">
        <f>BS_CONTROLE[[#This Row],[KM - Inicio]]</f>
        <v>0</v>
      </c>
      <c r="AP691" s="105">
        <f>BS_CONTROLE[[#This Row],[KM - Inicio]]</f>
        <v>0</v>
      </c>
      <c r="AQ691" s="108"/>
      <c r="AR691" s="108"/>
      <c r="AS691" s="108"/>
      <c r="AT691" s="135"/>
      <c r="AU691" s="135"/>
      <c r="AV691" s="13"/>
      <c r="AW691" s="13"/>
      <c r="AX691" s="176" t="str">
        <f>IF(D691="","*",IFERROR(IF(ISODD(COUNT(AR691:AW691)),"ERRO",SUM((AS691-AR691),(AU691-AT691),(AW691-AV691))),"ERRO"))</f>
        <v>*</v>
      </c>
      <c r="AY691" s="153"/>
      <c r="AZ691" s="109"/>
      <c r="BA691" s="9" t="str">
        <f>IFERROR(_xlfn.XLOOKUP(AH691, BS_ATIVIDADE[ATIVIDADE],BS_ATIVIDADE[UNIDADE] ), "*")</f>
        <v>*</v>
      </c>
      <c r="BB691" s="12" t="str" cm="1">
        <f t="array" ref="BB6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1" s="12" t="str" cm="1">
        <f t="array" ref="BC6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1" s="10" t="str" cm="1">
        <f t="array" ref="BD6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1" s="150"/>
      <c r="BF691" s="15"/>
      <c r="BG691" s="16"/>
      <c r="BH691" s="16"/>
      <c r="BI691" s="16"/>
      <c r="BJ691" s="17"/>
      <c r="BK691" s="15"/>
      <c r="BL691" s="130"/>
      <c r="BM691" s="130"/>
      <c r="BN691" s="130"/>
      <c r="BO691" s="17"/>
      <c r="BP691" s="11" t="str">
        <f t="shared" si="36"/>
        <v>Aderente</v>
      </c>
      <c r="BQ691" s="18" t="str">
        <f>IF(OR(B691="",E691=""),"*",AX691/O691)</f>
        <v>*</v>
      </c>
      <c r="BR691" s="18" t="str">
        <f>IF(OR(B691="",E691=""),"*",AZ691/P691)</f>
        <v>*</v>
      </c>
      <c r="BS691" s="210" t="str">
        <f t="shared" si="37"/>
        <v/>
      </c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</row>
    <row r="692" spans="1:122">
      <c r="A692" s="45" t="str">
        <f t="shared" si="35"/>
        <v/>
      </c>
      <c r="B692" s="102"/>
      <c r="C692" s="134" t="str">
        <f>IF(BS_CONTROLE[[#This Row],[DATA]]="","",WEEKNUM(BS_CONTROLE[[#This Row],[DATA]]))</f>
        <v/>
      </c>
      <c r="D692" s="104"/>
      <c r="E692" s="126"/>
      <c r="F692" s="142" t="str">
        <f>IF(D692="","*",VLOOKUP(E692,BS_ATIVIDADE[],3,FALSE))</f>
        <v>*</v>
      </c>
      <c r="G692" s="106"/>
      <c r="H692" s="106"/>
      <c r="I692" s="105"/>
      <c r="J692" s="105"/>
      <c r="K692" s="105"/>
      <c r="L692" s="127" t="str" cm="1">
        <f t="array" ref="L6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2" s="127" t="str" cm="1">
        <f t="array" ref="M6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2" s="106"/>
      <c r="O692" s="106"/>
      <c r="P692" s="105"/>
      <c r="Q692" s="9" t="str">
        <f>IF(E692=0, "*", IFERROR(_xlfn.XLOOKUP(E692, BS_ATIVIDADE[ATIVIDADE], BS_ATIVIDADE[UNIDADE]), "*"))</f>
        <v>*</v>
      </c>
      <c r="R692" s="128" t="str" cm="1">
        <f t="array" ref="R6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2" s="128" t="str" cm="1">
        <f t="array" ref="S6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2" s="10" t="str" cm="1">
        <f t="array" ref="T6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2" s="105"/>
      <c r="V692" s="151"/>
      <c r="W692" s="104"/>
      <c r="X692" s="129"/>
      <c r="Y692" s="104"/>
      <c r="Z692" s="105"/>
      <c r="AA692" s="103"/>
      <c r="AB692" s="152"/>
      <c r="AC692" s="107"/>
      <c r="AD692" s="105"/>
      <c r="AE692" s="105"/>
      <c r="AF692" s="105"/>
      <c r="AG692" s="14"/>
      <c r="AH692" s="126" t="str">
        <f>IF(BS_CONTROLE[[#This Row],[Atividade]]=0, "-", BS_CONTROLE[[#This Row],[Atividade]])</f>
        <v>-</v>
      </c>
      <c r="AI692" s="8" t="str">
        <f>IF(BS_CONTROLE[[#This Row],[Atividade]]=0, "-", BS_CONTROLE[[#This Row],[Atividade]])</f>
        <v>-</v>
      </c>
      <c r="AJ692" s="30">
        <f>BS_CONTROLE[[#This Row],[Local - Partida]]</f>
        <v>0</v>
      </c>
      <c r="AK692" s="30">
        <f>BS_CONTROLE[[#This Row],[Local - Encerramento]]</f>
        <v>0</v>
      </c>
      <c r="AL692" s="105" t="str">
        <f>IF(BS_CONTROLE[[#This Row],[Entre - Estações]]=0, "-", BS_CONTROLE[[#This Row],[Entre - Estações]])</f>
        <v>-</v>
      </c>
      <c r="AM692" s="105" t="str">
        <f>IF(BS_CONTROLE[[#This Row],[SB]]=0, "-", BS_CONTROLE[[#This Row],[SB]])</f>
        <v>-</v>
      </c>
      <c r="AN692" s="105" t="str">
        <f>IF(BS_CONTROLE[[#This Row],[SUB]]=0, "-", BS_CONTROLE[[#This Row],[SUB]])</f>
        <v>-</v>
      </c>
      <c r="AO692" s="105">
        <f>BS_CONTROLE[[#This Row],[KM - Inicio]]</f>
        <v>0</v>
      </c>
      <c r="AP692" s="105">
        <f>BS_CONTROLE[[#This Row],[KM - Inicio]]</f>
        <v>0</v>
      </c>
      <c r="AQ692" s="108"/>
      <c r="AR692" s="108"/>
      <c r="AS692" s="108"/>
      <c r="AT692" s="135"/>
      <c r="AU692" s="135"/>
      <c r="AV692" s="13"/>
      <c r="AW692" s="13"/>
      <c r="AX692" s="176" t="str">
        <f>IF(D692="","*",IFERROR(IF(ISODD(COUNT(AR692:AW692)),"ERRO",SUM((AS692-AR692),(AU692-AT692),(AW692-AV692))),"ERRO"))</f>
        <v>*</v>
      </c>
      <c r="AY692" s="153"/>
      <c r="AZ692" s="109"/>
      <c r="BA692" s="9" t="str">
        <f>IFERROR(_xlfn.XLOOKUP(AH692, BS_ATIVIDADE[ATIVIDADE],BS_ATIVIDADE[UNIDADE] ), "*")</f>
        <v>*</v>
      </c>
      <c r="BB692" s="12" t="str" cm="1">
        <f t="array" ref="BB6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2" s="12" t="str" cm="1">
        <f t="array" ref="BC6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2" s="10" t="str" cm="1">
        <f t="array" ref="BD6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2" s="150"/>
      <c r="BF692" s="15"/>
      <c r="BG692" s="16"/>
      <c r="BH692" s="16"/>
      <c r="BI692" s="16"/>
      <c r="BJ692" s="17"/>
      <c r="BK692" s="15"/>
      <c r="BL692" s="130"/>
      <c r="BM692" s="130"/>
      <c r="BN692" s="130"/>
      <c r="BO692" s="17"/>
      <c r="BP692" s="11" t="str">
        <f t="shared" si="36"/>
        <v>Aderente</v>
      </c>
      <c r="BQ692" s="18" t="str">
        <f>IF(OR(B692="",E692=""),"*",AX692/O692)</f>
        <v>*</v>
      </c>
      <c r="BR692" s="18" t="str">
        <f>IF(OR(B692="",E692=""),"*",AZ692/P692)</f>
        <v>*</v>
      </c>
      <c r="BS692" s="210" t="str">
        <f t="shared" si="37"/>
        <v/>
      </c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</row>
    <row r="693" spans="1:122">
      <c r="A693" s="45" t="str">
        <f t="shared" si="35"/>
        <v/>
      </c>
      <c r="B693" s="102"/>
      <c r="C693" s="134" t="str">
        <f>IF(BS_CONTROLE[[#This Row],[DATA]]="","",WEEKNUM(BS_CONTROLE[[#This Row],[DATA]]))</f>
        <v/>
      </c>
      <c r="D693" s="104"/>
      <c r="E693" s="126"/>
      <c r="F693" s="142" t="str">
        <f>IF(D693="","*",VLOOKUP(E693,BS_ATIVIDADE[],3,FALSE))</f>
        <v>*</v>
      </c>
      <c r="G693" s="106"/>
      <c r="H693" s="106"/>
      <c r="I693" s="105"/>
      <c r="J693" s="105"/>
      <c r="K693" s="105"/>
      <c r="L693" s="127" t="str" cm="1">
        <f t="array" ref="L6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3" s="127" t="str" cm="1">
        <f t="array" ref="M6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3" s="106"/>
      <c r="O693" s="106"/>
      <c r="P693" s="105"/>
      <c r="Q693" s="9" t="str">
        <f>IF(E693=0, "*", IFERROR(_xlfn.XLOOKUP(E693, BS_ATIVIDADE[ATIVIDADE], BS_ATIVIDADE[UNIDADE]), "*"))</f>
        <v>*</v>
      </c>
      <c r="R693" s="128" t="str" cm="1">
        <f t="array" ref="R6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3" s="128" t="str" cm="1">
        <f t="array" ref="S6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3" s="10" t="str" cm="1">
        <f t="array" ref="T6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3" s="105"/>
      <c r="V693" s="151"/>
      <c r="W693" s="104"/>
      <c r="X693" s="129"/>
      <c r="Y693" s="104"/>
      <c r="Z693" s="105"/>
      <c r="AA693" s="103"/>
      <c r="AB693" s="152"/>
      <c r="AC693" s="107"/>
      <c r="AD693" s="105"/>
      <c r="AE693" s="105"/>
      <c r="AF693" s="105"/>
      <c r="AG693" s="14"/>
      <c r="AH693" s="126" t="str">
        <f>IF(BS_CONTROLE[[#This Row],[Atividade]]=0, "-", BS_CONTROLE[[#This Row],[Atividade]])</f>
        <v>-</v>
      </c>
      <c r="AI693" s="8" t="str">
        <f>IF(BS_CONTROLE[[#This Row],[Atividade]]=0, "-", BS_CONTROLE[[#This Row],[Atividade]])</f>
        <v>-</v>
      </c>
      <c r="AJ693" s="30">
        <f>BS_CONTROLE[[#This Row],[Local - Partida]]</f>
        <v>0</v>
      </c>
      <c r="AK693" s="30">
        <f>BS_CONTROLE[[#This Row],[Local - Encerramento]]</f>
        <v>0</v>
      </c>
      <c r="AL693" s="105" t="str">
        <f>IF(BS_CONTROLE[[#This Row],[Entre - Estações]]=0, "-", BS_CONTROLE[[#This Row],[Entre - Estações]])</f>
        <v>-</v>
      </c>
      <c r="AM693" s="105" t="str">
        <f>IF(BS_CONTROLE[[#This Row],[SB]]=0, "-", BS_CONTROLE[[#This Row],[SB]])</f>
        <v>-</v>
      </c>
      <c r="AN693" s="105" t="str">
        <f>IF(BS_CONTROLE[[#This Row],[SUB]]=0, "-", BS_CONTROLE[[#This Row],[SUB]])</f>
        <v>-</v>
      </c>
      <c r="AO693" s="105">
        <f>BS_CONTROLE[[#This Row],[KM - Inicio]]</f>
        <v>0</v>
      </c>
      <c r="AP693" s="105">
        <f>BS_CONTROLE[[#This Row],[KM - Inicio]]</f>
        <v>0</v>
      </c>
      <c r="AQ693" s="108"/>
      <c r="AR693" s="108"/>
      <c r="AS693" s="108"/>
      <c r="AT693" s="135"/>
      <c r="AU693" s="135"/>
      <c r="AV693" s="13"/>
      <c r="AW693" s="13"/>
      <c r="AX693" s="176" t="str">
        <f>IF(D693="","*",IFERROR(IF(ISODD(COUNT(AR693:AW693)),"ERRO",SUM((AS693-AR693),(AU693-AT693),(AW693-AV693))),"ERRO"))</f>
        <v>*</v>
      </c>
      <c r="AY693" s="153"/>
      <c r="AZ693" s="109"/>
      <c r="BA693" s="9" t="str">
        <f>IFERROR(_xlfn.XLOOKUP(AH693, BS_ATIVIDADE[ATIVIDADE],BS_ATIVIDADE[UNIDADE] ), "*")</f>
        <v>*</v>
      </c>
      <c r="BB693" s="12" t="str" cm="1">
        <f t="array" ref="BB6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3" s="12" t="str" cm="1">
        <f t="array" ref="BC6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3" s="10" t="str" cm="1">
        <f t="array" ref="BD6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3" s="150"/>
      <c r="BF693" s="15"/>
      <c r="BG693" s="16"/>
      <c r="BH693" s="16"/>
      <c r="BI693" s="16"/>
      <c r="BJ693" s="17"/>
      <c r="BK693" s="15"/>
      <c r="BL693" s="130"/>
      <c r="BM693" s="130"/>
      <c r="BN693" s="130"/>
      <c r="BO693" s="17"/>
      <c r="BP693" s="11" t="str">
        <f t="shared" si="36"/>
        <v>Aderente</v>
      </c>
      <c r="BQ693" s="18" t="str">
        <f>IF(OR(B693="",E693=""),"*",AX693/O693)</f>
        <v>*</v>
      </c>
      <c r="BR693" s="18" t="str">
        <f>IF(OR(B693="",E693=""),"*",AZ693/P693)</f>
        <v>*</v>
      </c>
      <c r="BS693" s="210" t="str">
        <f t="shared" si="37"/>
        <v/>
      </c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</row>
    <row r="694" spans="1:122">
      <c r="A694" s="45" t="str">
        <f t="shared" si="35"/>
        <v/>
      </c>
      <c r="B694" s="102"/>
      <c r="C694" s="134" t="str">
        <f>IF(BS_CONTROLE[[#This Row],[DATA]]="","",WEEKNUM(BS_CONTROLE[[#This Row],[DATA]]))</f>
        <v/>
      </c>
      <c r="D694" s="104"/>
      <c r="E694" s="126"/>
      <c r="F694" s="142" t="str">
        <f>IF(D694="","*",VLOOKUP(E694,BS_ATIVIDADE[],3,FALSE))</f>
        <v>*</v>
      </c>
      <c r="G694" s="106"/>
      <c r="H694" s="106"/>
      <c r="I694" s="105"/>
      <c r="J694" s="105"/>
      <c r="K694" s="105"/>
      <c r="L694" s="127" t="str" cm="1">
        <f t="array" ref="L6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4" s="127" t="str" cm="1">
        <f t="array" ref="M6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4" s="106"/>
      <c r="O694" s="106"/>
      <c r="P694" s="105"/>
      <c r="Q694" s="9" t="str">
        <f>IF(E694=0, "*", IFERROR(_xlfn.XLOOKUP(E694, BS_ATIVIDADE[ATIVIDADE], BS_ATIVIDADE[UNIDADE]), "*"))</f>
        <v>*</v>
      </c>
      <c r="R694" s="128" t="str" cm="1">
        <f t="array" ref="R6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4" s="128" t="str" cm="1">
        <f t="array" ref="S6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4" s="10" t="str" cm="1">
        <f t="array" ref="T6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4" s="105"/>
      <c r="V694" s="151"/>
      <c r="W694" s="104"/>
      <c r="X694" s="129"/>
      <c r="Y694" s="104"/>
      <c r="Z694" s="105"/>
      <c r="AA694" s="103"/>
      <c r="AB694" s="152"/>
      <c r="AC694" s="107"/>
      <c r="AD694" s="105"/>
      <c r="AE694" s="105"/>
      <c r="AF694" s="105"/>
      <c r="AG694" s="14"/>
      <c r="AH694" s="126" t="str">
        <f>IF(BS_CONTROLE[[#This Row],[Atividade]]=0, "-", BS_CONTROLE[[#This Row],[Atividade]])</f>
        <v>-</v>
      </c>
      <c r="AI694" s="8" t="str">
        <f>IF(BS_CONTROLE[[#This Row],[Atividade]]=0, "-", BS_CONTROLE[[#This Row],[Atividade]])</f>
        <v>-</v>
      </c>
      <c r="AJ694" s="30">
        <f>BS_CONTROLE[[#This Row],[Local - Partida]]</f>
        <v>0</v>
      </c>
      <c r="AK694" s="30">
        <f>BS_CONTROLE[[#This Row],[Local - Encerramento]]</f>
        <v>0</v>
      </c>
      <c r="AL694" s="105" t="str">
        <f>IF(BS_CONTROLE[[#This Row],[Entre - Estações]]=0, "-", BS_CONTROLE[[#This Row],[Entre - Estações]])</f>
        <v>-</v>
      </c>
      <c r="AM694" s="105" t="str">
        <f>IF(BS_CONTROLE[[#This Row],[SB]]=0, "-", BS_CONTROLE[[#This Row],[SB]])</f>
        <v>-</v>
      </c>
      <c r="AN694" s="105" t="str">
        <f>IF(BS_CONTROLE[[#This Row],[SUB]]=0, "-", BS_CONTROLE[[#This Row],[SUB]])</f>
        <v>-</v>
      </c>
      <c r="AO694" s="105">
        <f>BS_CONTROLE[[#This Row],[KM - Inicio]]</f>
        <v>0</v>
      </c>
      <c r="AP694" s="105">
        <f>BS_CONTROLE[[#This Row],[KM - Inicio]]</f>
        <v>0</v>
      </c>
      <c r="AQ694" s="108"/>
      <c r="AR694" s="108"/>
      <c r="AS694" s="108"/>
      <c r="AT694" s="135"/>
      <c r="AU694" s="135"/>
      <c r="AV694" s="13"/>
      <c r="AW694" s="13"/>
      <c r="AX694" s="176" t="str">
        <f>IF(D694="","*",IFERROR(IF(ISODD(COUNT(AR694:AW694)),"ERRO",SUM((AS694-AR694),(AU694-AT694),(AW694-AV694))),"ERRO"))</f>
        <v>*</v>
      </c>
      <c r="AY694" s="153"/>
      <c r="AZ694" s="109"/>
      <c r="BA694" s="9" t="str">
        <f>IFERROR(_xlfn.XLOOKUP(AH694, BS_ATIVIDADE[ATIVIDADE],BS_ATIVIDADE[UNIDADE] ), "*")</f>
        <v>*</v>
      </c>
      <c r="BB694" s="12" t="str" cm="1">
        <f t="array" ref="BB6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4" s="12" t="str" cm="1">
        <f t="array" ref="BC6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4" s="10" t="str" cm="1">
        <f t="array" ref="BD6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4" s="150"/>
      <c r="BF694" s="15"/>
      <c r="BG694" s="16"/>
      <c r="BH694" s="16"/>
      <c r="BI694" s="16"/>
      <c r="BJ694" s="17"/>
      <c r="BK694" s="15"/>
      <c r="BL694" s="130"/>
      <c r="BM694" s="130"/>
      <c r="BN694" s="130"/>
      <c r="BO694" s="17"/>
      <c r="BP694" s="11" t="str">
        <f t="shared" si="36"/>
        <v>Aderente</v>
      </c>
      <c r="BQ694" s="18" t="str">
        <f>IF(OR(B694="",E694=""),"*",AX694/O694)</f>
        <v>*</v>
      </c>
      <c r="BR694" s="18" t="str">
        <f>IF(OR(B694="",E694=""),"*",AZ694/P694)</f>
        <v>*</v>
      </c>
      <c r="BS694" s="210" t="str">
        <f t="shared" si="37"/>
        <v/>
      </c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</row>
    <row r="695" spans="1:122">
      <c r="A695" s="45" t="str">
        <f t="shared" si="35"/>
        <v/>
      </c>
      <c r="B695" s="102"/>
      <c r="C695" s="134" t="str">
        <f>IF(BS_CONTROLE[[#This Row],[DATA]]="","",WEEKNUM(BS_CONTROLE[[#This Row],[DATA]]))</f>
        <v/>
      </c>
      <c r="D695" s="104"/>
      <c r="E695" s="126"/>
      <c r="F695" s="142" t="str">
        <f>IF(D695="","*",VLOOKUP(E695,BS_ATIVIDADE[],3,FALSE))</f>
        <v>*</v>
      </c>
      <c r="G695" s="106"/>
      <c r="H695" s="106"/>
      <c r="I695" s="105"/>
      <c r="J695" s="105"/>
      <c r="K695" s="105"/>
      <c r="L695" s="127" t="str" cm="1">
        <f t="array" ref="L6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5" s="127" t="str" cm="1">
        <f t="array" ref="M6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5" s="106"/>
      <c r="O695" s="106"/>
      <c r="P695" s="105"/>
      <c r="Q695" s="9" t="str">
        <f>IF(E695=0, "*", IFERROR(_xlfn.XLOOKUP(E695, BS_ATIVIDADE[ATIVIDADE], BS_ATIVIDADE[UNIDADE]), "*"))</f>
        <v>*</v>
      </c>
      <c r="R695" s="128" t="str" cm="1">
        <f t="array" ref="R6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5" s="128" t="str" cm="1">
        <f t="array" ref="S6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5" s="10" t="str" cm="1">
        <f t="array" ref="T6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5" s="105"/>
      <c r="V695" s="151"/>
      <c r="W695" s="104"/>
      <c r="X695" s="129"/>
      <c r="Y695" s="104"/>
      <c r="Z695" s="105"/>
      <c r="AA695" s="103"/>
      <c r="AB695" s="152"/>
      <c r="AC695" s="107"/>
      <c r="AD695" s="105"/>
      <c r="AE695" s="105"/>
      <c r="AF695" s="105"/>
      <c r="AG695" s="14"/>
      <c r="AH695" s="126" t="str">
        <f>IF(BS_CONTROLE[[#This Row],[Atividade]]=0, "-", BS_CONTROLE[[#This Row],[Atividade]])</f>
        <v>-</v>
      </c>
      <c r="AI695" s="8" t="str">
        <f>IF(BS_CONTROLE[[#This Row],[Atividade]]=0, "-", BS_CONTROLE[[#This Row],[Atividade]])</f>
        <v>-</v>
      </c>
      <c r="AJ695" s="30">
        <f>BS_CONTROLE[[#This Row],[Local - Partida]]</f>
        <v>0</v>
      </c>
      <c r="AK695" s="30">
        <f>BS_CONTROLE[[#This Row],[Local - Encerramento]]</f>
        <v>0</v>
      </c>
      <c r="AL695" s="105" t="str">
        <f>IF(BS_CONTROLE[[#This Row],[Entre - Estações]]=0, "-", BS_CONTROLE[[#This Row],[Entre - Estações]])</f>
        <v>-</v>
      </c>
      <c r="AM695" s="105" t="str">
        <f>IF(BS_CONTROLE[[#This Row],[SB]]=0, "-", BS_CONTROLE[[#This Row],[SB]])</f>
        <v>-</v>
      </c>
      <c r="AN695" s="105" t="str">
        <f>IF(BS_CONTROLE[[#This Row],[SUB]]=0, "-", BS_CONTROLE[[#This Row],[SUB]])</f>
        <v>-</v>
      </c>
      <c r="AO695" s="105">
        <f>BS_CONTROLE[[#This Row],[KM - Inicio]]</f>
        <v>0</v>
      </c>
      <c r="AP695" s="105">
        <f>BS_CONTROLE[[#This Row],[KM - Inicio]]</f>
        <v>0</v>
      </c>
      <c r="AQ695" s="108"/>
      <c r="AR695" s="108"/>
      <c r="AS695" s="108"/>
      <c r="AT695" s="135"/>
      <c r="AU695" s="135"/>
      <c r="AV695" s="13"/>
      <c r="AW695" s="13"/>
      <c r="AX695" s="176" t="str">
        <f>IF(D695="","*",IFERROR(IF(ISODD(COUNT(AR695:AW695)),"ERRO",SUM((AS695-AR695),(AU695-AT695),(AW695-AV695))),"ERRO"))</f>
        <v>*</v>
      </c>
      <c r="AY695" s="153"/>
      <c r="AZ695" s="109"/>
      <c r="BA695" s="9" t="str">
        <f>IFERROR(_xlfn.XLOOKUP(AH695, BS_ATIVIDADE[ATIVIDADE],BS_ATIVIDADE[UNIDADE] ), "*")</f>
        <v>*</v>
      </c>
      <c r="BB695" s="12" t="str" cm="1">
        <f t="array" ref="BB6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5" s="12" t="str" cm="1">
        <f t="array" ref="BC6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5" s="10" t="str" cm="1">
        <f t="array" ref="BD6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5" s="150"/>
      <c r="BF695" s="15"/>
      <c r="BG695" s="16"/>
      <c r="BH695" s="16"/>
      <c r="BI695" s="16"/>
      <c r="BJ695" s="17"/>
      <c r="BK695" s="15"/>
      <c r="BL695" s="130"/>
      <c r="BM695" s="130"/>
      <c r="BN695" s="130"/>
      <c r="BO695" s="17"/>
      <c r="BP695" s="11" t="str">
        <f t="shared" si="36"/>
        <v>Aderente</v>
      </c>
      <c r="BQ695" s="18" t="str">
        <f>IF(OR(B695="",E695=""),"*",AX695/O695)</f>
        <v>*</v>
      </c>
      <c r="BR695" s="18" t="str">
        <f>IF(OR(B695="",E695=""),"*",AZ695/P695)</f>
        <v>*</v>
      </c>
      <c r="BS695" s="210" t="str">
        <f t="shared" si="37"/>
        <v/>
      </c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</row>
    <row r="696" spans="1:122">
      <c r="A696" s="45" t="str">
        <f t="shared" si="35"/>
        <v/>
      </c>
      <c r="B696" s="102"/>
      <c r="C696" s="134" t="str">
        <f>IF(BS_CONTROLE[[#This Row],[DATA]]="","",WEEKNUM(BS_CONTROLE[[#This Row],[DATA]]))</f>
        <v/>
      </c>
      <c r="D696" s="104"/>
      <c r="E696" s="126"/>
      <c r="F696" s="142" t="str">
        <f>IF(D696="","*",VLOOKUP(E696,BS_ATIVIDADE[],3,FALSE))</f>
        <v>*</v>
      </c>
      <c r="G696" s="106"/>
      <c r="H696" s="106"/>
      <c r="I696" s="105"/>
      <c r="J696" s="105"/>
      <c r="K696" s="105"/>
      <c r="L696" s="127" t="str" cm="1">
        <f t="array" ref="L6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6" s="127" t="str" cm="1">
        <f t="array" ref="M6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6" s="106"/>
      <c r="O696" s="106"/>
      <c r="P696" s="105"/>
      <c r="Q696" s="9" t="str">
        <f>IF(E696=0, "*", IFERROR(_xlfn.XLOOKUP(E696, BS_ATIVIDADE[ATIVIDADE], BS_ATIVIDADE[UNIDADE]), "*"))</f>
        <v>*</v>
      </c>
      <c r="R696" s="128" t="str" cm="1">
        <f t="array" ref="R6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6" s="128" t="str" cm="1">
        <f t="array" ref="S6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6" s="10" t="str" cm="1">
        <f t="array" ref="T6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6" s="105"/>
      <c r="V696" s="151"/>
      <c r="W696" s="104"/>
      <c r="X696" s="129"/>
      <c r="Y696" s="104"/>
      <c r="Z696" s="105"/>
      <c r="AA696" s="103"/>
      <c r="AB696" s="152"/>
      <c r="AC696" s="107"/>
      <c r="AD696" s="105"/>
      <c r="AE696" s="105"/>
      <c r="AF696" s="105"/>
      <c r="AG696" s="14"/>
      <c r="AH696" s="126" t="str">
        <f>IF(BS_CONTROLE[[#This Row],[Atividade]]=0, "-", BS_CONTROLE[[#This Row],[Atividade]])</f>
        <v>-</v>
      </c>
      <c r="AI696" s="8" t="str">
        <f>IF(BS_CONTROLE[[#This Row],[Atividade]]=0, "-", BS_CONTROLE[[#This Row],[Atividade]])</f>
        <v>-</v>
      </c>
      <c r="AJ696" s="30">
        <f>BS_CONTROLE[[#This Row],[Local - Partida]]</f>
        <v>0</v>
      </c>
      <c r="AK696" s="30">
        <f>BS_CONTROLE[[#This Row],[Local - Encerramento]]</f>
        <v>0</v>
      </c>
      <c r="AL696" s="105" t="str">
        <f>IF(BS_CONTROLE[[#This Row],[Entre - Estações]]=0, "-", BS_CONTROLE[[#This Row],[Entre - Estações]])</f>
        <v>-</v>
      </c>
      <c r="AM696" s="105" t="str">
        <f>IF(BS_CONTROLE[[#This Row],[SB]]=0, "-", BS_CONTROLE[[#This Row],[SB]])</f>
        <v>-</v>
      </c>
      <c r="AN696" s="105" t="str">
        <f>IF(BS_CONTROLE[[#This Row],[SUB]]=0, "-", BS_CONTROLE[[#This Row],[SUB]])</f>
        <v>-</v>
      </c>
      <c r="AO696" s="105">
        <f>BS_CONTROLE[[#This Row],[KM - Inicio]]</f>
        <v>0</v>
      </c>
      <c r="AP696" s="105">
        <f>BS_CONTROLE[[#This Row],[KM - Inicio]]</f>
        <v>0</v>
      </c>
      <c r="AQ696" s="108"/>
      <c r="AR696" s="108"/>
      <c r="AS696" s="108"/>
      <c r="AT696" s="135"/>
      <c r="AU696" s="135"/>
      <c r="AV696" s="13"/>
      <c r="AW696" s="13"/>
      <c r="AX696" s="176" t="str">
        <f>IF(D696="","*",IFERROR(IF(ISODD(COUNT(AR696:AW696)),"ERRO",SUM((AS696-AR696),(AU696-AT696),(AW696-AV696))),"ERRO"))</f>
        <v>*</v>
      </c>
      <c r="AY696" s="153"/>
      <c r="AZ696" s="109"/>
      <c r="BA696" s="9" t="str">
        <f>IFERROR(_xlfn.XLOOKUP(AH696, BS_ATIVIDADE[ATIVIDADE],BS_ATIVIDADE[UNIDADE] ), "*")</f>
        <v>*</v>
      </c>
      <c r="BB696" s="12" t="str" cm="1">
        <f t="array" ref="BB6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6" s="12" t="str" cm="1">
        <f t="array" ref="BC6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6" s="10" t="str" cm="1">
        <f t="array" ref="BD6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6" s="150"/>
      <c r="BF696" s="15"/>
      <c r="BG696" s="16"/>
      <c r="BH696" s="16"/>
      <c r="BI696" s="16"/>
      <c r="BJ696" s="17"/>
      <c r="BK696" s="15"/>
      <c r="BL696" s="130"/>
      <c r="BM696" s="130"/>
      <c r="BN696" s="130"/>
      <c r="BO696" s="17"/>
      <c r="BP696" s="11" t="str">
        <f t="shared" si="36"/>
        <v>Aderente</v>
      </c>
      <c r="BQ696" s="18" t="str">
        <f>IF(OR(B696="",E696=""),"*",AX696/O696)</f>
        <v>*</v>
      </c>
      <c r="BR696" s="18" t="str">
        <f>IF(OR(B696="",E696=""),"*",AZ696/P696)</f>
        <v>*</v>
      </c>
      <c r="BS696" s="210" t="str">
        <f t="shared" si="37"/>
        <v/>
      </c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</row>
    <row r="697" spans="1:122">
      <c r="A697" s="45" t="str">
        <f t="shared" si="35"/>
        <v/>
      </c>
      <c r="B697" s="102"/>
      <c r="C697" s="134" t="str">
        <f>IF(BS_CONTROLE[[#This Row],[DATA]]="","",WEEKNUM(BS_CONTROLE[[#This Row],[DATA]]))</f>
        <v/>
      </c>
      <c r="D697" s="104"/>
      <c r="E697" s="126"/>
      <c r="F697" s="142" t="str">
        <f>IF(D697="","*",VLOOKUP(E697,BS_ATIVIDADE[],3,FALSE))</f>
        <v>*</v>
      </c>
      <c r="G697" s="106"/>
      <c r="H697" s="106"/>
      <c r="I697" s="105"/>
      <c r="J697" s="105"/>
      <c r="K697" s="105"/>
      <c r="L697" s="127" t="str" cm="1">
        <f t="array" ref="L6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7" s="127" t="str" cm="1">
        <f t="array" ref="M6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7" s="106"/>
      <c r="O697" s="106"/>
      <c r="P697" s="105"/>
      <c r="Q697" s="9" t="str">
        <f>IF(E697=0, "*", IFERROR(_xlfn.XLOOKUP(E697, BS_ATIVIDADE[ATIVIDADE], BS_ATIVIDADE[UNIDADE]), "*"))</f>
        <v>*</v>
      </c>
      <c r="R697" s="128" t="str" cm="1">
        <f t="array" ref="R6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7" s="128" t="str" cm="1">
        <f t="array" ref="S6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7" s="10" t="str" cm="1">
        <f t="array" ref="T6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7" s="105"/>
      <c r="V697" s="151"/>
      <c r="W697" s="104"/>
      <c r="X697" s="129"/>
      <c r="Y697" s="104"/>
      <c r="Z697" s="105"/>
      <c r="AA697" s="103"/>
      <c r="AB697" s="152"/>
      <c r="AC697" s="107"/>
      <c r="AD697" s="105"/>
      <c r="AE697" s="105"/>
      <c r="AF697" s="105"/>
      <c r="AG697" s="14"/>
      <c r="AH697" s="126" t="str">
        <f>IF(BS_CONTROLE[[#This Row],[Atividade]]=0, "-", BS_CONTROLE[[#This Row],[Atividade]])</f>
        <v>-</v>
      </c>
      <c r="AI697" s="8" t="str">
        <f>IF(BS_CONTROLE[[#This Row],[Atividade]]=0, "-", BS_CONTROLE[[#This Row],[Atividade]])</f>
        <v>-</v>
      </c>
      <c r="AJ697" s="30">
        <f>BS_CONTROLE[[#This Row],[Local - Partida]]</f>
        <v>0</v>
      </c>
      <c r="AK697" s="30">
        <f>BS_CONTROLE[[#This Row],[Local - Encerramento]]</f>
        <v>0</v>
      </c>
      <c r="AL697" s="105" t="str">
        <f>IF(BS_CONTROLE[[#This Row],[Entre - Estações]]=0, "-", BS_CONTROLE[[#This Row],[Entre - Estações]])</f>
        <v>-</v>
      </c>
      <c r="AM697" s="105" t="str">
        <f>IF(BS_CONTROLE[[#This Row],[SB]]=0, "-", BS_CONTROLE[[#This Row],[SB]])</f>
        <v>-</v>
      </c>
      <c r="AN697" s="105" t="str">
        <f>IF(BS_CONTROLE[[#This Row],[SUB]]=0, "-", BS_CONTROLE[[#This Row],[SUB]])</f>
        <v>-</v>
      </c>
      <c r="AO697" s="105">
        <f>BS_CONTROLE[[#This Row],[KM - Inicio]]</f>
        <v>0</v>
      </c>
      <c r="AP697" s="105">
        <f>BS_CONTROLE[[#This Row],[KM - Inicio]]</f>
        <v>0</v>
      </c>
      <c r="AQ697" s="108"/>
      <c r="AR697" s="108"/>
      <c r="AS697" s="108"/>
      <c r="AT697" s="135"/>
      <c r="AU697" s="135"/>
      <c r="AV697" s="13"/>
      <c r="AW697" s="13"/>
      <c r="AX697" s="176" t="str">
        <f>IF(D697="","*",IFERROR(IF(ISODD(COUNT(AR697:AW697)),"ERRO",SUM((AS697-AR697),(AU697-AT697),(AW697-AV697))),"ERRO"))</f>
        <v>*</v>
      </c>
      <c r="AY697" s="153"/>
      <c r="AZ697" s="109"/>
      <c r="BA697" s="9" t="str">
        <f>IFERROR(_xlfn.XLOOKUP(AH697, BS_ATIVIDADE[ATIVIDADE],BS_ATIVIDADE[UNIDADE] ), "*")</f>
        <v>*</v>
      </c>
      <c r="BB697" s="12" t="str" cm="1">
        <f t="array" ref="BB6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7" s="12" t="str" cm="1">
        <f t="array" ref="BC6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7" s="10" t="str" cm="1">
        <f t="array" ref="BD6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7" s="150"/>
      <c r="BF697" s="15"/>
      <c r="BG697" s="16"/>
      <c r="BH697" s="16"/>
      <c r="BI697" s="16"/>
      <c r="BJ697" s="17"/>
      <c r="BK697" s="15"/>
      <c r="BL697" s="130"/>
      <c r="BM697" s="130"/>
      <c r="BN697" s="130"/>
      <c r="BO697" s="17"/>
      <c r="BP697" s="11" t="str">
        <f t="shared" si="36"/>
        <v>Aderente</v>
      </c>
      <c r="BQ697" s="18" t="str">
        <f>IF(OR(B697="",E697=""),"*",AX697/O697)</f>
        <v>*</v>
      </c>
      <c r="BR697" s="18" t="str">
        <f>IF(OR(B697="",E697=""),"*",AZ697/P697)</f>
        <v>*</v>
      </c>
      <c r="BS697" s="210" t="str">
        <f t="shared" si="37"/>
        <v/>
      </c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</row>
    <row r="698" spans="1:122">
      <c r="A698" s="45" t="str">
        <f t="shared" si="35"/>
        <v/>
      </c>
      <c r="B698" s="102"/>
      <c r="C698" s="134" t="str">
        <f>IF(BS_CONTROLE[[#This Row],[DATA]]="","",WEEKNUM(BS_CONTROLE[[#This Row],[DATA]]))</f>
        <v/>
      </c>
      <c r="D698" s="104"/>
      <c r="E698" s="126"/>
      <c r="F698" s="142" t="str">
        <f>IF(D698="","*",VLOOKUP(E698,BS_ATIVIDADE[],3,FALSE))</f>
        <v>*</v>
      </c>
      <c r="G698" s="106"/>
      <c r="H698" s="106"/>
      <c r="I698" s="105"/>
      <c r="J698" s="105"/>
      <c r="K698" s="105"/>
      <c r="L698" s="127" t="str" cm="1">
        <f t="array" ref="L6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8" s="127" t="str" cm="1">
        <f t="array" ref="M6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8" s="106"/>
      <c r="O698" s="106"/>
      <c r="P698" s="105"/>
      <c r="Q698" s="9" t="str">
        <f>IF(E698=0, "*", IFERROR(_xlfn.XLOOKUP(E698, BS_ATIVIDADE[ATIVIDADE], BS_ATIVIDADE[UNIDADE]), "*"))</f>
        <v>*</v>
      </c>
      <c r="R698" s="128" t="str" cm="1">
        <f t="array" ref="R6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8" s="128" t="str" cm="1">
        <f t="array" ref="S6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8" s="10" t="str" cm="1">
        <f t="array" ref="T6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8" s="105"/>
      <c r="V698" s="151"/>
      <c r="W698" s="104"/>
      <c r="X698" s="129"/>
      <c r="Y698" s="104"/>
      <c r="Z698" s="105"/>
      <c r="AA698" s="103"/>
      <c r="AB698" s="152"/>
      <c r="AC698" s="107"/>
      <c r="AD698" s="105"/>
      <c r="AE698" s="105"/>
      <c r="AF698" s="105"/>
      <c r="AG698" s="14"/>
      <c r="AH698" s="126" t="str">
        <f>IF(BS_CONTROLE[[#This Row],[Atividade]]=0, "-", BS_CONTROLE[[#This Row],[Atividade]])</f>
        <v>-</v>
      </c>
      <c r="AI698" s="8" t="str">
        <f>IF(BS_CONTROLE[[#This Row],[Atividade]]=0, "-", BS_CONTROLE[[#This Row],[Atividade]])</f>
        <v>-</v>
      </c>
      <c r="AJ698" s="30">
        <f>BS_CONTROLE[[#This Row],[Local - Partida]]</f>
        <v>0</v>
      </c>
      <c r="AK698" s="30">
        <f>BS_CONTROLE[[#This Row],[Local - Encerramento]]</f>
        <v>0</v>
      </c>
      <c r="AL698" s="105" t="str">
        <f>IF(BS_CONTROLE[[#This Row],[Entre - Estações]]=0, "-", BS_CONTROLE[[#This Row],[Entre - Estações]])</f>
        <v>-</v>
      </c>
      <c r="AM698" s="105" t="str">
        <f>IF(BS_CONTROLE[[#This Row],[SB]]=0, "-", BS_CONTROLE[[#This Row],[SB]])</f>
        <v>-</v>
      </c>
      <c r="AN698" s="105" t="str">
        <f>IF(BS_CONTROLE[[#This Row],[SUB]]=0, "-", BS_CONTROLE[[#This Row],[SUB]])</f>
        <v>-</v>
      </c>
      <c r="AO698" s="105">
        <f>BS_CONTROLE[[#This Row],[KM - Inicio]]</f>
        <v>0</v>
      </c>
      <c r="AP698" s="105">
        <f>BS_CONTROLE[[#This Row],[KM - Inicio]]</f>
        <v>0</v>
      </c>
      <c r="AQ698" s="108"/>
      <c r="AR698" s="108"/>
      <c r="AS698" s="108"/>
      <c r="AT698" s="135"/>
      <c r="AU698" s="135"/>
      <c r="AV698" s="13"/>
      <c r="AW698" s="13"/>
      <c r="AX698" s="176" t="str">
        <f>IF(D698="","*",IFERROR(IF(ISODD(COUNT(AR698:AW698)),"ERRO",SUM((AS698-AR698),(AU698-AT698),(AW698-AV698))),"ERRO"))</f>
        <v>*</v>
      </c>
      <c r="AY698" s="153"/>
      <c r="AZ698" s="109"/>
      <c r="BA698" s="9" t="str">
        <f>IFERROR(_xlfn.XLOOKUP(AH698, BS_ATIVIDADE[ATIVIDADE],BS_ATIVIDADE[UNIDADE] ), "*")</f>
        <v>*</v>
      </c>
      <c r="BB698" s="12" t="str" cm="1">
        <f t="array" ref="BB6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8" s="12" t="str" cm="1">
        <f t="array" ref="BC6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8" s="10" t="str" cm="1">
        <f t="array" ref="BD6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8" s="150"/>
      <c r="BF698" s="15"/>
      <c r="BG698" s="16"/>
      <c r="BH698" s="16"/>
      <c r="BI698" s="16"/>
      <c r="BJ698" s="17"/>
      <c r="BK698" s="15"/>
      <c r="BL698" s="130"/>
      <c r="BM698" s="130"/>
      <c r="BN698" s="130"/>
      <c r="BO698" s="17"/>
      <c r="BP698" s="11" t="str">
        <f t="shared" si="36"/>
        <v>Aderente</v>
      </c>
      <c r="BQ698" s="18" t="str">
        <f>IF(OR(B698="",E698=""),"*",AX698/O698)</f>
        <v>*</v>
      </c>
      <c r="BR698" s="18" t="str">
        <f>IF(OR(B698="",E698=""),"*",AZ698/P698)</f>
        <v>*</v>
      </c>
      <c r="BS698" s="210" t="str">
        <f t="shared" si="37"/>
        <v/>
      </c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</row>
    <row r="699" spans="1:122">
      <c r="A699" s="45" t="str">
        <f t="shared" si="35"/>
        <v/>
      </c>
      <c r="B699" s="102"/>
      <c r="C699" s="134" t="str">
        <f>IF(BS_CONTROLE[[#This Row],[DATA]]="","",WEEKNUM(BS_CONTROLE[[#This Row],[DATA]]))</f>
        <v/>
      </c>
      <c r="D699" s="104"/>
      <c r="E699" s="126"/>
      <c r="F699" s="142" t="str">
        <f>IF(D699="","*",VLOOKUP(E699,BS_ATIVIDADE[],3,FALSE))</f>
        <v>*</v>
      </c>
      <c r="G699" s="106"/>
      <c r="H699" s="106"/>
      <c r="I699" s="105"/>
      <c r="J699" s="105"/>
      <c r="K699" s="105"/>
      <c r="L699" s="127" t="str" cm="1">
        <f t="array" ref="L6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699" s="127" t="str" cm="1">
        <f t="array" ref="M6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699" s="106"/>
      <c r="O699" s="106"/>
      <c r="P699" s="105"/>
      <c r="Q699" s="9" t="str">
        <f>IF(E699=0, "*", IFERROR(_xlfn.XLOOKUP(E699, BS_ATIVIDADE[ATIVIDADE], BS_ATIVIDADE[UNIDADE]), "*"))</f>
        <v>*</v>
      </c>
      <c r="R699" s="128" t="str" cm="1">
        <f t="array" ref="R6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699" s="128" t="str" cm="1">
        <f t="array" ref="S6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699" s="10" t="str" cm="1">
        <f t="array" ref="T6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699" s="105"/>
      <c r="V699" s="151"/>
      <c r="W699" s="104"/>
      <c r="X699" s="129"/>
      <c r="Y699" s="104"/>
      <c r="Z699" s="105"/>
      <c r="AA699" s="103"/>
      <c r="AB699" s="152"/>
      <c r="AC699" s="107"/>
      <c r="AD699" s="105"/>
      <c r="AE699" s="105"/>
      <c r="AF699" s="105"/>
      <c r="AG699" s="14"/>
      <c r="AH699" s="126" t="str">
        <f>IF(BS_CONTROLE[[#This Row],[Atividade]]=0, "-", BS_CONTROLE[[#This Row],[Atividade]])</f>
        <v>-</v>
      </c>
      <c r="AI699" s="8" t="str">
        <f>IF(BS_CONTROLE[[#This Row],[Atividade]]=0, "-", BS_CONTROLE[[#This Row],[Atividade]])</f>
        <v>-</v>
      </c>
      <c r="AJ699" s="30">
        <f>BS_CONTROLE[[#This Row],[Local - Partida]]</f>
        <v>0</v>
      </c>
      <c r="AK699" s="30">
        <f>BS_CONTROLE[[#This Row],[Local - Encerramento]]</f>
        <v>0</v>
      </c>
      <c r="AL699" s="105" t="str">
        <f>IF(BS_CONTROLE[[#This Row],[Entre - Estações]]=0, "-", BS_CONTROLE[[#This Row],[Entre - Estações]])</f>
        <v>-</v>
      </c>
      <c r="AM699" s="105" t="str">
        <f>IF(BS_CONTROLE[[#This Row],[SB]]=0, "-", BS_CONTROLE[[#This Row],[SB]])</f>
        <v>-</v>
      </c>
      <c r="AN699" s="105" t="str">
        <f>IF(BS_CONTROLE[[#This Row],[SUB]]=0, "-", BS_CONTROLE[[#This Row],[SUB]])</f>
        <v>-</v>
      </c>
      <c r="AO699" s="105">
        <f>BS_CONTROLE[[#This Row],[KM - Inicio]]</f>
        <v>0</v>
      </c>
      <c r="AP699" s="105">
        <f>BS_CONTROLE[[#This Row],[KM - Inicio]]</f>
        <v>0</v>
      </c>
      <c r="AQ699" s="108"/>
      <c r="AR699" s="108"/>
      <c r="AS699" s="108"/>
      <c r="AT699" s="135"/>
      <c r="AU699" s="135"/>
      <c r="AV699" s="13"/>
      <c r="AW699" s="13"/>
      <c r="AX699" s="176" t="str">
        <f>IF(D699="","*",IFERROR(IF(ISODD(COUNT(AR699:AW699)),"ERRO",SUM((AS699-AR699),(AU699-AT699),(AW699-AV699))),"ERRO"))</f>
        <v>*</v>
      </c>
      <c r="AY699" s="153"/>
      <c r="AZ699" s="109"/>
      <c r="BA699" s="9" t="str">
        <f>IFERROR(_xlfn.XLOOKUP(AH699, BS_ATIVIDADE[ATIVIDADE],BS_ATIVIDADE[UNIDADE] ), "*")</f>
        <v>*</v>
      </c>
      <c r="BB699" s="12" t="str" cm="1">
        <f t="array" ref="BB6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699" s="12" t="str" cm="1">
        <f t="array" ref="BC6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699" s="10" t="str" cm="1">
        <f t="array" ref="BD6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699" s="150"/>
      <c r="BF699" s="15"/>
      <c r="BG699" s="16"/>
      <c r="BH699" s="16"/>
      <c r="BI699" s="16"/>
      <c r="BJ699" s="17"/>
      <c r="BK699" s="15"/>
      <c r="BL699" s="130"/>
      <c r="BM699" s="130"/>
      <c r="BN699" s="130"/>
      <c r="BO699" s="17"/>
      <c r="BP699" s="11" t="str">
        <f t="shared" si="36"/>
        <v>Aderente</v>
      </c>
      <c r="BQ699" s="18" t="str">
        <f>IF(OR(B699="",E699=""),"*",AX699/O699)</f>
        <v>*</v>
      </c>
      <c r="BR699" s="18" t="str">
        <f>IF(OR(B699="",E699=""),"*",AZ699/P699)</f>
        <v>*</v>
      </c>
      <c r="BS699" s="210" t="str">
        <f t="shared" si="37"/>
        <v/>
      </c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</row>
    <row r="700" spans="1:122">
      <c r="A700" s="45" t="str">
        <f t="shared" si="35"/>
        <v/>
      </c>
      <c r="B700" s="102"/>
      <c r="C700" s="134" t="str">
        <f>IF(BS_CONTROLE[[#This Row],[DATA]]="","",WEEKNUM(BS_CONTROLE[[#This Row],[DATA]]))</f>
        <v/>
      </c>
      <c r="D700" s="104"/>
      <c r="E700" s="126"/>
      <c r="F700" s="142" t="str">
        <f>IF(D700="","*",VLOOKUP(E700,BS_ATIVIDADE[],3,FALSE))</f>
        <v>*</v>
      </c>
      <c r="G700" s="106"/>
      <c r="H700" s="106"/>
      <c r="I700" s="105"/>
      <c r="J700" s="105"/>
      <c r="K700" s="105"/>
      <c r="L700" s="127" t="str" cm="1">
        <f t="array" ref="L7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0" s="127" t="str" cm="1">
        <f t="array" ref="M7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0" s="106"/>
      <c r="O700" s="106"/>
      <c r="P700" s="105"/>
      <c r="Q700" s="9" t="str">
        <f>IF(E700=0, "*", IFERROR(_xlfn.XLOOKUP(E700, BS_ATIVIDADE[ATIVIDADE], BS_ATIVIDADE[UNIDADE]), "*"))</f>
        <v>*</v>
      </c>
      <c r="R700" s="128" t="str" cm="1">
        <f t="array" ref="R7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0" s="128" t="str" cm="1">
        <f t="array" ref="S7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0" s="10" t="str" cm="1">
        <f t="array" ref="T7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0" s="105"/>
      <c r="V700" s="151"/>
      <c r="W700" s="104"/>
      <c r="X700" s="129"/>
      <c r="Y700" s="104"/>
      <c r="Z700" s="105"/>
      <c r="AA700" s="103"/>
      <c r="AB700" s="152"/>
      <c r="AC700" s="107"/>
      <c r="AD700" s="105"/>
      <c r="AE700" s="105"/>
      <c r="AF700" s="105"/>
      <c r="AG700" s="14"/>
      <c r="AH700" s="126" t="str">
        <f>IF(BS_CONTROLE[[#This Row],[Atividade]]=0, "-", BS_CONTROLE[[#This Row],[Atividade]])</f>
        <v>-</v>
      </c>
      <c r="AI700" s="8" t="str">
        <f>IF(BS_CONTROLE[[#This Row],[Atividade]]=0, "-", BS_CONTROLE[[#This Row],[Atividade]])</f>
        <v>-</v>
      </c>
      <c r="AJ700" s="30">
        <f>BS_CONTROLE[[#This Row],[Local - Partida]]</f>
        <v>0</v>
      </c>
      <c r="AK700" s="30">
        <f>BS_CONTROLE[[#This Row],[Local - Encerramento]]</f>
        <v>0</v>
      </c>
      <c r="AL700" s="105" t="str">
        <f>IF(BS_CONTROLE[[#This Row],[Entre - Estações]]=0, "-", BS_CONTROLE[[#This Row],[Entre - Estações]])</f>
        <v>-</v>
      </c>
      <c r="AM700" s="105" t="str">
        <f>IF(BS_CONTROLE[[#This Row],[SB]]=0, "-", BS_CONTROLE[[#This Row],[SB]])</f>
        <v>-</v>
      </c>
      <c r="AN700" s="105" t="str">
        <f>IF(BS_CONTROLE[[#This Row],[SUB]]=0, "-", BS_CONTROLE[[#This Row],[SUB]])</f>
        <v>-</v>
      </c>
      <c r="AO700" s="105">
        <f>BS_CONTROLE[[#This Row],[KM - Inicio]]</f>
        <v>0</v>
      </c>
      <c r="AP700" s="105">
        <f>BS_CONTROLE[[#This Row],[KM - Inicio]]</f>
        <v>0</v>
      </c>
      <c r="AQ700" s="108"/>
      <c r="AR700" s="108"/>
      <c r="AS700" s="108"/>
      <c r="AT700" s="135"/>
      <c r="AU700" s="135"/>
      <c r="AV700" s="13"/>
      <c r="AW700" s="13"/>
      <c r="AX700" s="176" t="str">
        <f>IF(D700="","*",IFERROR(IF(ISODD(COUNT(AR700:AW700)),"ERRO",SUM((AS700-AR700),(AU700-AT700),(AW700-AV700))),"ERRO"))</f>
        <v>*</v>
      </c>
      <c r="AY700" s="153"/>
      <c r="AZ700" s="109"/>
      <c r="BA700" s="9" t="str">
        <f>IFERROR(_xlfn.XLOOKUP(AH700, BS_ATIVIDADE[ATIVIDADE],BS_ATIVIDADE[UNIDADE] ), "*")</f>
        <v>*</v>
      </c>
      <c r="BB700" s="12" t="str" cm="1">
        <f t="array" ref="BB7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0" s="12" t="str" cm="1">
        <f t="array" ref="BC7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0" s="10" t="str" cm="1">
        <f t="array" ref="BD7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0" s="150"/>
      <c r="BF700" s="15"/>
      <c r="BG700" s="16"/>
      <c r="BH700" s="16"/>
      <c r="BI700" s="16"/>
      <c r="BJ700" s="17"/>
      <c r="BK700" s="15"/>
      <c r="BL700" s="130"/>
      <c r="BM700" s="130"/>
      <c r="BN700" s="130"/>
      <c r="BO700" s="17"/>
      <c r="BP700" s="11" t="str">
        <f t="shared" si="36"/>
        <v>Aderente</v>
      </c>
      <c r="BQ700" s="18" t="str">
        <f>IF(OR(B700="",E700=""),"*",AX700/O700)</f>
        <v>*</v>
      </c>
      <c r="BR700" s="18" t="str">
        <f>IF(OR(B700="",E700=""),"*",AZ700/P700)</f>
        <v>*</v>
      </c>
      <c r="BS700" s="210" t="str">
        <f t="shared" si="37"/>
        <v/>
      </c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</row>
    <row r="701" spans="1:122">
      <c r="A701" s="45" t="str">
        <f t="shared" si="35"/>
        <v/>
      </c>
      <c r="B701" s="102"/>
      <c r="C701" s="134" t="str">
        <f>IF(BS_CONTROLE[[#This Row],[DATA]]="","",WEEKNUM(BS_CONTROLE[[#This Row],[DATA]]))</f>
        <v/>
      </c>
      <c r="D701" s="104"/>
      <c r="E701" s="126"/>
      <c r="F701" s="142" t="str">
        <f>IF(D701="","*",VLOOKUP(E701,BS_ATIVIDADE[],3,FALSE))</f>
        <v>*</v>
      </c>
      <c r="G701" s="106"/>
      <c r="H701" s="106"/>
      <c r="I701" s="105"/>
      <c r="J701" s="105"/>
      <c r="K701" s="105"/>
      <c r="L701" s="127" t="str" cm="1">
        <f t="array" ref="L7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1" s="127" t="str" cm="1">
        <f t="array" ref="M7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1" s="106"/>
      <c r="O701" s="106"/>
      <c r="P701" s="105"/>
      <c r="Q701" s="9" t="str">
        <f>IF(E701=0, "*", IFERROR(_xlfn.XLOOKUP(E701, BS_ATIVIDADE[ATIVIDADE], BS_ATIVIDADE[UNIDADE]), "*"))</f>
        <v>*</v>
      </c>
      <c r="R701" s="128" t="str" cm="1">
        <f t="array" ref="R7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1" s="128" t="str" cm="1">
        <f t="array" ref="S7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1" s="10" t="str" cm="1">
        <f t="array" ref="T7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1" s="105"/>
      <c r="V701" s="151"/>
      <c r="W701" s="104"/>
      <c r="X701" s="129"/>
      <c r="Y701" s="104"/>
      <c r="Z701" s="105"/>
      <c r="AA701" s="103"/>
      <c r="AB701" s="152"/>
      <c r="AC701" s="107"/>
      <c r="AD701" s="105"/>
      <c r="AE701" s="105"/>
      <c r="AF701" s="105"/>
      <c r="AG701" s="14"/>
      <c r="AH701" s="126" t="str">
        <f>IF(BS_CONTROLE[[#This Row],[Atividade]]=0, "-", BS_CONTROLE[[#This Row],[Atividade]])</f>
        <v>-</v>
      </c>
      <c r="AI701" s="8" t="str">
        <f>IF(BS_CONTROLE[[#This Row],[Atividade]]=0, "-", BS_CONTROLE[[#This Row],[Atividade]])</f>
        <v>-</v>
      </c>
      <c r="AJ701" s="30">
        <f>BS_CONTROLE[[#This Row],[Local - Partida]]</f>
        <v>0</v>
      </c>
      <c r="AK701" s="30">
        <f>BS_CONTROLE[[#This Row],[Local - Encerramento]]</f>
        <v>0</v>
      </c>
      <c r="AL701" s="105" t="str">
        <f>IF(BS_CONTROLE[[#This Row],[Entre - Estações]]=0, "-", BS_CONTROLE[[#This Row],[Entre - Estações]])</f>
        <v>-</v>
      </c>
      <c r="AM701" s="105" t="str">
        <f>IF(BS_CONTROLE[[#This Row],[SB]]=0, "-", BS_CONTROLE[[#This Row],[SB]])</f>
        <v>-</v>
      </c>
      <c r="AN701" s="105" t="str">
        <f>IF(BS_CONTROLE[[#This Row],[SUB]]=0, "-", BS_CONTROLE[[#This Row],[SUB]])</f>
        <v>-</v>
      </c>
      <c r="AO701" s="105">
        <f>BS_CONTROLE[[#This Row],[KM - Inicio]]</f>
        <v>0</v>
      </c>
      <c r="AP701" s="105">
        <f>BS_CONTROLE[[#This Row],[KM - Inicio]]</f>
        <v>0</v>
      </c>
      <c r="AQ701" s="108"/>
      <c r="AR701" s="108"/>
      <c r="AS701" s="108"/>
      <c r="AT701" s="135"/>
      <c r="AU701" s="135"/>
      <c r="AV701" s="13"/>
      <c r="AW701" s="13"/>
      <c r="AX701" s="176" t="str">
        <f>IF(D701="","*",IFERROR(IF(ISODD(COUNT(AR701:AW701)),"ERRO",SUM((AS701-AR701),(AU701-AT701),(AW701-AV701))),"ERRO"))</f>
        <v>*</v>
      </c>
      <c r="AY701" s="153"/>
      <c r="AZ701" s="109"/>
      <c r="BA701" s="9" t="str">
        <f>IFERROR(_xlfn.XLOOKUP(AH701, BS_ATIVIDADE[ATIVIDADE],BS_ATIVIDADE[UNIDADE] ), "*")</f>
        <v>*</v>
      </c>
      <c r="BB701" s="12" t="str" cm="1">
        <f t="array" ref="BB7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1" s="12" t="str" cm="1">
        <f t="array" ref="BC7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1" s="10" t="str" cm="1">
        <f t="array" ref="BD7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1" s="150"/>
      <c r="BF701" s="15"/>
      <c r="BG701" s="16"/>
      <c r="BH701" s="16"/>
      <c r="BI701" s="16"/>
      <c r="BJ701" s="17"/>
      <c r="BK701" s="15"/>
      <c r="BL701" s="130"/>
      <c r="BM701" s="130"/>
      <c r="BN701" s="130"/>
      <c r="BO701" s="17"/>
      <c r="BP701" s="11" t="str">
        <f t="shared" si="36"/>
        <v>Aderente</v>
      </c>
      <c r="BQ701" s="18" t="str">
        <f>IF(OR(B701="",E701=""),"*",AX701/O701)</f>
        <v>*</v>
      </c>
      <c r="BR701" s="18" t="str">
        <f>IF(OR(B701="",E701=""),"*",AZ701/P701)</f>
        <v>*</v>
      </c>
      <c r="BS701" s="210" t="str">
        <f t="shared" si="37"/>
        <v/>
      </c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</row>
    <row r="702" spans="1:122">
      <c r="A702" s="45" t="str">
        <f t="shared" si="35"/>
        <v/>
      </c>
      <c r="B702" s="102"/>
      <c r="C702" s="134" t="str">
        <f>IF(BS_CONTROLE[[#This Row],[DATA]]="","",WEEKNUM(BS_CONTROLE[[#This Row],[DATA]]))</f>
        <v/>
      </c>
      <c r="D702" s="104"/>
      <c r="E702" s="126"/>
      <c r="F702" s="142" t="str">
        <f>IF(D702="","*",VLOOKUP(E702,BS_ATIVIDADE[],3,FALSE))</f>
        <v>*</v>
      </c>
      <c r="G702" s="106"/>
      <c r="H702" s="106"/>
      <c r="I702" s="105"/>
      <c r="J702" s="105"/>
      <c r="K702" s="105"/>
      <c r="L702" s="127" t="str" cm="1">
        <f t="array" ref="L7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2" s="127" t="str" cm="1">
        <f t="array" ref="M7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2" s="106"/>
      <c r="O702" s="106"/>
      <c r="P702" s="105"/>
      <c r="Q702" s="9" t="str">
        <f>IF(E702=0, "*", IFERROR(_xlfn.XLOOKUP(E702, BS_ATIVIDADE[ATIVIDADE], BS_ATIVIDADE[UNIDADE]), "*"))</f>
        <v>*</v>
      </c>
      <c r="R702" s="128" t="str" cm="1">
        <f t="array" ref="R7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2" s="128" t="str" cm="1">
        <f t="array" ref="S7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2" s="10" t="str" cm="1">
        <f t="array" ref="T7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2" s="105"/>
      <c r="V702" s="151"/>
      <c r="W702" s="104"/>
      <c r="X702" s="129"/>
      <c r="Y702" s="104"/>
      <c r="Z702" s="105"/>
      <c r="AA702" s="103"/>
      <c r="AB702" s="152"/>
      <c r="AC702" s="107"/>
      <c r="AD702" s="105"/>
      <c r="AE702" s="105"/>
      <c r="AF702" s="105"/>
      <c r="AG702" s="14"/>
      <c r="AH702" s="126" t="str">
        <f>IF(BS_CONTROLE[[#This Row],[Atividade]]=0, "-", BS_CONTROLE[[#This Row],[Atividade]])</f>
        <v>-</v>
      </c>
      <c r="AI702" s="8" t="str">
        <f>IF(BS_CONTROLE[[#This Row],[Atividade]]=0, "-", BS_CONTROLE[[#This Row],[Atividade]])</f>
        <v>-</v>
      </c>
      <c r="AJ702" s="30">
        <f>BS_CONTROLE[[#This Row],[Local - Partida]]</f>
        <v>0</v>
      </c>
      <c r="AK702" s="30">
        <f>BS_CONTROLE[[#This Row],[Local - Encerramento]]</f>
        <v>0</v>
      </c>
      <c r="AL702" s="105" t="str">
        <f>IF(BS_CONTROLE[[#This Row],[Entre - Estações]]=0, "-", BS_CONTROLE[[#This Row],[Entre - Estações]])</f>
        <v>-</v>
      </c>
      <c r="AM702" s="105" t="str">
        <f>IF(BS_CONTROLE[[#This Row],[SB]]=0, "-", BS_CONTROLE[[#This Row],[SB]])</f>
        <v>-</v>
      </c>
      <c r="AN702" s="105" t="str">
        <f>IF(BS_CONTROLE[[#This Row],[SUB]]=0, "-", BS_CONTROLE[[#This Row],[SUB]])</f>
        <v>-</v>
      </c>
      <c r="AO702" s="105">
        <f>BS_CONTROLE[[#This Row],[KM - Inicio]]</f>
        <v>0</v>
      </c>
      <c r="AP702" s="105">
        <f>BS_CONTROLE[[#This Row],[KM - Inicio]]</f>
        <v>0</v>
      </c>
      <c r="AQ702" s="108"/>
      <c r="AR702" s="108"/>
      <c r="AS702" s="108"/>
      <c r="AT702" s="135"/>
      <c r="AU702" s="135"/>
      <c r="AV702" s="13"/>
      <c r="AW702" s="13"/>
      <c r="AX702" s="176" t="str">
        <f>IF(D702="","*",IFERROR(IF(ISODD(COUNT(AR702:AW702)),"ERRO",SUM((AS702-AR702),(AU702-AT702),(AW702-AV702))),"ERRO"))</f>
        <v>*</v>
      </c>
      <c r="AY702" s="153"/>
      <c r="AZ702" s="109"/>
      <c r="BA702" s="9" t="str">
        <f>IFERROR(_xlfn.XLOOKUP(AH702, BS_ATIVIDADE[ATIVIDADE],BS_ATIVIDADE[UNIDADE] ), "*")</f>
        <v>*</v>
      </c>
      <c r="BB702" s="12" t="str" cm="1">
        <f t="array" ref="BB7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2" s="12" t="str" cm="1">
        <f t="array" ref="BC7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2" s="10" t="str" cm="1">
        <f t="array" ref="BD7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2" s="150"/>
      <c r="BF702" s="15"/>
      <c r="BG702" s="16"/>
      <c r="BH702" s="16"/>
      <c r="BI702" s="16"/>
      <c r="BJ702" s="17"/>
      <c r="BK702" s="15"/>
      <c r="BL702" s="130"/>
      <c r="BM702" s="130"/>
      <c r="BN702" s="130"/>
      <c r="BO702" s="17"/>
      <c r="BP702" s="11" t="str">
        <f t="shared" si="36"/>
        <v>Aderente</v>
      </c>
      <c r="BQ702" s="18" t="str">
        <f>IF(OR(B702="",E702=""),"*",AX702/O702)</f>
        <v>*</v>
      </c>
      <c r="BR702" s="18" t="str">
        <f>IF(OR(B702="",E702=""),"*",AZ702/P702)</f>
        <v>*</v>
      </c>
      <c r="BS702" s="210" t="str">
        <f t="shared" si="37"/>
        <v/>
      </c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</row>
    <row r="703" spans="1:122">
      <c r="A703" s="45" t="str">
        <f t="shared" ref="A703:A766" si="38">D703&amp;B703</f>
        <v/>
      </c>
      <c r="B703" s="102"/>
      <c r="C703" s="134" t="str">
        <f>IF(BS_CONTROLE[[#This Row],[DATA]]="","",WEEKNUM(BS_CONTROLE[[#This Row],[DATA]]))</f>
        <v/>
      </c>
      <c r="D703" s="104"/>
      <c r="E703" s="126"/>
      <c r="F703" s="142" t="str">
        <f>IF(D703="","*",VLOOKUP(E703,BS_ATIVIDADE[],3,FALSE))</f>
        <v>*</v>
      </c>
      <c r="G703" s="106"/>
      <c r="H703" s="106"/>
      <c r="I703" s="105"/>
      <c r="J703" s="105"/>
      <c r="K703" s="105"/>
      <c r="L703" s="127" t="str" cm="1">
        <f t="array" ref="L7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3" s="127" t="str" cm="1">
        <f t="array" ref="M7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3" s="106"/>
      <c r="O703" s="106"/>
      <c r="P703" s="105"/>
      <c r="Q703" s="9" t="str">
        <f>IF(E703=0, "*", IFERROR(_xlfn.XLOOKUP(E703, BS_ATIVIDADE[ATIVIDADE], BS_ATIVIDADE[UNIDADE]), "*"))</f>
        <v>*</v>
      </c>
      <c r="R703" s="128" t="str" cm="1">
        <f t="array" ref="R7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3" s="128" t="str" cm="1">
        <f t="array" ref="S7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3" s="10" t="str" cm="1">
        <f t="array" ref="T7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3" s="105"/>
      <c r="V703" s="151"/>
      <c r="W703" s="104"/>
      <c r="X703" s="129"/>
      <c r="Y703" s="104"/>
      <c r="Z703" s="105"/>
      <c r="AA703" s="103"/>
      <c r="AB703" s="152"/>
      <c r="AC703" s="107"/>
      <c r="AD703" s="105"/>
      <c r="AE703" s="105"/>
      <c r="AF703" s="105"/>
      <c r="AG703" s="14"/>
      <c r="AH703" s="126" t="str">
        <f>IF(BS_CONTROLE[[#This Row],[Atividade]]=0, "-", BS_CONTROLE[[#This Row],[Atividade]])</f>
        <v>-</v>
      </c>
      <c r="AI703" s="8" t="str">
        <f>IF(BS_CONTROLE[[#This Row],[Atividade]]=0, "-", BS_CONTROLE[[#This Row],[Atividade]])</f>
        <v>-</v>
      </c>
      <c r="AJ703" s="30">
        <f>BS_CONTROLE[[#This Row],[Local - Partida]]</f>
        <v>0</v>
      </c>
      <c r="AK703" s="30">
        <f>BS_CONTROLE[[#This Row],[Local - Encerramento]]</f>
        <v>0</v>
      </c>
      <c r="AL703" s="105" t="str">
        <f>IF(BS_CONTROLE[[#This Row],[Entre - Estações]]=0, "-", BS_CONTROLE[[#This Row],[Entre - Estações]])</f>
        <v>-</v>
      </c>
      <c r="AM703" s="105" t="str">
        <f>IF(BS_CONTROLE[[#This Row],[SB]]=0, "-", BS_CONTROLE[[#This Row],[SB]])</f>
        <v>-</v>
      </c>
      <c r="AN703" s="105" t="str">
        <f>IF(BS_CONTROLE[[#This Row],[SUB]]=0, "-", BS_CONTROLE[[#This Row],[SUB]])</f>
        <v>-</v>
      </c>
      <c r="AO703" s="105">
        <f>BS_CONTROLE[[#This Row],[KM - Inicio]]</f>
        <v>0</v>
      </c>
      <c r="AP703" s="105">
        <f>BS_CONTROLE[[#This Row],[KM - Inicio]]</f>
        <v>0</v>
      </c>
      <c r="AQ703" s="108"/>
      <c r="AR703" s="108"/>
      <c r="AS703" s="108"/>
      <c r="AT703" s="135"/>
      <c r="AU703" s="135"/>
      <c r="AV703" s="13"/>
      <c r="AW703" s="13"/>
      <c r="AX703" s="176" t="str">
        <f>IF(D703="","*",IFERROR(IF(ISODD(COUNT(AR703:AW703)),"ERRO",SUM((AS703-AR703),(AU703-AT703),(AW703-AV703))),"ERRO"))</f>
        <v>*</v>
      </c>
      <c r="AY703" s="153"/>
      <c r="AZ703" s="109"/>
      <c r="BA703" s="9" t="str">
        <f>IFERROR(_xlfn.XLOOKUP(AH703, BS_ATIVIDADE[ATIVIDADE],BS_ATIVIDADE[UNIDADE] ), "*")</f>
        <v>*</v>
      </c>
      <c r="BB703" s="12" t="str" cm="1">
        <f t="array" ref="BB7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3" s="12" t="str" cm="1">
        <f t="array" ref="BC7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3" s="10" t="str" cm="1">
        <f t="array" ref="BD7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3" s="150"/>
      <c r="BF703" s="15"/>
      <c r="BG703" s="16"/>
      <c r="BH703" s="16"/>
      <c r="BI703" s="16"/>
      <c r="BJ703" s="17"/>
      <c r="BK703" s="15"/>
      <c r="BL703" s="130"/>
      <c r="BM703" s="130"/>
      <c r="BN703" s="130"/>
      <c r="BO703" s="17"/>
      <c r="BP703" s="11" t="str">
        <f t="shared" ref="BP703:BP766" si="39">IF(AND(BQ703&lt;1,BR703&lt;1),"Produção e Intervalo",IF(BQ703&lt;1,"Intervalo",IF(BR703&lt;1,"Produção","Aderente")))</f>
        <v>Aderente</v>
      </c>
      <c r="BQ703" s="18" t="str">
        <f>IF(OR(B703="",E703=""),"*",AX703/O703)</f>
        <v>*</v>
      </c>
      <c r="BR703" s="18" t="str">
        <f>IF(OR(B703="",E703=""),"*",AZ703/P703)</f>
        <v>*</v>
      </c>
      <c r="BS703" s="210" t="str">
        <f t="shared" ref="BS703:BS766" si="40">IF(BM703="","",SUBSTITUTE(BL703," ","")&amp;SUBSTITUTE(BM703," ",""))</f>
        <v/>
      </c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</row>
    <row r="704" spans="1:122">
      <c r="A704" s="45" t="str">
        <f t="shared" si="38"/>
        <v/>
      </c>
      <c r="B704" s="102"/>
      <c r="C704" s="134" t="str">
        <f>IF(BS_CONTROLE[[#This Row],[DATA]]="","",WEEKNUM(BS_CONTROLE[[#This Row],[DATA]]))</f>
        <v/>
      </c>
      <c r="D704" s="104"/>
      <c r="E704" s="126"/>
      <c r="F704" s="142" t="str">
        <f>IF(D704="","*",VLOOKUP(E704,BS_ATIVIDADE[],3,FALSE))</f>
        <v>*</v>
      </c>
      <c r="G704" s="106"/>
      <c r="H704" s="106"/>
      <c r="I704" s="105"/>
      <c r="J704" s="105"/>
      <c r="K704" s="105"/>
      <c r="L704" s="127" t="str" cm="1">
        <f t="array" ref="L7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4" s="127" t="str" cm="1">
        <f t="array" ref="M7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4" s="106"/>
      <c r="O704" s="106"/>
      <c r="P704" s="105"/>
      <c r="Q704" s="9" t="str">
        <f>IF(E704=0, "*", IFERROR(_xlfn.XLOOKUP(E704, BS_ATIVIDADE[ATIVIDADE], BS_ATIVIDADE[UNIDADE]), "*"))</f>
        <v>*</v>
      </c>
      <c r="R704" s="128" t="str" cm="1">
        <f t="array" ref="R7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4" s="128" t="str" cm="1">
        <f t="array" ref="S7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4" s="10" t="str" cm="1">
        <f t="array" ref="T7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4" s="105"/>
      <c r="V704" s="151"/>
      <c r="W704" s="104"/>
      <c r="X704" s="129"/>
      <c r="Y704" s="104"/>
      <c r="Z704" s="105"/>
      <c r="AA704" s="103"/>
      <c r="AB704" s="152"/>
      <c r="AC704" s="107"/>
      <c r="AD704" s="105"/>
      <c r="AE704" s="105"/>
      <c r="AF704" s="105"/>
      <c r="AG704" s="14"/>
      <c r="AH704" s="126" t="str">
        <f>IF(BS_CONTROLE[[#This Row],[Atividade]]=0, "-", BS_CONTROLE[[#This Row],[Atividade]])</f>
        <v>-</v>
      </c>
      <c r="AI704" s="8" t="str">
        <f>IF(BS_CONTROLE[[#This Row],[Atividade]]=0, "-", BS_CONTROLE[[#This Row],[Atividade]])</f>
        <v>-</v>
      </c>
      <c r="AJ704" s="30">
        <f>BS_CONTROLE[[#This Row],[Local - Partida]]</f>
        <v>0</v>
      </c>
      <c r="AK704" s="30">
        <f>BS_CONTROLE[[#This Row],[Local - Encerramento]]</f>
        <v>0</v>
      </c>
      <c r="AL704" s="105" t="str">
        <f>IF(BS_CONTROLE[[#This Row],[Entre - Estações]]=0, "-", BS_CONTROLE[[#This Row],[Entre - Estações]])</f>
        <v>-</v>
      </c>
      <c r="AM704" s="105" t="str">
        <f>IF(BS_CONTROLE[[#This Row],[SB]]=0, "-", BS_CONTROLE[[#This Row],[SB]])</f>
        <v>-</v>
      </c>
      <c r="AN704" s="105" t="str">
        <f>IF(BS_CONTROLE[[#This Row],[SUB]]=0, "-", BS_CONTROLE[[#This Row],[SUB]])</f>
        <v>-</v>
      </c>
      <c r="AO704" s="105">
        <f>BS_CONTROLE[[#This Row],[KM - Inicio]]</f>
        <v>0</v>
      </c>
      <c r="AP704" s="105">
        <f>BS_CONTROLE[[#This Row],[KM - Inicio]]</f>
        <v>0</v>
      </c>
      <c r="AQ704" s="108"/>
      <c r="AR704" s="108"/>
      <c r="AS704" s="108"/>
      <c r="AT704" s="135"/>
      <c r="AU704" s="135"/>
      <c r="AV704" s="13"/>
      <c r="AW704" s="13"/>
      <c r="AX704" s="176" t="str">
        <f>IF(D704="","*",IFERROR(IF(ISODD(COUNT(AR704:AW704)),"ERRO",SUM((AS704-AR704),(AU704-AT704),(AW704-AV704))),"ERRO"))</f>
        <v>*</v>
      </c>
      <c r="AY704" s="153"/>
      <c r="AZ704" s="109"/>
      <c r="BA704" s="9" t="str">
        <f>IFERROR(_xlfn.XLOOKUP(AH704, BS_ATIVIDADE[ATIVIDADE],BS_ATIVIDADE[UNIDADE] ), "*")</f>
        <v>*</v>
      </c>
      <c r="BB704" s="12" t="str" cm="1">
        <f t="array" ref="BB7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4" s="12" t="str" cm="1">
        <f t="array" ref="BC7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4" s="10" t="str" cm="1">
        <f t="array" ref="BD7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4" s="150"/>
      <c r="BF704" s="15"/>
      <c r="BG704" s="16"/>
      <c r="BH704" s="16"/>
      <c r="BI704" s="16"/>
      <c r="BJ704" s="17"/>
      <c r="BK704" s="15"/>
      <c r="BL704" s="130"/>
      <c r="BM704" s="130"/>
      <c r="BN704" s="130"/>
      <c r="BO704" s="17"/>
      <c r="BP704" s="11" t="str">
        <f t="shared" si="39"/>
        <v>Aderente</v>
      </c>
      <c r="BQ704" s="18" t="str">
        <f>IF(OR(B704="",E704=""),"*",AX704/O704)</f>
        <v>*</v>
      </c>
      <c r="BR704" s="18" t="str">
        <f>IF(OR(B704="",E704=""),"*",AZ704/P704)</f>
        <v>*</v>
      </c>
      <c r="BS704" s="210" t="str">
        <f t="shared" si="40"/>
        <v/>
      </c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</row>
    <row r="705" spans="1:122">
      <c r="A705" s="45" t="str">
        <f t="shared" si="38"/>
        <v/>
      </c>
      <c r="B705" s="102"/>
      <c r="C705" s="134" t="str">
        <f>IF(BS_CONTROLE[[#This Row],[DATA]]="","",WEEKNUM(BS_CONTROLE[[#This Row],[DATA]]))</f>
        <v/>
      </c>
      <c r="D705" s="104"/>
      <c r="E705" s="126"/>
      <c r="F705" s="142" t="str">
        <f>IF(D705="","*",VLOOKUP(E705,BS_ATIVIDADE[],3,FALSE))</f>
        <v>*</v>
      </c>
      <c r="G705" s="106"/>
      <c r="H705" s="106"/>
      <c r="I705" s="105"/>
      <c r="J705" s="105"/>
      <c r="K705" s="105"/>
      <c r="L705" s="127" t="str" cm="1">
        <f t="array" ref="L7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5" s="127" t="str" cm="1">
        <f t="array" ref="M7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5" s="106"/>
      <c r="O705" s="106"/>
      <c r="P705" s="105"/>
      <c r="Q705" s="9" t="str">
        <f>IF(E705=0, "*", IFERROR(_xlfn.XLOOKUP(E705, BS_ATIVIDADE[ATIVIDADE], BS_ATIVIDADE[UNIDADE]), "*"))</f>
        <v>*</v>
      </c>
      <c r="R705" s="128" t="str" cm="1">
        <f t="array" ref="R7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5" s="128" t="str" cm="1">
        <f t="array" ref="S7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5" s="10" t="str" cm="1">
        <f t="array" ref="T7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5" s="105"/>
      <c r="V705" s="151"/>
      <c r="W705" s="104"/>
      <c r="X705" s="129"/>
      <c r="Y705" s="104"/>
      <c r="Z705" s="105"/>
      <c r="AA705" s="103"/>
      <c r="AB705" s="152"/>
      <c r="AC705" s="107"/>
      <c r="AD705" s="105"/>
      <c r="AE705" s="105"/>
      <c r="AF705" s="105"/>
      <c r="AG705" s="14"/>
      <c r="AH705" s="126" t="str">
        <f>IF(BS_CONTROLE[[#This Row],[Atividade]]=0, "-", BS_CONTROLE[[#This Row],[Atividade]])</f>
        <v>-</v>
      </c>
      <c r="AI705" s="8" t="str">
        <f>IF(BS_CONTROLE[[#This Row],[Atividade]]=0, "-", BS_CONTROLE[[#This Row],[Atividade]])</f>
        <v>-</v>
      </c>
      <c r="AJ705" s="30">
        <f>BS_CONTROLE[[#This Row],[Local - Partida]]</f>
        <v>0</v>
      </c>
      <c r="AK705" s="30">
        <f>BS_CONTROLE[[#This Row],[Local - Encerramento]]</f>
        <v>0</v>
      </c>
      <c r="AL705" s="105" t="str">
        <f>IF(BS_CONTROLE[[#This Row],[Entre - Estações]]=0, "-", BS_CONTROLE[[#This Row],[Entre - Estações]])</f>
        <v>-</v>
      </c>
      <c r="AM705" s="105" t="str">
        <f>IF(BS_CONTROLE[[#This Row],[SB]]=0, "-", BS_CONTROLE[[#This Row],[SB]])</f>
        <v>-</v>
      </c>
      <c r="AN705" s="105" t="str">
        <f>IF(BS_CONTROLE[[#This Row],[SUB]]=0, "-", BS_CONTROLE[[#This Row],[SUB]])</f>
        <v>-</v>
      </c>
      <c r="AO705" s="105">
        <f>BS_CONTROLE[[#This Row],[KM - Inicio]]</f>
        <v>0</v>
      </c>
      <c r="AP705" s="105">
        <f>BS_CONTROLE[[#This Row],[KM - Inicio]]</f>
        <v>0</v>
      </c>
      <c r="AQ705" s="108"/>
      <c r="AR705" s="108"/>
      <c r="AS705" s="108"/>
      <c r="AT705" s="135"/>
      <c r="AU705" s="135"/>
      <c r="AV705" s="13"/>
      <c r="AW705" s="13"/>
      <c r="AX705" s="176" t="str">
        <f>IF(D705="","*",IFERROR(IF(ISODD(COUNT(AR705:AW705)),"ERRO",SUM((AS705-AR705),(AU705-AT705),(AW705-AV705))),"ERRO"))</f>
        <v>*</v>
      </c>
      <c r="AY705" s="153"/>
      <c r="AZ705" s="109"/>
      <c r="BA705" s="9" t="str">
        <f>IFERROR(_xlfn.XLOOKUP(AH705, BS_ATIVIDADE[ATIVIDADE],BS_ATIVIDADE[UNIDADE] ), "*")</f>
        <v>*</v>
      </c>
      <c r="BB705" s="12" t="str" cm="1">
        <f t="array" ref="BB7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5" s="12" t="str" cm="1">
        <f t="array" ref="BC7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5" s="10" t="str" cm="1">
        <f t="array" ref="BD7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5" s="150"/>
      <c r="BF705" s="15"/>
      <c r="BG705" s="16"/>
      <c r="BH705" s="16"/>
      <c r="BI705" s="16"/>
      <c r="BJ705" s="17"/>
      <c r="BK705" s="15"/>
      <c r="BL705" s="130"/>
      <c r="BM705" s="130"/>
      <c r="BN705" s="130"/>
      <c r="BO705" s="17"/>
      <c r="BP705" s="11" t="str">
        <f t="shared" si="39"/>
        <v>Aderente</v>
      </c>
      <c r="BQ705" s="18" t="str">
        <f>IF(OR(B705="",E705=""),"*",AX705/O705)</f>
        <v>*</v>
      </c>
      <c r="BR705" s="18" t="str">
        <f>IF(OR(B705="",E705=""),"*",AZ705/P705)</f>
        <v>*</v>
      </c>
      <c r="BS705" s="210" t="str">
        <f t="shared" si="40"/>
        <v/>
      </c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</row>
    <row r="706" spans="1:122">
      <c r="A706" s="45" t="str">
        <f t="shared" si="38"/>
        <v/>
      </c>
      <c r="B706" s="102"/>
      <c r="C706" s="134" t="str">
        <f>IF(BS_CONTROLE[[#This Row],[DATA]]="","",WEEKNUM(BS_CONTROLE[[#This Row],[DATA]]))</f>
        <v/>
      </c>
      <c r="D706" s="104"/>
      <c r="E706" s="126"/>
      <c r="F706" s="142" t="str">
        <f>IF(D706="","*",VLOOKUP(E706,BS_ATIVIDADE[],3,FALSE))</f>
        <v>*</v>
      </c>
      <c r="G706" s="106"/>
      <c r="H706" s="106"/>
      <c r="I706" s="105"/>
      <c r="J706" s="105"/>
      <c r="K706" s="105"/>
      <c r="L706" s="127" t="str" cm="1">
        <f t="array" ref="L7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6" s="127" t="str" cm="1">
        <f t="array" ref="M7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6" s="106"/>
      <c r="O706" s="106"/>
      <c r="P706" s="105"/>
      <c r="Q706" s="9" t="str">
        <f>IF(E706=0, "*", IFERROR(_xlfn.XLOOKUP(E706, BS_ATIVIDADE[ATIVIDADE], BS_ATIVIDADE[UNIDADE]), "*"))</f>
        <v>*</v>
      </c>
      <c r="R706" s="128" t="str" cm="1">
        <f t="array" ref="R7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6" s="128" t="str" cm="1">
        <f t="array" ref="S7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6" s="10" t="str" cm="1">
        <f t="array" ref="T7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6" s="105"/>
      <c r="V706" s="151"/>
      <c r="W706" s="104"/>
      <c r="X706" s="129"/>
      <c r="Y706" s="104"/>
      <c r="Z706" s="105"/>
      <c r="AA706" s="103"/>
      <c r="AB706" s="152"/>
      <c r="AC706" s="107"/>
      <c r="AD706" s="105"/>
      <c r="AE706" s="105"/>
      <c r="AF706" s="105"/>
      <c r="AG706" s="14"/>
      <c r="AH706" s="126" t="str">
        <f>IF(BS_CONTROLE[[#This Row],[Atividade]]=0, "-", BS_CONTROLE[[#This Row],[Atividade]])</f>
        <v>-</v>
      </c>
      <c r="AI706" s="8" t="str">
        <f>IF(BS_CONTROLE[[#This Row],[Atividade]]=0, "-", BS_CONTROLE[[#This Row],[Atividade]])</f>
        <v>-</v>
      </c>
      <c r="AJ706" s="30">
        <f>BS_CONTROLE[[#This Row],[Local - Partida]]</f>
        <v>0</v>
      </c>
      <c r="AK706" s="30">
        <f>BS_CONTROLE[[#This Row],[Local - Encerramento]]</f>
        <v>0</v>
      </c>
      <c r="AL706" s="105" t="str">
        <f>IF(BS_CONTROLE[[#This Row],[Entre - Estações]]=0, "-", BS_CONTROLE[[#This Row],[Entre - Estações]])</f>
        <v>-</v>
      </c>
      <c r="AM706" s="105" t="str">
        <f>IF(BS_CONTROLE[[#This Row],[SB]]=0, "-", BS_CONTROLE[[#This Row],[SB]])</f>
        <v>-</v>
      </c>
      <c r="AN706" s="105" t="str">
        <f>IF(BS_CONTROLE[[#This Row],[SUB]]=0, "-", BS_CONTROLE[[#This Row],[SUB]])</f>
        <v>-</v>
      </c>
      <c r="AO706" s="105">
        <f>BS_CONTROLE[[#This Row],[KM - Inicio]]</f>
        <v>0</v>
      </c>
      <c r="AP706" s="105">
        <f>BS_CONTROLE[[#This Row],[KM - Inicio]]</f>
        <v>0</v>
      </c>
      <c r="AQ706" s="108"/>
      <c r="AR706" s="108"/>
      <c r="AS706" s="108"/>
      <c r="AT706" s="135"/>
      <c r="AU706" s="135"/>
      <c r="AV706" s="13"/>
      <c r="AW706" s="13"/>
      <c r="AX706" s="176" t="str">
        <f>IF(D706="","*",IFERROR(IF(ISODD(COUNT(AR706:AW706)),"ERRO",SUM((AS706-AR706),(AU706-AT706),(AW706-AV706))),"ERRO"))</f>
        <v>*</v>
      </c>
      <c r="AY706" s="153"/>
      <c r="AZ706" s="109"/>
      <c r="BA706" s="9" t="str">
        <f>IFERROR(_xlfn.XLOOKUP(AH706, BS_ATIVIDADE[ATIVIDADE],BS_ATIVIDADE[UNIDADE] ), "*")</f>
        <v>*</v>
      </c>
      <c r="BB706" s="12" t="str" cm="1">
        <f t="array" ref="BB7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6" s="12" t="str" cm="1">
        <f t="array" ref="BC7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6" s="10" t="str" cm="1">
        <f t="array" ref="BD7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6" s="150"/>
      <c r="BF706" s="15"/>
      <c r="BG706" s="16"/>
      <c r="BH706" s="16"/>
      <c r="BI706" s="16"/>
      <c r="BJ706" s="17"/>
      <c r="BK706" s="15"/>
      <c r="BL706" s="130"/>
      <c r="BM706" s="130"/>
      <c r="BN706" s="130"/>
      <c r="BO706" s="17"/>
      <c r="BP706" s="11" t="str">
        <f t="shared" si="39"/>
        <v>Aderente</v>
      </c>
      <c r="BQ706" s="18" t="str">
        <f>IF(OR(B706="",E706=""),"*",AX706/O706)</f>
        <v>*</v>
      </c>
      <c r="BR706" s="18" t="str">
        <f>IF(OR(B706="",E706=""),"*",AZ706/P706)</f>
        <v>*</v>
      </c>
      <c r="BS706" s="210" t="str">
        <f t="shared" si="40"/>
        <v/>
      </c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</row>
    <row r="707" spans="1:122">
      <c r="A707" s="45" t="str">
        <f t="shared" si="38"/>
        <v/>
      </c>
      <c r="B707" s="102"/>
      <c r="C707" s="134" t="str">
        <f>IF(BS_CONTROLE[[#This Row],[DATA]]="","",WEEKNUM(BS_CONTROLE[[#This Row],[DATA]]))</f>
        <v/>
      </c>
      <c r="D707" s="104"/>
      <c r="E707" s="126"/>
      <c r="F707" s="142" t="str">
        <f>IF(D707="","*",VLOOKUP(E707,BS_ATIVIDADE[],3,FALSE))</f>
        <v>*</v>
      </c>
      <c r="G707" s="106"/>
      <c r="H707" s="106"/>
      <c r="I707" s="105"/>
      <c r="J707" s="105"/>
      <c r="K707" s="105"/>
      <c r="L707" s="127" t="str" cm="1">
        <f t="array" ref="L7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7" s="127" t="str" cm="1">
        <f t="array" ref="M7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7" s="106"/>
      <c r="O707" s="106"/>
      <c r="P707" s="105"/>
      <c r="Q707" s="9" t="str">
        <f>IF(E707=0, "*", IFERROR(_xlfn.XLOOKUP(E707, BS_ATIVIDADE[ATIVIDADE], BS_ATIVIDADE[UNIDADE]), "*"))</f>
        <v>*</v>
      </c>
      <c r="R707" s="128" t="str" cm="1">
        <f t="array" ref="R7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7" s="128" t="str" cm="1">
        <f t="array" ref="S7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7" s="10" t="str" cm="1">
        <f t="array" ref="T7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7" s="105"/>
      <c r="V707" s="151"/>
      <c r="W707" s="104"/>
      <c r="X707" s="129"/>
      <c r="Y707" s="104"/>
      <c r="Z707" s="105"/>
      <c r="AA707" s="103"/>
      <c r="AB707" s="152"/>
      <c r="AC707" s="107"/>
      <c r="AD707" s="105"/>
      <c r="AE707" s="105"/>
      <c r="AF707" s="105"/>
      <c r="AG707" s="14"/>
      <c r="AH707" s="126" t="str">
        <f>IF(BS_CONTROLE[[#This Row],[Atividade]]=0, "-", BS_CONTROLE[[#This Row],[Atividade]])</f>
        <v>-</v>
      </c>
      <c r="AI707" s="8" t="str">
        <f>IF(BS_CONTROLE[[#This Row],[Atividade]]=0, "-", BS_CONTROLE[[#This Row],[Atividade]])</f>
        <v>-</v>
      </c>
      <c r="AJ707" s="30">
        <f>BS_CONTROLE[[#This Row],[Local - Partida]]</f>
        <v>0</v>
      </c>
      <c r="AK707" s="30">
        <f>BS_CONTROLE[[#This Row],[Local - Encerramento]]</f>
        <v>0</v>
      </c>
      <c r="AL707" s="105" t="str">
        <f>IF(BS_CONTROLE[[#This Row],[Entre - Estações]]=0, "-", BS_CONTROLE[[#This Row],[Entre - Estações]])</f>
        <v>-</v>
      </c>
      <c r="AM707" s="105" t="str">
        <f>IF(BS_CONTROLE[[#This Row],[SB]]=0, "-", BS_CONTROLE[[#This Row],[SB]])</f>
        <v>-</v>
      </c>
      <c r="AN707" s="105" t="str">
        <f>IF(BS_CONTROLE[[#This Row],[SUB]]=0, "-", BS_CONTROLE[[#This Row],[SUB]])</f>
        <v>-</v>
      </c>
      <c r="AO707" s="105">
        <f>BS_CONTROLE[[#This Row],[KM - Inicio]]</f>
        <v>0</v>
      </c>
      <c r="AP707" s="105">
        <f>BS_CONTROLE[[#This Row],[KM - Inicio]]</f>
        <v>0</v>
      </c>
      <c r="AQ707" s="108"/>
      <c r="AR707" s="108"/>
      <c r="AS707" s="108"/>
      <c r="AT707" s="135"/>
      <c r="AU707" s="135"/>
      <c r="AV707" s="13"/>
      <c r="AW707" s="13"/>
      <c r="AX707" s="176" t="str">
        <f>IF(D707="","*",IFERROR(IF(ISODD(COUNT(AR707:AW707)),"ERRO",SUM((AS707-AR707),(AU707-AT707),(AW707-AV707))),"ERRO"))</f>
        <v>*</v>
      </c>
      <c r="AY707" s="153"/>
      <c r="AZ707" s="109"/>
      <c r="BA707" s="9" t="str">
        <f>IFERROR(_xlfn.XLOOKUP(AH707, BS_ATIVIDADE[ATIVIDADE],BS_ATIVIDADE[UNIDADE] ), "*")</f>
        <v>*</v>
      </c>
      <c r="BB707" s="12" t="str" cm="1">
        <f t="array" ref="BB7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7" s="12" t="str" cm="1">
        <f t="array" ref="BC7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7" s="10" t="str" cm="1">
        <f t="array" ref="BD7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7" s="150"/>
      <c r="BF707" s="15"/>
      <c r="BG707" s="16"/>
      <c r="BH707" s="16"/>
      <c r="BI707" s="16"/>
      <c r="BJ707" s="17"/>
      <c r="BK707" s="15"/>
      <c r="BL707" s="130"/>
      <c r="BM707" s="130"/>
      <c r="BN707" s="130"/>
      <c r="BO707" s="17"/>
      <c r="BP707" s="11" t="str">
        <f t="shared" si="39"/>
        <v>Aderente</v>
      </c>
      <c r="BQ707" s="18" t="str">
        <f>IF(OR(B707="",E707=""),"*",AX707/O707)</f>
        <v>*</v>
      </c>
      <c r="BR707" s="18" t="str">
        <f>IF(OR(B707="",E707=""),"*",AZ707/P707)</f>
        <v>*</v>
      </c>
      <c r="BS707" s="210" t="str">
        <f t="shared" si="40"/>
        <v/>
      </c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</row>
    <row r="708" spans="1:122">
      <c r="A708" s="45" t="str">
        <f t="shared" si="38"/>
        <v/>
      </c>
      <c r="B708" s="102"/>
      <c r="C708" s="134" t="str">
        <f>IF(BS_CONTROLE[[#This Row],[DATA]]="","",WEEKNUM(BS_CONTROLE[[#This Row],[DATA]]))</f>
        <v/>
      </c>
      <c r="D708" s="104"/>
      <c r="E708" s="126"/>
      <c r="F708" s="142" t="str">
        <f>IF(D708="","*",VLOOKUP(E708,BS_ATIVIDADE[],3,FALSE))</f>
        <v>*</v>
      </c>
      <c r="G708" s="106"/>
      <c r="H708" s="106"/>
      <c r="I708" s="105"/>
      <c r="J708" s="105"/>
      <c r="K708" s="105"/>
      <c r="L708" s="127" t="str" cm="1">
        <f t="array" ref="L7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8" s="127" t="str" cm="1">
        <f t="array" ref="M7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8" s="106"/>
      <c r="O708" s="106"/>
      <c r="P708" s="105"/>
      <c r="Q708" s="9" t="str">
        <f>IF(E708=0, "*", IFERROR(_xlfn.XLOOKUP(E708, BS_ATIVIDADE[ATIVIDADE], BS_ATIVIDADE[UNIDADE]), "*"))</f>
        <v>*</v>
      </c>
      <c r="R708" s="128" t="str" cm="1">
        <f t="array" ref="R7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8" s="128" t="str" cm="1">
        <f t="array" ref="S7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8" s="10" t="str" cm="1">
        <f t="array" ref="T7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8" s="105"/>
      <c r="V708" s="151"/>
      <c r="W708" s="104"/>
      <c r="X708" s="129"/>
      <c r="Y708" s="104"/>
      <c r="Z708" s="105"/>
      <c r="AA708" s="103"/>
      <c r="AB708" s="152"/>
      <c r="AC708" s="107"/>
      <c r="AD708" s="105"/>
      <c r="AE708" s="105"/>
      <c r="AF708" s="105"/>
      <c r="AG708" s="14"/>
      <c r="AH708" s="126" t="str">
        <f>IF(BS_CONTROLE[[#This Row],[Atividade]]=0, "-", BS_CONTROLE[[#This Row],[Atividade]])</f>
        <v>-</v>
      </c>
      <c r="AI708" s="8" t="str">
        <f>IF(BS_CONTROLE[[#This Row],[Atividade]]=0, "-", BS_CONTROLE[[#This Row],[Atividade]])</f>
        <v>-</v>
      </c>
      <c r="AJ708" s="30">
        <f>BS_CONTROLE[[#This Row],[Local - Partida]]</f>
        <v>0</v>
      </c>
      <c r="AK708" s="30">
        <f>BS_CONTROLE[[#This Row],[Local - Encerramento]]</f>
        <v>0</v>
      </c>
      <c r="AL708" s="105" t="str">
        <f>IF(BS_CONTROLE[[#This Row],[Entre - Estações]]=0, "-", BS_CONTROLE[[#This Row],[Entre - Estações]])</f>
        <v>-</v>
      </c>
      <c r="AM708" s="105" t="str">
        <f>IF(BS_CONTROLE[[#This Row],[SB]]=0, "-", BS_CONTROLE[[#This Row],[SB]])</f>
        <v>-</v>
      </c>
      <c r="AN708" s="105" t="str">
        <f>IF(BS_CONTROLE[[#This Row],[SUB]]=0, "-", BS_CONTROLE[[#This Row],[SUB]])</f>
        <v>-</v>
      </c>
      <c r="AO708" s="105">
        <f>BS_CONTROLE[[#This Row],[KM - Inicio]]</f>
        <v>0</v>
      </c>
      <c r="AP708" s="105">
        <f>BS_CONTROLE[[#This Row],[KM - Inicio]]</f>
        <v>0</v>
      </c>
      <c r="AQ708" s="108"/>
      <c r="AR708" s="108"/>
      <c r="AS708" s="108"/>
      <c r="AT708" s="135"/>
      <c r="AU708" s="135"/>
      <c r="AV708" s="13"/>
      <c r="AW708" s="13"/>
      <c r="AX708" s="176" t="str">
        <f>IF(D708="","*",IFERROR(IF(ISODD(COUNT(AR708:AW708)),"ERRO",SUM((AS708-AR708),(AU708-AT708),(AW708-AV708))),"ERRO"))</f>
        <v>*</v>
      </c>
      <c r="AY708" s="153"/>
      <c r="AZ708" s="109"/>
      <c r="BA708" s="9" t="str">
        <f>IFERROR(_xlfn.XLOOKUP(AH708, BS_ATIVIDADE[ATIVIDADE],BS_ATIVIDADE[UNIDADE] ), "*")</f>
        <v>*</v>
      </c>
      <c r="BB708" s="12" t="str" cm="1">
        <f t="array" ref="BB7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8" s="12" t="str" cm="1">
        <f t="array" ref="BC7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8" s="10" t="str" cm="1">
        <f t="array" ref="BD7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8" s="150"/>
      <c r="BF708" s="15"/>
      <c r="BG708" s="16"/>
      <c r="BH708" s="16"/>
      <c r="BI708" s="16"/>
      <c r="BJ708" s="17"/>
      <c r="BK708" s="15"/>
      <c r="BL708" s="130"/>
      <c r="BM708" s="130"/>
      <c r="BN708" s="130"/>
      <c r="BO708" s="17"/>
      <c r="BP708" s="11" t="str">
        <f t="shared" si="39"/>
        <v>Aderente</v>
      </c>
      <c r="BQ708" s="18" t="str">
        <f>IF(OR(B708="",E708=""),"*",AX708/O708)</f>
        <v>*</v>
      </c>
      <c r="BR708" s="18" t="str">
        <f>IF(OR(B708="",E708=""),"*",AZ708/P708)</f>
        <v>*</v>
      </c>
      <c r="BS708" s="210" t="str">
        <f t="shared" si="40"/>
        <v/>
      </c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</row>
    <row r="709" spans="1:122">
      <c r="A709" s="45" t="str">
        <f t="shared" si="38"/>
        <v/>
      </c>
      <c r="B709" s="102"/>
      <c r="C709" s="134" t="str">
        <f>IF(BS_CONTROLE[[#This Row],[DATA]]="","",WEEKNUM(BS_CONTROLE[[#This Row],[DATA]]))</f>
        <v/>
      </c>
      <c r="D709" s="104"/>
      <c r="E709" s="126"/>
      <c r="F709" s="142" t="str">
        <f>IF(D709="","*",VLOOKUP(E709,BS_ATIVIDADE[],3,FALSE))</f>
        <v>*</v>
      </c>
      <c r="G709" s="106"/>
      <c r="H709" s="106"/>
      <c r="I709" s="105"/>
      <c r="J709" s="105"/>
      <c r="K709" s="105"/>
      <c r="L709" s="127" t="str" cm="1">
        <f t="array" ref="L7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09" s="127" t="str" cm="1">
        <f t="array" ref="M7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09" s="106"/>
      <c r="O709" s="106"/>
      <c r="P709" s="105"/>
      <c r="Q709" s="9" t="str">
        <f>IF(E709=0, "*", IFERROR(_xlfn.XLOOKUP(E709, BS_ATIVIDADE[ATIVIDADE], BS_ATIVIDADE[UNIDADE]), "*"))</f>
        <v>*</v>
      </c>
      <c r="R709" s="128" t="str" cm="1">
        <f t="array" ref="R7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09" s="128" t="str" cm="1">
        <f t="array" ref="S7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09" s="10" t="str" cm="1">
        <f t="array" ref="T7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09" s="105"/>
      <c r="V709" s="151"/>
      <c r="W709" s="104"/>
      <c r="X709" s="129"/>
      <c r="Y709" s="104"/>
      <c r="Z709" s="105"/>
      <c r="AA709" s="103"/>
      <c r="AB709" s="152"/>
      <c r="AC709" s="107"/>
      <c r="AD709" s="105"/>
      <c r="AE709" s="105"/>
      <c r="AF709" s="105"/>
      <c r="AG709" s="14"/>
      <c r="AH709" s="126" t="str">
        <f>IF(BS_CONTROLE[[#This Row],[Atividade]]=0, "-", BS_CONTROLE[[#This Row],[Atividade]])</f>
        <v>-</v>
      </c>
      <c r="AI709" s="8" t="str">
        <f>IF(BS_CONTROLE[[#This Row],[Atividade]]=0, "-", BS_CONTROLE[[#This Row],[Atividade]])</f>
        <v>-</v>
      </c>
      <c r="AJ709" s="30">
        <f>BS_CONTROLE[[#This Row],[Local - Partida]]</f>
        <v>0</v>
      </c>
      <c r="AK709" s="30">
        <f>BS_CONTROLE[[#This Row],[Local - Encerramento]]</f>
        <v>0</v>
      </c>
      <c r="AL709" s="105" t="str">
        <f>IF(BS_CONTROLE[[#This Row],[Entre - Estações]]=0, "-", BS_CONTROLE[[#This Row],[Entre - Estações]])</f>
        <v>-</v>
      </c>
      <c r="AM709" s="105" t="str">
        <f>IF(BS_CONTROLE[[#This Row],[SB]]=0, "-", BS_CONTROLE[[#This Row],[SB]])</f>
        <v>-</v>
      </c>
      <c r="AN709" s="105" t="str">
        <f>IF(BS_CONTROLE[[#This Row],[SUB]]=0, "-", BS_CONTROLE[[#This Row],[SUB]])</f>
        <v>-</v>
      </c>
      <c r="AO709" s="105">
        <f>BS_CONTROLE[[#This Row],[KM - Inicio]]</f>
        <v>0</v>
      </c>
      <c r="AP709" s="105">
        <f>BS_CONTROLE[[#This Row],[KM - Inicio]]</f>
        <v>0</v>
      </c>
      <c r="AQ709" s="108"/>
      <c r="AR709" s="108"/>
      <c r="AS709" s="108"/>
      <c r="AT709" s="135"/>
      <c r="AU709" s="135"/>
      <c r="AV709" s="13"/>
      <c r="AW709" s="13"/>
      <c r="AX709" s="176" t="str">
        <f>IF(D709="","*",IFERROR(IF(ISODD(COUNT(AR709:AW709)),"ERRO",SUM((AS709-AR709),(AU709-AT709),(AW709-AV709))),"ERRO"))</f>
        <v>*</v>
      </c>
      <c r="AY709" s="153"/>
      <c r="AZ709" s="109"/>
      <c r="BA709" s="9" t="str">
        <f>IFERROR(_xlfn.XLOOKUP(AH709, BS_ATIVIDADE[ATIVIDADE],BS_ATIVIDADE[UNIDADE] ), "*")</f>
        <v>*</v>
      </c>
      <c r="BB709" s="12" t="str" cm="1">
        <f t="array" ref="BB7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09" s="12" t="str" cm="1">
        <f t="array" ref="BC7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09" s="10" t="str" cm="1">
        <f t="array" ref="BD7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09" s="150"/>
      <c r="BF709" s="15"/>
      <c r="BG709" s="16"/>
      <c r="BH709" s="16"/>
      <c r="BI709" s="16"/>
      <c r="BJ709" s="17"/>
      <c r="BK709" s="15"/>
      <c r="BL709" s="130"/>
      <c r="BM709" s="130"/>
      <c r="BN709" s="130"/>
      <c r="BO709" s="17"/>
      <c r="BP709" s="11" t="str">
        <f t="shared" si="39"/>
        <v>Aderente</v>
      </c>
      <c r="BQ709" s="18" t="str">
        <f>IF(OR(B709="",E709=""),"*",AX709/O709)</f>
        <v>*</v>
      </c>
      <c r="BR709" s="18" t="str">
        <f>IF(OR(B709="",E709=""),"*",AZ709/P709)</f>
        <v>*</v>
      </c>
      <c r="BS709" s="210" t="str">
        <f t="shared" si="40"/>
        <v/>
      </c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</row>
    <row r="710" spans="1:122">
      <c r="A710" s="45" t="str">
        <f t="shared" si="38"/>
        <v/>
      </c>
      <c r="B710" s="102"/>
      <c r="C710" s="134" t="str">
        <f>IF(BS_CONTROLE[[#This Row],[DATA]]="","",WEEKNUM(BS_CONTROLE[[#This Row],[DATA]]))</f>
        <v/>
      </c>
      <c r="D710" s="104"/>
      <c r="E710" s="126"/>
      <c r="F710" s="142" t="str">
        <f>IF(D710="","*",VLOOKUP(E710,BS_ATIVIDADE[],3,FALSE))</f>
        <v>*</v>
      </c>
      <c r="G710" s="106"/>
      <c r="H710" s="106"/>
      <c r="I710" s="105"/>
      <c r="J710" s="105"/>
      <c r="K710" s="105"/>
      <c r="L710" s="127" t="str" cm="1">
        <f t="array" ref="L7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0" s="127" t="str" cm="1">
        <f t="array" ref="M7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0" s="106"/>
      <c r="O710" s="106"/>
      <c r="P710" s="105"/>
      <c r="Q710" s="9" t="str">
        <f>IF(E710=0, "*", IFERROR(_xlfn.XLOOKUP(E710, BS_ATIVIDADE[ATIVIDADE], BS_ATIVIDADE[UNIDADE]), "*"))</f>
        <v>*</v>
      </c>
      <c r="R710" s="128" t="str" cm="1">
        <f t="array" ref="R7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0" s="128" t="str" cm="1">
        <f t="array" ref="S7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0" s="10" t="str" cm="1">
        <f t="array" ref="T7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0" s="105"/>
      <c r="V710" s="151"/>
      <c r="W710" s="104"/>
      <c r="X710" s="129"/>
      <c r="Y710" s="104"/>
      <c r="Z710" s="105"/>
      <c r="AA710" s="103"/>
      <c r="AB710" s="152"/>
      <c r="AC710" s="107"/>
      <c r="AD710" s="105"/>
      <c r="AE710" s="105"/>
      <c r="AF710" s="105"/>
      <c r="AG710" s="14"/>
      <c r="AH710" s="126" t="str">
        <f>IF(BS_CONTROLE[[#This Row],[Atividade]]=0, "-", BS_CONTROLE[[#This Row],[Atividade]])</f>
        <v>-</v>
      </c>
      <c r="AI710" s="8" t="str">
        <f>IF(BS_CONTROLE[[#This Row],[Atividade]]=0, "-", BS_CONTROLE[[#This Row],[Atividade]])</f>
        <v>-</v>
      </c>
      <c r="AJ710" s="30">
        <f>BS_CONTROLE[[#This Row],[Local - Partida]]</f>
        <v>0</v>
      </c>
      <c r="AK710" s="30">
        <f>BS_CONTROLE[[#This Row],[Local - Encerramento]]</f>
        <v>0</v>
      </c>
      <c r="AL710" s="105" t="str">
        <f>IF(BS_CONTROLE[[#This Row],[Entre - Estações]]=0, "-", BS_CONTROLE[[#This Row],[Entre - Estações]])</f>
        <v>-</v>
      </c>
      <c r="AM710" s="105" t="str">
        <f>IF(BS_CONTROLE[[#This Row],[SB]]=0, "-", BS_CONTROLE[[#This Row],[SB]])</f>
        <v>-</v>
      </c>
      <c r="AN710" s="105" t="str">
        <f>IF(BS_CONTROLE[[#This Row],[SUB]]=0, "-", BS_CONTROLE[[#This Row],[SUB]])</f>
        <v>-</v>
      </c>
      <c r="AO710" s="105">
        <f>BS_CONTROLE[[#This Row],[KM - Inicio]]</f>
        <v>0</v>
      </c>
      <c r="AP710" s="105">
        <f>BS_CONTROLE[[#This Row],[KM - Inicio]]</f>
        <v>0</v>
      </c>
      <c r="AQ710" s="108"/>
      <c r="AR710" s="108"/>
      <c r="AS710" s="108"/>
      <c r="AT710" s="135"/>
      <c r="AU710" s="135"/>
      <c r="AV710" s="13"/>
      <c r="AW710" s="13"/>
      <c r="AX710" s="176" t="str">
        <f>IF(D710="","*",IFERROR(IF(ISODD(COUNT(AR710:AW710)),"ERRO",SUM((AS710-AR710),(AU710-AT710),(AW710-AV710))),"ERRO"))</f>
        <v>*</v>
      </c>
      <c r="AY710" s="153"/>
      <c r="AZ710" s="109"/>
      <c r="BA710" s="9" t="str">
        <f>IFERROR(_xlfn.XLOOKUP(AH710, BS_ATIVIDADE[ATIVIDADE],BS_ATIVIDADE[UNIDADE] ), "*")</f>
        <v>*</v>
      </c>
      <c r="BB710" s="12" t="str" cm="1">
        <f t="array" ref="BB7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0" s="12" t="str" cm="1">
        <f t="array" ref="BC7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0" s="10" t="str" cm="1">
        <f t="array" ref="BD7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0" s="150"/>
      <c r="BF710" s="15"/>
      <c r="BG710" s="16"/>
      <c r="BH710" s="16"/>
      <c r="BI710" s="16"/>
      <c r="BJ710" s="17"/>
      <c r="BK710" s="15"/>
      <c r="BL710" s="130"/>
      <c r="BM710" s="130"/>
      <c r="BN710" s="130"/>
      <c r="BO710" s="17"/>
      <c r="BP710" s="11" t="str">
        <f t="shared" si="39"/>
        <v>Aderente</v>
      </c>
      <c r="BQ710" s="18" t="str">
        <f>IF(OR(B710="",E710=""),"*",AX710/O710)</f>
        <v>*</v>
      </c>
      <c r="BR710" s="18" t="str">
        <f>IF(OR(B710="",E710=""),"*",AZ710/P710)</f>
        <v>*</v>
      </c>
      <c r="BS710" s="210" t="str">
        <f t="shared" si="40"/>
        <v/>
      </c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</row>
    <row r="711" spans="1:122">
      <c r="A711" s="45" t="str">
        <f t="shared" si="38"/>
        <v/>
      </c>
      <c r="B711" s="102"/>
      <c r="C711" s="134" t="str">
        <f>IF(BS_CONTROLE[[#This Row],[DATA]]="","",WEEKNUM(BS_CONTROLE[[#This Row],[DATA]]))</f>
        <v/>
      </c>
      <c r="D711" s="104"/>
      <c r="E711" s="126"/>
      <c r="F711" s="142" t="str">
        <f>IF(D711="","*",VLOOKUP(E711,BS_ATIVIDADE[],3,FALSE))</f>
        <v>*</v>
      </c>
      <c r="G711" s="106"/>
      <c r="H711" s="106"/>
      <c r="I711" s="105"/>
      <c r="J711" s="105"/>
      <c r="K711" s="105"/>
      <c r="L711" s="127" t="str" cm="1">
        <f t="array" ref="L7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1" s="127" t="str" cm="1">
        <f t="array" ref="M7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1" s="106"/>
      <c r="O711" s="106"/>
      <c r="P711" s="105"/>
      <c r="Q711" s="9" t="str">
        <f>IF(E711=0, "*", IFERROR(_xlfn.XLOOKUP(E711, BS_ATIVIDADE[ATIVIDADE], BS_ATIVIDADE[UNIDADE]), "*"))</f>
        <v>*</v>
      </c>
      <c r="R711" s="128" t="str" cm="1">
        <f t="array" ref="R7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1" s="128" t="str" cm="1">
        <f t="array" ref="S7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1" s="10" t="str" cm="1">
        <f t="array" ref="T7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1" s="105"/>
      <c r="V711" s="151"/>
      <c r="W711" s="104"/>
      <c r="X711" s="129"/>
      <c r="Y711" s="104"/>
      <c r="Z711" s="105"/>
      <c r="AA711" s="103"/>
      <c r="AB711" s="152"/>
      <c r="AC711" s="107"/>
      <c r="AD711" s="105"/>
      <c r="AE711" s="105"/>
      <c r="AF711" s="105"/>
      <c r="AG711" s="14"/>
      <c r="AH711" s="126" t="str">
        <f>IF(BS_CONTROLE[[#This Row],[Atividade]]=0, "-", BS_CONTROLE[[#This Row],[Atividade]])</f>
        <v>-</v>
      </c>
      <c r="AI711" s="8" t="str">
        <f>IF(BS_CONTROLE[[#This Row],[Atividade]]=0, "-", BS_CONTROLE[[#This Row],[Atividade]])</f>
        <v>-</v>
      </c>
      <c r="AJ711" s="30">
        <f>BS_CONTROLE[[#This Row],[Local - Partida]]</f>
        <v>0</v>
      </c>
      <c r="AK711" s="30">
        <f>BS_CONTROLE[[#This Row],[Local - Encerramento]]</f>
        <v>0</v>
      </c>
      <c r="AL711" s="105" t="str">
        <f>IF(BS_CONTROLE[[#This Row],[Entre - Estações]]=0, "-", BS_CONTROLE[[#This Row],[Entre - Estações]])</f>
        <v>-</v>
      </c>
      <c r="AM711" s="105" t="str">
        <f>IF(BS_CONTROLE[[#This Row],[SB]]=0, "-", BS_CONTROLE[[#This Row],[SB]])</f>
        <v>-</v>
      </c>
      <c r="AN711" s="105" t="str">
        <f>IF(BS_CONTROLE[[#This Row],[SUB]]=0, "-", BS_CONTROLE[[#This Row],[SUB]])</f>
        <v>-</v>
      </c>
      <c r="AO711" s="105">
        <f>BS_CONTROLE[[#This Row],[KM - Inicio]]</f>
        <v>0</v>
      </c>
      <c r="AP711" s="105">
        <f>BS_CONTROLE[[#This Row],[KM - Inicio]]</f>
        <v>0</v>
      </c>
      <c r="AQ711" s="108"/>
      <c r="AR711" s="108"/>
      <c r="AS711" s="108"/>
      <c r="AT711" s="135"/>
      <c r="AU711" s="135"/>
      <c r="AV711" s="13"/>
      <c r="AW711" s="13"/>
      <c r="AX711" s="176" t="str">
        <f>IF(D711="","*",IFERROR(IF(ISODD(COUNT(AR711:AW711)),"ERRO",SUM((AS711-AR711),(AU711-AT711),(AW711-AV711))),"ERRO"))</f>
        <v>*</v>
      </c>
      <c r="AY711" s="153"/>
      <c r="AZ711" s="109"/>
      <c r="BA711" s="9" t="str">
        <f>IFERROR(_xlfn.XLOOKUP(AH711, BS_ATIVIDADE[ATIVIDADE],BS_ATIVIDADE[UNIDADE] ), "*")</f>
        <v>*</v>
      </c>
      <c r="BB711" s="12" t="str" cm="1">
        <f t="array" ref="BB7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1" s="12" t="str" cm="1">
        <f t="array" ref="BC7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1" s="10" t="str" cm="1">
        <f t="array" ref="BD7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1" s="150"/>
      <c r="BF711" s="15"/>
      <c r="BG711" s="16"/>
      <c r="BH711" s="16"/>
      <c r="BI711" s="16"/>
      <c r="BJ711" s="17"/>
      <c r="BK711" s="15"/>
      <c r="BL711" s="130"/>
      <c r="BM711" s="130"/>
      <c r="BN711" s="130"/>
      <c r="BO711" s="17"/>
      <c r="BP711" s="11" t="str">
        <f t="shared" si="39"/>
        <v>Aderente</v>
      </c>
      <c r="BQ711" s="18" t="str">
        <f>IF(OR(B711="",E711=""),"*",AX711/O711)</f>
        <v>*</v>
      </c>
      <c r="BR711" s="18" t="str">
        <f>IF(OR(B711="",E711=""),"*",AZ711/P711)</f>
        <v>*</v>
      </c>
      <c r="BS711" s="210" t="str">
        <f t="shared" si="40"/>
        <v/>
      </c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</row>
    <row r="712" spans="1:122">
      <c r="A712" s="45" t="str">
        <f t="shared" si="38"/>
        <v/>
      </c>
      <c r="B712" s="102"/>
      <c r="C712" s="134" t="str">
        <f>IF(BS_CONTROLE[[#This Row],[DATA]]="","",WEEKNUM(BS_CONTROLE[[#This Row],[DATA]]))</f>
        <v/>
      </c>
      <c r="D712" s="104"/>
      <c r="E712" s="126"/>
      <c r="F712" s="142" t="str">
        <f>IF(D712="","*",VLOOKUP(E712,BS_ATIVIDADE[],3,FALSE))</f>
        <v>*</v>
      </c>
      <c r="G712" s="106"/>
      <c r="H712" s="106"/>
      <c r="I712" s="105"/>
      <c r="J712" s="105"/>
      <c r="K712" s="105"/>
      <c r="L712" s="127" t="str" cm="1">
        <f t="array" ref="L7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2" s="127" t="str" cm="1">
        <f t="array" ref="M7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2" s="106"/>
      <c r="O712" s="106"/>
      <c r="P712" s="105"/>
      <c r="Q712" s="9" t="str">
        <f>IF(E712=0, "*", IFERROR(_xlfn.XLOOKUP(E712, BS_ATIVIDADE[ATIVIDADE], BS_ATIVIDADE[UNIDADE]), "*"))</f>
        <v>*</v>
      </c>
      <c r="R712" s="128" t="str" cm="1">
        <f t="array" ref="R7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2" s="128" t="str" cm="1">
        <f t="array" ref="S7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2" s="10" t="str" cm="1">
        <f t="array" ref="T7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2" s="105"/>
      <c r="V712" s="151"/>
      <c r="W712" s="104"/>
      <c r="X712" s="129"/>
      <c r="Y712" s="104"/>
      <c r="Z712" s="105"/>
      <c r="AA712" s="103"/>
      <c r="AB712" s="152"/>
      <c r="AC712" s="107"/>
      <c r="AD712" s="105"/>
      <c r="AE712" s="105"/>
      <c r="AF712" s="105"/>
      <c r="AG712" s="14"/>
      <c r="AH712" s="126" t="str">
        <f>IF(BS_CONTROLE[[#This Row],[Atividade]]=0, "-", BS_CONTROLE[[#This Row],[Atividade]])</f>
        <v>-</v>
      </c>
      <c r="AI712" s="8" t="str">
        <f>IF(BS_CONTROLE[[#This Row],[Atividade]]=0, "-", BS_CONTROLE[[#This Row],[Atividade]])</f>
        <v>-</v>
      </c>
      <c r="AJ712" s="30">
        <f>BS_CONTROLE[[#This Row],[Local - Partida]]</f>
        <v>0</v>
      </c>
      <c r="AK712" s="30">
        <f>BS_CONTROLE[[#This Row],[Local - Encerramento]]</f>
        <v>0</v>
      </c>
      <c r="AL712" s="105" t="str">
        <f>IF(BS_CONTROLE[[#This Row],[Entre - Estações]]=0, "-", BS_CONTROLE[[#This Row],[Entre - Estações]])</f>
        <v>-</v>
      </c>
      <c r="AM712" s="105" t="str">
        <f>IF(BS_CONTROLE[[#This Row],[SB]]=0, "-", BS_CONTROLE[[#This Row],[SB]])</f>
        <v>-</v>
      </c>
      <c r="AN712" s="105" t="str">
        <f>IF(BS_CONTROLE[[#This Row],[SUB]]=0, "-", BS_CONTROLE[[#This Row],[SUB]])</f>
        <v>-</v>
      </c>
      <c r="AO712" s="105">
        <f>BS_CONTROLE[[#This Row],[KM - Inicio]]</f>
        <v>0</v>
      </c>
      <c r="AP712" s="105">
        <f>BS_CONTROLE[[#This Row],[KM - Inicio]]</f>
        <v>0</v>
      </c>
      <c r="AQ712" s="108"/>
      <c r="AR712" s="108"/>
      <c r="AS712" s="108"/>
      <c r="AT712" s="135"/>
      <c r="AU712" s="135"/>
      <c r="AV712" s="13"/>
      <c r="AW712" s="13"/>
      <c r="AX712" s="176" t="str">
        <f>IF(D712="","*",IFERROR(IF(ISODD(COUNT(AR712:AW712)),"ERRO",SUM((AS712-AR712),(AU712-AT712),(AW712-AV712))),"ERRO"))</f>
        <v>*</v>
      </c>
      <c r="AY712" s="153"/>
      <c r="AZ712" s="109"/>
      <c r="BA712" s="9" t="str">
        <f>IFERROR(_xlfn.XLOOKUP(AH712, BS_ATIVIDADE[ATIVIDADE],BS_ATIVIDADE[UNIDADE] ), "*")</f>
        <v>*</v>
      </c>
      <c r="BB712" s="12" t="str" cm="1">
        <f t="array" ref="BB7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2" s="12" t="str" cm="1">
        <f t="array" ref="BC7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2" s="10" t="str" cm="1">
        <f t="array" ref="BD7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2" s="150"/>
      <c r="BF712" s="15"/>
      <c r="BG712" s="16"/>
      <c r="BH712" s="16"/>
      <c r="BI712" s="16"/>
      <c r="BJ712" s="17"/>
      <c r="BK712" s="15"/>
      <c r="BL712" s="130"/>
      <c r="BM712" s="130"/>
      <c r="BN712" s="130"/>
      <c r="BO712" s="17"/>
      <c r="BP712" s="11" t="str">
        <f t="shared" si="39"/>
        <v>Aderente</v>
      </c>
      <c r="BQ712" s="18" t="str">
        <f>IF(OR(B712="",E712=""),"*",AX712/O712)</f>
        <v>*</v>
      </c>
      <c r="BR712" s="18" t="str">
        <f>IF(OR(B712="",E712=""),"*",AZ712/P712)</f>
        <v>*</v>
      </c>
      <c r="BS712" s="210" t="str">
        <f t="shared" si="40"/>
        <v/>
      </c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</row>
    <row r="713" spans="1:122">
      <c r="A713" s="45" t="str">
        <f t="shared" si="38"/>
        <v/>
      </c>
      <c r="B713" s="102"/>
      <c r="C713" s="134" t="str">
        <f>IF(BS_CONTROLE[[#This Row],[DATA]]="","",WEEKNUM(BS_CONTROLE[[#This Row],[DATA]]))</f>
        <v/>
      </c>
      <c r="D713" s="104"/>
      <c r="E713" s="126"/>
      <c r="F713" s="142" t="str">
        <f>IF(D713="","*",VLOOKUP(E713,BS_ATIVIDADE[],3,FALSE))</f>
        <v>*</v>
      </c>
      <c r="G713" s="106"/>
      <c r="H713" s="106"/>
      <c r="I713" s="105"/>
      <c r="J713" s="105"/>
      <c r="K713" s="105"/>
      <c r="L713" s="127" t="str" cm="1">
        <f t="array" ref="L7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3" s="127" t="str" cm="1">
        <f t="array" ref="M7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3" s="106"/>
      <c r="O713" s="106"/>
      <c r="P713" s="105"/>
      <c r="Q713" s="9" t="str">
        <f>IF(E713=0, "*", IFERROR(_xlfn.XLOOKUP(E713, BS_ATIVIDADE[ATIVIDADE], BS_ATIVIDADE[UNIDADE]), "*"))</f>
        <v>*</v>
      </c>
      <c r="R713" s="128" t="str" cm="1">
        <f t="array" ref="R7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3" s="128" t="str" cm="1">
        <f t="array" ref="S7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3" s="10" t="str" cm="1">
        <f t="array" ref="T7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3" s="105"/>
      <c r="V713" s="151"/>
      <c r="W713" s="104"/>
      <c r="X713" s="129"/>
      <c r="Y713" s="104"/>
      <c r="Z713" s="105"/>
      <c r="AA713" s="103"/>
      <c r="AB713" s="152"/>
      <c r="AC713" s="107"/>
      <c r="AD713" s="105"/>
      <c r="AE713" s="105"/>
      <c r="AF713" s="105"/>
      <c r="AG713" s="14"/>
      <c r="AH713" s="126" t="str">
        <f>IF(BS_CONTROLE[[#This Row],[Atividade]]=0, "-", BS_CONTROLE[[#This Row],[Atividade]])</f>
        <v>-</v>
      </c>
      <c r="AI713" s="8" t="str">
        <f>IF(BS_CONTROLE[[#This Row],[Atividade]]=0, "-", BS_CONTROLE[[#This Row],[Atividade]])</f>
        <v>-</v>
      </c>
      <c r="AJ713" s="30">
        <f>BS_CONTROLE[[#This Row],[Local - Partida]]</f>
        <v>0</v>
      </c>
      <c r="AK713" s="30">
        <f>BS_CONTROLE[[#This Row],[Local - Encerramento]]</f>
        <v>0</v>
      </c>
      <c r="AL713" s="105" t="str">
        <f>IF(BS_CONTROLE[[#This Row],[Entre - Estações]]=0, "-", BS_CONTROLE[[#This Row],[Entre - Estações]])</f>
        <v>-</v>
      </c>
      <c r="AM713" s="105" t="str">
        <f>IF(BS_CONTROLE[[#This Row],[SB]]=0, "-", BS_CONTROLE[[#This Row],[SB]])</f>
        <v>-</v>
      </c>
      <c r="AN713" s="105" t="str">
        <f>IF(BS_CONTROLE[[#This Row],[SUB]]=0, "-", BS_CONTROLE[[#This Row],[SUB]])</f>
        <v>-</v>
      </c>
      <c r="AO713" s="105">
        <f>BS_CONTROLE[[#This Row],[KM - Inicio]]</f>
        <v>0</v>
      </c>
      <c r="AP713" s="105">
        <f>BS_CONTROLE[[#This Row],[KM - Inicio]]</f>
        <v>0</v>
      </c>
      <c r="AQ713" s="108"/>
      <c r="AR713" s="108"/>
      <c r="AS713" s="108"/>
      <c r="AT713" s="135"/>
      <c r="AU713" s="135"/>
      <c r="AV713" s="13"/>
      <c r="AW713" s="13"/>
      <c r="AX713" s="176" t="str">
        <f>IF(D713="","*",IFERROR(IF(ISODD(COUNT(AR713:AW713)),"ERRO",SUM((AS713-AR713),(AU713-AT713),(AW713-AV713))),"ERRO"))</f>
        <v>*</v>
      </c>
      <c r="AY713" s="153"/>
      <c r="AZ713" s="109"/>
      <c r="BA713" s="9" t="str">
        <f>IFERROR(_xlfn.XLOOKUP(AH713, BS_ATIVIDADE[ATIVIDADE],BS_ATIVIDADE[UNIDADE] ), "*")</f>
        <v>*</v>
      </c>
      <c r="BB713" s="12" t="str" cm="1">
        <f t="array" ref="BB7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3" s="12" t="str" cm="1">
        <f t="array" ref="BC7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3" s="10" t="str" cm="1">
        <f t="array" ref="BD7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3" s="150"/>
      <c r="BF713" s="15"/>
      <c r="BG713" s="16"/>
      <c r="BH713" s="16"/>
      <c r="BI713" s="16"/>
      <c r="BJ713" s="17"/>
      <c r="BK713" s="15"/>
      <c r="BL713" s="130"/>
      <c r="BM713" s="130"/>
      <c r="BN713" s="130"/>
      <c r="BO713" s="17"/>
      <c r="BP713" s="11" t="str">
        <f t="shared" si="39"/>
        <v>Aderente</v>
      </c>
      <c r="BQ713" s="18" t="str">
        <f>IF(OR(B713="",E713=""),"*",AX713/O713)</f>
        <v>*</v>
      </c>
      <c r="BR713" s="18" t="str">
        <f>IF(OR(B713="",E713=""),"*",AZ713/P713)</f>
        <v>*</v>
      </c>
      <c r="BS713" s="210" t="str">
        <f t="shared" si="40"/>
        <v/>
      </c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</row>
    <row r="714" spans="1:122">
      <c r="A714" s="45" t="str">
        <f t="shared" si="38"/>
        <v/>
      </c>
      <c r="B714" s="102"/>
      <c r="C714" s="134" t="str">
        <f>IF(BS_CONTROLE[[#This Row],[DATA]]="","",WEEKNUM(BS_CONTROLE[[#This Row],[DATA]]))</f>
        <v/>
      </c>
      <c r="D714" s="104"/>
      <c r="E714" s="126"/>
      <c r="F714" s="142" t="str">
        <f>IF(D714="","*",VLOOKUP(E714,BS_ATIVIDADE[],3,FALSE))</f>
        <v>*</v>
      </c>
      <c r="G714" s="106"/>
      <c r="H714" s="106"/>
      <c r="I714" s="105"/>
      <c r="J714" s="105"/>
      <c r="K714" s="105"/>
      <c r="L714" s="127" t="str" cm="1">
        <f t="array" ref="L7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4" s="127" t="str" cm="1">
        <f t="array" ref="M7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4" s="106"/>
      <c r="O714" s="106"/>
      <c r="P714" s="105"/>
      <c r="Q714" s="9" t="str">
        <f>IF(E714=0, "*", IFERROR(_xlfn.XLOOKUP(E714, BS_ATIVIDADE[ATIVIDADE], BS_ATIVIDADE[UNIDADE]), "*"))</f>
        <v>*</v>
      </c>
      <c r="R714" s="128" t="str" cm="1">
        <f t="array" ref="R7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4" s="128" t="str" cm="1">
        <f t="array" ref="S7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4" s="10" t="str" cm="1">
        <f t="array" ref="T7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4" s="105"/>
      <c r="V714" s="151"/>
      <c r="W714" s="104"/>
      <c r="X714" s="129"/>
      <c r="Y714" s="104"/>
      <c r="Z714" s="105"/>
      <c r="AA714" s="103"/>
      <c r="AB714" s="152"/>
      <c r="AC714" s="107"/>
      <c r="AD714" s="105"/>
      <c r="AE714" s="105"/>
      <c r="AF714" s="105"/>
      <c r="AG714" s="14"/>
      <c r="AH714" s="126" t="str">
        <f>IF(BS_CONTROLE[[#This Row],[Atividade]]=0, "-", BS_CONTROLE[[#This Row],[Atividade]])</f>
        <v>-</v>
      </c>
      <c r="AI714" s="8" t="str">
        <f>IF(BS_CONTROLE[[#This Row],[Atividade]]=0, "-", BS_CONTROLE[[#This Row],[Atividade]])</f>
        <v>-</v>
      </c>
      <c r="AJ714" s="30">
        <f>BS_CONTROLE[[#This Row],[Local - Partida]]</f>
        <v>0</v>
      </c>
      <c r="AK714" s="30">
        <f>BS_CONTROLE[[#This Row],[Local - Encerramento]]</f>
        <v>0</v>
      </c>
      <c r="AL714" s="105" t="str">
        <f>IF(BS_CONTROLE[[#This Row],[Entre - Estações]]=0, "-", BS_CONTROLE[[#This Row],[Entre - Estações]])</f>
        <v>-</v>
      </c>
      <c r="AM714" s="105" t="str">
        <f>IF(BS_CONTROLE[[#This Row],[SB]]=0, "-", BS_CONTROLE[[#This Row],[SB]])</f>
        <v>-</v>
      </c>
      <c r="AN714" s="105" t="str">
        <f>IF(BS_CONTROLE[[#This Row],[SUB]]=0, "-", BS_CONTROLE[[#This Row],[SUB]])</f>
        <v>-</v>
      </c>
      <c r="AO714" s="105">
        <f>BS_CONTROLE[[#This Row],[KM - Inicio]]</f>
        <v>0</v>
      </c>
      <c r="AP714" s="105">
        <f>BS_CONTROLE[[#This Row],[KM - Inicio]]</f>
        <v>0</v>
      </c>
      <c r="AQ714" s="108"/>
      <c r="AR714" s="108"/>
      <c r="AS714" s="108"/>
      <c r="AT714" s="135"/>
      <c r="AU714" s="135"/>
      <c r="AV714" s="13"/>
      <c r="AW714" s="13"/>
      <c r="AX714" s="176" t="str">
        <f>IF(D714="","*",IFERROR(IF(ISODD(COUNT(AR714:AW714)),"ERRO",SUM((AS714-AR714),(AU714-AT714),(AW714-AV714))),"ERRO"))</f>
        <v>*</v>
      </c>
      <c r="AY714" s="153"/>
      <c r="AZ714" s="109"/>
      <c r="BA714" s="9" t="str">
        <f>IFERROR(_xlfn.XLOOKUP(AH714, BS_ATIVIDADE[ATIVIDADE],BS_ATIVIDADE[UNIDADE] ), "*")</f>
        <v>*</v>
      </c>
      <c r="BB714" s="12" t="str" cm="1">
        <f t="array" ref="BB7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4" s="12" t="str" cm="1">
        <f t="array" ref="BC7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4" s="10" t="str" cm="1">
        <f t="array" ref="BD7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4" s="150"/>
      <c r="BF714" s="15"/>
      <c r="BG714" s="16"/>
      <c r="BH714" s="16"/>
      <c r="BI714" s="16"/>
      <c r="BJ714" s="17"/>
      <c r="BK714" s="15"/>
      <c r="BL714" s="130"/>
      <c r="BM714" s="130"/>
      <c r="BN714" s="130"/>
      <c r="BO714" s="17"/>
      <c r="BP714" s="11" t="str">
        <f t="shared" si="39"/>
        <v>Aderente</v>
      </c>
      <c r="BQ714" s="18" t="str">
        <f>IF(OR(B714="",E714=""),"*",AX714/O714)</f>
        <v>*</v>
      </c>
      <c r="BR714" s="18" t="str">
        <f>IF(OR(B714="",E714=""),"*",AZ714/P714)</f>
        <v>*</v>
      </c>
      <c r="BS714" s="210" t="str">
        <f t="shared" si="40"/>
        <v/>
      </c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</row>
    <row r="715" spans="1:122">
      <c r="A715" s="45" t="str">
        <f t="shared" si="38"/>
        <v/>
      </c>
      <c r="B715" s="102"/>
      <c r="C715" s="134" t="str">
        <f>IF(BS_CONTROLE[[#This Row],[DATA]]="","",WEEKNUM(BS_CONTROLE[[#This Row],[DATA]]))</f>
        <v/>
      </c>
      <c r="D715" s="104"/>
      <c r="E715" s="126"/>
      <c r="F715" s="142" t="str">
        <f>IF(D715="","*",VLOOKUP(E715,BS_ATIVIDADE[],3,FALSE))</f>
        <v>*</v>
      </c>
      <c r="G715" s="106"/>
      <c r="H715" s="106"/>
      <c r="I715" s="105"/>
      <c r="J715" s="105"/>
      <c r="K715" s="105"/>
      <c r="L715" s="127" t="str" cm="1">
        <f t="array" ref="L7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5" s="127" t="str" cm="1">
        <f t="array" ref="M7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5" s="106"/>
      <c r="O715" s="106"/>
      <c r="P715" s="105"/>
      <c r="Q715" s="9" t="str">
        <f>IF(E715=0, "*", IFERROR(_xlfn.XLOOKUP(E715, BS_ATIVIDADE[ATIVIDADE], BS_ATIVIDADE[UNIDADE]), "*"))</f>
        <v>*</v>
      </c>
      <c r="R715" s="128" t="str" cm="1">
        <f t="array" ref="R7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5" s="128" t="str" cm="1">
        <f t="array" ref="S7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5" s="10" t="str" cm="1">
        <f t="array" ref="T7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5" s="105"/>
      <c r="V715" s="151"/>
      <c r="W715" s="104"/>
      <c r="X715" s="129"/>
      <c r="Y715" s="104"/>
      <c r="Z715" s="105"/>
      <c r="AA715" s="103"/>
      <c r="AB715" s="152"/>
      <c r="AC715" s="107"/>
      <c r="AD715" s="105"/>
      <c r="AE715" s="105"/>
      <c r="AF715" s="105"/>
      <c r="AG715" s="14"/>
      <c r="AH715" s="126" t="str">
        <f>IF(BS_CONTROLE[[#This Row],[Atividade]]=0, "-", BS_CONTROLE[[#This Row],[Atividade]])</f>
        <v>-</v>
      </c>
      <c r="AI715" s="8" t="str">
        <f>IF(BS_CONTROLE[[#This Row],[Atividade]]=0, "-", BS_CONTROLE[[#This Row],[Atividade]])</f>
        <v>-</v>
      </c>
      <c r="AJ715" s="30">
        <f>BS_CONTROLE[[#This Row],[Local - Partida]]</f>
        <v>0</v>
      </c>
      <c r="AK715" s="30">
        <f>BS_CONTROLE[[#This Row],[Local - Encerramento]]</f>
        <v>0</v>
      </c>
      <c r="AL715" s="105" t="str">
        <f>IF(BS_CONTROLE[[#This Row],[Entre - Estações]]=0, "-", BS_CONTROLE[[#This Row],[Entre - Estações]])</f>
        <v>-</v>
      </c>
      <c r="AM715" s="105" t="str">
        <f>IF(BS_CONTROLE[[#This Row],[SB]]=0, "-", BS_CONTROLE[[#This Row],[SB]])</f>
        <v>-</v>
      </c>
      <c r="AN715" s="105" t="str">
        <f>IF(BS_CONTROLE[[#This Row],[SUB]]=0, "-", BS_CONTROLE[[#This Row],[SUB]])</f>
        <v>-</v>
      </c>
      <c r="AO715" s="105">
        <f>BS_CONTROLE[[#This Row],[KM - Inicio]]</f>
        <v>0</v>
      </c>
      <c r="AP715" s="105">
        <f>BS_CONTROLE[[#This Row],[KM - Inicio]]</f>
        <v>0</v>
      </c>
      <c r="AQ715" s="108"/>
      <c r="AR715" s="108"/>
      <c r="AS715" s="108"/>
      <c r="AT715" s="135"/>
      <c r="AU715" s="135"/>
      <c r="AV715" s="13"/>
      <c r="AW715" s="13"/>
      <c r="AX715" s="176" t="str">
        <f>IF(D715="","*",IFERROR(IF(ISODD(COUNT(AR715:AW715)),"ERRO",SUM((AS715-AR715),(AU715-AT715),(AW715-AV715))),"ERRO"))</f>
        <v>*</v>
      </c>
      <c r="AY715" s="153"/>
      <c r="AZ715" s="109"/>
      <c r="BA715" s="9" t="str">
        <f>IFERROR(_xlfn.XLOOKUP(AH715, BS_ATIVIDADE[ATIVIDADE],BS_ATIVIDADE[UNIDADE] ), "*")</f>
        <v>*</v>
      </c>
      <c r="BB715" s="12" t="str" cm="1">
        <f t="array" ref="BB7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5" s="12" t="str" cm="1">
        <f t="array" ref="BC7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5" s="10" t="str" cm="1">
        <f t="array" ref="BD7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5" s="150"/>
      <c r="BF715" s="15"/>
      <c r="BG715" s="16"/>
      <c r="BH715" s="16"/>
      <c r="BI715" s="16"/>
      <c r="BJ715" s="17"/>
      <c r="BK715" s="15"/>
      <c r="BL715" s="130"/>
      <c r="BM715" s="130"/>
      <c r="BN715" s="130"/>
      <c r="BO715" s="17"/>
      <c r="BP715" s="11" t="str">
        <f t="shared" si="39"/>
        <v>Aderente</v>
      </c>
      <c r="BQ715" s="18" t="str">
        <f>IF(OR(B715="",E715=""),"*",AX715/O715)</f>
        <v>*</v>
      </c>
      <c r="BR715" s="18" t="str">
        <f>IF(OR(B715="",E715=""),"*",AZ715/P715)</f>
        <v>*</v>
      </c>
      <c r="BS715" s="210" t="str">
        <f t="shared" si="40"/>
        <v/>
      </c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</row>
    <row r="716" spans="1:122">
      <c r="A716" s="45" t="str">
        <f t="shared" si="38"/>
        <v/>
      </c>
      <c r="B716" s="102"/>
      <c r="C716" s="134" t="str">
        <f>IF(BS_CONTROLE[[#This Row],[DATA]]="","",WEEKNUM(BS_CONTROLE[[#This Row],[DATA]]))</f>
        <v/>
      </c>
      <c r="D716" s="104"/>
      <c r="E716" s="126"/>
      <c r="F716" s="142" t="str">
        <f>IF(D716="","*",VLOOKUP(E716,BS_ATIVIDADE[],3,FALSE))</f>
        <v>*</v>
      </c>
      <c r="G716" s="106"/>
      <c r="H716" s="106"/>
      <c r="I716" s="105"/>
      <c r="J716" s="105"/>
      <c r="K716" s="105"/>
      <c r="L716" s="127" t="str" cm="1">
        <f t="array" ref="L7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6" s="127" t="str" cm="1">
        <f t="array" ref="M7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6" s="106"/>
      <c r="O716" s="106"/>
      <c r="P716" s="105"/>
      <c r="Q716" s="9" t="str">
        <f>IF(E716=0, "*", IFERROR(_xlfn.XLOOKUP(E716, BS_ATIVIDADE[ATIVIDADE], BS_ATIVIDADE[UNIDADE]), "*"))</f>
        <v>*</v>
      </c>
      <c r="R716" s="128" t="str" cm="1">
        <f t="array" ref="R7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6" s="128" t="str" cm="1">
        <f t="array" ref="S7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6" s="10" t="str" cm="1">
        <f t="array" ref="T7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6" s="105"/>
      <c r="V716" s="151"/>
      <c r="W716" s="104"/>
      <c r="X716" s="129"/>
      <c r="Y716" s="104"/>
      <c r="Z716" s="105"/>
      <c r="AA716" s="103"/>
      <c r="AB716" s="152"/>
      <c r="AC716" s="107"/>
      <c r="AD716" s="105"/>
      <c r="AE716" s="105"/>
      <c r="AF716" s="105"/>
      <c r="AG716" s="14"/>
      <c r="AH716" s="126" t="str">
        <f>IF(BS_CONTROLE[[#This Row],[Atividade]]=0, "-", BS_CONTROLE[[#This Row],[Atividade]])</f>
        <v>-</v>
      </c>
      <c r="AI716" s="8" t="str">
        <f>IF(BS_CONTROLE[[#This Row],[Atividade]]=0, "-", BS_CONTROLE[[#This Row],[Atividade]])</f>
        <v>-</v>
      </c>
      <c r="AJ716" s="30">
        <f>BS_CONTROLE[[#This Row],[Local - Partida]]</f>
        <v>0</v>
      </c>
      <c r="AK716" s="30">
        <f>BS_CONTROLE[[#This Row],[Local - Encerramento]]</f>
        <v>0</v>
      </c>
      <c r="AL716" s="105" t="str">
        <f>IF(BS_CONTROLE[[#This Row],[Entre - Estações]]=0, "-", BS_CONTROLE[[#This Row],[Entre - Estações]])</f>
        <v>-</v>
      </c>
      <c r="AM716" s="105" t="str">
        <f>IF(BS_CONTROLE[[#This Row],[SB]]=0, "-", BS_CONTROLE[[#This Row],[SB]])</f>
        <v>-</v>
      </c>
      <c r="AN716" s="105" t="str">
        <f>IF(BS_CONTROLE[[#This Row],[SUB]]=0, "-", BS_CONTROLE[[#This Row],[SUB]])</f>
        <v>-</v>
      </c>
      <c r="AO716" s="105">
        <f>BS_CONTROLE[[#This Row],[KM - Inicio]]</f>
        <v>0</v>
      </c>
      <c r="AP716" s="105">
        <f>BS_CONTROLE[[#This Row],[KM - Inicio]]</f>
        <v>0</v>
      </c>
      <c r="AQ716" s="108"/>
      <c r="AR716" s="108"/>
      <c r="AS716" s="108"/>
      <c r="AT716" s="135"/>
      <c r="AU716" s="135"/>
      <c r="AV716" s="13"/>
      <c r="AW716" s="13"/>
      <c r="AX716" s="176" t="str">
        <f>IF(D716="","*",IFERROR(IF(ISODD(COUNT(AR716:AW716)),"ERRO",SUM((AS716-AR716),(AU716-AT716),(AW716-AV716))),"ERRO"))</f>
        <v>*</v>
      </c>
      <c r="AY716" s="153"/>
      <c r="AZ716" s="109"/>
      <c r="BA716" s="9" t="str">
        <f>IFERROR(_xlfn.XLOOKUP(AH716, BS_ATIVIDADE[ATIVIDADE],BS_ATIVIDADE[UNIDADE] ), "*")</f>
        <v>*</v>
      </c>
      <c r="BB716" s="12" t="str" cm="1">
        <f t="array" ref="BB7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6" s="12" t="str" cm="1">
        <f t="array" ref="BC7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6" s="10" t="str" cm="1">
        <f t="array" ref="BD7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6" s="150"/>
      <c r="BF716" s="15"/>
      <c r="BG716" s="16"/>
      <c r="BH716" s="16"/>
      <c r="BI716" s="16"/>
      <c r="BJ716" s="17"/>
      <c r="BK716" s="15"/>
      <c r="BL716" s="130"/>
      <c r="BM716" s="130"/>
      <c r="BN716" s="130"/>
      <c r="BO716" s="17"/>
      <c r="BP716" s="11" t="str">
        <f t="shared" si="39"/>
        <v>Aderente</v>
      </c>
      <c r="BQ716" s="18" t="str">
        <f>IF(OR(B716="",E716=""),"*",AX716/O716)</f>
        <v>*</v>
      </c>
      <c r="BR716" s="18" t="str">
        <f>IF(OR(B716="",E716=""),"*",AZ716/P716)</f>
        <v>*</v>
      </c>
      <c r="BS716" s="210" t="str">
        <f t="shared" si="40"/>
        <v/>
      </c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</row>
    <row r="717" spans="1:122">
      <c r="A717" s="45" t="str">
        <f t="shared" si="38"/>
        <v/>
      </c>
      <c r="B717" s="102"/>
      <c r="C717" s="134" t="str">
        <f>IF(BS_CONTROLE[[#This Row],[DATA]]="","",WEEKNUM(BS_CONTROLE[[#This Row],[DATA]]))</f>
        <v/>
      </c>
      <c r="D717" s="104"/>
      <c r="E717" s="126"/>
      <c r="F717" s="142" t="str">
        <f>IF(D717="","*",VLOOKUP(E717,BS_ATIVIDADE[],3,FALSE))</f>
        <v>*</v>
      </c>
      <c r="G717" s="106"/>
      <c r="H717" s="106"/>
      <c r="I717" s="105"/>
      <c r="J717" s="105"/>
      <c r="K717" s="105"/>
      <c r="L717" s="127" t="str" cm="1">
        <f t="array" ref="L7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7" s="127" t="str" cm="1">
        <f t="array" ref="M7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7" s="106"/>
      <c r="O717" s="106"/>
      <c r="P717" s="105"/>
      <c r="Q717" s="9" t="str">
        <f>IF(E717=0, "*", IFERROR(_xlfn.XLOOKUP(E717, BS_ATIVIDADE[ATIVIDADE], BS_ATIVIDADE[UNIDADE]), "*"))</f>
        <v>*</v>
      </c>
      <c r="R717" s="128" t="str" cm="1">
        <f t="array" ref="R7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7" s="128" t="str" cm="1">
        <f t="array" ref="S7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7" s="10" t="str" cm="1">
        <f t="array" ref="T7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7" s="105"/>
      <c r="V717" s="151"/>
      <c r="W717" s="104"/>
      <c r="X717" s="129"/>
      <c r="Y717" s="104"/>
      <c r="Z717" s="105"/>
      <c r="AA717" s="103"/>
      <c r="AB717" s="152"/>
      <c r="AC717" s="107"/>
      <c r="AD717" s="105"/>
      <c r="AE717" s="105"/>
      <c r="AF717" s="105"/>
      <c r="AG717" s="14"/>
      <c r="AH717" s="126" t="str">
        <f>IF(BS_CONTROLE[[#This Row],[Atividade]]=0, "-", BS_CONTROLE[[#This Row],[Atividade]])</f>
        <v>-</v>
      </c>
      <c r="AI717" s="8" t="str">
        <f>IF(BS_CONTROLE[[#This Row],[Atividade]]=0, "-", BS_CONTROLE[[#This Row],[Atividade]])</f>
        <v>-</v>
      </c>
      <c r="AJ717" s="30">
        <f>BS_CONTROLE[[#This Row],[Local - Partida]]</f>
        <v>0</v>
      </c>
      <c r="AK717" s="30">
        <f>BS_CONTROLE[[#This Row],[Local - Encerramento]]</f>
        <v>0</v>
      </c>
      <c r="AL717" s="105" t="str">
        <f>IF(BS_CONTROLE[[#This Row],[Entre - Estações]]=0, "-", BS_CONTROLE[[#This Row],[Entre - Estações]])</f>
        <v>-</v>
      </c>
      <c r="AM717" s="105" t="str">
        <f>IF(BS_CONTROLE[[#This Row],[SB]]=0, "-", BS_CONTROLE[[#This Row],[SB]])</f>
        <v>-</v>
      </c>
      <c r="AN717" s="105" t="str">
        <f>IF(BS_CONTROLE[[#This Row],[SUB]]=0, "-", BS_CONTROLE[[#This Row],[SUB]])</f>
        <v>-</v>
      </c>
      <c r="AO717" s="105">
        <f>BS_CONTROLE[[#This Row],[KM - Inicio]]</f>
        <v>0</v>
      </c>
      <c r="AP717" s="105">
        <f>BS_CONTROLE[[#This Row],[KM - Inicio]]</f>
        <v>0</v>
      </c>
      <c r="AQ717" s="108"/>
      <c r="AR717" s="108"/>
      <c r="AS717" s="108"/>
      <c r="AT717" s="135"/>
      <c r="AU717" s="135"/>
      <c r="AV717" s="13"/>
      <c r="AW717" s="13"/>
      <c r="AX717" s="176" t="str">
        <f>IF(D717="","*",IFERROR(IF(ISODD(COUNT(AR717:AW717)),"ERRO",SUM((AS717-AR717),(AU717-AT717),(AW717-AV717))),"ERRO"))</f>
        <v>*</v>
      </c>
      <c r="AY717" s="153"/>
      <c r="AZ717" s="109"/>
      <c r="BA717" s="9" t="str">
        <f>IFERROR(_xlfn.XLOOKUP(AH717, BS_ATIVIDADE[ATIVIDADE],BS_ATIVIDADE[UNIDADE] ), "*")</f>
        <v>*</v>
      </c>
      <c r="BB717" s="12" t="str" cm="1">
        <f t="array" ref="BB7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7" s="12" t="str" cm="1">
        <f t="array" ref="BC7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7" s="10" t="str" cm="1">
        <f t="array" ref="BD7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7" s="150"/>
      <c r="BF717" s="15"/>
      <c r="BG717" s="16"/>
      <c r="BH717" s="16"/>
      <c r="BI717" s="16"/>
      <c r="BJ717" s="17"/>
      <c r="BK717" s="15"/>
      <c r="BL717" s="130"/>
      <c r="BM717" s="130"/>
      <c r="BN717" s="130"/>
      <c r="BO717" s="17"/>
      <c r="BP717" s="11" t="str">
        <f t="shared" si="39"/>
        <v>Aderente</v>
      </c>
      <c r="BQ717" s="18" t="str">
        <f>IF(OR(B717="",E717=""),"*",AX717/O717)</f>
        <v>*</v>
      </c>
      <c r="BR717" s="18" t="str">
        <f>IF(OR(B717="",E717=""),"*",AZ717/P717)</f>
        <v>*</v>
      </c>
      <c r="BS717" s="210" t="str">
        <f t="shared" si="40"/>
        <v/>
      </c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</row>
    <row r="718" spans="1:122">
      <c r="A718" s="45" t="str">
        <f t="shared" si="38"/>
        <v/>
      </c>
      <c r="B718" s="102"/>
      <c r="C718" s="134" t="str">
        <f>IF(BS_CONTROLE[[#This Row],[DATA]]="","",WEEKNUM(BS_CONTROLE[[#This Row],[DATA]]))</f>
        <v/>
      </c>
      <c r="D718" s="104"/>
      <c r="E718" s="126"/>
      <c r="F718" s="142" t="str">
        <f>IF(D718="","*",VLOOKUP(E718,BS_ATIVIDADE[],3,FALSE))</f>
        <v>*</v>
      </c>
      <c r="G718" s="106"/>
      <c r="H718" s="106"/>
      <c r="I718" s="105"/>
      <c r="J718" s="105"/>
      <c r="K718" s="105"/>
      <c r="L718" s="127" t="str" cm="1">
        <f t="array" ref="L7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8" s="127" t="str" cm="1">
        <f t="array" ref="M7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8" s="106"/>
      <c r="O718" s="106"/>
      <c r="P718" s="105"/>
      <c r="Q718" s="9" t="str">
        <f>IF(E718=0, "*", IFERROR(_xlfn.XLOOKUP(E718, BS_ATIVIDADE[ATIVIDADE], BS_ATIVIDADE[UNIDADE]), "*"))</f>
        <v>*</v>
      </c>
      <c r="R718" s="128" t="str" cm="1">
        <f t="array" ref="R7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8" s="128" t="str" cm="1">
        <f t="array" ref="S7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8" s="10" t="str" cm="1">
        <f t="array" ref="T7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8" s="105"/>
      <c r="V718" s="151"/>
      <c r="W718" s="104"/>
      <c r="X718" s="129"/>
      <c r="Y718" s="104"/>
      <c r="Z718" s="105"/>
      <c r="AA718" s="103"/>
      <c r="AB718" s="152"/>
      <c r="AC718" s="107"/>
      <c r="AD718" s="105"/>
      <c r="AE718" s="105"/>
      <c r="AF718" s="105"/>
      <c r="AG718" s="14"/>
      <c r="AH718" s="126" t="str">
        <f>IF(BS_CONTROLE[[#This Row],[Atividade]]=0, "-", BS_CONTROLE[[#This Row],[Atividade]])</f>
        <v>-</v>
      </c>
      <c r="AI718" s="8" t="str">
        <f>IF(BS_CONTROLE[[#This Row],[Atividade]]=0, "-", BS_CONTROLE[[#This Row],[Atividade]])</f>
        <v>-</v>
      </c>
      <c r="AJ718" s="30">
        <f>BS_CONTROLE[[#This Row],[Local - Partida]]</f>
        <v>0</v>
      </c>
      <c r="AK718" s="30">
        <f>BS_CONTROLE[[#This Row],[Local - Encerramento]]</f>
        <v>0</v>
      </c>
      <c r="AL718" s="105" t="str">
        <f>IF(BS_CONTROLE[[#This Row],[Entre - Estações]]=0, "-", BS_CONTROLE[[#This Row],[Entre - Estações]])</f>
        <v>-</v>
      </c>
      <c r="AM718" s="105" t="str">
        <f>IF(BS_CONTROLE[[#This Row],[SB]]=0, "-", BS_CONTROLE[[#This Row],[SB]])</f>
        <v>-</v>
      </c>
      <c r="AN718" s="105" t="str">
        <f>IF(BS_CONTROLE[[#This Row],[SUB]]=0, "-", BS_CONTROLE[[#This Row],[SUB]])</f>
        <v>-</v>
      </c>
      <c r="AO718" s="105">
        <f>BS_CONTROLE[[#This Row],[KM - Inicio]]</f>
        <v>0</v>
      </c>
      <c r="AP718" s="105">
        <f>BS_CONTROLE[[#This Row],[KM - Inicio]]</f>
        <v>0</v>
      </c>
      <c r="AQ718" s="108"/>
      <c r="AR718" s="108"/>
      <c r="AS718" s="108"/>
      <c r="AT718" s="135"/>
      <c r="AU718" s="135"/>
      <c r="AV718" s="13"/>
      <c r="AW718" s="13"/>
      <c r="AX718" s="176" t="str">
        <f>IF(D718="","*",IFERROR(IF(ISODD(COUNT(AR718:AW718)),"ERRO",SUM((AS718-AR718),(AU718-AT718),(AW718-AV718))),"ERRO"))</f>
        <v>*</v>
      </c>
      <c r="AY718" s="153"/>
      <c r="AZ718" s="109"/>
      <c r="BA718" s="9" t="str">
        <f>IFERROR(_xlfn.XLOOKUP(AH718, BS_ATIVIDADE[ATIVIDADE],BS_ATIVIDADE[UNIDADE] ), "*")</f>
        <v>*</v>
      </c>
      <c r="BB718" s="12" t="str" cm="1">
        <f t="array" ref="BB7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8" s="12" t="str" cm="1">
        <f t="array" ref="BC7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8" s="10" t="str" cm="1">
        <f t="array" ref="BD7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8" s="150"/>
      <c r="BF718" s="15"/>
      <c r="BG718" s="16"/>
      <c r="BH718" s="16"/>
      <c r="BI718" s="16"/>
      <c r="BJ718" s="17"/>
      <c r="BK718" s="15"/>
      <c r="BL718" s="130"/>
      <c r="BM718" s="130"/>
      <c r="BN718" s="130"/>
      <c r="BO718" s="17"/>
      <c r="BP718" s="11" t="str">
        <f t="shared" si="39"/>
        <v>Aderente</v>
      </c>
      <c r="BQ718" s="18" t="str">
        <f>IF(OR(B718="",E718=""),"*",AX718/O718)</f>
        <v>*</v>
      </c>
      <c r="BR718" s="18" t="str">
        <f>IF(OR(B718="",E718=""),"*",AZ718/P718)</f>
        <v>*</v>
      </c>
      <c r="BS718" s="210" t="str">
        <f t="shared" si="40"/>
        <v/>
      </c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</row>
    <row r="719" spans="1:122">
      <c r="A719" s="45" t="str">
        <f t="shared" si="38"/>
        <v/>
      </c>
      <c r="B719" s="102"/>
      <c r="C719" s="134" t="str">
        <f>IF(BS_CONTROLE[[#This Row],[DATA]]="","",WEEKNUM(BS_CONTROLE[[#This Row],[DATA]]))</f>
        <v/>
      </c>
      <c r="D719" s="104"/>
      <c r="E719" s="126"/>
      <c r="F719" s="142" t="str">
        <f>IF(D719="","*",VLOOKUP(E719,BS_ATIVIDADE[],3,FALSE))</f>
        <v>*</v>
      </c>
      <c r="G719" s="106"/>
      <c r="H719" s="106"/>
      <c r="I719" s="105"/>
      <c r="J719" s="105"/>
      <c r="K719" s="105"/>
      <c r="L719" s="127" t="str" cm="1">
        <f t="array" ref="L7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19" s="127" t="str" cm="1">
        <f t="array" ref="M7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19" s="106"/>
      <c r="O719" s="106"/>
      <c r="P719" s="105"/>
      <c r="Q719" s="9" t="str">
        <f>IF(E719=0, "*", IFERROR(_xlfn.XLOOKUP(E719, BS_ATIVIDADE[ATIVIDADE], BS_ATIVIDADE[UNIDADE]), "*"))</f>
        <v>*</v>
      </c>
      <c r="R719" s="128" t="str" cm="1">
        <f t="array" ref="R7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19" s="128" t="str" cm="1">
        <f t="array" ref="S7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19" s="10" t="str" cm="1">
        <f t="array" ref="T7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19" s="105"/>
      <c r="V719" s="151"/>
      <c r="W719" s="104"/>
      <c r="X719" s="129"/>
      <c r="Y719" s="104"/>
      <c r="Z719" s="105"/>
      <c r="AA719" s="103"/>
      <c r="AB719" s="152"/>
      <c r="AC719" s="107"/>
      <c r="AD719" s="105"/>
      <c r="AE719" s="105"/>
      <c r="AF719" s="105"/>
      <c r="AG719" s="14"/>
      <c r="AH719" s="126" t="str">
        <f>IF(BS_CONTROLE[[#This Row],[Atividade]]=0, "-", BS_CONTROLE[[#This Row],[Atividade]])</f>
        <v>-</v>
      </c>
      <c r="AI719" s="8" t="str">
        <f>IF(BS_CONTROLE[[#This Row],[Atividade]]=0, "-", BS_CONTROLE[[#This Row],[Atividade]])</f>
        <v>-</v>
      </c>
      <c r="AJ719" s="30">
        <f>BS_CONTROLE[[#This Row],[Local - Partida]]</f>
        <v>0</v>
      </c>
      <c r="AK719" s="30">
        <f>BS_CONTROLE[[#This Row],[Local - Encerramento]]</f>
        <v>0</v>
      </c>
      <c r="AL719" s="105" t="str">
        <f>IF(BS_CONTROLE[[#This Row],[Entre - Estações]]=0, "-", BS_CONTROLE[[#This Row],[Entre - Estações]])</f>
        <v>-</v>
      </c>
      <c r="AM719" s="105" t="str">
        <f>IF(BS_CONTROLE[[#This Row],[SB]]=0, "-", BS_CONTROLE[[#This Row],[SB]])</f>
        <v>-</v>
      </c>
      <c r="AN719" s="105" t="str">
        <f>IF(BS_CONTROLE[[#This Row],[SUB]]=0, "-", BS_CONTROLE[[#This Row],[SUB]])</f>
        <v>-</v>
      </c>
      <c r="AO719" s="105">
        <f>BS_CONTROLE[[#This Row],[KM - Inicio]]</f>
        <v>0</v>
      </c>
      <c r="AP719" s="105">
        <f>BS_CONTROLE[[#This Row],[KM - Inicio]]</f>
        <v>0</v>
      </c>
      <c r="AQ719" s="108"/>
      <c r="AR719" s="108"/>
      <c r="AS719" s="108"/>
      <c r="AT719" s="135"/>
      <c r="AU719" s="135"/>
      <c r="AV719" s="13"/>
      <c r="AW719" s="13"/>
      <c r="AX719" s="176" t="str">
        <f>IF(D719="","*",IFERROR(IF(ISODD(COUNT(AR719:AW719)),"ERRO",SUM((AS719-AR719),(AU719-AT719),(AW719-AV719))),"ERRO"))</f>
        <v>*</v>
      </c>
      <c r="AY719" s="153"/>
      <c r="AZ719" s="109"/>
      <c r="BA719" s="9" t="str">
        <f>IFERROR(_xlfn.XLOOKUP(AH719, BS_ATIVIDADE[ATIVIDADE],BS_ATIVIDADE[UNIDADE] ), "*")</f>
        <v>*</v>
      </c>
      <c r="BB719" s="12" t="str" cm="1">
        <f t="array" ref="BB7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19" s="12" t="str" cm="1">
        <f t="array" ref="BC7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19" s="10" t="str" cm="1">
        <f t="array" ref="BD7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19" s="150"/>
      <c r="BF719" s="15"/>
      <c r="BG719" s="16"/>
      <c r="BH719" s="16"/>
      <c r="BI719" s="16"/>
      <c r="BJ719" s="17"/>
      <c r="BK719" s="15"/>
      <c r="BL719" s="130"/>
      <c r="BM719" s="130"/>
      <c r="BN719" s="130"/>
      <c r="BO719" s="17"/>
      <c r="BP719" s="11" t="str">
        <f t="shared" si="39"/>
        <v>Aderente</v>
      </c>
      <c r="BQ719" s="18" t="str">
        <f>IF(OR(B719="",E719=""),"*",AX719/O719)</f>
        <v>*</v>
      </c>
      <c r="BR719" s="18" t="str">
        <f>IF(OR(B719="",E719=""),"*",AZ719/P719)</f>
        <v>*</v>
      </c>
      <c r="BS719" s="210" t="str">
        <f t="shared" si="40"/>
        <v/>
      </c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</row>
    <row r="720" spans="1:122">
      <c r="A720" s="45" t="str">
        <f t="shared" si="38"/>
        <v/>
      </c>
      <c r="B720" s="102"/>
      <c r="C720" s="134" t="str">
        <f>IF(BS_CONTROLE[[#This Row],[DATA]]="","",WEEKNUM(BS_CONTROLE[[#This Row],[DATA]]))</f>
        <v/>
      </c>
      <c r="D720" s="104"/>
      <c r="E720" s="126"/>
      <c r="F720" s="142" t="str">
        <f>IF(D720="","*",VLOOKUP(E720,BS_ATIVIDADE[],3,FALSE))</f>
        <v>*</v>
      </c>
      <c r="G720" s="106"/>
      <c r="H720" s="106"/>
      <c r="I720" s="105"/>
      <c r="J720" s="105"/>
      <c r="K720" s="105"/>
      <c r="L720" s="127" t="str" cm="1">
        <f t="array" ref="L7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0" s="127" t="str" cm="1">
        <f t="array" ref="M7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0" s="106"/>
      <c r="O720" s="106"/>
      <c r="P720" s="105"/>
      <c r="Q720" s="9" t="str">
        <f>IF(E720=0, "*", IFERROR(_xlfn.XLOOKUP(E720, BS_ATIVIDADE[ATIVIDADE], BS_ATIVIDADE[UNIDADE]), "*"))</f>
        <v>*</v>
      </c>
      <c r="R720" s="128" t="str" cm="1">
        <f t="array" ref="R7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0" s="128" t="str" cm="1">
        <f t="array" ref="S7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0" s="10" t="str" cm="1">
        <f t="array" ref="T7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0" s="105"/>
      <c r="V720" s="151"/>
      <c r="W720" s="104"/>
      <c r="X720" s="129"/>
      <c r="Y720" s="104"/>
      <c r="Z720" s="105"/>
      <c r="AA720" s="103"/>
      <c r="AB720" s="152"/>
      <c r="AC720" s="107"/>
      <c r="AD720" s="105"/>
      <c r="AE720" s="105"/>
      <c r="AF720" s="105"/>
      <c r="AG720" s="14"/>
      <c r="AH720" s="126" t="str">
        <f>IF(BS_CONTROLE[[#This Row],[Atividade]]=0, "-", BS_CONTROLE[[#This Row],[Atividade]])</f>
        <v>-</v>
      </c>
      <c r="AI720" s="8" t="str">
        <f>IF(BS_CONTROLE[[#This Row],[Atividade]]=0, "-", BS_CONTROLE[[#This Row],[Atividade]])</f>
        <v>-</v>
      </c>
      <c r="AJ720" s="30">
        <f>BS_CONTROLE[[#This Row],[Local - Partida]]</f>
        <v>0</v>
      </c>
      <c r="AK720" s="30">
        <f>BS_CONTROLE[[#This Row],[Local - Encerramento]]</f>
        <v>0</v>
      </c>
      <c r="AL720" s="105" t="str">
        <f>IF(BS_CONTROLE[[#This Row],[Entre - Estações]]=0, "-", BS_CONTROLE[[#This Row],[Entre - Estações]])</f>
        <v>-</v>
      </c>
      <c r="AM720" s="105" t="str">
        <f>IF(BS_CONTROLE[[#This Row],[SB]]=0, "-", BS_CONTROLE[[#This Row],[SB]])</f>
        <v>-</v>
      </c>
      <c r="AN720" s="105" t="str">
        <f>IF(BS_CONTROLE[[#This Row],[SUB]]=0, "-", BS_CONTROLE[[#This Row],[SUB]])</f>
        <v>-</v>
      </c>
      <c r="AO720" s="105">
        <f>BS_CONTROLE[[#This Row],[KM - Inicio]]</f>
        <v>0</v>
      </c>
      <c r="AP720" s="105">
        <f>BS_CONTROLE[[#This Row],[KM - Inicio]]</f>
        <v>0</v>
      </c>
      <c r="AQ720" s="108"/>
      <c r="AR720" s="108"/>
      <c r="AS720" s="108"/>
      <c r="AT720" s="135"/>
      <c r="AU720" s="135"/>
      <c r="AV720" s="13"/>
      <c r="AW720" s="13"/>
      <c r="AX720" s="176" t="str">
        <f>IF(D720="","*",IFERROR(IF(ISODD(COUNT(AR720:AW720)),"ERRO",SUM((AS720-AR720),(AU720-AT720),(AW720-AV720))),"ERRO"))</f>
        <v>*</v>
      </c>
      <c r="AY720" s="153"/>
      <c r="AZ720" s="109"/>
      <c r="BA720" s="9" t="str">
        <f>IFERROR(_xlfn.XLOOKUP(AH720, BS_ATIVIDADE[ATIVIDADE],BS_ATIVIDADE[UNIDADE] ), "*")</f>
        <v>*</v>
      </c>
      <c r="BB720" s="12" t="str" cm="1">
        <f t="array" ref="BB7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0" s="12" t="str" cm="1">
        <f t="array" ref="BC7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0" s="10" t="str" cm="1">
        <f t="array" ref="BD7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0" s="150"/>
      <c r="BF720" s="15"/>
      <c r="BG720" s="16"/>
      <c r="BH720" s="16"/>
      <c r="BI720" s="16"/>
      <c r="BJ720" s="17"/>
      <c r="BK720" s="15"/>
      <c r="BL720" s="130"/>
      <c r="BM720" s="130"/>
      <c r="BN720" s="130"/>
      <c r="BO720" s="17"/>
      <c r="BP720" s="11" t="str">
        <f t="shared" si="39"/>
        <v>Aderente</v>
      </c>
      <c r="BQ720" s="18" t="str">
        <f>IF(OR(B720="",E720=""),"*",AX720/O720)</f>
        <v>*</v>
      </c>
      <c r="BR720" s="18" t="str">
        <f>IF(OR(B720="",E720=""),"*",AZ720/P720)</f>
        <v>*</v>
      </c>
      <c r="BS720" s="210" t="str">
        <f t="shared" si="40"/>
        <v/>
      </c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</row>
    <row r="721" spans="1:122">
      <c r="A721" s="45" t="str">
        <f t="shared" si="38"/>
        <v/>
      </c>
      <c r="B721" s="102"/>
      <c r="C721" s="134" t="str">
        <f>IF(BS_CONTROLE[[#This Row],[DATA]]="","",WEEKNUM(BS_CONTROLE[[#This Row],[DATA]]))</f>
        <v/>
      </c>
      <c r="D721" s="104"/>
      <c r="E721" s="126"/>
      <c r="F721" s="142" t="str">
        <f>IF(D721="","*",VLOOKUP(E721,BS_ATIVIDADE[],3,FALSE))</f>
        <v>*</v>
      </c>
      <c r="G721" s="106"/>
      <c r="H721" s="106"/>
      <c r="I721" s="105"/>
      <c r="J721" s="105"/>
      <c r="K721" s="105"/>
      <c r="L721" s="127" t="str" cm="1">
        <f t="array" ref="L7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1" s="127" t="str" cm="1">
        <f t="array" ref="M7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1" s="106"/>
      <c r="O721" s="106"/>
      <c r="P721" s="105"/>
      <c r="Q721" s="9" t="str">
        <f>IF(E721=0, "*", IFERROR(_xlfn.XLOOKUP(E721, BS_ATIVIDADE[ATIVIDADE], BS_ATIVIDADE[UNIDADE]), "*"))</f>
        <v>*</v>
      </c>
      <c r="R721" s="128" t="str" cm="1">
        <f t="array" ref="R7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1" s="128" t="str" cm="1">
        <f t="array" ref="S7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1" s="10" t="str" cm="1">
        <f t="array" ref="T7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1" s="105"/>
      <c r="V721" s="151"/>
      <c r="W721" s="104"/>
      <c r="X721" s="129"/>
      <c r="Y721" s="104"/>
      <c r="Z721" s="105"/>
      <c r="AA721" s="103"/>
      <c r="AB721" s="152"/>
      <c r="AC721" s="107"/>
      <c r="AD721" s="105"/>
      <c r="AE721" s="105"/>
      <c r="AF721" s="105"/>
      <c r="AG721" s="14"/>
      <c r="AH721" s="126" t="str">
        <f>IF(BS_CONTROLE[[#This Row],[Atividade]]=0, "-", BS_CONTROLE[[#This Row],[Atividade]])</f>
        <v>-</v>
      </c>
      <c r="AI721" s="8" t="str">
        <f>IF(BS_CONTROLE[[#This Row],[Atividade]]=0, "-", BS_CONTROLE[[#This Row],[Atividade]])</f>
        <v>-</v>
      </c>
      <c r="AJ721" s="30">
        <f>BS_CONTROLE[[#This Row],[Local - Partida]]</f>
        <v>0</v>
      </c>
      <c r="AK721" s="30">
        <f>BS_CONTROLE[[#This Row],[Local - Encerramento]]</f>
        <v>0</v>
      </c>
      <c r="AL721" s="105" t="str">
        <f>IF(BS_CONTROLE[[#This Row],[Entre - Estações]]=0, "-", BS_CONTROLE[[#This Row],[Entre - Estações]])</f>
        <v>-</v>
      </c>
      <c r="AM721" s="105" t="str">
        <f>IF(BS_CONTROLE[[#This Row],[SB]]=0, "-", BS_CONTROLE[[#This Row],[SB]])</f>
        <v>-</v>
      </c>
      <c r="AN721" s="105" t="str">
        <f>IF(BS_CONTROLE[[#This Row],[SUB]]=0, "-", BS_CONTROLE[[#This Row],[SUB]])</f>
        <v>-</v>
      </c>
      <c r="AO721" s="105">
        <f>BS_CONTROLE[[#This Row],[KM - Inicio]]</f>
        <v>0</v>
      </c>
      <c r="AP721" s="105">
        <f>BS_CONTROLE[[#This Row],[KM - Inicio]]</f>
        <v>0</v>
      </c>
      <c r="AQ721" s="108"/>
      <c r="AR721" s="108"/>
      <c r="AS721" s="108"/>
      <c r="AT721" s="135"/>
      <c r="AU721" s="135"/>
      <c r="AV721" s="13"/>
      <c r="AW721" s="13"/>
      <c r="AX721" s="176" t="str">
        <f>IF(D721="","*",IFERROR(IF(ISODD(COUNT(AR721:AW721)),"ERRO",SUM((AS721-AR721),(AU721-AT721),(AW721-AV721))),"ERRO"))</f>
        <v>*</v>
      </c>
      <c r="AY721" s="153"/>
      <c r="AZ721" s="109"/>
      <c r="BA721" s="9" t="str">
        <f>IFERROR(_xlfn.XLOOKUP(AH721, BS_ATIVIDADE[ATIVIDADE],BS_ATIVIDADE[UNIDADE] ), "*")</f>
        <v>*</v>
      </c>
      <c r="BB721" s="12" t="str" cm="1">
        <f t="array" ref="BB7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1" s="12" t="str" cm="1">
        <f t="array" ref="BC7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1" s="10" t="str" cm="1">
        <f t="array" ref="BD7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1" s="150"/>
      <c r="BF721" s="15"/>
      <c r="BG721" s="16"/>
      <c r="BH721" s="16"/>
      <c r="BI721" s="16"/>
      <c r="BJ721" s="17"/>
      <c r="BK721" s="15"/>
      <c r="BL721" s="130"/>
      <c r="BM721" s="130"/>
      <c r="BN721" s="130"/>
      <c r="BO721" s="17"/>
      <c r="BP721" s="11" t="str">
        <f t="shared" si="39"/>
        <v>Aderente</v>
      </c>
      <c r="BQ721" s="18" t="str">
        <f>IF(OR(B721="",E721=""),"*",AX721/O721)</f>
        <v>*</v>
      </c>
      <c r="BR721" s="18" t="str">
        <f>IF(OR(B721="",E721=""),"*",AZ721/P721)</f>
        <v>*</v>
      </c>
      <c r="BS721" s="210" t="str">
        <f t="shared" si="40"/>
        <v/>
      </c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</row>
    <row r="722" spans="1:122">
      <c r="A722" s="45" t="str">
        <f t="shared" si="38"/>
        <v/>
      </c>
      <c r="B722" s="102"/>
      <c r="C722" s="134" t="str">
        <f>IF(BS_CONTROLE[[#This Row],[DATA]]="","",WEEKNUM(BS_CONTROLE[[#This Row],[DATA]]))</f>
        <v/>
      </c>
      <c r="D722" s="104"/>
      <c r="E722" s="126"/>
      <c r="F722" s="142" t="str">
        <f>IF(D722="","*",VLOOKUP(E722,BS_ATIVIDADE[],3,FALSE))</f>
        <v>*</v>
      </c>
      <c r="G722" s="106"/>
      <c r="H722" s="106"/>
      <c r="I722" s="105"/>
      <c r="J722" s="105"/>
      <c r="K722" s="105"/>
      <c r="L722" s="127" t="str" cm="1">
        <f t="array" ref="L7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2" s="127" t="str" cm="1">
        <f t="array" ref="M7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2" s="106"/>
      <c r="O722" s="106"/>
      <c r="P722" s="105"/>
      <c r="Q722" s="9" t="str">
        <f>IF(E722=0, "*", IFERROR(_xlfn.XLOOKUP(E722, BS_ATIVIDADE[ATIVIDADE], BS_ATIVIDADE[UNIDADE]), "*"))</f>
        <v>*</v>
      </c>
      <c r="R722" s="128" t="str" cm="1">
        <f t="array" ref="R7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2" s="128" t="str" cm="1">
        <f t="array" ref="S7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2" s="10" t="str" cm="1">
        <f t="array" ref="T7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2" s="105"/>
      <c r="V722" s="151"/>
      <c r="W722" s="104"/>
      <c r="X722" s="129"/>
      <c r="Y722" s="104"/>
      <c r="Z722" s="105"/>
      <c r="AA722" s="103"/>
      <c r="AB722" s="152"/>
      <c r="AC722" s="107"/>
      <c r="AD722" s="105"/>
      <c r="AE722" s="105"/>
      <c r="AF722" s="105"/>
      <c r="AG722" s="14"/>
      <c r="AH722" s="126" t="str">
        <f>IF(BS_CONTROLE[[#This Row],[Atividade]]=0, "-", BS_CONTROLE[[#This Row],[Atividade]])</f>
        <v>-</v>
      </c>
      <c r="AI722" s="8" t="str">
        <f>IF(BS_CONTROLE[[#This Row],[Atividade]]=0, "-", BS_CONTROLE[[#This Row],[Atividade]])</f>
        <v>-</v>
      </c>
      <c r="AJ722" s="30">
        <f>BS_CONTROLE[[#This Row],[Local - Partida]]</f>
        <v>0</v>
      </c>
      <c r="AK722" s="30">
        <f>BS_CONTROLE[[#This Row],[Local - Encerramento]]</f>
        <v>0</v>
      </c>
      <c r="AL722" s="105" t="str">
        <f>IF(BS_CONTROLE[[#This Row],[Entre - Estações]]=0, "-", BS_CONTROLE[[#This Row],[Entre - Estações]])</f>
        <v>-</v>
      </c>
      <c r="AM722" s="105" t="str">
        <f>IF(BS_CONTROLE[[#This Row],[SB]]=0, "-", BS_CONTROLE[[#This Row],[SB]])</f>
        <v>-</v>
      </c>
      <c r="AN722" s="105" t="str">
        <f>IF(BS_CONTROLE[[#This Row],[SUB]]=0, "-", BS_CONTROLE[[#This Row],[SUB]])</f>
        <v>-</v>
      </c>
      <c r="AO722" s="105">
        <f>BS_CONTROLE[[#This Row],[KM - Inicio]]</f>
        <v>0</v>
      </c>
      <c r="AP722" s="105">
        <f>BS_CONTROLE[[#This Row],[KM - Inicio]]</f>
        <v>0</v>
      </c>
      <c r="AQ722" s="108"/>
      <c r="AR722" s="108"/>
      <c r="AS722" s="108"/>
      <c r="AT722" s="135"/>
      <c r="AU722" s="135"/>
      <c r="AV722" s="13"/>
      <c r="AW722" s="13"/>
      <c r="AX722" s="176" t="str">
        <f>IF(D722="","*",IFERROR(IF(ISODD(COUNT(AR722:AW722)),"ERRO",SUM((AS722-AR722),(AU722-AT722),(AW722-AV722))),"ERRO"))</f>
        <v>*</v>
      </c>
      <c r="AY722" s="153"/>
      <c r="AZ722" s="109"/>
      <c r="BA722" s="9" t="str">
        <f>IFERROR(_xlfn.XLOOKUP(AH722, BS_ATIVIDADE[ATIVIDADE],BS_ATIVIDADE[UNIDADE] ), "*")</f>
        <v>*</v>
      </c>
      <c r="BB722" s="12" t="str" cm="1">
        <f t="array" ref="BB7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2" s="12" t="str" cm="1">
        <f t="array" ref="BC7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2" s="10" t="str" cm="1">
        <f t="array" ref="BD7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2" s="150"/>
      <c r="BF722" s="15"/>
      <c r="BG722" s="16"/>
      <c r="BH722" s="16"/>
      <c r="BI722" s="16"/>
      <c r="BJ722" s="17"/>
      <c r="BK722" s="15"/>
      <c r="BL722" s="130"/>
      <c r="BM722" s="130"/>
      <c r="BN722" s="130"/>
      <c r="BO722" s="17"/>
      <c r="BP722" s="11" t="str">
        <f t="shared" si="39"/>
        <v>Aderente</v>
      </c>
      <c r="BQ722" s="18" t="str">
        <f>IF(OR(B722="",E722=""),"*",AX722/O722)</f>
        <v>*</v>
      </c>
      <c r="BR722" s="18" t="str">
        <f>IF(OR(B722="",E722=""),"*",AZ722/P722)</f>
        <v>*</v>
      </c>
      <c r="BS722" s="210" t="str">
        <f t="shared" si="40"/>
        <v/>
      </c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</row>
    <row r="723" spans="1:122">
      <c r="A723" s="45" t="str">
        <f t="shared" si="38"/>
        <v/>
      </c>
      <c r="B723" s="102"/>
      <c r="C723" s="134" t="str">
        <f>IF(BS_CONTROLE[[#This Row],[DATA]]="","",WEEKNUM(BS_CONTROLE[[#This Row],[DATA]]))</f>
        <v/>
      </c>
      <c r="D723" s="104"/>
      <c r="E723" s="126"/>
      <c r="F723" s="142" t="str">
        <f>IF(D723="","*",VLOOKUP(E723,BS_ATIVIDADE[],3,FALSE))</f>
        <v>*</v>
      </c>
      <c r="G723" s="106"/>
      <c r="H723" s="106"/>
      <c r="I723" s="105"/>
      <c r="J723" s="105"/>
      <c r="K723" s="105"/>
      <c r="L723" s="127" t="str" cm="1">
        <f t="array" ref="L7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3" s="127" t="str" cm="1">
        <f t="array" ref="M7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3" s="106"/>
      <c r="O723" s="106"/>
      <c r="P723" s="105"/>
      <c r="Q723" s="9" t="str">
        <f>IF(E723=0, "*", IFERROR(_xlfn.XLOOKUP(E723, BS_ATIVIDADE[ATIVIDADE], BS_ATIVIDADE[UNIDADE]), "*"))</f>
        <v>*</v>
      </c>
      <c r="R723" s="128" t="str" cm="1">
        <f t="array" ref="R7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3" s="128" t="str" cm="1">
        <f t="array" ref="S7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3" s="10" t="str" cm="1">
        <f t="array" ref="T7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3" s="105"/>
      <c r="V723" s="151"/>
      <c r="W723" s="104"/>
      <c r="X723" s="129"/>
      <c r="Y723" s="104"/>
      <c r="Z723" s="105"/>
      <c r="AA723" s="103"/>
      <c r="AB723" s="152"/>
      <c r="AC723" s="107"/>
      <c r="AD723" s="105"/>
      <c r="AE723" s="105"/>
      <c r="AF723" s="105"/>
      <c r="AG723" s="14"/>
      <c r="AH723" s="126" t="str">
        <f>IF(BS_CONTROLE[[#This Row],[Atividade]]=0, "-", BS_CONTROLE[[#This Row],[Atividade]])</f>
        <v>-</v>
      </c>
      <c r="AI723" s="8" t="str">
        <f>IF(BS_CONTROLE[[#This Row],[Atividade]]=0, "-", BS_CONTROLE[[#This Row],[Atividade]])</f>
        <v>-</v>
      </c>
      <c r="AJ723" s="30">
        <f>BS_CONTROLE[[#This Row],[Local - Partida]]</f>
        <v>0</v>
      </c>
      <c r="AK723" s="30">
        <f>BS_CONTROLE[[#This Row],[Local - Encerramento]]</f>
        <v>0</v>
      </c>
      <c r="AL723" s="105" t="str">
        <f>IF(BS_CONTROLE[[#This Row],[Entre - Estações]]=0, "-", BS_CONTROLE[[#This Row],[Entre - Estações]])</f>
        <v>-</v>
      </c>
      <c r="AM723" s="105" t="str">
        <f>IF(BS_CONTROLE[[#This Row],[SB]]=0, "-", BS_CONTROLE[[#This Row],[SB]])</f>
        <v>-</v>
      </c>
      <c r="AN723" s="105" t="str">
        <f>IF(BS_CONTROLE[[#This Row],[SUB]]=0, "-", BS_CONTROLE[[#This Row],[SUB]])</f>
        <v>-</v>
      </c>
      <c r="AO723" s="105">
        <f>BS_CONTROLE[[#This Row],[KM - Inicio]]</f>
        <v>0</v>
      </c>
      <c r="AP723" s="105">
        <f>BS_CONTROLE[[#This Row],[KM - Inicio]]</f>
        <v>0</v>
      </c>
      <c r="AQ723" s="108"/>
      <c r="AR723" s="108"/>
      <c r="AS723" s="108"/>
      <c r="AT723" s="135"/>
      <c r="AU723" s="135"/>
      <c r="AV723" s="13"/>
      <c r="AW723" s="13"/>
      <c r="AX723" s="176" t="str">
        <f>IF(D723="","*",IFERROR(IF(ISODD(COUNT(AR723:AW723)),"ERRO",SUM((AS723-AR723),(AU723-AT723),(AW723-AV723))),"ERRO"))</f>
        <v>*</v>
      </c>
      <c r="AY723" s="153"/>
      <c r="AZ723" s="109"/>
      <c r="BA723" s="9" t="str">
        <f>IFERROR(_xlfn.XLOOKUP(AH723, BS_ATIVIDADE[ATIVIDADE],BS_ATIVIDADE[UNIDADE] ), "*")</f>
        <v>*</v>
      </c>
      <c r="BB723" s="12" t="str" cm="1">
        <f t="array" ref="BB7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3" s="12" t="str" cm="1">
        <f t="array" ref="BC7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3" s="10" t="str" cm="1">
        <f t="array" ref="BD7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3" s="150"/>
      <c r="BF723" s="15"/>
      <c r="BG723" s="16"/>
      <c r="BH723" s="16"/>
      <c r="BI723" s="16"/>
      <c r="BJ723" s="17"/>
      <c r="BK723" s="15"/>
      <c r="BL723" s="130"/>
      <c r="BM723" s="130"/>
      <c r="BN723" s="130"/>
      <c r="BO723" s="17"/>
      <c r="BP723" s="11" t="str">
        <f t="shared" si="39"/>
        <v>Aderente</v>
      </c>
      <c r="BQ723" s="18" t="str">
        <f>IF(OR(B723="",E723=""),"*",AX723/O723)</f>
        <v>*</v>
      </c>
      <c r="BR723" s="18" t="str">
        <f>IF(OR(B723="",E723=""),"*",AZ723/P723)</f>
        <v>*</v>
      </c>
      <c r="BS723" s="210" t="str">
        <f t="shared" si="40"/>
        <v/>
      </c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</row>
    <row r="724" spans="1:122">
      <c r="A724" s="45" t="str">
        <f t="shared" si="38"/>
        <v/>
      </c>
      <c r="B724" s="102"/>
      <c r="C724" s="134" t="str">
        <f>IF(BS_CONTROLE[[#This Row],[DATA]]="","",WEEKNUM(BS_CONTROLE[[#This Row],[DATA]]))</f>
        <v/>
      </c>
      <c r="D724" s="104"/>
      <c r="E724" s="126"/>
      <c r="F724" s="142" t="str">
        <f>IF(D724="","*",VLOOKUP(E724,BS_ATIVIDADE[],3,FALSE))</f>
        <v>*</v>
      </c>
      <c r="G724" s="106"/>
      <c r="H724" s="106"/>
      <c r="I724" s="105"/>
      <c r="J724" s="105"/>
      <c r="K724" s="105"/>
      <c r="L724" s="127" t="str" cm="1">
        <f t="array" ref="L7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4" s="127" t="str" cm="1">
        <f t="array" ref="M7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4" s="106"/>
      <c r="O724" s="106"/>
      <c r="P724" s="105"/>
      <c r="Q724" s="9" t="str">
        <f>IF(E724=0, "*", IFERROR(_xlfn.XLOOKUP(E724, BS_ATIVIDADE[ATIVIDADE], BS_ATIVIDADE[UNIDADE]), "*"))</f>
        <v>*</v>
      </c>
      <c r="R724" s="128" t="str" cm="1">
        <f t="array" ref="R7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4" s="128" t="str" cm="1">
        <f t="array" ref="S7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4" s="10" t="str" cm="1">
        <f t="array" ref="T7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4" s="105"/>
      <c r="V724" s="151"/>
      <c r="W724" s="104"/>
      <c r="X724" s="129"/>
      <c r="Y724" s="104"/>
      <c r="Z724" s="105"/>
      <c r="AA724" s="103"/>
      <c r="AB724" s="152"/>
      <c r="AC724" s="107"/>
      <c r="AD724" s="105"/>
      <c r="AE724" s="105"/>
      <c r="AF724" s="105"/>
      <c r="AG724" s="14"/>
      <c r="AH724" s="126" t="str">
        <f>IF(BS_CONTROLE[[#This Row],[Atividade]]=0, "-", BS_CONTROLE[[#This Row],[Atividade]])</f>
        <v>-</v>
      </c>
      <c r="AI724" s="8" t="str">
        <f>IF(BS_CONTROLE[[#This Row],[Atividade]]=0, "-", BS_CONTROLE[[#This Row],[Atividade]])</f>
        <v>-</v>
      </c>
      <c r="AJ724" s="30">
        <f>BS_CONTROLE[[#This Row],[Local - Partida]]</f>
        <v>0</v>
      </c>
      <c r="AK724" s="30">
        <f>BS_CONTROLE[[#This Row],[Local - Encerramento]]</f>
        <v>0</v>
      </c>
      <c r="AL724" s="105" t="str">
        <f>IF(BS_CONTROLE[[#This Row],[Entre - Estações]]=0, "-", BS_CONTROLE[[#This Row],[Entre - Estações]])</f>
        <v>-</v>
      </c>
      <c r="AM724" s="105" t="str">
        <f>IF(BS_CONTROLE[[#This Row],[SB]]=0, "-", BS_CONTROLE[[#This Row],[SB]])</f>
        <v>-</v>
      </c>
      <c r="AN724" s="105" t="str">
        <f>IF(BS_CONTROLE[[#This Row],[SUB]]=0, "-", BS_CONTROLE[[#This Row],[SUB]])</f>
        <v>-</v>
      </c>
      <c r="AO724" s="105">
        <f>BS_CONTROLE[[#This Row],[KM - Inicio]]</f>
        <v>0</v>
      </c>
      <c r="AP724" s="105">
        <f>BS_CONTROLE[[#This Row],[KM - Inicio]]</f>
        <v>0</v>
      </c>
      <c r="AQ724" s="108"/>
      <c r="AR724" s="108"/>
      <c r="AS724" s="108"/>
      <c r="AT724" s="135"/>
      <c r="AU724" s="135"/>
      <c r="AV724" s="13"/>
      <c r="AW724" s="13"/>
      <c r="AX724" s="176" t="str">
        <f>IF(D724="","*",IFERROR(IF(ISODD(COUNT(AR724:AW724)),"ERRO",SUM((AS724-AR724),(AU724-AT724),(AW724-AV724))),"ERRO"))</f>
        <v>*</v>
      </c>
      <c r="AY724" s="153"/>
      <c r="AZ724" s="109"/>
      <c r="BA724" s="9" t="str">
        <f>IFERROR(_xlfn.XLOOKUP(AH724, BS_ATIVIDADE[ATIVIDADE],BS_ATIVIDADE[UNIDADE] ), "*")</f>
        <v>*</v>
      </c>
      <c r="BB724" s="12" t="str" cm="1">
        <f t="array" ref="BB7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4" s="12" t="str" cm="1">
        <f t="array" ref="BC7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4" s="10" t="str" cm="1">
        <f t="array" ref="BD7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4" s="150"/>
      <c r="BF724" s="15"/>
      <c r="BG724" s="16"/>
      <c r="BH724" s="16"/>
      <c r="BI724" s="16"/>
      <c r="BJ724" s="17"/>
      <c r="BK724" s="15"/>
      <c r="BL724" s="130"/>
      <c r="BM724" s="130"/>
      <c r="BN724" s="130"/>
      <c r="BO724" s="17"/>
      <c r="BP724" s="11" t="str">
        <f t="shared" si="39"/>
        <v>Aderente</v>
      </c>
      <c r="BQ724" s="18" t="str">
        <f>IF(OR(B724="",E724=""),"*",AX724/O724)</f>
        <v>*</v>
      </c>
      <c r="BR724" s="18" t="str">
        <f>IF(OR(B724="",E724=""),"*",AZ724/P724)</f>
        <v>*</v>
      </c>
      <c r="BS724" s="210" t="str">
        <f t="shared" si="40"/>
        <v/>
      </c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</row>
    <row r="725" spans="1:122">
      <c r="A725" s="45" t="str">
        <f t="shared" si="38"/>
        <v/>
      </c>
      <c r="B725" s="102"/>
      <c r="C725" s="134" t="str">
        <f>IF(BS_CONTROLE[[#This Row],[DATA]]="","",WEEKNUM(BS_CONTROLE[[#This Row],[DATA]]))</f>
        <v/>
      </c>
      <c r="D725" s="104"/>
      <c r="E725" s="126"/>
      <c r="F725" s="142" t="str">
        <f>IF(D725="","*",VLOOKUP(E725,BS_ATIVIDADE[],3,FALSE))</f>
        <v>*</v>
      </c>
      <c r="G725" s="106"/>
      <c r="H725" s="106"/>
      <c r="I725" s="105"/>
      <c r="J725" s="105"/>
      <c r="K725" s="105"/>
      <c r="L725" s="127" t="str" cm="1">
        <f t="array" ref="L7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5" s="127" t="str" cm="1">
        <f t="array" ref="M7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5" s="106"/>
      <c r="O725" s="106"/>
      <c r="P725" s="105"/>
      <c r="Q725" s="9" t="str">
        <f>IF(E725=0, "*", IFERROR(_xlfn.XLOOKUP(E725, BS_ATIVIDADE[ATIVIDADE], BS_ATIVIDADE[UNIDADE]), "*"))</f>
        <v>*</v>
      </c>
      <c r="R725" s="128" t="str" cm="1">
        <f t="array" ref="R7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5" s="128" t="str" cm="1">
        <f t="array" ref="S7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5" s="10" t="str" cm="1">
        <f t="array" ref="T7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5" s="105"/>
      <c r="V725" s="151"/>
      <c r="W725" s="104"/>
      <c r="X725" s="129"/>
      <c r="Y725" s="104"/>
      <c r="Z725" s="105"/>
      <c r="AA725" s="103"/>
      <c r="AB725" s="152"/>
      <c r="AC725" s="107"/>
      <c r="AD725" s="105"/>
      <c r="AE725" s="105"/>
      <c r="AF725" s="105"/>
      <c r="AG725" s="14"/>
      <c r="AH725" s="126" t="str">
        <f>IF(BS_CONTROLE[[#This Row],[Atividade]]=0, "-", BS_CONTROLE[[#This Row],[Atividade]])</f>
        <v>-</v>
      </c>
      <c r="AI725" s="8" t="str">
        <f>IF(BS_CONTROLE[[#This Row],[Atividade]]=0, "-", BS_CONTROLE[[#This Row],[Atividade]])</f>
        <v>-</v>
      </c>
      <c r="AJ725" s="30">
        <f>BS_CONTROLE[[#This Row],[Local - Partida]]</f>
        <v>0</v>
      </c>
      <c r="AK725" s="30">
        <f>BS_CONTROLE[[#This Row],[Local - Encerramento]]</f>
        <v>0</v>
      </c>
      <c r="AL725" s="105" t="str">
        <f>IF(BS_CONTROLE[[#This Row],[Entre - Estações]]=0, "-", BS_CONTROLE[[#This Row],[Entre - Estações]])</f>
        <v>-</v>
      </c>
      <c r="AM725" s="105" t="str">
        <f>IF(BS_CONTROLE[[#This Row],[SB]]=0, "-", BS_CONTROLE[[#This Row],[SB]])</f>
        <v>-</v>
      </c>
      <c r="AN725" s="105" t="str">
        <f>IF(BS_CONTROLE[[#This Row],[SUB]]=0, "-", BS_CONTROLE[[#This Row],[SUB]])</f>
        <v>-</v>
      </c>
      <c r="AO725" s="105">
        <f>BS_CONTROLE[[#This Row],[KM - Inicio]]</f>
        <v>0</v>
      </c>
      <c r="AP725" s="105">
        <f>BS_CONTROLE[[#This Row],[KM - Inicio]]</f>
        <v>0</v>
      </c>
      <c r="AQ725" s="108"/>
      <c r="AR725" s="108"/>
      <c r="AS725" s="108"/>
      <c r="AT725" s="135"/>
      <c r="AU725" s="135"/>
      <c r="AV725" s="13"/>
      <c r="AW725" s="13"/>
      <c r="AX725" s="176" t="str">
        <f>IF(D725="","*",IFERROR(IF(ISODD(COUNT(AR725:AW725)),"ERRO",SUM((AS725-AR725),(AU725-AT725),(AW725-AV725))),"ERRO"))</f>
        <v>*</v>
      </c>
      <c r="AY725" s="153"/>
      <c r="AZ725" s="109"/>
      <c r="BA725" s="9" t="str">
        <f>IFERROR(_xlfn.XLOOKUP(AH725, BS_ATIVIDADE[ATIVIDADE],BS_ATIVIDADE[UNIDADE] ), "*")</f>
        <v>*</v>
      </c>
      <c r="BB725" s="12" t="str" cm="1">
        <f t="array" ref="BB7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5" s="12" t="str" cm="1">
        <f t="array" ref="BC7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5" s="10" t="str" cm="1">
        <f t="array" ref="BD7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5" s="150"/>
      <c r="BF725" s="15"/>
      <c r="BG725" s="16"/>
      <c r="BH725" s="16"/>
      <c r="BI725" s="16"/>
      <c r="BJ725" s="17"/>
      <c r="BK725" s="15"/>
      <c r="BL725" s="130"/>
      <c r="BM725" s="130"/>
      <c r="BN725" s="130"/>
      <c r="BO725" s="17"/>
      <c r="BP725" s="11" t="str">
        <f t="shared" si="39"/>
        <v>Aderente</v>
      </c>
      <c r="BQ725" s="18" t="str">
        <f>IF(OR(B725="",E725=""),"*",AX725/O725)</f>
        <v>*</v>
      </c>
      <c r="BR725" s="18" t="str">
        <f>IF(OR(B725="",E725=""),"*",AZ725/P725)</f>
        <v>*</v>
      </c>
      <c r="BS725" s="210" t="str">
        <f t="shared" si="40"/>
        <v/>
      </c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</row>
    <row r="726" spans="1:122">
      <c r="A726" s="45" t="str">
        <f t="shared" si="38"/>
        <v/>
      </c>
      <c r="B726" s="102"/>
      <c r="C726" s="134" t="str">
        <f>IF(BS_CONTROLE[[#This Row],[DATA]]="","",WEEKNUM(BS_CONTROLE[[#This Row],[DATA]]))</f>
        <v/>
      </c>
      <c r="D726" s="104"/>
      <c r="E726" s="126"/>
      <c r="F726" s="142" t="str">
        <f>IF(D726="","*",VLOOKUP(E726,BS_ATIVIDADE[],3,FALSE))</f>
        <v>*</v>
      </c>
      <c r="G726" s="106"/>
      <c r="H726" s="106"/>
      <c r="I726" s="105"/>
      <c r="J726" s="105"/>
      <c r="K726" s="105"/>
      <c r="L726" s="127" t="str" cm="1">
        <f t="array" ref="L7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6" s="127" t="str" cm="1">
        <f t="array" ref="M7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6" s="106"/>
      <c r="O726" s="106"/>
      <c r="P726" s="105"/>
      <c r="Q726" s="9" t="str">
        <f>IF(E726=0, "*", IFERROR(_xlfn.XLOOKUP(E726, BS_ATIVIDADE[ATIVIDADE], BS_ATIVIDADE[UNIDADE]), "*"))</f>
        <v>*</v>
      </c>
      <c r="R726" s="128" t="str" cm="1">
        <f t="array" ref="R7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6" s="128" t="str" cm="1">
        <f t="array" ref="S7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6" s="10" t="str" cm="1">
        <f t="array" ref="T7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6" s="105"/>
      <c r="V726" s="151"/>
      <c r="W726" s="104"/>
      <c r="X726" s="129"/>
      <c r="Y726" s="104"/>
      <c r="Z726" s="105"/>
      <c r="AA726" s="103"/>
      <c r="AB726" s="152"/>
      <c r="AC726" s="107"/>
      <c r="AD726" s="105"/>
      <c r="AE726" s="105"/>
      <c r="AF726" s="105"/>
      <c r="AG726" s="14"/>
      <c r="AH726" s="126" t="str">
        <f>IF(BS_CONTROLE[[#This Row],[Atividade]]=0, "-", BS_CONTROLE[[#This Row],[Atividade]])</f>
        <v>-</v>
      </c>
      <c r="AI726" s="8" t="str">
        <f>IF(BS_CONTROLE[[#This Row],[Atividade]]=0, "-", BS_CONTROLE[[#This Row],[Atividade]])</f>
        <v>-</v>
      </c>
      <c r="AJ726" s="30">
        <f>BS_CONTROLE[[#This Row],[Local - Partida]]</f>
        <v>0</v>
      </c>
      <c r="AK726" s="30">
        <f>BS_CONTROLE[[#This Row],[Local - Encerramento]]</f>
        <v>0</v>
      </c>
      <c r="AL726" s="105" t="str">
        <f>IF(BS_CONTROLE[[#This Row],[Entre - Estações]]=0, "-", BS_CONTROLE[[#This Row],[Entre - Estações]])</f>
        <v>-</v>
      </c>
      <c r="AM726" s="105" t="str">
        <f>IF(BS_CONTROLE[[#This Row],[SB]]=0, "-", BS_CONTROLE[[#This Row],[SB]])</f>
        <v>-</v>
      </c>
      <c r="AN726" s="105" t="str">
        <f>IF(BS_CONTROLE[[#This Row],[SUB]]=0, "-", BS_CONTROLE[[#This Row],[SUB]])</f>
        <v>-</v>
      </c>
      <c r="AO726" s="105">
        <f>BS_CONTROLE[[#This Row],[KM - Inicio]]</f>
        <v>0</v>
      </c>
      <c r="AP726" s="105">
        <f>BS_CONTROLE[[#This Row],[KM - Inicio]]</f>
        <v>0</v>
      </c>
      <c r="AQ726" s="108"/>
      <c r="AR726" s="108"/>
      <c r="AS726" s="108"/>
      <c r="AT726" s="135"/>
      <c r="AU726" s="135"/>
      <c r="AV726" s="13"/>
      <c r="AW726" s="13"/>
      <c r="AX726" s="176" t="str">
        <f>IF(D726="","*",IFERROR(IF(ISODD(COUNT(AR726:AW726)),"ERRO",SUM((AS726-AR726),(AU726-AT726),(AW726-AV726))),"ERRO"))</f>
        <v>*</v>
      </c>
      <c r="AY726" s="153"/>
      <c r="AZ726" s="109"/>
      <c r="BA726" s="9" t="str">
        <f>IFERROR(_xlfn.XLOOKUP(AH726, BS_ATIVIDADE[ATIVIDADE],BS_ATIVIDADE[UNIDADE] ), "*")</f>
        <v>*</v>
      </c>
      <c r="BB726" s="12" t="str" cm="1">
        <f t="array" ref="BB7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6" s="12" t="str" cm="1">
        <f t="array" ref="BC7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6" s="10" t="str" cm="1">
        <f t="array" ref="BD7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6" s="150"/>
      <c r="BF726" s="15"/>
      <c r="BG726" s="16"/>
      <c r="BH726" s="16"/>
      <c r="BI726" s="16"/>
      <c r="BJ726" s="17"/>
      <c r="BK726" s="15"/>
      <c r="BL726" s="130"/>
      <c r="BM726" s="130"/>
      <c r="BN726" s="130"/>
      <c r="BO726" s="17"/>
      <c r="BP726" s="11" t="str">
        <f t="shared" si="39"/>
        <v>Aderente</v>
      </c>
      <c r="BQ726" s="18" t="str">
        <f>IF(OR(B726="",E726=""),"*",AX726/O726)</f>
        <v>*</v>
      </c>
      <c r="BR726" s="18" t="str">
        <f>IF(OR(B726="",E726=""),"*",AZ726/P726)</f>
        <v>*</v>
      </c>
      <c r="BS726" s="210" t="str">
        <f t="shared" si="40"/>
        <v/>
      </c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</row>
    <row r="727" spans="1:122">
      <c r="A727" s="45" t="str">
        <f t="shared" si="38"/>
        <v/>
      </c>
      <c r="B727" s="102"/>
      <c r="C727" s="134" t="str">
        <f>IF(BS_CONTROLE[[#This Row],[DATA]]="","",WEEKNUM(BS_CONTROLE[[#This Row],[DATA]]))</f>
        <v/>
      </c>
      <c r="D727" s="104"/>
      <c r="E727" s="126"/>
      <c r="F727" s="142" t="str">
        <f>IF(D727="","*",VLOOKUP(E727,BS_ATIVIDADE[],3,FALSE))</f>
        <v>*</v>
      </c>
      <c r="G727" s="106"/>
      <c r="H727" s="106"/>
      <c r="I727" s="105"/>
      <c r="J727" s="105"/>
      <c r="K727" s="105"/>
      <c r="L727" s="127" t="str" cm="1">
        <f t="array" ref="L7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7" s="127" t="str" cm="1">
        <f t="array" ref="M7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7" s="106"/>
      <c r="O727" s="106"/>
      <c r="P727" s="105"/>
      <c r="Q727" s="9" t="str">
        <f>IF(E727=0, "*", IFERROR(_xlfn.XLOOKUP(E727, BS_ATIVIDADE[ATIVIDADE], BS_ATIVIDADE[UNIDADE]), "*"))</f>
        <v>*</v>
      </c>
      <c r="R727" s="128" t="str" cm="1">
        <f t="array" ref="R7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7" s="128" t="str" cm="1">
        <f t="array" ref="S7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7" s="10" t="str" cm="1">
        <f t="array" ref="T7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7" s="105"/>
      <c r="V727" s="151"/>
      <c r="W727" s="104"/>
      <c r="X727" s="129"/>
      <c r="Y727" s="104"/>
      <c r="Z727" s="105"/>
      <c r="AA727" s="103"/>
      <c r="AB727" s="152"/>
      <c r="AC727" s="107"/>
      <c r="AD727" s="105"/>
      <c r="AE727" s="105"/>
      <c r="AF727" s="105"/>
      <c r="AG727" s="14"/>
      <c r="AH727" s="126" t="str">
        <f>IF(BS_CONTROLE[[#This Row],[Atividade]]=0, "-", BS_CONTROLE[[#This Row],[Atividade]])</f>
        <v>-</v>
      </c>
      <c r="AI727" s="8" t="str">
        <f>IF(BS_CONTROLE[[#This Row],[Atividade]]=0, "-", BS_CONTROLE[[#This Row],[Atividade]])</f>
        <v>-</v>
      </c>
      <c r="AJ727" s="30">
        <f>BS_CONTROLE[[#This Row],[Local - Partida]]</f>
        <v>0</v>
      </c>
      <c r="AK727" s="30">
        <f>BS_CONTROLE[[#This Row],[Local - Encerramento]]</f>
        <v>0</v>
      </c>
      <c r="AL727" s="105" t="str">
        <f>IF(BS_CONTROLE[[#This Row],[Entre - Estações]]=0, "-", BS_CONTROLE[[#This Row],[Entre - Estações]])</f>
        <v>-</v>
      </c>
      <c r="AM727" s="105" t="str">
        <f>IF(BS_CONTROLE[[#This Row],[SB]]=0, "-", BS_CONTROLE[[#This Row],[SB]])</f>
        <v>-</v>
      </c>
      <c r="AN727" s="105" t="str">
        <f>IF(BS_CONTROLE[[#This Row],[SUB]]=0, "-", BS_CONTROLE[[#This Row],[SUB]])</f>
        <v>-</v>
      </c>
      <c r="AO727" s="105">
        <f>BS_CONTROLE[[#This Row],[KM - Inicio]]</f>
        <v>0</v>
      </c>
      <c r="AP727" s="105">
        <f>BS_CONTROLE[[#This Row],[KM - Inicio]]</f>
        <v>0</v>
      </c>
      <c r="AQ727" s="108"/>
      <c r="AR727" s="108"/>
      <c r="AS727" s="108"/>
      <c r="AT727" s="135"/>
      <c r="AU727" s="135"/>
      <c r="AV727" s="13"/>
      <c r="AW727" s="13"/>
      <c r="AX727" s="176" t="str">
        <f>IF(D727="","*",IFERROR(IF(ISODD(COUNT(AR727:AW727)),"ERRO",SUM((AS727-AR727),(AU727-AT727),(AW727-AV727))),"ERRO"))</f>
        <v>*</v>
      </c>
      <c r="AY727" s="153"/>
      <c r="AZ727" s="109"/>
      <c r="BA727" s="9" t="str">
        <f>IFERROR(_xlfn.XLOOKUP(AH727, BS_ATIVIDADE[ATIVIDADE],BS_ATIVIDADE[UNIDADE] ), "*")</f>
        <v>*</v>
      </c>
      <c r="BB727" s="12" t="str" cm="1">
        <f t="array" ref="BB7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7" s="12" t="str" cm="1">
        <f t="array" ref="BC7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7" s="10" t="str" cm="1">
        <f t="array" ref="BD7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7" s="150"/>
      <c r="BF727" s="15"/>
      <c r="BG727" s="16"/>
      <c r="BH727" s="16"/>
      <c r="BI727" s="16"/>
      <c r="BJ727" s="17"/>
      <c r="BK727" s="15"/>
      <c r="BL727" s="130"/>
      <c r="BM727" s="130"/>
      <c r="BN727" s="130"/>
      <c r="BO727" s="17"/>
      <c r="BP727" s="11" t="str">
        <f t="shared" si="39"/>
        <v>Aderente</v>
      </c>
      <c r="BQ727" s="18" t="str">
        <f>IF(OR(B727="",E727=""),"*",AX727/O727)</f>
        <v>*</v>
      </c>
      <c r="BR727" s="18" t="str">
        <f>IF(OR(B727="",E727=""),"*",AZ727/P727)</f>
        <v>*</v>
      </c>
      <c r="BS727" s="210" t="str">
        <f t="shared" si="40"/>
        <v/>
      </c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</row>
    <row r="728" spans="1:122">
      <c r="A728" s="45" t="str">
        <f t="shared" si="38"/>
        <v/>
      </c>
      <c r="B728" s="102"/>
      <c r="C728" s="134" t="str">
        <f>IF(BS_CONTROLE[[#This Row],[DATA]]="","",WEEKNUM(BS_CONTROLE[[#This Row],[DATA]]))</f>
        <v/>
      </c>
      <c r="D728" s="104"/>
      <c r="E728" s="126"/>
      <c r="F728" s="142" t="str">
        <f>IF(D728="","*",VLOOKUP(E728,BS_ATIVIDADE[],3,FALSE))</f>
        <v>*</v>
      </c>
      <c r="G728" s="106"/>
      <c r="H728" s="106"/>
      <c r="I728" s="105"/>
      <c r="J728" s="105"/>
      <c r="K728" s="105"/>
      <c r="L728" s="127" t="str" cm="1">
        <f t="array" ref="L7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8" s="127" t="str" cm="1">
        <f t="array" ref="M7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8" s="106"/>
      <c r="O728" s="106"/>
      <c r="P728" s="105"/>
      <c r="Q728" s="9" t="str">
        <f>IF(E728=0, "*", IFERROR(_xlfn.XLOOKUP(E728, BS_ATIVIDADE[ATIVIDADE], BS_ATIVIDADE[UNIDADE]), "*"))</f>
        <v>*</v>
      </c>
      <c r="R728" s="128" t="str" cm="1">
        <f t="array" ref="R7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8" s="128" t="str" cm="1">
        <f t="array" ref="S7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8" s="10" t="str" cm="1">
        <f t="array" ref="T7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8" s="105"/>
      <c r="V728" s="151"/>
      <c r="W728" s="104"/>
      <c r="X728" s="129"/>
      <c r="Y728" s="104"/>
      <c r="Z728" s="105"/>
      <c r="AA728" s="103"/>
      <c r="AB728" s="152"/>
      <c r="AC728" s="107"/>
      <c r="AD728" s="105"/>
      <c r="AE728" s="105"/>
      <c r="AF728" s="105"/>
      <c r="AG728" s="14"/>
      <c r="AH728" s="126" t="str">
        <f>IF(BS_CONTROLE[[#This Row],[Atividade]]=0, "-", BS_CONTROLE[[#This Row],[Atividade]])</f>
        <v>-</v>
      </c>
      <c r="AI728" s="8" t="str">
        <f>IF(BS_CONTROLE[[#This Row],[Atividade]]=0, "-", BS_CONTROLE[[#This Row],[Atividade]])</f>
        <v>-</v>
      </c>
      <c r="AJ728" s="30">
        <f>BS_CONTROLE[[#This Row],[Local - Partida]]</f>
        <v>0</v>
      </c>
      <c r="AK728" s="30">
        <f>BS_CONTROLE[[#This Row],[Local - Encerramento]]</f>
        <v>0</v>
      </c>
      <c r="AL728" s="105" t="str">
        <f>IF(BS_CONTROLE[[#This Row],[Entre - Estações]]=0, "-", BS_CONTROLE[[#This Row],[Entre - Estações]])</f>
        <v>-</v>
      </c>
      <c r="AM728" s="105" t="str">
        <f>IF(BS_CONTROLE[[#This Row],[SB]]=0, "-", BS_CONTROLE[[#This Row],[SB]])</f>
        <v>-</v>
      </c>
      <c r="AN728" s="105" t="str">
        <f>IF(BS_CONTROLE[[#This Row],[SUB]]=0, "-", BS_CONTROLE[[#This Row],[SUB]])</f>
        <v>-</v>
      </c>
      <c r="AO728" s="105">
        <f>BS_CONTROLE[[#This Row],[KM - Inicio]]</f>
        <v>0</v>
      </c>
      <c r="AP728" s="105">
        <f>BS_CONTROLE[[#This Row],[KM - Inicio]]</f>
        <v>0</v>
      </c>
      <c r="AQ728" s="108"/>
      <c r="AR728" s="108"/>
      <c r="AS728" s="108"/>
      <c r="AT728" s="135"/>
      <c r="AU728" s="135"/>
      <c r="AV728" s="13"/>
      <c r="AW728" s="13"/>
      <c r="AX728" s="176" t="str">
        <f>IF(D728="","*",IFERROR(IF(ISODD(COUNT(AR728:AW728)),"ERRO",SUM((AS728-AR728),(AU728-AT728),(AW728-AV728))),"ERRO"))</f>
        <v>*</v>
      </c>
      <c r="AY728" s="153"/>
      <c r="AZ728" s="109"/>
      <c r="BA728" s="9" t="str">
        <f>IFERROR(_xlfn.XLOOKUP(AH728, BS_ATIVIDADE[ATIVIDADE],BS_ATIVIDADE[UNIDADE] ), "*")</f>
        <v>*</v>
      </c>
      <c r="BB728" s="12" t="str" cm="1">
        <f t="array" ref="BB7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8" s="12" t="str" cm="1">
        <f t="array" ref="BC7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8" s="10" t="str" cm="1">
        <f t="array" ref="BD7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8" s="150"/>
      <c r="BF728" s="15"/>
      <c r="BG728" s="16"/>
      <c r="BH728" s="16"/>
      <c r="BI728" s="16"/>
      <c r="BJ728" s="17"/>
      <c r="BK728" s="15"/>
      <c r="BL728" s="130"/>
      <c r="BM728" s="130"/>
      <c r="BN728" s="130"/>
      <c r="BO728" s="17"/>
      <c r="BP728" s="11" t="str">
        <f t="shared" si="39"/>
        <v>Aderente</v>
      </c>
      <c r="BQ728" s="18" t="str">
        <f>IF(OR(B728="",E728=""),"*",AX728/O728)</f>
        <v>*</v>
      </c>
      <c r="BR728" s="18" t="str">
        <f>IF(OR(B728="",E728=""),"*",AZ728/P728)</f>
        <v>*</v>
      </c>
      <c r="BS728" s="210" t="str">
        <f t="shared" si="40"/>
        <v/>
      </c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</row>
    <row r="729" spans="1:122">
      <c r="A729" s="45" t="str">
        <f t="shared" si="38"/>
        <v/>
      </c>
      <c r="B729" s="102"/>
      <c r="C729" s="134" t="str">
        <f>IF(BS_CONTROLE[[#This Row],[DATA]]="","",WEEKNUM(BS_CONTROLE[[#This Row],[DATA]]))</f>
        <v/>
      </c>
      <c r="D729" s="104"/>
      <c r="E729" s="126"/>
      <c r="F729" s="142" t="str">
        <f>IF(D729="","*",VLOOKUP(E729,BS_ATIVIDADE[],3,FALSE))</f>
        <v>*</v>
      </c>
      <c r="G729" s="106"/>
      <c r="H729" s="106"/>
      <c r="I729" s="105"/>
      <c r="J729" s="105"/>
      <c r="K729" s="105"/>
      <c r="L729" s="127" t="str" cm="1">
        <f t="array" ref="L7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29" s="127" t="str" cm="1">
        <f t="array" ref="M7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29" s="106"/>
      <c r="O729" s="106"/>
      <c r="P729" s="105"/>
      <c r="Q729" s="9" t="str">
        <f>IF(E729=0, "*", IFERROR(_xlfn.XLOOKUP(E729, BS_ATIVIDADE[ATIVIDADE], BS_ATIVIDADE[UNIDADE]), "*"))</f>
        <v>*</v>
      </c>
      <c r="R729" s="128" t="str" cm="1">
        <f t="array" ref="R7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29" s="128" t="str" cm="1">
        <f t="array" ref="S7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29" s="10" t="str" cm="1">
        <f t="array" ref="T7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29" s="105"/>
      <c r="V729" s="151"/>
      <c r="W729" s="104"/>
      <c r="X729" s="129"/>
      <c r="Y729" s="104"/>
      <c r="Z729" s="105"/>
      <c r="AA729" s="103"/>
      <c r="AB729" s="152"/>
      <c r="AC729" s="107"/>
      <c r="AD729" s="105"/>
      <c r="AE729" s="105"/>
      <c r="AF729" s="105"/>
      <c r="AG729" s="14"/>
      <c r="AH729" s="126" t="str">
        <f>IF(BS_CONTROLE[[#This Row],[Atividade]]=0, "-", BS_CONTROLE[[#This Row],[Atividade]])</f>
        <v>-</v>
      </c>
      <c r="AI729" s="8" t="str">
        <f>IF(BS_CONTROLE[[#This Row],[Atividade]]=0, "-", BS_CONTROLE[[#This Row],[Atividade]])</f>
        <v>-</v>
      </c>
      <c r="AJ729" s="30">
        <f>BS_CONTROLE[[#This Row],[Local - Partida]]</f>
        <v>0</v>
      </c>
      <c r="AK729" s="30">
        <f>BS_CONTROLE[[#This Row],[Local - Encerramento]]</f>
        <v>0</v>
      </c>
      <c r="AL729" s="105" t="str">
        <f>IF(BS_CONTROLE[[#This Row],[Entre - Estações]]=0, "-", BS_CONTROLE[[#This Row],[Entre - Estações]])</f>
        <v>-</v>
      </c>
      <c r="AM729" s="105" t="str">
        <f>IF(BS_CONTROLE[[#This Row],[SB]]=0, "-", BS_CONTROLE[[#This Row],[SB]])</f>
        <v>-</v>
      </c>
      <c r="AN729" s="105" t="str">
        <f>IF(BS_CONTROLE[[#This Row],[SUB]]=0, "-", BS_CONTROLE[[#This Row],[SUB]])</f>
        <v>-</v>
      </c>
      <c r="AO729" s="105">
        <f>BS_CONTROLE[[#This Row],[KM - Inicio]]</f>
        <v>0</v>
      </c>
      <c r="AP729" s="105">
        <f>BS_CONTROLE[[#This Row],[KM - Inicio]]</f>
        <v>0</v>
      </c>
      <c r="AQ729" s="108"/>
      <c r="AR729" s="108"/>
      <c r="AS729" s="108"/>
      <c r="AT729" s="135"/>
      <c r="AU729" s="135"/>
      <c r="AV729" s="13"/>
      <c r="AW729" s="13"/>
      <c r="AX729" s="176" t="str">
        <f>IF(D729="","*",IFERROR(IF(ISODD(COUNT(AR729:AW729)),"ERRO",SUM((AS729-AR729),(AU729-AT729),(AW729-AV729))),"ERRO"))</f>
        <v>*</v>
      </c>
      <c r="AY729" s="153"/>
      <c r="AZ729" s="109"/>
      <c r="BA729" s="9" t="str">
        <f>IFERROR(_xlfn.XLOOKUP(AH729, BS_ATIVIDADE[ATIVIDADE],BS_ATIVIDADE[UNIDADE] ), "*")</f>
        <v>*</v>
      </c>
      <c r="BB729" s="12" t="str" cm="1">
        <f t="array" ref="BB7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29" s="12" t="str" cm="1">
        <f t="array" ref="BC7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29" s="10" t="str" cm="1">
        <f t="array" ref="BD7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29" s="150"/>
      <c r="BF729" s="15"/>
      <c r="BG729" s="16"/>
      <c r="BH729" s="16"/>
      <c r="BI729" s="16"/>
      <c r="BJ729" s="17"/>
      <c r="BK729" s="15"/>
      <c r="BL729" s="130"/>
      <c r="BM729" s="130"/>
      <c r="BN729" s="130"/>
      <c r="BO729" s="17"/>
      <c r="BP729" s="11" t="str">
        <f t="shared" si="39"/>
        <v>Aderente</v>
      </c>
      <c r="BQ729" s="18" t="str">
        <f>IF(OR(B729="",E729=""),"*",AX729/O729)</f>
        <v>*</v>
      </c>
      <c r="BR729" s="18" t="str">
        <f>IF(OR(B729="",E729=""),"*",AZ729/P729)</f>
        <v>*</v>
      </c>
      <c r="BS729" s="210" t="str">
        <f t="shared" si="40"/>
        <v/>
      </c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</row>
    <row r="730" spans="1:122">
      <c r="A730" s="45" t="str">
        <f t="shared" si="38"/>
        <v/>
      </c>
      <c r="B730" s="102"/>
      <c r="C730" s="134" t="str">
        <f>IF(BS_CONTROLE[[#This Row],[DATA]]="","",WEEKNUM(BS_CONTROLE[[#This Row],[DATA]]))</f>
        <v/>
      </c>
      <c r="D730" s="104"/>
      <c r="E730" s="126"/>
      <c r="F730" s="142" t="str">
        <f>IF(D730="","*",VLOOKUP(E730,BS_ATIVIDADE[],3,FALSE))</f>
        <v>*</v>
      </c>
      <c r="G730" s="106"/>
      <c r="H730" s="106"/>
      <c r="I730" s="105"/>
      <c r="J730" s="105"/>
      <c r="K730" s="105"/>
      <c r="L730" s="127" t="str" cm="1">
        <f t="array" ref="L7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0" s="127" t="str" cm="1">
        <f t="array" ref="M7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0" s="106"/>
      <c r="O730" s="106"/>
      <c r="P730" s="105"/>
      <c r="Q730" s="9" t="str">
        <f>IF(E730=0, "*", IFERROR(_xlfn.XLOOKUP(E730, BS_ATIVIDADE[ATIVIDADE], BS_ATIVIDADE[UNIDADE]), "*"))</f>
        <v>*</v>
      </c>
      <c r="R730" s="128" t="str" cm="1">
        <f t="array" ref="R7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0" s="128" t="str" cm="1">
        <f t="array" ref="S7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0" s="10" t="str" cm="1">
        <f t="array" ref="T7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0" s="105"/>
      <c r="V730" s="151"/>
      <c r="W730" s="104"/>
      <c r="X730" s="129"/>
      <c r="Y730" s="104"/>
      <c r="Z730" s="105"/>
      <c r="AA730" s="103"/>
      <c r="AB730" s="152"/>
      <c r="AC730" s="107"/>
      <c r="AD730" s="105"/>
      <c r="AE730" s="105"/>
      <c r="AF730" s="105"/>
      <c r="AG730" s="14"/>
      <c r="AH730" s="126" t="str">
        <f>IF(BS_CONTROLE[[#This Row],[Atividade]]=0, "-", BS_CONTROLE[[#This Row],[Atividade]])</f>
        <v>-</v>
      </c>
      <c r="AI730" s="8" t="str">
        <f>IF(BS_CONTROLE[[#This Row],[Atividade]]=0, "-", BS_CONTROLE[[#This Row],[Atividade]])</f>
        <v>-</v>
      </c>
      <c r="AJ730" s="30">
        <f>BS_CONTROLE[[#This Row],[Local - Partida]]</f>
        <v>0</v>
      </c>
      <c r="AK730" s="30">
        <f>BS_CONTROLE[[#This Row],[Local - Encerramento]]</f>
        <v>0</v>
      </c>
      <c r="AL730" s="105" t="str">
        <f>IF(BS_CONTROLE[[#This Row],[Entre - Estações]]=0, "-", BS_CONTROLE[[#This Row],[Entre - Estações]])</f>
        <v>-</v>
      </c>
      <c r="AM730" s="105" t="str">
        <f>IF(BS_CONTROLE[[#This Row],[SB]]=0, "-", BS_CONTROLE[[#This Row],[SB]])</f>
        <v>-</v>
      </c>
      <c r="AN730" s="105" t="str">
        <f>IF(BS_CONTROLE[[#This Row],[SUB]]=0, "-", BS_CONTROLE[[#This Row],[SUB]])</f>
        <v>-</v>
      </c>
      <c r="AO730" s="105">
        <f>BS_CONTROLE[[#This Row],[KM - Inicio]]</f>
        <v>0</v>
      </c>
      <c r="AP730" s="105">
        <f>BS_CONTROLE[[#This Row],[KM - Inicio]]</f>
        <v>0</v>
      </c>
      <c r="AQ730" s="108"/>
      <c r="AR730" s="108"/>
      <c r="AS730" s="108"/>
      <c r="AT730" s="135"/>
      <c r="AU730" s="135"/>
      <c r="AV730" s="13"/>
      <c r="AW730" s="13"/>
      <c r="AX730" s="176" t="str">
        <f>IF(D730="","*",IFERROR(IF(ISODD(COUNT(AR730:AW730)),"ERRO",SUM((AS730-AR730),(AU730-AT730),(AW730-AV730))),"ERRO"))</f>
        <v>*</v>
      </c>
      <c r="AY730" s="153"/>
      <c r="AZ730" s="109"/>
      <c r="BA730" s="9" t="str">
        <f>IFERROR(_xlfn.XLOOKUP(AH730, BS_ATIVIDADE[ATIVIDADE],BS_ATIVIDADE[UNIDADE] ), "*")</f>
        <v>*</v>
      </c>
      <c r="BB730" s="12" t="str" cm="1">
        <f t="array" ref="BB7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0" s="12" t="str" cm="1">
        <f t="array" ref="BC7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0" s="10" t="str" cm="1">
        <f t="array" ref="BD7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0" s="150"/>
      <c r="BF730" s="15"/>
      <c r="BG730" s="16"/>
      <c r="BH730" s="16"/>
      <c r="BI730" s="16"/>
      <c r="BJ730" s="17"/>
      <c r="BK730" s="15"/>
      <c r="BL730" s="130"/>
      <c r="BM730" s="130"/>
      <c r="BN730" s="130"/>
      <c r="BO730" s="17"/>
      <c r="BP730" s="11" t="str">
        <f t="shared" si="39"/>
        <v>Aderente</v>
      </c>
      <c r="BQ730" s="18" t="str">
        <f>IF(OR(B730="",E730=""),"*",AX730/O730)</f>
        <v>*</v>
      </c>
      <c r="BR730" s="18" t="str">
        <f>IF(OR(B730="",E730=""),"*",AZ730/P730)</f>
        <v>*</v>
      </c>
      <c r="BS730" s="210" t="str">
        <f t="shared" si="40"/>
        <v/>
      </c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</row>
    <row r="731" spans="1:122">
      <c r="A731" s="45" t="str">
        <f t="shared" si="38"/>
        <v/>
      </c>
      <c r="B731" s="102"/>
      <c r="C731" s="134" t="str">
        <f>IF(BS_CONTROLE[[#This Row],[DATA]]="","",WEEKNUM(BS_CONTROLE[[#This Row],[DATA]]))</f>
        <v/>
      </c>
      <c r="D731" s="104"/>
      <c r="E731" s="126"/>
      <c r="F731" s="142" t="str">
        <f>IF(D731="","*",VLOOKUP(E731,BS_ATIVIDADE[],3,FALSE))</f>
        <v>*</v>
      </c>
      <c r="G731" s="106"/>
      <c r="H731" s="106"/>
      <c r="I731" s="105"/>
      <c r="J731" s="105"/>
      <c r="K731" s="105"/>
      <c r="L731" s="127" t="str" cm="1">
        <f t="array" ref="L7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1" s="127" t="str" cm="1">
        <f t="array" ref="M7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1" s="106"/>
      <c r="O731" s="106"/>
      <c r="P731" s="105"/>
      <c r="Q731" s="9" t="str">
        <f>IF(E731=0, "*", IFERROR(_xlfn.XLOOKUP(E731, BS_ATIVIDADE[ATIVIDADE], BS_ATIVIDADE[UNIDADE]), "*"))</f>
        <v>*</v>
      </c>
      <c r="R731" s="128" t="str" cm="1">
        <f t="array" ref="R7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1" s="128" t="str" cm="1">
        <f t="array" ref="S7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1" s="10" t="str" cm="1">
        <f t="array" ref="T7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1" s="105"/>
      <c r="V731" s="151"/>
      <c r="W731" s="104"/>
      <c r="X731" s="129"/>
      <c r="Y731" s="104"/>
      <c r="Z731" s="105"/>
      <c r="AA731" s="103"/>
      <c r="AB731" s="152"/>
      <c r="AC731" s="107"/>
      <c r="AD731" s="105"/>
      <c r="AE731" s="105"/>
      <c r="AF731" s="105"/>
      <c r="AG731" s="14"/>
      <c r="AH731" s="126" t="str">
        <f>IF(BS_CONTROLE[[#This Row],[Atividade]]=0, "-", BS_CONTROLE[[#This Row],[Atividade]])</f>
        <v>-</v>
      </c>
      <c r="AI731" s="8" t="str">
        <f>IF(BS_CONTROLE[[#This Row],[Atividade]]=0, "-", BS_CONTROLE[[#This Row],[Atividade]])</f>
        <v>-</v>
      </c>
      <c r="AJ731" s="30">
        <f>BS_CONTROLE[[#This Row],[Local - Partida]]</f>
        <v>0</v>
      </c>
      <c r="AK731" s="30">
        <f>BS_CONTROLE[[#This Row],[Local - Encerramento]]</f>
        <v>0</v>
      </c>
      <c r="AL731" s="105" t="str">
        <f>IF(BS_CONTROLE[[#This Row],[Entre - Estações]]=0, "-", BS_CONTROLE[[#This Row],[Entre - Estações]])</f>
        <v>-</v>
      </c>
      <c r="AM731" s="105" t="str">
        <f>IF(BS_CONTROLE[[#This Row],[SB]]=0, "-", BS_CONTROLE[[#This Row],[SB]])</f>
        <v>-</v>
      </c>
      <c r="AN731" s="105" t="str">
        <f>IF(BS_CONTROLE[[#This Row],[SUB]]=0, "-", BS_CONTROLE[[#This Row],[SUB]])</f>
        <v>-</v>
      </c>
      <c r="AO731" s="105">
        <f>BS_CONTROLE[[#This Row],[KM - Inicio]]</f>
        <v>0</v>
      </c>
      <c r="AP731" s="105">
        <f>BS_CONTROLE[[#This Row],[KM - Inicio]]</f>
        <v>0</v>
      </c>
      <c r="AQ731" s="108"/>
      <c r="AR731" s="108"/>
      <c r="AS731" s="108"/>
      <c r="AT731" s="135"/>
      <c r="AU731" s="135"/>
      <c r="AV731" s="13"/>
      <c r="AW731" s="13"/>
      <c r="AX731" s="176" t="str">
        <f>IF(D731="","*",IFERROR(IF(ISODD(COUNT(AR731:AW731)),"ERRO",SUM((AS731-AR731),(AU731-AT731),(AW731-AV731))),"ERRO"))</f>
        <v>*</v>
      </c>
      <c r="AY731" s="153"/>
      <c r="AZ731" s="109"/>
      <c r="BA731" s="9" t="str">
        <f>IFERROR(_xlfn.XLOOKUP(AH731, BS_ATIVIDADE[ATIVIDADE],BS_ATIVIDADE[UNIDADE] ), "*")</f>
        <v>*</v>
      </c>
      <c r="BB731" s="12" t="str" cm="1">
        <f t="array" ref="BB7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1" s="12" t="str" cm="1">
        <f t="array" ref="BC7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1" s="10" t="str" cm="1">
        <f t="array" ref="BD7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1" s="150"/>
      <c r="BF731" s="15"/>
      <c r="BG731" s="16"/>
      <c r="BH731" s="16"/>
      <c r="BI731" s="16"/>
      <c r="BJ731" s="17"/>
      <c r="BK731" s="15"/>
      <c r="BL731" s="130"/>
      <c r="BM731" s="130"/>
      <c r="BN731" s="130"/>
      <c r="BO731" s="17"/>
      <c r="BP731" s="11" t="str">
        <f t="shared" si="39"/>
        <v>Aderente</v>
      </c>
      <c r="BQ731" s="18" t="str">
        <f>IF(OR(B731="",E731=""),"*",AX731/O731)</f>
        <v>*</v>
      </c>
      <c r="BR731" s="18" t="str">
        <f>IF(OR(B731="",E731=""),"*",AZ731/P731)</f>
        <v>*</v>
      </c>
      <c r="BS731" s="210" t="str">
        <f t="shared" si="40"/>
        <v/>
      </c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</row>
    <row r="732" spans="1:122">
      <c r="A732" s="45" t="str">
        <f t="shared" si="38"/>
        <v/>
      </c>
      <c r="B732" s="102"/>
      <c r="C732" s="134" t="str">
        <f>IF(BS_CONTROLE[[#This Row],[DATA]]="","",WEEKNUM(BS_CONTROLE[[#This Row],[DATA]]))</f>
        <v/>
      </c>
      <c r="D732" s="104"/>
      <c r="E732" s="126"/>
      <c r="F732" s="142" t="str">
        <f>IF(D732="","*",VLOOKUP(E732,BS_ATIVIDADE[],3,FALSE))</f>
        <v>*</v>
      </c>
      <c r="G732" s="106"/>
      <c r="H732" s="106"/>
      <c r="I732" s="105"/>
      <c r="J732" s="105"/>
      <c r="K732" s="105"/>
      <c r="L732" s="127" t="str" cm="1">
        <f t="array" ref="L7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2" s="127" t="str" cm="1">
        <f t="array" ref="M7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2" s="106"/>
      <c r="O732" s="106"/>
      <c r="P732" s="105"/>
      <c r="Q732" s="9" t="str">
        <f>IF(E732=0, "*", IFERROR(_xlfn.XLOOKUP(E732, BS_ATIVIDADE[ATIVIDADE], BS_ATIVIDADE[UNIDADE]), "*"))</f>
        <v>*</v>
      </c>
      <c r="R732" s="128" t="str" cm="1">
        <f t="array" ref="R7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2" s="128" t="str" cm="1">
        <f t="array" ref="S7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2" s="10" t="str" cm="1">
        <f t="array" ref="T7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2" s="105"/>
      <c r="V732" s="151"/>
      <c r="W732" s="104"/>
      <c r="X732" s="129"/>
      <c r="Y732" s="104"/>
      <c r="Z732" s="105"/>
      <c r="AA732" s="103"/>
      <c r="AB732" s="152"/>
      <c r="AC732" s="107"/>
      <c r="AD732" s="105"/>
      <c r="AE732" s="105"/>
      <c r="AF732" s="105"/>
      <c r="AG732" s="14"/>
      <c r="AH732" s="126" t="str">
        <f>IF(BS_CONTROLE[[#This Row],[Atividade]]=0, "-", BS_CONTROLE[[#This Row],[Atividade]])</f>
        <v>-</v>
      </c>
      <c r="AI732" s="8" t="str">
        <f>IF(BS_CONTROLE[[#This Row],[Atividade]]=0, "-", BS_CONTROLE[[#This Row],[Atividade]])</f>
        <v>-</v>
      </c>
      <c r="AJ732" s="30">
        <f>BS_CONTROLE[[#This Row],[Local - Partida]]</f>
        <v>0</v>
      </c>
      <c r="AK732" s="30">
        <f>BS_CONTROLE[[#This Row],[Local - Encerramento]]</f>
        <v>0</v>
      </c>
      <c r="AL732" s="105" t="str">
        <f>IF(BS_CONTROLE[[#This Row],[Entre - Estações]]=0, "-", BS_CONTROLE[[#This Row],[Entre - Estações]])</f>
        <v>-</v>
      </c>
      <c r="AM732" s="105" t="str">
        <f>IF(BS_CONTROLE[[#This Row],[SB]]=0, "-", BS_CONTROLE[[#This Row],[SB]])</f>
        <v>-</v>
      </c>
      <c r="AN732" s="105" t="str">
        <f>IF(BS_CONTROLE[[#This Row],[SUB]]=0, "-", BS_CONTROLE[[#This Row],[SUB]])</f>
        <v>-</v>
      </c>
      <c r="AO732" s="105">
        <f>BS_CONTROLE[[#This Row],[KM - Inicio]]</f>
        <v>0</v>
      </c>
      <c r="AP732" s="105">
        <f>BS_CONTROLE[[#This Row],[KM - Inicio]]</f>
        <v>0</v>
      </c>
      <c r="AQ732" s="108"/>
      <c r="AR732" s="108"/>
      <c r="AS732" s="108"/>
      <c r="AT732" s="135"/>
      <c r="AU732" s="135"/>
      <c r="AV732" s="13"/>
      <c r="AW732" s="13"/>
      <c r="AX732" s="176" t="str">
        <f>IF(D732="","*",IFERROR(IF(ISODD(COUNT(AR732:AW732)),"ERRO",SUM((AS732-AR732),(AU732-AT732),(AW732-AV732))),"ERRO"))</f>
        <v>*</v>
      </c>
      <c r="AY732" s="153"/>
      <c r="AZ732" s="109"/>
      <c r="BA732" s="9" t="str">
        <f>IFERROR(_xlfn.XLOOKUP(AH732, BS_ATIVIDADE[ATIVIDADE],BS_ATIVIDADE[UNIDADE] ), "*")</f>
        <v>*</v>
      </c>
      <c r="BB732" s="12" t="str" cm="1">
        <f t="array" ref="BB7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2" s="12" t="str" cm="1">
        <f t="array" ref="BC7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2" s="10" t="str" cm="1">
        <f t="array" ref="BD7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2" s="150"/>
      <c r="BF732" s="15"/>
      <c r="BG732" s="16"/>
      <c r="BH732" s="16"/>
      <c r="BI732" s="16"/>
      <c r="BJ732" s="17"/>
      <c r="BK732" s="15"/>
      <c r="BL732" s="130"/>
      <c r="BM732" s="130"/>
      <c r="BN732" s="130"/>
      <c r="BO732" s="17"/>
      <c r="BP732" s="11" t="str">
        <f t="shared" si="39"/>
        <v>Aderente</v>
      </c>
      <c r="BQ732" s="18" t="str">
        <f>IF(OR(B732="",E732=""),"*",AX732/O732)</f>
        <v>*</v>
      </c>
      <c r="BR732" s="18" t="str">
        <f>IF(OR(B732="",E732=""),"*",AZ732/P732)</f>
        <v>*</v>
      </c>
      <c r="BS732" s="210" t="str">
        <f t="shared" si="40"/>
        <v/>
      </c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</row>
    <row r="733" spans="1:122">
      <c r="A733" s="45" t="str">
        <f t="shared" si="38"/>
        <v/>
      </c>
      <c r="B733" s="102"/>
      <c r="C733" s="134" t="str">
        <f>IF(BS_CONTROLE[[#This Row],[DATA]]="","",WEEKNUM(BS_CONTROLE[[#This Row],[DATA]]))</f>
        <v/>
      </c>
      <c r="D733" s="104"/>
      <c r="E733" s="126"/>
      <c r="F733" s="142" t="str">
        <f>IF(D733="","*",VLOOKUP(E733,BS_ATIVIDADE[],3,FALSE))</f>
        <v>*</v>
      </c>
      <c r="G733" s="106"/>
      <c r="H733" s="106"/>
      <c r="I733" s="105"/>
      <c r="J733" s="105"/>
      <c r="K733" s="105"/>
      <c r="L733" s="127" t="str" cm="1">
        <f t="array" ref="L7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3" s="127" t="str" cm="1">
        <f t="array" ref="M7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3" s="106"/>
      <c r="O733" s="106"/>
      <c r="P733" s="105"/>
      <c r="Q733" s="9" t="str">
        <f>IF(E733=0, "*", IFERROR(_xlfn.XLOOKUP(E733, BS_ATIVIDADE[ATIVIDADE], BS_ATIVIDADE[UNIDADE]), "*"))</f>
        <v>*</v>
      </c>
      <c r="R733" s="128" t="str" cm="1">
        <f t="array" ref="R7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3" s="128" t="str" cm="1">
        <f t="array" ref="S7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3" s="10" t="str" cm="1">
        <f t="array" ref="T7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3" s="105"/>
      <c r="V733" s="151"/>
      <c r="W733" s="104"/>
      <c r="X733" s="129"/>
      <c r="Y733" s="104"/>
      <c r="Z733" s="105"/>
      <c r="AA733" s="103"/>
      <c r="AB733" s="152"/>
      <c r="AC733" s="107"/>
      <c r="AD733" s="105"/>
      <c r="AE733" s="105"/>
      <c r="AF733" s="105"/>
      <c r="AG733" s="14"/>
      <c r="AH733" s="126" t="str">
        <f>IF(BS_CONTROLE[[#This Row],[Atividade]]=0, "-", BS_CONTROLE[[#This Row],[Atividade]])</f>
        <v>-</v>
      </c>
      <c r="AI733" s="8" t="str">
        <f>IF(BS_CONTROLE[[#This Row],[Atividade]]=0, "-", BS_CONTROLE[[#This Row],[Atividade]])</f>
        <v>-</v>
      </c>
      <c r="AJ733" s="30">
        <f>BS_CONTROLE[[#This Row],[Local - Partida]]</f>
        <v>0</v>
      </c>
      <c r="AK733" s="30">
        <f>BS_CONTROLE[[#This Row],[Local - Encerramento]]</f>
        <v>0</v>
      </c>
      <c r="AL733" s="105" t="str">
        <f>IF(BS_CONTROLE[[#This Row],[Entre - Estações]]=0, "-", BS_CONTROLE[[#This Row],[Entre - Estações]])</f>
        <v>-</v>
      </c>
      <c r="AM733" s="105" t="str">
        <f>IF(BS_CONTROLE[[#This Row],[SB]]=0, "-", BS_CONTROLE[[#This Row],[SB]])</f>
        <v>-</v>
      </c>
      <c r="AN733" s="105" t="str">
        <f>IF(BS_CONTROLE[[#This Row],[SUB]]=0, "-", BS_CONTROLE[[#This Row],[SUB]])</f>
        <v>-</v>
      </c>
      <c r="AO733" s="105">
        <f>BS_CONTROLE[[#This Row],[KM - Inicio]]</f>
        <v>0</v>
      </c>
      <c r="AP733" s="105">
        <f>BS_CONTROLE[[#This Row],[KM - Inicio]]</f>
        <v>0</v>
      </c>
      <c r="AQ733" s="108"/>
      <c r="AR733" s="108"/>
      <c r="AS733" s="108"/>
      <c r="AT733" s="135"/>
      <c r="AU733" s="135"/>
      <c r="AV733" s="13"/>
      <c r="AW733" s="13"/>
      <c r="AX733" s="176" t="str">
        <f>IF(D733="","*",IFERROR(IF(ISODD(COUNT(AR733:AW733)),"ERRO",SUM((AS733-AR733),(AU733-AT733),(AW733-AV733))),"ERRO"))</f>
        <v>*</v>
      </c>
      <c r="AY733" s="153"/>
      <c r="AZ733" s="109"/>
      <c r="BA733" s="9" t="str">
        <f>IFERROR(_xlfn.XLOOKUP(AH733, BS_ATIVIDADE[ATIVIDADE],BS_ATIVIDADE[UNIDADE] ), "*")</f>
        <v>*</v>
      </c>
      <c r="BB733" s="12" t="str" cm="1">
        <f t="array" ref="BB7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3" s="12" t="str" cm="1">
        <f t="array" ref="BC7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3" s="10" t="str" cm="1">
        <f t="array" ref="BD7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3" s="150"/>
      <c r="BF733" s="15"/>
      <c r="BG733" s="16"/>
      <c r="BH733" s="16"/>
      <c r="BI733" s="16"/>
      <c r="BJ733" s="17"/>
      <c r="BK733" s="15"/>
      <c r="BL733" s="130"/>
      <c r="BM733" s="130"/>
      <c r="BN733" s="130"/>
      <c r="BO733" s="17"/>
      <c r="BP733" s="11" t="str">
        <f t="shared" si="39"/>
        <v>Aderente</v>
      </c>
      <c r="BQ733" s="18" t="str">
        <f>IF(OR(B733="",E733=""),"*",AX733/O733)</f>
        <v>*</v>
      </c>
      <c r="BR733" s="18" t="str">
        <f>IF(OR(B733="",E733=""),"*",AZ733/P733)</f>
        <v>*</v>
      </c>
      <c r="BS733" s="210" t="str">
        <f t="shared" si="40"/>
        <v/>
      </c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</row>
    <row r="734" spans="1:122">
      <c r="A734" s="45" t="str">
        <f t="shared" si="38"/>
        <v/>
      </c>
      <c r="B734" s="102"/>
      <c r="C734" s="134" t="str">
        <f>IF(BS_CONTROLE[[#This Row],[DATA]]="","",WEEKNUM(BS_CONTROLE[[#This Row],[DATA]]))</f>
        <v/>
      </c>
      <c r="D734" s="104"/>
      <c r="E734" s="126"/>
      <c r="F734" s="142" t="str">
        <f>IF(D734="","*",VLOOKUP(E734,BS_ATIVIDADE[],3,FALSE))</f>
        <v>*</v>
      </c>
      <c r="G734" s="106"/>
      <c r="H734" s="106"/>
      <c r="I734" s="105"/>
      <c r="J734" s="105"/>
      <c r="K734" s="105"/>
      <c r="L734" s="127" t="str" cm="1">
        <f t="array" ref="L7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4" s="127" t="str" cm="1">
        <f t="array" ref="M7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4" s="106"/>
      <c r="O734" s="106"/>
      <c r="P734" s="105"/>
      <c r="Q734" s="9" t="str">
        <f>IF(E734=0, "*", IFERROR(_xlfn.XLOOKUP(E734, BS_ATIVIDADE[ATIVIDADE], BS_ATIVIDADE[UNIDADE]), "*"))</f>
        <v>*</v>
      </c>
      <c r="R734" s="128" t="str" cm="1">
        <f t="array" ref="R7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4" s="128" t="str" cm="1">
        <f t="array" ref="S7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4" s="10" t="str" cm="1">
        <f t="array" ref="T7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4" s="105"/>
      <c r="V734" s="151"/>
      <c r="W734" s="104"/>
      <c r="X734" s="129"/>
      <c r="Y734" s="104"/>
      <c r="Z734" s="105"/>
      <c r="AA734" s="103"/>
      <c r="AB734" s="152"/>
      <c r="AC734" s="107"/>
      <c r="AD734" s="105"/>
      <c r="AE734" s="105"/>
      <c r="AF734" s="105"/>
      <c r="AG734" s="14"/>
      <c r="AH734" s="126" t="str">
        <f>IF(BS_CONTROLE[[#This Row],[Atividade]]=0, "-", BS_CONTROLE[[#This Row],[Atividade]])</f>
        <v>-</v>
      </c>
      <c r="AI734" s="8" t="str">
        <f>IF(BS_CONTROLE[[#This Row],[Atividade]]=0, "-", BS_CONTROLE[[#This Row],[Atividade]])</f>
        <v>-</v>
      </c>
      <c r="AJ734" s="30">
        <f>BS_CONTROLE[[#This Row],[Local - Partida]]</f>
        <v>0</v>
      </c>
      <c r="AK734" s="30">
        <f>BS_CONTROLE[[#This Row],[Local - Encerramento]]</f>
        <v>0</v>
      </c>
      <c r="AL734" s="105" t="str">
        <f>IF(BS_CONTROLE[[#This Row],[Entre - Estações]]=0, "-", BS_CONTROLE[[#This Row],[Entre - Estações]])</f>
        <v>-</v>
      </c>
      <c r="AM734" s="105" t="str">
        <f>IF(BS_CONTROLE[[#This Row],[SB]]=0, "-", BS_CONTROLE[[#This Row],[SB]])</f>
        <v>-</v>
      </c>
      <c r="AN734" s="105" t="str">
        <f>IF(BS_CONTROLE[[#This Row],[SUB]]=0, "-", BS_CONTROLE[[#This Row],[SUB]])</f>
        <v>-</v>
      </c>
      <c r="AO734" s="105">
        <f>BS_CONTROLE[[#This Row],[KM - Inicio]]</f>
        <v>0</v>
      </c>
      <c r="AP734" s="105">
        <f>BS_CONTROLE[[#This Row],[KM - Inicio]]</f>
        <v>0</v>
      </c>
      <c r="AQ734" s="108"/>
      <c r="AR734" s="108"/>
      <c r="AS734" s="108"/>
      <c r="AT734" s="135"/>
      <c r="AU734" s="135"/>
      <c r="AV734" s="13"/>
      <c r="AW734" s="13"/>
      <c r="AX734" s="176" t="str">
        <f>IF(D734="","*",IFERROR(IF(ISODD(COUNT(AR734:AW734)),"ERRO",SUM((AS734-AR734),(AU734-AT734),(AW734-AV734))),"ERRO"))</f>
        <v>*</v>
      </c>
      <c r="AY734" s="153"/>
      <c r="AZ734" s="109"/>
      <c r="BA734" s="9" t="str">
        <f>IFERROR(_xlfn.XLOOKUP(AH734, BS_ATIVIDADE[ATIVIDADE],BS_ATIVIDADE[UNIDADE] ), "*")</f>
        <v>*</v>
      </c>
      <c r="BB734" s="12" t="str" cm="1">
        <f t="array" ref="BB7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4" s="12" t="str" cm="1">
        <f t="array" ref="BC7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4" s="10" t="str" cm="1">
        <f t="array" ref="BD7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4" s="150"/>
      <c r="BF734" s="15"/>
      <c r="BG734" s="16"/>
      <c r="BH734" s="16"/>
      <c r="BI734" s="16"/>
      <c r="BJ734" s="17"/>
      <c r="BK734" s="15"/>
      <c r="BL734" s="130"/>
      <c r="BM734" s="130"/>
      <c r="BN734" s="130"/>
      <c r="BO734" s="17"/>
      <c r="BP734" s="11" t="str">
        <f t="shared" si="39"/>
        <v>Aderente</v>
      </c>
      <c r="BQ734" s="18" t="str">
        <f>IF(OR(B734="",E734=""),"*",AX734/O734)</f>
        <v>*</v>
      </c>
      <c r="BR734" s="18" t="str">
        <f>IF(OR(B734="",E734=""),"*",AZ734/P734)</f>
        <v>*</v>
      </c>
      <c r="BS734" s="210" t="str">
        <f t="shared" si="40"/>
        <v/>
      </c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</row>
    <row r="735" spans="1:122">
      <c r="A735" s="45" t="str">
        <f t="shared" si="38"/>
        <v/>
      </c>
      <c r="B735" s="102"/>
      <c r="C735" s="134" t="str">
        <f>IF(BS_CONTROLE[[#This Row],[DATA]]="","",WEEKNUM(BS_CONTROLE[[#This Row],[DATA]]))</f>
        <v/>
      </c>
      <c r="D735" s="104"/>
      <c r="E735" s="126"/>
      <c r="F735" s="142" t="str">
        <f>IF(D735="","*",VLOOKUP(E735,BS_ATIVIDADE[],3,FALSE))</f>
        <v>*</v>
      </c>
      <c r="G735" s="106"/>
      <c r="H735" s="106"/>
      <c r="I735" s="105"/>
      <c r="J735" s="105"/>
      <c r="K735" s="105"/>
      <c r="L735" s="127" t="str" cm="1">
        <f t="array" ref="L7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5" s="127" t="str" cm="1">
        <f t="array" ref="M7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5" s="106"/>
      <c r="O735" s="106"/>
      <c r="P735" s="105"/>
      <c r="Q735" s="9" t="str">
        <f>IF(E735=0, "*", IFERROR(_xlfn.XLOOKUP(E735, BS_ATIVIDADE[ATIVIDADE], BS_ATIVIDADE[UNIDADE]), "*"))</f>
        <v>*</v>
      </c>
      <c r="R735" s="128" t="str" cm="1">
        <f t="array" ref="R7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5" s="128" t="str" cm="1">
        <f t="array" ref="S7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5" s="10" t="str" cm="1">
        <f t="array" ref="T7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5" s="105"/>
      <c r="V735" s="151"/>
      <c r="W735" s="104"/>
      <c r="X735" s="129"/>
      <c r="Y735" s="104"/>
      <c r="Z735" s="105"/>
      <c r="AA735" s="103"/>
      <c r="AB735" s="152"/>
      <c r="AC735" s="107"/>
      <c r="AD735" s="105"/>
      <c r="AE735" s="105"/>
      <c r="AF735" s="105"/>
      <c r="AG735" s="14"/>
      <c r="AH735" s="126" t="str">
        <f>IF(BS_CONTROLE[[#This Row],[Atividade]]=0, "-", BS_CONTROLE[[#This Row],[Atividade]])</f>
        <v>-</v>
      </c>
      <c r="AI735" s="8" t="str">
        <f>IF(BS_CONTROLE[[#This Row],[Atividade]]=0, "-", BS_CONTROLE[[#This Row],[Atividade]])</f>
        <v>-</v>
      </c>
      <c r="AJ735" s="30">
        <f>BS_CONTROLE[[#This Row],[Local - Partida]]</f>
        <v>0</v>
      </c>
      <c r="AK735" s="30">
        <f>BS_CONTROLE[[#This Row],[Local - Encerramento]]</f>
        <v>0</v>
      </c>
      <c r="AL735" s="105" t="str">
        <f>IF(BS_CONTROLE[[#This Row],[Entre - Estações]]=0, "-", BS_CONTROLE[[#This Row],[Entre - Estações]])</f>
        <v>-</v>
      </c>
      <c r="AM735" s="105" t="str">
        <f>IF(BS_CONTROLE[[#This Row],[SB]]=0, "-", BS_CONTROLE[[#This Row],[SB]])</f>
        <v>-</v>
      </c>
      <c r="AN735" s="105" t="str">
        <f>IF(BS_CONTROLE[[#This Row],[SUB]]=0, "-", BS_CONTROLE[[#This Row],[SUB]])</f>
        <v>-</v>
      </c>
      <c r="AO735" s="105">
        <f>BS_CONTROLE[[#This Row],[KM - Inicio]]</f>
        <v>0</v>
      </c>
      <c r="AP735" s="105">
        <f>BS_CONTROLE[[#This Row],[KM - Inicio]]</f>
        <v>0</v>
      </c>
      <c r="AQ735" s="108"/>
      <c r="AR735" s="108"/>
      <c r="AS735" s="108"/>
      <c r="AT735" s="135"/>
      <c r="AU735" s="135"/>
      <c r="AV735" s="13"/>
      <c r="AW735" s="13"/>
      <c r="AX735" s="176" t="str">
        <f>IF(D735="","*",IFERROR(IF(ISODD(COUNT(AR735:AW735)),"ERRO",SUM((AS735-AR735),(AU735-AT735),(AW735-AV735))),"ERRO"))</f>
        <v>*</v>
      </c>
      <c r="AY735" s="153"/>
      <c r="AZ735" s="109"/>
      <c r="BA735" s="9" t="str">
        <f>IFERROR(_xlfn.XLOOKUP(AH735, BS_ATIVIDADE[ATIVIDADE],BS_ATIVIDADE[UNIDADE] ), "*")</f>
        <v>*</v>
      </c>
      <c r="BB735" s="12" t="str" cm="1">
        <f t="array" ref="BB7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5" s="12" t="str" cm="1">
        <f t="array" ref="BC7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5" s="10" t="str" cm="1">
        <f t="array" ref="BD7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5" s="150"/>
      <c r="BF735" s="15"/>
      <c r="BG735" s="16"/>
      <c r="BH735" s="16"/>
      <c r="BI735" s="16"/>
      <c r="BJ735" s="17"/>
      <c r="BK735" s="15"/>
      <c r="BL735" s="130"/>
      <c r="BM735" s="130"/>
      <c r="BN735" s="130"/>
      <c r="BO735" s="17"/>
      <c r="BP735" s="11" t="str">
        <f t="shared" si="39"/>
        <v>Aderente</v>
      </c>
      <c r="BQ735" s="18" t="str">
        <f>IF(OR(B735="",E735=""),"*",AX735/O735)</f>
        <v>*</v>
      </c>
      <c r="BR735" s="18" t="str">
        <f>IF(OR(B735="",E735=""),"*",AZ735/P735)</f>
        <v>*</v>
      </c>
      <c r="BS735" s="210" t="str">
        <f t="shared" si="40"/>
        <v/>
      </c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</row>
    <row r="736" spans="1:122">
      <c r="A736" s="45" t="str">
        <f t="shared" si="38"/>
        <v/>
      </c>
      <c r="B736" s="102"/>
      <c r="C736" s="134" t="str">
        <f>IF(BS_CONTROLE[[#This Row],[DATA]]="","",WEEKNUM(BS_CONTROLE[[#This Row],[DATA]]))</f>
        <v/>
      </c>
      <c r="D736" s="104"/>
      <c r="E736" s="126"/>
      <c r="F736" s="142" t="str">
        <f>IF(D736="","*",VLOOKUP(E736,BS_ATIVIDADE[],3,FALSE))</f>
        <v>*</v>
      </c>
      <c r="G736" s="106"/>
      <c r="H736" s="106"/>
      <c r="I736" s="105"/>
      <c r="J736" s="105"/>
      <c r="K736" s="105"/>
      <c r="L736" s="127" t="str" cm="1">
        <f t="array" ref="L7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6" s="127" t="str" cm="1">
        <f t="array" ref="M7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6" s="106"/>
      <c r="O736" s="106"/>
      <c r="P736" s="105"/>
      <c r="Q736" s="9" t="str">
        <f>IF(E736=0, "*", IFERROR(_xlfn.XLOOKUP(E736, BS_ATIVIDADE[ATIVIDADE], BS_ATIVIDADE[UNIDADE]), "*"))</f>
        <v>*</v>
      </c>
      <c r="R736" s="128" t="str" cm="1">
        <f t="array" ref="R7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6" s="128" t="str" cm="1">
        <f t="array" ref="S7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6" s="10" t="str" cm="1">
        <f t="array" ref="T7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6" s="105"/>
      <c r="V736" s="151"/>
      <c r="W736" s="104"/>
      <c r="X736" s="129"/>
      <c r="Y736" s="104"/>
      <c r="Z736" s="105"/>
      <c r="AA736" s="103"/>
      <c r="AB736" s="152"/>
      <c r="AC736" s="107"/>
      <c r="AD736" s="105"/>
      <c r="AE736" s="105"/>
      <c r="AF736" s="105"/>
      <c r="AG736" s="14"/>
      <c r="AH736" s="126" t="str">
        <f>IF(BS_CONTROLE[[#This Row],[Atividade]]=0, "-", BS_CONTROLE[[#This Row],[Atividade]])</f>
        <v>-</v>
      </c>
      <c r="AI736" s="8" t="str">
        <f>IF(BS_CONTROLE[[#This Row],[Atividade]]=0, "-", BS_CONTROLE[[#This Row],[Atividade]])</f>
        <v>-</v>
      </c>
      <c r="AJ736" s="30">
        <f>BS_CONTROLE[[#This Row],[Local - Partida]]</f>
        <v>0</v>
      </c>
      <c r="AK736" s="30">
        <f>BS_CONTROLE[[#This Row],[Local - Encerramento]]</f>
        <v>0</v>
      </c>
      <c r="AL736" s="105" t="str">
        <f>IF(BS_CONTROLE[[#This Row],[Entre - Estações]]=0, "-", BS_CONTROLE[[#This Row],[Entre - Estações]])</f>
        <v>-</v>
      </c>
      <c r="AM736" s="105" t="str">
        <f>IF(BS_CONTROLE[[#This Row],[SB]]=0, "-", BS_CONTROLE[[#This Row],[SB]])</f>
        <v>-</v>
      </c>
      <c r="AN736" s="105" t="str">
        <f>IF(BS_CONTROLE[[#This Row],[SUB]]=0, "-", BS_CONTROLE[[#This Row],[SUB]])</f>
        <v>-</v>
      </c>
      <c r="AO736" s="105">
        <f>BS_CONTROLE[[#This Row],[KM - Inicio]]</f>
        <v>0</v>
      </c>
      <c r="AP736" s="105">
        <f>BS_CONTROLE[[#This Row],[KM - Inicio]]</f>
        <v>0</v>
      </c>
      <c r="AQ736" s="108"/>
      <c r="AR736" s="108"/>
      <c r="AS736" s="108"/>
      <c r="AT736" s="135"/>
      <c r="AU736" s="135"/>
      <c r="AV736" s="13"/>
      <c r="AW736" s="13"/>
      <c r="AX736" s="176" t="str">
        <f>IF(D736="","*",IFERROR(IF(ISODD(COUNT(AR736:AW736)),"ERRO",SUM((AS736-AR736),(AU736-AT736),(AW736-AV736))),"ERRO"))</f>
        <v>*</v>
      </c>
      <c r="AY736" s="153"/>
      <c r="AZ736" s="109"/>
      <c r="BA736" s="9" t="str">
        <f>IFERROR(_xlfn.XLOOKUP(AH736, BS_ATIVIDADE[ATIVIDADE],BS_ATIVIDADE[UNIDADE] ), "*")</f>
        <v>*</v>
      </c>
      <c r="BB736" s="12" t="str" cm="1">
        <f t="array" ref="BB7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6" s="12" t="str" cm="1">
        <f t="array" ref="BC7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6" s="10" t="str" cm="1">
        <f t="array" ref="BD7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6" s="150"/>
      <c r="BF736" s="15"/>
      <c r="BG736" s="16"/>
      <c r="BH736" s="16"/>
      <c r="BI736" s="16"/>
      <c r="BJ736" s="17"/>
      <c r="BK736" s="15"/>
      <c r="BL736" s="130"/>
      <c r="BM736" s="130"/>
      <c r="BN736" s="130"/>
      <c r="BO736" s="17"/>
      <c r="BP736" s="11" t="str">
        <f t="shared" si="39"/>
        <v>Aderente</v>
      </c>
      <c r="BQ736" s="18" t="str">
        <f>IF(OR(B736="",E736=""),"*",AX736/O736)</f>
        <v>*</v>
      </c>
      <c r="BR736" s="18" t="str">
        <f>IF(OR(B736="",E736=""),"*",AZ736/P736)</f>
        <v>*</v>
      </c>
      <c r="BS736" s="210" t="str">
        <f t="shared" si="40"/>
        <v/>
      </c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</row>
    <row r="737" spans="1:122">
      <c r="A737" s="45" t="str">
        <f t="shared" si="38"/>
        <v/>
      </c>
      <c r="B737" s="102"/>
      <c r="C737" s="134" t="str">
        <f>IF(BS_CONTROLE[[#This Row],[DATA]]="","",WEEKNUM(BS_CONTROLE[[#This Row],[DATA]]))</f>
        <v/>
      </c>
      <c r="D737" s="104"/>
      <c r="E737" s="126"/>
      <c r="F737" s="142" t="str">
        <f>IF(D737="","*",VLOOKUP(E737,BS_ATIVIDADE[],3,FALSE))</f>
        <v>*</v>
      </c>
      <c r="G737" s="106"/>
      <c r="H737" s="106"/>
      <c r="I737" s="105"/>
      <c r="J737" s="105"/>
      <c r="K737" s="105"/>
      <c r="L737" s="127" t="str" cm="1">
        <f t="array" ref="L7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7" s="127" t="str" cm="1">
        <f t="array" ref="M7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7" s="106"/>
      <c r="O737" s="106"/>
      <c r="P737" s="105"/>
      <c r="Q737" s="9" t="str">
        <f>IF(E737=0, "*", IFERROR(_xlfn.XLOOKUP(E737, BS_ATIVIDADE[ATIVIDADE], BS_ATIVIDADE[UNIDADE]), "*"))</f>
        <v>*</v>
      </c>
      <c r="R737" s="128" t="str" cm="1">
        <f t="array" ref="R7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7" s="128" t="str" cm="1">
        <f t="array" ref="S7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7" s="10" t="str" cm="1">
        <f t="array" ref="T7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7" s="105"/>
      <c r="V737" s="151"/>
      <c r="W737" s="104"/>
      <c r="X737" s="129"/>
      <c r="Y737" s="104"/>
      <c r="Z737" s="105"/>
      <c r="AA737" s="103"/>
      <c r="AB737" s="152"/>
      <c r="AC737" s="107"/>
      <c r="AD737" s="105"/>
      <c r="AE737" s="105"/>
      <c r="AF737" s="105"/>
      <c r="AG737" s="14"/>
      <c r="AH737" s="126" t="str">
        <f>IF(BS_CONTROLE[[#This Row],[Atividade]]=0, "-", BS_CONTROLE[[#This Row],[Atividade]])</f>
        <v>-</v>
      </c>
      <c r="AI737" s="8" t="str">
        <f>IF(BS_CONTROLE[[#This Row],[Atividade]]=0, "-", BS_CONTROLE[[#This Row],[Atividade]])</f>
        <v>-</v>
      </c>
      <c r="AJ737" s="30">
        <f>BS_CONTROLE[[#This Row],[Local - Partida]]</f>
        <v>0</v>
      </c>
      <c r="AK737" s="30">
        <f>BS_CONTROLE[[#This Row],[Local - Encerramento]]</f>
        <v>0</v>
      </c>
      <c r="AL737" s="105" t="str">
        <f>IF(BS_CONTROLE[[#This Row],[Entre - Estações]]=0, "-", BS_CONTROLE[[#This Row],[Entre - Estações]])</f>
        <v>-</v>
      </c>
      <c r="AM737" s="105" t="str">
        <f>IF(BS_CONTROLE[[#This Row],[SB]]=0, "-", BS_CONTROLE[[#This Row],[SB]])</f>
        <v>-</v>
      </c>
      <c r="AN737" s="105" t="str">
        <f>IF(BS_CONTROLE[[#This Row],[SUB]]=0, "-", BS_CONTROLE[[#This Row],[SUB]])</f>
        <v>-</v>
      </c>
      <c r="AO737" s="105">
        <f>BS_CONTROLE[[#This Row],[KM - Inicio]]</f>
        <v>0</v>
      </c>
      <c r="AP737" s="105">
        <f>BS_CONTROLE[[#This Row],[KM - Inicio]]</f>
        <v>0</v>
      </c>
      <c r="AQ737" s="108"/>
      <c r="AR737" s="108"/>
      <c r="AS737" s="108"/>
      <c r="AT737" s="135"/>
      <c r="AU737" s="135"/>
      <c r="AV737" s="13"/>
      <c r="AW737" s="13"/>
      <c r="AX737" s="176" t="str">
        <f>IF(D737="","*",IFERROR(IF(ISODD(COUNT(AR737:AW737)),"ERRO",SUM((AS737-AR737),(AU737-AT737),(AW737-AV737))),"ERRO"))</f>
        <v>*</v>
      </c>
      <c r="AY737" s="153"/>
      <c r="AZ737" s="109"/>
      <c r="BA737" s="9" t="str">
        <f>IFERROR(_xlfn.XLOOKUP(AH737, BS_ATIVIDADE[ATIVIDADE],BS_ATIVIDADE[UNIDADE] ), "*")</f>
        <v>*</v>
      </c>
      <c r="BB737" s="12" t="str" cm="1">
        <f t="array" ref="BB7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7" s="12" t="str" cm="1">
        <f t="array" ref="BC7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7" s="10" t="str" cm="1">
        <f t="array" ref="BD7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7" s="150"/>
      <c r="BF737" s="15"/>
      <c r="BG737" s="16"/>
      <c r="BH737" s="16"/>
      <c r="BI737" s="16"/>
      <c r="BJ737" s="17"/>
      <c r="BK737" s="15"/>
      <c r="BL737" s="130"/>
      <c r="BM737" s="130"/>
      <c r="BN737" s="130"/>
      <c r="BO737" s="17"/>
      <c r="BP737" s="11" t="str">
        <f t="shared" si="39"/>
        <v>Aderente</v>
      </c>
      <c r="BQ737" s="18" t="str">
        <f>IF(OR(B737="",E737=""),"*",AX737/O737)</f>
        <v>*</v>
      </c>
      <c r="BR737" s="18" t="str">
        <f>IF(OR(B737="",E737=""),"*",AZ737/P737)</f>
        <v>*</v>
      </c>
      <c r="BS737" s="210" t="str">
        <f t="shared" si="40"/>
        <v/>
      </c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</row>
    <row r="738" spans="1:122">
      <c r="A738" s="45" t="str">
        <f t="shared" si="38"/>
        <v/>
      </c>
      <c r="B738" s="102"/>
      <c r="C738" s="134" t="str">
        <f>IF(BS_CONTROLE[[#This Row],[DATA]]="","",WEEKNUM(BS_CONTROLE[[#This Row],[DATA]]))</f>
        <v/>
      </c>
      <c r="D738" s="104"/>
      <c r="E738" s="126"/>
      <c r="F738" s="142" t="str">
        <f>IF(D738="","*",VLOOKUP(E738,BS_ATIVIDADE[],3,FALSE))</f>
        <v>*</v>
      </c>
      <c r="G738" s="106"/>
      <c r="H738" s="106"/>
      <c r="I738" s="105"/>
      <c r="J738" s="105"/>
      <c r="K738" s="105"/>
      <c r="L738" s="127" t="str" cm="1">
        <f t="array" ref="L7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8" s="127" t="str" cm="1">
        <f t="array" ref="M7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8" s="106"/>
      <c r="O738" s="106"/>
      <c r="P738" s="105"/>
      <c r="Q738" s="9" t="str">
        <f>IF(E738=0, "*", IFERROR(_xlfn.XLOOKUP(E738, BS_ATIVIDADE[ATIVIDADE], BS_ATIVIDADE[UNIDADE]), "*"))</f>
        <v>*</v>
      </c>
      <c r="R738" s="128" t="str" cm="1">
        <f t="array" ref="R7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8" s="128" t="str" cm="1">
        <f t="array" ref="S7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8" s="10" t="str" cm="1">
        <f t="array" ref="T7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8" s="105"/>
      <c r="V738" s="151"/>
      <c r="W738" s="104"/>
      <c r="X738" s="129"/>
      <c r="Y738" s="104"/>
      <c r="Z738" s="105"/>
      <c r="AA738" s="103"/>
      <c r="AB738" s="152"/>
      <c r="AC738" s="107"/>
      <c r="AD738" s="105"/>
      <c r="AE738" s="105"/>
      <c r="AF738" s="105"/>
      <c r="AG738" s="14"/>
      <c r="AH738" s="126" t="str">
        <f>IF(BS_CONTROLE[[#This Row],[Atividade]]=0, "-", BS_CONTROLE[[#This Row],[Atividade]])</f>
        <v>-</v>
      </c>
      <c r="AI738" s="8" t="str">
        <f>IF(BS_CONTROLE[[#This Row],[Atividade]]=0, "-", BS_CONTROLE[[#This Row],[Atividade]])</f>
        <v>-</v>
      </c>
      <c r="AJ738" s="30">
        <f>BS_CONTROLE[[#This Row],[Local - Partida]]</f>
        <v>0</v>
      </c>
      <c r="AK738" s="30">
        <f>BS_CONTROLE[[#This Row],[Local - Encerramento]]</f>
        <v>0</v>
      </c>
      <c r="AL738" s="105" t="str">
        <f>IF(BS_CONTROLE[[#This Row],[Entre - Estações]]=0, "-", BS_CONTROLE[[#This Row],[Entre - Estações]])</f>
        <v>-</v>
      </c>
      <c r="AM738" s="105" t="str">
        <f>IF(BS_CONTROLE[[#This Row],[SB]]=0, "-", BS_CONTROLE[[#This Row],[SB]])</f>
        <v>-</v>
      </c>
      <c r="AN738" s="105" t="str">
        <f>IF(BS_CONTROLE[[#This Row],[SUB]]=0, "-", BS_CONTROLE[[#This Row],[SUB]])</f>
        <v>-</v>
      </c>
      <c r="AO738" s="105">
        <f>BS_CONTROLE[[#This Row],[KM - Inicio]]</f>
        <v>0</v>
      </c>
      <c r="AP738" s="105">
        <f>BS_CONTROLE[[#This Row],[KM - Inicio]]</f>
        <v>0</v>
      </c>
      <c r="AQ738" s="108"/>
      <c r="AR738" s="108"/>
      <c r="AS738" s="108"/>
      <c r="AT738" s="135"/>
      <c r="AU738" s="135"/>
      <c r="AV738" s="13"/>
      <c r="AW738" s="13"/>
      <c r="AX738" s="176" t="str">
        <f>IF(D738="","*",IFERROR(IF(ISODD(COUNT(AR738:AW738)),"ERRO",SUM((AS738-AR738),(AU738-AT738),(AW738-AV738))),"ERRO"))</f>
        <v>*</v>
      </c>
      <c r="AY738" s="153"/>
      <c r="AZ738" s="109"/>
      <c r="BA738" s="9" t="str">
        <f>IFERROR(_xlfn.XLOOKUP(AH738, BS_ATIVIDADE[ATIVIDADE],BS_ATIVIDADE[UNIDADE] ), "*")</f>
        <v>*</v>
      </c>
      <c r="BB738" s="12" t="str" cm="1">
        <f t="array" ref="BB7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8" s="12" t="str" cm="1">
        <f t="array" ref="BC7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8" s="10" t="str" cm="1">
        <f t="array" ref="BD7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8" s="150"/>
      <c r="BF738" s="15"/>
      <c r="BG738" s="16"/>
      <c r="BH738" s="16"/>
      <c r="BI738" s="16"/>
      <c r="BJ738" s="17"/>
      <c r="BK738" s="15"/>
      <c r="BL738" s="130"/>
      <c r="BM738" s="130"/>
      <c r="BN738" s="130"/>
      <c r="BO738" s="17"/>
      <c r="BP738" s="11" t="str">
        <f t="shared" si="39"/>
        <v>Aderente</v>
      </c>
      <c r="BQ738" s="18" t="str">
        <f>IF(OR(B738="",E738=""),"*",AX738/O738)</f>
        <v>*</v>
      </c>
      <c r="BR738" s="18" t="str">
        <f>IF(OR(B738="",E738=""),"*",AZ738/P738)</f>
        <v>*</v>
      </c>
      <c r="BS738" s="210" t="str">
        <f t="shared" si="40"/>
        <v/>
      </c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</row>
    <row r="739" spans="1:122">
      <c r="A739" s="45" t="str">
        <f t="shared" si="38"/>
        <v/>
      </c>
      <c r="B739" s="102"/>
      <c r="C739" s="134" t="str">
        <f>IF(BS_CONTROLE[[#This Row],[DATA]]="","",WEEKNUM(BS_CONTROLE[[#This Row],[DATA]]))</f>
        <v/>
      </c>
      <c r="D739" s="104"/>
      <c r="E739" s="126"/>
      <c r="F739" s="142" t="str">
        <f>IF(D739="","*",VLOOKUP(E739,BS_ATIVIDADE[],3,FALSE))</f>
        <v>*</v>
      </c>
      <c r="G739" s="106"/>
      <c r="H739" s="106"/>
      <c r="I739" s="105"/>
      <c r="J739" s="105"/>
      <c r="K739" s="105"/>
      <c r="L739" s="127" t="str" cm="1">
        <f t="array" ref="L7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39" s="127" t="str" cm="1">
        <f t="array" ref="M7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39" s="106"/>
      <c r="O739" s="106"/>
      <c r="P739" s="105"/>
      <c r="Q739" s="9" t="str">
        <f>IF(E739=0, "*", IFERROR(_xlfn.XLOOKUP(E739, BS_ATIVIDADE[ATIVIDADE], BS_ATIVIDADE[UNIDADE]), "*"))</f>
        <v>*</v>
      </c>
      <c r="R739" s="128" t="str" cm="1">
        <f t="array" ref="R7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39" s="128" t="str" cm="1">
        <f t="array" ref="S7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39" s="10" t="str" cm="1">
        <f t="array" ref="T7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39" s="105"/>
      <c r="V739" s="151"/>
      <c r="W739" s="104"/>
      <c r="X739" s="129"/>
      <c r="Y739" s="104"/>
      <c r="Z739" s="105"/>
      <c r="AA739" s="103"/>
      <c r="AB739" s="152"/>
      <c r="AC739" s="107"/>
      <c r="AD739" s="105"/>
      <c r="AE739" s="105"/>
      <c r="AF739" s="105"/>
      <c r="AG739" s="14"/>
      <c r="AH739" s="126" t="str">
        <f>IF(BS_CONTROLE[[#This Row],[Atividade]]=0, "-", BS_CONTROLE[[#This Row],[Atividade]])</f>
        <v>-</v>
      </c>
      <c r="AI739" s="8" t="str">
        <f>IF(BS_CONTROLE[[#This Row],[Atividade]]=0, "-", BS_CONTROLE[[#This Row],[Atividade]])</f>
        <v>-</v>
      </c>
      <c r="AJ739" s="30">
        <f>BS_CONTROLE[[#This Row],[Local - Partida]]</f>
        <v>0</v>
      </c>
      <c r="AK739" s="30">
        <f>BS_CONTROLE[[#This Row],[Local - Encerramento]]</f>
        <v>0</v>
      </c>
      <c r="AL739" s="105" t="str">
        <f>IF(BS_CONTROLE[[#This Row],[Entre - Estações]]=0, "-", BS_CONTROLE[[#This Row],[Entre - Estações]])</f>
        <v>-</v>
      </c>
      <c r="AM739" s="105" t="str">
        <f>IF(BS_CONTROLE[[#This Row],[SB]]=0, "-", BS_CONTROLE[[#This Row],[SB]])</f>
        <v>-</v>
      </c>
      <c r="AN739" s="105" t="str">
        <f>IF(BS_CONTROLE[[#This Row],[SUB]]=0, "-", BS_CONTROLE[[#This Row],[SUB]])</f>
        <v>-</v>
      </c>
      <c r="AO739" s="105">
        <f>BS_CONTROLE[[#This Row],[KM - Inicio]]</f>
        <v>0</v>
      </c>
      <c r="AP739" s="105">
        <f>BS_CONTROLE[[#This Row],[KM - Inicio]]</f>
        <v>0</v>
      </c>
      <c r="AQ739" s="108"/>
      <c r="AR739" s="108"/>
      <c r="AS739" s="108"/>
      <c r="AT739" s="135"/>
      <c r="AU739" s="135"/>
      <c r="AV739" s="13"/>
      <c r="AW739" s="13"/>
      <c r="AX739" s="176" t="str">
        <f>IF(D739="","*",IFERROR(IF(ISODD(COUNT(AR739:AW739)),"ERRO",SUM((AS739-AR739),(AU739-AT739),(AW739-AV739))),"ERRO"))</f>
        <v>*</v>
      </c>
      <c r="AY739" s="153"/>
      <c r="AZ739" s="109"/>
      <c r="BA739" s="9" t="str">
        <f>IFERROR(_xlfn.XLOOKUP(AH739, BS_ATIVIDADE[ATIVIDADE],BS_ATIVIDADE[UNIDADE] ), "*")</f>
        <v>*</v>
      </c>
      <c r="BB739" s="12" t="str" cm="1">
        <f t="array" ref="BB7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39" s="12" t="str" cm="1">
        <f t="array" ref="BC7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39" s="10" t="str" cm="1">
        <f t="array" ref="BD7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39" s="150"/>
      <c r="BF739" s="15"/>
      <c r="BG739" s="16"/>
      <c r="BH739" s="16"/>
      <c r="BI739" s="16"/>
      <c r="BJ739" s="17"/>
      <c r="BK739" s="15"/>
      <c r="BL739" s="130"/>
      <c r="BM739" s="130"/>
      <c r="BN739" s="130"/>
      <c r="BO739" s="17"/>
      <c r="BP739" s="11" t="str">
        <f t="shared" si="39"/>
        <v>Aderente</v>
      </c>
      <c r="BQ739" s="18" t="str">
        <f>IF(OR(B739="",E739=""),"*",AX739/O739)</f>
        <v>*</v>
      </c>
      <c r="BR739" s="18" t="str">
        <f>IF(OR(B739="",E739=""),"*",AZ739/P739)</f>
        <v>*</v>
      </c>
      <c r="BS739" s="210" t="str">
        <f t="shared" si="40"/>
        <v/>
      </c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</row>
    <row r="740" spans="1:122">
      <c r="A740" s="45" t="str">
        <f t="shared" si="38"/>
        <v/>
      </c>
      <c r="B740" s="102"/>
      <c r="C740" s="134" t="str">
        <f>IF(BS_CONTROLE[[#This Row],[DATA]]="","",WEEKNUM(BS_CONTROLE[[#This Row],[DATA]]))</f>
        <v/>
      </c>
      <c r="D740" s="104"/>
      <c r="E740" s="126"/>
      <c r="F740" s="142" t="str">
        <f>IF(D740="","*",VLOOKUP(E740,BS_ATIVIDADE[],3,FALSE))</f>
        <v>*</v>
      </c>
      <c r="G740" s="106"/>
      <c r="H740" s="106"/>
      <c r="I740" s="105"/>
      <c r="J740" s="105"/>
      <c r="K740" s="105"/>
      <c r="L740" s="127" t="str" cm="1">
        <f t="array" ref="L7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0" s="127" t="str" cm="1">
        <f t="array" ref="M7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0" s="106"/>
      <c r="O740" s="106"/>
      <c r="P740" s="105"/>
      <c r="Q740" s="9" t="str">
        <f>IF(E740=0, "*", IFERROR(_xlfn.XLOOKUP(E740, BS_ATIVIDADE[ATIVIDADE], BS_ATIVIDADE[UNIDADE]), "*"))</f>
        <v>*</v>
      </c>
      <c r="R740" s="128" t="str" cm="1">
        <f t="array" ref="R7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0" s="128" t="str" cm="1">
        <f t="array" ref="S7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0" s="10" t="str" cm="1">
        <f t="array" ref="T7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0" s="105"/>
      <c r="V740" s="151"/>
      <c r="W740" s="104"/>
      <c r="X740" s="129"/>
      <c r="Y740" s="104"/>
      <c r="Z740" s="105"/>
      <c r="AA740" s="103"/>
      <c r="AB740" s="152"/>
      <c r="AC740" s="107"/>
      <c r="AD740" s="105"/>
      <c r="AE740" s="105"/>
      <c r="AF740" s="105"/>
      <c r="AG740" s="14"/>
      <c r="AH740" s="126" t="str">
        <f>IF(BS_CONTROLE[[#This Row],[Atividade]]=0, "-", BS_CONTROLE[[#This Row],[Atividade]])</f>
        <v>-</v>
      </c>
      <c r="AI740" s="8" t="str">
        <f>IF(BS_CONTROLE[[#This Row],[Atividade]]=0, "-", BS_CONTROLE[[#This Row],[Atividade]])</f>
        <v>-</v>
      </c>
      <c r="AJ740" s="30">
        <f>BS_CONTROLE[[#This Row],[Local - Partida]]</f>
        <v>0</v>
      </c>
      <c r="AK740" s="30">
        <f>BS_CONTROLE[[#This Row],[Local - Encerramento]]</f>
        <v>0</v>
      </c>
      <c r="AL740" s="105" t="str">
        <f>IF(BS_CONTROLE[[#This Row],[Entre - Estações]]=0, "-", BS_CONTROLE[[#This Row],[Entre - Estações]])</f>
        <v>-</v>
      </c>
      <c r="AM740" s="105" t="str">
        <f>IF(BS_CONTROLE[[#This Row],[SB]]=0, "-", BS_CONTROLE[[#This Row],[SB]])</f>
        <v>-</v>
      </c>
      <c r="AN740" s="105" t="str">
        <f>IF(BS_CONTROLE[[#This Row],[SUB]]=0, "-", BS_CONTROLE[[#This Row],[SUB]])</f>
        <v>-</v>
      </c>
      <c r="AO740" s="105">
        <f>BS_CONTROLE[[#This Row],[KM - Inicio]]</f>
        <v>0</v>
      </c>
      <c r="AP740" s="105">
        <f>BS_CONTROLE[[#This Row],[KM - Inicio]]</f>
        <v>0</v>
      </c>
      <c r="AQ740" s="108"/>
      <c r="AR740" s="108"/>
      <c r="AS740" s="108"/>
      <c r="AT740" s="135"/>
      <c r="AU740" s="135"/>
      <c r="AV740" s="13"/>
      <c r="AW740" s="13"/>
      <c r="AX740" s="176" t="str">
        <f>IF(D740="","*",IFERROR(IF(ISODD(COUNT(AR740:AW740)),"ERRO",SUM((AS740-AR740),(AU740-AT740),(AW740-AV740))),"ERRO"))</f>
        <v>*</v>
      </c>
      <c r="AY740" s="153"/>
      <c r="AZ740" s="109"/>
      <c r="BA740" s="9" t="str">
        <f>IFERROR(_xlfn.XLOOKUP(AH740, BS_ATIVIDADE[ATIVIDADE],BS_ATIVIDADE[UNIDADE] ), "*")</f>
        <v>*</v>
      </c>
      <c r="BB740" s="12" t="str" cm="1">
        <f t="array" ref="BB7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0" s="12" t="str" cm="1">
        <f t="array" ref="BC7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0" s="10" t="str" cm="1">
        <f t="array" ref="BD7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0" s="150"/>
      <c r="BF740" s="15"/>
      <c r="BG740" s="16"/>
      <c r="BH740" s="16"/>
      <c r="BI740" s="16"/>
      <c r="BJ740" s="17"/>
      <c r="BK740" s="15"/>
      <c r="BL740" s="130"/>
      <c r="BM740" s="130"/>
      <c r="BN740" s="130"/>
      <c r="BO740" s="17"/>
      <c r="BP740" s="11" t="str">
        <f t="shared" si="39"/>
        <v>Aderente</v>
      </c>
      <c r="BQ740" s="18" t="str">
        <f>IF(OR(B740="",E740=""),"*",AX740/O740)</f>
        <v>*</v>
      </c>
      <c r="BR740" s="18" t="str">
        <f>IF(OR(B740="",E740=""),"*",AZ740/P740)</f>
        <v>*</v>
      </c>
      <c r="BS740" s="210" t="str">
        <f t="shared" si="40"/>
        <v/>
      </c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</row>
    <row r="741" spans="1:122">
      <c r="A741" s="45" t="str">
        <f t="shared" si="38"/>
        <v/>
      </c>
      <c r="B741" s="102"/>
      <c r="C741" s="134" t="str">
        <f>IF(BS_CONTROLE[[#This Row],[DATA]]="","",WEEKNUM(BS_CONTROLE[[#This Row],[DATA]]))</f>
        <v/>
      </c>
      <c r="D741" s="104"/>
      <c r="E741" s="126"/>
      <c r="F741" s="142" t="str">
        <f>IF(D741="","*",VLOOKUP(E741,BS_ATIVIDADE[],3,FALSE))</f>
        <v>*</v>
      </c>
      <c r="G741" s="106"/>
      <c r="H741" s="106"/>
      <c r="I741" s="105"/>
      <c r="J741" s="105"/>
      <c r="K741" s="105"/>
      <c r="L741" s="127" t="str" cm="1">
        <f t="array" ref="L7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1" s="127" t="str" cm="1">
        <f t="array" ref="M7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1" s="106"/>
      <c r="O741" s="106"/>
      <c r="P741" s="105"/>
      <c r="Q741" s="9" t="str">
        <f>IF(E741=0, "*", IFERROR(_xlfn.XLOOKUP(E741, BS_ATIVIDADE[ATIVIDADE], BS_ATIVIDADE[UNIDADE]), "*"))</f>
        <v>*</v>
      </c>
      <c r="R741" s="128" t="str" cm="1">
        <f t="array" ref="R7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1" s="128" t="str" cm="1">
        <f t="array" ref="S7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1" s="10" t="str" cm="1">
        <f t="array" ref="T7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1" s="105"/>
      <c r="V741" s="151"/>
      <c r="W741" s="104"/>
      <c r="X741" s="129"/>
      <c r="Y741" s="104"/>
      <c r="Z741" s="105"/>
      <c r="AA741" s="103"/>
      <c r="AB741" s="152"/>
      <c r="AC741" s="107"/>
      <c r="AD741" s="105"/>
      <c r="AE741" s="105"/>
      <c r="AF741" s="105"/>
      <c r="AG741" s="14"/>
      <c r="AH741" s="126" t="str">
        <f>IF(BS_CONTROLE[[#This Row],[Atividade]]=0, "-", BS_CONTROLE[[#This Row],[Atividade]])</f>
        <v>-</v>
      </c>
      <c r="AI741" s="8" t="str">
        <f>IF(BS_CONTROLE[[#This Row],[Atividade]]=0, "-", BS_CONTROLE[[#This Row],[Atividade]])</f>
        <v>-</v>
      </c>
      <c r="AJ741" s="30">
        <f>BS_CONTROLE[[#This Row],[Local - Partida]]</f>
        <v>0</v>
      </c>
      <c r="AK741" s="30">
        <f>BS_CONTROLE[[#This Row],[Local - Encerramento]]</f>
        <v>0</v>
      </c>
      <c r="AL741" s="105" t="str">
        <f>IF(BS_CONTROLE[[#This Row],[Entre - Estações]]=0, "-", BS_CONTROLE[[#This Row],[Entre - Estações]])</f>
        <v>-</v>
      </c>
      <c r="AM741" s="105" t="str">
        <f>IF(BS_CONTROLE[[#This Row],[SB]]=0, "-", BS_CONTROLE[[#This Row],[SB]])</f>
        <v>-</v>
      </c>
      <c r="AN741" s="105" t="str">
        <f>IF(BS_CONTROLE[[#This Row],[SUB]]=0, "-", BS_CONTROLE[[#This Row],[SUB]])</f>
        <v>-</v>
      </c>
      <c r="AO741" s="105">
        <f>BS_CONTROLE[[#This Row],[KM - Inicio]]</f>
        <v>0</v>
      </c>
      <c r="AP741" s="105">
        <f>BS_CONTROLE[[#This Row],[KM - Inicio]]</f>
        <v>0</v>
      </c>
      <c r="AQ741" s="108"/>
      <c r="AR741" s="108"/>
      <c r="AS741" s="108"/>
      <c r="AT741" s="135"/>
      <c r="AU741" s="135"/>
      <c r="AV741" s="13"/>
      <c r="AW741" s="13"/>
      <c r="AX741" s="176" t="str">
        <f>IF(D741="","*",IFERROR(IF(ISODD(COUNT(AR741:AW741)),"ERRO",SUM((AS741-AR741),(AU741-AT741),(AW741-AV741))),"ERRO"))</f>
        <v>*</v>
      </c>
      <c r="AY741" s="153"/>
      <c r="AZ741" s="109"/>
      <c r="BA741" s="9" t="str">
        <f>IFERROR(_xlfn.XLOOKUP(AH741, BS_ATIVIDADE[ATIVIDADE],BS_ATIVIDADE[UNIDADE] ), "*")</f>
        <v>*</v>
      </c>
      <c r="BB741" s="12" t="str" cm="1">
        <f t="array" ref="BB7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1" s="12" t="str" cm="1">
        <f t="array" ref="BC7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1" s="10" t="str" cm="1">
        <f t="array" ref="BD7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1" s="150"/>
      <c r="BF741" s="15"/>
      <c r="BG741" s="16"/>
      <c r="BH741" s="16"/>
      <c r="BI741" s="16"/>
      <c r="BJ741" s="17"/>
      <c r="BK741" s="15"/>
      <c r="BL741" s="130"/>
      <c r="BM741" s="130"/>
      <c r="BN741" s="130"/>
      <c r="BO741" s="17"/>
      <c r="BP741" s="11" t="str">
        <f t="shared" si="39"/>
        <v>Aderente</v>
      </c>
      <c r="BQ741" s="18" t="str">
        <f>IF(OR(B741="",E741=""),"*",AX741/O741)</f>
        <v>*</v>
      </c>
      <c r="BR741" s="18" t="str">
        <f>IF(OR(B741="",E741=""),"*",AZ741/P741)</f>
        <v>*</v>
      </c>
      <c r="BS741" s="210" t="str">
        <f t="shared" si="40"/>
        <v/>
      </c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</row>
    <row r="742" spans="1:122">
      <c r="A742" s="45" t="str">
        <f t="shared" si="38"/>
        <v/>
      </c>
      <c r="B742" s="102"/>
      <c r="C742" s="134" t="str">
        <f>IF(BS_CONTROLE[[#This Row],[DATA]]="","",WEEKNUM(BS_CONTROLE[[#This Row],[DATA]]))</f>
        <v/>
      </c>
      <c r="D742" s="104"/>
      <c r="E742" s="126"/>
      <c r="F742" s="142" t="str">
        <f>IF(D742="","*",VLOOKUP(E742,BS_ATIVIDADE[],3,FALSE))</f>
        <v>*</v>
      </c>
      <c r="G742" s="106"/>
      <c r="H742" s="106"/>
      <c r="I742" s="105"/>
      <c r="J742" s="105"/>
      <c r="K742" s="105"/>
      <c r="L742" s="127" t="str" cm="1">
        <f t="array" ref="L7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2" s="127" t="str" cm="1">
        <f t="array" ref="M7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2" s="106"/>
      <c r="O742" s="106"/>
      <c r="P742" s="105"/>
      <c r="Q742" s="9" t="str">
        <f>IF(E742=0, "*", IFERROR(_xlfn.XLOOKUP(E742, BS_ATIVIDADE[ATIVIDADE], BS_ATIVIDADE[UNIDADE]), "*"))</f>
        <v>*</v>
      </c>
      <c r="R742" s="128" t="str" cm="1">
        <f t="array" ref="R7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2" s="128" t="str" cm="1">
        <f t="array" ref="S7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2" s="10" t="str" cm="1">
        <f t="array" ref="T7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2" s="105"/>
      <c r="V742" s="151"/>
      <c r="W742" s="104"/>
      <c r="X742" s="129"/>
      <c r="Y742" s="104"/>
      <c r="Z742" s="105"/>
      <c r="AA742" s="103"/>
      <c r="AB742" s="152"/>
      <c r="AC742" s="107"/>
      <c r="AD742" s="105"/>
      <c r="AE742" s="105"/>
      <c r="AF742" s="105"/>
      <c r="AG742" s="14"/>
      <c r="AH742" s="126" t="str">
        <f>IF(BS_CONTROLE[[#This Row],[Atividade]]=0, "-", BS_CONTROLE[[#This Row],[Atividade]])</f>
        <v>-</v>
      </c>
      <c r="AI742" s="8" t="str">
        <f>IF(BS_CONTROLE[[#This Row],[Atividade]]=0, "-", BS_CONTROLE[[#This Row],[Atividade]])</f>
        <v>-</v>
      </c>
      <c r="AJ742" s="30">
        <f>BS_CONTROLE[[#This Row],[Local - Partida]]</f>
        <v>0</v>
      </c>
      <c r="AK742" s="30">
        <f>BS_CONTROLE[[#This Row],[Local - Encerramento]]</f>
        <v>0</v>
      </c>
      <c r="AL742" s="105" t="str">
        <f>IF(BS_CONTROLE[[#This Row],[Entre - Estações]]=0, "-", BS_CONTROLE[[#This Row],[Entre - Estações]])</f>
        <v>-</v>
      </c>
      <c r="AM742" s="105" t="str">
        <f>IF(BS_CONTROLE[[#This Row],[SB]]=0, "-", BS_CONTROLE[[#This Row],[SB]])</f>
        <v>-</v>
      </c>
      <c r="AN742" s="105" t="str">
        <f>IF(BS_CONTROLE[[#This Row],[SUB]]=0, "-", BS_CONTROLE[[#This Row],[SUB]])</f>
        <v>-</v>
      </c>
      <c r="AO742" s="105">
        <f>BS_CONTROLE[[#This Row],[KM - Inicio]]</f>
        <v>0</v>
      </c>
      <c r="AP742" s="105">
        <f>BS_CONTROLE[[#This Row],[KM - Inicio]]</f>
        <v>0</v>
      </c>
      <c r="AQ742" s="108"/>
      <c r="AR742" s="108"/>
      <c r="AS742" s="108"/>
      <c r="AT742" s="135"/>
      <c r="AU742" s="135"/>
      <c r="AV742" s="13"/>
      <c r="AW742" s="13"/>
      <c r="AX742" s="176" t="str">
        <f>IF(D742="","*",IFERROR(IF(ISODD(COUNT(AR742:AW742)),"ERRO",SUM((AS742-AR742),(AU742-AT742),(AW742-AV742))),"ERRO"))</f>
        <v>*</v>
      </c>
      <c r="AY742" s="153"/>
      <c r="AZ742" s="109"/>
      <c r="BA742" s="9" t="str">
        <f>IFERROR(_xlfn.XLOOKUP(AH742, BS_ATIVIDADE[ATIVIDADE],BS_ATIVIDADE[UNIDADE] ), "*")</f>
        <v>*</v>
      </c>
      <c r="BB742" s="12" t="str" cm="1">
        <f t="array" ref="BB7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2" s="12" t="str" cm="1">
        <f t="array" ref="BC7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2" s="10" t="str" cm="1">
        <f t="array" ref="BD7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2" s="150"/>
      <c r="BF742" s="15"/>
      <c r="BG742" s="16"/>
      <c r="BH742" s="16"/>
      <c r="BI742" s="16"/>
      <c r="BJ742" s="17"/>
      <c r="BK742" s="15"/>
      <c r="BL742" s="130"/>
      <c r="BM742" s="130"/>
      <c r="BN742" s="130"/>
      <c r="BO742" s="17"/>
      <c r="BP742" s="11" t="str">
        <f t="shared" si="39"/>
        <v>Aderente</v>
      </c>
      <c r="BQ742" s="18" t="str">
        <f>IF(OR(B742="",E742=""),"*",AX742/O742)</f>
        <v>*</v>
      </c>
      <c r="BR742" s="18" t="str">
        <f>IF(OR(B742="",E742=""),"*",AZ742/P742)</f>
        <v>*</v>
      </c>
      <c r="BS742" s="210" t="str">
        <f t="shared" si="40"/>
        <v/>
      </c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</row>
    <row r="743" spans="1:122">
      <c r="A743" s="45" t="str">
        <f t="shared" si="38"/>
        <v/>
      </c>
      <c r="B743" s="102"/>
      <c r="C743" s="134" t="str">
        <f>IF(BS_CONTROLE[[#This Row],[DATA]]="","",WEEKNUM(BS_CONTROLE[[#This Row],[DATA]]))</f>
        <v/>
      </c>
      <c r="D743" s="104"/>
      <c r="E743" s="126"/>
      <c r="F743" s="142" t="str">
        <f>IF(D743="","*",VLOOKUP(E743,BS_ATIVIDADE[],3,FALSE))</f>
        <v>*</v>
      </c>
      <c r="G743" s="106"/>
      <c r="H743" s="106"/>
      <c r="I743" s="105"/>
      <c r="J743" s="105"/>
      <c r="K743" s="105"/>
      <c r="L743" s="127" t="str" cm="1">
        <f t="array" ref="L7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3" s="127" t="str" cm="1">
        <f t="array" ref="M7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3" s="106"/>
      <c r="O743" s="106"/>
      <c r="P743" s="105"/>
      <c r="Q743" s="9" t="str">
        <f>IF(E743=0, "*", IFERROR(_xlfn.XLOOKUP(E743, BS_ATIVIDADE[ATIVIDADE], BS_ATIVIDADE[UNIDADE]), "*"))</f>
        <v>*</v>
      </c>
      <c r="R743" s="128" t="str" cm="1">
        <f t="array" ref="R7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3" s="128" t="str" cm="1">
        <f t="array" ref="S7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3" s="10" t="str" cm="1">
        <f t="array" ref="T7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3" s="105"/>
      <c r="V743" s="151"/>
      <c r="W743" s="104"/>
      <c r="X743" s="129"/>
      <c r="Y743" s="104"/>
      <c r="Z743" s="105"/>
      <c r="AA743" s="103"/>
      <c r="AB743" s="152"/>
      <c r="AC743" s="107"/>
      <c r="AD743" s="105"/>
      <c r="AE743" s="105"/>
      <c r="AF743" s="105"/>
      <c r="AG743" s="14"/>
      <c r="AH743" s="126" t="str">
        <f>IF(BS_CONTROLE[[#This Row],[Atividade]]=0, "-", BS_CONTROLE[[#This Row],[Atividade]])</f>
        <v>-</v>
      </c>
      <c r="AI743" s="8" t="str">
        <f>IF(BS_CONTROLE[[#This Row],[Atividade]]=0, "-", BS_CONTROLE[[#This Row],[Atividade]])</f>
        <v>-</v>
      </c>
      <c r="AJ743" s="30">
        <f>BS_CONTROLE[[#This Row],[Local - Partida]]</f>
        <v>0</v>
      </c>
      <c r="AK743" s="30">
        <f>BS_CONTROLE[[#This Row],[Local - Encerramento]]</f>
        <v>0</v>
      </c>
      <c r="AL743" s="105" t="str">
        <f>IF(BS_CONTROLE[[#This Row],[Entre - Estações]]=0, "-", BS_CONTROLE[[#This Row],[Entre - Estações]])</f>
        <v>-</v>
      </c>
      <c r="AM743" s="105" t="str">
        <f>IF(BS_CONTROLE[[#This Row],[SB]]=0, "-", BS_CONTROLE[[#This Row],[SB]])</f>
        <v>-</v>
      </c>
      <c r="AN743" s="105" t="str">
        <f>IF(BS_CONTROLE[[#This Row],[SUB]]=0, "-", BS_CONTROLE[[#This Row],[SUB]])</f>
        <v>-</v>
      </c>
      <c r="AO743" s="105">
        <f>BS_CONTROLE[[#This Row],[KM - Inicio]]</f>
        <v>0</v>
      </c>
      <c r="AP743" s="105">
        <f>BS_CONTROLE[[#This Row],[KM - Inicio]]</f>
        <v>0</v>
      </c>
      <c r="AQ743" s="108"/>
      <c r="AR743" s="108"/>
      <c r="AS743" s="108"/>
      <c r="AT743" s="135"/>
      <c r="AU743" s="135"/>
      <c r="AV743" s="13"/>
      <c r="AW743" s="13"/>
      <c r="AX743" s="176" t="str">
        <f>IF(D743="","*",IFERROR(IF(ISODD(COUNT(AR743:AW743)),"ERRO",SUM((AS743-AR743),(AU743-AT743),(AW743-AV743))),"ERRO"))</f>
        <v>*</v>
      </c>
      <c r="AY743" s="153"/>
      <c r="AZ743" s="109"/>
      <c r="BA743" s="9" t="str">
        <f>IFERROR(_xlfn.XLOOKUP(AH743, BS_ATIVIDADE[ATIVIDADE],BS_ATIVIDADE[UNIDADE] ), "*")</f>
        <v>*</v>
      </c>
      <c r="BB743" s="12" t="str" cm="1">
        <f t="array" ref="BB7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3" s="12" t="str" cm="1">
        <f t="array" ref="BC7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3" s="10" t="str" cm="1">
        <f t="array" ref="BD7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3" s="150"/>
      <c r="BF743" s="15"/>
      <c r="BG743" s="16"/>
      <c r="BH743" s="16"/>
      <c r="BI743" s="16"/>
      <c r="BJ743" s="17"/>
      <c r="BK743" s="15"/>
      <c r="BL743" s="130"/>
      <c r="BM743" s="130"/>
      <c r="BN743" s="130"/>
      <c r="BO743" s="17"/>
      <c r="BP743" s="11" t="str">
        <f t="shared" si="39"/>
        <v>Aderente</v>
      </c>
      <c r="BQ743" s="18" t="str">
        <f>IF(OR(B743="",E743=""),"*",AX743/O743)</f>
        <v>*</v>
      </c>
      <c r="BR743" s="18" t="str">
        <f>IF(OR(B743="",E743=""),"*",AZ743/P743)</f>
        <v>*</v>
      </c>
      <c r="BS743" s="210" t="str">
        <f t="shared" si="40"/>
        <v/>
      </c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</row>
    <row r="744" spans="1:122">
      <c r="A744" s="45" t="str">
        <f t="shared" si="38"/>
        <v/>
      </c>
      <c r="B744" s="102"/>
      <c r="C744" s="134" t="str">
        <f>IF(BS_CONTROLE[[#This Row],[DATA]]="","",WEEKNUM(BS_CONTROLE[[#This Row],[DATA]]))</f>
        <v/>
      </c>
      <c r="D744" s="104"/>
      <c r="E744" s="126"/>
      <c r="F744" s="142" t="str">
        <f>IF(D744="","*",VLOOKUP(E744,BS_ATIVIDADE[],3,FALSE))</f>
        <v>*</v>
      </c>
      <c r="G744" s="106"/>
      <c r="H744" s="106"/>
      <c r="I744" s="105"/>
      <c r="J744" s="105"/>
      <c r="K744" s="105"/>
      <c r="L744" s="127" t="str" cm="1">
        <f t="array" ref="L7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4" s="127" t="str" cm="1">
        <f t="array" ref="M7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4" s="106"/>
      <c r="O744" s="106"/>
      <c r="P744" s="105"/>
      <c r="Q744" s="9" t="str">
        <f>IF(E744=0, "*", IFERROR(_xlfn.XLOOKUP(E744, BS_ATIVIDADE[ATIVIDADE], BS_ATIVIDADE[UNIDADE]), "*"))</f>
        <v>*</v>
      </c>
      <c r="R744" s="128" t="str" cm="1">
        <f t="array" ref="R7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4" s="128" t="str" cm="1">
        <f t="array" ref="S7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4" s="10" t="str" cm="1">
        <f t="array" ref="T7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4" s="105"/>
      <c r="V744" s="151"/>
      <c r="W744" s="104"/>
      <c r="X744" s="129"/>
      <c r="Y744" s="104"/>
      <c r="Z744" s="105"/>
      <c r="AA744" s="103"/>
      <c r="AB744" s="152"/>
      <c r="AC744" s="107"/>
      <c r="AD744" s="105"/>
      <c r="AE744" s="105"/>
      <c r="AF744" s="105"/>
      <c r="AG744" s="14"/>
      <c r="AH744" s="126" t="str">
        <f>IF(BS_CONTROLE[[#This Row],[Atividade]]=0, "-", BS_CONTROLE[[#This Row],[Atividade]])</f>
        <v>-</v>
      </c>
      <c r="AI744" s="8" t="str">
        <f>IF(BS_CONTROLE[[#This Row],[Atividade]]=0, "-", BS_CONTROLE[[#This Row],[Atividade]])</f>
        <v>-</v>
      </c>
      <c r="AJ744" s="30">
        <f>BS_CONTROLE[[#This Row],[Local - Partida]]</f>
        <v>0</v>
      </c>
      <c r="AK744" s="30">
        <f>BS_CONTROLE[[#This Row],[Local - Encerramento]]</f>
        <v>0</v>
      </c>
      <c r="AL744" s="105" t="str">
        <f>IF(BS_CONTROLE[[#This Row],[Entre - Estações]]=0, "-", BS_CONTROLE[[#This Row],[Entre - Estações]])</f>
        <v>-</v>
      </c>
      <c r="AM744" s="105" t="str">
        <f>IF(BS_CONTROLE[[#This Row],[SB]]=0, "-", BS_CONTROLE[[#This Row],[SB]])</f>
        <v>-</v>
      </c>
      <c r="AN744" s="105" t="str">
        <f>IF(BS_CONTROLE[[#This Row],[SUB]]=0, "-", BS_CONTROLE[[#This Row],[SUB]])</f>
        <v>-</v>
      </c>
      <c r="AO744" s="105">
        <f>BS_CONTROLE[[#This Row],[KM - Inicio]]</f>
        <v>0</v>
      </c>
      <c r="AP744" s="105">
        <f>BS_CONTROLE[[#This Row],[KM - Inicio]]</f>
        <v>0</v>
      </c>
      <c r="AQ744" s="108"/>
      <c r="AR744" s="108"/>
      <c r="AS744" s="108"/>
      <c r="AT744" s="135"/>
      <c r="AU744" s="135"/>
      <c r="AV744" s="13"/>
      <c r="AW744" s="13"/>
      <c r="AX744" s="176" t="str">
        <f>IF(D744="","*",IFERROR(IF(ISODD(COUNT(AR744:AW744)),"ERRO",SUM((AS744-AR744),(AU744-AT744),(AW744-AV744))),"ERRO"))</f>
        <v>*</v>
      </c>
      <c r="AY744" s="153"/>
      <c r="AZ744" s="109"/>
      <c r="BA744" s="9" t="str">
        <f>IFERROR(_xlfn.XLOOKUP(AH744, BS_ATIVIDADE[ATIVIDADE],BS_ATIVIDADE[UNIDADE] ), "*")</f>
        <v>*</v>
      </c>
      <c r="BB744" s="12" t="str" cm="1">
        <f t="array" ref="BB7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4" s="12" t="str" cm="1">
        <f t="array" ref="BC7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4" s="10" t="str" cm="1">
        <f t="array" ref="BD7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4" s="150"/>
      <c r="BF744" s="15"/>
      <c r="BG744" s="16"/>
      <c r="BH744" s="16"/>
      <c r="BI744" s="16"/>
      <c r="BJ744" s="17"/>
      <c r="BK744" s="15"/>
      <c r="BL744" s="130"/>
      <c r="BM744" s="130"/>
      <c r="BN744" s="130"/>
      <c r="BO744" s="17"/>
      <c r="BP744" s="11" t="str">
        <f t="shared" si="39"/>
        <v>Aderente</v>
      </c>
      <c r="BQ744" s="18" t="str">
        <f>IF(OR(B744="",E744=""),"*",AX744/O744)</f>
        <v>*</v>
      </c>
      <c r="BR744" s="18" t="str">
        <f>IF(OR(B744="",E744=""),"*",AZ744/P744)</f>
        <v>*</v>
      </c>
      <c r="BS744" s="210" t="str">
        <f t="shared" si="40"/>
        <v/>
      </c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</row>
    <row r="745" spans="1:122">
      <c r="A745" s="45" t="str">
        <f t="shared" si="38"/>
        <v/>
      </c>
      <c r="B745" s="102"/>
      <c r="C745" s="134" t="str">
        <f>IF(BS_CONTROLE[[#This Row],[DATA]]="","",WEEKNUM(BS_CONTROLE[[#This Row],[DATA]]))</f>
        <v/>
      </c>
      <c r="D745" s="104"/>
      <c r="E745" s="126"/>
      <c r="F745" s="142" t="str">
        <f>IF(D745="","*",VLOOKUP(E745,BS_ATIVIDADE[],3,FALSE))</f>
        <v>*</v>
      </c>
      <c r="G745" s="106"/>
      <c r="H745" s="106"/>
      <c r="I745" s="105"/>
      <c r="J745" s="105"/>
      <c r="K745" s="105"/>
      <c r="L745" s="127" t="str" cm="1">
        <f t="array" ref="L7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5" s="127" t="str" cm="1">
        <f t="array" ref="M7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5" s="106"/>
      <c r="O745" s="106"/>
      <c r="P745" s="105"/>
      <c r="Q745" s="9" t="str">
        <f>IF(E745=0, "*", IFERROR(_xlfn.XLOOKUP(E745, BS_ATIVIDADE[ATIVIDADE], BS_ATIVIDADE[UNIDADE]), "*"))</f>
        <v>*</v>
      </c>
      <c r="R745" s="128" t="str" cm="1">
        <f t="array" ref="R7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5" s="128" t="str" cm="1">
        <f t="array" ref="S7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5" s="10" t="str" cm="1">
        <f t="array" ref="T7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5" s="105"/>
      <c r="V745" s="151"/>
      <c r="W745" s="104"/>
      <c r="X745" s="129"/>
      <c r="Y745" s="104"/>
      <c r="Z745" s="105"/>
      <c r="AA745" s="103"/>
      <c r="AB745" s="152"/>
      <c r="AC745" s="107"/>
      <c r="AD745" s="105"/>
      <c r="AE745" s="105"/>
      <c r="AF745" s="105"/>
      <c r="AG745" s="14"/>
      <c r="AH745" s="126" t="str">
        <f>IF(BS_CONTROLE[[#This Row],[Atividade]]=0, "-", BS_CONTROLE[[#This Row],[Atividade]])</f>
        <v>-</v>
      </c>
      <c r="AI745" s="8" t="str">
        <f>IF(BS_CONTROLE[[#This Row],[Atividade]]=0, "-", BS_CONTROLE[[#This Row],[Atividade]])</f>
        <v>-</v>
      </c>
      <c r="AJ745" s="30">
        <f>BS_CONTROLE[[#This Row],[Local - Partida]]</f>
        <v>0</v>
      </c>
      <c r="AK745" s="30">
        <f>BS_CONTROLE[[#This Row],[Local - Encerramento]]</f>
        <v>0</v>
      </c>
      <c r="AL745" s="105" t="str">
        <f>IF(BS_CONTROLE[[#This Row],[Entre - Estações]]=0, "-", BS_CONTROLE[[#This Row],[Entre - Estações]])</f>
        <v>-</v>
      </c>
      <c r="AM745" s="105" t="str">
        <f>IF(BS_CONTROLE[[#This Row],[SB]]=0, "-", BS_CONTROLE[[#This Row],[SB]])</f>
        <v>-</v>
      </c>
      <c r="AN745" s="105" t="str">
        <f>IF(BS_CONTROLE[[#This Row],[SUB]]=0, "-", BS_CONTROLE[[#This Row],[SUB]])</f>
        <v>-</v>
      </c>
      <c r="AO745" s="105">
        <f>BS_CONTROLE[[#This Row],[KM - Inicio]]</f>
        <v>0</v>
      </c>
      <c r="AP745" s="105">
        <f>BS_CONTROLE[[#This Row],[KM - Inicio]]</f>
        <v>0</v>
      </c>
      <c r="AQ745" s="108"/>
      <c r="AR745" s="108"/>
      <c r="AS745" s="108"/>
      <c r="AT745" s="135"/>
      <c r="AU745" s="135"/>
      <c r="AV745" s="13"/>
      <c r="AW745" s="13"/>
      <c r="AX745" s="176" t="str">
        <f>IF(D745="","*",IFERROR(IF(ISODD(COUNT(AR745:AW745)),"ERRO",SUM((AS745-AR745),(AU745-AT745),(AW745-AV745))),"ERRO"))</f>
        <v>*</v>
      </c>
      <c r="AY745" s="153"/>
      <c r="AZ745" s="109"/>
      <c r="BA745" s="9" t="str">
        <f>IFERROR(_xlfn.XLOOKUP(AH745, BS_ATIVIDADE[ATIVIDADE],BS_ATIVIDADE[UNIDADE] ), "*")</f>
        <v>*</v>
      </c>
      <c r="BB745" s="12" t="str" cm="1">
        <f t="array" ref="BB7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5" s="12" t="str" cm="1">
        <f t="array" ref="BC7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5" s="10" t="str" cm="1">
        <f t="array" ref="BD7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5" s="150"/>
      <c r="BF745" s="15"/>
      <c r="BG745" s="16"/>
      <c r="BH745" s="16"/>
      <c r="BI745" s="16"/>
      <c r="BJ745" s="17"/>
      <c r="BK745" s="15"/>
      <c r="BL745" s="130"/>
      <c r="BM745" s="130"/>
      <c r="BN745" s="130"/>
      <c r="BO745" s="17"/>
      <c r="BP745" s="11" t="str">
        <f t="shared" si="39"/>
        <v>Aderente</v>
      </c>
      <c r="BQ745" s="18" t="str">
        <f>IF(OR(B745="",E745=""),"*",AX745/O745)</f>
        <v>*</v>
      </c>
      <c r="BR745" s="18" t="str">
        <f>IF(OR(B745="",E745=""),"*",AZ745/P745)</f>
        <v>*</v>
      </c>
      <c r="BS745" s="210" t="str">
        <f t="shared" si="40"/>
        <v/>
      </c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</row>
    <row r="746" spans="1:122">
      <c r="A746" s="45" t="str">
        <f t="shared" si="38"/>
        <v/>
      </c>
      <c r="B746" s="102"/>
      <c r="C746" s="134" t="str">
        <f>IF(BS_CONTROLE[[#This Row],[DATA]]="","",WEEKNUM(BS_CONTROLE[[#This Row],[DATA]]))</f>
        <v/>
      </c>
      <c r="D746" s="104"/>
      <c r="E746" s="126"/>
      <c r="F746" s="142" t="str">
        <f>IF(D746="","*",VLOOKUP(E746,BS_ATIVIDADE[],3,FALSE))</f>
        <v>*</v>
      </c>
      <c r="G746" s="106"/>
      <c r="H746" s="106"/>
      <c r="I746" s="105"/>
      <c r="J746" s="105"/>
      <c r="K746" s="105"/>
      <c r="L746" s="127" t="str" cm="1">
        <f t="array" ref="L7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6" s="127" t="str" cm="1">
        <f t="array" ref="M7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6" s="106"/>
      <c r="O746" s="106"/>
      <c r="P746" s="105"/>
      <c r="Q746" s="9" t="str">
        <f>IF(E746=0, "*", IFERROR(_xlfn.XLOOKUP(E746, BS_ATIVIDADE[ATIVIDADE], BS_ATIVIDADE[UNIDADE]), "*"))</f>
        <v>*</v>
      </c>
      <c r="R746" s="128" t="str" cm="1">
        <f t="array" ref="R7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6" s="128" t="str" cm="1">
        <f t="array" ref="S7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6" s="10" t="str" cm="1">
        <f t="array" ref="T7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6" s="105"/>
      <c r="V746" s="151"/>
      <c r="W746" s="104"/>
      <c r="X746" s="129"/>
      <c r="Y746" s="104"/>
      <c r="Z746" s="105"/>
      <c r="AA746" s="103"/>
      <c r="AB746" s="152"/>
      <c r="AC746" s="107"/>
      <c r="AD746" s="105"/>
      <c r="AE746" s="105"/>
      <c r="AF746" s="105"/>
      <c r="AG746" s="14"/>
      <c r="AH746" s="126" t="str">
        <f>IF(BS_CONTROLE[[#This Row],[Atividade]]=0, "-", BS_CONTROLE[[#This Row],[Atividade]])</f>
        <v>-</v>
      </c>
      <c r="AI746" s="8" t="str">
        <f>IF(BS_CONTROLE[[#This Row],[Atividade]]=0, "-", BS_CONTROLE[[#This Row],[Atividade]])</f>
        <v>-</v>
      </c>
      <c r="AJ746" s="30">
        <f>BS_CONTROLE[[#This Row],[Local - Partida]]</f>
        <v>0</v>
      </c>
      <c r="AK746" s="30">
        <f>BS_CONTROLE[[#This Row],[Local - Encerramento]]</f>
        <v>0</v>
      </c>
      <c r="AL746" s="105" t="str">
        <f>IF(BS_CONTROLE[[#This Row],[Entre - Estações]]=0, "-", BS_CONTROLE[[#This Row],[Entre - Estações]])</f>
        <v>-</v>
      </c>
      <c r="AM746" s="105" t="str">
        <f>IF(BS_CONTROLE[[#This Row],[SB]]=0, "-", BS_CONTROLE[[#This Row],[SB]])</f>
        <v>-</v>
      </c>
      <c r="AN746" s="105" t="str">
        <f>IF(BS_CONTROLE[[#This Row],[SUB]]=0, "-", BS_CONTROLE[[#This Row],[SUB]])</f>
        <v>-</v>
      </c>
      <c r="AO746" s="105">
        <f>BS_CONTROLE[[#This Row],[KM - Inicio]]</f>
        <v>0</v>
      </c>
      <c r="AP746" s="105">
        <f>BS_CONTROLE[[#This Row],[KM - Inicio]]</f>
        <v>0</v>
      </c>
      <c r="AQ746" s="108"/>
      <c r="AR746" s="108"/>
      <c r="AS746" s="108"/>
      <c r="AT746" s="135"/>
      <c r="AU746" s="135"/>
      <c r="AV746" s="13"/>
      <c r="AW746" s="13"/>
      <c r="AX746" s="176" t="str">
        <f>IF(D746="","*",IFERROR(IF(ISODD(COUNT(AR746:AW746)),"ERRO",SUM((AS746-AR746),(AU746-AT746),(AW746-AV746))),"ERRO"))</f>
        <v>*</v>
      </c>
      <c r="AY746" s="153"/>
      <c r="AZ746" s="109"/>
      <c r="BA746" s="9" t="str">
        <f>IFERROR(_xlfn.XLOOKUP(AH746, BS_ATIVIDADE[ATIVIDADE],BS_ATIVIDADE[UNIDADE] ), "*")</f>
        <v>*</v>
      </c>
      <c r="BB746" s="12" t="str" cm="1">
        <f t="array" ref="BB7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6" s="12" t="str" cm="1">
        <f t="array" ref="BC7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6" s="10" t="str" cm="1">
        <f t="array" ref="BD7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6" s="150"/>
      <c r="BF746" s="15"/>
      <c r="BG746" s="16"/>
      <c r="BH746" s="16"/>
      <c r="BI746" s="16"/>
      <c r="BJ746" s="17"/>
      <c r="BK746" s="15"/>
      <c r="BL746" s="130"/>
      <c r="BM746" s="130"/>
      <c r="BN746" s="130"/>
      <c r="BO746" s="17"/>
      <c r="BP746" s="11" t="str">
        <f t="shared" si="39"/>
        <v>Aderente</v>
      </c>
      <c r="BQ746" s="18" t="str">
        <f>IF(OR(B746="",E746=""),"*",AX746/O746)</f>
        <v>*</v>
      </c>
      <c r="BR746" s="18" t="str">
        <f>IF(OR(B746="",E746=""),"*",AZ746/P746)</f>
        <v>*</v>
      </c>
      <c r="BS746" s="210" t="str">
        <f t="shared" si="40"/>
        <v/>
      </c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</row>
    <row r="747" spans="1:122">
      <c r="A747" s="45" t="str">
        <f t="shared" si="38"/>
        <v/>
      </c>
      <c r="B747" s="102"/>
      <c r="C747" s="134" t="str">
        <f>IF(BS_CONTROLE[[#This Row],[DATA]]="","",WEEKNUM(BS_CONTROLE[[#This Row],[DATA]]))</f>
        <v/>
      </c>
      <c r="D747" s="104"/>
      <c r="E747" s="126"/>
      <c r="F747" s="142" t="str">
        <f>IF(D747="","*",VLOOKUP(E747,BS_ATIVIDADE[],3,FALSE))</f>
        <v>*</v>
      </c>
      <c r="G747" s="106"/>
      <c r="H747" s="106"/>
      <c r="I747" s="105"/>
      <c r="J747" s="105"/>
      <c r="K747" s="105"/>
      <c r="L747" s="127" t="str" cm="1">
        <f t="array" ref="L7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7" s="127" t="str" cm="1">
        <f t="array" ref="M7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7" s="106"/>
      <c r="O747" s="106"/>
      <c r="P747" s="105"/>
      <c r="Q747" s="9" t="str">
        <f>IF(E747=0, "*", IFERROR(_xlfn.XLOOKUP(E747, BS_ATIVIDADE[ATIVIDADE], BS_ATIVIDADE[UNIDADE]), "*"))</f>
        <v>*</v>
      </c>
      <c r="R747" s="128" t="str" cm="1">
        <f t="array" ref="R7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7" s="128" t="str" cm="1">
        <f t="array" ref="S7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7" s="10" t="str" cm="1">
        <f t="array" ref="T7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7" s="105"/>
      <c r="V747" s="151"/>
      <c r="W747" s="104"/>
      <c r="X747" s="129"/>
      <c r="Y747" s="104"/>
      <c r="Z747" s="105"/>
      <c r="AA747" s="103"/>
      <c r="AB747" s="152"/>
      <c r="AC747" s="107"/>
      <c r="AD747" s="105"/>
      <c r="AE747" s="105"/>
      <c r="AF747" s="105"/>
      <c r="AG747" s="14"/>
      <c r="AH747" s="126" t="str">
        <f>IF(BS_CONTROLE[[#This Row],[Atividade]]=0, "-", BS_CONTROLE[[#This Row],[Atividade]])</f>
        <v>-</v>
      </c>
      <c r="AI747" s="8" t="str">
        <f>IF(BS_CONTROLE[[#This Row],[Atividade]]=0, "-", BS_CONTROLE[[#This Row],[Atividade]])</f>
        <v>-</v>
      </c>
      <c r="AJ747" s="30">
        <f>BS_CONTROLE[[#This Row],[Local - Partida]]</f>
        <v>0</v>
      </c>
      <c r="AK747" s="30">
        <f>BS_CONTROLE[[#This Row],[Local - Encerramento]]</f>
        <v>0</v>
      </c>
      <c r="AL747" s="105" t="str">
        <f>IF(BS_CONTROLE[[#This Row],[Entre - Estações]]=0, "-", BS_CONTROLE[[#This Row],[Entre - Estações]])</f>
        <v>-</v>
      </c>
      <c r="AM747" s="105" t="str">
        <f>IF(BS_CONTROLE[[#This Row],[SB]]=0, "-", BS_CONTROLE[[#This Row],[SB]])</f>
        <v>-</v>
      </c>
      <c r="AN747" s="105" t="str">
        <f>IF(BS_CONTROLE[[#This Row],[SUB]]=0, "-", BS_CONTROLE[[#This Row],[SUB]])</f>
        <v>-</v>
      </c>
      <c r="AO747" s="105">
        <f>BS_CONTROLE[[#This Row],[KM - Inicio]]</f>
        <v>0</v>
      </c>
      <c r="AP747" s="105">
        <f>BS_CONTROLE[[#This Row],[KM - Inicio]]</f>
        <v>0</v>
      </c>
      <c r="AQ747" s="108"/>
      <c r="AR747" s="108"/>
      <c r="AS747" s="108"/>
      <c r="AT747" s="135"/>
      <c r="AU747" s="135"/>
      <c r="AV747" s="13"/>
      <c r="AW747" s="13"/>
      <c r="AX747" s="176" t="str">
        <f>IF(D747="","*",IFERROR(IF(ISODD(COUNT(AR747:AW747)),"ERRO",SUM((AS747-AR747),(AU747-AT747),(AW747-AV747))),"ERRO"))</f>
        <v>*</v>
      </c>
      <c r="AY747" s="153"/>
      <c r="AZ747" s="109"/>
      <c r="BA747" s="9" t="str">
        <f>IFERROR(_xlfn.XLOOKUP(AH747, BS_ATIVIDADE[ATIVIDADE],BS_ATIVIDADE[UNIDADE] ), "*")</f>
        <v>*</v>
      </c>
      <c r="BB747" s="12" t="str" cm="1">
        <f t="array" ref="BB7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7" s="12" t="str" cm="1">
        <f t="array" ref="BC7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7" s="10" t="str" cm="1">
        <f t="array" ref="BD7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7" s="150"/>
      <c r="BF747" s="15"/>
      <c r="BG747" s="16"/>
      <c r="BH747" s="16"/>
      <c r="BI747" s="16"/>
      <c r="BJ747" s="17"/>
      <c r="BK747" s="15"/>
      <c r="BL747" s="130"/>
      <c r="BM747" s="130"/>
      <c r="BN747" s="130"/>
      <c r="BO747" s="17"/>
      <c r="BP747" s="11" t="str">
        <f t="shared" si="39"/>
        <v>Aderente</v>
      </c>
      <c r="BQ747" s="18" t="str">
        <f>IF(OR(B747="",E747=""),"*",AX747/O747)</f>
        <v>*</v>
      </c>
      <c r="BR747" s="18" t="str">
        <f>IF(OR(B747="",E747=""),"*",AZ747/P747)</f>
        <v>*</v>
      </c>
      <c r="BS747" s="210" t="str">
        <f t="shared" si="40"/>
        <v/>
      </c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</row>
    <row r="748" spans="1:122">
      <c r="A748" s="45" t="str">
        <f t="shared" si="38"/>
        <v/>
      </c>
      <c r="B748" s="102"/>
      <c r="C748" s="134" t="str">
        <f>IF(BS_CONTROLE[[#This Row],[DATA]]="","",WEEKNUM(BS_CONTROLE[[#This Row],[DATA]]))</f>
        <v/>
      </c>
      <c r="D748" s="104"/>
      <c r="E748" s="126"/>
      <c r="F748" s="142" t="str">
        <f>IF(D748="","*",VLOOKUP(E748,BS_ATIVIDADE[],3,FALSE))</f>
        <v>*</v>
      </c>
      <c r="G748" s="106"/>
      <c r="H748" s="106"/>
      <c r="I748" s="105"/>
      <c r="J748" s="105"/>
      <c r="K748" s="105"/>
      <c r="L748" s="127" t="str" cm="1">
        <f t="array" ref="L7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8" s="127" t="str" cm="1">
        <f t="array" ref="M7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8" s="106"/>
      <c r="O748" s="106"/>
      <c r="P748" s="105"/>
      <c r="Q748" s="9" t="str">
        <f>IF(E748=0, "*", IFERROR(_xlfn.XLOOKUP(E748, BS_ATIVIDADE[ATIVIDADE], BS_ATIVIDADE[UNIDADE]), "*"))</f>
        <v>*</v>
      </c>
      <c r="R748" s="128" t="str" cm="1">
        <f t="array" ref="R7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8" s="128" t="str" cm="1">
        <f t="array" ref="S7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8" s="10" t="str" cm="1">
        <f t="array" ref="T7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8" s="105"/>
      <c r="V748" s="151"/>
      <c r="W748" s="104"/>
      <c r="X748" s="129"/>
      <c r="Y748" s="104"/>
      <c r="Z748" s="105"/>
      <c r="AA748" s="103"/>
      <c r="AB748" s="152"/>
      <c r="AC748" s="107"/>
      <c r="AD748" s="105"/>
      <c r="AE748" s="105"/>
      <c r="AF748" s="105"/>
      <c r="AG748" s="14"/>
      <c r="AH748" s="126" t="str">
        <f>IF(BS_CONTROLE[[#This Row],[Atividade]]=0, "-", BS_CONTROLE[[#This Row],[Atividade]])</f>
        <v>-</v>
      </c>
      <c r="AI748" s="8" t="str">
        <f>IF(BS_CONTROLE[[#This Row],[Atividade]]=0, "-", BS_CONTROLE[[#This Row],[Atividade]])</f>
        <v>-</v>
      </c>
      <c r="AJ748" s="30">
        <f>BS_CONTROLE[[#This Row],[Local - Partida]]</f>
        <v>0</v>
      </c>
      <c r="AK748" s="30">
        <f>BS_CONTROLE[[#This Row],[Local - Encerramento]]</f>
        <v>0</v>
      </c>
      <c r="AL748" s="105" t="str">
        <f>IF(BS_CONTROLE[[#This Row],[Entre - Estações]]=0, "-", BS_CONTROLE[[#This Row],[Entre - Estações]])</f>
        <v>-</v>
      </c>
      <c r="AM748" s="105" t="str">
        <f>IF(BS_CONTROLE[[#This Row],[SB]]=0, "-", BS_CONTROLE[[#This Row],[SB]])</f>
        <v>-</v>
      </c>
      <c r="AN748" s="105" t="str">
        <f>IF(BS_CONTROLE[[#This Row],[SUB]]=0, "-", BS_CONTROLE[[#This Row],[SUB]])</f>
        <v>-</v>
      </c>
      <c r="AO748" s="105">
        <f>BS_CONTROLE[[#This Row],[KM - Inicio]]</f>
        <v>0</v>
      </c>
      <c r="AP748" s="105">
        <f>BS_CONTROLE[[#This Row],[KM - Inicio]]</f>
        <v>0</v>
      </c>
      <c r="AQ748" s="108"/>
      <c r="AR748" s="108"/>
      <c r="AS748" s="108"/>
      <c r="AT748" s="135"/>
      <c r="AU748" s="135"/>
      <c r="AV748" s="13"/>
      <c r="AW748" s="13"/>
      <c r="AX748" s="176" t="str">
        <f>IF(D748="","*",IFERROR(IF(ISODD(COUNT(AR748:AW748)),"ERRO",SUM((AS748-AR748),(AU748-AT748),(AW748-AV748))),"ERRO"))</f>
        <v>*</v>
      </c>
      <c r="AY748" s="153"/>
      <c r="AZ748" s="109"/>
      <c r="BA748" s="9" t="str">
        <f>IFERROR(_xlfn.XLOOKUP(AH748, BS_ATIVIDADE[ATIVIDADE],BS_ATIVIDADE[UNIDADE] ), "*")</f>
        <v>*</v>
      </c>
      <c r="BB748" s="12" t="str" cm="1">
        <f t="array" ref="BB7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8" s="12" t="str" cm="1">
        <f t="array" ref="BC7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8" s="10" t="str" cm="1">
        <f t="array" ref="BD7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8" s="150"/>
      <c r="BF748" s="15"/>
      <c r="BG748" s="16"/>
      <c r="BH748" s="16"/>
      <c r="BI748" s="16"/>
      <c r="BJ748" s="17"/>
      <c r="BK748" s="15"/>
      <c r="BL748" s="130"/>
      <c r="BM748" s="130"/>
      <c r="BN748" s="130"/>
      <c r="BO748" s="17"/>
      <c r="BP748" s="11" t="str">
        <f t="shared" si="39"/>
        <v>Aderente</v>
      </c>
      <c r="BQ748" s="18" t="str">
        <f>IF(OR(B748="",E748=""),"*",AX748/O748)</f>
        <v>*</v>
      </c>
      <c r="BR748" s="18" t="str">
        <f>IF(OR(B748="",E748=""),"*",AZ748/P748)</f>
        <v>*</v>
      </c>
      <c r="BS748" s="210" t="str">
        <f t="shared" si="40"/>
        <v/>
      </c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</row>
    <row r="749" spans="1:122">
      <c r="A749" s="45" t="str">
        <f t="shared" si="38"/>
        <v/>
      </c>
      <c r="B749" s="102"/>
      <c r="C749" s="134" t="str">
        <f>IF(BS_CONTROLE[[#This Row],[DATA]]="","",WEEKNUM(BS_CONTROLE[[#This Row],[DATA]]))</f>
        <v/>
      </c>
      <c r="D749" s="104"/>
      <c r="E749" s="126"/>
      <c r="F749" s="142" t="str">
        <f>IF(D749="","*",VLOOKUP(E749,BS_ATIVIDADE[],3,FALSE))</f>
        <v>*</v>
      </c>
      <c r="G749" s="106"/>
      <c r="H749" s="106"/>
      <c r="I749" s="105"/>
      <c r="J749" s="105"/>
      <c r="K749" s="105"/>
      <c r="L749" s="127" t="str" cm="1">
        <f t="array" ref="L7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49" s="127" t="str" cm="1">
        <f t="array" ref="M7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49" s="106"/>
      <c r="O749" s="106"/>
      <c r="P749" s="105"/>
      <c r="Q749" s="9" t="str">
        <f>IF(E749=0, "*", IFERROR(_xlfn.XLOOKUP(E749, BS_ATIVIDADE[ATIVIDADE], BS_ATIVIDADE[UNIDADE]), "*"))</f>
        <v>*</v>
      </c>
      <c r="R749" s="128" t="str" cm="1">
        <f t="array" ref="R7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49" s="128" t="str" cm="1">
        <f t="array" ref="S7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49" s="10" t="str" cm="1">
        <f t="array" ref="T7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49" s="105"/>
      <c r="V749" s="151"/>
      <c r="W749" s="104"/>
      <c r="X749" s="129"/>
      <c r="Y749" s="104"/>
      <c r="Z749" s="105"/>
      <c r="AA749" s="103"/>
      <c r="AB749" s="152"/>
      <c r="AC749" s="107"/>
      <c r="AD749" s="105"/>
      <c r="AE749" s="105"/>
      <c r="AF749" s="105"/>
      <c r="AG749" s="14"/>
      <c r="AH749" s="126" t="str">
        <f>IF(BS_CONTROLE[[#This Row],[Atividade]]=0, "-", BS_CONTROLE[[#This Row],[Atividade]])</f>
        <v>-</v>
      </c>
      <c r="AI749" s="8" t="str">
        <f>IF(BS_CONTROLE[[#This Row],[Atividade]]=0, "-", BS_CONTROLE[[#This Row],[Atividade]])</f>
        <v>-</v>
      </c>
      <c r="AJ749" s="30">
        <f>BS_CONTROLE[[#This Row],[Local - Partida]]</f>
        <v>0</v>
      </c>
      <c r="AK749" s="30">
        <f>BS_CONTROLE[[#This Row],[Local - Encerramento]]</f>
        <v>0</v>
      </c>
      <c r="AL749" s="105" t="str">
        <f>IF(BS_CONTROLE[[#This Row],[Entre - Estações]]=0, "-", BS_CONTROLE[[#This Row],[Entre - Estações]])</f>
        <v>-</v>
      </c>
      <c r="AM749" s="105" t="str">
        <f>IF(BS_CONTROLE[[#This Row],[SB]]=0, "-", BS_CONTROLE[[#This Row],[SB]])</f>
        <v>-</v>
      </c>
      <c r="AN749" s="105" t="str">
        <f>IF(BS_CONTROLE[[#This Row],[SUB]]=0, "-", BS_CONTROLE[[#This Row],[SUB]])</f>
        <v>-</v>
      </c>
      <c r="AO749" s="105">
        <f>BS_CONTROLE[[#This Row],[KM - Inicio]]</f>
        <v>0</v>
      </c>
      <c r="AP749" s="105">
        <f>BS_CONTROLE[[#This Row],[KM - Inicio]]</f>
        <v>0</v>
      </c>
      <c r="AQ749" s="108"/>
      <c r="AR749" s="108"/>
      <c r="AS749" s="108"/>
      <c r="AT749" s="135"/>
      <c r="AU749" s="135"/>
      <c r="AV749" s="13"/>
      <c r="AW749" s="13"/>
      <c r="AX749" s="176" t="str">
        <f>IF(D749="","*",IFERROR(IF(ISODD(COUNT(AR749:AW749)),"ERRO",SUM((AS749-AR749),(AU749-AT749),(AW749-AV749))),"ERRO"))</f>
        <v>*</v>
      </c>
      <c r="AY749" s="153"/>
      <c r="AZ749" s="109"/>
      <c r="BA749" s="9" t="str">
        <f>IFERROR(_xlfn.XLOOKUP(AH749, BS_ATIVIDADE[ATIVIDADE],BS_ATIVIDADE[UNIDADE] ), "*")</f>
        <v>*</v>
      </c>
      <c r="BB749" s="12" t="str" cm="1">
        <f t="array" ref="BB7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49" s="12" t="str" cm="1">
        <f t="array" ref="BC7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49" s="10" t="str" cm="1">
        <f t="array" ref="BD7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49" s="150"/>
      <c r="BF749" s="15"/>
      <c r="BG749" s="16"/>
      <c r="BH749" s="16"/>
      <c r="BI749" s="16"/>
      <c r="BJ749" s="17"/>
      <c r="BK749" s="15"/>
      <c r="BL749" s="130"/>
      <c r="BM749" s="130"/>
      <c r="BN749" s="130"/>
      <c r="BO749" s="17"/>
      <c r="BP749" s="11" t="str">
        <f t="shared" si="39"/>
        <v>Aderente</v>
      </c>
      <c r="BQ749" s="18" t="str">
        <f>IF(OR(B749="",E749=""),"*",AX749/O749)</f>
        <v>*</v>
      </c>
      <c r="BR749" s="18" t="str">
        <f>IF(OR(B749="",E749=""),"*",AZ749/P749)</f>
        <v>*</v>
      </c>
      <c r="BS749" s="210" t="str">
        <f t="shared" si="40"/>
        <v/>
      </c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</row>
    <row r="750" spans="1:122">
      <c r="A750" s="45" t="str">
        <f t="shared" si="38"/>
        <v/>
      </c>
      <c r="B750" s="102"/>
      <c r="C750" s="134" t="str">
        <f>IF(BS_CONTROLE[[#This Row],[DATA]]="","",WEEKNUM(BS_CONTROLE[[#This Row],[DATA]]))</f>
        <v/>
      </c>
      <c r="D750" s="104"/>
      <c r="E750" s="126"/>
      <c r="F750" s="142" t="str">
        <f>IF(D750="","*",VLOOKUP(E750,BS_ATIVIDADE[],3,FALSE))</f>
        <v>*</v>
      </c>
      <c r="G750" s="106"/>
      <c r="H750" s="106"/>
      <c r="I750" s="105"/>
      <c r="J750" s="105"/>
      <c r="K750" s="105"/>
      <c r="L750" s="127" t="str" cm="1">
        <f t="array" ref="L7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0" s="127" t="str" cm="1">
        <f t="array" ref="M7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0" s="106"/>
      <c r="O750" s="106"/>
      <c r="P750" s="105"/>
      <c r="Q750" s="9" t="str">
        <f>IF(E750=0, "*", IFERROR(_xlfn.XLOOKUP(E750, BS_ATIVIDADE[ATIVIDADE], BS_ATIVIDADE[UNIDADE]), "*"))</f>
        <v>*</v>
      </c>
      <c r="R750" s="128" t="str" cm="1">
        <f t="array" ref="R7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0" s="128" t="str" cm="1">
        <f t="array" ref="S7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0" s="10" t="str" cm="1">
        <f t="array" ref="T7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0" s="105"/>
      <c r="V750" s="151"/>
      <c r="W750" s="104"/>
      <c r="X750" s="129"/>
      <c r="Y750" s="104"/>
      <c r="Z750" s="105"/>
      <c r="AA750" s="103"/>
      <c r="AB750" s="152"/>
      <c r="AC750" s="107"/>
      <c r="AD750" s="105"/>
      <c r="AE750" s="105"/>
      <c r="AF750" s="105"/>
      <c r="AG750" s="14"/>
      <c r="AH750" s="126" t="str">
        <f>IF(BS_CONTROLE[[#This Row],[Atividade]]=0, "-", BS_CONTROLE[[#This Row],[Atividade]])</f>
        <v>-</v>
      </c>
      <c r="AI750" s="8" t="str">
        <f>IF(BS_CONTROLE[[#This Row],[Atividade]]=0, "-", BS_CONTROLE[[#This Row],[Atividade]])</f>
        <v>-</v>
      </c>
      <c r="AJ750" s="30">
        <f>BS_CONTROLE[[#This Row],[Local - Partida]]</f>
        <v>0</v>
      </c>
      <c r="AK750" s="30">
        <f>BS_CONTROLE[[#This Row],[Local - Encerramento]]</f>
        <v>0</v>
      </c>
      <c r="AL750" s="105" t="str">
        <f>IF(BS_CONTROLE[[#This Row],[Entre - Estações]]=0, "-", BS_CONTROLE[[#This Row],[Entre - Estações]])</f>
        <v>-</v>
      </c>
      <c r="AM750" s="105" t="str">
        <f>IF(BS_CONTROLE[[#This Row],[SB]]=0, "-", BS_CONTROLE[[#This Row],[SB]])</f>
        <v>-</v>
      </c>
      <c r="AN750" s="105" t="str">
        <f>IF(BS_CONTROLE[[#This Row],[SUB]]=0, "-", BS_CONTROLE[[#This Row],[SUB]])</f>
        <v>-</v>
      </c>
      <c r="AO750" s="105">
        <f>BS_CONTROLE[[#This Row],[KM - Inicio]]</f>
        <v>0</v>
      </c>
      <c r="AP750" s="105">
        <f>BS_CONTROLE[[#This Row],[KM - Inicio]]</f>
        <v>0</v>
      </c>
      <c r="AQ750" s="108"/>
      <c r="AR750" s="108"/>
      <c r="AS750" s="108"/>
      <c r="AT750" s="135"/>
      <c r="AU750" s="135"/>
      <c r="AV750" s="13"/>
      <c r="AW750" s="13"/>
      <c r="AX750" s="176" t="str">
        <f>IF(D750="","*",IFERROR(IF(ISODD(COUNT(AR750:AW750)),"ERRO",SUM((AS750-AR750),(AU750-AT750),(AW750-AV750))),"ERRO"))</f>
        <v>*</v>
      </c>
      <c r="AY750" s="153"/>
      <c r="AZ750" s="109"/>
      <c r="BA750" s="9" t="str">
        <f>IFERROR(_xlfn.XLOOKUP(AH750, BS_ATIVIDADE[ATIVIDADE],BS_ATIVIDADE[UNIDADE] ), "*")</f>
        <v>*</v>
      </c>
      <c r="BB750" s="12" t="str" cm="1">
        <f t="array" ref="BB7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0" s="12" t="str" cm="1">
        <f t="array" ref="BC7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0" s="10" t="str" cm="1">
        <f t="array" ref="BD7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0" s="150"/>
      <c r="BF750" s="15"/>
      <c r="BG750" s="16"/>
      <c r="BH750" s="16"/>
      <c r="BI750" s="16"/>
      <c r="BJ750" s="17"/>
      <c r="BK750" s="15"/>
      <c r="BL750" s="130"/>
      <c r="BM750" s="130"/>
      <c r="BN750" s="130"/>
      <c r="BO750" s="17"/>
      <c r="BP750" s="11" t="str">
        <f t="shared" si="39"/>
        <v>Aderente</v>
      </c>
      <c r="BQ750" s="18" t="str">
        <f>IF(OR(B750="",E750=""),"*",AX750/O750)</f>
        <v>*</v>
      </c>
      <c r="BR750" s="18" t="str">
        <f>IF(OR(B750="",E750=""),"*",AZ750/P750)</f>
        <v>*</v>
      </c>
      <c r="BS750" s="210" t="str">
        <f t="shared" si="40"/>
        <v/>
      </c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</row>
    <row r="751" spans="1:122">
      <c r="A751" s="45" t="str">
        <f t="shared" si="38"/>
        <v/>
      </c>
      <c r="B751" s="102"/>
      <c r="C751" s="134" t="str">
        <f>IF(BS_CONTROLE[[#This Row],[DATA]]="","",WEEKNUM(BS_CONTROLE[[#This Row],[DATA]]))</f>
        <v/>
      </c>
      <c r="D751" s="104"/>
      <c r="E751" s="126"/>
      <c r="F751" s="142" t="str">
        <f>IF(D751="","*",VLOOKUP(E751,BS_ATIVIDADE[],3,FALSE))</f>
        <v>*</v>
      </c>
      <c r="G751" s="106"/>
      <c r="H751" s="106"/>
      <c r="I751" s="105"/>
      <c r="J751" s="105"/>
      <c r="K751" s="105"/>
      <c r="L751" s="127" t="str" cm="1">
        <f t="array" ref="L7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1" s="127" t="str" cm="1">
        <f t="array" ref="M7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1" s="106"/>
      <c r="O751" s="106"/>
      <c r="P751" s="105"/>
      <c r="Q751" s="9" t="str">
        <f>IF(E751=0, "*", IFERROR(_xlfn.XLOOKUP(E751, BS_ATIVIDADE[ATIVIDADE], BS_ATIVIDADE[UNIDADE]), "*"))</f>
        <v>*</v>
      </c>
      <c r="R751" s="128" t="str" cm="1">
        <f t="array" ref="R7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1" s="128" t="str" cm="1">
        <f t="array" ref="S7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1" s="10" t="str" cm="1">
        <f t="array" ref="T7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1" s="105"/>
      <c r="V751" s="151"/>
      <c r="W751" s="104"/>
      <c r="X751" s="129"/>
      <c r="Y751" s="104"/>
      <c r="Z751" s="105"/>
      <c r="AA751" s="103"/>
      <c r="AB751" s="152"/>
      <c r="AC751" s="107"/>
      <c r="AD751" s="105"/>
      <c r="AE751" s="105"/>
      <c r="AF751" s="105"/>
      <c r="AG751" s="14"/>
      <c r="AH751" s="126" t="str">
        <f>IF(BS_CONTROLE[[#This Row],[Atividade]]=0, "-", BS_CONTROLE[[#This Row],[Atividade]])</f>
        <v>-</v>
      </c>
      <c r="AI751" s="8" t="str">
        <f>IF(BS_CONTROLE[[#This Row],[Atividade]]=0, "-", BS_CONTROLE[[#This Row],[Atividade]])</f>
        <v>-</v>
      </c>
      <c r="AJ751" s="30">
        <f>BS_CONTROLE[[#This Row],[Local - Partida]]</f>
        <v>0</v>
      </c>
      <c r="AK751" s="30">
        <f>BS_CONTROLE[[#This Row],[Local - Encerramento]]</f>
        <v>0</v>
      </c>
      <c r="AL751" s="105" t="str">
        <f>IF(BS_CONTROLE[[#This Row],[Entre - Estações]]=0, "-", BS_CONTROLE[[#This Row],[Entre - Estações]])</f>
        <v>-</v>
      </c>
      <c r="AM751" s="105" t="str">
        <f>IF(BS_CONTROLE[[#This Row],[SB]]=0, "-", BS_CONTROLE[[#This Row],[SB]])</f>
        <v>-</v>
      </c>
      <c r="AN751" s="105" t="str">
        <f>IF(BS_CONTROLE[[#This Row],[SUB]]=0, "-", BS_CONTROLE[[#This Row],[SUB]])</f>
        <v>-</v>
      </c>
      <c r="AO751" s="105">
        <f>BS_CONTROLE[[#This Row],[KM - Inicio]]</f>
        <v>0</v>
      </c>
      <c r="AP751" s="105">
        <f>BS_CONTROLE[[#This Row],[KM - Inicio]]</f>
        <v>0</v>
      </c>
      <c r="AQ751" s="108"/>
      <c r="AR751" s="108"/>
      <c r="AS751" s="108"/>
      <c r="AT751" s="135"/>
      <c r="AU751" s="135"/>
      <c r="AV751" s="13"/>
      <c r="AW751" s="13"/>
      <c r="AX751" s="176" t="str">
        <f>IF(D751="","*",IFERROR(IF(ISODD(COUNT(AR751:AW751)),"ERRO",SUM((AS751-AR751),(AU751-AT751),(AW751-AV751))),"ERRO"))</f>
        <v>*</v>
      </c>
      <c r="AY751" s="153"/>
      <c r="AZ751" s="109"/>
      <c r="BA751" s="9" t="str">
        <f>IFERROR(_xlfn.XLOOKUP(AH751, BS_ATIVIDADE[ATIVIDADE],BS_ATIVIDADE[UNIDADE] ), "*")</f>
        <v>*</v>
      </c>
      <c r="BB751" s="12" t="str" cm="1">
        <f t="array" ref="BB7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1" s="12" t="str" cm="1">
        <f t="array" ref="BC7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1" s="10" t="str" cm="1">
        <f t="array" ref="BD7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1" s="150"/>
      <c r="BF751" s="15"/>
      <c r="BG751" s="16"/>
      <c r="BH751" s="16"/>
      <c r="BI751" s="16"/>
      <c r="BJ751" s="17"/>
      <c r="BK751" s="15"/>
      <c r="BL751" s="130"/>
      <c r="BM751" s="130"/>
      <c r="BN751" s="130"/>
      <c r="BO751" s="17"/>
      <c r="BP751" s="11" t="str">
        <f t="shared" si="39"/>
        <v>Aderente</v>
      </c>
      <c r="BQ751" s="18" t="str">
        <f>IF(OR(B751="",E751=""),"*",AX751/O751)</f>
        <v>*</v>
      </c>
      <c r="BR751" s="18" t="str">
        <f>IF(OR(B751="",E751=""),"*",AZ751/P751)</f>
        <v>*</v>
      </c>
      <c r="BS751" s="210" t="str">
        <f t="shared" si="40"/>
        <v/>
      </c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</row>
    <row r="752" spans="1:122">
      <c r="A752" s="45" t="str">
        <f t="shared" si="38"/>
        <v/>
      </c>
      <c r="B752" s="102"/>
      <c r="C752" s="134" t="str">
        <f>IF(BS_CONTROLE[[#This Row],[DATA]]="","",WEEKNUM(BS_CONTROLE[[#This Row],[DATA]]))</f>
        <v/>
      </c>
      <c r="D752" s="104"/>
      <c r="E752" s="126"/>
      <c r="F752" s="142" t="str">
        <f>IF(D752="","*",VLOOKUP(E752,BS_ATIVIDADE[],3,FALSE))</f>
        <v>*</v>
      </c>
      <c r="G752" s="106"/>
      <c r="H752" s="106"/>
      <c r="I752" s="105"/>
      <c r="J752" s="105"/>
      <c r="K752" s="105"/>
      <c r="L752" s="127" t="str" cm="1">
        <f t="array" ref="L7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2" s="127" t="str" cm="1">
        <f t="array" ref="M7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2" s="106"/>
      <c r="O752" s="106"/>
      <c r="P752" s="105"/>
      <c r="Q752" s="9" t="str">
        <f>IF(E752=0, "*", IFERROR(_xlfn.XLOOKUP(E752, BS_ATIVIDADE[ATIVIDADE], BS_ATIVIDADE[UNIDADE]), "*"))</f>
        <v>*</v>
      </c>
      <c r="R752" s="128" t="str" cm="1">
        <f t="array" ref="R7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2" s="128" t="str" cm="1">
        <f t="array" ref="S7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2" s="10" t="str" cm="1">
        <f t="array" ref="T7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2" s="105"/>
      <c r="V752" s="151"/>
      <c r="W752" s="104"/>
      <c r="X752" s="129"/>
      <c r="Y752" s="104"/>
      <c r="Z752" s="105"/>
      <c r="AA752" s="103"/>
      <c r="AB752" s="152"/>
      <c r="AC752" s="107"/>
      <c r="AD752" s="105"/>
      <c r="AE752" s="105"/>
      <c r="AF752" s="105"/>
      <c r="AG752" s="14"/>
      <c r="AH752" s="126" t="str">
        <f>IF(BS_CONTROLE[[#This Row],[Atividade]]=0, "-", BS_CONTROLE[[#This Row],[Atividade]])</f>
        <v>-</v>
      </c>
      <c r="AI752" s="8" t="str">
        <f>IF(BS_CONTROLE[[#This Row],[Atividade]]=0, "-", BS_CONTROLE[[#This Row],[Atividade]])</f>
        <v>-</v>
      </c>
      <c r="AJ752" s="30">
        <f>BS_CONTROLE[[#This Row],[Local - Partida]]</f>
        <v>0</v>
      </c>
      <c r="AK752" s="30">
        <f>BS_CONTROLE[[#This Row],[Local - Encerramento]]</f>
        <v>0</v>
      </c>
      <c r="AL752" s="105" t="str">
        <f>IF(BS_CONTROLE[[#This Row],[Entre - Estações]]=0, "-", BS_CONTROLE[[#This Row],[Entre - Estações]])</f>
        <v>-</v>
      </c>
      <c r="AM752" s="105" t="str">
        <f>IF(BS_CONTROLE[[#This Row],[SB]]=0, "-", BS_CONTROLE[[#This Row],[SB]])</f>
        <v>-</v>
      </c>
      <c r="AN752" s="105" t="str">
        <f>IF(BS_CONTROLE[[#This Row],[SUB]]=0, "-", BS_CONTROLE[[#This Row],[SUB]])</f>
        <v>-</v>
      </c>
      <c r="AO752" s="105">
        <f>BS_CONTROLE[[#This Row],[KM - Inicio]]</f>
        <v>0</v>
      </c>
      <c r="AP752" s="105">
        <f>BS_CONTROLE[[#This Row],[KM - Inicio]]</f>
        <v>0</v>
      </c>
      <c r="AQ752" s="108"/>
      <c r="AR752" s="108"/>
      <c r="AS752" s="108"/>
      <c r="AT752" s="135"/>
      <c r="AU752" s="135"/>
      <c r="AV752" s="13"/>
      <c r="AW752" s="13"/>
      <c r="AX752" s="176" t="str">
        <f>IF(D752="","*",IFERROR(IF(ISODD(COUNT(AR752:AW752)),"ERRO",SUM((AS752-AR752),(AU752-AT752),(AW752-AV752))),"ERRO"))</f>
        <v>*</v>
      </c>
      <c r="AY752" s="153"/>
      <c r="AZ752" s="109"/>
      <c r="BA752" s="9" t="str">
        <f>IFERROR(_xlfn.XLOOKUP(AH752, BS_ATIVIDADE[ATIVIDADE],BS_ATIVIDADE[UNIDADE] ), "*")</f>
        <v>*</v>
      </c>
      <c r="BB752" s="12" t="str" cm="1">
        <f t="array" ref="BB7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2" s="12" t="str" cm="1">
        <f t="array" ref="BC7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2" s="10" t="str" cm="1">
        <f t="array" ref="BD7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2" s="150"/>
      <c r="BF752" s="15"/>
      <c r="BG752" s="16"/>
      <c r="BH752" s="16"/>
      <c r="BI752" s="16"/>
      <c r="BJ752" s="17"/>
      <c r="BK752" s="15"/>
      <c r="BL752" s="130"/>
      <c r="BM752" s="130"/>
      <c r="BN752" s="130"/>
      <c r="BO752" s="17"/>
      <c r="BP752" s="11" t="str">
        <f t="shared" si="39"/>
        <v>Aderente</v>
      </c>
      <c r="BQ752" s="18" t="str">
        <f>IF(OR(B752="",E752=""),"*",AX752/O752)</f>
        <v>*</v>
      </c>
      <c r="BR752" s="18" t="str">
        <f>IF(OR(B752="",E752=""),"*",AZ752/P752)</f>
        <v>*</v>
      </c>
      <c r="BS752" s="210" t="str">
        <f t="shared" si="40"/>
        <v/>
      </c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</row>
    <row r="753" spans="1:122">
      <c r="A753" s="45" t="str">
        <f t="shared" si="38"/>
        <v/>
      </c>
      <c r="B753" s="102"/>
      <c r="C753" s="134" t="str">
        <f>IF(BS_CONTROLE[[#This Row],[DATA]]="","",WEEKNUM(BS_CONTROLE[[#This Row],[DATA]]))</f>
        <v/>
      </c>
      <c r="D753" s="104"/>
      <c r="E753" s="126"/>
      <c r="F753" s="142" t="str">
        <f>IF(D753="","*",VLOOKUP(E753,BS_ATIVIDADE[],3,FALSE))</f>
        <v>*</v>
      </c>
      <c r="G753" s="106"/>
      <c r="H753" s="106"/>
      <c r="I753" s="105"/>
      <c r="J753" s="105"/>
      <c r="K753" s="105"/>
      <c r="L753" s="127" t="str" cm="1">
        <f t="array" ref="L7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3" s="127" t="str" cm="1">
        <f t="array" ref="M7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3" s="106"/>
      <c r="O753" s="106"/>
      <c r="P753" s="105"/>
      <c r="Q753" s="9" t="str">
        <f>IF(E753=0, "*", IFERROR(_xlfn.XLOOKUP(E753, BS_ATIVIDADE[ATIVIDADE], BS_ATIVIDADE[UNIDADE]), "*"))</f>
        <v>*</v>
      </c>
      <c r="R753" s="128" t="str" cm="1">
        <f t="array" ref="R7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3" s="128" t="str" cm="1">
        <f t="array" ref="S7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3" s="10" t="str" cm="1">
        <f t="array" ref="T7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3" s="105"/>
      <c r="V753" s="151"/>
      <c r="W753" s="104"/>
      <c r="X753" s="129"/>
      <c r="Y753" s="104"/>
      <c r="Z753" s="105"/>
      <c r="AA753" s="103"/>
      <c r="AB753" s="152"/>
      <c r="AC753" s="107"/>
      <c r="AD753" s="105"/>
      <c r="AE753" s="105"/>
      <c r="AF753" s="105"/>
      <c r="AG753" s="14"/>
      <c r="AH753" s="126" t="str">
        <f>IF(BS_CONTROLE[[#This Row],[Atividade]]=0, "-", BS_CONTROLE[[#This Row],[Atividade]])</f>
        <v>-</v>
      </c>
      <c r="AI753" s="8" t="str">
        <f>IF(BS_CONTROLE[[#This Row],[Atividade]]=0, "-", BS_CONTROLE[[#This Row],[Atividade]])</f>
        <v>-</v>
      </c>
      <c r="AJ753" s="30">
        <f>BS_CONTROLE[[#This Row],[Local - Partida]]</f>
        <v>0</v>
      </c>
      <c r="AK753" s="30">
        <f>BS_CONTROLE[[#This Row],[Local - Encerramento]]</f>
        <v>0</v>
      </c>
      <c r="AL753" s="105" t="str">
        <f>IF(BS_CONTROLE[[#This Row],[Entre - Estações]]=0, "-", BS_CONTROLE[[#This Row],[Entre - Estações]])</f>
        <v>-</v>
      </c>
      <c r="AM753" s="105" t="str">
        <f>IF(BS_CONTROLE[[#This Row],[SB]]=0, "-", BS_CONTROLE[[#This Row],[SB]])</f>
        <v>-</v>
      </c>
      <c r="AN753" s="105" t="str">
        <f>IF(BS_CONTROLE[[#This Row],[SUB]]=0, "-", BS_CONTROLE[[#This Row],[SUB]])</f>
        <v>-</v>
      </c>
      <c r="AO753" s="105">
        <f>BS_CONTROLE[[#This Row],[KM - Inicio]]</f>
        <v>0</v>
      </c>
      <c r="AP753" s="105">
        <f>BS_CONTROLE[[#This Row],[KM - Inicio]]</f>
        <v>0</v>
      </c>
      <c r="AQ753" s="108"/>
      <c r="AR753" s="108"/>
      <c r="AS753" s="108"/>
      <c r="AT753" s="135"/>
      <c r="AU753" s="135"/>
      <c r="AV753" s="13"/>
      <c r="AW753" s="13"/>
      <c r="AX753" s="176" t="str">
        <f>IF(D753="","*",IFERROR(IF(ISODD(COUNT(AR753:AW753)),"ERRO",SUM((AS753-AR753),(AU753-AT753),(AW753-AV753))),"ERRO"))</f>
        <v>*</v>
      </c>
      <c r="AY753" s="153"/>
      <c r="AZ753" s="109"/>
      <c r="BA753" s="9" t="str">
        <f>IFERROR(_xlfn.XLOOKUP(AH753, BS_ATIVIDADE[ATIVIDADE],BS_ATIVIDADE[UNIDADE] ), "*")</f>
        <v>*</v>
      </c>
      <c r="BB753" s="12" t="str" cm="1">
        <f t="array" ref="BB7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3" s="12" t="str" cm="1">
        <f t="array" ref="BC7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3" s="10" t="str" cm="1">
        <f t="array" ref="BD7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3" s="150"/>
      <c r="BF753" s="15"/>
      <c r="BG753" s="16"/>
      <c r="BH753" s="16"/>
      <c r="BI753" s="16"/>
      <c r="BJ753" s="17"/>
      <c r="BK753" s="15"/>
      <c r="BL753" s="130"/>
      <c r="BM753" s="130"/>
      <c r="BN753" s="130"/>
      <c r="BO753" s="17"/>
      <c r="BP753" s="11" t="str">
        <f t="shared" si="39"/>
        <v>Aderente</v>
      </c>
      <c r="BQ753" s="18" t="str">
        <f>IF(OR(B753="",E753=""),"*",AX753/O753)</f>
        <v>*</v>
      </c>
      <c r="BR753" s="18" t="str">
        <f>IF(OR(B753="",E753=""),"*",AZ753/P753)</f>
        <v>*</v>
      </c>
      <c r="BS753" s="210" t="str">
        <f t="shared" si="40"/>
        <v/>
      </c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</row>
    <row r="754" spans="1:122">
      <c r="A754" s="45" t="str">
        <f t="shared" si="38"/>
        <v/>
      </c>
      <c r="B754" s="102"/>
      <c r="C754" s="134" t="str">
        <f>IF(BS_CONTROLE[[#This Row],[DATA]]="","",WEEKNUM(BS_CONTROLE[[#This Row],[DATA]]))</f>
        <v/>
      </c>
      <c r="D754" s="104"/>
      <c r="E754" s="126"/>
      <c r="F754" s="142" t="str">
        <f>IF(D754="","*",VLOOKUP(E754,BS_ATIVIDADE[],3,FALSE))</f>
        <v>*</v>
      </c>
      <c r="G754" s="106"/>
      <c r="H754" s="106"/>
      <c r="I754" s="105"/>
      <c r="J754" s="105"/>
      <c r="K754" s="105"/>
      <c r="L754" s="127" t="str" cm="1">
        <f t="array" ref="L7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4" s="127" t="str" cm="1">
        <f t="array" ref="M7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4" s="106"/>
      <c r="O754" s="106"/>
      <c r="P754" s="105"/>
      <c r="Q754" s="9" t="str">
        <f>IF(E754=0, "*", IFERROR(_xlfn.XLOOKUP(E754, BS_ATIVIDADE[ATIVIDADE], BS_ATIVIDADE[UNIDADE]), "*"))</f>
        <v>*</v>
      </c>
      <c r="R754" s="128" t="str" cm="1">
        <f t="array" ref="R7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4" s="128" t="str" cm="1">
        <f t="array" ref="S7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4" s="10" t="str" cm="1">
        <f t="array" ref="T7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4" s="105"/>
      <c r="V754" s="151"/>
      <c r="W754" s="104"/>
      <c r="X754" s="129"/>
      <c r="Y754" s="104"/>
      <c r="Z754" s="105"/>
      <c r="AA754" s="103"/>
      <c r="AB754" s="152"/>
      <c r="AC754" s="107"/>
      <c r="AD754" s="105"/>
      <c r="AE754" s="105"/>
      <c r="AF754" s="105"/>
      <c r="AG754" s="14"/>
      <c r="AH754" s="126" t="str">
        <f>IF(BS_CONTROLE[[#This Row],[Atividade]]=0, "-", BS_CONTROLE[[#This Row],[Atividade]])</f>
        <v>-</v>
      </c>
      <c r="AI754" s="8" t="str">
        <f>IF(BS_CONTROLE[[#This Row],[Atividade]]=0, "-", BS_CONTROLE[[#This Row],[Atividade]])</f>
        <v>-</v>
      </c>
      <c r="AJ754" s="30">
        <f>BS_CONTROLE[[#This Row],[Local - Partida]]</f>
        <v>0</v>
      </c>
      <c r="AK754" s="30">
        <f>BS_CONTROLE[[#This Row],[Local - Encerramento]]</f>
        <v>0</v>
      </c>
      <c r="AL754" s="105" t="str">
        <f>IF(BS_CONTROLE[[#This Row],[Entre - Estações]]=0, "-", BS_CONTROLE[[#This Row],[Entre - Estações]])</f>
        <v>-</v>
      </c>
      <c r="AM754" s="105" t="str">
        <f>IF(BS_CONTROLE[[#This Row],[SB]]=0, "-", BS_CONTROLE[[#This Row],[SB]])</f>
        <v>-</v>
      </c>
      <c r="AN754" s="105" t="str">
        <f>IF(BS_CONTROLE[[#This Row],[SUB]]=0, "-", BS_CONTROLE[[#This Row],[SUB]])</f>
        <v>-</v>
      </c>
      <c r="AO754" s="105">
        <f>BS_CONTROLE[[#This Row],[KM - Inicio]]</f>
        <v>0</v>
      </c>
      <c r="AP754" s="105">
        <f>BS_CONTROLE[[#This Row],[KM - Inicio]]</f>
        <v>0</v>
      </c>
      <c r="AQ754" s="108"/>
      <c r="AR754" s="108"/>
      <c r="AS754" s="108"/>
      <c r="AT754" s="135"/>
      <c r="AU754" s="135"/>
      <c r="AV754" s="13"/>
      <c r="AW754" s="13"/>
      <c r="AX754" s="176" t="str">
        <f>IF(D754="","*",IFERROR(IF(ISODD(COUNT(AR754:AW754)),"ERRO",SUM((AS754-AR754),(AU754-AT754),(AW754-AV754))),"ERRO"))</f>
        <v>*</v>
      </c>
      <c r="AY754" s="153"/>
      <c r="AZ754" s="109"/>
      <c r="BA754" s="9" t="str">
        <f>IFERROR(_xlfn.XLOOKUP(AH754, BS_ATIVIDADE[ATIVIDADE],BS_ATIVIDADE[UNIDADE] ), "*")</f>
        <v>*</v>
      </c>
      <c r="BB754" s="12" t="str" cm="1">
        <f t="array" ref="BB7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4" s="12" t="str" cm="1">
        <f t="array" ref="BC7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4" s="10" t="str" cm="1">
        <f t="array" ref="BD7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4" s="150"/>
      <c r="BF754" s="15"/>
      <c r="BG754" s="16"/>
      <c r="BH754" s="16"/>
      <c r="BI754" s="16"/>
      <c r="BJ754" s="17"/>
      <c r="BK754" s="15"/>
      <c r="BL754" s="130"/>
      <c r="BM754" s="130"/>
      <c r="BN754" s="130"/>
      <c r="BO754" s="17"/>
      <c r="BP754" s="11" t="str">
        <f t="shared" si="39"/>
        <v>Aderente</v>
      </c>
      <c r="BQ754" s="18" t="str">
        <f>IF(OR(B754="",E754=""),"*",AX754/O754)</f>
        <v>*</v>
      </c>
      <c r="BR754" s="18" t="str">
        <f>IF(OR(B754="",E754=""),"*",AZ754/P754)</f>
        <v>*</v>
      </c>
      <c r="BS754" s="210" t="str">
        <f t="shared" si="40"/>
        <v/>
      </c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</row>
    <row r="755" spans="1:122">
      <c r="A755" s="45" t="str">
        <f t="shared" si="38"/>
        <v/>
      </c>
      <c r="B755" s="102"/>
      <c r="C755" s="134" t="str">
        <f>IF(BS_CONTROLE[[#This Row],[DATA]]="","",WEEKNUM(BS_CONTROLE[[#This Row],[DATA]]))</f>
        <v/>
      </c>
      <c r="D755" s="104"/>
      <c r="E755" s="126"/>
      <c r="F755" s="142" t="str">
        <f>IF(D755="","*",VLOOKUP(E755,BS_ATIVIDADE[],3,FALSE))</f>
        <v>*</v>
      </c>
      <c r="G755" s="106"/>
      <c r="H755" s="106"/>
      <c r="I755" s="105"/>
      <c r="J755" s="105"/>
      <c r="K755" s="105"/>
      <c r="L755" s="127" t="str" cm="1">
        <f t="array" ref="L7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5" s="127" t="str" cm="1">
        <f t="array" ref="M7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5" s="106"/>
      <c r="O755" s="106"/>
      <c r="P755" s="105"/>
      <c r="Q755" s="9" t="str">
        <f>IF(E755=0, "*", IFERROR(_xlfn.XLOOKUP(E755, BS_ATIVIDADE[ATIVIDADE], BS_ATIVIDADE[UNIDADE]), "*"))</f>
        <v>*</v>
      </c>
      <c r="R755" s="128" t="str" cm="1">
        <f t="array" ref="R7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5" s="128" t="str" cm="1">
        <f t="array" ref="S7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5" s="10" t="str" cm="1">
        <f t="array" ref="T7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5" s="105"/>
      <c r="V755" s="151"/>
      <c r="W755" s="104"/>
      <c r="X755" s="129"/>
      <c r="Y755" s="104"/>
      <c r="Z755" s="105"/>
      <c r="AA755" s="103"/>
      <c r="AB755" s="152"/>
      <c r="AC755" s="107"/>
      <c r="AD755" s="105"/>
      <c r="AE755" s="105"/>
      <c r="AF755" s="105"/>
      <c r="AG755" s="14"/>
      <c r="AH755" s="126" t="str">
        <f>IF(BS_CONTROLE[[#This Row],[Atividade]]=0, "-", BS_CONTROLE[[#This Row],[Atividade]])</f>
        <v>-</v>
      </c>
      <c r="AI755" s="8" t="str">
        <f>IF(BS_CONTROLE[[#This Row],[Atividade]]=0, "-", BS_CONTROLE[[#This Row],[Atividade]])</f>
        <v>-</v>
      </c>
      <c r="AJ755" s="30">
        <f>BS_CONTROLE[[#This Row],[Local - Partida]]</f>
        <v>0</v>
      </c>
      <c r="AK755" s="30">
        <f>BS_CONTROLE[[#This Row],[Local - Encerramento]]</f>
        <v>0</v>
      </c>
      <c r="AL755" s="105" t="str">
        <f>IF(BS_CONTROLE[[#This Row],[Entre - Estações]]=0, "-", BS_CONTROLE[[#This Row],[Entre - Estações]])</f>
        <v>-</v>
      </c>
      <c r="AM755" s="105" t="str">
        <f>IF(BS_CONTROLE[[#This Row],[SB]]=0, "-", BS_CONTROLE[[#This Row],[SB]])</f>
        <v>-</v>
      </c>
      <c r="AN755" s="105" t="str">
        <f>IF(BS_CONTROLE[[#This Row],[SUB]]=0, "-", BS_CONTROLE[[#This Row],[SUB]])</f>
        <v>-</v>
      </c>
      <c r="AO755" s="105">
        <f>BS_CONTROLE[[#This Row],[KM - Inicio]]</f>
        <v>0</v>
      </c>
      <c r="AP755" s="105">
        <f>BS_CONTROLE[[#This Row],[KM - Inicio]]</f>
        <v>0</v>
      </c>
      <c r="AQ755" s="108"/>
      <c r="AR755" s="108"/>
      <c r="AS755" s="108"/>
      <c r="AT755" s="135"/>
      <c r="AU755" s="135"/>
      <c r="AV755" s="13"/>
      <c r="AW755" s="13"/>
      <c r="AX755" s="176" t="str">
        <f>IF(D755="","*",IFERROR(IF(ISODD(COUNT(AR755:AW755)),"ERRO",SUM((AS755-AR755),(AU755-AT755),(AW755-AV755))),"ERRO"))</f>
        <v>*</v>
      </c>
      <c r="AY755" s="153"/>
      <c r="AZ755" s="109"/>
      <c r="BA755" s="9" t="str">
        <f>IFERROR(_xlfn.XLOOKUP(AH755, BS_ATIVIDADE[ATIVIDADE],BS_ATIVIDADE[UNIDADE] ), "*")</f>
        <v>*</v>
      </c>
      <c r="BB755" s="12" t="str" cm="1">
        <f t="array" ref="BB7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5" s="12" t="str" cm="1">
        <f t="array" ref="BC7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5" s="10" t="str" cm="1">
        <f t="array" ref="BD7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5" s="150"/>
      <c r="BF755" s="15"/>
      <c r="BG755" s="16"/>
      <c r="BH755" s="16"/>
      <c r="BI755" s="16"/>
      <c r="BJ755" s="17"/>
      <c r="BK755" s="15"/>
      <c r="BL755" s="130"/>
      <c r="BM755" s="130"/>
      <c r="BN755" s="130"/>
      <c r="BO755" s="17"/>
      <c r="BP755" s="11" t="str">
        <f t="shared" si="39"/>
        <v>Aderente</v>
      </c>
      <c r="BQ755" s="18" t="str">
        <f>IF(OR(B755="",E755=""),"*",AX755/O755)</f>
        <v>*</v>
      </c>
      <c r="BR755" s="18" t="str">
        <f>IF(OR(B755="",E755=""),"*",AZ755/P755)</f>
        <v>*</v>
      </c>
      <c r="BS755" s="210" t="str">
        <f t="shared" si="40"/>
        <v/>
      </c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</row>
    <row r="756" spans="1:122">
      <c r="A756" s="45" t="str">
        <f t="shared" si="38"/>
        <v/>
      </c>
      <c r="B756" s="102"/>
      <c r="C756" s="134" t="str">
        <f>IF(BS_CONTROLE[[#This Row],[DATA]]="","",WEEKNUM(BS_CONTROLE[[#This Row],[DATA]]))</f>
        <v/>
      </c>
      <c r="D756" s="104"/>
      <c r="E756" s="126"/>
      <c r="F756" s="142" t="str">
        <f>IF(D756="","*",VLOOKUP(E756,BS_ATIVIDADE[],3,FALSE))</f>
        <v>*</v>
      </c>
      <c r="G756" s="106"/>
      <c r="H756" s="106"/>
      <c r="I756" s="105"/>
      <c r="J756" s="105"/>
      <c r="K756" s="105"/>
      <c r="L756" s="127" t="str" cm="1">
        <f t="array" ref="L7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6" s="127" t="str" cm="1">
        <f t="array" ref="M7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6" s="106"/>
      <c r="O756" s="106"/>
      <c r="P756" s="105"/>
      <c r="Q756" s="9" t="str">
        <f>IF(E756=0, "*", IFERROR(_xlfn.XLOOKUP(E756, BS_ATIVIDADE[ATIVIDADE], BS_ATIVIDADE[UNIDADE]), "*"))</f>
        <v>*</v>
      </c>
      <c r="R756" s="128" t="str" cm="1">
        <f t="array" ref="R7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6" s="128" t="str" cm="1">
        <f t="array" ref="S7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6" s="10" t="str" cm="1">
        <f t="array" ref="T7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6" s="105"/>
      <c r="V756" s="151"/>
      <c r="W756" s="104"/>
      <c r="X756" s="129"/>
      <c r="Y756" s="104"/>
      <c r="Z756" s="105"/>
      <c r="AA756" s="103"/>
      <c r="AB756" s="152"/>
      <c r="AC756" s="107"/>
      <c r="AD756" s="105"/>
      <c r="AE756" s="105"/>
      <c r="AF756" s="105"/>
      <c r="AG756" s="14"/>
      <c r="AH756" s="126" t="str">
        <f>IF(BS_CONTROLE[[#This Row],[Atividade]]=0, "-", BS_CONTROLE[[#This Row],[Atividade]])</f>
        <v>-</v>
      </c>
      <c r="AI756" s="8" t="str">
        <f>IF(BS_CONTROLE[[#This Row],[Atividade]]=0, "-", BS_CONTROLE[[#This Row],[Atividade]])</f>
        <v>-</v>
      </c>
      <c r="AJ756" s="30">
        <f>BS_CONTROLE[[#This Row],[Local - Partida]]</f>
        <v>0</v>
      </c>
      <c r="AK756" s="30">
        <f>BS_CONTROLE[[#This Row],[Local - Encerramento]]</f>
        <v>0</v>
      </c>
      <c r="AL756" s="105" t="str">
        <f>IF(BS_CONTROLE[[#This Row],[Entre - Estações]]=0, "-", BS_CONTROLE[[#This Row],[Entre - Estações]])</f>
        <v>-</v>
      </c>
      <c r="AM756" s="105" t="str">
        <f>IF(BS_CONTROLE[[#This Row],[SB]]=0, "-", BS_CONTROLE[[#This Row],[SB]])</f>
        <v>-</v>
      </c>
      <c r="AN756" s="105" t="str">
        <f>IF(BS_CONTROLE[[#This Row],[SUB]]=0, "-", BS_CONTROLE[[#This Row],[SUB]])</f>
        <v>-</v>
      </c>
      <c r="AO756" s="105">
        <f>BS_CONTROLE[[#This Row],[KM - Inicio]]</f>
        <v>0</v>
      </c>
      <c r="AP756" s="105">
        <f>BS_CONTROLE[[#This Row],[KM - Inicio]]</f>
        <v>0</v>
      </c>
      <c r="AQ756" s="108"/>
      <c r="AR756" s="108"/>
      <c r="AS756" s="108"/>
      <c r="AT756" s="135"/>
      <c r="AU756" s="135"/>
      <c r="AV756" s="13"/>
      <c r="AW756" s="13"/>
      <c r="AX756" s="176" t="str">
        <f>IF(D756="","*",IFERROR(IF(ISODD(COUNT(AR756:AW756)),"ERRO",SUM((AS756-AR756),(AU756-AT756),(AW756-AV756))),"ERRO"))</f>
        <v>*</v>
      </c>
      <c r="AY756" s="153"/>
      <c r="AZ756" s="109"/>
      <c r="BA756" s="9" t="str">
        <f>IFERROR(_xlfn.XLOOKUP(AH756, BS_ATIVIDADE[ATIVIDADE],BS_ATIVIDADE[UNIDADE] ), "*")</f>
        <v>*</v>
      </c>
      <c r="BB756" s="12" t="str" cm="1">
        <f t="array" ref="BB7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6" s="12" t="str" cm="1">
        <f t="array" ref="BC7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6" s="10" t="str" cm="1">
        <f t="array" ref="BD7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6" s="150"/>
      <c r="BF756" s="15"/>
      <c r="BG756" s="16"/>
      <c r="BH756" s="16"/>
      <c r="BI756" s="16"/>
      <c r="BJ756" s="17"/>
      <c r="BK756" s="15"/>
      <c r="BL756" s="130"/>
      <c r="BM756" s="130"/>
      <c r="BN756" s="130"/>
      <c r="BO756" s="17"/>
      <c r="BP756" s="11" t="str">
        <f t="shared" si="39"/>
        <v>Aderente</v>
      </c>
      <c r="BQ756" s="18" t="str">
        <f>IF(OR(B756="",E756=""),"*",AX756/O756)</f>
        <v>*</v>
      </c>
      <c r="BR756" s="18" t="str">
        <f>IF(OR(B756="",E756=""),"*",AZ756/P756)</f>
        <v>*</v>
      </c>
      <c r="BS756" s="210" t="str">
        <f t="shared" si="40"/>
        <v/>
      </c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</row>
    <row r="757" spans="1:122">
      <c r="A757" s="45" t="str">
        <f t="shared" si="38"/>
        <v/>
      </c>
      <c r="B757" s="102"/>
      <c r="C757" s="134" t="str">
        <f>IF(BS_CONTROLE[[#This Row],[DATA]]="","",WEEKNUM(BS_CONTROLE[[#This Row],[DATA]]))</f>
        <v/>
      </c>
      <c r="D757" s="104"/>
      <c r="E757" s="126"/>
      <c r="F757" s="142" t="str">
        <f>IF(D757="","*",VLOOKUP(E757,BS_ATIVIDADE[],3,FALSE))</f>
        <v>*</v>
      </c>
      <c r="G757" s="106"/>
      <c r="H757" s="106"/>
      <c r="I757" s="105"/>
      <c r="J757" s="105"/>
      <c r="K757" s="105"/>
      <c r="L757" s="127" t="str" cm="1">
        <f t="array" ref="L7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7" s="127" t="str" cm="1">
        <f t="array" ref="M7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7" s="106"/>
      <c r="O757" s="106"/>
      <c r="P757" s="105"/>
      <c r="Q757" s="9" t="str">
        <f>IF(E757=0, "*", IFERROR(_xlfn.XLOOKUP(E757, BS_ATIVIDADE[ATIVIDADE], BS_ATIVIDADE[UNIDADE]), "*"))</f>
        <v>*</v>
      </c>
      <c r="R757" s="128" t="str" cm="1">
        <f t="array" ref="R7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7" s="128" t="str" cm="1">
        <f t="array" ref="S7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7" s="10" t="str" cm="1">
        <f t="array" ref="T7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7" s="105"/>
      <c r="V757" s="151"/>
      <c r="W757" s="104"/>
      <c r="X757" s="129"/>
      <c r="Y757" s="104"/>
      <c r="Z757" s="105"/>
      <c r="AA757" s="103"/>
      <c r="AB757" s="152"/>
      <c r="AC757" s="107"/>
      <c r="AD757" s="105"/>
      <c r="AE757" s="105"/>
      <c r="AF757" s="105"/>
      <c r="AG757" s="14"/>
      <c r="AH757" s="126" t="str">
        <f>IF(BS_CONTROLE[[#This Row],[Atividade]]=0, "-", BS_CONTROLE[[#This Row],[Atividade]])</f>
        <v>-</v>
      </c>
      <c r="AI757" s="8" t="str">
        <f>IF(BS_CONTROLE[[#This Row],[Atividade]]=0, "-", BS_CONTROLE[[#This Row],[Atividade]])</f>
        <v>-</v>
      </c>
      <c r="AJ757" s="30">
        <f>BS_CONTROLE[[#This Row],[Local - Partida]]</f>
        <v>0</v>
      </c>
      <c r="AK757" s="30">
        <f>BS_CONTROLE[[#This Row],[Local - Encerramento]]</f>
        <v>0</v>
      </c>
      <c r="AL757" s="105" t="str">
        <f>IF(BS_CONTROLE[[#This Row],[Entre - Estações]]=0, "-", BS_CONTROLE[[#This Row],[Entre - Estações]])</f>
        <v>-</v>
      </c>
      <c r="AM757" s="105" t="str">
        <f>IF(BS_CONTROLE[[#This Row],[SB]]=0, "-", BS_CONTROLE[[#This Row],[SB]])</f>
        <v>-</v>
      </c>
      <c r="AN757" s="105" t="str">
        <f>IF(BS_CONTROLE[[#This Row],[SUB]]=0, "-", BS_CONTROLE[[#This Row],[SUB]])</f>
        <v>-</v>
      </c>
      <c r="AO757" s="105">
        <f>BS_CONTROLE[[#This Row],[KM - Inicio]]</f>
        <v>0</v>
      </c>
      <c r="AP757" s="105">
        <f>BS_CONTROLE[[#This Row],[KM - Inicio]]</f>
        <v>0</v>
      </c>
      <c r="AQ757" s="108"/>
      <c r="AR757" s="108"/>
      <c r="AS757" s="108"/>
      <c r="AT757" s="135"/>
      <c r="AU757" s="135"/>
      <c r="AV757" s="13"/>
      <c r="AW757" s="13"/>
      <c r="AX757" s="176" t="str">
        <f>IF(D757="","*",IFERROR(IF(ISODD(COUNT(AR757:AW757)),"ERRO",SUM((AS757-AR757),(AU757-AT757),(AW757-AV757))),"ERRO"))</f>
        <v>*</v>
      </c>
      <c r="AY757" s="153"/>
      <c r="AZ757" s="109"/>
      <c r="BA757" s="9" t="str">
        <f>IFERROR(_xlfn.XLOOKUP(AH757, BS_ATIVIDADE[ATIVIDADE],BS_ATIVIDADE[UNIDADE] ), "*")</f>
        <v>*</v>
      </c>
      <c r="BB757" s="12" t="str" cm="1">
        <f t="array" ref="BB7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7" s="12" t="str" cm="1">
        <f t="array" ref="BC7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7" s="10" t="str" cm="1">
        <f t="array" ref="BD7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7" s="150"/>
      <c r="BF757" s="15"/>
      <c r="BG757" s="16"/>
      <c r="BH757" s="16"/>
      <c r="BI757" s="16"/>
      <c r="BJ757" s="17"/>
      <c r="BK757" s="15"/>
      <c r="BL757" s="130"/>
      <c r="BM757" s="130"/>
      <c r="BN757" s="130"/>
      <c r="BO757" s="17"/>
      <c r="BP757" s="11" t="str">
        <f t="shared" si="39"/>
        <v>Aderente</v>
      </c>
      <c r="BQ757" s="18" t="str">
        <f>IF(OR(B757="",E757=""),"*",AX757/O757)</f>
        <v>*</v>
      </c>
      <c r="BR757" s="18" t="str">
        <f>IF(OR(B757="",E757=""),"*",AZ757/P757)</f>
        <v>*</v>
      </c>
      <c r="BS757" s="210" t="str">
        <f t="shared" si="40"/>
        <v/>
      </c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</row>
    <row r="758" spans="1:122">
      <c r="A758" s="45" t="str">
        <f t="shared" si="38"/>
        <v/>
      </c>
      <c r="B758" s="102"/>
      <c r="C758" s="134" t="str">
        <f>IF(BS_CONTROLE[[#This Row],[DATA]]="","",WEEKNUM(BS_CONTROLE[[#This Row],[DATA]]))</f>
        <v/>
      </c>
      <c r="D758" s="104"/>
      <c r="E758" s="126"/>
      <c r="F758" s="142" t="str">
        <f>IF(D758="","*",VLOOKUP(E758,BS_ATIVIDADE[],3,FALSE))</f>
        <v>*</v>
      </c>
      <c r="G758" s="106"/>
      <c r="H758" s="106"/>
      <c r="I758" s="105"/>
      <c r="J758" s="105"/>
      <c r="K758" s="105"/>
      <c r="L758" s="127" t="str" cm="1">
        <f t="array" ref="L7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8" s="127" t="str" cm="1">
        <f t="array" ref="M7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8" s="106"/>
      <c r="O758" s="106"/>
      <c r="P758" s="105"/>
      <c r="Q758" s="9" t="str">
        <f>IF(E758=0, "*", IFERROR(_xlfn.XLOOKUP(E758, BS_ATIVIDADE[ATIVIDADE], BS_ATIVIDADE[UNIDADE]), "*"))</f>
        <v>*</v>
      </c>
      <c r="R758" s="128" t="str" cm="1">
        <f t="array" ref="R7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8" s="128" t="str" cm="1">
        <f t="array" ref="S7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8" s="10" t="str" cm="1">
        <f t="array" ref="T7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8" s="105"/>
      <c r="V758" s="151"/>
      <c r="W758" s="104"/>
      <c r="X758" s="129"/>
      <c r="Y758" s="104"/>
      <c r="Z758" s="105"/>
      <c r="AA758" s="103"/>
      <c r="AB758" s="152"/>
      <c r="AC758" s="107"/>
      <c r="AD758" s="105"/>
      <c r="AE758" s="105"/>
      <c r="AF758" s="105"/>
      <c r="AG758" s="14"/>
      <c r="AH758" s="126" t="str">
        <f>IF(BS_CONTROLE[[#This Row],[Atividade]]=0, "-", BS_CONTROLE[[#This Row],[Atividade]])</f>
        <v>-</v>
      </c>
      <c r="AI758" s="8" t="str">
        <f>IF(BS_CONTROLE[[#This Row],[Atividade]]=0, "-", BS_CONTROLE[[#This Row],[Atividade]])</f>
        <v>-</v>
      </c>
      <c r="AJ758" s="30">
        <f>BS_CONTROLE[[#This Row],[Local - Partida]]</f>
        <v>0</v>
      </c>
      <c r="AK758" s="30">
        <f>BS_CONTROLE[[#This Row],[Local - Encerramento]]</f>
        <v>0</v>
      </c>
      <c r="AL758" s="105" t="str">
        <f>IF(BS_CONTROLE[[#This Row],[Entre - Estações]]=0, "-", BS_CONTROLE[[#This Row],[Entre - Estações]])</f>
        <v>-</v>
      </c>
      <c r="AM758" s="105" t="str">
        <f>IF(BS_CONTROLE[[#This Row],[SB]]=0, "-", BS_CONTROLE[[#This Row],[SB]])</f>
        <v>-</v>
      </c>
      <c r="AN758" s="105" t="str">
        <f>IF(BS_CONTROLE[[#This Row],[SUB]]=0, "-", BS_CONTROLE[[#This Row],[SUB]])</f>
        <v>-</v>
      </c>
      <c r="AO758" s="105">
        <f>BS_CONTROLE[[#This Row],[KM - Inicio]]</f>
        <v>0</v>
      </c>
      <c r="AP758" s="105">
        <f>BS_CONTROLE[[#This Row],[KM - Inicio]]</f>
        <v>0</v>
      </c>
      <c r="AQ758" s="108"/>
      <c r="AR758" s="108"/>
      <c r="AS758" s="108"/>
      <c r="AT758" s="135"/>
      <c r="AU758" s="135"/>
      <c r="AV758" s="13"/>
      <c r="AW758" s="13"/>
      <c r="AX758" s="176" t="str">
        <f>IF(D758="","*",IFERROR(IF(ISODD(COUNT(AR758:AW758)),"ERRO",SUM((AS758-AR758),(AU758-AT758),(AW758-AV758))),"ERRO"))</f>
        <v>*</v>
      </c>
      <c r="AY758" s="153"/>
      <c r="AZ758" s="109"/>
      <c r="BA758" s="9" t="str">
        <f>IFERROR(_xlfn.XLOOKUP(AH758, BS_ATIVIDADE[ATIVIDADE],BS_ATIVIDADE[UNIDADE] ), "*")</f>
        <v>*</v>
      </c>
      <c r="BB758" s="12" t="str" cm="1">
        <f t="array" ref="BB7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8" s="12" t="str" cm="1">
        <f t="array" ref="BC7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8" s="10" t="str" cm="1">
        <f t="array" ref="BD7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8" s="150"/>
      <c r="BF758" s="15"/>
      <c r="BG758" s="16"/>
      <c r="BH758" s="16"/>
      <c r="BI758" s="16"/>
      <c r="BJ758" s="17"/>
      <c r="BK758" s="15"/>
      <c r="BL758" s="130"/>
      <c r="BM758" s="130"/>
      <c r="BN758" s="130"/>
      <c r="BO758" s="17"/>
      <c r="BP758" s="11" t="str">
        <f t="shared" si="39"/>
        <v>Aderente</v>
      </c>
      <c r="BQ758" s="18" t="str">
        <f>IF(OR(B758="",E758=""),"*",AX758/O758)</f>
        <v>*</v>
      </c>
      <c r="BR758" s="18" t="str">
        <f>IF(OR(B758="",E758=""),"*",AZ758/P758)</f>
        <v>*</v>
      </c>
      <c r="BS758" s="210" t="str">
        <f t="shared" si="40"/>
        <v/>
      </c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</row>
    <row r="759" spans="1:122">
      <c r="A759" s="45" t="str">
        <f t="shared" si="38"/>
        <v/>
      </c>
      <c r="B759" s="102"/>
      <c r="C759" s="134" t="str">
        <f>IF(BS_CONTROLE[[#This Row],[DATA]]="","",WEEKNUM(BS_CONTROLE[[#This Row],[DATA]]))</f>
        <v/>
      </c>
      <c r="D759" s="104"/>
      <c r="E759" s="126"/>
      <c r="F759" s="142" t="str">
        <f>IF(D759="","*",VLOOKUP(E759,BS_ATIVIDADE[],3,FALSE))</f>
        <v>*</v>
      </c>
      <c r="G759" s="106"/>
      <c r="H759" s="106"/>
      <c r="I759" s="105"/>
      <c r="J759" s="105"/>
      <c r="K759" s="105"/>
      <c r="L759" s="127" t="str" cm="1">
        <f t="array" ref="L7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59" s="127" t="str" cm="1">
        <f t="array" ref="M7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59" s="106"/>
      <c r="O759" s="106"/>
      <c r="P759" s="105"/>
      <c r="Q759" s="9" t="str">
        <f>IF(E759=0, "*", IFERROR(_xlfn.XLOOKUP(E759, BS_ATIVIDADE[ATIVIDADE], BS_ATIVIDADE[UNIDADE]), "*"))</f>
        <v>*</v>
      </c>
      <c r="R759" s="128" t="str" cm="1">
        <f t="array" ref="R7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59" s="128" t="str" cm="1">
        <f t="array" ref="S7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59" s="10" t="str" cm="1">
        <f t="array" ref="T7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59" s="105"/>
      <c r="V759" s="151"/>
      <c r="W759" s="104"/>
      <c r="X759" s="129"/>
      <c r="Y759" s="104"/>
      <c r="Z759" s="105"/>
      <c r="AA759" s="103"/>
      <c r="AB759" s="152"/>
      <c r="AC759" s="107"/>
      <c r="AD759" s="105"/>
      <c r="AE759" s="105"/>
      <c r="AF759" s="105"/>
      <c r="AG759" s="14"/>
      <c r="AH759" s="126" t="str">
        <f>IF(BS_CONTROLE[[#This Row],[Atividade]]=0, "-", BS_CONTROLE[[#This Row],[Atividade]])</f>
        <v>-</v>
      </c>
      <c r="AI759" s="8" t="str">
        <f>IF(BS_CONTROLE[[#This Row],[Atividade]]=0, "-", BS_CONTROLE[[#This Row],[Atividade]])</f>
        <v>-</v>
      </c>
      <c r="AJ759" s="30">
        <f>BS_CONTROLE[[#This Row],[Local - Partida]]</f>
        <v>0</v>
      </c>
      <c r="AK759" s="30">
        <f>BS_CONTROLE[[#This Row],[Local - Encerramento]]</f>
        <v>0</v>
      </c>
      <c r="AL759" s="105" t="str">
        <f>IF(BS_CONTROLE[[#This Row],[Entre - Estações]]=0, "-", BS_CONTROLE[[#This Row],[Entre - Estações]])</f>
        <v>-</v>
      </c>
      <c r="AM759" s="105" t="str">
        <f>IF(BS_CONTROLE[[#This Row],[SB]]=0, "-", BS_CONTROLE[[#This Row],[SB]])</f>
        <v>-</v>
      </c>
      <c r="AN759" s="105" t="str">
        <f>IF(BS_CONTROLE[[#This Row],[SUB]]=0, "-", BS_CONTROLE[[#This Row],[SUB]])</f>
        <v>-</v>
      </c>
      <c r="AO759" s="105">
        <f>BS_CONTROLE[[#This Row],[KM - Inicio]]</f>
        <v>0</v>
      </c>
      <c r="AP759" s="105">
        <f>BS_CONTROLE[[#This Row],[KM - Inicio]]</f>
        <v>0</v>
      </c>
      <c r="AQ759" s="108"/>
      <c r="AR759" s="108"/>
      <c r="AS759" s="108"/>
      <c r="AT759" s="135"/>
      <c r="AU759" s="135"/>
      <c r="AV759" s="13"/>
      <c r="AW759" s="13"/>
      <c r="AX759" s="176" t="str">
        <f>IF(D759="","*",IFERROR(IF(ISODD(COUNT(AR759:AW759)),"ERRO",SUM((AS759-AR759),(AU759-AT759),(AW759-AV759))),"ERRO"))</f>
        <v>*</v>
      </c>
      <c r="AY759" s="153"/>
      <c r="AZ759" s="109"/>
      <c r="BA759" s="9" t="str">
        <f>IFERROR(_xlfn.XLOOKUP(AH759, BS_ATIVIDADE[ATIVIDADE],BS_ATIVIDADE[UNIDADE] ), "*")</f>
        <v>*</v>
      </c>
      <c r="BB759" s="12" t="str" cm="1">
        <f t="array" ref="BB7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59" s="12" t="str" cm="1">
        <f t="array" ref="BC7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59" s="10" t="str" cm="1">
        <f t="array" ref="BD7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59" s="150"/>
      <c r="BF759" s="15"/>
      <c r="BG759" s="16"/>
      <c r="BH759" s="16"/>
      <c r="BI759" s="16"/>
      <c r="BJ759" s="17"/>
      <c r="BK759" s="15"/>
      <c r="BL759" s="130"/>
      <c r="BM759" s="130"/>
      <c r="BN759" s="130"/>
      <c r="BO759" s="17"/>
      <c r="BP759" s="11" t="str">
        <f t="shared" si="39"/>
        <v>Aderente</v>
      </c>
      <c r="BQ759" s="18" t="str">
        <f>IF(OR(B759="",E759=""),"*",AX759/O759)</f>
        <v>*</v>
      </c>
      <c r="BR759" s="18" t="str">
        <f>IF(OR(B759="",E759=""),"*",AZ759/P759)</f>
        <v>*</v>
      </c>
      <c r="BS759" s="210" t="str">
        <f t="shared" si="40"/>
        <v/>
      </c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</row>
    <row r="760" spans="1:122">
      <c r="A760" s="45" t="str">
        <f t="shared" si="38"/>
        <v/>
      </c>
      <c r="B760" s="102"/>
      <c r="C760" s="134" t="str">
        <f>IF(BS_CONTROLE[[#This Row],[DATA]]="","",WEEKNUM(BS_CONTROLE[[#This Row],[DATA]]))</f>
        <v/>
      </c>
      <c r="D760" s="104"/>
      <c r="E760" s="126"/>
      <c r="F760" s="142" t="str">
        <f>IF(D760="","*",VLOOKUP(E760,BS_ATIVIDADE[],3,FALSE))</f>
        <v>*</v>
      </c>
      <c r="G760" s="106"/>
      <c r="H760" s="106"/>
      <c r="I760" s="105"/>
      <c r="J760" s="105"/>
      <c r="K760" s="105"/>
      <c r="L760" s="127" t="str" cm="1">
        <f t="array" ref="L7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0" s="127" t="str" cm="1">
        <f t="array" ref="M7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0" s="106"/>
      <c r="O760" s="106"/>
      <c r="P760" s="105"/>
      <c r="Q760" s="9" t="str">
        <f>IF(E760=0, "*", IFERROR(_xlfn.XLOOKUP(E760, BS_ATIVIDADE[ATIVIDADE], BS_ATIVIDADE[UNIDADE]), "*"))</f>
        <v>*</v>
      </c>
      <c r="R760" s="128" t="str" cm="1">
        <f t="array" ref="R7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0" s="128" t="str" cm="1">
        <f t="array" ref="S7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0" s="10" t="str" cm="1">
        <f t="array" ref="T7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0" s="105"/>
      <c r="V760" s="151"/>
      <c r="W760" s="104"/>
      <c r="X760" s="129"/>
      <c r="Y760" s="104"/>
      <c r="Z760" s="105"/>
      <c r="AA760" s="103"/>
      <c r="AB760" s="152"/>
      <c r="AC760" s="107"/>
      <c r="AD760" s="105"/>
      <c r="AE760" s="105"/>
      <c r="AF760" s="105"/>
      <c r="AG760" s="14"/>
      <c r="AH760" s="126" t="str">
        <f>IF(BS_CONTROLE[[#This Row],[Atividade]]=0, "-", BS_CONTROLE[[#This Row],[Atividade]])</f>
        <v>-</v>
      </c>
      <c r="AI760" s="8" t="str">
        <f>IF(BS_CONTROLE[[#This Row],[Atividade]]=0, "-", BS_CONTROLE[[#This Row],[Atividade]])</f>
        <v>-</v>
      </c>
      <c r="AJ760" s="30">
        <f>BS_CONTROLE[[#This Row],[Local - Partida]]</f>
        <v>0</v>
      </c>
      <c r="AK760" s="30">
        <f>BS_CONTROLE[[#This Row],[Local - Encerramento]]</f>
        <v>0</v>
      </c>
      <c r="AL760" s="105" t="str">
        <f>IF(BS_CONTROLE[[#This Row],[Entre - Estações]]=0, "-", BS_CONTROLE[[#This Row],[Entre - Estações]])</f>
        <v>-</v>
      </c>
      <c r="AM760" s="105" t="str">
        <f>IF(BS_CONTROLE[[#This Row],[SB]]=0, "-", BS_CONTROLE[[#This Row],[SB]])</f>
        <v>-</v>
      </c>
      <c r="AN760" s="105" t="str">
        <f>IF(BS_CONTROLE[[#This Row],[SUB]]=0, "-", BS_CONTROLE[[#This Row],[SUB]])</f>
        <v>-</v>
      </c>
      <c r="AO760" s="105">
        <f>BS_CONTROLE[[#This Row],[KM - Inicio]]</f>
        <v>0</v>
      </c>
      <c r="AP760" s="105">
        <f>BS_CONTROLE[[#This Row],[KM - Inicio]]</f>
        <v>0</v>
      </c>
      <c r="AQ760" s="108"/>
      <c r="AR760" s="108"/>
      <c r="AS760" s="108"/>
      <c r="AT760" s="135"/>
      <c r="AU760" s="135"/>
      <c r="AV760" s="13"/>
      <c r="AW760" s="13"/>
      <c r="AX760" s="176" t="str">
        <f>IF(D760="","*",IFERROR(IF(ISODD(COUNT(AR760:AW760)),"ERRO",SUM((AS760-AR760),(AU760-AT760),(AW760-AV760))),"ERRO"))</f>
        <v>*</v>
      </c>
      <c r="AY760" s="153"/>
      <c r="AZ760" s="109"/>
      <c r="BA760" s="9" t="str">
        <f>IFERROR(_xlfn.XLOOKUP(AH760, BS_ATIVIDADE[ATIVIDADE],BS_ATIVIDADE[UNIDADE] ), "*")</f>
        <v>*</v>
      </c>
      <c r="BB760" s="12" t="str" cm="1">
        <f t="array" ref="BB7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0" s="12" t="str" cm="1">
        <f t="array" ref="BC7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0" s="10" t="str" cm="1">
        <f t="array" ref="BD7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0" s="150"/>
      <c r="BF760" s="15"/>
      <c r="BG760" s="16"/>
      <c r="BH760" s="16"/>
      <c r="BI760" s="16"/>
      <c r="BJ760" s="17"/>
      <c r="BK760" s="15"/>
      <c r="BL760" s="130"/>
      <c r="BM760" s="130"/>
      <c r="BN760" s="130"/>
      <c r="BO760" s="17"/>
      <c r="BP760" s="11" t="str">
        <f t="shared" si="39"/>
        <v>Aderente</v>
      </c>
      <c r="BQ760" s="18" t="str">
        <f>IF(OR(B760="",E760=""),"*",AX760/O760)</f>
        <v>*</v>
      </c>
      <c r="BR760" s="18" t="str">
        <f>IF(OR(B760="",E760=""),"*",AZ760/P760)</f>
        <v>*</v>
      </c>
      <c r="BS760" s="210" t="str">
        <f t="shared" si="40"/>
        <v/>
      </c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</row>
    <row r="761" spans="1:122">
      <c r="A761" s="45" t="str">
        <f t="shared" si="38"/>
        <v/>
      </c>
      <c r="B761" s="102"/>
      <c r="C761" s="134" t="str">
        <f>IF(BS_CONTROLE[[#This Row],[DATA]]="","",WEEKNUM(BS_CONTROLE[[#This Row],[DATA]]))</f>
        <v/>
      </c>
      <c r="D761" s="104"/>
      <c r="E761" s="126"/>
      <c r="F761" s="142" t="str">
        <f>IF(D761="","*",VLOOKUP(E761,BS_ATIVIDADE[],3,FALSE))</f>
        <v>*</v>
      </c>
      <c r="G761" s="106"/>
      <c r="H761" s="106"/>
      <c r="I761" s="105"/>
      <c r="J761" s="105"/>
      <c r="K761" s="105"/>
      <c r="L761" s="127" t="str" cm="1">
        <f t="array" ref="L7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1" s="127" t="str" cm="1">
        <f t="array" ref="M7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1" s="106"/>
      <c r="O761" s="106"/>
      <c r="P761" s="105"/>
      <c r="Q761" s="9" t="str">
        <f>IF(E761=0, "*", IFERROR(_xlfn.XLOOKUP(E761, BS_ATIVIDADE[ATIVIDADE], BS_ATIVIDADE[UNIDADE]), "*"))</f>
        <v>*</v>
      </c>
      <c r="R761" s="128" t="str" cm="1">
        <f t="array" ref="R7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1" s="128" t="str" cm="1">
        <f t="array" ref="S7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1" s="10" t="str" cm="1">
        <f t="array" ref="T7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1" s="105"/>
      <c r="V761" s="151"/>
      <c r="W761" s="104"/>
      <c r="X761" s="129"/>
      <c r="Y761" s="104"/>
      <c r="Z761" s="105"/>
      <c r="AA761" s="103"/>
      <c r="AB761" s="152"/>
      <c r="AC761" s="107"/>
      <c r="AD761" s="105"/>
      <c r="AE761" s="105"/>
      <c r="AF761" s="105"/>
      <c r="AG761" s="14"/>
      <c r="AH761" s="126" t="str">
        <f>IF(BS_CONTROLE[[#This Row],[Atividade]]=0, "-", BS_CONTROLE[[#This Row],[Atividade]])</f>
        <v>-</v>
      </c>
      <c r="AI761" s="8" t="str">
        <f>IF(BS_CONTROLE[[#This Row],[Atividade]]=0, "-", BS_CONTROLE[[#This Row],[Atividade]])</f>
        <v>-</v>
      </c>
      <c r="AJ761" s="30">
        <f>BS_CONTROLE[[#This Row],[Local - Partida]]</f>
        <v>0</v>
      </c>
      <c r="AK761" s="30">
        <f>BS_CONTROLE[[#This Row],[Local - Encerramento]]</f>
        <v>0</v>
      </c>
      <c r="AL761" s="105" t="str">
        <f>IF(BS_CONTROLE[[#This Row],[Entre - Estações]]=0, "-", BS_CONTROLE[[#This Row],[Entre - Estações]])</f>
        <v>-</v>
      </c>
      <c r="AM761" s="105" t="str">
        <f>IF(BS_CONTROLE[[#This Row],[SB]]=0, "-", BS_CONTROLE[[#This Row],[SB]])</f>
        <v>-</v>
      </c>
      <c r="AN761" s="105" t="str">
        <f>IF(BS_CONTROLE[[#This Row],[SUB]]=0, "-", BS_CONTROLE[[#This Row],[SUB]])</f>
        <v>-</v>
      </c>
      <c r="AO761" s="105">
        <f>BS_CONTROLE[[#This Row],[KM - Inicio]]</f>
        <v>0</v>
      </c>
      <c r="AP761" s="105">
        <f>BS_CONTROLE[[#This Row],[KM - Inicio]]</f>
        <v>0</v>
      </c>
      <c r="AQ761" s="108"/>
      <c r="AR761" s="108"/>
      <c r="AS761" s="108"/>
      <c r="AT761" s="135"/>
      <c r="AU761" s="135"/>
      <c r="AV761" s="13"/>
      <c r="AW761" s="13"/>
      <c r="AX761" s="176" t="str">
        <f>IF(D761="","*",IFERROR(IF(ISODD(COUNT(AR761:AW761)),"ERRO",SUM((AS761-AR761),(AU761-AT761),(AW761-AV761))),"ERRO"))</f>
        <v>*</v>
      </c>
      <c r="AY761" s="153"/>
      <c r="AZ761" s="109"/>
      <c r="BA761" s="9" t="str">
        <f>IFERROR(_xlfn.XLOOKUP(AH761, BS_ATIVIDADE[ATIVIDADE],BS_ATIVIDADE[UNIDADE] ), "*")</f>
        <v>*</v>
      </c>
      <c r="BB761" s="12" t="str" cm="1">
        <f t="array" ref="BB7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1" s="12" t="str" cm="1">
        <f t="array" ref="BC7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1" s="10" t="str" cm="1">
        <f t="array" ref="BD7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1" s="150"/>
      <c r="BF761" s="15"/>
      <c r="BG761" s="16"/>
      <c r="BH761" s="16"/>
      <c r="BI761" s="16"/>
      <c r="BJ761" s="17"/>
      <c r="BK761" s="15"/>
      <c r="BL761" s="130"/>
      <c r="BM761" s="130"/>
      <c r="BN761" s="130"/>
      <c r="BO761" s="17"/>
      <c r="BP761" s="11" t="str">
        <f t="shared" si="39"/>
        <v>Aderente</v>
      </c>
      <c r="BQ761" s="18" t="str">
        <f>IF(OR(B761="",E761=""),"*",AX761/O761)</f>
        <v>*</v>
      </c>
      <c r="BR761" s="18" t="str">
        <f>IF(OR(B761="",E761=""),"*",AZ761/P761)</f>
        <v>*</v>
      </c>
      <c r="BS761" s="210" t="str">
        <f t="shared" si="40"/>
        <v/>
      </c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</row>
    <row r="762" spans="1:122">
      <c r="A762" s="45" t="str">
        <f t="shared" si="38"/>
        <v/>
      </c>
      <c r="B762" s="102"/>
      <c r="C762" s="134" t="str">
        <f>IF(BS_CONTROLE[[#This Row],[DATA]]="","",WEEKNUM(BS_CONTROLE[[#This Row],[DATA]]))</f>
        <v/>
      </c>
      <c r="D762" s="104"/>
      <c r="E762" s="126"/>
      <c r="F762" s="142" t="str">
        <f>IF(D762="","*",VLOOKUP(E762,BS_ATIVIDADE[],3,FALSE))</f>
        <v>*</v>
      </c>
      <c r="G762" s="106"/>
      <c r="H762" s="106"/>
      <c r="I762" s="105"/>
      <c r="J762" s="105"/>
      <c r="K762" s="105"/>
      <c r="L762" s="127" t="str" cm="1">
        <f t="array" ref="L7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2" s="127" t="str" cm="1">
        <f t="array" ref="M7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2" s="106"/>
      <c r="O762" s="106"/>
      <c r="P762" s="105"/>
      <c r="Q762" s="9" t="str">
        <f>IF(E762=0, "*", IFERROR(_xlfn.XLOOKUP(E762, BS_ATIVIDADE[ATIVIDADE], BS_ATIVIDADE[UNIDADE]), "*"))</f>
        <v>*</v>
      </c>
      <c r="R762" s="128" t="str" cm="1">
        <f t="array" ref="R7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2" s="128" t="str" cm="1">
        <f t="array" ref="S7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2" s="10" t="str" cm="1">
        <f t="array" ref="T7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2" s="105"/>
      <c r="V762" s="151"/>
      <c r="W762" s="104"/>
      <c r="X762" s="129"/>
      <c r="Y762" s="104"/>
      <c r="Z762" s="105"/>
      <c r="AA762" s="103"/>
      <c r="AB762" s="152"/>
      <c r="AC762" s="107"/>
      <c r="AD762" s="105"/>
      <c r="AE762" s="105"/>
      <c r="AF762" s="105"/>
      <c r="AG762" s="14"/>
      <c r="AH762" s="126" t="str">
        <f>IF(BS_CONTROLE[[#This Row],[Atividade]]=0, "-", BS_CONTROLE[[#This Row],[Atividade]])</f>
        <v>-</v>
      </c>
      <c r="AI762" s="8" t="str">
        <f>IF(BS_CONTROLE[[#This Row],[Atividade]]=0, "-", BS_CONTROLE[[#This Row],[Atividade]])</f>
        <v>-</v>
      </c>
      <c r="AJ762" s="30">
        <f>BS_CONTROLE[[#This Row],[Local - Partida]]</f>
        <v>0</v>
      </c>
      <c r="AK762" s="30">
        <f>BS_CONTROLE[[#This Row],[Local - Encerramento]]</f>
        <v>0</v>
      </c>
      <c r="AL762" s="105" t="str">
        <f>IF(BS_CONTROLE[[#This Row],[Entre - Estações]]=0, "-", BS_CONTROLE[[#This Row],[Entre - Estações]])</f>
        <v>-</v>
      </c>
      <c r="AM762" s="105" t="str">
        <f>IF(BS_CONTROLE[[#This Row],[SB]]=0, "-", BS_CONTROLE[[#This Row],[SB]])</f>
        <v>-</v>
      </c>
      <c r="AN762" s="105" t="str">
        <f>IF(BS_CONTROLE[[#This Row],[SUB]]=0, "-", BS_CONTROLE[[#This Row],[SUB]])</f>
        <v>-</v>
      </c>
      <c r="AO762" s="105">
        <f>BS_CONTROLE[[#This Row],[KM - Inicio]]</f>
        <v>0</v>
      </c>
      <c r="AP762" s="105">
        <f>BS_CONTROLE[[#This Row],[KM - Inicio]]</f>
        <v>0</v>
      </c>
      <c r="AQ762" s="108"/>
      <c r="AR762" s="108"/>
      <c r="AS762" s="108"/>
      <c r="AT762" s="135"/>
      <c r="AU762" s="135"/>
      <c r="AV762" s="13"/>
      <c r="AW762" s="13"/>
      <c r="AX762" s="176" t="str">
        <f>IF(D762="","*",IFERROR(IF(ISODD(COUNT(AR762:AW762)),"ERRO",SUM((AS762-AR762),(AU762-AT762),(AW762-AV762))),"ERRO"))</f>
        <v>*</v>
      </c>
      <c r="AY762" s="153"/>
      <c r="AZ762" s="109"/>
      <c r="BA762" s="9" t="str">
        <f>IFERROR(_xlfn.XLOOKUP(AH762, BS_ATIVIDADE[ATIVIDADE],BS_ATIVIDADE[UNIDADE] ), "*")</f>
        <v>*</v>
      </c>
      <c r="BB762" s="12" t="str" cm="1">
        <f t="array" ref="BB7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2" s="12" t="str" cm="1">
        <f t="array" ref="BC7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2" s="10" t="str" cm="1">
        <f t="array" ref="BD7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2" s="150"/>
      <c r="BF762" s="15"/>
      <c r="BG762" s="16"/>
      <c r="BH762" s="16"/>
      <c r="BI762" s="16"/>
      <c r="BJ762" s="17"/>
      <c r="BK762" s="15"/>
      <c r="BL762" s="130"/>
      <c r="BM762" s="130"/>
      <c r="BN762" s="130"/>
      <c r="BO762" s="17"/>
      <c r="BP762" s="11" t="str">
        <f t="shared" si="39"/>
        <v>Aderente</v>
      </c>
      <c r="BQ762" s="18" t="str">
        <f>IF(OR(B762="",E762=""),"*",AX762/O762)</f>
        <v>*</v>
      </c>
      <c r="BR762" s="18" t="str">
        <f>IF(OR(B762="",E762=""),"*",AZ762/P762)</f>
        <v>*</v>
      </c>
      <c r="BS762" s="210" t="str">
        <f t="shared" si="40"/>
        <v/>
      </c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</row>
    <row r="763" spans="1:122">
      <c r="A763" s="45" t="str">
        <f t="shared" si="38"/>
        <v/>
      </c>
      <c r="B763" s="102"/>
      <c r="C763" s="134" t="str">
        <f>IF(BS_CONTROLE[[#This Row],[DATA]]="","",WEEKNUM(BS_CONTROLE[[#This Row],[DATA]]))</f>
        <v/>
      </c>
      <c r="D763" s="104"/>
      <c r="E763" s="126"/>
      <c r="F763" s="142" t="str">
        <f>IF(D763="","*",VLOOKUP(E763,BS_ATIVIDADE[],3,FALSE))</f>
        <v>*</v>
      </c>
      <c r="G763" s="106"/>
      <c r="H763" s="106"/>
      <c r="I763" s="105"/>
      <c r="J763" s="105"/>
      <c r="K763" s="105"/>
      <c r="L763" s="127" t="str" cm="1">
        <f t="array" ref="L7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3" s="127" t="str" cm="1">
        <f t="array" ref="M7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3" s="106"/>
      <c r="O763" s="106"/>
      <c r="P763" s="105"/>
      <c r="Q763" s="9" t="str">
        <f>IF(E763=0, "*", IFERROR(_xlfn.XLOOKUP(E763, BS_ATIVIDADE[ATIVIDADE], BS_ATIVIDADE[UNIDADE]), "*"))</f>
        <v>*</v>
      </c>
      <c r="R763" s="128" t="str" cm="1">
        <f t="array" ref="R7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3" s="128" t="str" cm="1">
        <f t="array" ref="S7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3" s="10" t="str" cm="1">
        <f t="array" ref="T7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3" s="105"/>
      <c r="V763" s="151"/>
      <c r="W763" s="104"/>
      <c r="X763" s="129"/>
      <c r="Y763" s="104"/>
      <c r="Z763" s="105"/>
      <c r="AA763" s="103"/>
      <c r="AB763" s="152"/>
      <c r="AC763" s="107"/>
      <c r="AD763" s="105"/>
      <c r="AE763" s="105"/>
      <c r="AF763" s="105"/>
      <c r="AG763" s="14"/>
      <c r="AH763" s="126" t="str">
        <f>IF(BS_CONTROLE[[#This Row],[Atividade]]=0, "-", BS_CONTROLE[[#This Row],[Atividade]])</f>
        <v>-</v>
      </c>
      <c r="AI763" s="8" t="str">
        <f>IF(BS_CONTROLE[[#This Row],[Atividade]]=0, "-", BS_CONTROLE[[#This Row],[Atividade]])</f>
        <v>-</v>
      </c>
      <c r="AJ763" s="30">
        <f>BS_CONTROLE[[#This Row],[Local - Partida]]</f>
        <v>0</v>
      </c>
      <c r="AK763" s="30">
        <f>BS_CONTROLE[[#This Row],[Local - Encerramento]]</f>
        <v>0</v>
      </c>
      <c r="AL763" s="105" t="str">
        <f>IF(BS_CONTROLE[[#This Row],[Entre - Estações]]=0, "-", BS_CONTROLE[[#This Row],[Entre - Estações]])</f>
        <v>-</v>
      </c>
      <c r="AM763" s="105" t="str">
        <f>IF(BS_CONTROLE[[#This Row],[SB]]=0, "-", BS_CONTROLE[[#This Row],[SB]])</f>
        <v>-</v>
      </c>
      <c r="AN763" s="105" t="str">
        <f>IF(BS_CONTROLE[[#This Row],[SUB]]=0, "-", BS_CONTROLE[[#This Row],[SUB]])</f>
        <v>-</v>
      </c>
      <c r="AO763" s="105">
        <f>BS_CONTROLE[[#This Row],[KM - Inicio]]</f>
        <v>0</v>
      </c>
      <c r="AP763" s="105">
        <f>BS_CONTROLE[[#This Row],[KM - Inicio]]</f>
        <v>0</v>
      </c>
      <c r="AQ763" s="108"/>
      <c r="AR763" s="108"/>
      <c r="AS763" s="108"/>
      <c r="AT763" s="135"/>
      <c r="AU763" s="135"/>
      <c r="AV763" s="13"/>
      <c r="AW763" s="13"/>
      <c r="AX763" s="176" t="str">
        <f>IF(D763="","*",IFERROR(IF(ISODD(COUNT(AR763:AW763)),"ERRO",SUM((AS763-AR763),(AU763-AT763),(AW763-AV763))),"ERRO"))</f>
        <v>*</v>
      </c>
      <c r="AY763" s="153"/>
      <c r="AZ763" s="109"/>
      <c r="BA763" s="9" t="str">
        <f>IFERROR(_xlfn.XLOOKUP(AH763, BS_ATIVIDADE[ATIVIDADE],BS_ATIVIDADE[UNIDADE] ), "*")</f>
        <v>*</v>
      </c>
      <c r="BB763" s="12" t="str" cm="1">
        <f t="array" ref="BB7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3" s="12" t="str" cm="1">
        <f t="array" ref="BC7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3" s="10" t="str" cm="1">
        <f t="array" ref="BD7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3" s="150"/>
      <c r="BF763" s="15"/>
      <c r="BG763" s="16"/>
      <c r="BH763" s="16"/>
      <c r="BI763" s="16"/>
      <c r="BJ763" s="17"/>
      <c r="BK763" s="15"/>
      <c r="BL763" s="130"/>
      <c r="BM763" s="130"/>
      <c r="BN763" s="130"/>
      <c r="BO763" s="17"/>
      <c r="BP763" s="11" t="str">
        <f t="shared" si="39"/>
        <v>Aderente</v>
      </c>
      <c r="BQ763" s="18" t="str">
        <f>IF(OR(B763="",E763=""),"*",AX763/O763)</f>
        <v>*</v>
      </c>
      <c r="BR763" s="18" t="str">
        <f>IF(OR(B763="",E763=""),"*",AZ763/P763)</f>
        <v>*</v>
      </c>
      <c r="BS763" s="210" t="str">
        <f t="shared" si="40"/>
        <v/>
      </c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</row>
    <row r="764" spans="1:122">
      <c r="A764" s="45" t="str">
        <f t="shared" si="38"/>
        <v/>
      </c>
      <c r="B764" s="102"/>
      <c r="C764" s="134" t="str">
        <f>IF(BS_CONTROLE[[#This Row],[DATA]]="","",WEEKNUM(BS_CONTROLE[[#This Row],[DATA]]))</f>
        <v/>
      </c>
      <c r="D764" s="104"/>
      <c r="E764" s="126"/>
      <c r="F764" s="142" t="str">
        <f>IF(D764="","*",VLOOKUP(E764,BS_ATIVIDADE[],3,FALSE))</f>
        <v>*</v>
      </c>
      <c r="G764" s="106"/>
      <c r="H764" s="106"/>
      <c r="I764" s="105"/>
      <c r="J764" s="105"/>
      <c r="K764" s="105"/>
      <c r="L764" s="127" t="str" cm="1">
        <f t="array" ref="L7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4" s="127" t="str" cm="1">
        <f t="array" ref="M7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4" s="106"/>
      <c r="O764" s="106"/>
      <c r="P764" s="105"/>
      <c r="Q764" s="9" t="str">
        <f>IF(E764=0, "*", IFERROR(_xlfn.XLOOKUP(E764, BS_ATIVIDADE[ATIVIDADE], BS_ATIVIDADE[UNIDADE]), "*"))</f>
        <v>*</v>
      </c>
      <c r="R764" s="128" t="str" cm="1">
        <f t="array" ref="R7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4" s="128" t="str" cm="1">
        <f t="array" ref="S7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4" s="10" t="str" cm="1">
        <f t="array" ref="T7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4" s="105"/>
      <c r="V764" s="151"/>
      <c r="W764" s="104"/>
      <c r="X764" s="129"/>
      <c r="Y764" s="104"/>
      <c r="Z764" s="105"/>
      <c r="AA764" s="103"/>
      <c r="AB764" s="152"/>
      <c r="AC764" s="107"/>
      <c r="AD764" s="105"/>
      <c r="AE764" s="105"/>
      <c r="AF764" s="105"/>
      <c r="AG764" s="14"/>
      <c r="AH764" s="126" t="str">
        <f>IF(BS_CONTROLE[[#This Row],[Atividade]]=0, "-", BS_CONTROLE[[#This Row],[Atividade]])</f>
        <v>-</v>
      </c>
      <c r="AI764" s="8" t="str">
        <f>IF(BS_CONTROLE[[#This Row],[Atividade]]=0, "-", BS_CONTROLE[[#This Row],[Atividade]])</f>
        <v>-</v>
      </c>
      <c r="AJ764" s="30">
        <f>BS_CONTROLE[[#This Row],[Local - Partida]]</f>
        <v>0</v>
      </c>
      <c r="AK764" s="30">
        <f>BS_CONTROLE[[#This Row],[Local - Encerramento]]</f>
        <v>0</v>
      </c>
      <c r="AL764" s="105" t="str">
        <f>IF(BS_CONTROLE[[#This Row],[Entre - Estações]]=0, "-", BS_CONTROLE[[#This Row],[Entre - Estações]])</f>
        <v>-</v>
      </c>
      <c r="AM764" s="105" t="str">
        <f>IF(BS_CONTROLE[[#This Row],[SB]]=0, "-", BS_CONTROLE[[#This Row],[SB]])</f>
        <v>-</v>
      </c>
      <c r="AN764" s="105" t="str">
        <f>IF(BS_CONTROLE[[#This Row],[SUB]]=0, "-", BS_CONTROLE[[#This Row],[SUB]])</f>
        <v>-</v>
      </c>
      <c r="AO764" s="105">
        <f>BS_CONTROLE[[#This Row],[KM - Inicio]]</f>
        <v>0</v>
      </c>
      <c r="AP764" s="105">
        <f>BS_CONTROLE[[#This Row],[KM - Inicio]]</f>
        <v>0</v>
      </c>
      <c r="AQ764" s="108"/>
      <c r="AR764" s="108"/>
      <c r="AS764" s="108"/>
      <c r="AT764" s="135"/>
      <c r="AU764" s="135"/>
      <c r="AV764" s="13"/>
      <c r="AW764" s="13"/>
      <c r="AX764" s="176" t="str">
        <f>IF(D764="","*",IFERROR(IF(ISODD(COUNT(AR764:AW764)),"ERRO",SUM((AS764-AR764),(AU764-AT764),(AW764-AV764))),"ERRO"))</f>
        <v>*</v>
      </c>
      <c r="AY764" s="153"/>
      <c r="AZ764" s="109"/>
      <c r="BA764" s="9" t="str">
        <f>IFERROR(_xlfn.XLOOKUP(AH764, BS_ATIVIDADE[ATIVIDADE],BS_ATIVIDADE[UNIDADE] ), "*")</f>
        <v>*</v>
      </c>
      <c r="BB764" s="12" t="str" cm="1">
        <f t="array" ref="BB7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4" s="12" t="str" cm="1">
        <f t="array" ref="BC7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4" s="10" t="str" cm="1">
        <f t="array" ref="BD7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4" s="150"/>
      <c r="BF764" s="15"/>
      <c r="BG764" s="16"/>
      <c r="BH764" s="16"/>
      <c r="BI764" s="16"/>
      <c r="BJ764" s="17"/>
      <c r="BK764" s="15"/>
      <c r="BL764" s="130"/>
      <c r="BM764" s="130"/>
      <c r="BN764" s="130"/>
      <c r="BO764" s="17"/>
      <c r="BP764" s="11" t="str">
        <f t="shared" si="39"/>
        <v>Aderente</v>
      </c>
      <c r="BQ764" s="18" t="str">
        <f>IF(OR(B764="",E764=""),"*",AX764/O764)</f>
        <v>*</v>
      </c>
      <c r="BR764" s="18" t="str">
        <f>IF(OR(B764="",E764=""),"*",AZ764/P764)</f>
        <v>*</v>
      </c>
      <c r="BS764" s="210" t="str">
        <f t="shared" si="40"/>
        <v/>
      </c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</row>
    <row r="765" spans="1:122">
      <c r="A765" s="45" t="str">
        <f t="shared" si="38"/>
        <v/>
      </c>
      <c r="B765" s="102"/>
      <c r="C765" s="134" t="str">
        <f>IF(BS_CONTROLE[[#This Row],[DATA]]="","",WEEKNUM(BS_CONTROLE[[#This Row],[DATA]]))</f>
        <v/>
      </c>
      <c r="D765" s="104"/>
      <c r="E765" s="126"/>
      <c r="F765" s="142" t="str">
        <f>IF(D765="","*",VLOOKUP(E765,BS_ATIVIDADE[],3,FALSE))</f>
        <v>*</v>
      </c>
      <c r="G765" s="106"/>
      <c r="H765" s="106"/>
      <c r="I765" s="105"/>
      <c r="J765" s="105"/>
      <c r="K765" s="105"/>
      <c r="L765" s="127" t="str" cm="1">
        <f t="array" ref="L7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5" s="127" t="str" cm="1">
        <f t="array" ref="M7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5" s="106"/>
      <c r="O765" s="106"/>
      <c r="P765" s="105"/>
      <c r="Q765" s="9" t="str">
        <f>IF(E765=0, "*", IFERROR(_xlfn.XLOOKUP(E765, BS_ATIVIDADE[ATIVIDADE], BS_ATIVIDADE[UNIDADE]), "*"))</f>
        <v>*</v>
      </c>
      <c r="R765" s="128" t="str" cm="1">
        <f t="array" ref="R7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5" s="128" t="str" cm="1">
        <f t="array" ref="S7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5" s="10" t="str" cm="1">
        <f t="array" ref="T7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5" s="105"/>
      <c r="V765" s="151"/>
      <c r="W765" s="104"/>
      <c r="X765" s="129"/>
      <c r="Y765" s="104"/>
      <c r="Z765" s="105"/>
      <c r="AA765" s="103"/>
      <c r="AB765" s="152"/>
      <c r="AC765" s="107"/>
      <c r="AD765" s="105"/>
      <c r="AE765" s="105"/>
      <c r="AF765" s="105"/>
      <c r="AG765" s="14"/>
      <c r="AH765" s="126" t="str">
        <f>IF(BS_CONTROLE[[#This Row],[Atividade]]=0, "-", BS_CONTROLE[[#This Row],[Atividade]])</f>
        <v>-</v>
      </c>
      <c r="AI765" s="8" t="str">
        <f>IF(BS_CONTROLE[[#This Row],[Atividade]]=0, "-", BS_CONTROLE[[#This Row],[Atividade]])</f>
        <v>-</v>
      </c>
      <c r="AJ765" s="30">
        <f>BS_CONTROLE[[#This Row],[Local - Partida]]</f>
        <v>0</v>
      </c>
      <c r="AK765" s="30">
        <f>BS_CONTROLE[[#This Row],[Local - Encerramento]]</f>
        <v>0</v>
      </c>
      <c r="AL765" s="105" t="str">
        <f>IF(BS_CONTROLE[[#This Row],[Entre - Estações]]=0, "-", BS_CONTROLE[[#This Row],[Entre - Estações]])</f>
        <v>-</v>
      </c>
      <c r="AM765" s="105" t="str">
        <f>IF(BS_CONTROLE[[#This Row],[SB]]=0, "-", BS_CONTROLE[[#This Row],[SB]])</f>
        <v>-</v>
      </c>
      <c r="AN765" s="105" t="str">
        <f>IF(BS_CONTROLE[[#This Row],[SUB]]=0, "-", BS_CONTROLE[[#This Row],[SUB]])</f>
        <v>-</v>
      </c>
      <c r="AO765" s="105">
        <f>BS_CONTROLE[[#This Row],[KM - Inicio]]</f>
        <v>0</v>
      </c>
      <c r="AP765" s="105">
        <f>BS_CONTROLE[[#This Row],[KM - Inicio]]</f>
        <v>0</v>
      </c>
      <c r="AQ765" s="108"/>
      <c r="AR765" s="108"/>
      <c r="AS765" s="108"/>
      <c r="AT765" s="135"/>
      <c r="AU765" s="135"/>
      <c r="AV765" s="13"/>
      <c r="AW765" s="13"/>
      <c r="AX765" s="176" t="str">
        <f>IF(D765="","*",IFERROR(IF(ISODD(COUNT(AR765:AW765)),"ERRO",SUM((AS765-AR765),(AU765-AT765),(AW765-AV765))),"ERRO"))</f>
        <v>*</v>
      </c>
      <c r="AY765" s="153"/>
      <c r="AZ765" s="109"/>
      <c r="BA765" s="9" t="str">
        <f>IFERROR(_xlfn.XLOOKUP(AH765, BS_ATIVIDADE[ATIVIDADE],BS_ATIVIDADE[UNIDADE] ), "*")</f>
        <v>*</v>
      </c>
      <c r="BB765" s="12" t="str" cm="1">
        <f t="array" ref="BB7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5" s="12" t="str" cm="1">
        <f t="array" ref="BC7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5" s="10" t="str" cm="1">
        <f t="array" ref="BD7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5" s="150"/>
      <c r="BF765" s="15"/>
      <c r="BG765" s="16"/>
      <c r="BH765" s="16"/>
      <c r="BI765" s="16"/>
      <c r="BJ765" s="17"/>
      <c r="BK765" s="15"/>
      <c r="BL765" s="130"/>
      <c r="BM765" s="130"/>
      <c r="BN765" s="130"/>
      <c r="BO765" s="17"/>
      <c r="BP765" s="11" t="str">
        <f t="shared" si="39"/>
        <v>Aderente</v>
      </c>
      <c r="BQ765" s="18" t="str">
        <f>IF(OR(B765="",E765=""),"*",AX765/O765)</f>
        <v>*</v>
      </c>
      <c r="BR765" s="18" t="str">
        <f>IF(OR(B765="",E765=""),"*",AZ765/P765)</f>
        <v>*</v>
      </c>
      <c r="BS765" s="210" t="str">
        <f t="shared" si="40"/>
        <v/>
      </c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</row>
    <row r="766" spans="1:122">
      <c r="A766" s="45" t="str">
        <f t="shared" si="38"/>
        <v/>
      </c>
      <c r="B766" s="102"/>
      <c r="C766" s="134" t="str">
        <f>IF(BS_CONTROLE[[#This Row],[DATA]]="","",WEEKNUM(BS_CONTROLE[[#This Row],[DATA]]))</f>
        <v/>
      </c>
      <c r="D766" s="104"/>
      <c r="E766" s="126"/>
      <c r="F766" s="142" t="str">
        <f>IF(D766="","*",VLOOKUP(E766,BS_ATIVIDADE[],3,FALSE))</f>
        <v>*</v>
      </c>
      <c r="G766" s="106"/>
      <c r="H766" s="106"/>
      <c r="I766" s="105"/>
      <c r="J766" s="105"/>
      <c r="K766" s="105"/>
      <c r="L766" s="127" t="str" cm="1">
        <f t="array" ref="L7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6" s="127" t="str" cm="1">
        <f t="array" ref="M7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6" s="106"/>
      <c r="O766" s="106"/>
      <c r="P766" s="105"/>
      <c r="Q766" s="9" t="str">
        <f>IF(E766=0, "*", IFERROR(_xlfn.XLOOKUP(E766, BS_ATIVIDADE[ATIVIDADE], BS_ATIVIDADE[UNIDADE]), "*"))</f>
        <v>*</v>
      </c>
      <c r="R766" s="128" t="str" cm="1">
        <f t="array" ref="R7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6" s="128" t="str" cm="1">
        <f t="array" ref="S7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6" s="10" t="str" cm="1">
        <f t="array" ref="T7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6" s="105"/>
      <c r="V766" s="151"/>
      <c r="W766" s="104"/>
      <c r="X766" s="129"/>
      <c r="Y766" s="104"/>
      <c r="Z766" s="105"/>
      <c r="AA766" s="103"/>
      <c r="AB766" s="152"/>
      <c r="AC766" s="107"/>
      <c r="AD766" s="105"/>
      <c r="AE766" s="105"/>
      <c r="AF766" s="105"/>
      <c r="AG766" s="14"/>
      <c r="AH766" s="126" t="str">
        <f>IF(BS_CONTROLE[[#This Row],[Atividade]]=0, "-", BS_CONTROLE[[#This Row],[Atividade]])</f>
        <v>-</v>
      </c>
      <c r="AI766" s="8" t="str">
        <f>IF(BS_CONTROLE[[#This Row],[Atividade]]=0, "-", BS_CONTROLE[[#This Row],[Atividade]])</f>
        <v>-</v>
      </c>
      <c r="AJ766" s="30">
        <f>BS_CONTROLE[[#This Row],[Local - Partida]]</f>
        <v>0</v>
      </c>
      <c r="AK766" s="30">
        <f>BS_CONTROLE[[#This Row],[Local - Encerramento]]</f>
        <v>0</v>
      </c>
      <c r="AL766" s="105" t="str">
        <f>IF(BS_CONTROLE[[#This Row],[Entre - Estações]]=0, "-", BS_CONTROLE[[#This Row],[Entre - Estações]])</f>
        <v>-</v>
      </c>
      <c r="AM766" s="105" t="str">
        <f>IF(BS_CONTROLE[[#This Row],[SB]]=0, "-", BS_CONTROLE[[#This Row],[SB]])</f>
        <v>-</v>
      </c>
      <c r="AN766" s="105" t="str">
        <f>IF(BS_CONTROLE[[#This Row],[SUB]]=0, "-", BS_CONTROLE[[#This Row],[SUB]])</f>
        <v>-</v>
      </c>
      <c r="AO766" s="105">
        <f>BS_CONTROLE[[#This Row],[KM - Inicio]]</f>
        <v>0</v>
      </c>
      <c r="AP766" s="105">
        <f>BS_CONTROLE[[#This Row],[KM - Inicio]]</f>
        <v>0</v>
      </c>
      <c r="AQ766" s="108"/>
      <c r="AR766" s="108"/>
      <c r="AS766" s="108"/>
      <c r="AT766" s="135"/>
      <c r="AU766" s="135"/>
      <c r="AV766" s="13"/>
      <c r="AW766" s="13"/>
      <c r="AX766" s="176" t="str">
        <f>IF(D766="","*",IFERROR(IF(ISODD(COUNT(AR766:AW766)),"ERRO",SUM((AS766-AR766),(AU766-AT766),(AW766-AV766))),"ERRO"))</f>
        <v>*</v>
      </c>
      <c r="AY766" s="153"/>
      <c r="AZ766" s="109"/>
      <c r="BA766" s="9" t="str">
        <f>IFERROR(_xlfn.XLOOKUP(AH766, BS_ATIVIDADE[ATIVIDADE],BS_ATIVIDADE[UNIDADE] ), "*")</f>
        <v>*</v>
      </c>
      <c r="BB766" s="12" t="str" cm="1">
        <f t="array" ref="BB7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6" s="12" t="str" cm="1">
        <f t="array" ref="BC7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6" s="10" t="str" cm="1">
        <f t="array" ref="BD7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6" s="150"/>
      <c r="BF766" s="15"/>
      <c r="BG766" s="16"/>
      <c r="BH766" s="16"/>
      <c r="BI766" s="16"/>
      <c r="BJ766" s="17"/>
      <c r="BK766" s="15"/>
      <c r="BL766" s="130"/>
      <c r="BM766" s="130"/>
      <c r="BN766" s="130"/>
      <c r="BO766" s="17"/>
      <c r="BP766" s="11" t="str">
        <f t="shared" si="39"/>
        <v>Aderente</v>
      </c>
      <c r="BQ766" s="18" t="str">
        <f>IF(OR(B766="",E766=""),"*",AX766/O766)</f>
        <v>*</v>
      </c>
      <c r="BR766" s="18" t="str">
        <f>IF(OR(B766="",E766=""),"*",AZ766/P766)</f>
        <v>*</v>
      </c>
      <c r="BS766" s="210" t="str">
        <f t="shared" si="40"/>
        <v/>
      </c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</row>
    <row r="767" spans="1:122">
      <c r="A767" s="45" t="str">
        <f t="shared" ref="A767:A830" si="41">D767&amp;B767</f>
        <v/>
      </c>
      <c r="B767" s="102"/>
      <c r="C767" s="134" t="str">
        <f>IF(BS_CONTROLE[[#This Row],[DATA]]="","",WEEKNUM(BS_CONTROLE[[#This Row],[DATA]]))</f>
        <v/>
      </c>
      <c r="D767" s="104"/>
      <c r="E767" s="126"/>
      <c r="F767" s="142" t="str">
        <f>IF(D767="","*",VLOOKUP(E767,BS_ATIVIDADE[],3,FALSE))</f>
        <v>*</v>
      </c>
      <c r="G767" s="106"/>
      <c r="H767" s="106"/>
      <c r="I767" s="105"/>
      <c r="J767" s="105"/>
      <c r="K767" s="105"/>
      <c r="L767" s="127" t="str" cm="1">
        <f t="array" ref="L7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7" s="127" t="str" cm="1">
        <f t="array" ref="M7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7" s="106"/>
      <c r="O767" s="106"/>
      <c r="P767" s="105"/>
      <c r="Q767" s="9" t="str">
        <f>IF(E767=0, "*", IFERROR(_xlfn.XLOOKUP(E767, BS_ATIVIDADE[ATIVIDADE], BS_ATIVIDADE[UNIDADE]), "*"))</f>
        <v>*</v>
      </c>
      <c r="R767" s="128" t="str" cm="1">
        <f t="array" ref="R7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7" s="128" t="str" cm="1">
        <f t="array" ref="S7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7" s="10" t="str" cm="1">
        <f t="array" ref="T7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7" s="105"/>
      <c r="V767" s="151"/>
      <c r="W767" s="104"/>
      <c r="X767" s="129"/>
      <c r="Y767" s="104"/>
      <c r="Z767" s="105"/>
      <c r="AA767" s="103"/>
      <c r="AB767" s="152"/>
      <c r="AC767" s="107"/>
      <c r="AD767" s="105"/>
      <c r="AE767" s="105"/>
      <c r="AF767" s="105"/>
      <c r="AG767" s="14"/>
      <c r="AH767" s="126" t="str">
        <f>IF(BS_CONTROLE[[#This Row],[Atividade]]=0, "-", BS_CONTROLE[[#This Row],[Atividade]])</f>
        <v>-</v>
      </c>
      <c r="AI767" s="8" t="str">
        <f>IF(BS_CONTROLE[[#This Row],[Atividade]]=0, "-", BS_CONTROLE[[#This Row],[Atividade]])</f>
        <v>-</v>
      </c>
      <c r="AJ767" s="30">
        <f>BS_CONTROLE[[#This Row],[Local - Partida]]</f>
        <v>0</v>
      </c>
      <c r="AK767" s="30">
        <f>BS_CONTROLE[[#This Row],[Local - Encerramento]]</f>
        <v>0</v>
      </c>
      <c r="AL767" s="105" t="str">
        <f>IF(BS_CONTROLE[[#This Row],[Entre - Estações]]=0, "-", BS_CONTROLE[[#This Row],[Entre - Estações]])</f>
        <v>-</v>
      </c>
      <c r="AM767" s="105" t="str">
        <f>IF(BS_CONTROLE[[#This Row],[SB]]=0, "-", BS_CONTROLE[[#This Row],[SB]])</f>
        <v>-</v>
      </c>
      <c r="AN767" s="105" t="str">
        <f>IF(BS_CONTROLE[[#This Row],[SUB]]=0, "-", BS_CONTROLE[[#This Row],[SUB]])</f>
        <v>-</v>
      </c>
      <c r="AO767" s="105">
        <f>BS_CONTROLE[[#This Row],[KM - Inicio]]</f>
        <v>0</v>
      </c>
      <c r="AP767" s="105">
        <f>BS_CONTROLE[[#This Row],[KM - Inicio]]</f>
        <v>0</v>
      </c>
      <c r="AQ767" s="108"/>
      <c r="AR767" s="108"/>
      <c r="AS767" s="108"/>
      <c r="AT767" s="135"/>
      <c r="AU767" s="135"/>
      <c r="AV767" s="13"/>
      <c r="AW767" s="13"/>
      <c r="AX767" s="176" t="str">
        <f>IF(D767="","*",IFERROR(IF(ISODD(COUNT(AR767:AW767)),"ERRO",SUM((AS767-AR767),(AU767-AT767),(AW767-AV767))),"ERRO"))</f>
        <v>*</v>
      </c>
      <c r="AY767" s="153"/>
      <c r="AZ767" s="109"/>
      <c r="BA767" s="9" t="str">
        <f>IFERROR(_xlfn.XLOOKUP(AH767, BS_ATIVIDADE[ATIVIDADE],BS_ATIVIDADE[UNIDADE] ), "*")</f>
        <v>*</v>
      </c>
      <c r="BB767" s="12" t="str" cm="1">
        <f t="array" ref="BB7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7" s="12" t="str" cm="1">
        <f t="array" ref="BC7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7" s="10" t="str" cm="1">
        <f t="array" ref="BD7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7" s="150"/>
      <c r="BF767" s="15"/>
      <c r="BG767" s="16"/>
      <c r="BH767" s="16"/>
      <c r="BI767" s="16"/>
      <c r="BJ767" s="17"/>
      <c r="BK767" s="15"/>
      <c r="BL767" s="130"/>
      <c r="BM767" s="130"/>
      <c r="BN767" s="130"/>
      <c r="BO767" s="17"/>
      <c r="BP767" s="11" t="str">
        <f t="shared" ref="BP767:BP830" si="42">IF(AND(BQ767&lt;1,BR767&lt;1),"Produção e Intervalo",IF(BQ767&lt;1,"Intervalo",IF(BR767&lt;1,"Produção","Aderente")))</f>
        <v>Aderente</v>
      </c>
      <c r="BQ767" s="18" t="str">
        <f>IF(OR(B767="",E767=""),"*",AX767/O767)</f>
        <v>*</v>
      </c>
      <c r="BR767" s="18" t="str">
        <f>IF(OR(B767="",E767=""),"*",AZ767/P767)</f>
        <v>*</v>
      </c>
      <c r="BS767" s="210" t="str">
        <f t="shared" ref="BS767:BS830" si="43">IF(BM767="","",SUBSTITUTE(BL767," ","")&amp;SUBSTITUTE(BM767," ",""))</f>
        <v/>
      </c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</row>
    <row r="768" spans="1:122">
      <c r="A768" s="45" t="str">
        <f t="shared" si="41"/>
        <v/>
      </c>
      <c r="B768" s="102"/>
      <c r="C768" s="134" t="str">
        <f>IF(BS_CONTROLE[[#This Row],[DATA]]="","",WEEKNUM(BS_CONTROLE[[#This Row],[DATA]]))</f>
        <v/>
      </c>
      <c r="D768" s="104"/>
      <c r="E768" s="126"/>
      <c r="F768" s="142" t="str">
        <f>IF(D768="","*",VLOOKUP(E768,BS_ATIVIDADE[],3,FALSE))</f>
        <v>*</v>
      </c>
      <c r="G768" s="106"/>
      <c r="H768" s="106"/>
      <c r="I768" s="105"/>
      <c r="J768" s="105"/>
      <c r="K768" s="105"/>
      <c r="L768" s="127" t="str" cm="1">
        <f t="array" ref="L7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8" s="127" t="str" cm="1">
        <f t="array" ref="M7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8" s="106"/>
      <c r="O768" s="106"/>
      <c r="P768" s="105"/>
      <c r="Q768" s="9" t="str">
        <f>IF(E768=0, "*", IFERROR(_xlfn.XLOOKUP(E768, BS_ATIVIDADE[ATIVIDADE], BS_ATIVIDADE[UNIDADE]), "*"))</f>
        <v>*</v>
      </c>
      <c r="R768" s="128" t="str" cm="1">
        <f t="array" ref="R7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8" s="128" t="str" cm="1">
        <f t="array" ref="S7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8" s="10" t="str" cm="1">
        <f t="array" ref="T7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8" s="105"/>
      <c r="V768" s="151"/>
      <c r="W768" s="104"/>
      <c r="X768" s="129"/>
      <c r="Y768" s="104"/>
      <c r="Z768" s="105"/>
      <c r="AA768" s="103"/>
      <c r="AB768" s="152"/>
      <c r="AC768" s="107"/>
      <c r="AD768" s="105"/>
      <c r="AE768" s="105"/>
      <c r="AF768" s="105"/>
      <c r="AG768" s="14"/>
      <c r="AH768" s="126" t="str">
        <f>IF(BS_CONTROLE[[#This Row],[Atividade]]=0, "-", BS_CONTROLE[[#This Row],[Atividade]])</f>
        <v>-</v>
      </c>
      <c r="AI768" s="8" t="str">
        <f>IF(BS_CONTROLE[[#This Row],[Atividade]]=0, "-", BS_CONTROLE[[#This Row],[Atividade]])</f>
        <v>-</v>
      </c>
      <c r="AJ768" s="30">
        <f>BS_CONTROLE[[#This Row],[Local - Partida]]</f>
        <v>0</v>
      </c>
      <c r="AK768" s="30">
        <f>BS_CONTROLE[[#This Row],[Local - Encerramento]]</f>
        <v>0</v>
      </c>
      <c r="AL768" s="105" t="str">
        <f>IF(BS_CONTROLE[[#This Row],[Entre - Estações]]=0, "-", BS_CONTROLE[[#This Row],[Entre - Estações]])</f>
        <v>-</v>
      </c>
      <c r="AM768" s="105" t="str">
        <f>IF(BS_CONTROLE[[#This Row],[SB]]=0, "-", BS_CONTROLE[[#This Row],[SB]])</f>
        <v>-</v>
      </c>
      <c r="AN768" s="105" t="str">
        <f>IF(BS_CONTROLE[[#This Row],[SUB]]=0, "-", BS_CONTROLE[[#This Row],[SUB]])</f>
        <v>-</v>
      </c>
      <c r="AO768" s="105">
        <f>BS_CONTROLE[[#This Row],[KM - Inicio]]</f>
        <v>0</v>
      </c>
      <c r="AP768" s="105">
        <f>BS_CONTROLE[[#This Row],[KM - Inicio]]</f>
        <v>0</v>
      </c>
      <c r="AQ768" s="108"/>
      <c r="AR768" s="108"/>
      <c r="AS768" s="108"/>
      <c r="AT768" s="135"/>
      <c r="AU768" s="135"/>
      <c r="AV768" s="13"/>
      <c r="AW768" s="13"/>
      <c r="AX768" s="176" t="str">
        <f>IF(D768="","*",IFERROR(IF(ISODD(COUNT(AR768:AW768)),"ERRO",SUM((AS768-AR768),(AU768-AT768),(AW768-AV768))),"ERRO"))</f>
        <v>*</v>
      </c>
      <c r="AY768" s="153"/>
      <c r="AZ768" s="109"/>
      <c r="BA768" s="9" t="str">
        <f>IFERROR(_xlfn.XLOOKUP(AH768, BS_ATIVIDADE[ATIVIDADE],BS_ATIVIDADE[UNIDADE] ), "*")</f>
        <v>*</v>
      </c>
      <c r="BB768" s="12" t="str" cm="1">
        <f t="array" ref="BB7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8" s="12" t="str" cm="1">
        <f t="array" ref="BC7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8" s="10" t="str" cm="1">
        <f t="array" ref="BD7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8" s="150"/>
      <c r="BF768" s="15"/>
      <c r="BG768" s="16"/>
      <c r="BH768" s="16"/>
      <c r="BI768" s="16"/>
      <c r="BJ768" s="17"/>
      <c r="BK768" s="15"/>
      <c r="BL768" s="130"/>
      <c r="BM768" s="130"/>
      <c r="BN768" s="130"/>
      <c r="BO768" s="17"/>
      <c r="BP768" s="11" t="str">
        <f t="shared" si="42"/>
        <v>Aderente</v>
      </c>
      <c r="BQ768" s="18" t="str">
        <f>IF(OR(B768="",E768=""),"*",AX768/O768)</f>
        <v>*</v>
      </c>
      <c r="BR768" s="18" t="str">
        <f>IF(OR(B768="",E768=""),"*",AZ768/P768)</f>
        <v>*</v>
      </c>
      <c r="BS768" s="210" t="str">
        <f t="shared" si="43"/>
        <v/>
      </c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</row>
    <row r="769" spans="1:122">
      <c r="A769" s="45" t="str">
        <f t="shared" si="41"/>
        <v/>
      </c>
      <c r="B769" s="102"/>
      <c r="C769" s="134" t="str">
        <f>IF(BS_CONTROLE[[#This Row],[DATA]]="","",WEEKNUM(BS_CONTROLE[[#This Row],[DATA]]))</f>
        <v/>
      </c>
      <c r="D769" s="104"/>
      <c r="E769" s="126"/>
      <c r="F769" s="142" t="str">
        <f>IF(D769="","*",VLOOKUP(E769,BS_ATIVIDADE[],3,FALSE))</f>
        <v>*</v>
      </c>
      <c r="G769" s="106"/>
      <c r="H769" s="106"/>
      <c r="I769" s="105"/>
      <c r="J769" s="105"/>
      <c r="K769" s="105"/>
      <c r="L769" s="127" t="str" cm="1">
        <f t="array" ref="L7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69" s="127" t="str" cm="1">
        <f t="array" ref="M7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69" s="106"/>
      <c r="O769" s="106"/>
      <c r="P769" s="105"/>
      <c r="Q769" s="9" t="str">
        <f>IF(E769=0, "*", IFERROR(_xlfn.XLOOKUP(E769, BS_ATIVIDADE[ATIVIDADE], BS_ATIVIDADE[UNIDADE]), "*"))</f>
        <v>*</v>
      </c>
      <c r="R769" s="128" t="str" cm="1">
        <f t="array" ref="R7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69" s="128" t="str" cm="1">
        <f t="array" ref="S7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69" s="10" t="str" cm="1">
        <f t="array" ref="T7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69" s="105"/>
      <c r="V769" s="151"/>
      <c r="W769" s="104"/>
      <c r="X769" s="129"/>
      <c r="Y769" s="104"/>
      <c r="Z769" s="105"/>
      <c r="AA769" s="103"/>
      <c r="AB769" s="152"/>
      <c r="AC769" s="107"/>
      <c r="AD769" s="105"/>
      <c r="AE769" s="105"/>
      <c r="AF769" s="105"/>
      <c r="AG769" s="14"/>
      <c r="AH769" s="126" t="str">
        <f>IF(BS_CONTROLE[[#This Row],[Atividade]]=0, "-", BS_CONTROLE[[#This Row],[Atividade]])</f>
        <v>-</v>
      </c>
      <c r="AI769" s="8" t="str">
        <f>IF(BS_CONTROLE[[#This Row],[Atividade]]=0, "-", BS_CONTROLE[[#This Row],[Atividade]])</f>
        <v>-</v>
      </c>
      <c r="AJ769" s="30">
        <f>BS_CONTROLE[[#This Row],[Local - Partida]]</f>
        <v>0</v>
      </c>
      <c r="AK769" s="30">
        <f>BS_CONTROLE[[#This Row],[Local - Encerramento]]</f>
        <v>0</v>
      </c>
      <c r="AL769" s="105" t="str">
        <f>IF(BS_CONTROLE[[#This Row],[Entre - Estações]]=0, "-", BS_CONTROLE[[#This Row],[Entre - Estações]])</f>
        <v>-</v>
      </c>
      <c r="AM769" s="105" t="str">
        <f>IF(BS_CONTROLE[[#This Row],[SB]]=0, "-", BS_CONTROLE[[#This Row],[SB]])</f>
        <v>-</v>
      </c>
      <c r="AN769" s="105" t="str">
        <f>IF(BS_CONTROLE[[#This Row],[SUB]]=0, "-", BS_CONTROLE[[#This Row],[SUB]])</f>
        <v>-</v>
      </c>
      <c r="AO769" s="105">
        <f>BS_CONTROLE[[#This Row],[KM - Inicio]]</f>
        <v>0</v>
      </c>
      <c r="AP769" s="105">
        <f>BS_CONTROLE[[#This Row],[KM - Inicio]]</f>
        <v>0</v>
      </c>
      <c r="AQ769" s="108"/>
      <c r="AR769" s="108"/>
      <c r="AS769" s="108"/>
      <c r="AT769" s="135"/>
      <c r="AU769" s="135"/>
      <c r="AV769" s="13"/>
      <c r="AW769" s="13"/>
      <c r="AX769" s="176" t="str">
        <f>IF(D769="","*",IFERROR(IF(ISODD(COUNT(AR769:AW769)),"ERRO",SUM((AS769-AR769),(AU769-AT769),(AW769-AV769))),"ERRO"))</f>
        <v>*</v>
      </c>
      <c r="AY769" s="153"/>
      <c r="AZ769" s="109"/>
      <c r="BA769" s="9" t="str">
        <f>IFERROR(_xlfn.XLOOKUP(AH769, BS_ATIVIDADE[ATIVIDADE],BS_ATIVIDADE[UNIDADE] ), "*")</f>
        <v>*</v>
      </c>
      <c r="BB769" s="12" t="str" cm="1">
        <f t="array" ref="BB7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69" s="12" t="str" cm="1">
        <f t="array" ref="BC7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69" s="10" t="str" cm="1">
        <f t="array" ref="BD7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69" s="150"/>
      <c r="BF769" s="15"/>
      <c r="BG769" s="16"/>
      <c r="BH769" s="16"/>
      <c r="BI769" s="16"/>
      <c r="BJ769" s="17"/>
      <c r="BK769" s="15"/>
      <c r="BL769" s="130"/>
      <c r="BM769" s="130"/>
      <c r="BN769" s="130"/>
      <c r="BO769" s="17"/>
      <c r="BP769" s="11" t="str">
        <f t="shared" si="42"/>
        <v>Aderente</v>
      </c>
      <c r="BQ769" s="18" t="str">
        <f>IF(OR(B769="",E769=""),"*",AX769/O769)</f>
        <v>*</v>
      </c>
      <c r="BR769" s="18" t="str">
        <f>IF(OR(B769="",E769=""),"*",AZ769/P769)</f>
        <v>*</v>
      </c>
      <c r="BS769" s="210" t="str">
        <f t="shared" si="43"/>
        <v/>
      </c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</row>
    <row r="770" spans="1:122">
      <c r="A770" s="45" t="str">
        <f t="shared" si="41"/>
        <v/>
      </c>
      <c r="B770" s="102"/>
      <c r="C770" s="134" t="str">
        <f>IF(BS_CONTROLE[[#This Row],[DATA]]="","",WEEKNUM(BS_CONTROLE[[#This Row],[DATA]]))</f>
        <v/>
      </c>
      <c r="D770" s="104"/>
      <c r="E770" s="126"/>
      <c r="F770" s="142" t="str">
        <f>IF(D770="","*",VLOOKUP(E770,BS_ATIVIDADE[],3,FALSE))</f>
        <v>*</v>
      </c>
      <c r="G770" s="106"/>
      <c r="H770" s="106"/>
      <c r="I770" s="105"/>
      <c r="J770" s="105"/>
      <c r="K770" s="105"/>
      <c r="L770" s="127" t="str" cm="1">
        <f t="array" ref="L7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0" s="127" t="str" cm="1">
        <f t="array" ref="M7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0" s="106"/>
      <c r="O770" s="106"/>
      <c r="P770" s="105"/>
      <c r="Q770" s="9" t="str">
        <f>IF(E770=0, "*", IFERROR(_xlfn.XLOOKUP(E770, BS_ATIVIDADE[ATIVIDADE], BS_ATIVIDADE[UNIDADE]), "*"))</f>
        <v>*</v>
      </c>
      <c r="R770" s="128" t="str" cm="1">
        <f t="array" ref="R7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0" s="128" t="str" cm="1">
        <f t="array" ref="S7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0" s="10" t="str" cm="1">
        <f t="array" ref="T7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0" s="105"/>
      <c r="V770" s="151"/>
      <c r="W770" s="104"/>
      <c r="X770" s="129"/>
      <c r="Y770" s="104"/>
      <c r="Z770" s="105"/>
      <c r="AA770" s="103"/>
      <c r="AB770" s="152"/>
      <c r="AC770" s="107"/>
      <c r="AD770" s="105"/>
      <c r="AE770" s="105"/>
      <c r="AF770" s="105"/>
      <c r="AG770" s="14"/>
      <c r="AH770" s="126" t="str">
        <f>IF(BS_CONTROLE[[#This Row],[Atividade]]=0, "-", BS_CONTROLE[[#This Row],[Atividade]])</f>
        <v>-</v>
      </c>
      <c r="AI770" s="8" t="str">
        <f>IF(BS_CONTROLE[[#This Row],[Atividade]]=0, "-", BS_CONTROLE[[#This Row],[Atividade]])</f>
        <v>-</v>
      </c>
      <c r="AJ770" s="30">
        <f>BS_CONTROLE[[#This Row],[Local - Partida]]</f>
        <v>0</v>
      </c>
      <c r="AK770" s="30">
        <f>BS_CONTROLE[[#This Row],[Local - Encerramento]]</f>
        <v>0</v>
      </c>
      <c r="AL770" s="105" t="str">
        <f>IF(BS_CONTROLE[[#This Row],[Entre - Estações]]=0, "-", BS_CONTROLE[[#This Row],[Entre - Estações]])</f>
        <v>-</v>
      </c>
      <c r="AM770" s="105" t="str">
        <f>IF(BS_CONTROLE[[#This Row],[SB]]=0, "-", BS_CONTROLE[[#This Row],[SB]])</f>
        <v>-</v>
      </c>
      <c r="AN770" s="105" t="str">
        <f>IF(BS_CONTROLE[[#This Row],[SUB]]=0, "-", BS_CONTROLE[[#This Row],[SUB]])</f>
        <v>-</v>
      </c>
      <c r="AO770" s="105">
        <f>BS_CONTROLE[[#This Row],[KM - Inicio]]</f>
        <v>0</v>
      </c>
      <c r="AP770" s="105">
        <f>BS_CONTROLE[[#This Row],[KM - Inicio]]</f>
        <v>0</v>
      </c>
      <c r="AQ770" s="108"/>
      <c r="AR770" s="108"/>
      <c r="AS770" s="108"/>
      <c r="AT770" s="135"/>
      <c r="AU770" s="135"/>
      <c r="AV770" s="13"/>
      <c r="AW770" s="13"/>
      <c r="AX770" s="176" t="str">
        <f>IF(D770="","*",IFERROR(IF(ISODD(COUNT(AR770:AW770)),"ERRO",SUM((AS770-AR770),(AU770-AT770),(AW770-AV770))),"ERRO"))</f>
        <v>*</v>
      </c>
      <c r="AY770" s="153"/>
      <c r="AZ770" s="109"/>
      <c r="BA770" s="9" t="str">
        <f>IFERROR(_xlfn.XLOOKUP(AH770, BS_ATIVIDADE[ATIVIDADE],BS_ATIVIDADE[UNIDADE] ), "*")</f>
        <v>*</v>
      </c>
      <c r="BB770" s="12" t="str" cm="1">
        <f t="array" ref="BB7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0" s="12" t="str" cm="1">
        <f t="array" ref="BC7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0" s="10" t="str" cm="1">
        <f t="array" ref="BD7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0" s="150"/>
      <c r="BF770" s="15"/>
      <c r="BG770" s="16"/>
      <c r="BH770" s="16"/>
      <c r="BI770" s="16"/>
      <c r="BJ770" s="17"/>
      <c r="BK770" s="15"/>
      <c r="BL770" s="130"/>
      <c r="BM770" s="130"/>
      <c r="BN770" s="130"/>
      <c r="BO770" s="17"/>
      <c r="BP770" s="11" t="str">
        <f t="shared" si="42"/>
        <v>Aderente</v>
      </c>
      <c r="BQ770" s="18" t="str">
        <f>IF(OR(B770="",E770=""),"*",AX770/O770)</f>
        <v>*</v>
      </c>
      <c r="BR770" s="18" t="str">
        <f>IF(OR(B770="",E770=""),"*",AZ770/P770)</f>
        <v>*</v>
      </c>
      <c r="BS770" s="210" t="str">
        <f t="shared" si="43"/>
        <v/>
      </c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</row>
    <row r="771" spans="1:122">
      <c r="A771" s="45" t="str">
        <f t="shared" si="41"/>
        <v/>
      </c>
      <c r="B771" s="102"/>
      <c r="C771" s="134" t="str">
        <f>IF(BS_CONTROLE[[#This Row],[DATA]]="","",WEEKNUM(BS_CONTROLE[[#This Row],[DATA]]))</f>
        <v/>
      </c>
      <c r="D771" s="104"/>
      <c r="E771" s="126"/>
      <c r="F771" s="142" t="str">
        <f>IF(D771="","*",VLOOKUP(E771,BS_ATIVIDADE[],3,FALSE))</f>
        <v>*</v>
      </c>
      <c r="G771" s="106"/>
      <c r="H771" s="106"/>
      <c r="I771" s="105"/>
      <c r="J771" s="105"/>
      <c r="K771" s="105"/>
      <c r="L771" s="127" t="str" cm="1">
        <f t="array" ref="L7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1" s="127" t="str" cm="1">
        <f t="array" ref="M7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1" s="106"/>
      <c r="O771" s="106"/>
      <c r="P771" s="105"/>
      <c r="Q771" s="9" t="str">
        <f>IF(E771=0, "*", IFERROR(_xlfn.XLOOKUP(E771, BS_ATIVIDADE[ATIVIDADE], BS_ATIVIDADE[UNIDADE]), "*"))</f>
        <v>*</v>
      </c>
      <c r="R771" s="128" t="str" cm="1">
        <f t="array" ref="R7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1" s="128" t="str" cm="1">
        <f t="array" ref="S7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1" s="10" t="str" cm="1">
        <f t="array" ref="T7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1" s="105"/>
      <c r="V771" s="151"/>
      <c r="W771" s="104"/>
      <c r="X771" s="129"/>
      <c r="Y771" s="104"/>
      <c r="Z771" s="105"/>
      <c r="AA771" s="103"/>
      <c r="AB771" s="152"/>
      <c r="AC771" s="107"/>
      <c r="AD771" s="105"/>
      <c r="AE771" s="105"/>
      <c r="AF771" s="105"/>
      <c r="AG771" s="14"/>
      <c r="AH771" s="126" t="str">
        <f>IF(BS_CONTROLE[[#This Row],[Atividade]]=0, "-", BS_CONTROLE[[#This Row],[Atividade]])</f>
        <v>-</v>
      </c>
      <c r="AI771" s="8" t="str">
        <f>IF(BS_CONTROLE[[#This Row],[Atividade]]=0, "-", BS_CONTROLE[[#This Row],[Atividade]])</f>
        <v>-</v>
      </c>
      <c r="AJ771" s="30">
        <f>BS_CONTROLE[[#This Row],[Local - Partida]]</f>
        <v>0</v>
      </c>
      <c r="AK771" s="30">
        <f>BS_CONTROLE[[#This Row],[Local - Encerramento]]</f>
        <v>0</v>
      </c>
      <c r="AL771" s="105" t="str">
        <f>IF(BS_CONTROLE[[#This Row],[Entre - Estações]]=0, "-", BS_CONTROLE[[#This Row],[Entre - Estações]])</f>
        <v>-</v>
      </c>
      <c r="AM771" s="105" t="str">
        <f>IF(BS_CONTROLE[[#This Row],[SB]]=0, "-", BS_CONTROLE[[#This Row],[SB]])</f>
        <v>-</v>
      </c>
      <c r="AN771" s="105" t="str">
        <f>IF(BS_CONTROLE[[#This Row],[SUB]]=0, "-", BS_CONTROLE[[#This Row],[SUB]])</f>
        <v>-</v>
      </c>
      <c r="AO771" s="105">
        <f>BS_CONTROLE[[#This Row],[KM - Inicio]]</f>
        <v>0</v>
      </c>
      <c r="AP771" s="105">
        <f>BS_CONTROLE[[#This Row],[KM - Inicio]]</f>
        <v>0</v>
      </c>
      <c r="AQ771" s="108"/>
      <c r="AR771" s="108"/>
      <c r="AS771" s="108"/>
      <c r="AT771" s="135"/>
      <c r="AU771" s="135"/>
      <c r="AV771" s="13"/>
      <c r="AW771" s="13"/>
      <c r="AX771" s="176" t="str">
        <f>IF(D771="","*",IFERROR(IF(ISODD(COUNT(AR771:AW771)),"ERRO",SUM((AS771-AR771),(AU771-AT771),(AW771-AV771))),"ERRO"))</f>
        <v>*</v>
      </c>
      <c r="AY771" s="153"/>
      <c r="AZ771" s="109"/>
      <c r="BA771" s="9" t="str">
        <f>IFERROR(_xlfn.XLOOKUP(AH771, BS_ATIVIDADE[ATIVIDADE],BS_ATIVIDADE[UNIDADE] ), "*")</f>
        <v>*</v>
      </c>
      <c r="BB771" s="12" t="str" cm="1">
        <f t="array" ref="BB7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1" s="12" t="str" cm="1">
        <f t="array" ref="BC7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1" s="10" t="str" cm="1">
        <f t="array" ref="BD7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1" s="150"/>
      <c r="BF771" s="15"/>
      <c r="BG771" s="16"/>
      <c r="BH771" s="16"/>
      <c r="BI771" s="16"/>
      <c r="BJ771" s="17"/>
      <c r="BK771" s="15"/>
      <c r="BL771" s="130"/>
      <c r="BM771" s="130"/>
      <c r="BN771" s="130"/>
      <c r="BO771" s="17"/>
      <c r="BP771" s="11" t="str">
        <f t="shared" si="42"/>
        <v>Aderente</v>
      </c>
      <c r="BQ771" s="18" t="str">
        <f>IF(OR(B771="",E771=""),"*",AX771/O771)</f>
        <v>*</v>
      </c>
      <c r="BR771" s="18" t="str">
        <f>IF(OR(B771="",E771=""),"*",AZ771/P771)</f>
        <v>*</v>
      </c>
      <c r="BS771" s="210" t="str">
        <f t="shared" si="43"/>
        <v/>
      </c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</row>
    <row r="772" spans="1:122">
      <c r="A772" s="45" t="str">
        <f t="shared" si="41"/>
        <v/>
      </c>
      <c r="B772" s="102"/>
      <c r="C772" s="134" t="str">
        <f>IF(BS_CONTROLE[[#This Row],[DATA]]="","",WEEKNUM(BS_CONTROLE[[#This Row],[DATA]]))</f>
        <v/>
      </c>
      <c r="D772" s="104"/>
      <c r="E772" s="126"/>
      <c r="F772" s="142" t="str">
        <f>IF(D772="","*",VLOOKUP(E772,BS_ATIVIDADE[],3,FALSE))</f>
        <v>*</v>
      </c>
      <c r="G772" s="106"/>
      <c r="H772" s="106"/>
      <c r="I772" s="105"/>
      <c r="J772" s="105"/>
      <c r="K772" s="105"/>
      <c r="L772" s="127" t="str" cm="1">
        <f t="array" ref="L7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2" s="127" t="str" cm="1">
        <f t="array" ref="M7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2" s="106"/>
      <c r="O772" s="106"/>
      <c r="P772" s="105"/>
      <c r="Q772" s="9" t="str">
        <f>IF(E772=0, "*", IFERROR(_xlfn.XLOOKUP(E772, BS_ATIVIDADE[ATIVIDADE], BS_ATIVIDADE[UNIDADE]), "*"))</f>
        <v>*</v>
      </c>
      <c r="R772" s="128" t="str" cm="1">
        <f t="array" ref="R7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2" s="128" t="str" cm="1">
        <f t="array" ref="S7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2" s="10" t="str" cm="1">
        <f t="array" ref="T7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2" s="105"/>
      <c r="V772" s="151"/>
      <c r="W772" s="104"/>
      <c r="X772" s="129"/>
      <c r="Y772" s="104"/>
      <c r="Z772" s="105"/>
      <c r="AA772" s="103"/>
      <c r="AB772" s="152"/>
      <c r="AC772" s="107"/>
      <c r="AD772" s="105"/>
      <c r="AE772" s="105"/>
      <c r="AF772" s="105"/>
      <c r="AG772" s="14"/>
      <c r="AH772" s="126" t="str">
        <f>IF(BS_CONTROLE[[#This Row],[Atividade]]=0, "-", BS_CONTROLE[[#This Row],[Atividade]])</f>
        <v>-</v>
      </c>
      <c r="AI772" s="8" t="str">
        <f>IF(BS_CONTROLE[[#This Row],[Atividade]]=0, "-", BS_CONTROLE[[#This Row],[Atividade]])</f>
        <v>-</v>
      </c>
      <c r="AJ772" s="30">
        <f>BS_CONTROLE[[#This Row],[Local - Partida]]</f>
        <v>0</v>
      </c>
      <c r="AK772" s="30">
        <f>BS_CONTROLE[[#This Row],[Local - Encerramento]]</f>
        <v>0</v>
      </c>
      <c r="AL772" s="105" t="str">
        <f>IF(BS_CONTROLE[[#This Row],[Entre - Estações]]=0, "-", BS_CONTROLE[[#This Row],[Entre - Estações]])</f>
        <v>-</v>
      </c>
      <c r="AM772" s="105" t="str">
        <f>IF(BS_CONTROLE[[#This Row],[SB]]=0, "-", BS_CONTROLE[[#This Row],[SB]])</f>
        <v>-</v>
      </c>
      <c r="AN772" s="105" t="str">
        <f>IF(BS_CONTROLE[[#This Row],[SUB]]=0, "-", BS_CONTROLE[[#This Row],[SUB]])</f>
        <v>-</v>
      </c>
      <c r="AO772" s="105">
        <f>BS_CONTROLE[[#This Row],[KM - Inicio]]</f>
        <v>0</v>
      </c>
      <c r="AP772" s="105">
        <f>BS_CONTROLE[[#This Row],[KM - Inicio]]</f>
        <v>0</v>
      </c>
      <c r="AQ772" s="108"/>
      <c r="AR772" s="108"/>
      <c r="AS772" s="108"/>
      <c r="AT772" s="135"/>
      <c r="AU772" s="135"/>
      <c r="AV772" s="13"/>
      <c r="AW772" s="13"/>
      <c r="AX772" s="176" t="str">
        <f>IF(D772="","*",IFERROR(IF(ISODD(COUNT(AR772:AW772)),"ERRO",SUM((AS772-AR772),(AU772-AT772),(AW772-AV772))),"ERRO"))</f>
        <v>*</v>
      </c>
      <c r="AY772" s="153"/>
      <c r="AZ772" s="109"/>
      <c r="BA772" s="9" t="str">
        <f>IFERROR(_xlfn.XLOOKUP(AH772, BS_ATIVIDADE[ATIVIDADE],BS_ATIVIDADE[UNIDADE] ), "*")</f>
        <v>*</v>
      </c>
      <c r="BB772" s="12" t="str" cm="1">
        <f t="array" ref="BB7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2" s="12" t="str" cm="1">
        <f t="array" ref="BC7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2" s="10" t="str" cm="1">
        <f t="array" ref="BD7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2" s="150"/>
      <c r="BF772" s="15"/>
      <c r="BG772" s="16"/>
      <c r="BH772" s="16"/>
      <c r="BI772" s="16"/>
      <c r="BJ772" s="17"/>
      <c r="BK772" s="15"/>
      <c r="BL772" s="130"/>
      <c r="BM772" s="130"/>
      <c r="BN772" s="130"/>
      <c r="BO772" s="17"/>
      <c r="BP772" s="11" t="str">
        <f t="shared" si="42"/>
        <v>Aderente</v>
      </c>
      <c r="BQ772" s="18" t="str">
        <f>IF(OR(B772="",E772=""),"*",AX772/O772)</f>
        <v>*</v>
      </c>
      <c r="BR772" s="18" t="str">
        <f>IF(OR(B772="",E772=""),"*",AZ772/P772)</f>
        <v>*</v>
      </c>
      <c r="BS772" s="210" t="str">
        <f t="shared" si="43"/>
        <v/>
      </c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</row>
    <row r="773" spans="1:122">
      <c r="A773" s="45" t="str">
        <f t="shared" si="41"/>
        <v/>
      </c>
      <c r="B773" s="102"/>
      <c r="C773" s="134" t="str">
        <f>IF(BS_CONTROLE[[#This Row],[DATA]]="","",WEEKNUM(BS_CONTROLE[[#This Row],[DATA]]))</f>
        <v/>
      </c>
      <c r="D773" s="104"/>
      <c r="E773" s="126"/>
      <c r="F773" s="142" t="str">
        <f>IF(D773="","*",VLOOKUP(E773,BS_ATIVIDADE[],3,FALSE))</f>
        <v>*</v>
      </c>
      <c r="G773" s="106"/>
      <c r="H773" s="106"/>
      <c r="I773" s="105"/>
      <c r="J773" s="105"/>
      <c r="K773" s="105"/>
      <c r="L773" s="127" t="str" cm="1">
        <f t="array" ref="L7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3" s="127" t="str" cm="1">
        <f t="array" ref="M7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3" s="106"/>
      <c r="O773" s="106"/>
      <c r="P773" s="105"/>
      <c r="Q773" s="9" t="str">
        <f>IF(E773=0, "*", IFERROR(_xlfn.XLOOKUP(E773, BS_ATIVIDADE[ATIVIDADE], BS_ATIVIDADE[UNIDADE]), "*"))</f>
        <v>*</v>
      </c>
      <c r="R773" s="128" t="str" cm="1">
        <f t="array" ref="R7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3" s="128" t="str" cm="1">
        <f t="array" ref="S7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3" s="10" t="str" cm="1">
        <f t="array" ref="T7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3" s="105"/>
      <c r="V773" s="151"/>
      <c r="W773" s="104"/>
      <c r="X773" s="129"/>
      <c r="Y773" s="104"/>
      <c r="Z773" s="105"/>
      <c r="AA773" s="103"/>
      <c r="AB773" s="152"/>
      <c r="AC773" s="107"/>
      <c r="AD773" s="105"/>
      <c r="AE773" s="105"/>
      <c r="AF773" s="105"/>
      <c r="AG773" s="14"/>
      <c r="AH773" s="126" t="str">
        <f>IF(BS_CONTROLE[[#This Row],[Atividade]]=0, "-", BS_CONTROLE[[#This Row],[Atividade]])</f>
        <v>-</v>
      </c>
      <c r="AI773" s="8" t="str">
        <f>IF(BS_CONTROLE[[#This Row],[Atividade]]=0, "-", BS_CONTROLE[[#This Row],[Atividade]])</f>
        <v>-</v>
      </c>
      <c r="AJ773" s="30">
        <f>BS_CONTROLE[[#This Row],[Local - Partida]]</f>
        <v>0</v>
      </c>
      <c r="AK773" s="30">
        <f>BS_CONTROLE[[#This Row],[Local - Encerramento]]</f>
        <v>0</v>
      </c>
      <c r="AL773" s="105" t="str">
        <f>IF(BS_CONTROLE[[#This Row],[Entre - Estações]]=0, "-", BS_CONTROLE[[#This Row],[Entre - Estações]])</f>
        <v>-</v>
      </c>
      <c r="AM773" s="105" t="str">
        <f>IF(BS_CONTROLE[[#This Row],[SB]]=0, "-", BS_CONTROLE[[#This Row],[SB]])</f>
        <v>-</v>
      </c>
      <c r="AN773" s="105" t="str">
        <f>IF(BS_CONTROLE[[#This Row],[SUB]]=0, "-", BS_CONTROLE[[#This Row],[SUB]])</f>
        <v>-</v>
      </c>
      <c r="AO773" s="105">
        <f>BS_CONTROLE[[#This Row],[KM - Inicio]]</f>
        <v>0</v>
      </c>
      <c r="AP773" s="105">
        <f>BS_CONTROLE[[#This Row],[KM - Inicio]]</f>
        <v>0</v>
      </c>
      <c r="AQ773" s="108"/>
      <c r="AR773" s="108"/>
      <c r="AS773" s="108"/>
      <c r="AT773" s="135"/>
      <c r="AU773" s="135"/>
      <c r="AV773" s="13"/>
      <c r="AW773" s="13"/>
      <c r="AX773" s="176" t="str">
        <f>IF(D773="","*",IFERROR(IF(ISODD(COUNT(AR773:AW773)),"ERRO",SUM((AS773-AR773),(AU773-AT773),(AW773-AV773))),"ERRO"))</f>
        <v>*</v>
      </c>
      <c r="AY773" s="153"/>
      <c r="AZ773" s="109"/>
      <c r="BA773" s="9" t="str">
        <f>IFERROR(_xlfn.XLOOKUP(AH773, BS_ATIVIDADE[ATIVIDADE],BS_ATIVIDADE[UNIDADE] ), "*")</f>
        <v>*</v>
      </c>
      <c r="BB773" s="12" t="str" cm="1">
        <f t="array" ref="BB7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3" s="12" t="str" cm="1">
        <f t="array" ref="BC7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3" s="10" t="str" cm="1">
        <f t="array" ref="BD7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3" s="150"/>
      <c r="BF773" s="15"/>
      <c r="BG773" s="16"/>
      <c r="BH773" s="16"/>
      <c r="BI773" s="16"/>
      <c r="BJ773" s="17"/>
      <c r="BK773" s="15"/>
      <c r="BL773" s="130"/>
      <c r="BM773" s="130"/>
      <c r="BN773" s="130"/>
      <c r="BO773" s="17"/>
      <c r="BP773" s="11" t="str">
        <f t="shared" si="42"/>
        <v>Aderente</v>
      </c>
      <c r="BQ773" s="18" t="str">
        <f>IF(OR(B773="",E773=""),"*",AX773/O773)</f>
        <v>*</v>
      </c>
      <c r="BR773" s="18" t="str">
        <f>IF(OR(B773="",E773=""),"*",AZ773/P773)</f>
        <v>*</v>
      </c>
      <c r="BS773" s="210" t="str">
        <f t="shared" si="43"/>
        <v/>
      </c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</row>
    <row r="774" spans="1:122">
      <c r="A774" s="45" t="str">
        <f t="shared" si="41"/>
        <v/>
      </c>
      <c r="B774" s="102"/>
      <c r="C774" s="134" t="str">
        <f>IF(BS_CONTROLE[[#This Row],[DATA]]="","",WEEKNUM(BS_CONTROLE[[#This Row],[DATA]]))</f>
        <v/>
      </c>
      <c r="D774" s="104"/>
      <c r="E774" s="126"/>
      <c r="F774" s="142" t="str">
        <f>IF(D774="","*",VLOOKUP(E774,BS_ATIVIDADE[],3,FALSE))</f>
        <v>*</v>
      </c>
      <c r="G774" s="106"/>
      <c r="H774" s="106"/>
      <c r="I774" s="105"/>
      <c r="J774" s="105"/>
      <c r="K774" s="105"/>
      <c r="L774" s="127" t="str" cm="1">
        <f t="array" ref="L7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4" s="127" t="str" cm="1">
        <f t="array" ref="M7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4" s="106"/>
      <c r="O774" s="106"/>
      <c r="P774" s="105"/>
      <c r="Q774" s="9" t="str">
        <f>IF(E774=0, "*", IFERROR(_xlfn.XLOOKUP(E774, BS_ATIVIDADE[ATIVIDADE], BS_ATIVIDADE[UNIDADE]), "*"))</f>
        <v>*</v>
      </c>
      <c r="R774" s="128" t="str" cm="1">
        <f t="array" ref="R7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4" s="128" t="str" cm="1">
        <f t="array" ref="S7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4" s="10" t="str" cm="1">
        <f t="array" ref="T7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4" s="105"/>
      <c r="V774" s="151"/>
      <c r="W774" s="104"/>
      <c r="X774" s="129"/>
      <c r="Y774" s="104"/>
      <c r="Z774" s="105"/>
      <c r="AA774" s="103"/>
      <c r="AB774" s="152"/>
      <c r="AC774" s="107"/>
      <c r="AD774" s="105"/>
      <c r="AE774" s="105"/>
      <c r="AF774" s="105"/>
      <c r="AG774" s="14"/>
      <c r="AH774" s="126" t="str">
        <f>IF(BS_CONTROLE[[#This Row],[Atividade]]=0, "-", BS_CONTROLE[[#This Row],[Atividade]])</f>
        <v>-</v>
      </c>
      <c r="AI774" s="8" t="str">
        <f>IF(BS_CONTROLE[[#This Row],[Atividade]]=0, "-", BS_CONTROLE[[#This Row],[Atividade]])</f>
        <v>-</v>
      </c>
      <c r="AJ774" s="30">
        <f>BS_CONTROLE[[#This Row],[Local - Partida]]</f>
        <v>0</v>
      </c>
      <c r="AK774" s="30">
        <f>BS_CONTROLE[[#This Row],[Local - Encerramento]]</f>
        <v>0</v>
      </c>
      <c r="AL774" s="105" t="str">
        <f>IF(BS_CONTROLE[[#This Row],[Entre - Estações]]=0, "-", BS_CONTROLE[[#This Row],[Entre - Estações]])</f>
        <v>-</v>
      </c>
      <c r="AM774" s="105" t="str">
        <f>IF(BS_CONTROLE[[#This Row],[SB]]=0, "-", BS_CONTROLE[[#This Row],[SB]])</f>
        <v>-</v>
      </c>
      <c r="AN774" s="105" t="str">
        <f>IF(BS_CONTROLE[[#This Row],[SUB]]=0, "-", BS_CONTROLE[[#This Row],[SUB]])</f>
        <v>-</v>
      </c>
      <c r="AO774" s="105">
        <f>BS_CONTROLE[[#This Row],[KM - Inicio]]</f>
        <v>0</v>
      </c>
      <c r="AP774" s="105">
        <f>BS_CONTROLE[[#This Row],[KM - Inicio]]</f>
        <v>0</v>
      </c>
      <c r="AQ774" s="108"/>
      <c r="AR774" s="108"/>
      <c r="AS774" s="108"/>
      <c r="AT774" s="135"/>
      <c r="AU774" s="135"/>
      <c r="AV774" s="13"/>
      <c r="AW774" s="13"/>
      <c r="AX774" s="176" t="str">
        <f>IF(D774="","*",IFERROR(IF(ISODD(COUNT(AR774:AW774)),"ERRO",SUM((AS774-AR774),(AU774-AT774),(AW774-AV774))),"ERRO"))</f>
        <v>*</v>
      </c>
      <c r="AY774" s="153"/>
      <c r="AZ774" s="109"/>
      <c r="BA774" s="9" t="str">
        <f>IFERROR(_xlfn.XLOOKUP(AH774, BS_ATIVIDADE[ATIVIDADE],BS_ATIVIDADE[UNIDADE] ), "*")</f>
        <v>*</v>
      </c>
      <c r="BB774" s="12" t="str" cm="1">
        <f t="array" ref="BB7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4" s="12" t="str" cm="1">
        <f t="array" ref="BC7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4" s="10" t="str" cm="1">
        <f t="array" ref="BD7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4" s="150"/>
      <c r="BF774" s="15"/>
      <c r="BG774" s="16"/>
      <c r="BH774" s="16"/>
      <c r="BI774" s="16"/>
      <c r="BJ774" s="17"/>
      <c r="BK774" s="15"/>
      <c r="BL774" s="130"/>
      <c r="BM774" s="130"/>
      <c r="BN774" s="130"/>
      <c r="BO774" s="17"/>
      <c r="BP774" s="11" t="str">
        <f t="shared" si="42"/>
        <v>Aderente</v>
      </c>
      <c r="BQ774" s="18" t="str">
        <f>IF(OR(B774="",E774=""),"*",AX774/O774)</f>
        <v>*</v>
      </c>
      <c r="BR774" s="18" t="str">
        <f>IF(OR(B774="",E774=""),"*",AZ774/P774)</f>
        <v>*</v>
      </c>
      <c r="BS774" s="210" t="str">
        <f t="shared" si="43"/>
        <v/>
      </c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</row>
    <row r="775" spans="1:122">
      <c r="A775" s="45" t="str">
        <f t="shared" si="41"/>
        <v/>
      </c>
      <c r="B775" s="102"/>
      <c r="C775" s="134" t="str">
        <f>IF(BS_CONTROLE[[#This Row],[DATA]]="","",WEEKNUM(BS_CONTROLE[[#This Row],[DATA]]))</f>
        <v/>
      </c>
      <c r="D775" s="104"/>
      <c r="E775" s="126"/>
      <c r="F775" s="142" t="str">
        <f>IF(D775="","*",VLOOKUP(E775,BS_ATIVIDADE[],3,FALSE))</f>
        <v>*</v>
      </c>
      <c r="G775" s="106"/>
      <c r="H775" s="106"/>
      <c r="I775" s="105"/>
      <c r="J775" s="105"/>
      <c r="K775" s="105"/>
      <c r="L775" s="127" t="str" cm="1">
        <f t="array" ref="L7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5" s="127" t="str" cm="1">
        <f t="array" ref="M7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5" s="106"/>
      <c r="O775" s="106"/>
      <c r="P775" s="105"/>
      <c r="Q775" s="9" t="str">
        <f>IF(E775=0, "*", IFERROR(_xlfn.XLOOKUP(E775, BS_ATIVIDADE[ATIVIDADE], BS_ATIVIDADE[UNIDADE]), "*"))</f>
        <v>*</v>
      </c>
      <c r="R775" s="128" t="str" cm="1">
        <f t="array" ref="R7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5" s="128" t="str" cm="1">
        <f t="array" ref="S7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5" s="10" t="str" cm="1">
        <f t="array" ref="T7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5" s="105"/>
      <c r="V775" s="151"/>
      <c r="W775" s="104"/>
      <c r="X775" s="129"/>
      <c r="Y775" s="104"/>
      <c r="Z775" s="105"/>
      <c r="AA775" s="103"/>
      <c r="AB775" s="152"/>
      <c r="AC775" s="107"/>
      <c r="AD775" s="105"/>
      <c r="AE775" s="105"/>
      <c r="AF775" s="105"/>
      <c r="AG775" s="14"/>
      <c r="AH775" s="126" t="str">
        <f>IF(BS_CONTROLE[[#This Row],[Atividade]]=0, "-", BS_CONTROLE[[#This Row],[Atividade]])</f>
        <v>-</v>
      </c>
      <c r="AI775" s="8" t="str">
        <f>IF(BS_CONTROLE[[#This Row],[Atividade]]=0, "-", BS_CONTROLE[[#This Row],[Atividade]])</f>
        <v>-</v>
      </c>
      <c r="AJ775" s="30">
        <f>BS_CONTROLE[[#This Row],[Local - Partida]]</f>
        <v>0</v>
      </c>
      <c r="AK775" s="30">
        <f>BS_CONTROLE[[#This Row],[Local - Encerramento]]</f>
        <v>0</v>
      </c>
      <c r="AL775" s="105" t="str">
        <f>IF(BS_CONTROLE[[#This Row],[Entre - Estações]]=0, "-", BS_CONTROLE[[#This Row],[Entre - Estações]])</f>
        <v>-</v>
      </c>
      <c r="AM775" s="105" t="str">
        <f>IF(BS_CONTROLE[[#This Row],[SB]]=0, "-", BS_CONTROLE[[#This Row],[SB]])</f>
        <v>-</v>
      </c>
      <c r="AN775" s="105" t="str">
        <f>IF(BS_CONTROLE[[#This Row],[SUB]]=0, "-", BS_CONTROLE[[#This Row],[SUB]])</f>
        <v>-</v>
      </c>
      <c r="AO775" s="105">
        <f>BS_CONTROLE[[#This Row],[KM - Inicio]]</f>
        <v>0</v>
      </c>
      <c r="AP775" s="105">
        <f>BS_CONTROLE[[#This Row],[KM - Inicio]]</f>
        <v>0</v>
      </c>
      <c r="AQ775" s="108"/>
      <c r="AR775" s="108"/>
      <c r="AS775" s="108"/>
      <c r="AT775" s="135"/>
      <c r="AU775" s="135"/>
      <c r="AV775" s="13"/>
      <c r="AW775" s="13"/>
      <c r="AX775" s="176" t="str">
        <f>IF(D775="","*",IFERROR(IF(ISODD(COUNT(AR775:AW775)),"ERRO",SUM((AS775-AR775),(AU775-AT775),(AW775-AV775))),"ERRO"))</f>
        <v>*</v>
      </c>
      <c r="AY775" s="153"/>
      <c r="AZ775" s="109"/>
      <c r="BA775" s="9" t="str">
        <f>IFERROR(_xlfn.XLOOKUP(AH775, BS_ATIVIDADE[ATIVIDADE],BS_ATIVIDADE[UNIDADE] ), "*")</f>
        <v>*</v>
      </c>
      <c r="BB775" s="12" t="str" cm="1">
        <f t="array" ref="BB7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5" s="12" t="str" cm="1">
        <f t="array" ref="BC7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5" s="10" t="str" cm="1">
        <f t="array" ref="BD7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5" s="150"/>
      <c r="BF775" s="15"/>
      <c r="BG775" s="16"/>
      <c r="BH775" s="16"/>
      <c r="BI775" s="16"/>
      <c r="BJ775" s="17"/>
      <c r="BK775" s="15"/>
      <c r="BL775" s="130"/>
      <c r="BM775" s="130"/>
      <c r="BN775" s="130"/>
      <c r="BO775" s="17"/>
      <c r="BP775" s="11" t="str">
        <f t="shared" si="42"/>
        <v>Aderente</v>
      </c>
      <c r="BQ775" s="18" t="str">
        <f>IF(OR(B775="",E775=""),"*",AX775/O775)</f>
        <v>*</v>
      </c>
      <c r="BR775" s="18" t="str">
        <f>IF(OR(B775="",E775=""),"*",AZ775/P775)</f>
        <v>*</v>
      </c>
      <c r="BS775" s="210" t="str">
        <f t="shared" si="43"/>
        <v/>
      </c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</row>
    <row r="776" spans="1:122">
      <c r="A776" s="45" t="str">
        <f t="shared" si="41"/>
        <v/>
      </c>
      <c r="B776" s="102"/>
      <c r="C776" s="134" t="str">
        <f>IF(BS_CONTROLE[[#This Row],[DATA]]="","",WEEKNUM(BS_CONTROLE[[#This Row],[DATA]]))</f>
        <v/>
      </c>
      <c r="D776" s="104"/>
      <c r="E776" s="126"/>
      <c r="F776" s="142" t="str">
        <f>IF(D776="","*",VLOOKUP(E776,BS_ATIVIDADE[],3,FALSE))</f>
        <v>*</v>
      </c>
      <c r="G776" s="106"/>
      <c r="H776" s="106"/>
      <c r="I776" s="105"/>
      <c r="J776" s="105"/>
      <c r="K776" s="105"/>
      <c r="L776" s="127" t="str" cm="1">
        <f t="array" ref="L7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6" s="127" t="str" cm="1">
        <f t="array" ref="M7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6" s="106"/>
      <c r="O776" s="106"/>
      <c r="P776" s="105"/>
      <c r="Q776" s="9" t="str">
        <f>IF(E776=0, "*", IFERROR(_xlfn.XLOOKUP(E776, BS_ATIVIDADE[ATIVIDADE], BS_ATIVIDADE[UNIDADE]), "*"))</f>
        <v>*</v>
      </c>
      <c r="R776" s="128" t="str" cm="1">
        <f t="array" ref="R7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6" s="128" t="str" cm="1">
        <f t="array" ref="S7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6" s="10" t="str" cm="1">
        <f t="array" ref="T7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6" s="105"/>
      <c r="V776" s="151"/>
      <c r="W776" s="104"/>
      <c r="X776" s="129"/>
      <c r="Y776" s="104"/>
      <c r="Z776" s="105"/>
      <c r="AA776" s="103"/>
      <c r="AB776" s="152"/>
      <c r="AC776" s="107"/>
      <c r="AD776" s="105"/>
      <c r="AE776" s="105"/>
      <c r="AF776" s="105"/>
      <c r="AG776" s="14"/>
      <c r="AH776" s="126" t="str">
        <f>IF(BS_CONTROLE[[#This Row],[Atividade]]=0, "-", BS_CONTROLE[[#This Row],[Atividade]])</f>
        <v>-</v>
      </c>
      <c r="AI776" s="8" t="str">
        <f>IF(BS_CONTROLE[[#This Row],[Atividade]]=0, "-", BS_CONTROLE[[#This Row],[Atividade]])</f>
        <v>-</v>
      </c>
      <c r="AJ776" s="30">
        <f>BS_CONTROLE[[#This Row],[Local - Partida]]</f>
        <v>0</v>
      </c>
      <c r="AK776" s="30">
        <f>BS_CONTROLE[[#This Row],[Local - Encerramento]]</f>
        <v>0</v>
      </c>
      <c r="AL776" s="105" t="str">
        <f>IF(BS_CONTROLE[[#This Row],[Entre - Estações]]=0, "-", BS_CONTROLE[[#This Row],[Entre - Estações]])</f>
        <v>-</v>
      </c>
      <c r="AM776" s="105" t="str">
        <f>IF(BS_CONTROLE[[#This Row],[SB]]=0, "-", BS_CONTROLE[[#This Row],[SB]])</f>
        <v>-</v>
      </c>
      <c r="AN776" s="105" t="str">
        <f>IF(BS_CONTROLE[[#This Row],[SUB]]=0, "-", BS_CONTROLE[[#This Row],[SUB]])</f>
        <v>-</v>
      </c>
      <c r="AO776" s="105">
        <f>BS_CONTROLE[[#This Row],[KM - Inicio]]</f>
        <v>0</v>
      </c>
      <c r="AP776" s="105">
        <f>BS_CONTROLE[[#This Row],[KM - Inicio]]</f>
        <v>0</v>
      </c>
      <c r="AQ776" s="108"/>
      <c r="AR776" s="108"/>
      <c r="AS776" s="108"/>
      <c r="AT776" s="135"/>
      <c r="AU776" s="135"/>
      <c r="AV776" s="13"/>
      <c r="AW776" s="13"/>
      <c r="AX776" s="176" t="str">
        <f>IF(D776="","*",IFERROR(IF(ISODD(COUNT(AR776:AW776)),"ERRO",SUM((AS776-AR776),(AU776-AT776),(AW776-AV776))),"ERRO"))</f>
        <v>*</v>
      </c>
      <c r="AY776" s="153"/>
      <c r="AZ776" s="109"/>
      <c r="BA776" s="9" t="str">
        <f>IFERROR(_xlfn.XLOOKUP(AH776, BS_ATIVIDADE[ATIVIDADE],BS_ATIVIDADE[UNIDADE] ), "*")</f>
        <v>*</v>
      </c>
      <c r="BB776" s="12" t="str" cm="1">
        <f t="array" ref="BB7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6" s="12" t="str" cm="1">
        <f t="array" ref="BC7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6" s="10" t="str" cm="1">
        <f t="array" ref="BD7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6" s="150"/>
      <c r="BF776" s="15"/>
      <c r="BG776" s="16"/>
      <c r="BH776" s="16"/>
      <c r="BI776" s="16"/>
      <c r="BJ776" s="17"/>
      <c r="BK776" s="15"/>
      <c r="BL776" s="130"/>
      <c r="BM776" s="130"/>
      <c r="BN776" s="130"/>
      <c r="BO776" s="17"/>
      <c r="BP776" s="11" t="str">
        <f t="shared" si="42"/>
        <v>Aderente</v>
      </c>
      <c r="BQ776" s="18" t="str">
        <f>IF(OR(B776="",E776=""),"*",AX776/O776)</f>
        <v>*</v>
      </c>
      <c r="BR776" s="18" t="str">
        <f>IF(OR(B776="",E776=""),"*",AZ776/P776)</f>
        <v>*</v>
      </c>
      <c r="BS776" s="210" t="str">
        <f t="shared" si="43"/>
        <v/>
      </c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</row>
    <row r="777" spans="1:122">
      <c r="A777" s="45" t="str">
        <f t="shared" si="41"/>
        <v/>
      </c>
      <c r="B777" s="102"/>
      <c r="C777" s="134" t="str">
        <f>IF(BS_CONTROLE[[#This Row],[DATA]]="","",WEEKNUM(BS_CONTROLE[[#This Row],[DATA]]))</f>
        <v/>
      </c>
      <c r="D777" s="104"/>
      <c r="E777" s="126"/>
      <c r="F777" s="142" t="str">
        <f>IF(D777="","*",VLOOKUP(E777,BS_ATIVIDADE[],3,FALSE))</f>
        <v>*</v>
      </c>
      <c r="G777" s="106"/>
      <c r="H777" s="106"/>
      <c r="I777" s="105"/>
      <c r="J777" s="105"/>
      <c r="K777" s="105"/>
      <c r="L777" s="127" t="str" cm="1">
        <f t="array" ref="L7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7" s="127" t="str" cm="1">
        <f t="array" ref="M7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7" s="106"/>
      <c r="O777" s="106"/>
      <c r="P777" s="105"/>
      <c r="Q777" s="9" t="str">
        <f>IF(E777=0, "*", IFERROR(_xlfn.XLOOKUP(E777, BS_ATIVIDADE[ATIVIDADE], BS_ATIVIDADE[UNIDADE]), "*"))</f>
        <v>*</v>
      </c>
      <c r="R777" s="128" t="str" cm="1">
        <f t="array" ref="R7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7" s="128" t="str" cm="1">
        <f t="array" ref="S7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7" s="10" t="str" cm="1">
        <f t="array" ref="T7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7" s="105"/>
      <c r="V777" s="151"/>
      <c r="W777" s="104"/>
      <c r="X777" s="129"/>
      <c r="Y777" s="104"/>
      <c r="Z777" s="105"/>
      <c r="AA777" s="103"/>
      <c r="AB777" s="152"/>
      <c r="AC777" s="107"/>
      <c r="AD777" s="105"/>
      <c r="AE777" s="105"/>
      <c r="AF777" s="105"/>
      <c r="AG777" s="14"/>
      <c r="AH777" s="126" t="str">
        <f>IF(BS_CONTROLE[[#This Row],[Atividade]]=0, "-", BS_CONTROLE[[#This Row],[Atividade]])</f>
        <v>-</v>
      </c>
      <c r="AI777" s="8" t="str">
        <f>IF(BS_CONTROLE[[#This Row],[Atividade]]=0, "-", BS_CONTROLE[[#This Row],[Atividade]])</f>
        <v>-</v>
      </c>
      <c r="AJ777" s="30">
        <f>BS_CONTROLE[[#This Row],[Local - Partida]]</f>
        <v>0</v>
      </c>
      <c r="AK777" s="30">
        <f>BS_CONTROLE[[#This Row],[Local - Encerramento]]</f>
        <v>0</v>
      </c>
      <c r="AL777" s="105" t="str">
        <f>IF(BS_CONTROLE[[#This Row],[Entre - Estações]]=0, "-", BS_CONTROLE[[#This Row],[Entre - Estações]])</f>
        <v>-</v>
      </c>
      <c r="AM777" s="105" t="str">
        <f>IF(BS_CONTROLE[[#This Row],[SB]]=0, "-", BS_CONTROLE[[#This Row],[SB]])</f>
        <v>-</v>
      </c>
      <c r="AN777" s="105" t="str">
        <f>IF(BS_CONTROLE[[#This Row],[SUB]]=0, "-", BS_CONTROLE[[#This Row],[SUB]])</f>
        <v>-</v>
      </c>
      <c r="AO777" s="105">
        <f>BS_CONTROLE[[#This Row],[KM - Inicio]]</f>
        <v>0</v>
      </c>
      <c r="AP777" s="105">
        <f>BS_CONTROLE[[#This Row],[KM - Inicio]]</f>
        <v>0</v>
      </c>
      <c r="AQ777" s="108"/>
      <c r="AR777" s="108"/>
      <c r="AS777" s="108"/>
      <c r="AT777" s="135"/>
      <c r="AU777" s="135"/>
      <c r="AV777" s="13"/>
      <c r="AW777" s="13"/>
      <c r="AX777" s="176" t="str">
        <f>IF(D777="","*",IFERROR(IF(ISODD(COUNT(AR777:AW777)),"ERRO",SUM((AS777-AR777),(AU777-AT777),(AW777-AV777))),"ERRO"))</f>
        <v>*</v>
      </c>
      <c r="AY777" s="153"/>
      <c r="AZ777" s="109"/>
      <c r="BA777" s="9" t="str">
        <f>IFERROR(_xlfn.XLOOKUP(AH777, BS_ATIVIDADE[ATIVIDADE],BS_ATIVIDADE[UNIDADE] ), "*")</f>
        <v>*</v>
      </c>
      <c r="BB777" s="12" t="str" cm="1">
        <f t="array" ref="BB7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7" s="12" t="str" cm="1">
        <f t="array" ref="BC7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7" s="10" t="str" cm="1">
        <f t="array" ref="BD7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7" s="150"/>
      <c r="BF777" s="15"/>
      <c r="BG777" s="16"/>
      <c r="BH777" s="16"/>
      <c r="BI777" s="16"/>
      <c r="BJ777" s="17"/>
      <c r="BK777" s="15"/>
      <c r="BL777" s="130"/>
      <c r="BM777" s="130"/>
      <c r="BN777" s="130"/>
      <c r="BO777" s="17"/>
      <c r="BP777" s="11" t="str">
        <f t="shared" si="42"/>
        <v>Aderente</v>
      </c>
      <c r="BQ777" s="18" t="str">
        <f>IF(OR(B777="",E777=""),"*",AX777/O777)</f>
        <v>*</v>
      </c>
      <c r="BR777" s="18" t="str">
        <f>IF(OR(B777="",E777=""),"*",AZ777/P777)</f>
        <v>*</v>
      </c>
      <c r="BS777" s="210" t="str">
        <f t="shared" si="43"/>
        <v/>
      </c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</row>
    <row r="778" spans="1:122">
      <c r="A778" s="45" t="str">
        <f t="shared" si="41"/>
        <v/>
      </c>
      <c r="B778" s="102"/>
      <c r="C778" s="134" t="str">
        <f>IF(BS_CONTROLE[[#This Row],[DATA]]="","",WEEKNUM(BS_CONTROLE[[#This Row],[DATA]]))</f>
        <v/>
      </c>
      <c r="D778" s="104"/>
      <c r="E778" s="126"/>
      <c r="F778" s="142" t="str">
        <f>IF(D778="","*",VLOOKUP(E778,BS_ATIVIDADE[],3,FALSE))</f>
        <v>*</v>
      </c>
      <c r="G778" s="106"/>
      <c r="H778" s="106"/>
      <c r="I778" s="105"/>
      <c r="J778" s="105"/>
      <c r="K778" s="105"/>
      <c r="L778" s="127" t="str" cm="1">
        <f t="array" ref="L7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8" s="127" t="str" cm="1">
        <f t="array" ref="M7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8" s="106"/>
      <c r="O778" s="106"/>
      <c r="P778" s="105"/>
      <c r="Q778" s="9" t="str">
        <f>IF(E778=0, "*", IFERROR(_xlfn.XLOOKUP(E778, BS_ATIVIDADE[ATIVIDADE], BS_ATIVIDADE[UNIDADE]), "*"))</f>
        <v>*</v>
      </c>
      <c r="R778" s="128" t="str" cm="1">
        <f t="array" ref="R7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8" s="128" t="str" cm="1">
        <f t="array" ref="S7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8" s="10" t="str" cm="1">
        <f t="array" ref="T7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8" s="105"/>
      <c r="V778" s="151"/>
      <c r="W778" s="104"/>
      <c r="X778" s="129"/>
      <c r="Y778" s="104"/>
      <c r="Z778" s="105"/>
      <c r="AA778" s="103"/>
      <c r="AB778" s="152"/>
      <c r="AC778" s="107"/>
      <c r="AD778" s="105"/>
      <c r="AE778" s="105"/>
      <c r="AF778" s="105"/>
      <c r="AG778" s="14"/>
      <c r="AH778" s="126" t="str">
        <f>IF(BS_CONTROLE[[#This Row],[Atividade]]=0, "-", BS_CONTROLE[[#This Row],[Atividade]])</f>
        <v>-</v>
      </c>
      <c r="AI778" s="8" t="str">
        <f>IF(BS_CONTROLE[[#This Row],[Atividade]]=0, "-", BS_CONTROLE[[#This Row],[Atividade]])</f>
        <v>-</v>
      </c>
      <c r="AJ778" s="30">
        <f>BS_CONTROLE[[#This Row],[Local - Partida]]</f>
        <v>0</v>
      </c>
      <c r="AK778" s="30">
        <f>BS_CONTROLE[[#This Row],[Local - Encerramento]]</f>
        <v>0</v>
      </c>
      <c r="AL778" s="105" t="str">
        <f>IF(BS_CONTROLE[[#This Row],[Entre - Estações]]=0, "-", BS_CONTROLE[[#This Row],[Entre - Estações]])</f>
        <v>-</v>
      </c>
      <c r="AM778" s="105" t="str">
        <f>IF(BS_CONTROLE[[#This Row],[SB]]=0, "-", BS_CONTROLE[[#This Row],[SB]])</f>
        <v>-</v>
      </c>
      <c r="AN778" s="105" t="str">
        <f>IF(BS_CONTROLE[[#This Row],[SUB]]=0, "-", BS_CONTROLE[[#This Row],[SUB]])</f>
        <v>-</v>
      </c>
      <c r="AO778" s="105">
        <f>BS_CONTROLE[[#This Row],[KM - Inicio]]</f>
        <v>0</v>
      </c>
      <c r="AP778" s="105">
        <f>BS_CONTROLE[[#This Row],[KM - Inicio]]</f>
        <v>0</v>
      </c>
      <c r="AQ778" s="108"/>
      <c r="AR778" s="108"/>
      <c r="AS778" s="108"/>
      <c r="AT778" s="135"/>
      <c r="AU778" s="135"/>
      <c r="AV778" s="13"/>
      <c r="AW778" s="13"/>
      <c r="AX778" s="176" t="str">
        <f>IF(D778="","*",IFERROR(IF(ISODD(COUNT(AR778:AW778)),"ERRO",SUM((AS778-AR778),(AU778-AT778),(AW778-AV778))),"ERRO"))</f>
        <v>*</v>
      </c>
      <c r="AY778" s="153"/>
      <c r="AZ778" s="109"/>
      <c r="BA778" s="9" t="str">
        <f>IFERROR(_xlfn.XLOOKUP(AH778, BS_ATIVIDADE[ATIVIDADE],BS_ATIVIDADE[UNIDADE] ), "*")</f>
        <v>*</v>
      </c>
      <c r="BB778" s="12" t="str" cm="1">
        <f t="array" ref="BB7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8" s="12" t="str" cm="1">
        <f t="array" ref="BC7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8" s="10" t="str" cm="1">
        <f t="array" ref="BD7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8" s="150"/>
      <c r="BF778" s="15"/>
      <c r="BG778" s="16"/>
      <c r="BH778" s="16"/>
      <c r="BI778" s="16"/>
      <c r="BJ778" s="17"/>
      <c r="BK778" s="15"/>
      <c r="BL778" s="130"/>
      <c r="BM778" s="130"/>
      <c r="BN778" s="130"/>
      <c r="BO778" s="17"/>
      <c r="BP778" s="11" t="str">
        <f t="shared" si="42"/>
        <v>Aderente</v>
      </c>
      <c r="BQ778" s="18" t="str">
        <f>IF(OR(B778="",E778=""),"*",AX778/O778)</f>
        <v>*</v>
      </c>
      <c r="BR778" s="18" t="str">
        <f>IF(OR(B778="",E778=""),"*",AZ778/P778)</f>
        <v>*</v>
      </c>
      <c r="BS778" s="210" t="str">
        <f t="shared" si="43"/>
        <v/>
      </c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</row>
    <row r="779" spans="1:122">
      <c r="A779" s="45" t="str">
        <f t="shared" si="41"/>
        <v/>
      </c>
      <c r="B779" s="102"/>
      <c r="C779" s="134" t="str">
        <f>IF(BS_CONTROLE[[#This Row],[DATA]]="","",WEEKNUM(BS_CONTROLE[[#This Row],[DATA]]))</f>
        <v/>
      </c>
      <c r="D779" s="104"/>
      <c r="E779" s="126"/>
      <c r="F779" s="142" t="str">
        <f>IF(D779="","*",VLOOKUP(E779,BS_ATIVIDADE[],3,FALSE))</f>
        <v>*</v>
      </c>
      <c r="G779" s="106"/>
      <c r="H779" s="106"/>
      <c r="I779" s="105"/>
      <c r="J779" s="105"/>
      <c r="K779" s="105"/>
      <c r="L779" s="127" t="str" cm="1">
        <f t="array" ref="L7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79" s="127" t="str" cm="1">
        <f t="array" ref="M7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79" s="106"/>
      <c r="O779" s="106"/>
      <c r="P779" s="105"/>
      <c r="Q779" s="9" t="str">
        <f>IF(E779=0, "*", IFERROR(_xlfn.XLOOKUP(E779, BS_ATIVIDADE[ATIVIDADE], BS_ATIVIDADE[UNIDADE]), "*"))</f>
        <v>*</v>
      </c>
      <c r="R779" s="128" t="str" cm="1">
        <f t="array" ref="R7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79" s="128" t="str" cm="1">
        <f t="array" ref="S7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79" s="10" t="str" cm="1">
        <f t="array" ref="T7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79" s="105"/>
      <c r="V779" s="151"/>
      <c r="W779" s="104"/>
      <c r="X779" s="129"/>
      <c r="Y779" s="104"/>
      <c r="Z779" s="105"/>
      <c r="AA779" s="103"/>
      <c r="AB779" s="152"/>
      <c r="AC779" s="107"/>
      <c r="AD779" s="105"/>
      <c r="AE779" s="105"/>
      <c r="AF779" s="105"/>
      <c r="AG779" s="14"/>
      <c r="AH779" s="126" t="str">
        <f>IF(BS_CONTROLE[[#This Row],[Atividade]]=0, "-", BS_CONTROLE[[#This Row],[Atividade]])</f>
        <v>-</v>
      </c>
      <c r="AI779" s="8" t="str">
        <f>IF(BS_CONTROLE[[#This Row],[Atividade]]=0, "-", BS_CONTROLE[[#This Row],[Atividade]])</f>
        <v>-</v>
      </c>
      <c r="AJ779" s="30">
        <f>BS_CONTROLE[[#This Row],[Local - Partida]]</f>
        <v>0</v>
      </c>
      <c r="AK779" s="30">
        <f>BS_CONTROLE[[#This Row],[Local - Encerramento]]</f>
        <v>0</v>
      </c>
      <c r="AL779" s="105" t="str">
        <f>IF(BS_CONTROLE[[#This Row],[Entre - Estações]]=0, "-", BS_CONTROLE[[#This Row],[Entre - Estações]])</f>
        <v>-</v>
      </c>
      <c r="AM779" s="105" t="str">
        <f>IF(BS_CONTROLE[[#This Row],[SB]]=0, "-", BS_CONTROLE[[#This Row],[SB]])</f>
        <v>-</v>
      </c>
      <c r="AN779" s="105" t="str">
        <f>IF(BS_CONTROLE[[#This Row],[SUB]]=0, "-", BS_CONTROLE[[#This Row],[SUB]])</f>
        <v>-</v>
      </c>
      <c r="AO779" s="105">
        <f>BS_CONTROLE[[#This Row],[KM - Inicio]]</f>
        <v>0</v>
      </c>
      <c r="AP779" s="105">
        <f>BS_CONTROLE[[#This Row],[KM - Inicio]]</f>
        <v>0</v>
      </c>
      <c r="AQ779" s="108"/>
      <c r="AR779" s="108"/>
      <c r="AS779" s="108"/>
      <c r="AT779" s="135"/>
      <c r="AU779" s="135"/>
      <c r="AV779" s="13"/>
      <c r="AW779" s="13"/>
      <c r="AX779" s="176" t="str">
        <f>IF(D779="","*",IFERROR(IF(ISODD(COUNT(AR779:AW779)),"ERRO",SUM((AS779-AR779),(AU779-AT779),(AW779-AV779))),"ERRO"))</f>
        <v>*</v>
      </c>
      <c r="AY779" s="153"/>
      <c r="AZ779" s="109"/>
      <c r="BA779" s="9" t="str">
        <f>IFERROR(_xlfn.XLOOKUP(AH779, BS_ATIVIDADE[ATIVIDADE],BS_ATIVIDADE[UNIDADE] ), "*")</f>
        <v>*</v>
      </c>
      <c r="BB779" s="12" t="str" cm="1">
        <f t="array" ref="BB7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79" s="12" t="str" cm="1">
        <f t="array" ref="BC7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79" s="10" t="str" cm="1">
        <f t="array" ref="BD7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79" s="150"/>
      <c r="BF779" s="15"/>
      <c r="BG779" s="16"/>
      <c r="BH779" s="16"/>
      <c r="BI779" s="16"/>
      <c r="BJ779" s="17"/>
      <c r="BK779" s="15"/>
      <c r="BL779" s="130"/>
      <c r="BM779" s="130"/>
      <c r="BN779" s="130"/>
      <c r="BO779" s="17"/>
      <c r="BP779" s="11" t="str">
        <f t="shared" si="42"/>
        <v>Aderente</v>
      </c>
      <c r="BQ779" s="18" t="str">
        <f>IF(OR(B779="",E779=""),"*",AX779/O779)</f>
        <v>*</v>
      </c>
      <c r="BR779" s="18" t="str">
        <f>IF(OR(B779="",E779=""),"*",AZ779/P779)</f>
        <v>*</v>
      </c>
      <c r="BS779" s="210" t="str">
        <f t="shared" si="43"/>
        <v/>
      </c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</row>
    <row r="780" spans="1:122">
      <c r="A780" s="45" t="str">
        <f t="shared" si="41"/>
        <v/>
      </c>
      <c r="B780" s="102"/>
      <c r="C780" s="134" t="str">
        <f>IF(BS_CONTROLE[[#This Row],[DATA]]="","",WEEKNUM(BS_CONTROLE[[#This Row],[DATA]]))</f>
        <v/>
      </c>
      <c r="D780" s="104"/>
      <c r="E780" s="126"/>
      <c r="F780" s="142" t="str">
        <f>IF(D780="","*",VLOOKUP(E780,BS_ATIVIDADE[],3,FALSE))</f>
        <v>*</v>
      </c>
      <c r="G780" s="106"/>
      <c r="H780" s="106"/>
      <c r="I780" s="105"/>
      <c r="J780" s="105"/>
      <c r="K780" s="105"/>
      <c r="L780" s="127" t="str" cm="1">
        <f t="array" ref="L7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0" s="127" t="str" cm="1">
        <f t="array" ref="M7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0" s="106"/>
      <c r="O780" s="106"/>
      <c r="P780" s="105"/>
      <c r="Q780" s="9" t="str">
        <f>IF(E780=0, "*", IFERROR(_xlfn.XLOOKUP(E780, BS_ATIVIDADE[ATIVIDADE], BS_ATIVIDADE[UNIDADE]), "*"))</f>
        <v>*</v>
      </c>
      <c r="R780" s="128" t="str" cm="1">
        <f t="array" ref="R7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0" s="128" t="str" cm="1">
        <f t="array" ref="S7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0" s="10" t="str" cm="1">
        <f t="array" ref="T7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0" s="105"/>
      <c r="V780" s="151"/>
      <c r="W780" s="104"/>
      <c r="X780" s="129"/>
      <c r="Y780" s="104"/>
      <c r="Z780" s="105"/>
      <c r="AA780" s="103"/>
      <c r="AB780" s="152"/>
      <c r="AC780" s="107"/>
      <c r="AD780" s="105"/>
      <c r="AE780" s="105"/>
      <c r="AF780" s="105"/>
      <c r="AG780" s="14"/>
      <c r="AH780" s="126" t="str">
        <f>IF(BS_CONTROLE[[#This Row],[Atividade]]=0, "-", BS_CONTROLE[[#This Row],[Atividade]])</f>
        <v>-</v>
      </c>
      <c r="AI780" s="8" t="str">
        <f>IF(BS_CONTROLE[[#This Row],[Atividade]]=0, "-", BS_CONTROLE[[#This Row],[Atividade]])</f>
        <v>-</v>
      </c>
      <c r="AJ780" s="30">
        <f>BS_CONTROLE[[#This Row],[Local - Partida]]</f>
        <v>0</v>
      </c>
      <c r="AK780" s="30">
        <f>BS_CONTROLE[[#This Row],[Local - Encerramento]]</f>
        <v>0</v>
      </c>
      <c r="AL780" s="105" t="str">
        <f>IF(BS_CONTROLE[[#This Row],[Entre - Estações]]=0, "-", BS_CONTROLE[[#This Row],[Entre - Estações]])</f>
        <v>-</v>
      </c>
      <c r="AM780" s="105" t="str">
        <f>IF(BS_CONTROLE[[#This Row],[SB]]=0, "-", BS_CONTROLE[[#This Row],[SB]])</f>
        <v>-</v>
      </c>
      <c r="AN780" s="105" t="str">
        <f>IF(BS_CONTROLE[[#This Row],[SUB]]=0, "-", BS_CONTROLE[[#This Row],[SUB]])</f>
        <v>-</v>
      </c>
      <c r="AO780" s="105">
        <f>BS_CONTROLE[[#This Row],[KM - Inicio]]</f>
        <v>0</v>
      </c>
      <c r="AP780" s="105">
        <f>BS_CONTROLE[[#This Row],[KM - Inicio]]</f>
        <v>0</v>
      </c>
      <c r="AQ780" s="108"/>
      <c r="AR780" s="108"/>
      <c r="AS780" s="108"/>
      <c r="AT780" s="135"/>
      <c r="AU780" s="135"/>
      <c r="AV780" s="13"/>
      <c r="AW780" s="13"/>
      <c r="AX780" s="176" t="str">
        <f>IF(D780="","*",IFERROR(IF(ISODD(COUNT(AR780:AW780)),"ERRO",SUM((AS780-AR780),(AU780-AT780),(AW780-AV780))),"ERRO"))</f>
        <v>*</v>
      </c>
      <c r="AY780" s="153"/>
      <c r="AZ780" s="109"/>
      <c r="BA780" s="9" t="str">
        <f>IFERROR(_xlfn.XLOOKUP(AH780, BS_ATIVIDADE[ATIVIDADE],BS_ATIVIDADE[UNIDADE] ), "*")</f>
        <v>*</v>
      </c>
      <c r="BB780" s="12" t="str" cm="1">
        <f t="array" ref="BB7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0" s="12" t="str" cm="1">
        <f t="array" ref="BC7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0" s="10" t="str" cm="1">
        <f t="array" ref="BD7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0" s="150"/>
      <c r="BF780" s="15"/>
      <c r="BG780" s="16"/>
      <c r="BH780" s="16"/>
      <c r="BI780" s="16"/>
      <c r="BJ780" s="17"/>
      <c r="BK780" s="15"/>
      <c r="BL780" s="130"/>
      <c r="BM780" s="130"/>
      <c r="BN780" s="130"/>
      <c r="BO780" s="17"/>
      <c r="BP780" s="11" t="str">
        <f t="shared" si="42"/>
        <v>Aderente</v>
      </c>
      <c r="BQ780" s="18" t="str">
        <f>IF(OR(B780="",E780=""),"*",AX780/O780)</f>
        <v>*</v>
      </c>
      <c r="BR780" s="18" t="str">
        <f>IF(OR(B780="",E780=""),"*",AZ780/P780)</f>
        <v>*</v>
      </c>
      <c r="BS780" s="210" t="str">
        <f t="shared" si="43"/>
        <v/>
      </c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</row>
    <row r="781" spans="1:122">
      <c r="A781" s="45" t="str">
        <f t="shared" si="41"/>
        <v/>
      </c>
      <c r="B781" s="102"/>
      <c r="C781" s="134" t="str">
        <f>IF(BS_CONTROLE[[#This Row],[DATA]]="","",WEEKNUM(BS_CONTROLE[[#This Row],[DATA]]))</f>
        <v/>
      </c>
      <c r="D781" s="104"/>
      <c r="E781" s="126"/>
      <c r="F781" s="142" t="str">
        <f>IF(D781="","*",VLOOKUP(E781,BS_ATIVIDADE[],3,FALSE))</f>
        <v>*</v>
      </c>
      <c r="G781" s="106"/>
      <c r="H781" s="106"/>
      <c r="I781" s="105"/>
      <c r="J781" s="105"/>
      <c r="K781" s="105"/>
      <c r="L781" s="127" t="str" cm="1">
        <f t="array" ref="L7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1" s="127" t="str" cm="1">
        <f t="array" ref="M7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1" s="106"/>
      <c r="O781" s="106"/>
      <c r="P781" s="105"/>
      <c r="Q781" s="9" t="str">
        <f>IF(E781=0, "*", IFERROR(_xlfn.XLOOKUP(E781, BS_ATIVIDADE[ATIVIDADE], BS_ATIVIDADE[UNIDADE]), "*"))</f>
        <v>*</v>
      </c>
      <c r="R781" s="128" t="str" cm="1">
        <f t="array" ref="R7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1" s="128" t="str" cm="1">
        <f t="array" ref="S7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1" s="10" t="str" cm="1">
        <f t="array" ref="T7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1" s="105"/>
      <c r="V781" s="151"/>
      <c r="W781" s="104"/>
      <c r="X781" s="129"/>
      <c r="Y781" s="104"/>
      <c r="Z781" s="105"/>
      <c r="AA781" s="103"/>
      <c r="AB781" s="152"/>
      <c r="AC781" s="107"/>
      <c r="AD781" s="105"/>
      <c r="AE781" s="105"/>
      <c r="AF781" s="105"/>
      <c r="AG781" s="14"/>
      <c r="AH781" s="126" t="str">
        <f>IF(BS_CONTROLE[[#This Row],[Atividade]]=0, "-", BS_CONTROLE[[#This Row],[Atividade]])</f>
        <v>-</v>
      </c>
      <c r="AI781" s="8" t="str">
        <f>IF(BS_CONTROLE[[#This Row],[Atividade]]=0, "-", BS_CONTROLE[[#This Row],[Atividade]])</f>
        <v>-</v>
      </c>
      <c r="AJ781" s="30">
        <f>BS_CONTROLE[[#This Row],[Local - Partida]]</f>
        <v>0</v>
      </c>
      <c r="AK781" s="30">
        <f>BS_CONTROLE[[#This Row],[Local - Encerramento]]</f>
        <v>0</v>
      </c>
      <c r="AL781" s="105" t="str">
        <f>IF(BS_CONTROLE[[#This Row],[Entre - Estações]]=0, "-", BS_CONTROLE[[#This Row],[Entre - Estações]])</f>
        <v>-</v>
      </c>
      <c r="AM781" s="105" t="str">
        <f>IF(BS_CONTROLE[[#This Row],[SB]]=0, "-", BS_CONTROLE[[#This Row],[SB]])</f>
        <v>-</v>
      </c>
      <c r="AN781" s="105" t="str">
        <f>IF(BS_CONTROLE[[#This Row],[SUB]]=0, "-", BS_CONTROLE[[#This Row],[SUB]])</f>
        <v>-</v>
      </c>
      <c r="AO781" s="105">
        <f>BS_CONTROLE[[#This Row],[KM - Inicio]]</f>
        <v>0</v>
      </c>
      <c r="AP781" s="105">
        <f>BS_CONTROLE[[#This Row],[KM - Inicio]]</f>
        <v>0</v>
      </c>
      <c r="AQ781" s="108"/>
      <c r="AR781" s="108"/>
      <c r="AS781" s="108"/>
      <c r="AT781" s="135"/>
      <c r="AU781" s="135"/>
      <c r="AV781" s="13"/>
      <c r="AW781" s="13"/>
      <c r="AX781" s="176" t="str">
        <f>IF(D781="","*",IFERROR(IF(ISODD(COUNT(AR781:AW781)),"ERRO",SUM((AS781-AR781),(AU781-AT781),(AW781-AV781))),"ERRO"))</f>
        <v>*</v>
      </c>
      <c r="AY781" s="153"/>
      <c r="AZ781" s="109"/>
      <c r="BA781" s="9" t="str">
        <f>IFERROR(_xlfn.XLOOKUP(AH781, BS_ATIVIDADE[ATIVIDADE],BS_ATIVIDADE[UNIDADE] ), "*")</f>
        <v>*</v>
      </c>
      <c r="BB781" s="12" t="str" cm="1">
        <f t="array" ref="BB7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1" s="12" t="str" cm="1">
        <f t="array" ref="BC7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1" s="10" t="str" cm="1">
        <f t="array" ref="BD7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1" s="150"/>
      <c r="BF781" s="15"/>
      <c r="BG781" s="16"/>
      <c r="BH781" s="16"/>
      <c r="BI781" s="16"/>
      <c r="BJ781" s="17"/>
      <c r="BK781" s="15"/>
      <c r="BL781" s="130"/>
      <c r="BM781" s="130"/>
      <c r="BN781" s="130"/>
      <c r="BO781" s="17"/>
      <c r="BP781" s="11" t="str">
        <f t="shared" si="42"/>
        <v>Aderente</v>
      </c>
      <c r="BQ781" s="18" t="str">
        <f>IF(OR(B781="",E781=""),"*",AX781/O781)</f>
        <v>*</v>
      </c>
      <c r="BR781" s="18" t="str">
        <f>IF(OR(B781="",E781=""),"*",AZ781/P781)</f>
        <v>*</v>
      </c>
      <c r="BS781" s="210" t="str">
        <f t="shared" si="43"/>
        <v/>
      </c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</row>
    <row r="782" spans="1:122">
      <c r="A782" s="45" t="str">
        <f t="shared" si="41"/>
        <v/>
      </c>
      <c r="B782" s="102"/>
      <c r="C782" s="134" t="str">
        <f>IF(BS_CONTROLE[[#This Row],[DATA]]="","",WEEKNUM(BS_CONTROLE[[#This Row],[DATA]]))</f>
        <v/>
      </c>
      <c r="D782" s="104"/>
      <c r="E782" s="126"/>
      <c r="F782" s="142" t="str">
        <f>IF(D782="","*",VLOOKUP(E782,BS_ATIVIDADE[],3,FALSE))</f>
        <v>*</v>
      </c>
      <c r="G782" s="106"/>
      <c r="H782" s="106"/>
      <c r="I782" s="105"/>
      <c r="J782" s="105"/>
      <c r="K782" s="105"/>
      <c r="L782" s="127" t="str" cm="1">
        <f t="array" ref="L7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2" s="127" t="str" cm="1">
        <f t="array" ref="M7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2" s="106"/>
      <c r="O782" s="106"/>
      <c r="P782" s="105"/>
      <c r="Q782" s="9" t="str">
        <f>IF(E782=0, "*", IFERROR(_xlfn.XLOOKUP(E782, BS_ATIVIDADE[ATIVIDADE], BS_ATIVIDADE[UNIDADE]), "*"))</f>
        <v>*</v>
      </c>
      <c r="R782" s="128" t="str" cm="1">
        <f t="array" ref="R7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2" s="128" t="str" cm="1">
        <f t="array" ref="S7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2" s="10" t="str" cm="1">
        <f t="array" ref="T7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2" s="105"/>
      <c r="V782" s="151"/>
      <c r="W782" s="104"/>
      <c r="X782" s="129"/>
      <c r="Y782" s="104"/>
      <c r="Z782" s="105"/>
      <c r="AA782" s="103"/>
      <c r="AB782" s="152"/>
      <c r="AC782" s="107"/>
      <c r="AD782" s="105"/>
      <c r="AE782" s="105"/>
      <c r="AF782" s="105"/>
      <c r="AG782" s="14"/>
      <c r="AH782" s="126" t="str">
        <f>IF(BS_CONTROLE[[#This Row],[Atividade]]=0, "-", BS_CONTROLE[[#This Row],[Atividade]])</f>
        <v>-</v>
      </c>
      <c r="AI782" s="8" t="str">
        <f>IF(BS_CONTROLE[[#This Row],[Atividade]]=0, "-", BS_CONTROLE[[#This Row],[Atividade]])</f>
        <v>-</v>
      </c>
      <c r="AJ782" s="30">
        <f>BS_CONTROLE[[#This Row],[Local - Partida]]</f>
        <v>0</v>
      </c>
      <c r="AK782" s="30">
        <f>BS_CONTROLE[[#This Row],[Local - Encerramento]]</f>
        <v>0</v>
      </c>
      <c r="AL782" s="105" t="str">
        <f>IF(BS_CONTROLE[[#This Row],[Entre - Estações]]=0, "-", BS_CONTROLE[[#This Row],[Entre - Estações]])</f>
        <v>-</v>
      </c>
      <c r="AM782" s="105" t="str">
        <f>IF(BS_CONTROLE[[#This Row],[SB]]=0, "-", BS_CONTROLE[[#This Row],[SB]])</f>
        <v>-</v>
      </c>
      <c r="AN782" s="105" t="str">
        <f>IF(BS_CONTROLE[[#This Row],[SUB]]=0, "-", BS_CONTROLE[[#This Row],[SUB]])</f>
        <v>-</v>
      </c>
      <c r="AO782" s="105">
        <f>BS_CONTROLE[[#This Row],[KM - Inicio]]</f>
        <v>0</v>
      </c>
      <c r="AP782" s="105">
        <f>BS_CONTROLE[[#This Row],[KM - Inicio]]</f>
        <v>0</v>
      </c>
      <c r="AQ782" s="108"/>
      <c r="AR782" s="108"/>
      <c r="AS782" s="108"/>
      <c r="AT782" s="135"/>
      <c r="AU782" s="135"/>
      <c r="AV782" s="13"/>
      <c r="AW782" s="13"/>
      <c r="AX782" s="176" t="str">
        <f>IF(D782="","*",IFERROR(IF(ISODD(COUNT(AR782:AW782)),"ERRO",SUM((AS782-AR782),(AU782-AT782),(AW782-AV782))),"ERRO"))</f>
        <v>*</v>
      </c>
      <c r="AY782" s="153"/>
      <c r="AZ782" s="109"/>
      <c r="BA782" s="9" t="str">
        <f>IFERROR(_xlfn.XLOOKUP(AH782, BS_ATIVIDADE[ATIVIDADE],BS_ATIVIDADE[UNIDADE] ), "*")</f>
        <v>*</v>
      </c>
      <c r="BB782" s="12" t="str" cm="1">
        <f t="array" ref="BB7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2" s="12" t="str" cm="1">
        <f t="array" ref="BC7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2" s="10" t="str" cm="1">
        <f t="array" ref="BD7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2" s="150"/>
      <c r="BF782" s="15"/>
      <c r="BG782" s="16"/>
      <c r="BH782" s="16"/>
      <c r="BI782" s="16"/>
      <c r="BJ782" s="17"/>
      <c r="BK782" s="15"/>
      <c r="BL782" s="130"/>
      <c r="BM782" s="130"/>
      <c r="BN782" s="130"/>
      <c r="BO782" s="17"/>
      <c r="BP782" s="11" t="str">
        <f t="shared" si="42"/>
        <v>Aderente</v>
      </c>
      <c r="BQ782" s="18" t="str">
        <f>IF(OR(B782="",E782=""),"*",AX782/O782)</f>
        <v>*</v>
      </c>
      <c r="BR782" s="18" t="str">
        <f>IF(OR(B782="",E782=""),"*",AZ782/P782)</f>
        <v>*</v>
      </c>
      <c r="BS782" s="210" t="str">
        <f t="shared" si="43"/>
        <v/>
      </c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</row>
    <row r="783" spans="1:122">
      <c r="A783" s="45" t="str">
        <f t="shared" si="41"/>
        <v/>
      </c>
      <c r="B783" s="102"/>
      <c r="C783" s="134" t="str">
        <f>IF(BS_CONTROLE[[#This Row],[DATA]]="","",WEEKNUM(BS_CONTROLE[[#This Row],[DATA]]))</f>
        <v/>
      </c>
      <c r="D783" s="104"/>
      <c r="E783" s="126"/>
      <c r="F783" s="142" t="str">
        <f>IF(D783="","*",VLOOKUP(E783,BS_ATIVIDADE[],3,FALSE))</f>
        <v>*</v>
      </c>
      <c r="G783" s="106"/>
      <c r="H783" s="106"/>
      <c r="I783" s="105"/>
      <c r="J783" s="105"/>
      <c r="K783" s="105"/>
      <c r="L783" s="127" t="str" cm="1">
        <f t="array" ref="L7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3" s="127" t="str" cm="1">
        <f t="array" ref="M7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3" s="106"/>
      <c r="O783" s="106"/>
      <c r="P783" s="105"/>
      <c r="Q783" s="9" t="str">
        <f>IF(E783=0, "*", IFERROR(_xlfn.XLOOKUP(E783, BS_ATIVIDADE[ATIVIDADE], BS_ATIVIDADE[UNIDADE]), "*"))</f>
        <v>*</v>
      </c>
      <c r="R783" s="128" t="str" cm="1">
        <f t="array" ref="R7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3" s="128" t="str" cm="1">
        <f t="array" ref="S7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3" s="10" t="str" cm="1">
        <f t="array" ref="T7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3" s="105"/>
      <c r="V783" s="151"/>
      <c r="W783" s="104"/>
      <c r="X783" s="129"/>
      <c r="Y783" s="104"/>
      <c r="Z783" s="105"/>
      <c r="AA783" s="103"/>
      <c r="AB783" s="152"/>
      <c r="AC783" s="107"/>
      <c r="AD783" s="105"/>
      <c r="AE783" s="105"/>
      <c r="AF783" s="105"/>
      <c r="AG783" s="14"/>
      <c r="AH783" s="126" t="str">
        <f>IF(BS_CONTROLE[[#This Row],[Atividade]]=0, "-", BS_CONTROLE[[#This Row],[Atividade]])</f>
        <v>-</v>
      </c>
      <c r="AI783" s="8" t="str">
        <f>IF(BS_CONTROLE[[#This Row],[Atividade]]=0, "-", BS_CONTROLE[[#This Row],[Atividade]])</f>
        <v>-</v>
      </c>
      <c r="AJ783" s="30">
        <f>BS_CONTROLE[[#This Row],[Local - Partida]]</f>
        <v>0</v>
      </c>
      <c r="AK783" s="30">
        <f>BS_CONTROLE[[#This Row],[Local - Encerramento]]</f>
        <v>0</v>
      </c>
      <c r="AL783" s="105" t="str">
        <f>IF(BS_CONTROLE[[#This Row],[Entre - Estações]]=0, "-", BS_CONTROLE[[#This Row],[Entre - Estações]])</f>
        <v>-</v>
      </c>
      <c r="AM783" s="105" t="str">
        <f>IF(BS_CONTROLE[[#This Row],[SB]]=0, "-", BS_CONTROLE[[#This Row],[SB]])</f>
        <v>-</v>
      </c>
      <c r="AN783" s="105" t="str">
        <f>IF(BS_CONTROLE[[#This Row],[SUB]]=0, "-", BS_CONTROLE[[#This Row],[SUB]])</f>
        <v>-</v>
      </c>
      <c r="AO783" s="105">
        <f>BS_CONTROLE[[#This Row],[KM - Inicio]]</f>
        <v>0</v>
      </c>
      <c r="AP783" s="105">
        <f>BS_CONTROLE[[#This Row],[KM - Inicio]]</f>
        <v>0</v>
      </c>
      <c r="AQ783" s="108"/>
      <c r="AR783" s="108"/>
      <c r="AS783" s="108"/>
      <c r="AT783" s="135"/>
      <c r="AU783" s="135"/>
      <c r="AV783" s="13"/>
      <c r="AW783" s="13"/>
      <c r="AX783" s="176" t="str">
        <f>IF(D783="","*",IFERROR(IF(ISODD(COUNT(AR783:AW783)),"ERRO",SUM((AS783-AR783),(AU783-AT783),(AW783-AV783))),"ERRO"))</f>
        <v>*</v>
      </c>
      <c r="AY783" s="153"/>
      <c r="AZ783" s="109"/>
      <c r="BA783" s="9" t="str">
        <f>IFERROR(_xlfn.XLOOKUP(AH783, BS_ATIVIDADE[ATIVIDADE],BS_ATIVIDADE[UNIDADE] ), "*")</f>
        <v>*</v>
      </c>
      <c r="BB783" s="12" t="str" cm="1">
        <f t="array" ref="BB7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3" s="12" t="str" cm="1">
        <f t="array" ref="BC7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3" s="10" t="str" cm="1">
        <f t="array" ref="BD7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3" s="150"/>
      <c r="BF783" s="15"/>
      <c r="BG783" s="16"/>
      <c r="BH783" s="16"/>
      <c r="BI783" s="16"/>
      <c r="BJ783" s="17"/>
      <c r="BK783" s="15"/>
      <c r="BL783" s="130"/>
      <c r="BM783" s="130"/>
      <c r="BN783" s="130"/>
      <c r="BO783" s="17"/>
      <c r="BP783" s="11" t="str">
        <f t="shared" si="42"/>
        <v>Aderente</v>
      </c>
      <c r="BQ783" s="18" t="str">
        <f>IF(OR(B783="",E783=""),"*",AX783/O783)</f>
        <v>*</v>
      </c>
      <c r="BR783" s="18" t="str">
        <f>IF(OR(B783="",E783=""),"*",AZ783/P783)</f>
        <v>*</v>
      </c>
      <c r="BS783" s="210" t="str">
        <f t="shared" si="43"/>
        <v/>
      </c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</row>
    <row r="784" spans="1:122">
      <c r="A784" s="45" t="str">
        <f t="shared" si="41"/>
        <v/>
      </c>
      <c r="B784" s="102"/>
      <c r="C784" s="134" t="str">
        <f>IF(BS_CONTROLE[[#This Row],[DATA]]="","",WEEKNUM(BS_CONTROLE[[#This Row],[DATA]]))</f>
        <v/>
      </c>
      <c r="D784" s="104"/>
      <c r="E784" s="126"/>
      <c r="F784" s="142" t="str">
        <f>IF(D784="","*",VLOOKUP(E784,BS_ATIVIDADE[],3,FALSE))</f>
        <v>*</v>
      </c>
      <c r="G784" s="106"/>
      <c r="H784" s="106"/>
      <c r="I784" s="105"/>
      <c r="J784" s="105"/>
      <c r="K784" s="105"/>
      <c r="L784" s="127" t="str" cm="1">
        <f t="array" ref="L7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4" s="127" t="str" cm="1">
        <f t="array" ref="M7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4" s="106"/>
      <c r="O784" s="106"/>
      <c r="P784" s="105"/>
      <c r="Q784" s="9" t="str">
        <f>IF(E784=0, "*", IFERROR(_xlfn.XLOOKUP(E784, BS_ATIVIDADE[ATIVIDADE], BS_ATIVIDADE[UNIDADE]), "*"))</f>
        <v>*</v>
      </c>
      <c r="R784" s="128" t="str" cm="1">
        <f t="array" ref="R7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4" s="128" t="str" cm="1">
        <f t="array" ref="S7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4" s="10" t="str" cm="1">
        <f t="array" ref="T7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4" s="105"/>
      <c r="V784" s="151"/>
      <c r="W784" s="104"/>
      <c r="X784" s="129"/>
      <c r="Y784" s="104"/>
      <c r="Z784" s="105"/>
      <c r="AA784" s="103"/>
      <c r="AB784" s="152"/>
      <c r="AC784" s="107"/>
      <c r="AD784" s="105"/>
      <c r="AE784" s="105"/>
      <c r="AF784" s="105"/>
      <c r="AG784" s="14"/>
      <c r="AH784" s="126" t="str">
        <f>IF(BS_CONTROLE[[#This Row],[Atividade]]=0, "-", BS_CONTROLE[[#This Row],[Atividade]])</f>
        <v>-</v>
      </c>
      <c r="AI784" s="8" t="str">
        <f>IF(BS_CONTROLE[[#This Row],[Atividade]]=0, "-", BS_CONTROLE[[#This Row],[Atividade]])</f>
        <v>-</v>
      </c>
      <c r="AJ784" s="30">
        <f>BS_CONTROLE[[#This Row],[Local - Partida]]</f>
        <v>0</v>
      </c>
      <c r="AK784" s="30">
        <f>BS_CONTROLE[[#This Row],[Local - Encerramento]]</f>
        <v>0</v>
      </c>
      <c r="AL784" s="105" t="str">
        <f>IF(BS_CONTROLE[[#This Row],[Entre - Estações]]=0, "-", BS_CONTROLE[[#This Row],[Entre - Estações]])</f>
        <v>-</v>
      </c>
      <c r="AM784" s="105" t="str">
        <f>IF(BS_CONTROLE[[#This Row],[SB]]=0, "-", BS_CONTROLE[[#This Row],[SB]])</f>
        <v>-</v>
      </c>
      <c r="AN784" s="105" t="str">
        <f>IF(BS_CONTROLE[[#This Row],[SUB]]=0, "-", BS_CONTROLE[[#This Row],[SUB]])</f>
        <v>-</v>
      </c>
      <c r="AO784" s="105">
        <f>BS_CONTROLE[[#This Row],[KM - Inicio]]</f>
        <v>0</v>
      </c>
      <c r="AP784" s="105">
        <f>BS_CONTROLE[[#This Row],[KM - Inicio]]</f>
        <v>0</v>
      </c>
      <c r="AQ784" s="108"/>
      <c r="AR784" s="108"/>
      <c r="AS784" s="108"/>
      <c r="AT784" s="135"/>
      <c r="AU784" s="135"/>
      <c r="AV784" s="13"/>
      <c r="AW784" s="13"/>
      <c r="AX784" s="176" t="str">
        <f>IF(D784="","*",IFERROR(IF(ISODD(COUNT(AR784:AW784)),"ERRO",SUM((AS784-AR784),(AU784-AT784),(AW784-AV784))),"ERRO"))</f>
        <v>*</v>
      </c>
      <c r="AY784" s="153"/>
      <c r="AZ784" s="109"/>
      <c r="BA784" s="9" t="str">
        <f>IFERROR(_xlfn.XLOOKUP(AH784, BS_ATIVIDADE[ATIVIDADE],BS_ATIVIDADE[UNIDADE] ), "*")</f>
        <v>*</v>
      </c>
      <c r="BB784" s="12" t="str" cm="1">
        <f t="array" ref="BB7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4" s="12" t="str" cm="1">
        <f t="array" ref="BC7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4" s="10" t="str" cm="1">
        <f t="array" ref="BD7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4" s="150"/>
      <c r="BF784" s="15"/>
      <c r="BG784" s="16"/>
      <c r="BH784" s="16"/>
      <c r="BI784" s="16"/>
      <c r="BJ784" s="17"/>
      <c r="BK784" s="15"/>
      <c r="BL784" s="130"/>
      <c r="BM784" s="130"/>
      <c r="BN784" s="130"/>
      <c r="BO784" s="17"/>
      <c r="BP784" s="11" t="str">
        <f t="shared" si="42"/>
        <v>Aderente</v>
      </c>
      <c r="BQ784" s="18" t="str">
        <f>IF(OR(B784="",E784=""),"*",AX784/O784)</f>
        <v>*</v>
      </c>
      <c r="BR784" s="18" t="str">
        <f>IF(OR(B784="",E784=""),"*",AZ784/P784)</f>
        <v>*</v>
      </c>
      <c r="BS784" s="210" t="str">
        <f t="shared" si="43"/>
        <v/>
      </c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</row>
    <row r="785" spans="1:122">
      <c r="A785" s="45" t="str">
        <f t="shared" si="41"/>
        <v/>
      </c>
      <c r="B785" s="102"/>
      <c r="C785" s="134" t="str">
        <f>IF(BS_CONTROLE[[#This Row],[DATA]]="","",WEEKNUM(BS_CONTROLE[[#This Row],[DATA]]))</f>
        <v/>
      </c>
      <c r="D785" s="104"/>
      <c r="E785" s="126"/>
      <c r="F785" s="142" t="str">
        <f>IF(D785="","*",VLOOKUP(E785,BS_ATIVIDADE[],3,FALSE))</f>
        <v>*</v>
      </c>
      <c r="G785" s="106"/>
      <c r="H785" s="106"/>
      <c r="I785" s="105"/>
      <c r="J785" s="105"/>
      <c r="K785" s="105"/>
      <c r="L785" s="127" t="str" cm="1">
        <f t="array" ref="L7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5" s="127" t="str" cm="1">
        <f t="array" ref="M7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5" s="106"/>
      <c r="O785" s="106"/>
      <c r="P785" s="105"/>
      <c r="Q785" s="9" t="str">
        <f>IF(E785=0, "*", IFERROR(_xlfn.XLOOKUP(E785, BS_ATIVIDADE[ATIVIDADE], BS_ATIVIDADE[UNIDADE]), "*"))</f>
        <v>*</v>
      </c>
      <c r="R785" s="128" t="str" cm="1">
        <f t="array" ref="R7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5" s="128" t="str" cm="1">
        <f t="array" ref="S7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5" s="10" t="str" cm="1">
        <f t="array" ref="T7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5" s="105"/>
      <c r="V785" s="151"/>
      <c r="W785" s="104"/>
      <c r="X785" s="129"/>
      <c r="Y785" s="104"/>
      <c r="Z785" s="105"/>
      <c r="AA785" s="103"/>
      <c r="AB785" s="152"/>
      <c r="AC785" s="107"/>
      <c r="AD785" s="105"/>
      <c r="AE785" s="105"/>
      <c r="AF785" s="105"/>
      <c r="AG785" s="14"/>
      <c r="AH785" s="126" t="str">
        <f>IF(BS_CONTROLE[[#This Row],[Atividade]]=0, "-", BS_CONTROLE[[#This Row],[Atividade]])</f>
        <v>-</v>
      </c>
      <c r="AI785" s="8" t="str">
        <f>IF(BS_CONTROLE[[#This Row],[Atividade]]=0, "-", BS_CONTROLE[[#This Row],[Atividade]])</f>
        <v>-</v>
      </c>
      <c r="AJ785" s="30">
        <f>BS_CONTROLE[[#This Row],[Local - Partida]]</f>
        <v>0</v>
      </c>
      <c r="AK785" s="30">
        <f>BS_CONTROLE[[#This Row],[Local - Encerramento]]</f>
        <v>0</v>
      </c>
      <c r="AL785" s="105" t="str">
        <f>IF(BS_CONTROLE[[#This Row],[Entre - Estações]]=0, "-", BS_CONTROLE[[#This Row],[Entre - Estações]])</f>
        <v>-</v>
      </c>
      <c r="AM785" s="105" t="str">
        <f>IF(BS_CONTROLE[[#This Row],[SB]]=0, "-", BS_CONTROLE[[#This Row],[SB]])</f>
        <v>-</v>
      </c>
      <c r="AN785" s="105" t="str">
        <f>IF(BS_CONTROLE[[#This Row],[SUB]]=0, "-", BS_CONTROLE[[#This Row],[SUB]])</f>
        <v>-</v>
      </c>
      <c r="AO785" s="105">
        <f>BS_CONTROLE[[#This Row],[KM - Inicio]]</f>
        <v>0</v>
      </c>
      <c r="AP785" s="105">
        <f>BS_CONTROLE[[#This Row],[KM - Inicio]]</f>
        <v>0</v>
      </c>
      <c r="AQ785" s="108"/>
      <c r="AR785" s="108"/>
      <c r="AS785" s="108"/>
      <c r="AT785" s="135"/>
      <c r="AU785" s="135"/>
      <c r="AV785" s="13"/>
      <c r="AW785" s="13"/>
      <c r="AX785" s="176" t="str">
        <f>IF(D785="","*",IFERROR(IF(ISODD(COUNT(AR785:AW785)),"ERRO",SUM((AS785-AR785),(AU785-AT785),(AW785-AV785))),"ERRO"))</f>
        <v>*</v>
      </c>
      <c r="AY785" s="153"/>
      <c r="AZ785" s="109"/>
      <c r="BA785" s="9" t="str">
        <f>IFERROR(_xlfn.XLOOKUP(AH785, BS_ATIVIDADE[ATIVIDADE],BS_ATIVIDADE[UNIDADE] ), "*")</f>
        <v>*</v>
      </c>
      <c r="BB785" s="12" t="str" cm="1">
        <f t="array" ref="BB7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5" s="12" t="str" cm="1">
        <f t="array" ref="BC7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5" s="10" t="str" cm="1">
        <f t="array" ref="BD7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5" s="150"/>
      <c r="BF785" s="15"/>
      <c r="BG785" s="16"/>
      <c r="BH785" s="16"/>
      <c r="BI785" s="16"/>
      <c r="BJ785" s="17"/>
      <c r="BK785" s="15"/>
      <c r="BL785" s="130"/>
      <c r="BM785" s="130"/>
      <c r="BN785" s="130"/>
      <c r="BO785" s="17"/>
      <c r="BP785" s="11" t="str">
        <f t="shared" si="42"/>
        <v>Aderente</v>
      </c>
      <c r="BQ785" s="18" t="str">
        <f>IF(OR(B785="",E785=""),"*",AX785/O785)</f>
        <v>*</v>
      </c>
      <c r="BR785" s="18" t="str">
        <f>IF(OR(B785="",E785=""),"*",AZ785/P785)</f>
        <v>*</v>
      </c>
      <c r="BS785" s="210" t="str">
        <f t="shared" si="43"/>
        <v/>
      </c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</row>
    <row r="786" spans="1:122">
      <c r="A786" s="45" t="str">
        <f t="shared" si="41"/>
        <v/>
      </c>
      <c r="B786" s="102"/>
      <c r="C786" s="134" t="str">
        <f>IF(BS_CONTROLE[[#This Row],[DATA]]="","",WEEKNUM(BS_CONTROLE[[#This Row],[DATA]]))</f>
        <v/>
      </c>
      <c r="D786" s="104"/>
      <c r="E786" s="126"/>
      <c r="F786" s="142" t="str">
        <f>IF(D786="","*",VLOOKUP(E786,BS_ATIVIDADE[],3,FALSE))</f>
        <v>*</v>
      </c>
      <c r="G786" s="106"/>
      <c r="H786" s="106"/>
      <c r="I786" s="105"/>
      <c r="J786" s="105"/>
      <c r="K786" s="105"/>
      <c r="L786" s="127" t="str" cm="1">
        <f t="array" ref="L7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6" s="127" t="str" cm="1">
        <f t="array" ref="M7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6" s="106"/>
      <c r="O786" s="106"/>
      <c r="P786" s="105"/>
      <c r="Q786" s="9" t="str">
        <f>IF(E786=0, "*", IFERROR(_xlfn.XLOOKUP(E786, BS_ATIVIDADE[ATIVIDADE], BS_ATIVIDADE[UNIDADE]), "*"))</f>
        <v>*</v>
      </c>
      <c r="R786" s="128" t="str" cm="1">
        <f t="array" ref="R7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6" s="128" t="str" cm="1">
        <f t="array" ref="S7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6" s="10" t="str" cm="1">
        <f t="array" ref="T7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6" s="105"/>
      <c r="V786" s="151"/>
      <c r="W786" s="104"/>
      <c r="X786" s="129"/>
      <c r="Y786" s="104"/>
      <c r="Z786" s="105"/>
      <c r="AA786" s="103"/>
      <c r="AB786" s="152"/>
      <c r="AC786" s="107"/>
      <c r="AD786" s="105"/>
      <c r="AE786" s="105"/>
      <c r="AF786" s="105"/>
      <c r="AG786" s="14"/>
      <c r="AH786" s="126" t="str">
        <f>IF(BS_CONTROLE[[#This Row],[Atividade]]=0, "-", BS_CONTROLE[[#This Row],[Atividade]])</f>
        <v>-</v>
      </c>
      <c r="AI786" s="8" t="str">
        <f>IF(BS_CONTROLE[[#This Row],[Atividade]]=0, "-", BS_CONTROLE[[#This Row],[Atividade]])</f>
        <v>-</v>
      </c>
      <c r="AJ786" s="30">
        <f>BS_CONTROLE[[#This Row],[Local - Partida]]</f>
        <v>0</v>
      </c>
      <c r="AK786" s="30">
        <f>BS_CONTROLE[[#This Row],[Local - Encerramento]]</f>
        <v>0</v>
      </c>
      <c r="AL786" s="105" t="str">
        <f>IF(BS_CONTROLE[[#This Row],[Entre - Estações]]=0, "-", BS_CONTROLE[[#This Row],[Entre - Estações]])</f>
        <v>-</v>
      </c>
      <c r="AM786" s="105" t="str">
        <f>IF(BS_CONTROLE[[#This Row],[SB]]=0, "-", BS_CONTROLE[[#This Row],[SB]])</f>
        <v>-</v>
      </c>
      <c r="AN786" s="105" t="str">
        <f>IF(BS_CONTROLE[[#This Row],[SUB]]=0, "-", BS_CONTROLE[[#This Row],[SUB]])</f>
        <v>-</v>
      </c>
      <c r="AO786" s="105">
        <f>BS_CONTROLE[[#This Row],[KM - Inicio]]</f>
        <v>0</v>
      </c>
      <c r="AP786" s="105">
        <f>BS_CONTROLE[[#This Row],[KM - Inicio]]</f>
        <v>0</v>
      </c>
      <c r="AQ786" s="108"/>
      <c r="AR786" s="108"/>
      <c r="AS786" s="108"/>
      <c r="AT786" s="135"/>
      <c r="AU786" s="135"/>
      <c r="AV786" s="13"/>
      <c r="AW786" s="13"/>
      <c r="AX786" s="176" t="str">
        <f>IF(D786="","*",IFERROR(IF(ISODD(COUNT(AR786:AW786)),"ERRO",SUM((AS786-AR786),(AU786-AT786),(AW786-AV786))),"ERRO"))</f>
        <v>*</v>
      </c>
      <c r="AY786" s="153"/>
      <c r="AZ786" s="109"/>
      <c r="BA786" s="9" t="str">
        <f>IFERROR(_xlfn.XLOOKUP(AH786, BS_ATIVIDADE[ATIVIDADE],BS_ATIVIDADE[UNIDADE] ), "*")</f>
        <v>*</v>
      </c>
      <c r="BB786" s="12" t="str" cm="1">
        <f t="array" ref="BB7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6" s="12" t="str" cm="1">
        <f t="array" ref="BC7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6" s="10" t="str" cm="1">
        <f t="array" ref="BD7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6" s="150"/>
      <c r="BF786" s="15"/>
      <c r="BG786" s="16"/>
      <c r="BH786" s="16"/>
      <c r="BI786" s="16"/>
      <c r="BJ786" s="17"/>
      <c r="BK786" s="15"/>
      <c r="BL786" s="130"/>
      <c r="BM786" s="130"/>
      <c r="BN786" s="130"/>
      <c r="BO786" s="17"/>
      <c r="BP786" s="11" t="str">
        <f t="shared" si="42"/>
        <v>Aderente</v>
      </c>
      <c r="BQ786" s="18" t="str">
        <f>IF(OR(B786="",E786=""),"*",AX786/O786)</f>
        <v>*</v>
      </c>
      <c r="BR786" s="18" t="str">
        <f>IF(OR(B786="",E786=""),"*",AZ786/P786)</f>
        <v>*</v>
      </c>
      <c r="BS786" s="210" t="str">
        <f t="shared" si="43"/>
        <v/>
      </c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</row>
    <row r="787" spans="1:122">
      <c r="A787" s="45" t="str">
        <f t="shared" si="41"/>
        <v/>
      </c>
      <c r="B787" s="102"/>
      <c r="C787" s="134" t="str">
        <f>IF(BS_CONTROLE[[#This Row],[DATA]]="","",WEEKNUM(BS_CONTROLE[[#This Row],[DATA]]))</f>
        <v/>
      </c>
      <c r="D787" s="104"/>
      <c r="E787" s="126"/>
      <c r="F787" s="142" t="str">
        <f>IF(D787="","*",VLOOKUP(E787,BS_ATIVIDADE[],3,FALSE))</f>
        <v>*</v>
      </c>
      <c r="G787" s="106"/>
      <c r="H787" s="106"/>
      <c r="I787" s="105"/>
      <c r="J787" s="105"/>
      <c r="K787" s="105"/>
      <c r="L787" s="127" t="str" cm="1">
        <f t="array" ref="L7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7" s="127" t="str" cm="1">
        <f t="array" ref="M7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7" s="106"/>
      <c r="O787" s="106"/>
      <c r="P787" s="105"/>
      <c r="Q787" s="9" t="str">
        <f>IF(E787=0, "*", IFERROR(_xlfn.XLOOKUP(E787, BS_ATIVIDADE[ATIVIDADE], BS_ATIVIDADE[UNIDADE]), "*"))</f>
        <v>*</v>
      </c>
      <c r="R787" s="128" t="str" cm="1">
        <f t="array" ref="R7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7" s="128" t="str" cm="1">
        <f t="array" ref="S7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7" s="10" t="str" cm="1">
        <f t="array" ref="T7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7" s="105"/>
      <c r="V787" s="151"/>
      <c r="W787" s="104"/>
      <c r="X787" s="129"/>
      <c r="Y787" s="104"/>
      <c r="Z787" s="105"/>
      <c r="AA787" s="103"/>
      <c r="AB787" s="152"/>
      <c r="AC787" s="107"/>
      <c r="AD787" s="105"/>
      <c r="AE787" s="105"/>
      <c r="AF787" s="105"/>
      <c r="AG787" s="14"/>
      <c r="AH787" s="126" t="str">
        <f>IF(BS_CONTROLE[[#This Row],[Atividade]]=0, "-", BS_CONTROLE[[#This Row],[Atividade]])</f>
        <v>-</v>
      </c>
      <c r="AI787" s="8" t="str">
        <f>IF(BS_CONTROLE[[#This Row],[Atividade]]=0, "-", BS_CONTROLE[[#This Row],[Atividade]])</f>
        <v>-</v>
      </c>
      <c r="AJ787" s="30">
        <f>BS_CONTROLE[[#This Row],[Local - Partida]]</f>
        <v>0</v>
      </c>
      <c r="AK787" s="30">
        <f>BS_CONTROLE[[#This Row],[Local - Encerramento]]</f>
        <v>0</v>
      </c>
      <c r="AL787" s="105" t="str">
        <f>IF(BS_CONTROLE[[#This Row],[Entre - Estações]]=0, "-", BS_CONTROLE[[#This Row],[Entre - Estações]])</f>
        <v>-</v>
      </c>
      <c r="AM787" s="105" t="str">
        <f>IF(BS_CONTROLE[[#This Row],[SB]]=0, "-", BS_CONTROLE[[#This Row],[SB]])</f>
        <v>-</v>
      </c>
      <c r="AN787" s="105" t="str">
        <f>IF(BS_CONTROLE[[#This Row],[SUB]]=0, "-", BS_CONTROLE[[#This Row],[SUB]])</f>
        <v>-</v>
      </c>
      <c r="AO787" s="105">
        <f>BS_CONTROLE[[#This Row],[KM - Inicio]]</f>
        <v>0</v>
      </c>
      <c r="AP787" s="105">
        <f>BS_CONTROLE[[#This Row],[KM - Inicio]]</f>
        <v>0</v>
      </c>
      <c r="AQ787" s="108"/>
      <c r="AR787" s="108"/>
      <c r="AS787" s="108"/>
      <c r="AT787" s="135"/>
      <c r="AU787" s="135"/>
      <c r="AV787" s="13"/>
      <c r="AW787" s="13"/>
      <c r="AX787" s="176" t="str">
        <f>IF(D787="","*",IFERROR(IF(ISODD(COUNT(AR787:AW787)),"ERRO",SUM((AS787-AR787),(AU787-AT787),(AW787-AV787))),"ERRO"))</f>
        <v>*</v>
      </c>
      <c r="AY787" s="153"/>
      <c r="AZ787" s="109"/>
      <c r="BA787" s="9" t="str">
        <f>IFERROR(_xlfn.XLOOKUP(AH787, BS_ATIVIDADE[ATIVIDADE],BS_ATIVIDADE[UNIDADE] ), "*")</f>
        <v>*</v>
      </c>
      <c r="BB787" s="12" t="str" cm="1">
        <f t="array" ref="BB7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7" s="12" t="str" cm="1">
        <f t="array" ref="BC7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7" s="10" t="str" cm="1">
        <f t="array" ref="BD7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7" s="150"/>
      <c r="BF787" s="15"/>
      <c r="BG787" s="16"/>
      <c r="BH787" s="16"/>
      <c r="BI787" s="16"/>
      <c r="BJ787" s="17"/>
      <c r="BK787" s="15"/>
      <c r="BL787" s="130"/>
      <c r="BM787" s="130"/>
      <c r="BN787" s="130"/>
      <c r="BO787" s="17"/>
      <c r="BP787" s="11" t="str">
        <f t="shared" si="42"/>
        <v>Aderente</v>
      </c>
      <c r="BQ787" s="18" t="str">
        <f>IF(OR(B787="",E787=""),"*",AX787/O787)</f>
        <v>*</v>
      </c>
      <c r="BR787" s="18" t="str">
        <f>IF(OR(B787="",E787=""),"*",AZ787/P787)</f>
        <v>*</v>
      </c>
      <c r="BS787" s="210" t="str">
        <f t="shared" si="43"/>
        <v/>
      </c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</row>
    <row r="788" spans="1:122">
      <c r="A788" s="45" t="str">
        <f t="shared" si="41"/>
        <v/>
      </c>
      <c r="B788" s="102"/>
      <c r="C788" s="134" t="str">
        <f>IF(BS_CONTROLE[[#This Row],[DATA]]="","",WEEKNUM(BS_CONTROLE[[#This Row],[DATA]]))</f>
        <v/>
      </c>
      <c r="D788" s="104"/>
      <c r="E788" s="126"/>
      <c r="F788" s="142" t="str">
        <f>IF(D788="","*",VLOOKUP(E788,BS_ATIVIDADE[],3,FALSE))</f>
        <v>*</v>
      </c>
      <c r="G788" s="106"/>
      <c r="H788" s="106"/>
      <c r="I788" s="105"/>
      <c r="J788" s="105"/>
      <c r="K788" s="105"/>
      <c r="L788" s="127" t="str" cm="1">
        <f t="array" ref="L7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8" s="127" t="str" cm="1">
        <f t="array" ref="M7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8" s="106"/>
      <c r="O788" s="106"/>
      <c r="P788" s="105"/>
      <c r="Q788" s="9" t="str">
        <f>IF(E788=0, "*", IFERROR(_xlfn.XLOOKUP(E788, BS_ATIVIDADE[ATIVIDADE], BS_ATIVIDADE[UNIDADE]), "*"))</f>
        <v>*</v>
      </c>
      <c r="R788" s="128" t="str" cm="1">
        <f t="array" ref="R7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8" s="128" t="str" cm="1">
        <f t="array" ref="S7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8" s="10" t="str" cm="1">
        <f t="array" ref="T7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8" s="105"/>
      <c r="V788" s="151"/>
      <c r="W788" s="104"/>
      <c r="X788" s="129"/>
      <c r="Y788" s="104"/>
      <c r="Z788" s="105"/>
      <c r="AA788" s="103"/>
      <c r="AB788" s="152"/>
      <c r="AC788" s="107"/>
      <c r="AD788" s="105"/>
      <c r="AE788" s="105"/>
      <c r="AF788" s="105"/>
      <c r="AG788" s="14"/>
      <c r="AH788" s="126" t="str">
        <f>IF(BS_CONTROLE[[#This Row],[Atividade]]=0, "-", BS_CONTROLE[[#This Row],[Atividade]])</f>
        <v>-</v>
      </c>
      <c r="AI788" s="8" t="str">
        <f>IF(BS_CONTROLE[[#This Row],[Atividade]]=0, "-", BS_CONTROLE[[#This Row],[Atividade]])</f>
        <v>-</v>
      </c>
      <c r="AJ788" s="30">
        <f>BS_CONTROLE[[#This Row],[Local - Partida]]</f>
        <v>0</v>
      </c>
      <c r="AK788" s="30">
        <f>BS_CONTROLE[[#This Row],[Local - Encerramento]]</f>
        <v>0</v>
      </c>
      <c r="AL788" s="105" t="str">
        <f>IF(BS_CONTROLE[[#This Row],[Entre - Estações]]=0, "-", BS_CONTROLE[[#This Row],[Entre - Estações]])</f>
        <v>-</v>
      </c>
      <c r="AM788" s="105" t="str">
        <f>IF(BS_CONTROLE[[#This Row],[SB]]=0, "-", BS_CONTROLE[[#This Row],[SB]])</f>
        <v>-</v>
      </c>
      <c r="AN788" s="105" t="str">
        <f>IF(BS_CONTROLE[[#This Row],[SUB]]=0, "-", BS_CONTROLE[[#This Row],[SUB]])</f>
        <v>-</v>
      </c>
      <c r="AO788" s="105">
        <f>BS_CONTROLE[[#This Row],[KM - Inicio]]</f>
        <v>0</v>
      </c>
      <c r="AP788" s="105">
        <f>BS_CONTROLE[[#This Row],[KM - Inicio]]</f>
        <v>0</v>
      </c>
      <c r="AQ788" s="108"/>
      <c r="AR788" s="108"/>
      <c r="AS788" s="108"/>
      <c r="AT788" s="135"/>
      <c r="AU788" s="135"/>
      <c r="AV788" s="13"/>
      <c r="AW788" s="13"/>
      <c r="AX788" s="176" t="str">
        <f>IF(D788="","*",IFERROR(IF(ISODD(COUNT(AR788:AW788)),"ERRO",SUM((AS788-AR788),(AU788-AT788),(AW788-AV788))),"ERRO"))</f>
        <v>*</v>
      </c>
      <c r="AY788" s="153"/>
      <c r="AZ788" s="109"/>
      <c r="BA788" s="9" t="str">
        <f>IFERROR(_xlfn.XLOOKUP(AH788, BS_ATIVIDADE[ATIVIDADE],BS_ATIVIDADE[UNIDADE] ), "*")</f>
        <v>*</v>
      </c>
      <c r="BB788" s="12" t="str" cm="1">
        <f t="array" ref="BB7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8" s="12" t="str" cm="1">
        <f t="array" ref="BC7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8" s="10" t="str" cm="1">
        <f t="array" ref="BD7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8" s="150"/>
      <c r="BF788" s="15"/>
      <c r="BG788" s="16"/>
      <c r="BH788" s="16"/>
      <c r="BI788" s="16"/>
      <c r="BJ788" s="17"/>
      <c r="BK788" s="15"/>
      <c r="BL788" s="130"/>
      <c r="BM788" s="130"/>
      <c r="BN788" s="130"/>
      <c r="BO788" s="17"/>
      <c r="BP788" s="11" t="str">
        <f t="shared" si="42"/>
        <v>Aderente</v>
      </c>
      <c r="BQ788" s="18" t="str">
        <f>IF(OR(B788="",E788=""),"*",AX788/O788)</f>
        <v>*</v>
      </c>
      <c r="BR788" s="18" t="str">
        <f>IF(OR(B788="",E788=""),"*",AZ788/P788)</f>
        <v>*</v>
      </c>
      <c r="BS788" s="210" t="str">
        <f t="shared" si="43"/>
        <v/>
      </c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</row>
    <row r="789" spans="1:122">
      <c r="A789" s="45" t="str">
        <f t="shared" si="41"/>
        <v/>
      </c>
      <c r="B789" s="102"/>
      <c r="C789" s="134" t="str">
        <f>IF(BS_CONTROLE[[#This Row],[DATA]]="","",WEEKNUM(BS_CONTROLE[[#This Row],[DATA]]))</f>
        <v/>
      </c>
      <c r="D789" s="104"/>
      <c r="E789" s="126"/>
      <c r="F789" s="142" t="str">
        <f>IF(D789="","*",VLOOKUP(E789,BS_ATIVIDADE[],3,FALSE))</f>
        <v>*</v>
      </c>
      <c r="G789" s="106"/>
      <c r="H789" s="106"/>
      <c r="I789" s="105"/>
      <c r="J789" s="105"/>
      <c r="K789" s="105"/>
      <c r="L789" s="127" t="str" cm="1">
        <f t="array" ref="L7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89" s="127" t="str" cm="1">
        <f t="array" ref="M7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89" s="106"/>
      <c r="O789" s="106"/>
      <c r="P789" s="105"/>
      <c r="Q789" s="9" t="str">
        <f>IF(E789=0, "*", IFERROR(_xlfn.XLOOKUP(E789, BS_ATIVIDADE[ATIVIDADE], BS_ATIVIDADE[UNIDADE]), "*"))</f>
        <v>*</v>
      </c>
      <c r="R789" s="128" t="str" cm="1">
        <f t="array" ref="R7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89" s="128" t="str" cm="1">
        <f t="array" ref="S7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89" s="10" t="str" cm="1">
        <f t="array" ref="T7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89" s="105"/>
      <c r="V789" s="151"/>
      <c r="W789" s="104"/>
      <c r="X789" s="129"/>
      <c r="Y789" s="104"/>
      <c r="Z789" s="105"/>
      <c r="AA789" s="103"/>
      <c r="AB789" s="152"/>
      <c r="AC789" s="107"/>
      <c r="AD789" s="105"/>
      <c r="AE789" s="105"/>
      <c r="AF789" s="105"/>
      <c r="AG789" s="14"/>
      <c r="AH789" s="126" t="str">
        <f>IF(BS_CONTROLE[[#This Row],[Atividade]]=0, "-", BS_CONTROLE[[#This Row],[Atividade]])</f>
        <v>-</v>
      </c>
      <c r="AI789" s="8" t="str">
        <f>IF(BS_CONTROLE[[#This Row],[Atividade]]=0, "-", BS_CONTROLE[[#This Row],[Atividade]])</f>
        <v>-</v>
      </c>
      <c r="AJ789" s="30">
        <f>BS_CONTROLE[[#This Row],[Local - Partida]]</f>
        <v>0</v>
      </c>
      <c r="AK789" s="30">
        <f>BS_CONTROLE[[#This Row],[Local - Encerramento]]</f>
        <v>0</v>
      </c>
      <c r="AL789" s="105" t="str">
        <f>IF(BS_CONTROLE[[#This Row],[Entre - Estações]]=0, "-", BS_CONTROLE[[#This Row],[Entre - Estações]])</f>
        <v>-</v>
      </c>
      <c r="AM789" s="105" t="str">
        <f>IF(BS_CONTROLE[[#This Row],[SB]]=0, "-", BS_CONTROLE[[#This Row],[SB]])</f>
        <v>-</v>
      </c>
      <c r="AN789" s="105" t="str">
        <f>IF(BS_CONTROLE[[#This Row],[SUB]]=0, "-", BS_CONTROLE[[#This Row],[SUB]])</f>
        <v>-</v>
      </c>
      <c r="AO789" s="105">
        <f>BS_CONTROLE[[#This Row],[KM - Inicio]]</f>
        <v>0</v>
      </c>
      <c r="AP789" s="105">
        <f>BS_CONTROLE[[#This Row],[KM - Inicio]]</f>
        <v>0</v>
      </c>
      <c r="AQ789" s="108"/>
      <c r="AR789" s="108"/>
      <c r="AS789" s="108"/>
      <c r="AT789" s="135"/>
      <c r="AU789" s="135"/>
      <c r="AV789" s="13"/>
      <c r="AW789" s="13"/>
      <c r="AX789" s="176" t="str">
        <f>IF(D789="","*",IFERROR(IF(ISODD(COUNT(AR789:AW789)),"ERRO",SUM((AS789-AR789),(AU789-AT789),(AW789-AV789))),"ERRO"))</f>
        <v>*</v>
      </c>
      <c r="AY789" s="153"/>
      <c r="AZ789" s="109"/>
      <c r="BA789" s="9" t="str">
        <f>IFERROR(_xlfn.XLOOKUP(AH789, BS_ATIVIDADE[ATIVIDADE],BS_ATIVIDADE[UNIDADE] ), "*")</f>
        <v>*</v>
      </c>
      <c r="BB789" s="12" t="str" cm="1">
        <f t="array" ref="BB7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89" s="12" t="str" cm="1">
        <f t="array" ref="BC7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89" s="10" t="str" cm="1">
        <f t="array" ref="BD7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89" s="150"/>
      <c r="BF789" s="15"/>
      <c r="BG789" s="16"/>
      <c r="BH789" s="16"/>
      <c r="BI789" s="16"/>
      <c r="BJ789" s="17"/>
      <c r="BK789" s="15"/>
      <c r="BL789" s="130"/>
      <c r="BM789" s="130"/>
      <c r="BN789" s="130"/>
      <c r="BO789" s="17"/>
      <c r="BP789" s="11" t="str">
        <f t="shared" si="42"/>
        <v>Aderente</v>
      </c>
      <c r="BQ789" s="18" t="str">
        <f>IF(OR(B789="",E789=""),"*",AX789/O789)</f>
        <v>*</v>
      </c>
      <c r="BR789" s="18" t="str">
        <f>IF(OR(B789="",E789=""),"*",AZ789/P789)</f>
        <v>*</v>
      </c>
      <c r="BS789" s="210" t="str">
        <f t="shared" si="43"/>
        <v/>
      </c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</row>
    <row r="790" spans="1:122">
      <c r="A790" s="45" t="str">
        <f t="shared" si="41"/>
        <v/>
      </c>
      <c r="B790" s="102"/>
      <c r="C790" s="134" t="str">
        <f>IF(BS_CONTROLE[[#This Row],[DATA]]="","",WEEKNUM(BS_CONTROLE[[#This Row],[DATA]]))</f>
        <v/>
      </c>
      <c r="D790" s="104"/>
      <c r="E790" s="126"/>
      <c r="F790" s="142" t="str">
        <f>IF(D790="","*",VLOOKUP(E790,BS_ATIVIDADE[],3,FALSE))</f>
        <v>*</v>
      </c>
      <c r="G790" s="106"/>
      <c r="H790" s="106"/>
      <c r="I790" s="105"/>
      <c r="J790" s="105"/>
      <c r="K790" s="105"/>
      <c r="L790" s="127" t="str" cm="1">
        <f t="array" ref="L7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0" s="127" t="str" cm="1">
        <f t="array" ref="M7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0" s="106"/>
      <c r="O790" s="106"/>
      <c r="P790" s="105"/>
      <c r="Q790" s="9" t="str">
        <f>IF(E790=0, "*", IFERROR(_xlfn.XLOOKUP(E790, BS_ATIVIDADE[ATIVIDADE], BS_ATIVIDADE[UNIDADE]), "*"))</f>
        <v>*</v>
      </c>
      <c r="R790" s="128" t="str" cm="1">
        <f t="array" ref="R7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0" s="128" t="str" cm="1">
        <f t="array" ref="S7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0" s="10" t="str" cm="1">
        <f t="array" ref="T7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0" s="105"/>
      <c r="V790" s="151"/>
      <c r="W790" s="104"/>
      <c r="X790" s="129"/>
      <c r="Y790" s="104"/>
      <c r="Z790" s="105"/>
      <c r="AA790" s="103"/>
      <c r="AB790" s="152"/>
      <c r="AC790" s="107"/>
      <c r="AD790" s="105"/>
      <c r="AE790" s="105"/>
      <c r="AF790" s="105"/>
      <c r="AG790" s="14"/>
      <c r="AH790" s="126" t="str">
        <f>IF(BS_CONTROLE[[#This Row],[Atividade]]=0, "-", BS_CONTROLE[[#This Row],[Atividade]])</f>
        <v>-</v>
      </c>
      <c r="AI790" s="8" t="str">
        <f>IF(BS_CONTROLE[[#This Row],[Atividade]]=0, "-", BS_CONTROLE[[#This Row],[Atividade]])</f>
        <v>-</v>
      </c>
      <c r="AJ790" s="30">
        <f>BS_CONTROLE[[#This Row],[Local - Partida]]</f>
        <v>0</v>
      </c>
      <c r="AK790" s="30">
        <f>BS_CONTROLE[[#This Row],[Local - Encerramento]]</f>
        <v>0</v>
      </c>
      <c r="AL790" s="105" t="str">
        <f>IF(BS_CONTROLE[[#This Row],[Entre - Estações]]=0, "-", BS_CONTROLE[[#This Row],[Entre - Estações]])</f>
        <v>-</v>
      </c>
      <c r="AM790" s="105" t="str">
        <f>IF(BS_CONTROLE[[#This Row],[SB]]=0, "-", BS_CONTROLE[[#This Row],[SB]])</f>
        <v>-</v>
      </c>
      <c r="AN790" s="105" t="str">
        <f>IF(BS_CONTROLE[[#This Row],[SUB]]=0, "-", BS_CONTROLE[[#This Row],[SUB]])</f>
        <v>-</v>
      </c>
      <c r="AO790" s="105">
        <f>BS_CONTROLE[[#This Row],[KM - Inicio]]</f>
        <v>0</v>
      </c>
      <c r="AP790" s="105">
        <f>BS_CONTROLE[[#This Row],[KM - Inicio]]</f>
        <v>0</v>
      </c>
      <c r="AQ790" s="108"/>
      <c r="AR790" s="108"/>
      <c r="AS790" s="108"/>
      <c r="AT790" s="135"/>
      <c r="AU790" s="135"/>
      <c r="AV790" s="13"/>
      <c r="AW790" s="13"/>
      <c r="AX790" s="176" t="str">
        <f>IF(D790="","*",IFERROR(IF(ISODD(COUNT(AR790:AW790)),"ERRO",SUM((AS790-AR790),(AU790-AT790),(AW790-AV790))),"ERRO"))</f>
        <v>*</v>
      </c>
      <c r="AY790" s="153"/>
      <c r="AZ790" s="109"/>
      <c r="BA790" s="9" t="str">
        <f>IFERROR(_xlfn.XLOOKUP(AH790, BS_ATIVIDADE[ATIVIDADE],BS_ATIVIDADE[UNIDADE] ), "*")</f>
        <v>*</v>
      </c>
      <c r="BB790" s="12" t="str" cm="1">
        <f t="array" ref="BB7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0" s="12" t="str" cm="1">
        <f t="array" ref="BC7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0" s="10" t="str" cm="1">
        <f t="array" ref="BD7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0" s="150"/>
      <c r="BF790" s="15"/>
      <c r="BG790" s="16"/>
      <c r="BH790" s="16"/>
      <c r="BI790" s="16"/>
      <c r="BJ790" s="17"/>
      <c r="BK790" s="15"/>
      <c r="BL790" s="130"/>
      <c r="BM790" s="130"/>
      <c r="BN790" s="130"/>
      <c r="BO790" s="17"/>
      <c r="BP790" s="11" t="str">
        <f t="shared" si="42"/>
        <v>Aderente</v>
      </c>
      <c r="BQ790" s="18" t="str">
        <f>IF(OR(B790="",E790=""),"*",AX790/O790)</f>
        <v>*</v>
      </c>
      <c r="BR790" s="18" t="str">
        <f>IF(OR(B790="",E790=""),"*",AZ790/P790)</f>
        <v>*</v>
      </c>
      <c r="BS790" s="210" t="str">
        <f t="shared" si="43"/>
        <v/>
      </c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</row>
    <row r="791" spans="1:122">
      <c r="A791" s="45" t="str">
        <f t="shared" si="41"/>
        <v/>
      </c>
      <c r="B791" s="102"/>
      <c r="C791" s="134" t="str">
        <f>IF(BS_CONTROLE[[#This Row],[DATA]]="","",WEEKNUM(BS_CONTROLE[[#This Row],[DATA]]))</f>
        <v/>
      </c>
      <c r="D791" s="104"/>
      <c r="E791" s="126"/>
      <c r="F791" s="142" t="str">
        <f>IF(D791="","*",VLOOKUP(E791,BS_ATIVIDADE[],3,FALSE))</f>
        <v>*</v>
      </c>
      <c r="G791" s="106"/>
      <c r="H791" s="106"/>
      <c r="I791" s="105"/>
      <c r="J791" s="105"/>
      <c r="K791" s="105"/>
      <c r="L791" s="127" t="str" cm="1">
        <f t="array" ref="L7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1" s="127" t="str" cm="1">
        <f t="array" ref="M7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1" s="106"/>
      <c r="O791" s="106"/>
      <c r="P791" s="105"/>
      <c r="Q791" s="9" t="str">
        <f>IF(E791=0, "*", IFERROR(_xlfn.XLOOKUP(E791, BS_ATIVIDADE[ATIVIDADE], BS_ATIVIDADE[UNIDADE]), "*"))</f>
        <v>*</v>
      </c>
      <c r="R791" s="128" t="str" cm="1">
        <f t="array" ref="R7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1" s="128" t="str" cm="1">
        <f t="array" ref="S7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1" s="10" t="str" cm="1">
        <f t="array" ref="T7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1" s="105"/>
      <c r="V791" s="151"/>
      <c r="W791" s="104"/>
      <c r="X791" s="129"/>
      <c r="Y791" s="104"/>
      <c r="Z791" s="105"/>
      <c r="AA791" s="103"/>
      <c r="AB791" s="152"/>
      <c r="AC791" s="107"/>
      <c r="AD791" s="105"/>
      <c r="AE791" s="105"/>
      <c r="AF791" s="105"/>
      <c r="AG791" s="14"/>
      <c r="AH791" s="126" t="str">
        <f>IF(BS_CONTROLE[[#This Row],[Atividade]]=0, "-", BS_CONTROLE[[#This Row],[Atividade]])</f>
        <v>-</v>
      </c>
      <c r="AI791" s="8" t="str">
        <f>IF(BS_CONTROLE[[#This Row],[Atividade]]=0, "-", BS_CONTROLE[[#This Row],[Atividade]])</f>
        <v>-</v>
      </c>
      <c r="AJ791" s="30">
        <f>BS_CONTROLE[[#This Row],[Local - Partida]]</f>
        <v>0</v>
      </c>
      <c r="AK791" s="30">
        <f>BS_CONTROLE[[#This Row],[Local - Encerramento]]</f>
        <v>0</v>
      </c>
      <c r="AL791" s="105" t="str">
        <f>IF(BS_CONTROLE[[#This Row],[Entre - Estações]]=0, "-", BS_CONTROLE[[#This Row],[Entre - Estações]])</f>
        <v>-</v>
      </c>
      <c r="AM791" s="105" t="str">
        <f>IF(BS_CONTROLE[[#This Row],[SB]]=0, "-", BS_CONTROLE[[#This Row],[SB]])</f>
        <v>-</v>
      </c>
      <c r="AN791" s="105" t="str">
        <f>IF(BS_CONTROLE[[#This Row],[SUB]]=0, "-", BS_CONTROLE[[#This Row],[SUB]])</f>
        <v>-</v>
      </c>
      <c r="AO791" s="105">
        <f>BS_CONTROLE[[#This Row],[KM - Inicio]]</f>
        <v>0</v>
      </c>
      <c r="AP791" s="105">
        <f>BS_CONTROLE[[#This Row],[KM - Inicio]]</f>
        <v>0</v>
      </c>
      <c r="AQ791" s="108"/>
      <c r="AR791" s="108"/>
      <c r="AS791" s="108"/>
      <c r="AT791" s="135"/>
      <c r="AU791" s="135"/>
      <c r="AV791" s="13"/>
      <c r="AW791" s="13"/>
      <c r="AX791" s="176" t="str">
        <f>IF(D791="","*",IFERROR(IF(ISODD(COUNT(AR791:AW791)),"ERRO",SUM((AS791-AR791),(AU791-AT791),(AW791-AV791))),"ERRO"))</f>
        <v>*</v>
      </c>
      <c r="AY791" s="153"/>
      <c r="AZ791" s="109"/>
      <c r="BA791" s="9" t="str">
        <f>IFERROR(_xlfn.XLOOKUP(AH791, BS_ATIVIDADE[ATIVIDADE],BS_ATIVIDADE[UNIDADE] ), "*")</f>
        <v>*</v>
      </c>
      <c r="BB791" s="12" t="str" cm="1">
        <f t="array" ref="BB7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1" s="12" t="str" cm="1">
        <f t="array" ref="BC7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1" s="10" t="str" cm="1">
        <f t="array" ref="BD7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1" s="150"/>
      <c r="BF791" s="15"/>
      <c r="BG791" s="16"/>
      <c r="BH791" s="16"/>
      <c r="BI791" s="16"/>
      <c r="BJ791" s="17"/>
      <c r="BK791" s="15"/>
      <c r="BL791" s="130"/>
      <c r="BM791" s="130"/>
      <c r="BN791" s="130"/>
      <c r="BO791" s="17"/>
      <c r="BP791" s="11" t="str">
        <f t="shared" si="42"/>
        <v>Aderente</v>
      </c>
      <c r="BQ791" s="18" t="str">
        <f>IF(OR(B791="",E791=""),"*",AX791/O791)</f>
        <v>*</v>
      </c>
      <c r="BR791" s="18" t="str">
        <f>IF(OR(B791="",E791=""),"*",AZ791/P791)</f>
        <v>*</v>
      </c>
      <c r="BS791" s="210" t="str">
        <f t="shared" si="43"/>
        <v/>
      </c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</row>
    <row r="792" spans="1:122">
      <c r="A792" s="45" t="str">
        <f t="shared" si="41"/>
        <v/>
      </c>
      <c r="B792" s="102"/>
      <c r="C792" s="134" t="str">
        <f>IF(BS_CONTROLE[[#This Row],[DATA]]="","",WEEKNUM(BS_CONTROLE[[#This Row],[DATA]]))</f>
        <v/>
      </c>
      <c r="D792" s="104"/>
      <c r="E792" s="126"/>
      <c r="F792" s="142" t="str">
        <f>IF(D792="","*",VLOOKUP(E792,BS_ATIVIDADE[],3,FALSE))</f>
        <v>*</v>
      </c>
      <c r="G792" s="106"/>
      <c r="H792" s="106"/>
      <c r="I792" s="105"/>
      <c r="J792" s="105"/>
      <c r="K792" s="105"/>
      <c r="L792" s="127" t="str" cm="1">
        <f t="array" ref="L7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2" s="127" t="str" cm="1">
        <f t="array" ref="M7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2" s="106"/>
      <c r="O792" s="106"/>
      <c r="P792" s="105"/>
      <c r="Q792" s="9" t="str">
        <f>IF(E792=0, "*", IFERROR(_xlfn.XLOOKUP(E792, BS_ATIVIDADE[ATIVIDADE], BS_ATIVIDADE[UNIDADE]), "*"))</f>
        <v>*</v>
      </c>
      <c r="R792" s="128" t="str" cm="1">
        <f t="array" ref="R7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2" s="128" t="str" cm="1">
        <f t="array" ref="S7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2" s="10" t="str" cm="1">
        <f t="array" ref="T7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2" s="105"/>
      <c r="V792" s="151"/>
      <c r="W792" s="104"/>
      <c r="X792" s="129"/>
      <c r="Y792" s="104"/>
      <c r="Z792" s="105"/>
      <c r="AA792" s="103"/>
      <c r="AB792" s="152"/>
      <c r="AC792" s="107"/>
      <c r="AD792" s="105"/>
      <c r="AE792" s="105"/>
      <c r="AF792" s="105"/>
      <c r="AG792" s="14"/>
      <c r="AH792" s="126" t="str">
        <f>IF(BS_CONTROLE[[#This Row],[Atividade]]=0, "-", BS_CONTROLE[[#This Row],[Atividade]])</f>
        <v>-</v>
      </c>
      <c r="AI792" s="8" t="str">
        <f>IF(BS_CONTROLE[[#This Row],[Atividade]]=0, "-", BS_CONTROLE[[#This Row],[Atividade]])</f>
        <v>-</v>
      </c>
      <c r="AJ792" s="30">
        <f>BS_CONTROLE[[#This Row],[Local - Partida]]</f>
        <v>0</v>
      </c>
      <c r="AK792" s="30">
        <f>BS_CONTROLE[[#This Row],[Local - Encerramento]]</f>
        <v>0</v>
      </c>
      <c r="AL792" s="105" t="str">
        <f>IF(BS_CONTROLE[[#This Row],[Entre - Estações]]=0, "-", BS_CONTROLE[[#This Row],[Entre - Estações]])</f>
        <v>-</v>
      </c>
      <c r="AM792" s="105" t="str">
        <f>IF(BS_CONTROLE[[#This Row],[SB]]=0, "-", BS_CONTROLE[[#This Row],[SB]])</f>
        <v>-</v>
      </c>
      <c r="AN792" s="105" t="str">
        <f>IF(BS_CONTROLE[[#This Row],[SUB]]=0, "-", BS_CONTROLE[[#This Row],[SUB]])</f>
        <v>-</v>
      </c>
      <c r="AO792" s="105">
        <f>BS_CONTROLE[[#This Row],[KM - Inicio]]</f>
        <v>0</v>
      </c>
      <c r="AP792" s="105">
        <f>BS_CONTROLE[[#This Row],[KM - Inicio]]</f>
        <v>0</v>
      </c>
      <c r="AQ792" s="108"/>
      <c r="AR792" s="108"/>
      <c r="AS792" s="108"/>
      <c r="AT792" s="135"/>
      <c r="AU792" s="135"/>
      <c r="AV792" s="13"/>
      <c r="AW792" s="13"/>
      <c r="AX792" s="176" t="str">
        <f>IF(D792="","*",IFERROR(IF(ISODD(COUNT(AR792:AW792)),"ERRO",SUM((AS792-AR792),(AU792-AT792),(AW792-AV792))),"ERRO"))</f>
        <v>*</v>
      </c>
      <c r="AY792" s="153"/>
      <c r="AZ792" s="109"/>
      <c r="BA792" s="9" t="str">
        <f>IFERROR(_xlfn.XLOOKUP(AH792, BS_ATIVIDADE[ATIVIDADE],BS_ATIVIDADE[UNIDADE] ), "*")</f>
        <v>*</v>
      </c>
      <c r="BB792" s="12" t="str" cm="1">
        <f t="array" ref="BB7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2" s="12" t="str" cm="1">
        <f t="array" ref="BC7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2" s="10" t="str" cm="1">
        <f t="array" ref="BD7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2" s="150"/>
      <c r="BF792" s="15"/>
      <c r="BG792" s="16"/>
      <c r="BH792" s="16"/>
      <c r="BI792" s="16"/>
      <c r="BJ792" s="17"/>
      <c r="BK792" s="15"/>
      <c r="BL792" s="130"/>
      <c r="BM792" s="130"/>
      <c r="BN792" s="130"/>
      <c r="BO792" s="17"/>
      <c r="BP792" s="11" t="str">
        <f t="shared" si="42"/>
        <v>Aderente</v>
      </c>
      <c r="BQ792" s="18" t="str">
        <f>IF(OR(B792="",E792=""),"*",AX792/O792)</f>
        <v>*</v>
      </c>
      <c r="BR792" s="18" t="str">
        <f>IF(OR(B792="",E792=""),"*",AZ792/P792)</f>
        <v>*</v>
      </c>
      <c r="BS792" s="210" t="str">
        <f t="shared" si="43"/>
        <v/>
      </c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</row>
    <row r="793" spans="1:122">
      <c r="A793" s="45" t="str">
        <f t="shared" si="41"/>
        <v/>
      </c>
      <c r="B793" s="102"/>
      <c r="C793" s="134" t="str">
        <f>IF(BS_CONTROLE[[#This Row],[DATA]]="","",WEEKNUM(BS_CONTROLE[[#This Row],[DATA]]))</f>
        <v/>
      </c>
      <c r="D793" s="104"/>
      <c r="E793" s="126"/>
      <c r="F793" s="142" t="str">
        <f>IF(D793="","*",VLOOKUP(E793,BS_ATIVIDADE[],3,FALSE))</f>
        <v>*</v>
      </c>
      <c r="G793" s="106"/>
      <c r="H793" s="106"/>
      <c r="I793" s="105"/>
      <c r="J793" s="105"/>
      <c r="K793" s="105"/>
      <c r="L793" s="127" t="str" cm="1">
        <f t="array" ref="L7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3" s="127" t="str" cm="1">
        <f t="array" ref="M7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3" s="106"/>
      <c r="O793" s="106"/>
      <c r="P793" s="105"/>
      <c r="Q793" s="9" t="str">
        <f>IF(E793=0, "*", IFERROR(_xlfn.XLOOKUP(E793, BS_ATIVIDADE[ATIVIDADE], BS_ATIVIDADE[UNIDADE]), "*"))</f>
        <v>*</v>
      </c>
      <c r="R793" s="128" t="str" cm="1">
        <f t="array" ref="R7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3" s="128" t="str" cm="1">
        <f t="array" ref="S7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3" s="10" t="str" cm="1">
        <f t="array" ref="T7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3" s="105"/>
      <c r="V793" s="151"/>
      <c r="W793" s="104"/>
      <c r="X793" s="129"/>
      <c r="Y793" s="104"/>
      <c r="Z793" s="105"/>
      <c r="AA793" s="103"/>
      <c r="AB793" s="152"/>
      <c r="AC793" s="107"/>
      <c r="AD793" s="105"/>
      <c r="AE793" s="105"/>
      <c r="AF793" s="105"/>
      <c r="AG793" s="14"/>
      <c r="AH793" s="126" t="str">
        <f>IF(BS_CONTROLE[[#This Row],[Atividade]]=0, "-", BS_CONTROLE[[#This Row],[Atividade]])</f>
        <v>-</v>
      </c>
      <c r="AI793" s="8" t="str">
        <f>IF(BS_CONTROLE[[#This Row],[Atividade]]=0, "-", BS_CONTROLE[[#This Row],[Atividade]])</f>
        <v>-</v>
      </c>
      <c r="AJ793" s="30">
        <f>BS_CONTROLE[[#This Row],[Local - Partida]]</f>
        <v>0</v>
      </c>
      <c r="AK793" s="30">
        <f>BS_CONTROLE[[#This Row],[Local - Encerramento]]</f>
        <v>0</v>
      </c>
      <c r="AL793" s="105" t="str">
        <f>IF(BS_CONTROLE[[#This Row],[Entre - Estações]]=0, "-", BS_CONTROLE[[#This Row],[Entre - Estações]])</f>
        <v>-</v>
      </c>
      <c r="AM793" s="105" t="str">
        <f>IF(BS_CONTROLE[[#This Row],[SB]]=0, "-", BS_CONTROLE[[#This Row],[SB]])</f>
        <v>-</v>
      </c>
      <c r="AN793" s="105" t="str">
        <f>IF(BS_CONTROLE[[#This Row],[SUB]]=0, "-", BS_CONTROLE[[#This Row],[SUB]])</f>
        <v>-</v>
      </c>
      <c r="AO793" s="105">
        <f>BS_CONTROLE[[#This Row],[KM - Inicio]]</f>
        <v>0</v>
      </c>
      <c r="AP793" s="105">
        <f>BS_CONTROLE[[#This Row],[KM - Inicio]]</f>
        <v>0</v>
      </c>
      <c r="AQ793" s="108"/>
      <c r="AR793" s="108"/>
      <c r="AS793" s="108"/>
      <c r="AT793" s="135"/>
      <c r="AU793" s="135"/>
      <c r="AV793" s="13"/>
      <c r="AW793" s="13"/>
      <c r="AX793" s="176" t="str">
        <f>IF(D793="","*",IFERROR(IF(ISODD(COUNT(AR793:AW793)),"ERRO",SUM((AS793-AR793),(AU793-AT793),(AW793-AV793))),"ERRO"))</f>
        <v>*</v>
      </c>
      <c r="AY793" s="153"/>
      <c r="AZ793" s="109"/>
      <c r="BA793" s="9" t="str">
        <f>IFERROR(_xlfn.XLOOKUP(AH793, BS_ATIVIDADE[ATIVIDADE],BS_ATIVIDADE[UNIDADE] ), "*")</f>
        <v>*</v>
      </c>
      <c r="BB793" s="12" t="str" cm="1">
        <f t="array" ref="BB7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3" s="12" t="str" cm="1">
        <f t="array" ref="BC7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3" s="10" t="str" cm="1">
        <f t="array" ref="BD7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3" s="150"/>
      <c r="BF793" s="15"/>
      <c r="BG793" s="16"/>
      <c r="BH793" s="16"/>
      <c r="BI793" s="16"/>
      <c r="BJ793" s="17"/>
      <c r="BK793" s="15"/>
      <c r="BL793" s="130"/>
      <c r="BM793" s="130"/>
      <c r="BN793" s="130"/>
      <c r="BO793" s="17"/>
      <c r="BP793" s="11" t="str">
        <f t="shared" si="42"/>
        <v>Aderente</v>
      </c>
      <c r="BQ793" s="18" t="str">
        <f>IF(OR(B793="",E793=""),"*",AX793/O793)</f>
        <v>*</v>
      </c>
      <c r="BR793" s="18" t="str">
        <f>IF(OR(B793="",E793=""),"*",AZ793/P793)</f>
        <v>*</v>
      </c>
      <c r="BS793" s="210" t="str">
        <f t="shared" si="43"/>
        <v/>
      </c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</row>
    <row r="794" spans="1:122">
      <c r="A794" s="45" t="str">
        <f t="shared" si="41"/>
        <v/>
      </c>
      <c r="B794" s="102"/>
      <c r="C794" s="134" t="str">
        <f>IF(BS_CONTROLE[[#This Row],[DATA]]="","",WEEKNUM(BS_CONTROLE[[#This Row],[DATA]]))</f>
        <v/>
      </c>
      <c r="D794" s="104"/>
      <c r="E794" s="126"/>
      <c r="F794" s="142" t="str">
        <f>IF(D794="","*",VLOOKUP(E794,BS_ATIVIDADE[],3,FALSE))</f>
        <v>*</v>
      </c>
      <c r="G794" s="106"/>
      <c r="H794" s="106"/>
      <c r="I794" s="105"/>
      <c r="J794" s="105"/>
      <c r="K794" s="105"/>
      <c r="L794" s="127" t="str" cm="1">
        <f t="array" ref="L7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4" s="127" t="str" cm="1">
        <f t="array" ref="M7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4" s="106"/>
      <c r="O794" s="106"/>
      <c r="P794" s="105"/>
      <c r="Q794" s="9" t="str">
        <f>IF(E794=0, "*", IFERROR(_xlfn.XLOOKUP(E794, BS_ATIVIDADE[ATIVIDADE], BS_ATIVIDADE[UNIDADE]), "*"))</f>
        <v>*</v>
      </c>
      <c r="R794" s="128" t="str" cm="1">
        <f t="array" ref="R7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4" s="128" t="str" cm="1">
        <f t="array" ref="S7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4" s="10" t="str" cm="1">
        <f t="array" ref="T7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4" s="105"/>
      <c r="V794" s="151"/>
      <c r="W794" s="104"/>
      <c r="X794" s="129"/>
      <c r="Y794" s="104"/>
      <c r="Z794" s="105"/>
      <c r="AA794" s="103"/>
      <c r="AB794" s="152"/>
      <c r="AC794" s="107"/>
      <c r="AD794" s="105"/>
      <c r="AE794" s="105"/>
      <c r="AF794" s="105"/>
      <c r="AG794" s="14"/>
      <c r="AH794" s="126" t="str">
        <f>IF(BS_CONTROLE[[#This Row],[Atividade]]=0, "-", BS_CONTROLE[[#This Row],[Atividade]])</f>
        <v>-</v>
      </c>
      <c r="AI794" s="8" t="str">
        <f>IF(BS_CONTROLE[[#This Row],[Atividade]]=0, "-", BS_CONTROLE[[#This Row],[Atividade]])</f>
        <v>-</v>
      </c>
      <c r="AJ794" s="30">
        <f>BS_CONTROLE[[#This Row],[Local - Partida]]</f>
        <v>0</v>
      </c>
      <c r="AK794" s="30">
        <f>BS_CONTROLE[[#This Row],[Local - Encerramento]]</f>
        <v>0</v>
      </c>
      <c r="AL794" s="105" t="str">
        <f>IF(BS_CONTROLE[[#This Row],[Entre - Estações]]=0, "-", BS_CONTROLE[[#This Row],[Entre - Estações]])</f>
        <v>-</v>
      </c>
      <c r="AM794" s="105" t="str">
        <f>IF(BS_CONTROLE[[#This Row],[SB]]=0, "-", BS_CONTROLE[[#This Row],[SB]])</f>
        <v>-</v>
      </c>
      <c r="AN794" s="105" t="str">
        <f>IF(BS_CONTROLE[[#This Row],[SUB]]=0, "-", BS_CONTROLE[[#This Row],[SUB]])</f>
        <v>-</v>
      </c>
      <c r="AO794" s="105">
        <f>BS_CONTROLE[[#This Row],[KM - Inicio]]</f>
        <v>0</v>
      </c>
      <c r="AP794" s="105">
        <f>BS_CONTROLE[[#This Row],[KM - Inicio]]</f>
        <v>0</v>
      </c>
      <c r="AQ794" s="108"/>
      <c r="AR794" s="108"/>
      <c r="AS794" s="108"/>
      <c r="AT794" s="135"/>
      <c r="AU794" s="135"/>
      <c r="AV794" s="13"/>
      <c r="AW794" s="13"/>
      <c r="AX794" s="176" t="str">
        <f>IF(D794="","*",IFERROR(IF(ISODD(COUNT(AR794:AW794)),"ERRO",SUM((AS794-AR794),(AU794-AT794),(AW794-AV794))),"ERRO"))</f>
        <v>*</v>
      </c>
      <c r="AY794" s="153"/>
      <c r="AZ794" s="109"/>
      <c r="BA794" s="9" t="str">
        <f>IFERROR(_xlfn.XLOOKUP(AH794, BS_ATIVIDADE[ATIVIDADE],BS_ATIVIDADE[UNIDADE] ), "*")</f>
        <v>*</v>
      </c>
      <c r="BB794" s="12" t="str" cm="1">
        <f t="array" ref="BB7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4" s="12" t="str" cm="1">
        <f t="array" ref="BC7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4" s="10" t="str" cm="1">
        <f t="array" ref="BD7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4" s="150"/>
      <c r="BF794" s="15"/>
      <c r="BG794" s="16"/>
      <c r="BH794" s="16"/>
      <c r="BI794" s="16"/>
      <c r="BJ794" s="17"/>
      <c r="BK794" s="15"/>
      <c r="BL794" s="130"/>
      <c r="BM794" s="130"/>
      <c r="BN794" s="130"/>
      <c r="BO794" s="17"/>
      <c r="BP794" s="11" t="str">
        <f t="shared" si="42"/>
        <v>Aderente</v>
      </c>
      <c r="BQ794" s="18" t="str">
        <f>IF(OR(B794="",E794=""),"*",AX794/O794)</f>
        <v>*</v>
      </c>
      <c r="BR794" s="18" t="str">
        <f>IF(OR(B794="",E794=""),"*",AZ794/P794)</f>
        <v>*</v>
      </c>
      <c r="BS794" s="210" t="str">
        <f t="shared" si="43"/>
        <v/>
      </c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</row>
    <row r="795" spans="1:122">
      <c r="A795" s="45" t="str">
        <f t="shared" si="41"/>
        <v/>
      </c>
      <c r="B795" s="102"/>
      <c r="C795" s="134" t="str">
        <f>IF(BS_CONTROLE[[#This Row],[DATA]]="","",WEEKNUM(BS_CONTROLE[[#This Row],[DATA]]))</f>
        <v/>
      </c>
      <c r="D795" s="104"/>
      <c r="E795" s="126"/>
      <c r="F795" s="142" t="str">
        <f>IF(D795="","*",VLOOKUP(E795,BS_ATIVIDADE[],3,FALSE))</f>
        <v>*</v>
      </c>
      <c r="G795" s="106"/>
      <c r="H795" s="106"/>
      <c r="I795" s="105"/>
      <c r="J795" s="105"/>
      <c r="K795" s="105"/>
      <c r="L795" s="127" t="str" cm="1">
        <f t="array" ref="L7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5" s="127" t="str" cm="1">
        <f t="array" ref="M7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5" s="106"/>
      <c r="O795" s="106"/>
      <c r="P795" s="105"/>
      <c r="Q795" s="9" t="str">
        <f>IF(E795=0, "*", IFERROR(_xlfn.XLOOKUP(E795, BS_ATIVIDADE[ATIVIDADE], BS_ATIVIDADE[UNIDADE]), "*"))</f>
        <v>*</v>
      </c>
      <c r="R795" s="128" t="str" cm="1">
        <f t="array" ref="R7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5" s="128" t="str" cm="1">
        <f t="array" ref="S7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5" s="10" t="str" cm="1">
        <f t="array" ref="T7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5" s="105"/>
      <c r="V795" s="151"/>
      <c r="W795" s="104"/>
      <c r="X795" s="129"/>
      <c r="Y795" s="104"/>
      <c r="Z795" s="105"/>
      <c r="AA795" s="103"/>
      <c r="AB795" s="152"/>
      <c r="AC795" s="107"/>
      <c r="AD795" s="105"/>
      <c r="AE795" s="105"/>
      <c r="AF795" s="105"/>
      <c r="AG795" s="14"/>
      <c r="AH795" s="126" t="str">
        <f>IF(BS_CONTROLE[[#This Row],[Atividade]]=0, "-", BS_CONTROLE[[#This Row],[Atividade]])</f>
        <v>-</v>
      </c>
      <c r="AI795" s="8" t="str">
        <f>IF(BS_CONTROLE[[#This Row],[Atividade]]=0, "-", BS_CONTROLE[[#This Row],[Atividade]])</f>
        <v>-</v>
      </c>
      <c r="AJ795" s="30">
        <f>BS_CONTROLE[[#This Row],[Local - Partida]]</f>
        <v>0</v>
      </c>
      <c r="AK795" s="30">
        <f>BS_CONTROLE[[#This Row],[Local - Encerramento]]</f>
        <v>0</v>
      </c>
      <c r="AL795" s="105" t="str">
        <f>IF(BS_CONTROLE[[#This Row],[Entre - Estações]]=0, "-", BS_CONTROLE[[#This Row],[Entre - Estações]])</f>
        <v>-</v>
      </c>
      <c r="AM795" s="105" t="str">
        <f>IF(BS_CONTROLE[[#This Row],[SB]]=0, "-", BS_CONTROLE[[#This Row],[SB]])</f>
        <v>-</v>
      </c>
      <c r="AN795" s="105" t="str">
        <f>IF(BS_CONTROLE[[#This Row],[SUB]]=0, "-", BS_CONTROLE[[#This Row],[SUB]])</f>
        <v>-</v>
      </c>
      <c r="AO795" s="105">
        <f>BS_CONTROLE[[#This Row],[KM - Inicio]]</f>
        <v>0</v>
      </c>
      <c r="AP795" s="105">
        <f>BS_CONTROLE[[#This Row],[KM - Inicio]]</f>
        <v>0</v>
      </c>
      <c r="AQ795" s="108"/>
      <c r="AR795" s="108"/>
      <c r="AS795" s="108"/>
      <c r="AT795" s="135"/>
      <c r="AU795" s="135"/>
      <c r="AV795" s="13"/>
      <c r="AW795" s="13"/>
      <c r="AX795" s="176" t="str">
        <f>IF(D795="","*",IFERROR(IF(ISODD(COUNT(AR795:AW795)),"ERRO",SUM((AS795-AR795),(AU795-AT795),(AW795-AV795))),"ERRO"))</f>
        <v>*</v>
      </c>
      <c r="AY795" s="153"/>
      <c r="AZ795" s="109"/>
      <c r="BA795" s="9" t="str">
        <f>IFERROR(_xlfn.XLOOKUP(AH795, BS_ATIVIDADE[ATIVIDADE],BS_ATIVIDADE[UNIDADE] ), "*")</f>
        <v>*</v>
      </c>
      <c r="BB795" s="12" t="str" cm="1">
        <f t="array" ref="BB7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5" s="12" t="str" cm="1">
        <f t="array" ref="BC7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5" s="10" t="str" cm="1">
        <f t="array" ref="BD7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5" s="150"/>
      <c r="BF795" s="15"/>
      <c r="BG795" s="16"/>
      <c r="BH795" s="16"/>
      <c r="BI795" s="16"/>
      <c r="BJ795" s="17"/>
      <c r="BK795" s="15"/>
      <c r="BL795" s="130"/>
      <c r="BM795" s="130"/>
      <c r="BN795" s="130"/>
      <c r="BO795" s="17"/>
      <c r="BP795" s="11" t="str">
        <f t="shared" si="42"/>
        <v>Aderente</v>
      </c>
      <c r="BQ795" s="18" t="str">
        <f>IF(OR(B795="",E795=""),"*",AX795/O795)</f>
        <v>*</v>
      </c>
      <c r="BR795" s="18" t="str">
        <f>IF(OR(B795="",E795=""),"*",AZ795/P795)</f>
        <v>*</v>
      </c>
      <c r="BS795" s="210" t="str">
        <f t="shared" si="43"/>
        <v/>
      </c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</row>
    <row r="796" spans="1:122">
      <c r="A796" s="45" t="str">
        <f t="shared" si="41"/>
        <v/>
      </c>
      <c r="B796" s="102"/>
      <c r="C796" s="134" t="str">
        <f>IF(BS_CONTROLE[[#This Row],[DATA]]="","",WEEKNUM(BS_CONTROLE[[#This Row],[DATA]]))</f>
        <v/>
      </c>
      <c r="D796" s="104"/>
      <c r="E796" s="126"/>
      <c r="F796" s="142" t="str">
        <f>IF(D796="","*",VLOOKUP(E796,BS_ATIVIDADE[],3,FALSE))</f>
        <v>*</v>
      </c>
      <c r="G796" s="106"/>
      <c r="H796" s="106"/>
      <c r="I796" s="105"/>
      <c r="J796" s="105"/>
      <c r="K796" s="105"/>
      <c r="L796" s="127" t="str" cm="1">
        <f t="array" ref="L7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6" s="127" t="str" cm="1">
        <f t="array" ref="M7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6" s="106"/>
      <c r="O796" s="106"/>
      <c r="P796" s="105"/>
      <c r="Q796" s="9" t="str">
        <f>IF(E796=0, "*", IFERROR(_xlfn.XLOOKUP(E796, BS_ATIVIDADE[ATIVIDADE], BS_ATIVIDADE[UNIDADE]), "*"))</f>
        <v>*</v>
      </c>
      <c r="R796" s="128" t="str" cm="1">
        <f t="array" ref="R7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6" s="128" t="str" cm="1">
        <f t="array" ref="S7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6" s="10" t="str" cm="1">
        <f t="array" ref="T7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6" s="105"/>
      <c r="V796" s="151"/>
      <c r="W796" s="104"/>
      <c r="X796" s="129"/>
      <c r="Y796" s="104"/>
      <c r="Z796" s="105"/>
      <c r="AA796" s="103"/>
      <c r="AB796" s="152"/>
      <c r="AC796" s="107"/>
      <c r="AD796" s="105"/>
      <c r="AE796" s="105"/>
      <c r="AF796" s="105"/>
      <c r="AG796" s="14"/>
      <c r="AH796" s="126" t="str">
        <f>IF(BS_CONTROLE[[#This Row],[Atividade]]=0, "-", BS_CONTROLE[[#This Row],[Atividade]])</f>
        <v>-</v>
      </c>
      <c r="AI796" s="8" t="str">
        <f>IF(BS_CONTROLE[[#This Row],[Atividade]]=0, "-", BS_CONTROLE[[#This Row],[Atividade]])</f>
        <v>-</v>
      </c>
      <c r="AJ796" s="30">
        <f>BS_CONTROLE[[#This Row],[Local - Partida]]</f>
        <v>0</v>
      </c>
      <c r="AK796" s="30">
        <f>BS_CONTROLE[[#This Row],[Local - Encerramento]]</f>
        <v>0</v>
      </c>
      <c r="AL796" s="105" t="str">
        <f>IF(BS_CONTROLE[[#This Row],[Entre - Estações]]=0, "-", BS_CONTROLE[[#This Row],[Entre - Estações]])</f>
        <v>-</v>
      </c>
      <c r="AM796" s="105" t="str">
        <f>IF(BS_CONTROLE[[#This Row],[SB]]=0, "-", BS_CONTROLE[[#This Row],[SB]])</f>
        <v>-</v>
      </c>
      <c r="AN796" s="105" t="str">
        <f>IF(BS_CONTROLE[[#This Row],[SUB]]=0, "-", BS_CONTROLE[[#This Row],[SUB]])</f>
        <v>-</v>
      </c>
      <c r="AO796" s="105">
        <f>BS_CONTROLE[[#This Row],[KM - Inicio]]</f>
        <v>0</v>
      </c>
      <c r="AP796" s="105">
        <f>BS_CONTROLE[[#This Row],[KM - Inicio]]</f>
        <v>0</v>
      </c>
      <c r="AQ796" s="108"/>
      <c r="AR796" s="108"/>
      <c r="AS796" s="108"/>
      <c r="AT796" s="135"/>
      <c r="AU796" s="135"/>
      <c r="AV796" s="13"/>
      <c r="AW796" s="13"/>
      <c r="AX796" s="176" t="str">
        <f>IF(D796="","*",IFERROR(IF(ISODD(COUNT(AR796:AW796)),"ERRO",SUM((AS796-AR796),(AU796-AT796),(AW796-AV796))),"ERRO"))</f>
        <v>*</v>
      </c>
      <c r="AY796" s="153"/>
      <c r="AZ796" s="109"/>
      <c r="BA796" s="9" t="str">
        <f>IFERROR(_xlfn.XLOOKUP(AH796, BS_ATIVIDADE[ATIVIDADE],BS_ATIVIDADE[UNIDADE] ), "*")</f>
        <v>*</v>
      </c>
      <c r="BB796" s="12" t="str" cm="1">
        <f t="array" ref="BB7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6" s="12" t="str" cm="1">
        <f t="array" ref="BC7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6" s="10" t="str" cm="1">
        <f t="array" ref="BD7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6" s="150"/>
      <c r="BF796" s="15"/>
      <c r="BG796" s="16"/>
      <c r="BH796" s="16"/>
      <c r="BI796" s="16"/>
      <c r="BJ796" s="17"/>
      <c r="BK796" s="15"/>
      <c r="BL796" s="130"/>
      <c r="BM796" s="130"/>
      <c r="BN796" s="130"/>
      <c r="BO796" s="17"/>
      <c r="BP796" s="11" t="str">
        <f t="shared" si="42"/>
        <v>Aderente</v>
      </c>
      <c r="BQ796" s="18" t="str">
        <f>IF(OR(B796="",E796=""),"*",AX796/O796)</f>
        <v>*</v>
      </c>
      <c r="BR796" s="18" t="str">
        <f>IF(OR(B796="",E796=""),"*",AZ796/P796)</f>
        <v>*</v>
      </c>
      <c r="BS796" s="210" t="str">
        <f t="shared" si="43"/>
        <v/>
      </c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</row>
    <row r="797" spans="1:122">
      <c r="A797" s="45" t="str">
        <f t="shared" si="41"/>
        <v/>
      </c>
      <c r="B797" s="102"/>
      <c r="C797" s="134" t="str">
        <f>IF(BS_CONTROLE[[#This Row],[DATA]]="","",WEEKNUM(BS_CONTROLE[[#This Row],[DATA]]))</f>
        <v/>
      </c>
      <c r="D797" s="104"/>
      <c r="E797" s="126"/>
      <c r="F797" s="142" t="str">
        <f>IF(D797="","*",VLOOKUP(E797,BS_ATIVIDADE[],3,FALSE))</f>
        <v>*</v>
      </c>
      <c r="G797" s="106"/>
      <c r="H797" s="106"/>
      <c r="I797" s="105"/>
      <c r="J797" s="105"/>
      <c r="K797" s="105"/>
      <c r="L797" s="127" t="str" cm="1">
        <f t="array" ref="L7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7" s="127" t="str" cm="1">
        <f t="array" ref="M7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7" s="106"/>
      <c r="O797" s="106"/>
      <c r="P797" s="105"/>
      <c r="Q797" s="9" t="str">
        <f>IF(E797=0, "*", IFERROR(_xlfn.XLOOKUP(E797, BS_ATIVIDADE[ATIVIDADE], BS_ATIVIDADE[UNIDADE]), "*"))</f>
        <v>*</v>
      </c>
      <c r="R797" s="128" t="str" cm="1">
        <f t="array" ref="R7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7" s="128" t="str" cm="1">
        <f t="array" ref="S7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7" s="10" t="str" cm="1">
        <f t="array" ref="T7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7" s="105"/>
      <c r="V797" s="151"/>
      <c r="W797" s="104"/>
      <c r="X797" s="129"/>
      <c r="Y797" s="104"/>
      <c r="Z797" s="105"/>
      <c r="AA797" s="103"/>
      <c r="AB797" s="152"/>
      <c r="AC797" s="107"/>
      <c r="AD797" s="105"/>
      <c r="AE797" s="105"/>
      <c r="AF797" s="105"/>
      <c r="AG797" s="14"/>
      <c r="AH797" s="126" t="str">
        <f>IF(BS_CONTROLE[[#This Row],[Atividade]]=0, "-", BS_CONTROLE[[#This Row],[Atividade]])</f>
        <v>-</v>
      </c>
      <c r="AI797" s="8" t="str">
        <f>IF(BS_CONTROLE[[#This Row],[Atividade]]=0, "-", BS_CONTROLE[[#This Row],[Atividade]])</f>
        <v>-</v>
      </c>
      <c r="AJ797" s="30">
        <f>BS_CONTROLE[[#This Row],[Local - Partida]]</f>
        <v>0</v>
      </c>
      <c r="AK797" s="30">
        <f>BS_CONTROLE[[#This Row],[Local - Encerramento]]</f>
        <v>0</v>
      </c>
      <c r="AL797" s="105" t="str">
        <f>IF(BS_CONTROLE[[#This Row],[Entre - Estações]]=0, "-", BS_CONTROLE[[#This Row],[Entre - Estações]])</f>
        <v>-</v>
      </c>
      <c r="AM797" s="105" t="str">
        <f>IF(BS_CONTROLE[[#This Row],[SB]]=0, "-", BS_CONTROLE[[#This Row],[SB]])</f>
        <v>-</v>
      </c>
      <c r="AN797" s="105" t="str">
        <f>IF(BS_CONTROLE[[#This Row],[SUB]]=0, "-", BS_CONTROLE[[#This Row],[SUB]])</f>
        <v>-</v>
      </c>
      <c r="AO797" s="105">
        <f>BS_CONTROLE[[#This Row],[KM - Inicio]]</f>
        <v>0</v>
      </c>
      <c r="AP797" s="105">
        <f>BS_CONTROLE[[#This Row],[KM - Inicio]]</f>
        <v>0</v>
      </c>
      <c r="AQ797" s="108"/>
      <c r="AR797" s="108"/>
      <c r="AS797" s="108"/>
      <c r="AT797" s="135"/>
      <c r="AU797" s="135"/>
      <c r="AV797" s="13"/>
      <c r="AW797" s="13"/>
      <c r="AX797" s="176" t="str">
        <f>IF(D797="","*",IFERROR(IF(ISODD(COUNT(AR797:AW797)),"ERRO",SUM((AS797-AR797),(AU797-AT797),(AW797-AV797))),"ERRO"))</f>
        <v>*</v>
      </c>
      <c r="AY797" s="153"/>
      <c r="AZ797" s="109"/>
      <c r="BA797" s="9" t="str">
        <f>IFERROR(_xlfn.XLOOKUP(AH797, BS_ATIVIDADE[ATIVIDADE],BS_ATIVIDADE[UNIDADE] ), "*")</f>
        <v>*</v>
      </c>
      <c r="BB797" s="12" t="str" cm="1">
        <f t="array" ref="BB7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7" s="12" t="str" cm="1">
        <f t="array" ref="BC7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7" s="10" t="str" cm="1">
        <f t="array" ref="BD7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7" s="150"/>
      <c r="BF797" s="15"/>
      <c r="BG797" s="16"/>
      <c r="BH797" s="16"/>
      <c r="BI797" s="16"/>
      <c r="BJ797" s="17"/>
      <c r="BK797" s="15"/>
      <c r="BL797" s="130"/>
      <c r="BM797" s="130"/>
      <c r="BN797" s="130"/>
      <c r="BO797" s="17"/>
      <c r="BP797" s="11" t="str">
        <f t="shared" si="42"/>
        <v>Aderente</v>
      </c>
      <c r="BQ797" s="18" t="str">
        <f>IF(OR(B797="",E797=""),"*",AX797/O797)</f>
        <v>*</v>
      </c>
      <c r="BR797" s="18" t="str">
        <f>IF(OR(B797="",E797=""),"*",AZ797/P797)</f>
        <v>*</v>
      </c>
      <c r="BS797" s="210" t="str">
        <f t="shared" si="43"/>
        <v/>
      </c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</row>
    <row r="798" spans="1:122">
      <c r="A798" s="45" t="str">
        <f t="shared" si="41"/>
        <v/>
      </c>
      <c r="B798" s="102"/>
      <c r="C798" s="134" t="str">
        <f>IF(BS_CONTROLE[[#This Row],[DATA]]="","",WEEKNUM(BS_CONTROLE[[#This Row],[DATA]]))</f>
        <v/>
      </c>
      <c r="D798" s="104"/>
      <c r="E798" s="126"/>
      <c r="F798" s="142" t="str">
        <f>IF(D798="","*",VLOOKUP(E798,BS_ATIVIDADE[],3,FALSE))</f>
        <v>*</v>
      </c>
      <c r="G798" s="106"/>
      <c r="H798" s="106"/>
      <c r="I798" s="105"/>
      <c r="J798" s="105"/>
      <c r="K798" s="105"/>
      <c r="L798" s="127" t="str" cm="1">
        <f t="array" ref="L7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8" s="127" t="str" cm="1">
        <f t="array" ref="M7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8" s="106"/>
      <c r="O798" s="106"/>
      <c r="P798" s="105"/>
      <c r="Q798" s="9" t="str">
        <f>IF(E798=0, "*", IFERROR(_xlfn.XLOOKUP(E798, BS_ATIVIDADE[ATIVIDADE], BS_ATIVIDADE[UNIDADE]), "*"))</f>
        <v>*</v>
      </c>
      <c r="R798" s="128" t="str" cm="1">
        <f t="array" ref="R7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8" s="128" t="str" cm="1">
        <f t="array" ref="S7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8" s="10" t="str" cm="1">
        <f t="array" ref="T7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8" s="105"/>
      <c r="V798" s="151"/>
      <c r="W798" s="104"/>
      <c r="X798" s="129"/>
      <c r="Y798" s="104"/>
      <c r="Z798" s="105"/>
      <c r="AA798" s="103"/>
      <c r="AB798" s="152"/>
      <c r="AC798" s="107"/>
      <c r="AD798" s="105"/>
      <c r="AE798" s="105"/>
      <c r="AF798" s="105"/>
      <c r="AG798" s="14"/>
      <c r="AH798" s="126" t="str">
        <f>IF(BS_CONTROLE[[#This Row],[Atividade]]=0, "-", BS_CONTROLE[[#This Row],[Atividade]])</f>
        <v>-</v>
      </c>
      <c r="AI798" s="8" t="str">
        <f>IF(BS_CONTROLE[[#This Row],[Atividade]]=0, "-", BS_CONTROLE[[#This Row],[Atividade]])</f>
        <v>-</v>
      </c>
      <c r="AJ798" s="30">
        <f>BS_CONTROLE[[#This Row],[Local - Partida]]</f>
        <v>0</v>
      </c>
      <c r="AK798" s="30">
        <f>BS_CONTROLE[[#This Row],[Local - Encerramento]]</f>
        <v>0</v>
      </c>
      <c r="AL798" s="105" t="str">
        <f>IF(BS_CONTROLE[[#This Row],[Entre - Estações]]=0, "-", BS_CONTROLE[[#This Row],[Entre - Estações]])</f>
        <v>-</v>
      </c>
      <c r="AM798" s="105" t="str">
        <f>IF(BS_CONTROLE[[#This Row],[SB]]=0, "-", BS_CONTROLE[[#This Row],[SB]])</f>
        <v>-</v>
      </c>
      <c r="AN798" s="105" t="str">
        <f>IF(BS_CONTROLE[[#This Row],[SUB]]=0, "-", BS_CONTROLE[[#This Row],[SUB]])</f>
        <v>-</v>
      </c>
      <c r="AO798" s="105">
        <f>BS_CONTROLE[[#This Row],[KM - Inicio]]</f>
        <v>0</v>
      </c>
      <c r="AP798" s="105">
        <f>BS_CONTROLE[[#This Row],[KM - Inicio]]</f>
        <v>0</v>
      </c>
      <c r="AQ798" s="108"/>
      <c r="AR798" s="108"/>
      <c r="AS798" s="108"/>
      <c r="AT798" s="135"/>
      <c r="AU798" s="135"/>
      <c r="AV798" s="13"/>
      <c r="AW798" s="13"/>
      <c r="AX798" s="176" t="str">
        <f>IF(D798="","*",IFERROR(IF(ISODD(COUNT(AR798:AW798)),"ERRO",SUM((AS798-AR798),(AU798-AT798),(AW798-AV798))),"ERRO"))</f>
        <v>*</v>
      </c>
      <c r="AY798" s="153"/>
      <c r="AZ798" s="109"/>
      <c r="BA798" s="9" t="str">
        <f>IFERROR(_xlfn.XLOOKUP(AH798, BS_ATIVIDADE[ATIVIDADE],BS_ATIVIDADE[UNIDADE] ), "*")</f>
        <v>*</v>
      </c>
      <c r="BB798" s="12" t="str" cm="1">
        <f t="array" ref="BB7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8" s="12" t="str" cm="1">
        <f t="array" ref="BC7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8" s="10" t="str" cm="1">
        <f t="array" ref="BD7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8" s="150"/>
      <c r="BF798" s="15"/>
      <c r="BG798" s="16"/>
      <c r="BH798" s="16"/>
      <c r="BI798" s="16"/>
      <c r="BJ798" s="17"/>
      <c r="BK798" s="15"/>
      <c r="BL798" s="130"/>
      <c r="BM798" s="130"/>
      <c r="BN798" s="130"/>
      <c r="BO798" s="17"/>
      <c r="BP798" s="11" t="str">
        <f t="shared" si="42"/>
        <v>Aderente</v>
      </c>
      <c r="BQ798" s="18" t="str">
        <f>IF(OR(B798="",E798=""),"*",AX798/O798)</f>
        <v>*</v>
      </c>
      <c r="BR798" s="18" t="str">
        <f>IF(OR(B798="",E798=""),"*",AZ798/P798)</f>
        <v>*</v>
      </c>
      <c r="BS798" s="210" t="str">
        <f t="shared" si="43"/>
        <v/>
      </c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</row>
    <row r="799" spans="1:122">
      <c r="A799" s="45" t="str">
        <f t="shared" si="41"/>
        <v/>
      </c>
      <c r="B799" s="102"/>
      <c r="C799" s="134" t="str">
        <f>IF(BS_CONTROLE[[#This Row],[DATA]]="","",WEEKNUM(BS_CONTROLE[[#This Row],[DATA]]))</f>
        <v/>
      </c>
      <c r="D799" s="104"/>
      <c r="E799" s="126"/>
      <c r="F799" s="142" t="str">
        <f>IF(D799="","*",VLOOKUP(E799,BS_ATIVIDADE[],3,FALSE))</f>
        <v>*</v>
      </c>
      <c r="G799" s="106"/>
      <c r="H799" s="106"/>
      <c r="I799" s="105"/>
      <c r="J799" s="105"/>
      <c r="K799" s="105"/>
      <c r="L799" s="127" t="str" cm="1">
        <f t="array" ref="L7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799" s="127" t="str" cm="1">
        <f t="array" ref="M7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799" s="106"/>
      <c r="O799" s="106"/>
      <c r="P799" s="105"/>
      <c r="Q799" s="9" t="str">
        <f>IF(E799=0, "*", IFERROR(_xlfn.XLOOKUP(E799, BS_ATIVIDADE[ATIVIDADE], BS_ATIVIDADE[UNIDADE]), "*"))</f>
        <v>*</v>
      </c>
      <c r="R799" s="128" t="str" cm="1">
        <f t="array" ref="R7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799" s="128" t="str" cm="1">
        <f t="array" ref="S7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799" s="10" t="str" cm="1">
        <f t="array" ref="T7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799" s="105"/>
      <c r="V799" s="151"/>
      <c r="W799" s="104"/>
      <c r="X799" s="129"/>
      <c r="Y799" s="104"/>
      <c r="Z799" s="105"/>
      <c r="AA799" s="103"/>
      <c r="AB799" s="152"/>
      <c r="AC799" s="107"/>
      <c r="AD799" s="105"/>
      <c r="AE799" s="105"/>
      <c r="AF799" s="105"/>
      <c r="AG799" s="14"/>
      <c r="AH799" s="126" t="str">
        <f>IF(BS_CONTROLE[[#This Row],[Atividade]]=0, "-", BS_CONTROLE[[#This Row],[Atividade]])</f>
        <v>-</v>
      </c>
      <c r="AI799" s="8" t="str">
        <f>IF(BS_CONTROLE[[#This Row],[Atividade]]=0, "-", BS_CONTROLE[[#This Row],[Atividade]])</f>
        <v>-</v>
      </c>
      <c r="AJ799" s="30">
        <f>BS_CONTROLE[[#This Row],[Local - Partida]]</f>
        <v>0</v>
      </c>
      <c r="AK799" s="30">
        <f>BS_CONTROLE[[#This Row],[Local - Encerramento]]</f>
        <v>0</v>
      </c>
      <c r="AL799" s="105" t="str">
        <f>IF(BS_CONTROLE[[#This Row],[Entre - Estações]]=0, "-", BS_CONTROLE[[#This Row],[Entre - Estações]])</f>
        <v>-</v>
      </c>
      <c r="AM799" s="105" t="str">
        <f>IF(BS_CONTROLE[[#This Row],[SB]]=0, "-", BS_CONTROLE[[#This Row],[SB]])</f>
        <v>-</v>
      </c>
      <c r="AN799" s="105" t="str">
        <f>IF(BS_CONTROLE[[#This Row],[SUB]]=0, "-", BS_CONTROLE[[#This Row],[SUB]])</f>
        <v>-</v>
      </c>
      <c r="AO799" s="105">
        <f>BS_CONTROLE[[#This Row],[KM - Inicio]]</f>
        <v>0</v>
      </c>
      <c r="AP799" s="105">
        <f>BS_CONTROLE[[#This Row],[KM - Inicio]]</f>
        <v>0</v>
      </c>
      <c r="AQ799" s="108"/>
      <c r="AR799" s="108"/>
      <c r="AS799" s="108"/>
      <c r="AT799" s="135"/>
      <c r="AU799" s="135"/>
      <c r="AV799" s="13"/>
      <c r="AW799" s="13"/>
      <c r="AX799" s="176" t="str">
        <f>IF(D799="","*",IFERROR(IF(ISODD(COUNT(AR799:AW799)),"ERRO",SUM((AS799-AR799),(AU799-AT799),(AW799-AV799))),"ERRO"))</f>
        <v>*</v>
      </c>
      <c r="AY799" s="153"/>
      <c r="AZ799" s="109"/>
      <c r="BA799" s="9" t="str">
        <f>IFERROR(_xlfn.XLOOKUP(AH799, BS_ATIVIDADE[ATIVIDADE],BS_ATIVIDADE[UNIDADE] ), "*")</f>
        <v>*</v>
      </c>
      <c r="BB799" s="12" t="str" cm="1">
        <f t="array" ref="BB7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799" s="12" t="str" cm="1">
        <f t="array" ref="BC7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799" s="10" t="str" cm="1">
        <f t="array" ref="BD7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799" s="150"/>
      <c r="BF799" s="15"/>
      <c r="BG799" s="16"/>
      <c r="BH799" s="16"/>
      <c r="BI799" s="16"/>
      <c r="BJ799" s="17"/>
      <c r="BK799" s="15"/>
      <c r="BL799" s="130"/>
      <c r="BM799" s="130"/>
      <c r="BN799" s="130"/>
      <c r="BO799" s="17"/>
      <c r="BP799" s="11" t="str">
        <f t="shared" si="42"/>
        <v>Aderente</v>
      </c>
      <c r="BQ799" s="18" t="str">
        <f>IF(OR(B799="",E799=""),"*",AX799/O799)</f>
        <v>*</v>
      </c>
      <c r="BR799" s="18" t="str">
        <f>IF(OR(B799="",E799=""),"*",AZ799/P799)</f>
        <v>*</v>
      </c>
      <c r="BS799" s="210" t="str">
        <f t="shared" si="43"/>
        <v/>
      </c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</row>
    <row r="800" spans="1:122">
      <c r="A800" s="45" t="str">
        <f t="shared" si="41"/>
        <v/>
      </c>
      <c r="B800" s="102"/>
      <c r="C800" s="134" t="str">
        <f>IF(BS_CONTROLE[[#This Row],[DATA]]="","",WEEKNUM(BS_CONTROLE[[#This Row],[DATA]]))</f>
        <v/>
      </c>
      <c r="D800" s="104"/>
      <c r="E800" s="126"/>
      <c r="F800" s="142" t="str">
        <f>IF(D800="","*",VLOOKUP(E800,BS_ATIVIDADE[],3,FALSE))</f>
        <v>*</v>
      </c>
      <c r="G800" s="106"/>
      <c r="H800" s="106"/>
      <c r="I800" s="105"/>
      <c r="J800" s="105"/>
      <c r="K800" s="105"/>
      <c r="L800" s="127" t="str" cm="1">
        <f t="array" ref="L8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0" s="127" t="str" cm="1">
        <f t="array" ref="M8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0" s="106"/>
      <c r="O800" s="106"/>
      <c r="P800" s="105"/>
      <c r="Q800" s="9" t="str">
        <f>IF(E800=0, "*", IFERROR(_xlfn.XLOOKUP(E800, BS_ATIVIDADE[ATIVIDADE], BS_ATIVIDADE[UNIDADE]), "*"))</f>
        <v>*</v>
      </c>
      <c r="R800" s="128" t="str" cm="1">
        <f t="array" ref="R8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0" s="128" t="str" cm="1">
        <f t="array" ref="S8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0" s="10" t="str" cm="1">
        <f t="array" ref="T8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0" s="105"/>
      <c r="V800" s="151"/>
      <c r="W800" s="104"/>
      <c r="X800" s="129"/>
      <c r="Y800" s="104"/>
      <c r="Z800" s="105"/>
      <c r="AA800" s="103"/>
      <c r="AB800" s="152"/>
      <c r="AC800" s="107"/>
      <c r="AD800" s="105"/>
      <c r="AE800" s="105"/>
      <c r="AF800" s="105"/>
      <c r="AG800" s="14"/>
      <c r="AH800" s="126" t="str">
        <f>IF(BS_CONTROLE[[#This Row],[Atividade]]=0, "-", BS_CONTROLE[[#This Row],[Atividade]])</f>
        <v>-</v>
      </c>
      <c r="AI800" s="8" t="str">
        <f>IF(BS_CONTROLE[[#This Row],[Atividade]]=0, "-", BS_CONTROLE[[#This Row],[Atividade]])</f>
        <v>-</v>
      </c>
      <c r="AJ800" s="30">
        <f>BS_CONTROLE[[#This Row],[Local - Partida]]</f>
        <v>0</v>
      </c>
      <c r="AK800" s="30">
        <f>BS_CONTROLE[[#This Row],[Local - Encerramento]]</f>
        <v>0</v>
      </c>
      <c r="AL800" s="105" t="str">
        <f>IF(BS_CONTROLE[[#This Row],[Entre - Estações]]=0, "-", BS_CONTROLE[[#This Row],[Entre - Estações]])</f>
        <v>-</v>
      </c>
      <c r="AM800" s="105" t="str">
        <f>IF(BS_CONTROLE[[#This Row],[SB]]=0, "-", BS_CONTROLE[[#This Row],[SB]])</f>
        <v>-</v>
      </c>
      <c r="AN800" s="105" t="str">
        <f>IF(BS_CONTROLE[[#This Row],[SUB]]=0, "-", BS_CONTROLE[[#This Row],[SUB]])</f>
        <v>-</v>
      </c>
      <c r="AO800" s="105">
        <f>BS_CONTROLE[[#This Row],[KM - Inicio]]</f>
        <v>0</v>
      </c>
      <c r="AP800" s="105">
        <f>BS_CONTROLE[[#This Row],[KM - Inicio]]</f>
        <v>0</v>
      </c>
      <c r="AQ800" s="108"/>
      <c r="AR800" s="108"/>
      <c r="AS800" s="108"/>
      <c r="AT800" s="135"/>
      <c r="AU800" s="135"/>
      <c r="AV800" s="13"/>
      <c r="AW800" s="13"/>
      <c r="AX800" s="176" t="str">
        <f>IF(D800="","*",IFERROR(IF(ISODD(COUNT(AR800:AW800)),"ERRO",SUM((AS800-AR800),(AU800-AT800),(AW800-AV800))),"ERRO"))</f>
        <v>*</v>
      </c>
      <c r="AY800" s="153"/>
      <c r="AZ800" s="109"/>
      <c r="BA800" s="9" t="str">
        <f>IFERROR(_xlfn.XLOOKUP(AH800, BS_ATIVIDADE[ATIVIDADE],BS_ATIVIDADE[UNIDADE] ), "*")</f>
        <v>*</v>
      </c>
      <c r="BB800" s="12" t="str" cm="1">
        <f t="array" ref="BB8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0" s="12" t="str" cm="1">
        <f t="array" ref="BC8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0" s="10" t="str" cm="1">
        <f t="array" ref="BD8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0" s="150"/>
      <c r="BF800" s="15"/>
      <c r="BG800" s="16"/>
      <c r="BH800" s="16"/>
      <c r="BI800" s="16"/>
      <c r="BJ800" s="17"/>
      <c r="BK800" s="15"/>
      <c r="BL800" s="130"/>
      <c r="BM800" s="130"/>
      <c r="BN800" s="130"/>
      <c r="BO800" s="17"/>
      <c r="BP800" s="11" t="str">
        <f t="shared" si="42"/>
        <v>Aderente</v>
      </c>
      <c r="BQ800" s="18" t="str">
        <f>IF(OR(B800="",E800=""),"*",AX800/O800)</f>
        <v>*</v>
      </c>
      <c r="BR800" s="18" t="str">
        <f>IF(OR(B800="",E800=""),"*",AZ800/P800)</f>
        <v>*</v>
      </c>
      <c r="BS800" s="210" t="str">
        <f t="shared" si="43"/>
        <v/>
      </c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</row>
    <row r="801" spans="1:122">
      <c r="A801" s="45" t="str">
        <f t="shared" si="41"/>
        <v/>
      </c>
      <c r="B801" s="102"/>
      <c r="C801" s="134" t="str">
        <f>IF(BS_CONTROLE[[#This Row],[DATA]]="","",WEEKNUM(BS_CONTROLE[[#This Row],[DATA]]))</f>
        <v/>
      </c>
      <c r="D801" s="104"/>
      <c r="E801" s="126"/>
      <c r="F801" s="142" t="str">
        <f>IF(D801="","*",VLOOKUP(E801,BS_ATIVIDADE[],3,FALSE))</f>
        <v>*</v>
      </c>
      <c r="G801" s="106"/>
      <c r="H801" s="106"/>
      <c r="I801" s="105"/>
      <c r="J801" s="105"/>
      <c r="K801" s="105"/>
      <c r="L801" s="127" t="str" cm="1">
        <f t="array" ref="L8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1" s="127" t="str" cm="1">
        <f t="array" ref="M8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1" s="106"/>
      <c r="O801" s="106"/>
      <c r="P801" s="105"/>
      <c r="Q801" s="9" t="str">
        <f>IF(E801=0, "*", IFERROR(_xlfn.XLOOKUP(E801, BS_ATIVIDADE[ATIVIDADE], BS_ATIVIDADE[UNIDADE]), "*"))</f>
        <v>*</v>
      </c>
      <c r="R801" s="128" t="str" cm="1">
        <f t="array" ref="R8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1" s="128" t="str" cm="1">
        <f t="array" ref="S8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1" s="10" t="str" cm="1">
        <f t="array" ref="T8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1" s="105"/>
      <c r="V801" s="151"/>
      <c r="W801" s="104"/>
      <c r="X801" s="129"/>
      <c r="Y801" s="104"/>
      <c r="Z801" s="105"/>
      <c r="AA801" s="103"/>
      <c r="AB801" s="152"/>
      <c r="AC801" s="107"/>
      <c r="AD801" s="105"/>
      <c r="AE801" s="105"/>
      <c r="AF801" s="105"/>
      <c r="AG801" s="14"/>
      <c r="AH801" s="126" t="str">
        <f>IF(BS_CONTROLE[[#This Row],[Atividade]]=0, "-", BS_CONTROLE[[#This Row],[Atividade]])</f>
        <v>-</v>
      </c>
      <c r="AI801" s="8" t="str">
        <f>IF(BS_CONTROLE[[#This Row],[Atividade]]=0, "-", BS_CONTROLE[[#This Row],[Atividade]])</f>
        <v>-</v>
      </c>
      <c r="AJ801" s="30">
        <f>BS_CONTROLE[[#This Row],[Local - Partida]]</f>
        <v>0</v>
      </c>
      <c r="AK801" s="30">
        <f>BS_CONTROLE[[#This Row],[Local - Encerramento]]</f>
        <v>0</v>
      </c>
      <c r="AL801" s="105" t="str">
        <f>IF(BS_CONTROLE[[#This Row],[Entre - Estações]]=0, "-", BS_CONTROLE[[#This Row],[Entre - Estações]])</f>
        <v>-</v>
      </c>
      <c r="AM801" s="105" t="str">
        <f>IF(BS_CONTROLE[[#This Row],[SB]]=0, "-", BS_CONTROLE[[#This Row],[SB]])</f>
        <v>-</v>
      </c>
      <c r="AN801" s="105" t="str">
        <f>IF(BS_CONTROLE[[#This Row],[SUB]]=0, "-", BS_CONTROLE[[#This Row],[SUB]])</f>
        <v>-</v>
      </c>
      <c r="AO801" s="105">
        <f>BS_CONTROLE[[#This Row],[KM - Inicio]]</f>
        <v>0</v>
      </c>
      <c r="AP801" s="105">
        <f>BS_CONTROLE[[#This Row],[KM - Inicio]]</f>
        <v>0</v>
      </c>
      <c r="AQ801" s="108"/>
      <c r="AR801" s="108"/>
      <c r="AS801" s="108"/>
      <c r="AT801" s="135"/>
      <c r="AU801" s="135"/>
      <c r="AV801" s="13"/>
      <c r="AW801" s="13"/>
      <c r="AX801" s="176" t="str">
        <f>IF(D801="","*",IFERROR(IF(ISODD(COUNT(AR801:AW801)),"ERRO",SUM((AS801-AR801),(AU801-AT801),(AW801-AV801))),"ERRO"))</f>
        <v>*</v>
      </c>
      <c r="AY801" s="153"/>
      <c r="AZ801" s="109"/>
      <c r="BA801" s="9" t="str">
        <f>IFERROR(_xlfn.XLOOKUP(AH801, BS_ATIVIDADE[ATIVIDADE],BS_ATIVIDADE[UNIDADE] ), "*")</f>
        <v>*</v>
      </c>
      <c r="BB801" s="12" t="str" cm="1">
        <f t="array" ref="BB8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1" s="12" t="str" cm="1">
        <f t="array" ref="BC8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1" s="10" t="str" cm="1">
        <f t="array" ref="BD8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1" s="150"/>
      <c r="BF801" s="15"/>
      <c r="BG801" s="16"/>
      <c r="BH801" s="16"/>
      <c r="BI801" s="16"/>
      <c r="BJ801" s="17"/>
      <c r="BK801" s="15"/>
      <c r="BL801" s="130"/>
      <c r="BM801" s="130"/>
      <c r="BN801" s="130"/>
      <c r="BO801" s="17"/>
      <c r="BP801" s="11" t="str">
        <f t="shared" si="42"/>
        <v>Aderente</v>
      </c>
      <c r="BQ801" s="18" t="str">
        <f>IF(OR(B801="",E801=""),"*",AX801/O801)</f>
        <v>*</v>
      </c>
      <c r="BR801" s="18" t="str">
        <f>IF(OR(B801="",E801=""),"*",AZ801/P801)</f>
        <v>*</v>
      </c>
      <c r="BS801" s="210" t="str">
        <f t="shared" si="43"/>
        <v/>
      </c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</row>
    <row r="802" spans="1:122">
      <c r="A802" s="45" t="str">
        <f t="shared" si="41"/>
        <v/>
      </c>
      <c r="B802" s="102"/>
      <c r="C802" s="134" t="str">
        <f>IF(BS_CONTROLE[[#This Row],[DATA]]="","",WEEKNUM(BS_CONTROLE[[#This Row],[DATA]]))</f>
        <v/>
      </c>
      <c r="D802" s="104"/>
      <c r="E802" s="126"/>
      <c r="F802" s="142" t="str">
        <f>IF(D802="","*",VLOOKUP(E802,BS_ATIVIDADE[],3,FALSE))</f>
        <v>*</v>
      </c>
      <c r="G802" s="106"/>
      <c r="H802" s="106"/>
      <c r="I802" s="105"/>
      <c r="J802" s="105"/>
      <c r="K802" s="105"/>
      <c r="L802" s="127" t="str" cm="1">
        <f t="array" ref="L8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2" s="127" t="str" cm="1">
        <f t="array" ref="M8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2" s="106"/>
      <c r="O802" s="106"/>
      <c r="P802" s="105"/>
      <c r="Q802" s="9" t="str">
        <f>IF(E802=0, "*", IFERROR(_xlfn.XLOOKUP(E802, BS_ATIVIDADE[ATIVIDADE], BS_ATIVIDADE[UNIDADE]), "*"))</f>
        <v>*</v>
      </c>
      <c r="R802" s="128" t="str" cm="1">
        <f t="array" ref="R8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2" s="128" t="str" cm="1">
        <f t="array" ref="S8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2" s="10" t="str" cm="1">
        <f t="array" ref="T8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2" s="105"/>
      <c r="V802" s="151"/>
      <c r="W802" s="104"/>
      <c r="X802" s="129"/>
      <c r="Y802" s="104"/>
      <c r="Z802" s="105"/>
      <c r="AA802" s="103"/>
      <c r="AB802" s="152"/>
      <c r="AC802" s="107"/>
      <c r="AD802" s="105"/>
      <c r="AE802" s="105"/>
      <c r="AF802" s="105"/>
      <c r="AG802" s="14"/>
      <c r="AH802" s="126" t="str">
        <f>IF(BS_CONTROLE[[#This Row],[Atividade]]=0, "-", BS_CONTROLE[[#This Row],[Atividade]])</f>
        <v>-</v>
      </c>
      <c r="AI802" s="8" t="str">
        <f>IF(BS_CONTROLE[[#This Row],[Atividade]]=0, "-", BS_CONTROLE[[#This Row],[Atividade]])</f>
        <v>-</v>
      </c>
      <c r="AJ802" s="30">
        <f>BS_CONTROLE[[#This Row],[Local - Partida]]</f>
        <v>0</v>
      </c>
      <c r="AK802" s="30">
        <f>BS_CONTROLE[[#This Row],[Local - Encerramento]]</f>
        <v>0</v>
      </c>
      <c r="AL802" s="105" t="str">
        <f>IF(BS_CONTROLE[[#This Row],[Entre - Estações]]=0, "-", BS_CONTROLE[[#This Row],[Entre - Estações]])</f>
        <v>-</v>
      </c>
      <c r="AM802" s="105" t="str">
        <f>IF(BS_CONTROLE[[#This Row],[SB]]=0, "-", BS_CONTROLE[[#This Row],[SB]])</f>
        <v>-</v>
      </c>
      <c r="AN802" s="105" t="str">
        <f>IF(BS_CONTROLE[[#This Row],[SUB]]=0, "-", BS_CONTROLE[[#This Row],[SUB]])</f>
        <v>-</v>
      </c>
      <c r="AO802" s="105">
        <f>BS_CONTROLE[[#This Row],[KM - Inicio]]</f>
        <v>0</v>
      </c>
      <c r="AP802" s="105">
        <f>BS_CONTROLE[[#This Row],[KM - Inicio]]</f>
        <v>0</v>
      </c>
      <c r="AQ802" s="108"/>
      <c r="AR802" s="108"/>
      <c r="AS802" s="108"/>
      <c r="AT802" s="135"/>
      <c r="AU802" s="135"/>
      <c r="AV802" s="13"/>
      <c r="AW802" s="13"/>
      <c r="AX802" s="176" t="str">
        <f>IF(D802="","*",IFERROR(IF(ISODD(COUNT(AR802:AW802)),"ERRO",SUM((AS802-AR802),(AU802-AT802),(AW802-AV802))),"ERRO"))</f>
        <v>*</v>
      </c>
      <c r="AY802" s="153"/>
      <c r="AZ802" s="109"/>
      <c r="BA802" s="9" t="str">
        <f>IFERROR(_xlfn.XLOOKUP(AH802, BS_ATIVIDADE[ATIVIDADE],BS_ATIVIDADE[UNIDADE] ), "*")</f>
        <v>*</v>
      </c>
      <c r="BB802" s="12" t="str" cm="1">
        <f t="array" ref="BB8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2" s="12" t="str" cm="1">
        <f t="array" ref="BC8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2" s="10" t="str" cm="1">
        <f t="array" ref="BD8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2" s="150"/>
      <c r="BF802" s="15"/>
      <c r="BG802" s="16"/>
      <c r="BH802" s="16"/>
      <c r="BI802" s="16"/>
      <c r="BJ802" s="17"/>
      <c r="BK802" s="15"/>
      <c r="BL802" s="130"/>
      <c r="BM802" s="130"/>
      <c r="BN802" s="130"/>
      <c r="BO802" s="17"/>
      <c r="BP802" s="11" t="str">
        <f t="shared" si="42"/>
        <v>Aderente</v>
      </c>
      <c r="BQ802" s="18" t="str">
        <f>IF(OR(B802="",E802=""),"*",AX802/O802)</f>
        <v>*</v>
      </c>
      <c r="BR802" s="18" t="str">
        <f>IF(OR(B802="",E802=""),"*",AZ802/P802)</f>
        <v>*</v>
      </c>
      <c r="BS802" s="210" t="str">
        <f t="shared" si="43"/>
        <v/>
      </c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</row>
    <row r="803" spans="1:122">
      <c r="A803" s="45" t="str">
        <f t="shared" si="41"/>
        <v/>
      </c>
      <c r="B803" s="102"/>
      <c r="C803" s="134" t="str">
        <f>IF(BS_CONTROLE[[#This Row],[DATA]]="","",WEEKNUM(BS_CONTROLE[[#This Row],[DATA]]))</f>
        <v/>
      </c>
      <c r="D803" s="104"/>
      <c r="E803" s="126"/>
      <c r="F803" s="142" t="str">
        <f>IF(D803="","*",VLOOKUP(E803,BS_ATIVIDADE[],3,FALSE))</f>
        <v>*</v>
      </c>
      <c r="G803" s="106"/>
      <c r="H803" s="106"/>
      <c r="I803" s="105"/>
      <c r="J803" s="105"/>
      <c r="K803" s="105"/>
      <c r="L803" s="127" t="str" cm="1">
        <f t="array" ref="L8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3" s="127" t="str" cm="1">
        <f t="array" ref="M8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3" s="106"/>
      <c r="O803" s="106"/>
      <c r="P803" s="105"/>
      <c r="Q803" s="9" t="str">
        <f>IF(E803=0, "*", IFERROR(_xlfn.XLOOKUP(E803, BS_ATIVIDADE[ATIVIDADE], BS_ATIVIDADE[UNIDADE]), "*"))</f>
        <v>*</v>
      </c>
      <c r="R803" s="128" t="str" cm="1">
        <f t="array" ref="R8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3" s="128" t="str" cm="1">
        <f t="array" ref="S8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3" s="10" t="str" cm="1">
        <f t="array" ref="T8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3" s="105"/>
      <c r="V803" s="151"/>
      <c r="W803" s="104"/>
      <c r="X803" s="129"/>
      <c r="Y803" s="104"/>
      <c r="Z803" s="105"/>
      <c r="AA803" s="103"/>
      <c r="AB803" s="152"/>
      <c r="AC803" s="107"/>
      <c r="AD803" s="105"/>
      <c r="AE803" s="105"/>
      <c r="AF803" s="105"/>
      <c r="AG803" s="14"/>
      <c r="AH803" s="126" t="str">
        <f>IF(BS_CONTROLE[[#This Row],[Atividade]]=0, "-", BS_CONTROLE[[#This Row],[Atividade]])</f>
        <v>-</v>
      </c>
      <c r="AI803" s="8" t="str">
        <f>IF(BS_CONTROLE[[#This Row],[Atividade]]=0, "-", BS_CONTROLE[[#This Row],[Atividade]])</f>
        <v>-</v>
      </c>
      <c r="AJ803" s="30">
        <f>BS_CONTROLE[[#This Row],[Local - Partida]]</f>
        <v>0</v>
      </c>
      <c r="AK803" s="30">
        <f>BS_CONTROLE[[#This Row],[Local - Encerramento]]</f>
        <v>0</v>
      </c>
      <c r="AL803" s="105" t="str">
        <f>IF(BS_CONTROLE[[#This Row],[Entre - Estações]]=0, "-", BS_CONTROLE[[#This Row],[Entre - Estações]])</f>
        <v>-</v>
      </c>
      <c r="AM803" s="105" t="str">
        <f>IF(BS_CONTROLE[[#This Row],[SB]]=0, "-", BS_CONTROLE[[#This Row],[SB]])</f>
        <v>-</v>
      </c>
      <c r="AN803" s="105" t="str">
        <f>IF(BS_CONTROLE[[#This Row],[SUB]]=0, "-", BS_CONTROLE[[#This Row],[SUB]])</f>
        <v>-</v>
      </c>
      <c r="AO803" s="105">
        <f>BS_CONTROLE[[#This Row],[KM - Inicio]]</f>
        <v>0</v>
      </c>
      <c r="AP803" s="105">
        <f>BS_CONTROLE[[#This Row],[KM - Inicio]]</f>
        <v>0</v>
      </c>
      <c r="AQ803" s="108"/>
      <c r="AR803" s="108"/>
      <c r="AS803" s="108"/>
      <c r="AT803" s="135"/>
      <c r="AU803" s="135"/>
      <c r="AV803" s="13"/>
      <c r="AW803" s="13"/>
      <c r="AX803" s="176" t="str">
        <f>IF(D803="","*",IFERROR(IF(ISODD(COUNT(AR803:AW803)),"ERRO",SUM((AS803-AR803),(AU803-AT803),(AW803-AV803))),"ERRO"))</f>
        <v>*</v>
      </c>
      <c r="AY803" s="153"/>
      <c r="AZ803" s="109"/>
      <c r="BA803" s="9" t="str">
        <f>IFERROR(_xlfn.XLOOKUP(AH803, BS_ATIVIDADE[ATIVIDADE],BS_ATIVIDADE[UNIDADE] ), "*")</f>
        <v>*</v>
      </c>
      <c r="BB803" s="12" t="str" cm="1">
        <f t="array" ref="BB8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3" s="12" t="str" cm="1">
        <f t="array" ref="BC8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3" s="10" t="str" cm="1">
        <f t="array" ref="BD8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3" s="150"/>
      <c r="BF803" s="15"/>
      <c r="BG803" s="16"/>
      <c r="BH803" s="16"/>
      <c r="BI803" s="16"/>
      <c r="BJ803" s="17"/>
      <c r="BK803" s="15"/>
      <c r="BL803" s="130"/>
      <c r="BM803" s="130"/>
      <c r="BN803" s="130"/>
      <c r="BO803" s="17"/>
      <c r="BP803" s="11" t="str">
        <f t="shared" si="42"/>
        <v>Aderente</v>
      </c>
      <c r="BQ803" s="18" t="str">
        <f>IF(OR(B803="",E803=""),"*",AX803/O803)</f>
        <v>*</v>
      </c>
      <c r="BR803" s="18" t="str">
        <f>IF(OR(B803="",E803=""),"*",AZ803/P803)</f>
        <v>*</v>
      </c>
      <c r="BS803" s="210" t="str">
        <f t="shared" si="43"/>
        <v/>
      </c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</row>
    <row r="804" spans="1:122">
      <c r="A804" s="45" t="str">
        <f t="shared" si="41"/>
        <v/>
      </c>
      <c r="B804" s="102"/>
      <c r="C804" s="134" t="str">
        <f>IF(BS_CONTROLE[[#This Row],[DATA]]="","",WEEKNUM(BS_CONTROLE[[#This Row],[DATA]]))</f>
        <v/>
      </c>
      <c r="D804" s="104"/>
      <c r="E804" s="126"/>
      <c r="F804" s="142" t="str">
        <f>IF(D804="","*",VLOOKUP(E804,BS_ATIVIDADE[],3,FALSE))</f>
        <v>*</v>
      </c>
      <c r="G804" s="106"/>
      <c r="H804" s="106"/>
      <c r="I804" s="105"/>
      <c r="J804" s="105"/>
      <c r="K804" s="105"/>
      <c r="L804" s="127" t="str" cm="1">
        <f t="array" ref="L8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4" s="127" t="str" cm="1">
        <f t="array" ref="M8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4" s="106"/>
      <c r="O804" s="106"/>
      <c r="P804" s="105"/>
      <c r="Q804" s="9" t="str">
        <f>IF(E804=0, "*", IFERROR(_xlfn.XLOOKUP(E804, BS_ATIVIDADE[ATIVIDADE], BS_ATIVIDADE[UNIDADE]), "*"))</f>
        <v>*</v>
      </c>
      <c r="R804" s="128" t="str" cm="1">
        <f t="array" ref="R8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4" s="128" t="str" cm="1">
        <f t="array" ref="S8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4" s="10" t="str" cm="1">
        <f t="array" ref="T8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4" s="105"/>
      <c r="V804" s="151"/>
      <c r="W804" s="104"/>
      <c r="X804" s="129"/>
      <c r="Y804" s="104"/>
      <c r="Z804" s="105"/>
      <c r="AA804" s="103"/>
      <c r="AB804" s="152"/>
      <c r="AC804" s="107"/>
      <c r="AD804" s="105"/>
      <c r="AE804" s="105"/>
      <c r="AF804" s="105"/>
      <c r="AG804" s="14"/>
      <c r="AH804" s="126" t="str">
        <f>IF(BS_CONTROLE[[#This Row],[Atividade]]=0, "-", BS_CONTROLE[[#This Row],[Atividade]])</f>
        <v>-</v>
      </c>
      <c r="AI804" s="8" t="str">
        <f>IF(BS_CONTROLE[[#This Row],[Atividade]]=0, "-", BS_CONTROLE[[#This Row],[Atividade]])</f>
        <v>-</v>
      </c>
      <c r="AJ804" s="30">
        <f>BS_CONTROLE[[#This Row],[Local - Partida]]</f>
        <v>0</v>
      </c>
      <c r="AK804" s="30">
        <f>BS_CONTROLE[[#This Row],[Local - Encerramento]]</f>
        <v>0</v>
      </c>
      <c r="AL804" s="105" t="str">
        <f>IF(BS_CONTROLE[[#This Row],[Entre - Estações]]=0, "-", BS_CONTROLE[[#This Row],[Entre - Estações]])</f>
        <v>-</v>
      </c>
      <c r="AM804" s="105" t="str">
        <f>IF(BS_CONTROLE[[#This Row],[SB]]=0, "-", BS_CONTROLE[[#This Row],[SB]])</f>
        <v>-</v>
      </c>
      <c r="AN804" s="105" t="str">
        <f>IF(BS_CONTROLE[[#This Row],[SUB]]=0, "-", BS_CONTROLE[[#This Row],[SUB]])</f>
        <v>-</v>
      </c>
      <c r="AO804" s="105">
        <f>BS_CONTROLE[[#This Row],[KM - Inicio]]</f>
        <v>0</v>
      </c>
      <c r="AP804" s="105">
        <f>BS_CONTROLE[[#This Row],[KM - Inicio]]</f>
        <v>0</v>
      </c>
      <c r="AQ804" s="108"/>
      <c r="AR804" s="108"/>
      <c r="AS804" s="108"/>
      <c r="AT804" s="135"/>
      <c r="AU804" s="135"/>
      <c r="AV804" s="13"/>
      <c r="AW804" s="13"/>
      <c r="AX804" s="176" t="str">
        <f>IF(D804="","*",IFERROR(IF(ISODD(COUNT(AR804:AW804)),"ERRO",SUM((AS804-AR804),(AU804-AT804),(AW804-AV804))),"ERRO"))</f>
        <v>*</v>
      </c>
      <c r="AY804" s="153"/>
      <c r="AZ804" s="109"/>
      <c r="BA804" s="9" t="str">
        <f>IFERROR(_xlfn.XLOOKUP(AH804, BS_ATIVIDADE[ATIVIDADE],BS_ATIVIDADE[UNIDADE] ), "*")</f>
        <v>*</v>
      </c>
      <c r="BB804" s="12" t="str" cm="1">
        <f t="array" ref="BB8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4" s="12" t="str" cm="1">
        <f t="array" ref="BC8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4" s="10" t="str" cm="1">
        <f t="array" ref="BD8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4" s="150"/>
      <c r="BF804" s="15"/>
      <c r="BG804" s="16"/>
      <c r="BH804" s="16"/>
      <c r="BI804" s="16"/>
      <c r="BJ804" s="17"/>
      <c r="BK804" s="15"/>
      <c r="BL804" s="130"/>
      <c r="BM804" s="130"/>
      <c r="BN804" s="130"/>
      <c r="BO804" s="17"/>
      <c r="BP804" s="11" t="str">
        <f t="shared" si="42"/>
        <v>Aderente</v>
      </c>
      <c r="BQ804" s="18" t="str">
        <f>IF(OR(B804="",E804=""),"*",AX804/O804)</f>
        <v>*</v>
      </c>
      <c r="BR804" s="18" t="str">
        <f>IF(OR(B804="",E804=""),"*",AZ804/P804)</f>
        <v>*</v>
      </c>
      <c r="BS804" s="210" t="str">
        <f t="shared" si="43"/>
        <v/>
      </c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</row>
    <row r="805" spans="1:122">
      <c r="A805" s="45" t="str">
        <f t="shared" si="41"/>
        <v/>
      </c>
      <c r="B805" s="102"/>
      <c r="C805" s="134" t="str">
        <f>IF(BS_CONTROLE[[#This Row],[DATA]]="","",WEEKNUM(BS_CONTROLE[[#This Row],[DATA]]))</f>
        <v/>
      </c>
      <c r="D805" s="104"/>
      <c r="E805" s="126"/>
      <c r="F805" s="142" t="str">
        <f>IF(D805="","*",VLOOKUP(E805,BS_ATIVIDADE[],3,FALSE))</f>
        <v>*</v>
      </c>
      <c r="G805" s="106"/>
      <c r="H805" s="106"/>
      <c r="I805" s="105"/>
      <c r="J805" s="105"/>
      <c r="K805" s="105"/>
      <c r="L805" s="127" t="str" cm="1">
        <f t="array" ref="L8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5" s="127" t="str" cm="1">
        <f t="array" ref="M8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5" s="106"/>
      <c r="O805" s="106"/>
      <c r="P805" s="105"/>
      <c r="Q805" s="9" t="str">
        <f>IF(E805=0, "*", IFERROR(_xlfn.XLOOKUP(E805, BS_ATIVIDADE[ATIVIDADE], BS_ATIVIDADE[UNIDADE]), "*"))</f>
        <v>*</v>
      </c>
      <c r="R805" s="128" t="str" cm="1">
        <f t="array" ref="R8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5" s="128" t="str" cm="1">
        <f t="array" ref="S8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5" s="10" t="str" cm="1">
        <f t="array" ref="T8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5" s="105"/>
      <c r="V805" s="151"/>
      <c r="W805" s="104"/>
      <c r="X805" s="129"/>
      <c r="Y805" s="104"/>
      <c r="Z805" s="105"/>
      <c r="AA805" s="103"/>
      <c r="AB805" s="152"/>
      <c r="AC805" s="107"/>
      <c r="AD805" s="105"/>
      <c r="AE805" s="105"/>
      <c r="AF805" s="105"/>
      <c r="AG805" s="14"/>
      <c r="AH805" s="126" t="str">
        <f>IF(BS_CONTROLE[[#This Row],[Atividade]]=0, "-", BS_CONTROLE[[#This Row],[Atividade]])</f>
        <v>-</v>
      </c>
      <c r="AI805" s="8" t="str">
        <f>IF(BS_CONTROLE[[#This Row],[Atividade]]=0, "-", BS_CONTROLE[[#This Row],[Atividade]])</f>
        <v>-</v>
      </c>
      <c r="AJ805" s="30">
        <f>BS_CONTROLE[[#This Row],[Local - Partida]]</f>
        <v>0</v>
      </c>
      <c r="AK805" s="30">
        <f>BS_CONTROLE[[#This Row],[Local - Encerramento]]</f>
        <v>0</v>
      </c>
      <c r="AL805" s="105" t="str">
        <f>IF(BS_CONTROLE[[#This Row],[Entre - Estações]]=0, "-", BS_CONTROLE[[#This Row],[Entre - Estações]])</f>
        <v>-</v>
      </c>
      <c r="AM805" s="105" t="str">
        <f>IF(BS_CONTROLE[[#This Row],[SB]]=0, "-", BS_CONTROLE[[#This Row],[SB]])</f>
        <v>-</v>
      </c>
      <c r="AN805" s="105" t="str">
        <f>IF(BS_CONTROLE[[#This Row],[SUB]]=0, "-", BS_CONTROLE[[#This Row],[SUB]])</f>
        <v>-</v>
      </c>
      <c r="AO805" s="105">
        <f>BS_CONTROLE[[#This Row],[KM - Inicio]]</f>
        <v>0</v>
      </c>
      <c r="AP805" s="105">
        <f>BS_CONTROLE[[#This Row],[KM - Inicio]]</f>
        <v>0</v>
      </c>
      <c r="AQ805" s="108"/>
      <c r="AR805" s="108"/>
      <c r="AS805" s="108"/>
      <c r="AT805" s="135"/>
      <c r="AU805" s="135"/>
      <c r="AV805" s="13"/>
      <c r="AW805" s="13"/>
      <c r="AX805" s="176" t="str">
        <f>IF(D805="","*",IFERROR(IF(ISODD(COUNT(AR805:AW805)),"ERRO",SUM((AS805-AR805),(AU805-AT805),(AW805-AV805))),"ERRO"))</f>
        <v>*</v>
      </c>
      <c r="AY805" s="153"/>
      <c r="AZ805" s="109"/>
      <c r="BA805" s="9" t="str">
        <f>IFERROR(_xlfn.XLOOKUP(AH805, BS_ATIVIDADE[ATIVIDADE],BS_ATIVIDADE[UNIDADE] ), "*")</f>
        <v>*</v>
      </c>
      <c r="BB805" s="12" t="str" cm="1">
        <f t="array" ref="BB8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5" s="12" t="str" cm="1">
        <f t="array" ref="BC8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5" s="10" t="str" cm="1">
        <f t="array" ref="BD8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5" s="150"/>
      <c r="BF805" s="15"/>
      <c r="BG805" s="16"/>
      <c r="BH805" s="16"/>
      <c r="BI805" s="16"/>
      <c r="BJ805" s="17"/>
      <c r="BK805" s="15"/>
      <c r="BL805" s="130"/>
      <c r="BM805" s="130"/>
      <c r="BN805" s="130"/>
      <c r="BO805" s="17"/>
      <c r="BP805" s="11" t="str">
        <f t="shared" si="42"/>
        <v>Aderente</v>
      </c>
      <c r="BQ805" s="18" t="str">
        <f>IF(OR(B805="",E805=""),"*",AX805/O805)</f>
        <v>*</v>
      </c>
      <c r="BR805" s="18" t="str">
        <f>IF(OR(B805="",E805=""),"*",AZ805/P805)</f>
        <v>*</v>
      </c>
      <c r="BS805" s="210" t="str">
        <f t="shared" si="43"/>
        <v/>
      </c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</row>
    <row r="806" spans="1:122">
      <c r="A806" s="45" t="str">
        <f t="shared" si="41"/>
        <v/>
      </c>
      <c r="B806" s="102"/>
      <c r="C806" s="134" t="str">
        <f>IF(BS_CONTROLE[[#This Row],[DATA]]="","",WEEKNUM(BS_CONTROLE[[#This Row],[DATA]]))</f>
        <v/>
      </c>
      <c r="D806" s="104"/>
      <c r="E806" s="126"/>
      <c r="F806" s="142" t="str">
        <f>IF(D806="","*",VLOOKUP(E806,BS_ATIVIDADE[],3,FALSE))</f>
        <v>*</v>
      </c>
      <c r="G806" s="106"/>
      <c r="H806" s="106"/>
      <c r="I806" s="105"/>
      <c r="J806" s="105"/>
      <c r="K806" s="105"/>
      <c r="L806" s="127" t="str" cm="1">
        <f t="array" ref="L8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6" s="127" t="str" cm="1">
        <f t="array" ref="M8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6" s="106"/>
      <c r="O806" s="106"/>
      <c r="P806" s="105"/>
      <c r="Q806" s="9" t="str">
        <f>IF(E806=0, "*", IFERROR(_xlfn.XLOOKUP(E806, BS_ATIVIDADE[ATIVIDADE], BS_ATIVIDADE[UNIDADE]), "*"))</f>
        <v>*</v>
      </c>
      <c r="R806" s="128" t="str" cm="1">
        <f t="array" ref="R8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6" s="128" t="str" cm="1">
        <f t="array" ref="S8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6" s="10" t="str" cm="1">
        <f t="array" ref="T8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6" s="105"/>
      <c r="V806" s="151"/>
      <c r="W806" s="104"/>
      <c r="X806" s="129"/>
      <c r="Y806" s="104"/>
      <c r="Z806" s="105"/>
      <c r="AA806" s="103"/>
      <c r="AB806" s="152"/>
      <c r="AC806" s="107"/>
      <c r="AD806" s="105"/>
      <c r="AE806" s="105"/>
      <c r="AF806" s="105"/>
      <c r="AG806" s="14"/>
      <c r="AH806" s="126" t="str">
        <f>IF(BS_CONTROLE[[#This Row],[Atividade]]=0, "-", BS_CONTROLE[[#This Row],[Atividade]])</f>
        <v>-</v>
      </c>
      <c r="AI806" s="8" t="str">
        <f>IF(BS_CONTROLE[[#This Row],[Atividade]]=0, "-", BS_CONTROLE[[#This Row],[Atividade]])</f>
        <v>-</v>
      </c>
      <c r="AJ806" s="30">
        <f>BS_CONTROLE[[#This Row],[Local - Partida]]</f>
        <v>0</v>
      </c>
      <c r="AK806" s="30">
        <f>BS_CONTROLE[[#This Row],[Local - Encerramento]]</f>
        <v>0</v>
      </c>
      <c r="AL806" s="105" t="str">
        <f>IF(BS_CONTROLE[[#This Row],[Entre - Estações]]=0, "-", BS_CONTROLE[[#This Row],[Entre - Estações]])</f>
        <v>-</v>
      </c>
      <c r="AM806" s="105" t="str">
        <f>IF(BS_CONTROLE[[#This Row],[SB]]=0, "-", BS_CONTROLE[[#This Row],[SB]])</f>
        <v>-</v>
      </c>
      <c r="AN806" s="105" t="str">
        <f>IF(BS_CONTROLE[[#This Row],[SUB]]=0, "-", BS_CONTROLE[[#This Row],[SUB]])</f>
        <v>-</v>
      </c>
      <c r="AO806" s="105">
        <f>BS_CONTROLE[[#This Row],[KM - Inicio]]</f>
        <v>0</v>
      </c>
      <c r="AP806" s="105">
        <f>BS_CONTROLE[[#This Row],[KM - Inicio]]</f>
        <v>0</v>
      </c>
      <c r="AQ806" s="108"/>
      <c r="AR806" s="108"/>
      <c r="AS806" s="108"/>
      <c r="AT806" s="135"/>
      <c r="AU806" s="135"/>
      <c r="AV806" s="13"/>
      <c r="AW806" s="13"/>
      <c r="AX806" s="176" t="str">
        <f>IF(D806="","*",IFERROR(IF(ISODD(COUNT(AR806:AW806)),"ERRO",SUM((AS806-AR806),(AU806-AT806),(AW806-AV806))),"ERRO"))</f>
        <v>*</v>
      </c>
      <c r="AY806" s="153"/>
      <c r="AZ806" s="109"/>
      <c r="BA806" s="9" t="str">
        <f>IFERROR(_xlfn.XLOOKUP(AH806, BS_ATIVIDADE[ATIVIDADE],BS_ATIVIDADE[UNIDADE] ), "*")</f>
        <v>*</v>
      </c>
      <c r="BB806" s="12" t="str" cm="1">
        <f t="array" ref="BB8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6" s="12" t="str" cm="1">
        <f t="array" ref="BC8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6" s="10" t="str" cm="1">
        <f t="array" ref="BD8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6" s="150"/>
      <c r="BF806" s="15"/>
      <c r="BG806" s="16"/>
      <c r="BH806" s="16"/>
      <c r="BI806" s="16"/>
      <c r="BJ806" s="17"/>
      <c r="BK806" s="15"/>
      <c r="BL806" s="130"/>
      <c r="BM806" s="130"/>
      <c r="BN806" s="130"/>
      <c r="BO806" s="17"/>
      <c r="BP806" s="11" t="str">
        <f t="shared" si="42"/>
        <v>Aderente</v>
      </c>
      <c r="BQ806" s="18" t="str">
        <f>IF(OR(B806="",E806=""),"*",AX806/O806)</f>
        <v>*</v>
      </c>
      <c r="BR806" s="18" t="str">
        <f>IF(OR(B806="",E806=""),"*",AZ806/P806)</f>
        <v>*</v>
      </c>
      <c r="BS806" s="210" t="str">
        <f t="shared" si="43"/>
        <v/>
      </c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</row>
    <row r="807" spans="1:122">
      <c r="A807" s="45" t="str">
        <f t="shared" si="41"/>
        <v/>
      </c>
      <c r="B807" s="102"/>
      <c r="C807" s="134" t="str">
        <f>IF(BS_CONTROLE[[#This Row],[DATA]]="","",WEEKNUM(BS_CONTROLE[[#This Row],[DATA]]))</f>
        <v/>
      </c>
      <c r="D807" s="104"/>
      <c r="E807" s="126"/>
      <c r="F807" s="142" t="str">
        <f>IF(D807="","*",VLOOKUP(E807,BS_ATIVIDADE[],3,FALSE))</f>
        <v>*</v>
      </c>
      <c r="G807" s="106"/>
      <c r="H807" s="106"/>
      <c r="I807" s="105"/>
      <c r="J807" s="105"/>
      <c r="K807" s="105"/>
      <c r="L807" s="127" t="str" cm="1">
        <f t="array" ref="L8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7" s="127" t="str" cm="1">
        <f t="array" ref="M8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7" s="106"/>
      <c r="O807" s="106"/>
      <c r="P807" s="105"/>
      <c r="Q807" s="9" t="str">
        <f>IF(E807=0, "*", IFERROR(_xlfn.XLOOKUP(E807, BS_ATIVIDADE[ATIVIDADE], BS_ATIVIDADE[UNIDADE]), "*"))</f>
        <v>*</v>
      </c>
      <c r="R807" s="128" t="str" cm="1">
        <f t="array" ref="R8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7" s="128" t="str" cm="1">
        <f t="array" ref="S8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7" s="10" t="str" cm="1">
        <f t="array" ref="T8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7" s="105"/>
      <c r="V807" s="151"/>
      <c r="W807" s="104"/>
      <c r="X807" s="129"/>
      <c r="Y807" s="104"/>
      <c r="Z807" s="105"/>
      <c r="AA807" s="103"/>
      <c r="AB807" s="152"/>
      <c r="AC807" s="107"/>
      <c r="AD807" s="105"/>
      <c r="AE807" s="105"/>
      <c r="AF807" s="105"/>
      <c r="AG807" s="14"/>
      <c r="AH807" s="126" t="str">
        <f>IF(BS_CONTROLE[[#This Row],[Atividade]]=0, "-", BS_CONTROLE[[#This Row],[Atividade]])</f>
        <v>-</v>
      </c>
      <c r="AI807" s="8" t="str">
        <f>IF(BS_CONTROLE[[#This Row],[Atividade]]=0, "-", BS_CONTROLE[[#This Row],[Atividade]])</f>
        <v>-</v>
      </c>
      <c r="AJ807" s="30">
        <f>BS_CONTROLE[[#This Row],[Local - Partida]]</f>
        <v>0</v>
      </c>
      <c r="AK807" s="30">
        <f>BS_CONTROLE[[#This Row],[Local - Encerramento]]</f>
        <v>0</v>
      </c>
      <c r="AL807" s="105" t="str">
        <f>IF(BS_CONTROLE[[#This Row],[Entre - Estações]]=0, "-", BS_CONTROLE[[#This Row],[Entre - Estações]])</f>
        <v>-</v>
      </c>
      <c r="AM807" s="105" t="str">
        <f>IF(BS_CONTROLE[[#This Row],[SB]]=0, "-", BS_CONTROLE[[#This Row],[SB]])</f>
        <v>-</v>
      </c>
      <c r="AN807" s="105" t="str">
        <f>IF(BS_CONTROLE[[#This Row],[SUB]]=0, "-", BS_CONTROLE[[#This Row],[SUB]])</f>
        <v>-</v>
      </c>
      <c r="AO807" s="105">
        <f>BS_CONTROLE[[#This Row],[KM - Inicio]]</f>
        <v>0</v>
      </c>
      <c r="AP807" s="105">
        <f>BS_CONTROLE[[#This Row],[KM - Inicio]]</f>
        <v>0</v>
      </c>
      <c r="AQ807" s="108"/>
      <c r="AR807" s="108"/>
      <c r="AS807" s="108"/>
      <c r="AT807" s="135"/>
      <c r="AU807" s="135"/>
      <c r="AV807" s="13"/>
      <c r="AW807" s="13"/>
      <c r="AX807" s="176" t="str">
        <f>IF(D807="","*",IFERROR(IF(ISODD(COUNT(AR807:AW807)),"ERRO",SUM((AS807-AR807),(AU807-AT807),(AW807-AV807))),"ERRO"))</f>
        <v>*</v>
      </c>
      <c r="AY807" s="153"/>
      <c r="AZ807" s="109"/>
      <c r="BA807" s="9" t="str">
        <f>IFERROR(_xlfn.XLOOKUP(AH807, BS_ATIVIDADE[ATIVIDADE],BS_ATIVIDADE[UNIDADE] ), "*")</f>
        <v>*</v>
      </c>
      <c r="BB807" s="12" t="str" cm="1">
        <f t="array" ref="BB8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7" s="12" t="str" cm="1">
        <f t="array" ref="BC8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7" s="10" t="str" cm="1">
        <f t="array" ref="BD8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7" s="150"/>
      <c r="BF807" s="15"/>
      <c r="BG807" s="16"/>
      <c r="BH807" s="16"/>
      <c r="BI807" s="16"/>
      <c r="BJ807" s="17"/>
      <c r="BK807" s="15"/>
      <c r="BL807" s="130"/>
      <c r="BM807" s="130"/>
      <c r="BN807" s="130"/>
      <c r="BO807" s="17"/>
      <c r="BP807" s="11" t="str">
        <f t="shared" si="42"/>
        <v>Aderente</v>
      </c>
      <c r="BQ807" s="18" t="str">
        <f>IF(OR(B807="",E807=""),"*",AX807/O807)</f>
        <v>*</v>
      </c>
      <c r="BR807" s="18" t="str">
        <f>IF(OR(B807="",E807=""),"*",AZ807/P807)</f>
        <v>*</v>
      </c>
      <c r="BS807" s="210" t="str">
        <f t="shared" si="43"/>
        <v/>
      </c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</row>
    <row r="808" spans="1:122">
      <c r="A808" s="45" t="str">
        <f t="shared" si="41"/>
        <v/>
      </c>
      <c r="B808" s="102"/>
      <c r="C808" s="134" t="str">
        <f>IF(BS_CONTROLE[[#This Row],[DATA]]="","",WEEKNUM(BS_CONTROLE[[#This Row],[DATA]]))</f>
        <v/>
      </c>
      <c r="D808" s="104"/>
      <c r="E808" s="126"/>
      <c r="F808" s="142" t="str">
        <f>IF(D808="","*",VLOOKUP(E808,BS_ATIVIDADE[],3,FALSE))</f>
        <v>*</v>
      </c>
      <c r="G808" s="106"/>
      <c r="H808" s="106"/>
      <c r="I808" s="105"/>
      <c r="J808" s="105"/>
      <c r="K808" s="105"/>
      <c r="L808" s="127" t="str" cm="1">
        <f t="array" ref="L8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8" s="127" t="str" cm="1">
        <f t="array" ref="M8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8" s="106"/>
      <c r="O808" s="106"/>
      <c r="P808" s="105"/>
      <c r="Q808" s="9" t="str">
        <f>IF(E808=0, "*", IFERROR(_xlfn.XLOOKUP(E808, BS_ATIVIDADE[ATIVIDADE], BS_ATIVIDADE[UNIDADE]), "*"))</f>
        <v>*</v>
      </c>
      <c r="R808" s="128" t="str" cm="1">
        <f t="array" ref="R8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8" s="128" t="str" cm="1">
        <f t="array" ref="S8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8" s="10" t="str" cm="1">
        <f t="array" ref="T8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8" s="105"/>
      <c r="V808" s="151"/>
      <c r="W808" s="104"/>
      <c r="X808" s="129"/>
      <c r="Y808" s="104"/>
      <c r="Z808" s="105"/>
      <c r="AA808" s="103"/>
      <c r="AB808" s="152"/>
      <c r="AC808" s="107"/>
      <c r="AD808" s="105"/>
      <c r="AE808" s="105"/>
      <c r="AF808" s="105"/>
      <c r="AG808" s="14"/>
      <c r="AH808" s="126" t="str">
        <f>IF(BS_CONTROLE[[#This Row],[Atividade]]=0, "-", BS_CONTROLE[[#This Row],[Atividade]])</f>
        <v>-</v>
      </c>
      <c r="AI808" s="8" t="str">
        <f>IF(BS_CONTROLE[[#This Row],[Atividade]]=0, "-", BS_CONTROLE[[#This Row],[Atividade]])</f>
        <v>-</v>
      </c>
      <c r="AJ808" s="30">
        <f>BS_CONTROLE[[#This Row],[Local - Partida]]</f>
        <v>0</v>
      </c>
      <c r="AK808" s="30">
        <f>BS_CONTROLE[[#This Row],[Local - Encerramento]]</f>
        <v>0</v>
      </c>
      <c r="AL808" s="105" t="str">
        <f>IF(BS_CONTROLE[[#This Row],[Entre - Estações]]=0, "-", BS_CONTROLE[[#This Row],[Entre - Estações]])</f>
        <v>-</v>
      </c>
      <c r="AM808" s="105" t="str">
        <f>IF(BS_CONTROLE[[#This Row],[SB]]=0, "-", BS_CONTROLE[[#This Row],[SB]])</f>
        <v>-</v>
      </c>
      <c r="AN808" s="105" t="str">
        <f>IF(BS_CONTROLE[[#This Row],[SUB]]=0, "-", BS_CONTROLE[[#This Row],[SUB]])</f>
        <v>-</v>
      </c>
      <c r="AO808" s="105">
        <f>BS_CONTROLE[[#This Row],[KM - Inicio]]</f>
        <v>0</v>
      </c>
      <c r="AP808" s="105">
        <f>BS_CONTROLE[[#This Row],[KM - Inicio]]</f>
        <v>0</v>
      </c>
      <c r="AQ808" s="108"/>
      <c r="AR808" s="108"/>
      <c r="AS808" s="108"/>
      <c r="AT808" s="135"/>
      <c r="AU808" s="135"/>
      <c r="AV808" s="13"/>
      <c r="AW808" s="13"/>
      <c r="AX808" s="176" t="str">
        <f>IF(D808="","*",IFERROR(IF(ISODD(COUNT(AR808:AW808)),"ERRO",SUM((AS808-AR808),(AU808-AT808),(AW808-AV808))),"ERRO"))</f>
        <v>*</v>
      </c>
      <c r="AY808" s="153"/>
      <c r="AZ808" s="109"/>
      <c r="BA808" s="9" t="str">
        <f>IFERROR(_xlfn.XLOOKUP(AH808, BS_ATIVIDADE[ATIVIDADE],BS_ATIVIDADE[UNIDADE] ), "*")</f>
        <v>*</v>
      </c>
      <c r="BB808" s="12" t="str" cm="1">
        <f t="array" ref="BB8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8" s="12" t="str" cm="1">
        <f t="array" ref="BC8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8" s="10" t="str" cm="1">
        <f t="array" ref="BD8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8" s="150"/>
      <c r="BF808" s="15"/>
      <c r="BG808" s="16"/>
      <c r="BH808" s="16"/>
      <c r="BI808" s="16"/>
      <c r="BJ808" s="17"/>
      <c r="BK808" s="15"/>
      <c r="BL808" s="130"/>
      <c r="BM808" s="130"/>
      <c r="BN808" s="130"/>
      <c r="BO808" s="17"/>
      <c r="BP808" s="11" t="str">
        <f t="shared" si="42"/>
        <v>Aderente</v>
      </c>
      <c r="BQ808" s="18" t="str">
        <f>IF(OR(B808="",E808=""),"*",AX808/O808)</f>
        <v>*</v>
      </c>
      <c r="BR808" s="18" t="str">
        <f>IF(OR(B808="",E808=""),"*",AZ808/P808)</f>
        <v>*</v>
      </c>
      <c r="BS808" s="210" t="str">
        <f t="shared" si="43"/>
        <v/>
      </c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</row>
    <row r="809" spans="1:122">
      <c r="A809" s="45" t="str">
        <f t="shared" si="41"/>
        <v/>
      </c>
      <c r="B809" s="102"/>
      <c r="C809" s="134" t="str">
        <f>IF(BS_CONTROLE[[#This Row],[DATA]]="","",WEEKNUM(BS_CONTROLE[[#This Row],[DATA]]))</f>
        <v/>
      </c>
      <c r="D809" s="104"/>
      <c r="E809" s="126"/>
      <c r="F809" s="142" t="str">
        <f>IF(D809="","*",VLOOKUP(E809,BS_ATIVIDADE[],3,FALSE))</f>
        <v>*</v>
      </c>
      <c r="G809" s="106"/>
      <c r="H809" s="106"/>
      <c r="I809" s="105"/>
      <c r="J809" s="105"/>
      <c r="K809" s="105"/>
      <c r="L809" s="127" t="str" cm="1">
        <f t="array" ref="L8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09" s="127" t="str" cm="1">
        <f t="array" ref="M8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09" s="106"/>
      <c r="O809" s="106"/>
      <c r="P809" s="105"/>
      <c r="Q809" s="9" t="str">
        <f>IF(E809=0, "*", IFERROR(_xlfn.XLOOKUP(E809, BS_ATIVIDADE[ATIVIDADE], BS_ATIVIDADE[UNIDADE]), "*"))</f>
        <v>*</v>
      </c>
      <c r="R809" s="128" t="str" cm="1">
        <f t="array" ref="R8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09" s="128" t="str" cm="1">
        <f t="array" ref="S8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09" s="10" t="str" cm="1">
        <f t="array" ref="T8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09" s="105"/>
      <c r="V809" s="151"/>
      <c r="W809" s="104"/>
      <c r="X809" s="129"/>
      <c r="Y809" s="104"/>
      <c r="Z809" s="105"/>
      <c r="AA809" s="103"/>
      <c r="AB809" s="152"/>
      <c r="AC809" s="107"/>
      <c r="AD809" s="105"/>
      <c r="AE809" s="105"/>
      <c r="AF809" s="105"/>
      <c r="AG809" s="14"/>
      <c r="AH809" s="126" t="str">
        <f>IF(BS_CONTROLE[[#This Row],[Atividade]]=0, "-", BS_CONTROLE[[#This Row],[Atividade]])</f>
        <v>-</v>
      </c>
      <c r="AI809" s="8" t="str">
        <f>IF(BS_CONTROLE[[#This Row],[Atividade]]=0, "-", BS_CONTROLE[[#This Row],[Atividade]])</f>
        <v>-</v>
      </c>
      <c r="AJ809" s="30">
        <f>BS_CONTROLE[[#This Row],[Local - Partida]]</f>
        <v>0</v>
      </c>
      <c r="AK809" s="30">
        <f>BS_CONTROLE[[#This Row],[Local - Encerramento]]</f>
        <v>0</v>
      </c>
      <c r="AL809" s="105" t="str">
        <f>IF(BS_CONTROLE[[#This Row],[Entre - Estações]]=0, "-", BS_CONTROLE[[#This Row],[Entre - Estações]])</f>
        <v>-</v>
      </c>
      <c r="AM809" s="105" t="str">
        <f>IF(BS_CONTROLE[[#This Row],[SB]]=0, "-", BS_CONTROLE[[#This Row],[SB]])</f>
        <v>-</v>
      </c>
      <c r="AN809" s="105" t="str">
        <f>IF(BS_CONTROLE[[#This Row],[SUB]]=0, "-", BS_CONTROLE[[#This Row],[SUB]])</f>
        <v>-</v>
      </c>
      <c r="AO809" s="105">
        <f>BS_CONTROLE[[#This Row],[KM - Inicio]]</f>
        <v>0</v>
      </c>
      <c r="AP809" s="105">
        <f>BS_CONTROLE[[#This Row],[KM - Inicio]]</f>
        <v>0</v>
      </c>
      <c r="AQ809" s="108"/>
      <c r="AR809" s="108"/>
      <c r="AS809" s="108"/>
      <c r="AT809" s="135"/>
      <c r="AU809" s="135"/>
      <c r="AV809" s="13"/>
      <c r="AW809" s="13"/>
      <c r="AX809" s="176" t="str">
        <f>IF(D809="","*",IFERROR(IF(ISODD(COUNT(AR809:AW809)),"ERRO",SUM((AS809-AR809),(AU809-AT809),(AW809-AV809))),"ERRO"))</f>
        <v>*</v>
      </c>
      <c r="AY809" s="153"/>
      <c r="AZ809" s="109"/>
      <c r="BA809" s="9" t="str">
        <f>IFERROR(_xlfn.XLOOKUP(AH809, BS_ATIVIDADE[ATIVIDADE],BS_ATIVIDADE[UNIDADE] ), "*")</f>
        <v>*</v>
      </c>
      <c r="BB809" s="12" t="str" cm="1">
        <f t="array" ref="BB8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09" s="12" t="str" cm="1">
        <f t="array" ref="BC8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09" s="10" t="str" cm="1">
        <f t="array" ref="BD8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09" s="150"/>
      <c r="BF809" s="15"/>
      <c r="BG809" s="16"/>
      <c r="BH809" s="16"/>
      <c r="BI809" s="16"/>
      <c r="BJ809" s="17"/>
      <c r="BK809" s="15"/>
      <c r="BL809" s="130"/>
      <c r="BM809" s="130"/>
      <c r="BN809" s="130"/>
      <c r="BO809" s="17"/>
      <c r="BP809" s="11" t="str">
        <f t="shared" si="42"/>
        <v>Aderente</v>
      </c>
      <c r="BQ809" s="18" t="str">
        <f>IF(OR(B809="",E809=""),"*",AX809/O809)</f>
        <v>*</v>
      </c>
      <c r="BR809" s="18" t="str">
        <f>IF(OR(B809="",E809=""),"*",AZ809/P809)</f>
        <v>*</v>
      </c>
      <c r="BS809" s="210" t="str">
        <f t="shared" si="43"/>
        <v/>
      </c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</row>
    <row r="810" spans="1:122">
      <c r="A810" s="45" t="str">
        <f t="shared" si="41"/>
        <v/>
      </c>
      <c r="B810" s="102"/>
      <c r="C810" s="134" t="str">
        <f>IF(BS_CONTROLE[[#This Row],[DATA]]="","",WEEKNUM(BS_CONTROLE[[#This Row],[DATA]]))</f>
        <v/>
      </c>
      <c r="D810" s="104"/>
      <c r="E810" s="126"/>
      <c r="F810" s="142" t="str">
        <f>IF(D810="","*",VLOOKUP(E810,BS_ATIVIDADE[],3,FALSE))</f>
        <v>*</v>
      </c>
      <c r="G810" s="106"/>
      <c r="H810" s="106"/>
      <c r="I810" s="105"/>
      <c r="J810" s="105"/>
      <c r="K810" s="105"/>
      <c r="L810" s="127" t="str" cm="1">
        <f t="array" ref="L8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0" s="127" t="str" cm="1">
        <f t="array" ref="M8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0" s="106"/>
      <c r="O810" s="106"/>
      <c r="P810" s="105"/>
      <c r="Q810" s="9" t="str">
        <f>IF(E810=0, "*", IFERROR(_xlfn.XLOOKUP(E810, BS_ATIVIDADE[ATIVIDADE], BS_ATIVIDADE[UNIDADE]), "*"))</f>
        <v>*</v>
      </c>
      <c r="R810" s="128" t="str" cm="1">
        <f t="array" ref="R8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0" s="128" t="str" cm="1">
        <f t="array" ref="S8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0" s="10" t="str" cm="1">
        <f t="array" ref="T8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0" s="105"/>
      <c r="V810" s="151"/>
      <c r="W810" s="104"/>
      <c r="X810" s="129"/>
      <c r="Y810" s="104"/>
      <c r="Z810" s="105"/>
      <c r="AA810" s="103"/>
      <c r="AB810" s="152"/>
      <c r="AC810" s="107"/>
      <c r="AD810" s="105"/>
      <c r="AE810" s="105"/>
      <c r="AF810" s="105"/>
      <c r="AG810" s="14"/>
      <c r="AH810" s="126" t="str">
        <f>IF(BS_CONTROLE[[#This Row],[Atividade]]=0, "-", BS_CONTROLE[[#This Row],[Atividade]])</f>
        <v>-</v>
      </c>
      <c r="AI810" s="8" t="str">
        <f>IF(BS_CONTROLE[[#This Row],[Atividade]]=0, "-", BS_CONTROLE[[#This Row],[Atividade]])</f>
        <v>-</v>
      </c>
      <c r="AJ810" s="30">
        <f>BS_CONTROLE[[#This Row],[Local - Partida]]</f>
        <v>0</v>
      </c>
      <c r="AK810" s="30">
        <f>BS_CONTROLE[[#This Row],[Local - Encerramento]]</f>
        <v>0</v>
      </c>
      <c r="AL810" s="105" t="str">
        <f>IF(BS_CONTROLE[[#This Row],[Entre - Estações]]=0, "-", BS_CONTROLE[[#This Row],[Entre - Estações]])</f>
        <v>-</v>
      </c>
      <c r="AM810" s="105" t="str">
        <f>IF(BS_CONTROLE[[#This Row],[SB]]=0, "-", BS_CONTROLE[[#This Row],[SB]])</f>
        <v>-</v>
      </c>
      <c r="AN810" s="105" t="str">
        <f>IF(BS_CONTROLE[[#This Row],[SUB]]=0, "-", BS_CONTROLE[[#This Row],[SUB]])</f>
        <v>-</v>
      </c>
      <c r="AO810" s="105">
        <f>BS_CONTROLE[[#This Row],[KM - Inicio]]</f>
        <v>0</v>
      </c>
      <c r="AP810" s="105">
        <f>BS_CONTROLE[[#This Row],[KM - Inicio]]</f>
        <v>0</v>
      </c>
      <c r="AQ810" s="108"/>
      <c r="AR810" s="108"/>
      <c r="AS810" s="108"/>
      <c r="AT810" s="135"/>
      <c r="AU810" s="135"/>
      <c r="AV810" s="13"/>
      <c r="AW810" s="13"/>
      <c r="AX810" s="176" t="str">
        <f>IF(D810="","*",IFERROR(IF(ISODD(COUNT(AR810:AW810)),"ERRO",SUM((AS810-AR810),(AU810-AT810),(AW810-AV810))),"ERRO"))</f>
        <v>*</v>
      </c>
      <c r="AY810" s="153"/>
      <c r="AZ810" s="109"/>
      <c r="BA810" s="9" t="str">
        <f>IFERROR(_xlfn.XLOOKUP(AH810, BS_ATIVIDADE[ATIVIDADE],BS_ATIVIDADE[UNIDADE] ), "*")</f>
        <v>*</v>
      </c>
      <c r="BB810" s="12" t="str" cm="1">
        <f t="array" ref="BB8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0" s="12" t="str" cm="1">
        <f t="array" ref="BC8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0" s="10" t="str" cm="1">
        <f t="array" ref="BD8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0" s="150"/>
      <c r="BF810" s="15"/>
      <c r="BG810" s="16"/>
      <c r="BH810" s="16"/>
      <c r="BI810" s="16"/>
      <c r="BJ810" s="17"/>
      <c r="BK810" s="15"/>
      <c r="BL810" s="130"/>
      <c r="BM810" s="130"/>
      <c r="BN810" s="130"/>
      <c r="BO810" s="17"/>
      <c r="BP810" s="11" t="str">
        <f t="shared" si="42"/>
        <v>Aderente</v>
      </c>
      <c r="BQ810" s="18" t="str">
        <f>IF(OR(B810="",E810=""),"*",AX810/O810)</f>
        <v>*</v>
      </c>
      <c r="BR810" s="18" t="str">
        <f>IF(OR(B810="",E810=""),"*",AZ810/P810)</f>
        <v>*</v>
      </c>
      <c r="BS810" s="210" t="str">
        <f t="shared" si="43"/>
        <v/>
      </c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</row>
    <row r="811" spans="1:122">
      <c r="A811" s="45" t="str">
        <f t="shared" si="41"/>
        <v/>
      </c>
      <c r="B811" s="102"/>
      <c r="C811" s="134" t="str">
        <f>IF(BS_CONTROLE[[#This Row],[DATA]]="","",WEEKNUM(BS_CONTROLE[[#This Row],[DATA]]))</f>
        <v/>
      </c>
      <c r="D811" s="104"/>
      <c r="E811" s="126"/>
      <c r="F811" s="142" t="str">
        <f>IF(D811="","*",VLOOKUP(E811,BS_ATIVIDADE[],3,FALSE))</f>
        <v>*</v>
      </c>
      <c r="G811" s="106"/>
      <c r="H811" s="106"/>
      <c r="I811" s="105"/>
      <c r="J811" s="105"/>
      <c r="K811" s="105"/>
      <c r="L811" s="127" t="str" cm="1">
        <f t="array" ref="L8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1" s="127" t="str" cm="1">
        <f t="array" ref="M8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1" s="106"/>
      <c r="O811" s="106"/>
      <c r="P811" s="105"/>
      <c r="Q811" s="9" t="str">
        <f>IF(E811=0, "*", IFERROR(_xlfn.XLOOKUP(E811, BS_ATIVIDADE[ATIVIDADE], BS_ATIVIDADE[UNIDADE]), "*"))</f>
        <v>*</v>
      </c>
      <c r="R811" s="128" t="str" cm="1">
        <f t="array" ref="R8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1" s="128" t="str" cm="1">
        <f t="array" ref="S8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1" s="10" t="str" cm="1">
        <f t="array" ref="T8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1" s="105"/>
      <c r="V811" s="151"/>
      <c r="W811" s="104"/>
      <c r="X811" s="129"/>
      <c r="Y811" s="104"/>
      <c r="Z811" s="105"/>
      <c r="AA811" s="103"/>
      <c r="AB811" s="152"/>
      <c r="AC811" s="107"/>
      <c r="AD811" s="105"/>
      <c r="AE811" s="105"/>
      <c r="AF811" s="105"/>
      <c r="AG811" s="14"/>
      <c r="AH811" s="126" t="str">
        <f>IF(BS_CONTROLE[[#This Row],[Atividade]]=0, "-", BS_CONTROLE[[#This Row],[Atividade]])</f>
        <v>-</v>
      </c>
      <c r="AI811" s="8" t="str">
        <f>IF(BS_CONTROLE[[#This Row],[Atividade]]=0, "-", BS_CONTROLE[[#This Row],[Atividade]])</f>
        <v>-</v>
      </c>
      <c r="AJ811" s="30">
        <f>BS_CONTROLE[[#This Row],[Local - Partida]]</f>
        <v>0</v>
      </c>
      <c r="AK811" s="30">
        <f>BS_CONTROLE[[#This Row],[Local - Encerramento]]</f>
        <v>0</v>
      </c>
      <c r="AL811" s="105" t="str">
        <f>IF(BS_CONTROLE[[#This Row],[Entre - Estações]]=0, "-", BS_CONTROLE[[#This Row],[Entre - Estações]])</f>
        <v>-</v>
      </c>
      <c r="AM811" s="105" t="str">
        <f>IF(BS_CONTROLE[[#This Row],[SB]]=0, "-", BS_CONTROLE[[#This Row],[SB]])</f>
        <v>-</v>
      </c>
      <c r="AN811" s="105" t="str">
        <f>IF(BS_CONTROLE[[#This Row],[SUB]]=0, "-", BS_CONTROLE[[#This Row],[SUB]])</f>
        <v>-</v>
      </c>
      <c r="AO811" s="105">
        <f>BS_CONTROLE[[#This Row],[KM - Inicio]]</f>
        <v>0</v>
      </c>
      <c r="AP811" s="105">
        <f>BS_CONTROLE[[#This Row],[KM - Inicio]]</f>
        <v>0</v>
      </c>
      <c r="AQ811" s="108"/>
      <c r="AR811" s="108"/>
      <c r="AS811" s="108"/>
      <c r="AT811" s="135"/>
      <c r="AU811" s="135"/>
      <c r="AV811" s="13"/>
      <c r="AW811" s="13"/>
      <c r="AX811" s="176" t="str">
        <f>IF(D811="","*",IFERROR(IF(ISODD(COUNT(AR811:AW811)),"ERRO",SUM((AS811-AR811),(AU811-AT811),(AW811-AV811))),"ERRO"))</f>
        <v>*</v>
      </c>
      <c r="AY811" s="153"/>
      <c r="AZ811" s="109"/>
      <c r="BA811" s="9" t="str">
        <f>IFERROR(_xlfn.XLOOKUP(AH811, BS_ATIVIDADE[ATIVIDADE],BS_ATIVIDADE[UNIDADE] ), "*")</f>
        <v>*</v>
      </c>
      <c r="BB811" s="12" t="str" cm="1">
        <f t="array" ref="BB8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1" s="12" t="str" cm="1">
        <f t="array" ref="BC8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1" s="10" t="str" cm="1">
        <f t="array" ref="BD8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1" s="150"/>
      <c r="BF811" s="15"/>
      <c r="BG811" s="16"/>
      <c r="BH811" s="16"/>
      <c r="BI811" s="16"/>
      <c r="BJ811" s="17"/>
      <c r="BK811" s="15"/>
      <c r="BL811" s="130"/>
      <c r="BM811" s="130"/>
      <c r="BN811" s="130"/>
      <c r="BO811" s="17"/>
      <c r="BP811" s="11" t="str">
        <f t="shared" si="42"/>
        <v>Aderente</v>
      </c>
      <c r="BQ811" s="18" t="str">
        <f>IF(OR(B811="",E811=""),"*",AX811/O811)</f>
        <v>*</v>
      </c>
      <c r="BR811" s="18" t="str">
        <f>IF(OR(B811="",E811=""),"*",AZ811/P811)</f>
        <v>*</v>
      </c>
      <c r="BS811" s="210" t="str">
        <f t="shared" si="43"/>
        <v/>
      </c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</row>
    <row r="812" spans="1:122">
      <c r="A812" s="45" t="str">
        <f t="shared" si="41"/>
        <v/>
      </c>
      <c r="B812" s="102"/>
      <c r="C812" s="134" t="str">
        <f>IF(BS_CONTROLE[[#This Row],[DATA]]="","",WEEKNUM(BS_CONTROLE[[#This Row],[DATA]]))</f>
        <v/>
      </c>
      <c r="D812" s="104"/>
      <c r="E812" s="126"/>
      <c r="F812" s="142" t="str">
        <f>IF(D812="","*",VLOOKUP(E812,BS_ATIVIDADE[],3,FALSE))</f>
        <v>*</v>
      </c>
      <c r="G812" s="106"/>
      <c r="H812" s="106"/>
      <c r="I812" s="105"/>
      <c r="J812" s="105"/>
      <c r="K812" s="105"/>
      <c r="L812" s="127" t="str" cm="1">
        <f t="array" ref="L8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2" s="127" t="str" cm="1">
        <f t="array" ref="M8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2" s="106"/>
      <c r="O812" s="106"/>
      <c r="P812" s="105"/>
      <c r="Q812" s="9" t="str">
        <f>IF(E812=0, "*", IFERROR(_xlfn.XLOOKUP(E812, BS_ATIVIDADE[ATIVIDADE], BS_ATIVIDADE[UNIDADE]), "*"))</f>
        <v>*</v>
      </c>
      <c r="R812" s="128" t="str" cm="1">
        <f t="array" ref="R8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2" s="128" t="str" cm="1">
        <f t="array" ref="S8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2" s="10" t="str" cm="1">
        <f t="array" ref="T8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2" s="105"/>
      <c r="V812" s="151"/>
      <c r="W812" s="104"/>
      <c r="X812" s="129"/>
      <c r="Y812" s="104"/>
      <c r="Z812" s="105"/>
      <c r="AA812" s="103"/>
      <c r="AB812" s="152"/>
      <c r="AC812" s="107"/>
      <c r="AD812" s="105"/>
      <c r="AE812" s="105"/>
      <c r="AF812" s="105"/>
      <c r="AG812" s="14"/>
      <c r="AH812" s="126" t="str">
        <f>IF(BS_CONTROLE[[#This Row],[Atividade]]=0, "-", BS_CONTROLE[[#This Row],[Atividade]])</f>
        <v>-</v>
      </c>
      <c r="AI812" s="8" t="str">
        <f>IF(BS_CONTROLE[[#This Row],[Atividade]]=0, "-", BS_CONTROLE[[#This Row],[Atividade]])</f>
        <v>-</v>
      </c>
      <c r="AJ812" s="30">
        <f>BS_CONTROLE[[#This Row],[Local - Partida]]</f>
        <v>0</v>
      </c>
      <c r="AK812" s="30">
        <f>BS_CONTROLE[[#This Row],[Local - Encerramento]]</f>
        <v>0</v>
      </c>
      <c r="AL812" s="105" t="str">
        <f>IF(BS_CONTROLE[[#This Row],[Entre - Estações]]=0, "-", BS_CONTROLE[[#This Row],[Entre - Estações]])</f>
        <v>-</v>
      </c>
      <c r="AM812" s="105" t="str">
        <f>IF(BS_CONTROLE[[#This Row],[SB]]=0, "-", BS_CONTROLE[[#This Row],[SB]])</f>
        <v>-</v>
      </c>
      <c r="AN812" s="105" t="str">
        <f>IF(BS_CONTROLE[[#This Row],[SUB]]=0, "-", BS_CONTROLE[[#This Row],[SUB]])</f>
        <v>-</v>
      </c>
      <c r="AO812" s="105">
        <f>BS_CONTROLE[[#This Row],[KM - Inicio]]</f>
        <v>0</v>
      </c>
      <c r="AP812" s="105">
        <f>BS_CONTROLE[[#This Row],[KM - Inicio]]</f>
        <v>0</v>
      </c>
      <c r="AQ812" s="108"/>
      <c r="AR812" s="108"/>
      <c r="AS812" s="108"/>
      <c r="AT812" s="135"/>
      <c r="AU812" s="135"/>
      <c r="AV812" s="13"/>
      <c r="AW812" s="13"/>
      <c r="AX812" s="176" t="str">
        <f>IF(D812="","*",IFERROR(IF(ISODD(COUNT(AR812:AW812)),"ERRO",SUM((AS812-AR812),(AU812-AT812),(AW812-AV812))),"ERRO"))</f>
        <v>*</v>
      </c>
      <c r="AY812" s="153"/>
      <c r="AZ812" s="109"/>
      <c r="BA812" s="9" t="str">
        <f>IFERROR(_xlfn.XLOOKUP(AH812, BS_ATIVIDADE[ATIVIDADE],BS_ATIVIDADE[UNIDADE] ), "*")</f>
        <v>*</v>
      </c>
      <c r="BB812" s="12" t="str" cm="1">
        <f t="array" ref="BB8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2" s="12" t="str" cm="1">
        <f t="array" ref="BC8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2" s="10" t="str" cm="1">
        <f t="array" ref="BD8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2" s="150"/>
      <c r="BF812" s="15"/>
      <c r="BG812" s="16"/>
      <c r="BH812" s="16"/>
      <c r="BI812" s="16"/>
      <c r="BJ812" s="17"/>
      <c r="BK812" s="15"/>
      <c r="BL812" s="130"/>
      <c r="BM812" s="130"/>
      <c r="BN812" s="130"/>
      <c r="BO812" s="17"/>
      <c r="BP812" s="11" t="str">
        <f t="shared" si="42"/>
        <v>Aderente</v>
      </c>
      <c r="BQ812" s="18" t="str">
        <f>IF(OR(B812="",E812=""),"*",AX812/O812)</f>
        <v>*</v>
      </c>
      <c r="BR812" s="18" t="str">
        <f>IF(OR(B812="",E812=""),"*",AZ812/P812)</f>
        <v>*</v>
      </c>
      <c r="BS812" s="210" t="str">
        <f t="shared" si="43"/>
        <v/>
      </c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</row>
    <row r="813" spans="1:122">
      <c r="A813" s="45" t="str">
        <f t="shared" si="41"/>
        <v/>
      </c>
      <c r="B813" s="102"/>
      <c r="C813" s="134" t="str">
        <f>IF(BS_CONTROLE[[#This Row],[DATA]]="","",WEEKNUM(BS_CONTROLE[[#This Row],[DATA]]))</f>
        <v/>
      </c>
      <c r="D813" s="104"/>
      <c r="E813" s="126"/>
      <c r="F813" s="142" t="str">
        <f>IF(D813="","*",VLOOKUP(E813,BS_ATIVIDADE[],3,FALSE))</f>
        <v>*</v>
      </c>
      <c r="G813" s="106"/>
      <c r="H813" s="106"/>
      <c r="I813" s="105"/>
      <c r="J813" s="105"/>
      <c r="K813" s="105"/>
      <c r="L813" s="127" t="str" cm="1">
        <f t="array" ref="L8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3" s="127" t="str" cm="1">
        <f t="array" ref="M8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3" s="106"/>
      <c r="O813" s="106"/>
      <c r="P813" s="105"/>
      <c r="Q813" s="9" t="str">
        <f>IF(E813=0, "*", IFERROR(_xlfn.XLOOKUP(E813, BS_ATIVIDADE[ATIVIDADE], BS_ATIVIDADE[UNIDADE]), "*"))</f>
        <v>*</v>
      </c>
      <c r="R813" s="128" t="str" cm="1">
        <f t="array" ref="R8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3" s="128" t="str" cm="1">
        <f t="array" ref="S8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3" s="10" t="str" cm="1">
        <f t="array" ref="T8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3" s="105"/>
      <c r="V813" s="151"/>
      <c r="W813" s="104"/>
      <c r="X813" s="129"/>
      <c r="Y813" s="104"/>
      <c r="Z813" s="105"/>
      <c r="AA813" s="103"/>
      <c r="AB813" s="152"/>
      <c r="AC813" s="107"/>
      <c r="AD813" s="105"/>
      <c r="AE813" s="105"/>
      <c r="AF813" s="105"/>
      <c r="AG813" s="14"/>
      <c r="AH813" s="126" t="str">
        <f>IF(BS_CONTROLE[[#This Row],[Atividade]]=0, "-", BS_CONTROLE[[#This Row],[Atividade]])</f>
        <v>-</v>
      </c>
      <c r="AI813" s="8" t="str">
        <f>IF(BS_CONTROLE[[#This Row],[Atividade]]=0, "-", BS_CONTROLE[[#This Row],[Atividade]])</f>
        <v>-</v>
      </c>
      <c r="AJ813" s="30">
        <f>BS_CONTROLE[[#This Row],[Local - Partida]]</f>
        <v>0</v>
      </c>
      <c r="AK813" s="30">
        <f>BS_CONTROLE[[#This Row],[Local - Encerramento]]</f>
        <v>0</v>
      </c>
      <c r="AL813" s="105" t="str">
        <f>IF(BS_CONTROLE[[#This Row],[Entre - Estações]]=0, "-", BS_CONTROLE[[#This Row],[Entre - Estações]])</f>
        <v>-</v>
      </c>
      <c r="AM813" s="105" t="str">
        <f>IF(BS_CONTROLE[[#This Row],[SB]]=0, "-", BS_CONTROLE[[#This Row],[SB]])</f>
        <v>-</v>
      </c>
      <c r="AN813" s="105" t="str">
        <f>IF(BS_CONTROLE[[#This Row],[SUB]]=0, "-", BS_CONTROLE[[#This Row],[SUB]])</f>
        <v>-</v>
      </c>
      <c r="AO813" s="105">
        <f>BS_CONTROLE[[#This Row],[KM - Inicio]]</f>
        <v>0</v>
      </c>
      <c r="AP813" s="105">
        <f>BS_CONTROLE[[#This Row],[KM - Inicio]]</f>
        <v>0</v>
      </c>
      <c r="AQ813" s="108"/>
      <c r="AR813" s="108"/>
      <c r="AS813" s="108"/>
      <c r="AT813" s="135"/>
      <c r="AU813" s="135"/>
      <c r="AV813" s="13"/>
      <c r="AW813" s="13"/>
      <c r="AX813" s="176" t="str">
        <f>IF(D813="","*",IFERROR(IF(ISODD(COUNT(AR813:AW813)),"ERRO",SUM((AS813-AR813),(AU813-AT813),(AW813-AV813))),"ERRO"))</f>
        <v>*</v>
      </c>
      <c r="AY813" s="153"/>
      <c r="AZ813" s="109"/>
      <c r="BA813" s="9" t="str">
        <f>IFERROR(_xlfn.XLOOKUP(AH813, BS_ATIVIDADE[ATIVIDADE],BS_ATIVIDADE[UNIDADE] ), "*")</f>
        <v>*</v>
      </c>
      <c r="BB813" s="12" t="str" cm="1">
        <f t="array" ref="BB8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3" s="12" t="str" cm="1">
        <f t="array" ref="BC8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3" s="10" t="str" cm="1">
        <f t="array" ref="BD8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3" s="150"/>
      <c r="BF813" s="15"/>
      <c r="BG813" s="16"/>
      <c r="BH813" s="16"/>
      <c r="BI813" s="16"/>
      <c r="BJ813" s="17"/>
      <c r="BK813" s="15"/>
      <c r="BL813" s="130"/>
      <c r="BM813" s="130"/>
      <c r="BN813" s="130"/>
      <c r="BO813" s="17"/>
      <c r="BP813" s="11" t="str">
        <f t="shared" si="42"/>
        <v>Aderente</v>
      </c>
      <c r="BQ813" s="18" t="str">
        <f>IF(OR(B813="",E813=""),"*",AX813/O813)</f>
        <v>*</v>
      </c>
      <c r="BR813" s="18" t="str">
        <f>IF(OR(B813="",E813=""),"*",AZ813/P813)</f>
        <v>*</v>
      </c>
      <c r="BS813" s="210" t="str">
        <f t="shared" si="43"/>
        <v/>
      </c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</row>
    <row r="814" spans="1:122">
      <c r="A814" s="45" t="str">
        <f t="shared" si="41"/>
        <v/>
      </c>
      <c r="B814" s="102"/>
      <c r="C814" s="134" t="str">
        <f>IF(BS_CONTROLE[[#This Row],[DATA]]="","",WEEKNUM(BS_CONTROLE[[#This Row],[DATA]]))</f>
        <v/>
      </c>
      <c r="D814" s="104"/>
      <c r="E814" s="126"/>
      <c r="F814" s="142" t="str">
        <f>IF(D814="","*",VLOOKUP(E814,BS_ATIVIDADE[],3,FALSE))</f>
        <v>*</v>
      </c>
      <c r="G814" s="106"/>
      <c r="H814" s="106"/>
      <c r="I814" s="105"/>
      <c r="J814" s="105"/>
      <c r="K814" s="105"/>
      <c r="L814" s="127" t="str" cm="1">
        <f t="array" ref="L8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4" s="127" t="str" cm="1">
        <f t="array" ref="M8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4" s="106"/>
      <c r="O814" s="106"/>
      <c r="P814" s="105"/>
      <c r="Q814" s="9" t="str">
        <f>IF(E814=0, "*", IFERROR(_xlfn.XLOOKUP(E814, BS_ATIVIDADE[ATIVIDADE], BS_ATIVIDADE[UNIDADE]), "*"))</f>
        <v>*</v>
      </c>
      <c r="R814" s="128" t="str" cm="1">
        <f t="array" ref="R8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4" s="128" t="str" cm="1">
        <f t="array" ref="S8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4" s="10" t="str" cm="1">
        <f t="array" ref="T8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4" s="105"/>
      <c r="V814" s="151"/>
      <c r="W814" s="104"/>
      <c r="X814" s="129"/>
      <c r="Y814" s="104"/>
      <c r="Z814" s="105"/>
      <c r="AA814" s="103"/>
      <c r="AB814" s="152"/>
      <c r="AC814" s="107"/>
      <c r="AD814" s="105"/>
      <c r="AE814" s="105"/>
      <c r="AF814" s="105"/>
      <c r="AG814" s="14"/>
      <c r="AH814" s="126" t="str">
        <f>IF(BS_CONTROLE[[#This Row],[Atividade]]=0, "-", BS_CONTROLE[[#This Row],[Atividade]])</f>
        <v>-</v>
      </c>
      <c r="AI814" s="8" t="str">
        <f>IF(BS_CONTROLE[[#This Row],[Atividade]]=0, "-", BS_CONTROLE[[#This Row],[Atividade]])</f>
        <v>-</v>
      </c>
      <c r="AJ814" s="30">
        <f>BS_CONTROLE[[#This Row],[Local - Partida]]</f>
        <v>0</v>
      </c>
      <c r="AK814" s="30">
        <f>BS_CONTROLE[[#This Row],[Local - Encerramento]]</f>
        <v>0</v>
      </c>
      <c r="AL814" s="105" t="str">
        <f>IF(BS_CONTROLE[[#This Row],[Entre - Estações]]=0, "-", BS_CONTROLE[[#This Row],[Entre - Estações]])</f>
        <v>-</v>
      </c>
      <c r="AM814" s="105" t="str">
        <f>IF(BS_CONTROLE[[#This Row],[SB]]=0, "-", BS_CONTROLE[[#This Row],[SB]])</f>
        <v>-</v>
      </c>
      <c r="AN814" s="105" t="str">
        <f>IF(BS_CONTROLE[[#This Row],[SUB]]=0, "-", BS_CONTROLE[[#This Row],[SUB]])</f>
        <v>-</v>
      </c>
      <c r="AO814" s="105">
        <f>BS_CONTROLE[[#This Row],[KM - Inicio]]</f>
        <v>0</v>
      </c>
      <c r="AP814" s="105">
        <f>BS_CONTROLE[[#This Row],[KM - Inicio]]</f>
        <v>0</v>
      </c>
      <c r="AQ814" s="108"/>
      <c r="AR814" s="108"/>
      <c r="AS814" s="108"/>
      <c r="AT814" s="135"/>
      <c r="AU814" s="135"/>
      <c r="AV814" s="13"/>
      <c r="AW814" s="13"/>
      <c r="AX814" s="176" t="str">
        <f>IF(D814="","*",IFERROR(IF(ISODD(COUNT(AR814:AW814)),"ERRO",SUM((AS814-AR814),(AU814-AT814),(AW814-AV814))),"ERRO"))</f>
        <v>*</v>
      </c>
      <c r="AY814" s="153"/>
      <c r="AZ814" s="109"/>
      <c r="BA814" s="9" t="str">
        <f>IFERROR(_xlfn.XLOOKUP(AH814, BS_ATIVIDADE[ATIVIDADE],BS_ATIVIDADE[UNIDADE] ), "*")</f>
        <v>*</v>
      </c>
      <c r="BB814" s="12" t="str" cm="1">
        <f t="array" ref="BB8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4" s="12" t="str" cm="1">
        <f t="array" ref="BC8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4" s="10" t="str" cm="1">
        <f t="array" ref="BD8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4" s="150"/>
      <c r="BF814" s="15"/>
      <c r="BG814" s="16"/>
      <c r="BH814" s="16"/>
      <c r="BI814" s="16"/>
      <c r="BJ814" s="17"/>
      <c r="BK814" s="15"/>
      <c r="BL814" s="130"/>
      <c r="BM814" s="130"/>
      <c r="BN814" s="130"/>
      <c r="BO814" s="17"/>
      <c r="BP814" s="11" t="str">
        <f t="shared" si="42"/>
        <v>Aderente</v>
      </c>
      <c r="BQ814" s="18" t="str">
        <f>IF(OR(B814="",E814=""),"*",AX814/O814)</f>
        <v>*</v>
      </c>
      <c r="BR814" s="18" t="str">
        <f>IF(OR(B814="",E814=""),"*",AZ814/P814)</f>
        <v>*</v>
      </c>
      <c r="BS814" s="210" t="str">
        <f t="shared" si="43"/>
        <v/>
      </c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</row>
    <row r="815" spans="1:122">
      <c r="A815" s="45" t="str">
        <f t="shared" si="41"/>
        <v/>
      </c>
      <c r="B815" s="102"/>
      <c r="C815" s="134" t="str">
        <f>IF(BS_CONTROLE[[#This Row],[DATA]]="","",WEEKNUM(BS_CONTROLE[[#This Row],[DATA]]))</f>
        <v/>
      </c>
      <c r="D815" s="104"/>
      <c r="E815" s="126"/>
      <c r="F815" s="142" t="str">
        <f>IF(D815="","*",VLOOKUP(E815,BS_ATIVIDADE[],3,FALSE))</f>
        <v>*</v>
      </c>
      <c r="G815" s="106"/>
      <c r="H815" s="106"/>
      <c r="I815" s="105"/>
      <c r="J815" s="105"/>
      <c r="K815" s="105"/>
      <c r="L815" s="127" t="str" cm="1">
        <f t="array" ref="L8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5" s="127" t="str" cm="1">
        <f t="array" ref="M8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5" s="106"/>
      <c r="O815" s="106"/>
      <c r="P815" s="105"/>
      <c r="Q815" s="9" t="str">
        <f>IF(E815=0, "*", IFERROR(_xlfn.XLOOKUP(E815, BS_ATIVIDADE[ATIVIDADE], BS_ATIVIDADE[UNIDADE]), "*"))</f>
        <v>*</v>
      </c>
      <c r="R815" s="128" t="str" cm="1">
        <f t="array" ref="R8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5" s="128" t="str" cm="1">
        <f t="array" ref="S8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5" s="10" t="str" cm="1">
        <f t="array" ref="T8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5" s="105"/>
      <c r="V815" s="151"/>
      <c r="W815" s="104"/>
      <c r="X815" s="129"/>
      <c r="Y815" s="104"/>
      <c r="Z815" s="105"/>
      <c r="AA815" s="103"/>
      <c r="AB815" s="152"/>
      <c r="AC815" s="107"/>
      <c r="AD815" s="105"/>
      <c r="AE815" s="105"/>
      <c r="AF815" s="105"/>
      <c r="AG815" s="14"/>
      <c r="AH815" s="126" t="str">
        <f>IF(BS_CONTROLE[[#This Row],[Atividade]]=0, "-", BS_CONTROLE[[#This Row],[Atividade]])</f>
        <v>-</v>
      </c>
      <c r="AI815" s="8" t="str">
        <f>IF(BS_CONTROLE[[#This Row],[Atividade]]=0, "-", BS_CONTROLE[[#This Row],[Atividade]])</f>
        <v>-</v>
      </c>
      <c r="AJ815" s="30">
        <f>BS_CONTROLE[[#This Row],[Local - Partida]]</f>
        <v>0</v>
      </c>
      <c r="AK815" s="30">
        <f>BS_CONTROLE[[#This Row],[Local - Encerramento]]</f>
        <v>0</v>
      </c>
      <c r="AL815" s="105" t="str">
        <f>IF(BS_CONTROLE[[#This Row],[Entre - Estações]]=0, "-", BS_CONTROLE[[#This Row],[Entre - Estações]])</f>
        <v>-</v>
      </c>
      <c r="AM815" s="105" t="str">
        <f>IF(BS_CONTROLE[[#This Row],[SB]]=0, "-", BS_CONTROLE[[#This Row],[SB]])</f>
        <v>-</v>
      </c>
      <c r="AN815" s="105" t="str">
        <f>IF(BS_CONTROLE[[#This Row],[SUB]]=0, "-", BS_CONTROLE[[#This Row],[SUB]])</f>
        <v>-</v>
      </c>
      <c r="AO815" s="105">
        <f>BS_CONTROLE[[#This Row],[KM - Inicio]]</f>
        <v>0</v>
      </c>
      <c r="AP815" s="105">
        <f>BS_CONTROLE[[#This Row],[KM - Inicio]]</f>
        <v>0</v>
      </c>
      <c r="AQ815" s="108"/>
      <c r="AR815" s="108"/>
      <c r="AS815" s="108"/>
      <c r="AT815" s="135"/>
      <c r="AU815" s="135"/>
      <c r="AV815" s="13"/>
      <c r="AW815" s="13"/>
      <c r="AX815" s="176" t="str">
        <f>IF(D815="","*",IFERROR(IF(ISODD(COUNT(AR815:AW815)),"ERRO",SUM((AS815-AR815),(AU815-AT815),(AW815-AV815))),"ERRO"))</f>
        <v>*</v>
      </c>
      <c r="AY815" s="153"/>
      <c r="AZ815" s="109"/>
      <c r="BA815" s="9" t="str">
        <f>IFERROR(_xlfn.XLOOKUP(AH815, BS_ATIVIDADE[ATIVIDADE],BS_ATIVIDADE[UNIDADE] ), "*")</f>
        <v>*</v>
      </c>
      <c r="BB815" s="12" t="str" cm="1">
        <f t="array" ref="BB8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5" s="12" t="str" cm="1">
        <f t="array" ref="BC8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5" s="10" t="str" cm="1">
        <f t="array" ref="BD8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5" s="150"/>
      <c r="BF815" s="15"/>
      <c r="BG815" s="16"/>
      <c r="BH815" s="16"/>
      <c r="BI815" s="16"/>
      <c r="BJ815" s="17"/>
      <c r="BK815" s="15"/>
      <c r="BL815" s="130"/>
      <c r="BM815" s="130"/>
      <c r="BN815" s="130"/>
      <c r="BO815" s="17"/>
      <c r="BP815" s="11" t="str">
        <f t="shared" si="42"/>
        <v>Aderente</v>
      </c>
      <c r="BQ815" s="18" t="str">
        <f>IF(OR(B815="",E815=""),"*",AX815/O815)</f>
        <v>*</v>
      </c>
      <c r="BR815" s="18" t="str">
        <f>IF(OR(B815="",E815=""),"*",AZ815/P815)</f>
        <v>*</v>
      </c>
      <c r="BS815" s="210" t="str">
        <f t="shared" si="43"/>
        <v/>
      </c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</row>
    <row r="816" spans="1:122">
      <c r="A816" s="45" t="str">
        <f t="shared" si="41"/>
        <v/>
      </c>
      <c r="B816" s="102"/>
      <c r="C816" s="134" t="str">
        <f>IF(BS_CONTROLE[[#This Row],[DATA]]="","",WEEKNUM(BS_CONTROLE[[#This Row],[DATA]]))</f>
        <v/>
      </c>
      <c r="D816" s="104"/>
      <c r="E816" s="126"/>
      <c r="F816" s="142" t="str">
        <f>IF(D816="","*",VLOOKUP(E816,BS_ATIVIDADE[],3,FALSE))</f>
        <v>*</v>
      </c>
      <c r="G816" s="106"/>
      <c r="H816" s="106"/>
      <c r="I816" s="105"/>
      <c r="J816" s="105"/>
      <c r="K816" s="105"/>
      <c r="L816" s="127" t="str" cm="1">
        <f t="array" ref="L8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6" s="127" t="str" cm="1">
        <f t="array" ref="M8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6" s="106"/>
      <c r="O816" s="106"/>
      <c r="P816" s="105"/>
      <c r="Q816" s="9" t="str">
        <f>IF(E816=0, "*", IFERROR(_xlfn.XLOOKUP(E816, BS_ATIVIDADE[ATIVIDADE], BS_ATIVIDADE[UNIDADE]), "*"))</f>
        <v>*</v>
      </c>
      <c r="R816" s="128" t="str" cm="1">
        <f t="array" ref="R8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6" s="128" t="str" cm="1">
        <f t="array" ref="S8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6" s="10" t="str" cm="1">
        <f t="array" ref="T8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6" s="105"/>
      <c r="V816" s="151"/>
      <c r="W816" s="104"/>
      <c r="X816" s="129"/>
      <c r="Y816" s="104"/>
      <c r="Z816" s="105"/>
      <c r="AA816" s="103"/>
      <c r="AB816" s="152"/>
      <c r="AC816" s="107"/>
      <c r="AD816" s="105"/>
      <c r="AE816" s="105"/>
      <c r="AF816" s="105"/>
      <c r="AG816" s="14"/>
      <c r="AH816" s="126" t="str">
        <f>IF(BS_CONTROLE[[#This Row],[Atividade]]=0, "-", BS_CONTROLE[[#This Row],[Atividade]])</f>
        <v>-</v>
      </c>
      <c r="AI816" s="8" t="str">
        <f>IF(BS_CONTROLE[[#This Row],[Atividade]]=0, "-", BS_CONTROLE[[#This Row],[Atividade]])</f>
        <v>-</v>
      </c>
      <c r="AJ816" s="30">
        <f>BS_CONTROLE[[#This Row],[Local - Partida]]</f>
        <v>0</v>
      </c>
      <c r="AK816" s="30">
        <f>BS_CONTROLE[[#This Row],[Local - Encerramento]]</f>
        <v>0</v>
      </c>
      <c r="AL816" s="105" t="str">
        <f>IF(BS_CONTROLE[[#This Row],[Entre - Estações]]=0, "-", BS_CONTROLE[[#This Row],[Entre - Estações]])</f>
        <v>-</v>
      </c>
      <c r="AM816" s="105" t="str">
        <f>IF(BS_CONTROLE[[#This Row],[SB]]=0, "-", BS_CONTROLE[[#This Row],[SB]])</f>
        <v>-</v>
      </c>
      <c r="AN816" s="105" t="str">
        <f>IF(BS_CONTROLE[[#This Row],[SUB]]=0, "-", BS_CONTROLE[[#This Row],[SUB]])</f>
        <v>-</v>
      </c>
      <c r="AO816" s="105">
        <f>BS_CONTROLE[[#This Row],[KM - Inicio]]</f>
        <v>0</v>
      </c>
      <c r="AP816" s="105">
        <f>BS_CONTROLE[[#This Row],[KM - Inicio]]</f>
        <v>0</v>
      </c>
      <c r="AQ816" s="108"/>
      <c r="AR816" s="108"/>
      <c r="AS816" s="108"/>
      <c r="AT816" s="135"/>
      <c r="AU816" s="135"/>
      <c r="AV816" s="13"/>
      <c r="AW816" s="13"/>
      <c r="AX816" s="176" t="str">
        <f>IF(D816="","*",IFERROR(IF(ISODD(COUNT(AR816:AW816)),"ERRO",SUM((AS816-AR816),(AU816-AT816),(AW816-AV816))),"ERRO"))</f>
        <v>*</v>
      </c>
      <c r="AY816" s="153"/>
      <c r="AZ816" s="109"/>
      <c r="BA816" s="9" t="str">
        <f>IFERROR(_xlfn.XLOOKUP(AH816, BS_ATIVIDADE[ATIVIDADE],BS_ATIVIDADE[UNIDADE] ), "*")</f>
        <v>*</v>
      </c>
      <c r="BB816" s="12" t="str" cm="1">
        <f t="array" ref="BB8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6" s="12" t="str" cm="1">
        <f t="array" ref="BC8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6" s="10" t="str" cm="1">
        <f t="array" ref="BD8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6" s="150"/>
      <c r="BF816" s="15"/>
      <c r="BG816" s="16"/>
      <c r="BH816" s="16"/>
      <c r="BI816" s="16"/>
      <c r="BJ816" s="17"/>
      <c r="BK816" s="15"/>
      <c r="BL816" s="130"/>
      <c r="BM816" s="130"/>
      <c r="BN816" s="130"/>
      <c r="BO816" s="17"/>
      <c r="BP816" s="11" t="str">
        <f t="shared" si="42"/>
        <v>Aderente</v>
      </c>
      <c r="BQ816" s="18" t="str">
        <f>IF(OR(B816="",E816=""),"*",AX816/O816)</f>
        <v>*</v>
      </c>
      <c r="BR816" s="18" t="str">
        <f>IF(OR(B816="",E816=""),"*",AZ816/P816)</f>
        <v>*</v>
      </c>
      <c r="BS816" s="210" t="str">
        <f t="shared" si="43"/>
        <v/>
      </c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</row>
    <row r="817" spans="1:122">
      <c r="A817" s="45" t="str">
        <f t="shared" si="41"/>
        <v/>
      </c>
      <c r="B817" s="102"/>
      <c r="C817" s="134" t="str">
        <f>IF(BS_CONTROLE[[#This Row],[DATA]]="","",WEEKNUM(BS_CONTROLE[[#This Row],[DATA]]))</f>
        <v/>
      </c>
      <c r="D817" s="104"/>
      <c r="E817" s="126"/>
      <c r="F817" s="142" t="str">
        <f>IF(D817="","*",VLOOKUP(E817,BS_ATIVIDADE[],3,FALSE))</f>
        <v>*</v>
      </c>
      <c r="G817" s="106"/>
      <c r="H817" s="106"/>
      <c r="I817" s="105"/>
      <c r="J817" s="105"/>
      <c r="K817" s="105"/>
      <c r="L817" s="127" t="str" cm="1">
        <f t="array" ref="L8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7" s="127" t="str" cm="1">
        <f t="array" ref="M8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7" s="106"/>
      <c r="O817" s="106"/>
      <c r="P817" s="105"/>
      <c r="Q817" s="9" t="str">
        <f>IF(E817=0, "*", IFERROR(_xlfn.XLOOKUP(E817, BS_ATIVIDADE[ATIVIDADE], BS_ATIVIDADE[UNIDADE]), "*"))</f>
        <v>*</v>
      </c>
      <c r="R817" s="128" t="str" cm="1">
        <f t="array" ref="R8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7" s="128" t="str" cm="1">
        <f t="array" ref="S8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7" s="10" t="str" cm="1">
        <f t="array" ref="T8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7" s="105"/>
      <c r="V817" s="151"/>
      <c r="W817" s="104"/>
      <c r="X817" s="129"/>
      <c r="Y817" s="104"/>
      <c r="Z817" s="105"/>
      <c r="AA817" s="103"/>
      <c r="AB817" s="152"/>
      <c r="AC817" s="107"/>
      <c r="AD817" s="105"/>
      <c r="AE817" s="105"/>
      <c r="AF817" s="105"/>
      <c r="AG817" s="14"/>
      <c r="AH817" s="126" t="str">
        <f>IF(BS_CONTROLE[[#This Row],[Atividade]]=0, "-", BS_CONTROLE[[#This Row],[Atividade]])</f>
        <v>-</v>
      </c>
      <c r="AI817" s="8" t="str">
        <f>IF(BS_CONTROLE[[#This Row],[Atividade]]=0, "-", BS_CONTROLE[[#This Row],[Atividade]])</f>
        <v>-</v>
      </c>
      <c r="AJ817" s="30">
        <f>BS_CONTROLE[[#This Row],[Local - Partida]]</f>
        <v>0</v>
      </c>
      <c r="AK817" s="30">
        <f>BS_CONTROLE[[#This Row],[Local - Encerramento]]</f>
        <v>0</v>
      </c>
      <c r="AL817" s="105" t="str">
        <f>IF(BS_CONTROLE[[#This Row],[Entre - Estações]]=0, "-", BS_CONTROLE[[#This Row],[Entre - Estações]])</f>
        <v>-</v>
      </c>
      <c r="AM817" s="105" t="str">
        <f>IF(BS_CONTROLE[[#This Row],[SB]]=0, "-", BS_CONTROLE[[#This Row],[SB]])</f>
        <v>-</v>
      </c>
      <c r="AN817" s="105" t="str">
        <f>IF(BS_CONTROLE[[#This Row],[SUB]]=0, "-", BS_CONTROLE[[#This Row],[SUB]])</f>
        <v>-</v>
      </c>
      <c r="AO817" s="105">
        <f>BS_CONTROLE[[#This Row],[KM - Inicio]]</f>
        <v>0</v>
      </c>
      <c r="AP817" s="105">
        <f>BS_CONTROLE[[#This Row],[KM - Inicio]]</f>
        <v>0</v>
      </c>
      <c r="AQ817" s="108"/>
      <c r="AR817" s="108"/>
      <c r="AS817" s="108"/>
      <c r="AT817" s="135"/>
      <c r="AU817" s="135"/>
      <c r="AV817" s="13"/>
      <c r="AW817" s="13"/>
      <c r="AX817" s="176" t="str">
        <f>IF(D817="","*",IFERROR(IF(ISODD(COUNT(AR817:AW817)),"ERRO",SUM((AS817-AR817),(AU817-AT817),(AW817-AV817))),"ERRO"))</f>
        <v>*</v>
      </c>
      <c r="AY817" s="153"/>
      <c r="AZ817" s="109"/>
      <c r="BA817" s="9" t="str">
        <f>IFERROR(_xlfn.XLOOKUP(AH817, BS_ATIVIDADE[ATIVIDADE],BS_ATIVIDADE[UNIDADE] ), "*")</f>
        <v>*</v>
      </c>
      <c r="BB817" s="12" t="str" cm="1">
        <f t="array" ref="BB8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7" s="12" t="str" cm="1">
        <f t="array" ref="BC8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7" s="10" t="str" cm="1">
        <f t="array" ref="BD8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7" s="150"/>
      <c r="BF817" s="15"/>
      <c r="BG817" s="16"/>
      <c r="BH817" s="16"/>
      <c r="BI817" s="16"/>
      <c r="BJ817" s="17"/>
      <c r="BK817" s="15"/>
      <c r="BL817" s="130"/>
      <c r="BM817" s="130"/>
      <c r="BN817" s="130"/>
      <c r="BO817" s="17"/>
      <c r="BP817" s="11" t="str">
        <f t="shared" si="42"/>
        <v>Aderente</v>
      </c>
      <c r="BQ817" s="18" t="str">
        <f>IF(OR(B817="",E817=""),"*",AX817/O817)</f>
        <v>*</v>
      </c>
      <c r="BR817" s="18" t="str">
        <f>IF(OR(B817="",E817=""),"*",AZ817/P817)</f>
        <v>*</v>
      </c>
      <c r="BS817" s="210" t="str">
        <f t="shared" si="43"/>
        <v/>
      </c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</row>
    <row r="818" spans="1:122">
      <c r="A818" s="45" t="str">
        <f t="shared" si="41"/>
        <v/>
      </c>
      <c r="B818" s="102"/>
      <c r="C818" s="134" t="str">
        <f>IF(BS_CONTROLE[[#This Row],[DATA]]="","",WEEKNUM(BS_CONTROLE[[#This Row],[DATA]]))</f>
        <v/>
      </c>
      <c r="D818" s="104"/>
      <c r="E818" s="126"/>
      <c r="F818" s="142" t="str">
        <f>IF(D818="","*",VLOOKUP(E818,BS_ATIVIDADE[],3,FALSE))</f>
        <v>*</v>
      </c>
      <c r="G818" s="106"/>
      <c r="H818" s="106"/>
      <c r="I818" s="105"/>
      <c r="J818" s="105"/>
      <c r="K818" s="105"/>
      <c r="L818" s="127" t="str" cm="1">
        <f t="array" ref="L8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8" s="127" t="str" cm="1">
        <f t="array" ref="M8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8" s="106"/>
      <c r="O818" s="106"/>
      <c r="P818" s="105"/>
      <c r="Q818" s="9" t="str">
        <f>IF(E818=0, "*", IFERROR(_xlfn.XLOOKUP(E818, BS_ATIVIDADE[ATIVIDADE], BS_ATIVIDADE[UNIDADE]), "*"))</f>
        <v>*</v>
      </c>
      <c r="R818" s="128" t="str" cm="1">
        <f t="array" ref="R8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8" s="128" t="str" cm="1">
        <f t="array" ref="S8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8" s="10" t="str" cm="1">
        <f t="array" ref="T8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8" s="105"/>
      <c r="V818" s="151"/>
      <c r="W818" s="104"/>
      <c r="X818" s="129"/>
      <c r="Y818" s="104"/>
      <c r="Z818" s="105"/>
      <c r="AA818" s="103"/>
      <c r="AB818" s="152"/>
      <c r="AC818" s="107"/>
      <c r="AD818" s="105"/>
      <c r="AE818" s="105"/>
      <c r="AF818" s="105"/>
      <c r="AG818" s="14"/>
      <c r="AH818" s="126" t="str">
        <f>IF(BS_CONTROLE[[#This Row],[Atividade]]=0, "-", BS_CONTROLE[[#This Row],[Atividade]])</f>
        <v>-</v>
      </c>
      <c r="AI818" s="8" t="str">
        <f>IF(BS_CONTROLE[[#This Row],[Atividade]]=0, "-", BS_CONTROLE[[#This Row],[Atividade]])</f>
        <v>-</v>
      </c>
      <c r="AJ818" s="30">
        <f>BS_CONTROLE[[#This Row],[Local - Partida]]</f>
        <v>0</v>
      </c>
      <c r="AK818" s="30">
        <f>BS_CONTROLE[[#This Row],[Local - Encerramento]]</f>
        <v>0</v>
      </c>
      <c r="AL818" s="105" t="str">
        <f>IF(BS_CONTROLE[[#This Row],[Entre - Estações]]=0, "-", BS_CONTROLE[[#This Row],[Entre - Estações]])</f>
        <v>-</v>
      </c>
      <c r="AM818" s="105" t="str">
        <f>IF(BS_CONTROLE[[#This Row],[SB]]=0, "-", BS_CONTROLE[[#This Row],[SB]])</f>
        <v>-</v>
      </c>
      <c r="AN818" s="105" t="str">
        <f>IF(BS_CONTROLE[[#This Row],[SUB]]=0, "-", BS_CONTROLE[[#This Row],[SUB]])</f>
        <v>-</v>
      </c>
      <c r="AO818" s="105">
        <f>BS_CONTROLE[[#This Row],[KM - Inicio]]</f>
        <v>0</v>
      </c>
      <c r="AP818" s="105">
        <f>BS_CONTROLE[[#This Row],[KM - Inicio]]</f>
        <v>0</v>
      </c>
      <c r="AQ818" s="108"/>
      <c r="AR818" s="108"/>
      <c r="AS818" s="108"/>
      <c r="AT818" s="135"/>
      <c r="AU818" s="135"/>
      <c r="AV818" s="13"/>
      <c r="AW818" s="13"/>
      <c r="AX818" s="176" t="str">
        <f>IF(D818="","*",IFERROR(IF(ISODD(COUNT(AR818:AW818)),"ERRO",SUM((AS818-AR818),(AU818-AT818),(AW818-AV818))),"ERRO"))</f>
        <v>*</v>
      </c>
      <c r="AY818" s="153"/>
      <c r="AZ818" s="109"/>
      <c r="BA818" s="9" t="str">
        <f>IFERROR(_xlfn.XLOOKUP(AH818, BS_ATIVIDADE[ATIVIDADE],BS_ATIVIDADE[UNIDADE] ), "*")</f>
        <v>*</v>
      </c>
      <c r="BB818" s="12" t="str" cm="1">
        <f t="array" ref="BB8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8" s="12" t="str" cm="1">
        <f t="array" ref="BC8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8" s="10" t="str" cm="1">
        <f t="array" ref="BD8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8" s="150"/>
      <c r="BF818" s="15"/>
      <c r="BG818" s="16"/>
      <c r="BH818" s="16"/>
      <c r="BI818" s="16"/>
      <c r="BJ818" s="17"/>
      <c r="BK818" s="15"/>
      <c r="BL818" s="130"/>
      <c r="BM818" s="130"/>
      <c r="BN818" s="130"/>
      <c r="BO818" s="17"/>
      <c r="BP818" s="11" t="str">
        <f t="shared" si="42"/>
        <v>Aderente</v>
      </c>
      <c r="BQ818" s="18" t="str">
        <f>IF(OR(B818="",E818=""),"*",AX818/O818)</f>
        <v>*</v>
      </c>
      <c r="BR818" s="18" t="str">
        <f>IF(OR(B818="",E818=""),"*",AZ818/P818)</f>
        <v>*</v>
      </c>
      <c r="BS818" s="210" t="str">
        <f t="shared" si="43"/>
        <v/>
      </c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</row>
    <row r="819" spans="1:122">
      <c r="A819" s="45" t="str">
        <f t="shared" si="41"/>
        <v/>
      </c>
      <c r="B819" s="102"/>
      <c r="C819" s="134" t="str">
        <f>IF(BS_CONTROLE[[#This Row],[DATA]]="","",WEEKNUM(BS_CONTROLE[[#This Row],[DATA]]))</f>
        <v/>
      </c>
      <c r="D819" s="104"/>
      <c r="E819" s="126"/>
      <c r="F819" s="142" t="str">
        <f>IF(D819="","*",VLOOKUP(E819,BS_ATIVIDADE[],3,FALSE))</f>
        <v>*</v>
      </c>
      <c r="G819" s="106"/>
      <c r="H819" s="106"/>
      <c r="I819" s="105"/>
      <c r="J819" s="105"/>
      <c r="K819" s="105"/>
      <c r="L819" s="127" t="str" cm="1">
        <f t="array" ref="L8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19" s="127" t="str" cm="1">
        <f t="array" ref="M8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19" s="106"/>
      <c r="O819" s="106"/>
      <c r="P819" s="105"/>
      <c r="Q819" s="9" t="str">
        <f>IF(E819=0, "*", IFERROR(_xlfn.XLOOKUP(E819, BS_ATIVIDADE[ATIVIDADE], BS_ATIVIDADE[UNIDADE]), "*"))</f>
        <v>*</v>
      </c>
      <c r="R819" s="128" t="str" cm="1">
        <f t="array" ref="R8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19" s="128" t="str" cm="1">
        <f t="array" ref="S8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19" s="10" t="str" cm="1">
        <f t="array" ref="T8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19" s="105"/>
      <c r="V819" s="151"/>
      <c r="W819" s="104"/>
      <c r="X819" s="129"/>
      <c r="Y819" s="104"/>
      <c r="Z819" s="105"/>
      <c r="AA819" s="103"/>
      <c r="AB819" s="152"/>
      <c r="AC819" s="107"/>
      <c r="AD819" s="105"/>
      <c r="AE819" s="105"/>
      <c r="AF819" s="105"/>
      <c r="AG819" s="14"/>
      <c r="AH819" s="126" t="str">
        <f>IF(BS_CONTROLE[[#This Row],[Atividade]]=0, "-", BS_CONTROLE[[#This Row],[Atividade]])</f>
        <v>-</v>
      </c>
      <c r="AI819" s="8" t="str">
        <f>IF(BS_CONTROLE[[#This Row],[Atividade]]=0, "-", BS_CONTROLE[[#This Row],[Atividade]])</f>
        <v>-</v>
      </c>
      <c r="AJ819" s="30">
        <f>BS_CONTROLE[[#This Row],[Local - Partida]]</f>
        <v>0</v>
      </c>
      <c r="AK819" s="30">
        <f>BS_CONTROLE[[#This Row],[Local - Encerramento]]</f>
        <v>0</v>
      </c>
      <c r="AL819" s="105" t="str">
        <f>IF(BS_CONTROLE[[#This Row],[Entre - Estações]]=0, "-", BS_CONTROLE[[#This Row],[Entre - Estações]])</f>
        <v>-</v>
      </c>
      <c r="AM819" s="105" t="str">
        <f>IF(BS_CONTROLE[[#This Row],[SB]]=0, "-", BS_CONTROLE[[#This Row],[SB]])</f>
        <v>-</v>
      </c>
      <c r="AN819" s="105" t="str">
        <f>IF(BS_CONTROLE[[#This Row],[SUB]]=0, "-", BS_CONTROLE[[#This Row],[SUB]])</f>
        <v>-</v>
      </c>
      <c r="AO819" s="105">
        <f>BS_CONTROLE[[#This Row],[KM - Inicio]]</f>
        <v>0</v>
      </c>
      <c r="AP819" s="105">
        <f>BS_CONTROLE[[#This Row],[KM - Inicio]]</f>
        <v>0</v>
      </c>
      <c r="AQ819" s="108"/>
      <c r="AR819" s="108"/>
      <c r="AS819" s="108"/>
      <c r="AT819" s="135"/>
      <c r="AU819" s="135"/>
      <c r="AV819" s="13"/>
      <c r="AW819" s="13"/>
      <c r="AX819" s="176" t="str">
        <f>IF(D819="","*",IFERROR(IF(ISODD(COUNT(AR819:AW819)),"ERRO",SUM((AS819-AR819),(AU819-AT819),(AW819-AV819))),"ERRO"))</f>
        <v>*</v>
      </c>
      <c r="AY819" s="153"/>
      <c r="AZ819" s="109"/>
      <c r="BA819" s="9" t="str">
        <f>IFERROR(_xlfn.XLOOKUP(AH819, BS_ATIVIDADE[ATIVIDADE],BS_ATIVIDADE[UNIDADE] ), "*")</f>
        <v>*</v>
      </c>
      <c r="BB819" s="12" t="str" cm="1">
        <f t="array" ref="BB8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19" s="12" t="str" cm="1">
        <f t="array" ref="BC8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19" s="10" t="str" cm="1">
        <f t="array" ref="BD8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19" s="150"/>
      <c r="BF819" s="15"/>
      <c r="BG819" s="16"/>
      <c r="BH819" s="16"/>
      <c r="BI819" s="16"/>
      <c r="BJ819" s="17"/>
      <c r="BK819" s="15"/>
      <c r="BL819" s="130"/>
      <c r="BM819" s="130"/>
      <c r="BN819" s="130"/>
      <c r="BO819" s="17"/>
      <c r="BP819" s="11" t="str">
        <f t="shared" si="42"/>
        <v>Aderente</v>
      </c>
      <c r="BQ819" s="18" t="str">
        <f>IF(OR(B819="",E819=""),"*",AX819/O819)</f>
        <v>*</v>
      </c>
      <c r="BR819" s="18" t="str">
        <f>IF(OR(B819="",E819=""),"*",AZ819/P819)</f>
        <v>*</v>
      </c>
      <c r="BS819" s="210" t="str">
        <f t="shared" si="43"/>
        <v/>
      </c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</row>
    <row r="820" spans="1:122">
      <c r="A820" s="45" t="str">
        <f t="shared" si="41"/>
        <v/>
      </c>
      <c r="B820" s="102"/>
      <c r="C820" s="134" t="str">
        <f>IF(BS_CONTROLE[[#This Row],[DATA]]="","",WEEKNUM(BS_CONTROLE[[#This Row],[DATA]]))</f>
        <v/>
      </c>
      <c r="D820" s="104"/>
      <c r="E820" s="126"/>
      <c r="F820" s="142" t="str">
        <f>IF(D820="","*",VLOOKUP(E820,BS_ATIVIDADE[],3,FALSE))</f>
        <v>*</v>
      </c>
      <c r="G820" s="106"/>
      <c r="H820" s="106"/>
      <c r="I820" s="105"/>
      <c r="J820" s="105"/>
      <c r="K820" s="105"/>
      <c r="L820" s="127" t="str" cm="1">
        <f t="array" ref="L8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0" s="127" t="str" cm="1">
        <f t="array" ref="M8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0" s="106"/>
      <c r="O820" s="106"/>
      <c r="P820" s="105"/>
      <c r="Q820" s="9" t="str">
        <f>IF(E820=0, "*", IFERROR(_xlfn.XLOOKUP(E820, BS_ATIVIDADE[ATIVIDADE], BS_ATIVIDADE[UNIDADE]), "*"))</f>
        <v>*</v>
      </c>
      <c r="R820" s="128" t="str" cm="1">
        <f t="array" ref="R8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0" s="128" t="str" cm="1">
        <f t="array" ref="S8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0" s="10" t="str" cm="1">
        <f t="array" ref="T8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0" s="105"/>
      <c r="V820" s="151"/>
      <c r="W820" s="104"/>
      <c r="X820" s="129"/>
      <c r="Y820" s="104"/>
      <c r="Z820" s="105"/>
      <c r="AA820" s="103"/>
      <c r="AB820" s="152"/>
      <c r="AC820" s="107"/>
      <c r="AD820" s="105"/>
      <c r="AE820" s="105"/>
      <c r="AF820" s="105"/>
      <c r="AG820" s="14"/>
      <c r="AH820" s="126" t="str">
        <f>IF(BS_CONTROLE[[#This Row],[Atividade]]=0, "-", BS_CONTROLE[[#This Row],[Atividade]])</f>
        <v>-</v>
      </c>
      <c r="AI820" s="8" t="str">
        <f>IF(BS_CONTROLE[[#This Row],[Atividade]]=0, "-", BS_CONTROLE[[#This Row],[Atividade]])</f>
        <v>-</v>
      </c>
      <c r="AJ820" s="30">
        <f>BS_CONTROLE[[#This Row],[Local - Partida]]</f>
        <v>0</v>
      </c>
      <c r="AK820" s="30">
        <f>BS_CONTROLE[[#This Row],[Local - Encerramento]]</f>
        <v>0</v>
      </c>
      <c r="AL820" s="105" t="str">
        <f>IF(BS_CONTROLE[[#This Row],[Entre - Estações]]=0, "-", BS_CONTROLE[[#This Row],[Entre - Estações]])</f>
        <v>-</v>
      </c>
      <c r="AM820" s="105" t="str">
        <f>IF(BS_CONTROLE[[#This Row],[SB]]=0, "-", BS_CONTROLE[[#This Row],[SB]])</f>
        <v>-</v>
      </c>
      <c r="AN820" s="105" t="str">
        <f>IF(BS_CONTROLE[[#This Row],[SUB]]=0, "-", BS_CONTROLE[[#This Row],[SUB]])</f>
        <v>-</v>
      </c>
      <c r="AO820" s="105">
        <f>BS_CONTROLE[[#This Row],[KM - Inicio]]</f>
        <v>0</v>
      </c>
      <c r="AP820" s="105">
        <f>BS_CONTROLE[[#This Row],[KM - Inicio]]</f>
        <v>0</v>
      </c>
      <c r="AQ820" s="108"/>
      <c r="AR820" s="108"/>
      <c r="AS820" s="108"/>
      <c r="AT820" s="135"/>
      <c r="AU820" s="135"/>
      <c r="AV820" s="13"/>
      <c r="AW820" s="13"/>
      <c r="AX820" s="176" t="str">
        <f>IF(D820="","*",IFERROR(IF(ISODD(COUNT(AR820:AW820)),"ERRO",SUM((AS820-AR820),(AU820-AT820),(AW820-AV820))),"ERRO"))</f>
        <v>*</v>
      </c>
      <c r="AY820" s="153"/>
      <c r="AZ820" s="109"/>
      <c r="BA820" s="9" t="str">
        <f>IFERROR(_xlfn.XLOOKUP(AH820, BS_ATIVIDADE[ATIVIDADE],BS_ATIVIDADE[UNIDADE] ), "*")</f>
        <v>*</v>
      </c>
      <c r="BB820" s="12" t="str" cm="1">
        <f t="array" ref="BB8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0" s="12" t="str" cm="1">
        <f t="array" ref="BC8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0" s="10" t="str" cm="1">
        <f t="array" ref="BD8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0" s="150"/>
      <c r="BF820" s="15"/>
      <c r="BG820" s="16"/>
      <c r="BH820" s="16"/>
      <c r="BI820" s="16"/>
      <c r="BJ820" s="17"/>
      <c r="BK820" s="15"/>
      <c r="BL820" s="130"/>
      <c r="BM820" s="130"/>
      <c r="BN820" s="130"/>
      <c r="BO820" s="17"/>
      <c r="BP820" s="11" t="str">
        <f t="shared" si="42"/>
        <v>Aderente</v>
      </c>
      <c r="BQ820" s="18" t="str">
        <f>IF(OR(B820="",E820=""),"*",AX820/O820)</f>
        <v>*</v>
      </c>
      <c r="BR820" s="18" t="str">
        <f>IF(OR(B820="",E820=""),"*",AZ820/P820)</f>
        <v>*</v>
      </c>
      <c r="BS820" s="210" t="str">
        <f t="shared" si="43"/>
        <v/>
      </c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</row>
    <row r="821" spans="1:122">
      <c r="A821" s="45" t="str">
        <f t="shared" si="41"/>
        <v/>
      </c>
      <c r="B821" s="102"/>
      <c r="C821" s="134" t="str">
        <f>IF(BS_CONTROLE[[#This Row],[DATA]]="","",WEEKNUM(BS_CONTROLE[[#This Row],[DATA]]))</f>
        <v/>
      </c>
      <c r="D821" s="104"/>
      <c r="E821" s="126"/>
      <c r="F821" s="142" t="str">
        <f>IF(D821="","*",VLOOKUP(E821,BS_ATIVIDADE[],3,FALSE))</f>
        <v>*</v>
      </c>
      <c r="G821" s="106"/>
      <c r="H821" s="106"/>
      <c r="I821" s="105"/>
      <c r="J821" s="105"/>
      <c r="K821" s="105"/>
      <c r="L821" s="127" t="str" cm="1">
        <f t="array" ref="L8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1" s="127" t="str" cm="1">
        <f t="array" ref="M8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1" s="106"/>
      <c r="O821" s="106"/>
      <c r="P821" s="105"/>
      <c r="Q821" s="9" t="str">
        <f>IF(E821=0, "*", IFERROR(_xlfn.XLOOKUP(E821, BS_ATIVIDADE[ATIVIDADE], BS_ATIVIDADE[UNIDADE]), "*"))</f>
        <v>*</v>
      </c>
      <c r="R821" s="128" t="str" cm="1">
        <f t="array" ref="R8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1" s="128" t="str" cm="1">
        <f t="array" ref="S8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1" s="10" t="str" cm="1">
        <f t="array" ref="T8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1" s="105"/>
      <c r="V821" s="151"/>
      <c r="W821" s="104"/>
      <c r="X821" s="129"/>
      <c r="Y821" s="104"/>
      <c r="Z821" s="105"/>
      <c r="AA821" s="103"/>
      <c r="AB821" s="152"/>
      <c r="AC821" s="107"/>
      <c r="AD821" s="105"/>
      <c r="AE821" s="105"/>
      <c r="AF821" s="105"/>
      <c r="AG821" s="14"/>
      <c r="AH821" s="126" t="str">
        <f>IF(BS_CONTROLE[[#This Row],[Atividade]]=0, "-", BS_CONTROLE[[#This Row],[Atividade]])</f>
        <v>-</v>
      </c>
      <c r="AI821" s="8" t="str">
        <f>IF(BS_CONTROLE[[#This Row],[Atividade]]=0, "-", BS_CONTROLE[[#This Row],[Atividade]])</f>
        <v>-</v>
      </c>
      <c r="AJ821" s="30">
        <f>BS_CONTROLE[[#This Row],[Local - Partida]]</f>
        <v>0</v>
      </c>
      <c r="AK821" s="30">
        <f>BS_CONTROLE[[#This Row],[Local - Encerramento]]</f>
        <v>0</v>
      </c>
      <c r="AL821" s="105" t="str">
        <f>IF(BS_CONTROLE[[#This Row],[Entre - Estações]]=0, "-", BS_CONTROLE[[#This Row],[Entre - Estações]])</f>
        <v>-</v>
      </c>
      <c r="AM821" s="105" t="str">
        <f>IF(BS_CONTROLE[[#This Row],[SB]]=0, "-", BS_CONTROLE[[#This Row],[SB]])</f>
        <v>-</v>
      </c>
      <c r="AN821" s="105" t="str">
        <f>IF(BS_CONTROLE[[#This Row],[SUB]]=0, "-", BS_CONTROLE[[#This Row],[SUB]])</f>
        <v>-</v>
      </c>
      <c r="AO821" s="105">
        <f>BS_CONTROLE[[#This Row],[KM - Inicio]]</f>
        <v>0</v>
      </c>
      <c r="AP821" s="105">
        <f>BS_CONTROLE[[#This Row],[KM - Inicio]]</f>
        <v>0</v>
      </c>
      <c r="AQ821" s="108"/>
      <c r="AR821" s="108"/>
      <c r="AS821" s="108"/>
      <c r="AT821" s="135"/>
      <c r="AU821" s="135"/>
      <c r="AV821" s="13"/>
      <c r="AW821" s="13"/>
      <c r="AX821" s="176" t="str">
        <f>IF(D821="","*",IFERROR(IF(ISODD(COUNT(AR821:AW821)),"ERRO",SUM((AS821-AR821),(AU821-AT821),(AW821-AV821))),"ERRO"))</f>
        <v>*</v>
      </c>
      <c r="AY821" s="153"/>
      <c r="AZ821" s="109"/>
      <c r="BA821" s="9" t="str">
        <f>IFERROR(_xlfn.XLOOKUP(AH821, BS_ATIVIDADE[ATIVIDADE],BS_ATIVIDADE[UNIDADE] ), "*")</f>
        <v>*</v>
      </c>
      <c r="BB821" s="12" t="str" cm="1">
        <f t="array" ref="BB8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1" s="12" t="str" cm="1">
        <f t="array" ref="BC8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1" s="10" t="str" cm="1">
        <f t="array" ref="BD8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1" s="150"/>
      <c r="BF821" s="15"/>
      <c r="BG821" s="16"/>
      <c r="BH821" s="16"/>
      <c r="BI821" s="16"/>
      <c r="BJ821" s="17"/>
      <c r="BK821" s="15"/>
      <c r="BL821" s="130"/>
      <c r="BM821" s="130"/>
      <c r="BN821" s="130"/>
      <c r="BO821" s="17"/>
      <c r="BP821" s="11" t="str">
        <f t="shared" si="42"/>
        <v>Aderente</v>
      </c>
      <c r="BQ821" s="18" t="str">
        <f>IF(OR(B821="",E821=""),"*",AX821/O821)</f>
        <v>*</v>
      </c>
      <c r="BR821" s="18" t="str">
        <f>IF(OR(B821="",E821=""),"*",AZ821/P821)</f>
        <v>*</v>
      </c>
      <c r="BS821" s="210" t="str">
        <f t="shared" si="43"/>
        <v/>
      </c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</row>
    <row r="822" spans="1:122">
      <c r="A822" s="45" t="str">
        <f t="shared" si="41"/>
        <v/>
      </c>
      <c r="B822" s="102"/>
      <c r="C822" s="134" t="str">
        <f>IF(BS_CONTROLE[[#This Row],[DATA]]="","",WEEKNUM(BS_CONTROLE[[#This Row],[DATA]]))</f>
        <v/>
      </c>
      <c r="D822" s="104"/>
      <c r="E822" s="126"/>
      <c r="F822" s="142" t="str">
        <f>IF(D822="","*",VLOOKUP(E822,BS_ATIVIDADE[],3,FALSE))</f>
        <v>*</v>
      </c>
      <c r="G822" s="106"/>
      <c r="H822" s="106"/>
      <c r="I822" s="105"/>
      <c r="J822" s="105"/>
      <c r="K822" s="105"/>
      <c r="L822" s="127" t="str" cm="1">
        <f t="array" ref="L8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2" s="127" t="str" cm="1">
        <f t="array" ref="M8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2" s="106"/>
      <c r="O822" s="106"/>
      <c r="P822" s="105"/>
      <c r="Q822" s="9" t="str">
        <f>IF(E822=0, "*", IFERROR(_xlfn.XLOOKUP(E822, BS_ATIVIDADE[ATIVIDADE], BS_ATIVIDADE[UNIDADE]), "*"))</f>
        <v>*</v>
      </c>
      <c r="R822" s="128" t="str" cm="1">
        <f t="array" ref="R8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2" s="128" t="str" cm="1">
        <f t="array" ref="S8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2" s="10" t="str" cm="1">
        <f t="array" ref="T8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2" s="105"/>
      <c r="V822" s="151"/>
      <c r="W822" s="104"/>
      <c r="X822" s="129"/>
      <c r="Y822" s="104"/>
      <c r="Z822" s="105"/>
      <c r="AA822" s="103"/>
      <c r="AB822" s="152"/>
      <c r="AC822" s="107"/>
      <c r="AD822" s="105"/>
      <c r="AE822" s="105"/>
      <c r="AF822" s="105"/>
      <c r="AG822" s="14"/>
      <c r="AH822" s="126" t="str">
        <f>IF(BS_CONTROLE[[#This Row],[Atividade]]=0, "-", BS_CONTROLE[[#This Row],[Atividade]])</f>
        <v>-</v>
      </c>
      <c r="AI822" s="8" t="str">
        <f>IF(BS_CONTROLE[[#This Row],[Atividade]]=0, "-", BS_CONTROLE[[#This Row],[Atividade]])</f>
        <v>-</v>
      </c>
      <c r="AJ822" s="30">
        <f>BS_CONTROLE[[#This Row],[Local - Partida]]</f>
        <v>0</v>
      </c>
      <c r="AK822" s="30">
        <f>BS_CONTROLE[[#This Row],[Local - Encerramento]]</f>
        <v>0</v>
      </c>
      <c r="AL822" s="105" t="str">
        <f>IF(BS_CONTROLE[[#This Row],[Entre - Estações]]=0, "-", BS_CONTROLE[[#This Row],[Entre - Estações]])</f>
        <v>-</v>
      </c>
      <c r="AM822" s="105" t="str">
        <f>IF(BS_CONTROLE[[#This Row],[SB]]=0, "-", BS_CONTROLE[[#This Row],[SB]])</f>
        <v>-</v>
      </c>
      <c r="AN822" s="105" t="str">
        <f>IF(BS_CONTROLE[[#This Row],[SUB]]=0, "-", BS_CONTROLE[[#This Row],[SUB]])</f>
        <v>-</v>
      </c>
      <c r="AO822" s="105">
        <f>BS_CONTROLE[[#This Row],[KM - Inicio]]</f>
        <v>0</v>
      </c>
      <c r="AP822" s="105">
        <f>BS_CONTROLE[[#This Row],[KM - Inicio]]</f>
        <v>0</v>
      </c>
      <c r="AQ822" s="108"/>
      <c r="AR822" s="108"/>
      <c r="AS822" s="108"/>
      <c r="AT822" s="135"/>
      <c r="AU822" s="135"/>
      <c r="AV822" s="13"/>
      <c r="AW822" s="13"/>
      <c r="AX822" s="176" t="str">
        <f>IF(D822="","*",IFERROR(IF(ISODD(COUNT(AR822:AW822)),"ERRO",SUM((AS822-AR822),(AU822-AT822),(AW822-AV822))),"ERRO"))</f>
        <v>*</v>
      </c>
      <c r="AY822" s="153"/>
      <c r="AZ822" s="109"/>
      <c r="BA822" s="9" t="str">
        <f>IFERROR(_xlfn.XLOOKUP(AH822, BS_ATIVIDADE[ATIVIDADE],BS_ATIVIDADE[UNIDADE] ), "*")</f>
        <v>*</v>
      </c>
      <c r="BB822" s="12" t="str" cm="1">
        <f t="array" ref="BB8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2" s="12" t="str" cm="1">
        <f t="array" ref="BC8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2" s="10" t="str" cm="1">
        <f t="array" ref="BD8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2" s="150"/>
      <c r="BF822" s="15"/>
      <c r="BG822" s="16"/>
      <c r="BH822" s="16"/>
      <c r="BI822" s="16"/>
      <c r="BJ822" s="17"/>
      <c r="BK822" s="15"/>
      <c r="BL822" s="130"/>
      <c r="BM822" s="130"/>
      <c r="BN822" s="130"/>
      <c r="BO822" s="17"/>
      <c r="BP822" s="11" t="str">
        <f t="shared" si="42"/>
        <v>Aderente</v>
      </c>
      <c r="BQ822" s="18" t="str">
        <f>IF(OR(B822="",E822=""),"*",AX822/O822)</f>
        <v>*</v>
      </c>
      <c r="BR822" s="18" t="str">
        <f>IF(OR(B822="",E822=""),"*",AZ822/P822)</f>
        <v>*</v>
      </c>
      <c r="BS822" s="210" t="str">
        <f t="shared" si="43"/>
        <v/>
      </c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</row>
    <row r="823" spans="1:122">
      <c r="A823" s="45" t="str">
        <f t="shared" si="41"/>
        <v/>
      </c>
      <c r="B823" s="102"/>
      <c r="C823" s="134" t="str">
        <f>IF(BS_CONTROLE[[#This Row],[DATA]]="","",WEEKNUM(BS_CONTROLE[[#This Row],[DATA]]))</f>
        <v/>
      </c>
      <c r="D823" s="104"/>
      <c r="E823" s="126"/>
      <c r="F823" s="142" t="str">
        <f>IF(D823="","*",VLOOKUP(E823,BS_ATIVIDADE[],3,FALSE))</f>
        <v>*</v>
      </c>
      <c r="G823" s="106"/>
      <c r="H823" s="106"/>
      <c r="I823" s="105"/>
      <c r="J823" s="105"/>
      <c r="K823" s="105"/>
      <c r="L823" s="127" t="str" cm="1">
        <f t="array" ref="L8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3" s="127" t="str" cm="1">
        <f t="array" ref="M8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3" s="106"/>
      <c r="O823" s="106"/>
      <c r="P823" s="105"/>
      <c r="Q823" s="9" t="str">
        <f>IF(E823=0, "*", IFERROR(_xlfn.XLOOKUP(E823, BS_ATIVIDADE[ATIVIDADE], BS_ATIVIDADE[UNIDADE]), "*"))</f>
        <v>*</v>
      </c>
      <c r="R823" s="128" t="str" cm="1">
        <f t="array" ref="R8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3" s="128" t="str" cm="1">
        <f t="array" ref="S8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3" s="10" t="str" cm="1">
        <f t="array" ref="T8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3" s="105"/>
      <c r="V823" s="151"/>
      <c r="W823" s="104"/>
      <c r="X823" s="129"/>
      <c r="Y823" s="104"/>
      <c r="Z823" s="105"/>
      <c r="AA823" s="103"/>
      <c r="AB823" s="152"/>
      <c r="AC823" s="107"/>
      <c r="AD823" s="105"/>
      <c r="AE823" s="105"/>
      <c r="AF823" s="105"/>
      <c r="AG823" s="14"/>
      <c r="AH823" s="126" t="str">
        <f>IF(BS_CONTROLE[[#This Row],[Atividade]]=0, "-", BS_CONTROLE[[#This Row],[Atividade]])</f>
        <v>-</v>
      </c>
      <c r="AI823" s="8" t="str">
        <f>IF(BS_CONTROLE[[#This Row],[Atividade]]=0, "-", BS_CONTROLE[[#This Row],[Atividade]])</f>
        <v>-</v>
      </c>
      <c r="AJ823" s="30">
        <f>BS_CONTROLE[[#This Row],[Local - Partida]]</f>
        <v>0</v>
      </c>
      <c r="AK823" s="30">
        <f>BS_CONTROLE[[#This Row],[Local - Encerramento]]</f>
        <v>0</v>
      </c>
      <c r="AL823" s="105" t="str">
        <f>IF(BS_CONTROLE[[#This Row],[Entre - Estações]]=0, "-", BS_CONTROLE[[#This Row],[Entre - Estações]])</f>
        <v>-</v>
      </c>
      <c r="AM823" s="105" t="str">
        <f>IF(BS_CONTROLE[[#This Row],[SB]]=0, "-", BS_CONTROLE[[#This Row],[SB]])</f>
        <v>-</v>
      </c>
      <c r="AN823" s="105" t="str">
        <f>IF(BS_CONTROLE[[#This Row],[SUB]]=0, "-", BS_CONTROLE[[#This Row],[SUB]])</f>
        <v>-</v>
      </c>
      <c r="AO823" s="105">
        <f>BS_CONTROLE[[#This Row],[KM - Inicio]]</f>
        <v>0</v>
      </c>
      <c r="AP823" s="105">
        <f>BS_CONTROLE[[#This Row],[KM - Inicio]]</f>
        <v>0</v>
      </c>
      <c r="AQ823" s="108"/>
      <c r="AR823" s="108"/>
      <c r="AS823" s="108"/>
      <c r="AT823" s="135"/>
      <c r="AU823" s="135"/>
      <c r="AV823" s="13"/>
      <c r="AW823" s="13"/>
      <c r="AX823" s="176" t="str">
        <f>IF(D823="","*",IFERROR(IF(ISODD(COUNT(AR823:AW823)),"ERRO",SUM((AS823-AR823),(AU823-AT823),(AW823-AV823))),"ERRO"))</f>
        <v>*</v>
      </c>
      <c r="AY823" s="153"/>
      <c r="AZ823" s="109"/>
      <c r="BA823" s="9" t="str">
        <f>IFERROR(_xlfn.XLOOKUP(AH823, BS_ATIVIDADE[ATIVIDADE],BS_ATIVIDADE[UNIDADE] ), "*")</f>
        <v>*</v>
      </c>
      <c r="BB823" s="12" t="str" cm="1">
        <f t="array" ref="BB8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3" s="12" t="str" cm="1">
        <f t="array" ref="BC8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3" s="10" t="str" cm="1">
        <f t="array" ref="BD8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3" s="150"/>
      <c r="BF823" s="15"/>
      <c r="BG823" s="16"/>
      <c r="BH823" s="16"/>
      <c r="BI823" s="16"/>
      <c r="BJ823" s="17"/>
      <c r="BK823" s="15"/>
      <c r="BL823" s="130"/>
      <c r="BM823" s="130"/>
      <c r="BN823" s="130"/>
      <c r="BO823" s="17"/>
      <c r="BP823" s="11" t="str">
        <f t="shared" si="42"/>
        <v>Aderente</v>
      </c>
      <c r="BQ823" s="18" t="str">
        <f>IF(OR(B823="",E823=""),"*",AX823/O823)</f>
        <v>*</v>
      </c>
      <c r="BR823" s="18" t="str">
        <f>IF(OR(B823="",E823=""),"*",AZ823/P823)</f>
        <v>*</v>
      </c>
      <c r="BS823" s="210" t="str">
        <f t="shared" si="43"/>
        <v/>
      </c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</row>
    <row r="824" spans="1:122">
      <c r="A824" s="45" t="str">
        <f t="shared" si="41"/>
        <v/>
      </c>
      <c r="B824" s="102"/>
      <c r="C824" s="134" t="str">
        <f>IF(BS_CONTROLE[[#This Row],[DATA]]="","",WEEKNUM(BS_CONTROLE[[#This Row],[DATA]]))</f>
        <v/>
      </c>
      <c r="D824" s="104"/>
      <c r="E824" s="126"/>
      <c r="F824" s="142" t="str">
        <f>IF(D824="","*",VLOOKUP(E824,BS_ATIVIDADE[],3,FALSE))</f>
        <v>*</v>
      </c>
      <c r="G824" s="106"/>
      <c r="H824" s="106"/>
      <c r="I824" s="105"/>
      <c r="J824" s="105"/>
      <c r="K824" s="105"/>
      <c r="L824" s="127" t="str" cm="1">
        <f t="array" ref="L8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4" s="127" t="str" cm="1">
        <f t="array" ref="M8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4" s="106"/>
      <c r="O824" s="106"/>
      <c r="P824" s="105"/>
      <c r="Q824" s="9" t="str">
        <f>IF(E824=0, "*", IFERROR(_xlfn.XLOOKUP(E824, BS_ATIVIDADE[ATIVIDADE], BS_ATIVIDADE[UNIDADE]), "*"))</f>
        <v>*</v>
      </c>
      <c r="R824" s="128" t="str" cm="1">
        <f t="array" ref="R8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4" s="128" t="str" cm="1">
        <f t="array" ref="S8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4" s="10" t="str" cm="1">
        <f t="array" ref="T8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4" s="105"/>
      <c r="V824" s="151"/>
      <c r="W824" s="104"/>
      <c r="X824" s="129"/>
      <c r="Y824" s="104"/>
      <c r="Z824" s="105"/>
      <c r="AA824" s="103"/>
      <c r="AB824" s="152"/>
      <c r="AC824" s="107"/>
      <c r="AD824" s="105"/>
      <c r="AE824" s="105"/>
      <c r="AF824" s="105"/>
      <c r="AG824" s="14"/>
      <c r="AH824" s="126" t="str">
        <f>IF(BS_CONTROLE[[#This Row],[Atividade]]=0, "-", BS_CONTROLE[[#This Row],[Atividade]])</f>
        <v>-</v>
      </c>
      <c r="AI824" s="8" t="str">
        <f>IF(BS_CONTROLE[[#This Row],[Atividade]]=0, "-", BS_CONTROLE[[#This Row],[Atividade]])</f>
        <v>-</v>
      </c>
      <c r="AJ824" s="30">
        <f>BS_CONTROLE[[#This Row],[Local - Partida]]</f>
        <v>0</v>
      </c>
      <c r="AK824" s="30">
        <f>BS_CONTROLE[[#This Row],[Local - Encerramento]]</f>
        <v>0</v>
      </c>
      <c r="AL824" s="105" t="str">
        <f>IF(BS_CONTROLE[[#This Row],[Entre - Estações]]=0, "-", BS_CONTROLE[[#This Row],[Entre - Estações]])</f>
        <v>-</v>
      </c>
      <c r="AM824" s="105" t="str">
        <f>IF(BS_CONTROLE[[#This Row],[SB]]=0, "-", BS_CONTROLE[[#This Row],[SB]])</f>
        <v>-</v>
      </c>
      <c r="AN824" s="105" t="str">
        <f>IF(BS_CONTROLE[[#This Row],[SUB]]=0, "-", BS_CONTROLE[[#This Row],[SUB]])</f>
        <v>-</v>
      </c>
      <c r="AO824" s="105">
        <f>BS_CONTROLE[[#This Row],[KM - Inicio]]</f>
        <v>0</v>
      </c>
      <c r="AP824" s="105">
        <f>BS_CONTROLE[[#This Row],[KM - Inicio]]</f>
        <v>0</v>
      </c>
      <c r="AQ824" s="108"/>
      <c r="AR824" s="108"/>
      <c r="AS824" s="108"/>
      <c r="AT824" s="135"/>
      <c r="AU824" s="135"/>
      <c r="AV824" s="13"/>
      <c r="AW824" s="13"/>
      <c r="AX824" s="176" t="str">
        <f>IF(D824="","*",IFERROR(IF(ISODD(COUNT(AR824:AW824)),"ERRO",SUM((AS824-AR824),(AU824-AT824),(AW824-AV824))),"ERRO"))</f>
        <v>*</v>
      </c>
      <c r="AY824" s="153"/>
      <c r="AZ824" s="109"/>
      <c r="BA824" s="9" t="str">
        <f>IFERROR(_xlfn.XLOOKUP(AH824, BS_ATIVIDADE[ATIVIDADE],BS_ATIVIDADE[UNIDADE] ), "*")</f>
        <v>*</v>
      </c>
      <c r="BB824" s="12" t="str" cm="1">
        <f t="array" ref="BB8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4" s="12" t="str" cm="1">
        <f t="array" ref="BC8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4" s="10" t="str" cm="1">
        <f t="array" ref="BD8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4" s="150"/>
      <c r="BF824" s="15"/>
      <c r="BG824" s="16"/>
      <c r="BH824" s="16"/>
      <c r="BI824" s="16"/>
      <c r="BJ824" s="17"/>
      <c r="BK824" s="15"/>
      <c r="BL824" s="130"/>
      <c r="BM824" s="130"/>
      <c r="BN824" s="130"/>
      <c r="BO824" s="17"/>
      <c r="BP824" s="11" t="str">
        <f t="shared" si="42"/>
        <v>Aderente</v>
      </c>
      <c r="BQ824" s="18" t="str">
        <f>IF(OR(B824="",E824=""),"*",AX824/O824)</f>
        <v>*</v>
      </c>
      <c r="BR824" s="18" t="str">
        <f>IF(OR(B824="",E824=""),"*",AZ824/P824)</f>
        <v>*</v>
      </c>
      <c r="BS824" s="210" t="str">
        <f t="shared" si="43"/>
        <v/>
      </c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</row>
    <row r="825" spans="1:122">
      <c r="A825" s="45" t="str">
        <f t="shared" si="41"/>
        <v/>
      </c>
      <c r="B825" s="102"/>
      <c r="C825" s="134" t="str">
        <f>IF(BS_CONTROLE[[#This Row],[DATA]]="","",WEEKNUM(BS_CONTROLE[[#This Row],[DATA]]))</f>
        <v/>
      </c>
      <c r="D825" s="104"/>
      <c r="E825" s="126"/>
      <c r="F825" s="142" t="str">
        <f>IF(D825="","*",VLOOKUP(E825,BS_ATIVIDADE[],3,FALSE))</f>
        <v>*</v>
      </c>
      <c r="G825" s="106"/>
      <c r="H825" s="106"/>
      <c r="I825" s="105"/>
      <c r="J825" s="105"/>
      <c r="K825" s="105"/>
      <c r="L825" s="127" t="str" cm="1">
        <f t="array" ref="L8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5" s="127" t="str" cm="1">
        <f t="array" ref="M8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5" s="106"/>
      <c r="O825" s="106"/>
      <c r="P825" s="105"/>
      <c r="Q825" s="9" t="str">
        <f>IF(E825=0, "*", IFERROR(_xlfn.XLOOKUP(E825, BS_ATIVIDADE[ATIVIDADE], BS_ATIVIDADE[UNIDADE]), "*"))</f>
        <v>*</v>
      </c>
      <c r="R825" s="128" t="str" cm="1">
        <f t="array" ref="R8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5" s="128" t="str" cm="1">
        <f t="array" ref="S8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5" s="10" t="str" cm="1">
        <f t="array" ref="T8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5" s="105"/>
      <c r="V825" s="151"/>
      <c r="W825" s="104"/>
      <c r="X825" s="129"/>
      <c r="Y825" s="104"/>
      <c r="Z825" s="105"/>
      <c r="AA825" s="103"/>
      <c r="AB825" s="152"/>
      <c r="AC825" s="107"/>
      <c r="AD825" s="105"/>
      <c r="AE825" s="105"/>
      <c r="AF825" s="105"/>
      <c r="AG825" s="14"/>
      <c r="AH825" s="126" t="str">
        <f>IF(BS_CONTROLE[[#This Row],[Atividade]]=0, "-", BS_CONTROLE[[#This Row],[Atividade]])</f>
        <v>-</v>
      </c>
      <c r="AI825" s="8" t="str">
        <f>IF(BS_CONTROLE[[#This Row],[Atividade]]=0, "-", BS_CONTROLE[[#This Row],[Atividade]])</f>
        <v>-</v>
      </c>
      <c r="AJ825" s="30">
        <f>BS_CONTROLE[[#This Row],[Local - Partida]]</f>
        <v>0</v>
      </c>
      <c r="AK825" s="30">
        <f>BS_CONTROLE[[#This Row],[Local - Encerramento]]</f>
        <v>0</v>
      </c>
      <c r="AL825" s="105" t="str">
        <f>IF(BS_CONTROLE[[#This Row],[Entre - Estações]]=0, "-", BS_CONTROLE[[#This Row],[Entre - Estações]])</f>
        <v>-</v>
      </c>
      <c r="AM825" s="105" t="str">
        <f>IF(BS_CONTROLE[[#This Row],[SB]]=0, "-", BS_CONTROLE[[#This Row],[SB]])</f>
        <v>-</v>
      </c>
      <c r="AN825" s="105" t="str">
        <f>IF(BS_CONTROLE[[#This Row],[SUB]]=0, "-", BS_CONTROLE[[#This Row],[SUB]])</f>
        <v>-</v>
      </c>
      <c r="AO825" s="105">
        <f>BS_CONTROLE[[#This Row],[KM - Inicio]]</f>
        <v>0</v>
      </c>
      <c r="AP825" s="105">
        <f>BS_CONTROLE[[#This Row],[KM - Inicio]]</f>
        <v>0</v>
      </c>
      <c r="AQ825" s="108"/>
      <c r="AR825" s="108"/>
      <c r="AS825" s="108"/>
      <c r="AT825" s="135"/>
      <c r="AU825" s="135"/>
      <c r="AV825" s="13"/>
      <c r="AW825" s="13"/>
      <c r="AX825" s="176" t="str">
        <f>IF(D825="","*",IFERROR(IF(ISODD(COUNT(AR825:AW825)),"ERRO",SUM((AS825-AR825),(AU825-AT825),(AW825-AV825))),"ERRO"))</f>
        <v>*</v>
      </c>
      <c r="AY825" s="153"/>
      <c r="AZ825" s="109"/>
      <c r="BA825" s="9" t="str">
        <f>IFERROR(_xlfn.XLOOKUP(AH825, BS_ATIVIDADE[ATIVIDADE],BS_ATIVIDADE[UNIDADE] ), "*")</f>
        <v>*</v>
      </c>
      <c r="BB825" s="12" t="str" cm="1">
        <f t="array" ref="BB8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5" s="12" t="str" cm="1">
        <f t="array" ref="BC8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5" s="10" t="str" cm="1">
        <f t="array" ref="BD8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5" s="150"/>
      <c r="BF825" s="15"/>
      <c r="BG825" s="16"/>
      <c r="BH825" s="16"/>
      <c r="BI825" s="16"/>
      <c r="BJ825" s="17"/>
      <c r="BK825" s="15"/>
      <c r="BL825" s="130"/>
      <c r="BM825" s="130"/>
      <c r="BN825" s="130"/>
      <c r="BO825" s="17"/>
      <c r="BP825" s="11" t="str">
        <f t="shared" si="42"/>
        <v>Aderente</v>
      </c>
      <c r="BQ825" s="18" t="str">
        <f>IF(OR(B825="",E825=""),"*",AX825/O825)</f>
        <v>*</v>
      </c>
      <c r="BR825" s="18" t="str">
        <f>IF(OR(B825="",E825=""),"*",AZ825/P825)</f>
        <v>*</v>
      </c>
      <c r="BS825" s="210" t="str">
        <f t="shared" si="43"/>
        <v/>
      </c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</row>
    <row r="826" spans="1:122">
      <c r="A826" s="45" t="str">
        <f t="shared" si="41"/>
        <v/>
      </c>
      <c r="B826" s="102"/>
      <c r="C826" s="134" t="str">
        <f>IF(BS_CONTROLE[[#This Row],[DATA]]="","",WEEKNUM(BS_CONTROLE[[#This Row],[DATA]]))</f>
        <v/>
      </c>
      <c r="D826" s="104"/>
      <c r="E826" s="126"/>
      <c r="F826" s="142" t="str">
        <f>IF(D826="","*",VLOOKUP(E826,BS_ATIVIDADE[],3,FALSE))</f>
        <v>*</v>
      </c>
      <c r="G826" s="106"/>
      <c r="H826" s="106"/>
      <c r="I826" s="105"/>
      <c r="J826" s="105"/>
      <c r="K826" s="105"/>
      <c r="L826" s="127" t="str" cm="1">
        <f t="array" ref="L8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6" s="127" t="str" cm="1">
        <f t="array" ref="M8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6" s="106"/>
      <c r="O826" s="106"/>
      <c r="P826" s="105"/>
      <c r="Q826" s="9" t="str">
        <f>IF(E826=0, "*", IFERROR(_xlfn.XLOOKUP(E826, BS_ATIVIDADE[ATIVIDADE], BS_ATIVIDADE[UNIDADE]), "*"))</f>
        <v>*</v>
      </c>
      <c r="R826" s="128" t="str" cm="1">
        <f t="array" ref="R8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6" s="128" t="str" cm="1">
        <f t="array" ref="S8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6" s="10" t="str" cm="1">
        <f t="array" ref="T8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6" s="105"/>
      <c r="V826" s="151"/>
      <c r="W826" s="104"/>
      <c r="X826" s="129"/>
      <c r="Y826" s="104"/>
      <c r="Z826" s="105"/>
      <c r="AA826" s="103"/>
      <c r="AB826" s="152"/>
      <c r="AC826" s="107"/>
      <c r="AD826" s="105"/>
      <c r="AE826" s="105"/>
      <c r="AF826" s="105"/>
      <c r="AG826" s="14"/>
      <c r="AH826" s="126" t="str">
        <f>IF(BS_CONTROLE[[#This Row],[Atividade]]=0, "-", BS_CONTROLE[[#This Row],[Atividade]])</f>
        <v>-</v>
      </c>
      <c r="AI826" s="8" t="str">
        <f>IF(BS_CONTROLE[[#This Row],[Atividade]]=0, "-", BS_CONTROLE[[#This Row],[Atividade]])</f>
        <v>-</v>
      </c>
      <c r="AJ826" s="30">
        <f>BS_CONTROLE[[#This Row],[Local - Partida]]</f>
        <v>0</v>
      </c>
      <c r="AK826" s="30">
        <f>BS_CONTROLE[[#This Row],[Local - Encerramento]]</f>
        <v>0</v>
      </c>
      <c r="AL826" s="105" t="str">
        <f>IF(BS_CONTROLE[[#This Row],[Entre - Estações]]=0, "-", BS_CONTROLE[[#This Row],[Entre - Estações]])</f>
        <v>-</v>
      </c>
      <c r="AM826" s="105" t="str">
        <f>IF(BS_CONTROLE[[#This Row],[SB]]=0, "-", BS_CONTROLE[[#This Row],[SB]])</f>
        <v>-</v>
      </c>
      <c r="AN826" s="105" t="str">
        <f>IF(BS_CONTROLE[[#This Row],[SUB]]=0, "-", BS_CONTROLE[[#This Row],[SUB]])</f>
        <v>-</v>
      </c>
      <c r="AO826" s="105">
        <f>BS_CONTROLE[[#This Row],[KM - Inicio]]</f>
        <v>0</v>
      </c>
      <c r="AP826" s="105">
        <f>BS_CONTROLE[[#This Row],[KM - Inicio]]</f>
        <v>0</v>
      </c>
      <c r="AQ826" s="108"/>
      <c r="AR826" s="108"/>
      <c r="AS826" s="108"/>
      <c r="AT826" s="135"/>
      <c r="AU826" s="135"/>
      <c r="AV826" s="13"/>
      <c r="AW826" s="13"/>
      <c r="AX826" s="176" t="str">
        <f>IF(D826="","*",IFERROR(IF(ISODD(COUNT(AR826:AW826)),"ERRO",SUM((AS826-AR826),(AU826-AT826),(AW826-AV826))),"ERRO"))</f>
        <v>*</v>
      </c>
      <c r="AY826" s="153"/>
      <c r="AZ826" s="109"/>
      <c r="BA826" s="9" t="str">
        <f>IFERROR(_xlfn.XLOOKUP(AH826, BS_ATIVIDADE[ATIVIDADE],BS_ATIVIDADE[UNIDADE] ), "*")</f>
        <v>*</v>
      </c>
      <c r="BB826" s="12" t="str" cm="1">
        <f t="array" ref="BB8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6" s="12" t="str" cm="1">
        <f t="array" ref="BC8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6" s="10" t="str" cm="1">
        <f t="array" ref="BD8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6" s="150"/>
      <c r="BF826" s="15"/>
      <c r="BG826" s="16"/>
      <c r="BH826" s="16"/>
      <c r="BI826" s="16"/>
      <c r="BJ826" s="17"/>
      <c r="BK826" s="15"/>
      <c r="BL826" s="130"/>
      <c r="BM826" s="130"/>
      <c r="BN826" s="130"/>
      <c r="BO826" s="17"/>
      <c r="BP826" s="11" t="str">
        <f t="shared" si="42"/>
        <v>Aderente</v>
      </c>
      <c r="BQ826" s="18" t="str">
        <f>IF(OR(B826="",E826=""),"*",AX826/O826)</f>
        <v>*</v>
      </c>
      <c r="BR826" s="18" t="str">
        <f>IF(OR(B826="",E826=""),"*",AZ826/P826)</f>
        <v>*</v>
      </c>
      <c r="BS826" s="210" t="str">
        <f t="shared" si="43"/>
        <v/>
      </c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</row>
    <row r="827" spans="1:122">
      <c r="A827" s="45" t="str">
        <f t="shared" si="41"/>
        <v/>
      </c>
      <c r="B827" s="102"/>
      <c r="C827" s="134" t="str">
        <f>IF(BS_CONTROLE[[#This Row],[DATA]]="","",WEEKNUM(BS_CONTROLE[[#This Row],[DATA]]))</f>
        <v/>
      </c>
      <c r="D827" s="104"/>
      <c r="E827" s="126"/>
      <c r="F827" s="142" t="str">
        <f>IF(D827="","*",VLOOKUP(E827,BS_ATIVIDADE[],3,FALSE))</f>
        <v>*</v>
      </c>
      <c r="G827" s="106"/>
      <c r="H827" s="106"/>
      <c r="I827" s="105"/>
      <c r="J827" s="105"/>
      <c r="K827" s="105"/>
      <c r="L827" s="127" t="str" cm="1">
        <f t="array" ref="L8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7" s="127" t="str" cm="1">
        <f t="array" ref="M8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7" s="106"/>
      <c r="O827" s="106"/>
      <c r="P827" s="105"/>
      <c r="Q827" s="9" t="str">
        <f>IF(E827=0, "*", IFERROR(_xlfn.XLOOKUP(E827, BS_ATIVIDADE[ATIVIDADE], BS_ATIVIDADE[UNIDADE]), "*"))</f>
        <v>*</v>
      </c>
      <c r="R827" s="128" t="str" cm="1">
        <f t="array" ref="R8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7" s="128" t="str" cm="1">
        <f t="array" ref="S8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7" s="10" t="str" cm="1">
        <f t="array" ref="T8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7" s="105"/>
      <c r="V827" s="151"/>
      <c r="W827" s="104"/>
      <c r="X827" s="129"/>
      <c r="Y827" s="104"/>
      <c r="Z827" s="105"/>
      <c r="AA827" s="103"/>
      <c r="AB827" s="152"/>
      <c r="AC827" s="107"/>
      <c r="AD827" s="105"/>
      <c r="AE827" s="105"/>
      <c r="AF827" s="105"/>
      <c r="AG827" s="14"/>
      <c r="AH827" s="126" t="str">
        <f>IF(BS_CONTROLE[[#This Row],[Atividade]]=0, "-", BS_CONTROLE[[#This Row],[Atividade]])</f>
        <v>-</v>
      </c>
      <c r="AI827" s="8" t="str">
        <f>IF(BS_CONTROLE[[#This Row],[Atividade]]=0, "-", BS_CONTROLE[[#This Row],[Atividade]])</f>
        <v>-</v>
      </c>
      <c r="AJ827" s="30">
        <f>BS_CONTROLE[[#This Row],[Local - Partida]]</f>
        <v>0</v>
      </c>
      <c r="AK827" s="30">
        <f>BS_CONTROLE[[#This Row],[Local - Encerramento]]</f>
        <v>0</v>
      </c>
      <c r="AL827" s="105" t="str">
        <f>IF(BS_CONTROLE[[#This Row],[Entre - Estações]]=0, "-", BS_CONTROLE[[#This Row],[Entre - Estações]])</f>
        <v>-</v>
      </c>
      <c r="AM827" s="105" t="str">
        <f>IF(BS_CONTROLE[[#This Row],[SB]]=0, "-", BS_CONTROLE[[#This Row],[SB]])</f>
        <v>-</v>
      </c>
      <c r="AN827" s="105" t="str">
        <f>IF(BS_CONTROLE[[#This Row],[SUB]]=0, "-", BS_CONTROLE[[#This Row],[SUB]])</f>
        <v>-</v>
      </c>
      <c r="AO827" s="105">
        <f>BS_CONTROLE[[#This Row],[KM - Inicio]]</f>
        <v>0</v>
      </c>
      <c r="AP827" s="105">
        <f>BS_CONTROLE[[#This Row],[KM - Inicio]]</f>
        <v>0</v>
      </c>
      <c r="AQ827" s="108"/>
      <c r="AR827" s="108"/>
      <c r="AS827" s="108"/>
      <c r="AT827" s="135"/>
      <c r="AU827" s="135"/>
      <c r="AV827" s="13"/>
      <c r="AW827" s="13"/>
      <c r="AX827" s="176" t="str">
        <f>IF(D827="","*",IFERROR(IF(ISODD(COUNT(AR827:AW827)),"ERRO",SUM((AS827-AR827),(AU827-AT827),(AW827-AV827))),"ERRO"))</f>
        <v>*</v>
      </c>
      <c r="AY827" s="153"/>
      <c r="AZ827" s="109"/>
      <c r="BA827" s="9" t="str">
        <f>IFERROR(_xlfn.XLOOKUP(AH827, BS_ATIVIDADE[ATIVIDADE],BS_ATIVIDADE[UNIDADE] ), "*")</f>
        <v>*</v>
      </c>
      <c r="BB827" s="12" t="str" cm="1">
        <f t="array" ref="BB8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7" s="12" t="str" cm="1">
        <f t="array" ref="BC8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7" s="10" t="str" cm="1">
        <f t="array" ref="BD8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7" s="150"/>
      <c r="BF827" s="15"/>
      <c r="BG827" s="16"/>
      <c r="BH827" s="16"/>
      <c r="BI827" s="16"/>
      <c r="BJ827" s="17"/>
      <c r="BK827" s="15"/>
      <c r="BL827" s="130"/>
      <c r="BM827" s="130"/>
      <c r="BN827" s="130"/>
      <c r="BO827" s="17"/>
      <c r="BP827" s="11" t="str">
        <f t="shared" si="42"/>
        <v>Aderente</v>
      </c>
      <c r="BQ827" s="18" t="str">
        <f>IF(OR(B827="",E827=""),"*",AX827/O827)</f>
        <v>*</v>
      </c>
      <c r="BR827" s="18" t="str">
        <f>IF(OR(B827="",E827=""),"*",AZ827/P827)</f>
        <v>*</v>
      </c>
      <c r="BS827" s="210" t="str">
        <f t="shared" si="43"/>
        <v/>
      </c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</row>
    <row r="828" spans="1:122">
      <c r="A828" s="45" t="str">
        <f t="shared" si="41"/>
        <v/>
      </c>
      <c r="B828" s="102"/>
      <c r="C828" s="134" t="str">
        <f>IF(BS_CONTROLE[[#This Row],[DATA]]="","",WEEKNUM(BS_CONTROLE[[#This Row],[DATA]]))</f>
        <v/>
      </c>
      <c r="D828" s="104"/>
      <c r="E828" s="126"/>
      <c r="F828" s="142" t="str">
        <f>IF(D828="","*",VLOOKUP(E828,BS_ATIVIDADE[],3,FALSE))</f>
        <v>*</v>
      </c>
      <c r="G828" s="106"/>
      <c r="H828" s="106"/>
      <c r="I828" s="105"/>
      <c r="J828" s="105"/>
      <c r="K828" s="105"/>
      <c r="L828" s="127" t="str" cm="1">
        <f t="array" ref="L8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8" s="127" t="str" cm="1">
        <f t="array" ref="M8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8" s="106"/>
      <c r="O828" s="106"/>
      <c r="P828" s="105"/>
      <c r="Q828" s="9" t="str">
        <f>IF(E828=0, "*", IFERROR(_xlfn.XLOOKUP(E828, BS_ATIVIDADE[ATIVIDADE], BS_ATIVIDADE[UNIDADE]), "*"))</f>
        <v>*</v>
      </c>
      <c r="R828" s="128" t="str" cm="1">
        <f t="array" ref="R8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8" s="128" t="str" cm="1">
        <f t="array" ref="S8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8" s="10" t="str" cm="1">
        <f t="array" ref="T8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8" s="105"/>
      <c r="V828" s="151"/>
      <c r="W828" s="104"/>
      <c r="X828" s="129"/>
      <c r="Y828" s="104"/>
      <c r="Z828" s="105"/>
      <c r="AA828" s="103"/>
      <c r="AB828" s="152"/>
      <c r="AC828" s="107"/>
      <c r="AD828" s="105"/>
      <c r="AE828" s="105"/>
      <c r="AF828" s="105"/>
      <c r="AG828" s="14"/>
      <c r="AH828" s="126" t="str">
        <f>IF(BS_CONTROLE[[#This Row],[Atividade]]=0, "-", BS_CONTROLE[[#This Row],[Atividade]])</f>
        <v>-</v>
      </c>
      <c r="AI828" s="8" t="str">
        <f>IF(BS_CONTROLE[[#This Row],[Atividade]]=0, "-", BS_CONTROLE[[#This Row],[Atividade]])</f>
        <v>-</v>
      </c>
      <c r="AJ828" s="30">
        <f>BS_CONTROLE[[#This Row],[Local - Partida]]</f>
        <v>0</v>
      </c>
      <c r="AK828" s="30">
        <f>BS_CONTROLE[[#This Row],[Local - Encerramento]]</f>
        <v>0</v>
      </c>
      <c r="AL828" s="105" t="str">
        <f>IF(BS_CONTROLE[[#This Row],[Entre - Estações]]=0, "-", BS_CONTROLE[[#This Row],[Entre - Estações]])</f>
        <v>-</v>
      </c>
      <c r="AM828" s="105" t="str">
        <f>IF(BS_CONTROLE[[#This Row],[SB]]=0, "-", BS_CONTROLE[[#This Row],[SB]])</f>
        <v>-</v>
      </c>
      <c r="AN828" s="105" t="str">
        <f>IF(BS_CONTROLE[[#This Row],[SUB]]=0, "-", BS_CONTROLE[[#This Row],[SUB]])</f>
        <v>-</v>
      </c>
      <c r="AO828" s="105">
        <f>BS_CONTROLE[[#This Row],[KM - Inicio]]</f>
        <v>0</v>
      </c>
      <c r="AP828" s="105">
        <f>BS_CONTROLE[[#This Row],[KM - Inicio]]</f>
        <v>0</v>
      </c>
      <c r="AQ828" s="108"/>
      <c r="AR828" s="108"/>
      <c r="AS828" s="108"/>
      <c r="AT828" s="135"/>
      <c r="AU828" s="135"/>
      <c r="AV828" s="13"/>
      <c r="AW828" s="13"/>
      <c r="AX828" s="176" t="str">
        <f>IF(D828="","*",IFERROR(IF(ISODD(COUNT(AR828:AW828)),"ERRO",SUM((AS828-AR828),(AU828-AT828),(AW828-AV828))),"ERRO"))</f>
        <v>*</v>
      </c>
      <c r="AY828" s="153"/>
      <c r="AZ828" s="109"/>
      <c r="BA828" s="9" t="str">
        <f>IFERROR(_xlfn.XLOOKUP(AH828, BS_ATIVIDADE[ATIVIDADE],BS_ATIVIDADE[UNIDADE] ), "*")</f>
        <v>*</v>
      </c>
      <c r="BB828" s="12" t="str" cm="1">
        <f t="array" ref="BB8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8" s="12" t="str" cm="1">
        <f t="array" ref="BC8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8" s="10" t="str" cm="1">
        <f t="array" ref="BD8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8" s="150"/>
      <c r="BF828" s="15"/>
      <c r="BG828" s="16"/>
      <c r="BH828" s="16"/>
      <c r="BI828" s="16"/>
      <c r="BJ828" s="17"/>
      <c r="BK828" s="15"/>
      <c r="BL828" s="130"/>
      <c r="BM828" s="130"/>
      <c r="BN828" s="130"/>
      <c r="BO828" s="17"/>
      <c r="BP828" s="11" t="str">
        <f t="shared" si="42"/>
        <v>Aderente</v>
      </c>
      <c r="BQ828" s="18" t="str">
        <f>IF(OR(B828="",E828=""),"*",AX828/O828)</f>
        <v>*</v>
      </c>
      <c r="BR828" s="18" t="str">
        <f>IF(OR(B828="",E828=""),"*",AZ828/P828)</f>
        <v>*</v>
      </c>
      <c r="BS828" s="210" t="str">
        <f t="shared" si="43"/>
        <v/>
      </c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</row>
    <row r="829" spans="1:122">
      <c r="A829" s="45" t="str">
        <f t="shared" si="41"/>
        <v/>
      </c>
      <c r="B829" s="102"/>
      <c r="C829" s="134" t="str">
        <f>IF(BS_CONTROLE[[#This Row],[DATA]]="","",WEEKNUM(BS_CONTROLE[[#This Row],[DATA]]))</f>
        <v/>
      </c>
      <c r="D829" s="104"/>
      <c r="E829" s="126"/>
      <c r="F829" s="142" t="str">
        <f>IF(D829="","*",VLOOKUP(E829,BS_ATIVIDADE[],3,FALSE))</f>
        <v>*</v>
      </c>
      <c r="G829" s="106"/>
      <c r="H829" s="106"/>
      <c r="I829" s="105"/>
      <c r="J829" s="105"/>
      <c r="K829" s="105"/>
      <c r="L829" s="127" t="str" cm="1">
        <f t="array" ref="L8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29" s="127" t="str" cm="1">
        <f t="array" ref="M8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29" s="106"/>
      <c r="O829" s="106"/>
      <c r="P829" s="105"/>
      <c r="Q829" s="9" t="str">
        <f>IF(E829=0, "*", IFERROR(_xlfn.XLOOKUP(E829, BS_ATIVIDADE[ATIVIDADE], BS_ATIVIDADE[UNIDADE]), "*"))</f>
        <v>*</v>
      </c>
      <c r="R829" s="128" t="str" cm="1">
        <f t="array" ref="R8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29" s="128" t="str" cm="1">
        <f t="array" ref="S8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29" s="10" t="str" cm="1">
        <f t="array" ref="T8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29" s="105"/>
      <c r="V829" s="151"/>
      <c r="W829" s="104"/>
      <c r="X829" s="129"/>
      <c r="Y829" s="104"/>
      <c r="Z829" s="105"/>
      <c r="AA829" s="103"/>
      <c r="AB829" s="152"/>
      <c r="AC829" s="107"/>
      <c r="AD829" s="105"/>
      <c r="AE829" s="105"/>
      <c r="AF829" s="105"/>
      <c r="AG829" s="14"/>
      <c r="AH829" s="126" t="str">
        <f>IF(BS_CONTROLE[[#This Row],[Atividade]]=0, "-", BS_CONTROLE[[#This Row],[Atividade]])</f>
        <v>-</v>
      </c>
      <c r="AI829" s="8" t="str">
        <f>IF(BS_CONTROLE[[#This Row],[Atividade]]=0, "-", BS_CONTROLE[[#This Row],[Atividade]])</f>
        <v>-</v>
      </c>
      <c r="AJ829" s="30">
        <f>BS_CONTROLE[[#This Row],[Local - Partida]]</f>
        <v>0</v>
      </c>
      <c r="AK829" s="30">
        <f>BS_CONTROLE[[#This Row],[Local - Encerramento]]</f>
        <v>0</v>
      </c>
      <c r="AL829" s="105" t="str">
        <f>IF(BS_CONTROLE[[#This Row],[Entre - Estações]]=0, "-", BS_CONTROLE[[#This Row],[Entre - Estações]])</f>
        <v>-</v>
      </c>
      <c r="AM829" s="105" t="str">
        <f>IF(BS_CONTROLE[[#This Row],[SB]]=0, "-", BS_CONTROLE[[#This Row],[SB]])</f>
        <v>-</v>
      </c>
      <c r="AN829" s="105" t="str">
        <f>IF(BS_CONTROLE[[#This Row],[SUB]]=0, "-", BS_CONTROLE[[#This Row],[SUB]])</f>
        <v>-</v>
      </c>
      <c r="AO829" s="105">
        <f>BS_CONTROLE[[#This Row],[KM - Inicio]]</f>
        <v>0</v>
      </c>
      <c r="AP829" s="105">
        <f>BS_CONTROLE[[#This Row],[KM - Inicio]]</f>
        <v>0</v>
      </c>
      <c r="AQ829" s="108"/>
      <c r="AR829" s="108"/>
      <c r="AS829" s="108"/>
      <c r="AT829" s="135"/>
      <c r="AU829" s="135"/>
      <c r="AV829" s="13"/>
      <c r="AW829" s="13"/>
      <c r="AX829" s="176" t="str">
        <f>IF(D829="","*",IFERROR(IF(ISODD(COUNT(AR829:AW829)),"ERRO",SUM((AS829-AR829),(AU829-AT829),(AW829-AV829))),"ERRO"))</f>
        <v>*</v>
      </c>
      <c r="AY829" s="153"/>
      <c r="AZ829" s="109"/>
      <c r="BA829" s="9" t="str">
        <f>IFERROR(_xlfn.XLOOKUP(AH829, BS_ATIVIDADE[ATIVIDADE],BS_ATIVIDADE[UNIDADE] ), "*")</f>
        <v>*</v>
      </c>
      <c r="BB829" s="12" t="str" cm="1">
        <f t="array" ref="BB8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29" s="12" t="str" cm="1">
        <f t="array" ref="BC8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29" s="10" t="str" cm="1">
        <f t="array" ref="BD8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29" s="150"/>
      <c r="BF829" s="15"/>
      <c r="BG829" s="16"/>
      <c r="BH829" s="16"/>
      <c r="BI829" s="16"/>
      <c r="BJ829" s="17"/>
      <c r="BK829" s="15"/>
      <c r="BL829" s="130"/>
      <c r="BM829" s="130"/>
      <c r="BN829" s="130"/>
      <c r="BO829" s="17"/>
      <c r="BP829" s="11" t="str">
        <f t="shared" si="42"/>
        <v>Aderente</v>
      </c>
      <c r="BQ829" s="18" t="str">
        <f>IF(OR(B829="",E829=""),"*",AX829/O829)</f>
        <v>*</v>
      </c>
      <c r="BR829" s="18" t="str">
        <f>IF(OR(B829="",E829=""),"*",AZ829/P829)</f>
        <v>*</v>
      </c>
      <c r="BS829" s="210" t="str">
        <f t="shared" si="43"/>
        <v/>
      </c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</row>
    <row r="830" spans="1:122">
      <c r="A830" s="45" t="str">
        <f t="shared" si="41"/>
        <v/>
      </c>
      <c r="B830" s="102"/>
      <c r="C830" s="134" t="str">
        <f>IF(BS_CONTROLE[[#This Row],[DATA]]="","",WEEKNUM(BS_CONTROLE[[#This Row],[DATA]]))</f>
        <v/>
      </c>
      <c r="D830" s="104"/>
      <c r="E830" s="126"/>
      <c r="F830" s="142" t="str">
        <f>IF(D830="","*",VLOOKUP(E830,BS_ATIVIDADE[],3,FALSE))</f>
        <v>*</v>
      </c>
      <c r="G830" s="106"/>
      <c r="H830" s="106"/>
      <c r="I830" s="105"/>
      <c r="J830" s="105"/>
      <c r="K830" s="105"/>
      <c r="L830" s="127" t="str" cm="1">
        <f t="array" ref="L8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0" s="127" t="str" cm="1">
        <f t="array" ref="M8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0" s="106"/>
      <c r="O830" s="106"/>
      <c r="P830" s="105"/>
      <c r="Q830" s="9" t="str">
        <f>IF(E830=0, "*", IFERROR(_xlfn.XLOOKUP(E830, BS_ATIVIDADE[ATIVIDADE], BS_ATIVIDADE[UNIDADE]), "*"))</f>
        <v>*</v>
      </c>
      <c r="R830" s="128" t="str" cm="1">
        <f t="array" ref="R8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0" s="128" t="str" cm="1">
        <f t="array" ref="S8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0" s="10" t="str" cm="1">
        <f t="array" ref="T8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0" s="105"/>
      <c r="V830" s="151"/>
      <c r="W830" s="104"/>
      <c r="X830" s="129"/>
      <c r="Y830" s="104"/>
      <c r="Z830" s="105"/>
      <c r="AA830" s="103"/>
      <c r="AB830" s="152"/>
      <c r="AC830" s="107"/>
      <c r="AD830" s="105"/>
      <c r="AE830" s="105"/>
      <c r="AF830" s="105"/>
      <c r="AG830" s="14"/>
      <c r="AH830" s="126" t="str">
        <f>IF(BS_CONTROLE[[#This Row],[Atividade]]=0, "-", BS_CONTROLE[[#This Row],[Atividade]])</f>
        <v>-</v>
      </c>
      <c r="AI830" s="8" t="str">
        <f>IF(BS_CONTROLE[[#This Row],[Atividade]]=0, "-", BS_CONTROLE[[#This Row],[Atividade]])</f>
        <v>-</v>
      </c>
      <c r="AJ830" s="30">
        <f>BS_CONTROLE[[#This Row],[Local - Partida]]</f>
        <v>0</v>
      </c>
      <c r="AK830" s="30">
        <f>BS_CONTROLE[[#This Row],[Local - Encerramento]]</f>
        <v>0</v>
      </c>
      <c r="AL830" s="105" t="str">
        <f>IF(BS_CONTROLE[[#This Row],[Entre - Estações]]=0, "-", BS_CONTROLE[[#This Row],[Entre - Estações]])</f>
        <v>-</v>
      </c>
      <c r="AM830" s="105" t="str">
        <f>IF(BS_CONTROLE[[#This Row],[SB]]=0, "-", BS_CONTROLE[[#This Row],[SB]])</f>
        <v>-</v>
      </c>
      <c r="AN830" s="105" t="str">
        <f>IF(BS_CONTROLE[[#This Row],[SUB]]=0, "-", BS_CONTROLE[[#This Row],[SUB]])</f>
        <v>-</v>
      </c>
      <c r="AO830" s="105">
        <f>BS_CONTROLE[[#This Row],[KM - Inicio]]</f>
        <v>0</v>
      </c>
      <c r="AP830" s="105">
        <f>BS_CONTROLE[[#This Row],[KM - Inicio]]</f>
        <v>0</v>
      </c>
      <c r="AQ830" s="108"/>
      <c r="AR830" s="108"/>
      <c r="AS830" s="108"/>
      <c r="AT830" s="135"/>
      <c r="AU830" s="135"/>
      <c r="AV830" s="13"/>
      <c r="AW830" s="13"/>
      <c r="AX830" s="176" t="str">
        <f>IF(D830="","*",IFERROR(IF(ISODD(COUNT(AR830:AW830)),"ERRO",SUM((AS830-AR830),(AU830-AT830),(AW830-AV830))),"ERRO"))</f>
        <v>*</v>
      </c>
      <c r="AY830" s="153"/>
      <c r="AZ830" s="109"/>
      <c r="BA830" s="9" t="str">
        <f>IFERROR(_xlfn.XLOOKUP(AH830, BS_ATIVIDADE[ATIVIDADE],BS_ATIVIDADE[UNIDADE] ), "*")</f>
        <v>*</v>
      </c>
      <c r="BB830" s="12" t="str" cm="1">
        <f t="array" ref="BB8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0" s="12" t="str" cm="1">
        <f t="array" ref="BC8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0" s="10" t="str" cm="1">
        <f t="array" ref="BD8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0" s="150"/>
      <c r="BF830" s="15"/>
      <c r="BG830" s="16"/>
      <c r="BH830" s="16"/>
      <c r="BI830" s="16"/>
      <c r="BJ830" s="17"/>
      <c r="BK830" s="15"/>
      <c r="BL830" s="130"/>
      <c r="BM830" s="130"/>
      <c r="BN830" s="130"/>
      <c r="BO830" s="17"/>
      <c r="BP830" s="11" t="str">
        <f t="shared" si="42"/>
        <v>Aderente</v>
      </c>
      <c r="BQ830" s="18" t="str">
        <f>IF(OR(B830="",E830=""),"*",AX830/O830)</f>
        <v>*</v>
      </c>
      <c r="BR830" s="18" t="str">
        <f>IF(OR(B830="",E830=""),"*",AZ830/P830)</f>
        <v>*</v>
      </c>
      <c r="BS830" s="210" t="str">
        <f t="shared" si="43"/>
        <v/>
      </c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</row>
    <row r="831" spans="1:122">
      <c r="A831" s="45" t="str">
        <f t="shared" ref="A831:A894" si="44">D831&amp;B831</f>
        <v/>
      </c>
      <c r="B831" s="102"/>
      <c r="C831" s="134" t="str">
        <f>IF(BS_CONTROLE[[#This Row],[DATA]]="","",WEEKNUM(BS_CONTROLE[[#This Row],[DATA]]))</f>
        <v/>
      </c>
      <c r="D831" s="104"/>
      <c r="E831" s="126"/>
      <c r="F831" s="142" t="str">
        <f>IF(D831="","*",VLOOKUP(E831,BS_ATIVIDADE[],3,FALSE))</f>
        <v>*</v>
      </c>
      <c r="G831" s="106"/>
      <c r="H831" s="106"/>
      <c r="I831" s="105"/>
      <c r="J831" s="105"/>
      <c r="K831" s="105"/>
      <c r="L831" s="127" t="str" cm="1">
        <f t="array" ref="L8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1" s="127" t="str" cm="1">
        <f t="array" ref="M8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1" s="106"/>
      <c r="O831" s="106"/>
      <c r="P831" s="105"/>
      <c r="Q831" s="9" t="str">
        <f>IF(E831=0, "*", IFERROR(_xlfn.XLOOKUP(E831, BS_ATIVIDADE[ATIVIDADE], BS_ATIVIDADE[UNIDADE]), "*"))</f>
        <v>*</v>
      </c>
      <c r="R831" s="128" t="str" cm="1">
        <f t="array" ref="R8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1" s="128" t="str" cm="1">
        <f t="array" ref="S8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1" s="10" t="str" cm="1">
        <f t="array" ref="T8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1" s="105"/>
      <c r="V831" s="151"/>
      <c r="W831" s="104"/>
      <c r="X831" s="129"/>
      <c r="Y831" s="104"/>
      <c r="Z831" s="105"/>
      <c r="AA831" s="103"/>
      <c r="AB831" s="152"/>
      <c r="AC831" s="107"/>
      <c r="AD831" s="105"/>
      <c r="AE831" s="105"/>
      <c r="AF831" s="105"/>
      <c r="AG831" s="14"/>
      <c r="AH831" s="126" t="str">
        <f>IF(BS_CONTROLE[[#This Row],[Atividade]]=0, "-", BS_CONTROLE[[#This Row],[Atividade]])</f>
        <v>-</v>
      </c>
      <c r="AI831" s="8" t="str">
        <f>IF(BS_CONTROLE[[#This Row],[Atividade]]=0, "-", BS_CONTROLE[[#This Row],[Atividade]])</f>
        <v>-</v>
      </c>
      <c r="AJ831" s="30">
        <f>BS_CONTROLE[[#This Row],[Local - Partida]]</f>
        <v>0</v>
      </c>
      <c r="AK831" s="30">
        <f>BS_CONTROLE[[#This Row],[Local - Encerramento]]</f>
        <v>0</v>
      </c>
      <c r="AL831" s="105" t="str">
        <f>IF(BS_CONTROLE[[#This Row],[Entre - Estações]]=0, "-", BS_CONTROLE[[#This Row],[Entre - Estações]])</f>
        <v>-</v>
      </c>
      <c r="AM831" s="105" t="str">
        <f>IF(BS_CONTROLE[[#This Row],[SB]]=0, "-", BS_CONTROLE[[#This Row],[SB]])</f>
        <v>-</v>
      </c>
      <c r="AN831" s="105" t="str">
        <f>IF(BS_CONTROLE[[#This Row],[SUB]]=0, "-", BS_CONTROLE[[#This Row],[SUB]])</f>
        <v>-</v>
      </c>
      <c r="AO831" s="105">
        <f>BS_CONTROLE[[#This Row],[KM - Inicio]]</f>
        <v>0</v>
      </c>
      <c r="AP831" s="105">
        <f>BS_CONTROLE[[#This Row],[KM - Inicio]]</f>
        <v>0</v>
      </c>
      <c r="AQ831" s="108"/>
      <c r="AR831" s="108"/>
      <c r="AS831" s="108"/>
      <c r="AT831" s="135"/>
      <c r="AU831" s="135"/>
      <c r="AV831" s="13"/>
      <c r="AW831" s="13"/>
      <c r="AX831" s="176" t="str">
        <f>IF(D831="","*",IFERROR(IF(ISODD(COUNT(AR831:AW831)),"ERRO",SUM((AS831-AR831),(AU831-AT831),(AW831-AV831))),"ERRO"))</f>
        <v>*</v>
      </c>
      <c r="AY831" s="153"/>
      <c r="AZ831" s="109"/>
      <c r="BA831" s="9" t="str">
        <f>IFERROR(_xlfn.XLOOKUP(AH831, BS_ATIVIDADE[ATIVIDADE],BS_ATIVIDADE[UNIDADE] ), "*")</f>
        <v>*</v>
      </c>
      <c r="BB831" s="12" t="str" cm="1">
        <f t="array" ref="BB8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1" s="12" t="str" cm="1">
        <f t="array" ref="BC8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1" s="10" t="str" cm="1">
        <f t="array" ref="BD8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1" s="150"/>
      <c r="BF831" s="15"/>
      <c r="BG831" s="16"/>
      <c r="BH831" s="16"/>
      <c r="BI831" s="16"/>
      <c r="BJ831" s="17"/>
      <c r="BK831" s="15"/>
      <c r="BL831" s="130"/>
      <c r="BM831" s="130"/>
      <c r="BN831" s="130"/>
      <c r="BO831" s="17"/>
      <c r="BP831" s="11" t="str">
        <f t="shared" ref="BP831:BP894" si="45">IF(AND(BQ831&lt;1,BR831&lt;1),"Produção e Intervalo",IF(BQ831&lt;1,"Intervalo",IF(BR831&lt;1,"Produção","Aderente")))</f>
        <v>Aderente</v>
      </c>
      <c r="BQ831" s="18" t="str">
        <f>IF(OR(B831="",E831=""),"*",AX831/O831)</f>
        <v>*</v>
      </c>
      <c r="BR831" s="18" t="str">
        <f>IF(OR(B831="",E831=""),"*",AZ831/P831)</f>
        <v>*</v>
      </c>
      <c r="BS831" s="210" t="str">
        <f t="shared" ref="BS831:BS894" si="46">IF(BM831="","",SUBSTITUTE(BL831," ","")&amp;SUBSTITUTE(BM831," ",""))</f>
        <v/>
      </c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</row>
    <row r="832" spans="1:122">
      <c r="A832" s="45" t="str">
        <f t="shared" si="44"/>
        <v/>
      </c>
      <c r="B832" s="102"/>
      <c r="C832" s="134" t="str">
        <f>IF(BS_CONTROLE[[#This Row],[DATA]]="","",WEEKNUM(BS_CONTROLE[[#This Row],[DATA]]))</f>
        <v/>
      </c>
      <c r="D832" s="104"/>
      <c r="E832" s="126"/>
      <c r="F832" s="142" t="str">
        <f>IF(D832="","*",VLOOKUP(E832,BS_ATIVIDADE[],3,FALSE))</f>
        <v>*</v>
      </c>
      <c r="G832" s="106"/>
      <c r="H832" s="106"/>
      <c r="I832" s="105"/>
      <c r="J832" s="105"/>
      <c r="K832" s="105"/>
      <c r="L832" s="127" t="str" cm="1">
        <f t="array" ref="L8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2" s="127" t="str" cm="1">
        <f t="array" ref="M8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2" s="106"/>
      <c r="O832" s="106"/>
      <c r="P832" s="105"/>
      <c r="Q832" s="9" t="str">
        <f>IF(E832=0, "*", IFERROR(_xlfn.XLOOKUP(E832, BS_ATIVIDADE[ATIVIDADE], BS_ATIVIDADE[UNIDADE]), "*"))</f>
        <v>*</v>
      </c>
      <c r="R832" s="128" t="str" cm="1">
        <f t="array" ref="R8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2" s="128" t="str" cm="1">
        <f t="array" ref="S8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2" s="10" t="str" cm="1">
        <f t="array" ref="T8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2" s="105"/>
      <c r="V832" s="151"/>
      <c r="W832" s="104"/>
      <c r="X832" s="129"/>
      <c r="Y832" s="104"/>
      <c r="Z832" s="105"/>
      <c r="AA832" s="103"/>
      <c r="AB832" s="152"/>
      <c r="AC832" s="107"/>
      <c r="AD832" s="105"/>
      <c r="AE832" s="105"/>
      <c r="AF832" s="105"/>
      <c r="AG832" s="14"/>
      <c r="AH832" s="126" t="str">
        <f>IF(BS_CONTROLE[[#This Row],[Atividade]]=0, "-", BS_CONTROLE[[#This Row],[Atividade]])</f>
        <v>-</v>
      </c>
      <c r="AI832" s="8" t="str">
        <f>IF(BS_CONTROLE[[#This Row],[Atividade]]=0, "-", BS_CONTROLE[[#This Row],[Atividade]])</f>
        <v>-</v>
      </c>
      <c r="AJ832" s="30">
        <f>BS_CONTROLE[[#This Row],[Local - Partida]]</f>
        <v>0</v>
      </c>
      <c r="AK832" s="30">
        <f>BS_CONTROLE[[#This Row],[Local - Encerramento]]</f>
        <v>0</v>
      </c>
      <c r="AL832" s="105" t="str">
        <f>IF(BS_CONTROLE[[#This Row],[Entre - Estações]]=0, "-", BS_CONTROLE[[#This Row],[Entre - Estações]])</f>
        <v>-</v>
      </c>
      <c r="AM832" s="105" t="str">
        <f>IF(BS_CONTROLE[[#This Row],[SB]]=0, "-", BS_CONTROLE[[#This Row],[SB]])</f>
        <v>-</v>
      </c>
      <c r="AN832" s="105" t="str">
        <f>IF(BS_CONTROLE[[#This Row],[SUB]]=0, "-", BS_CONTROLE[[#This Row],[SUB]])</f>
        <v>-</v>
      </c>
      <c r="AO832" s="105">
        <f>BS_CONTROLE[[#This Row],[KM - Inicio]]</f>
        <v>0</v>
      </c>
      <c r="AP832" s="105">
        <f>BS_CONTROLE[[#This Row],[KM - Inicio]]</f>
        <v>0</v>
      </c>
      <c r="AQ832" s="108"/>
      <c r="AR832" s="108"/>
      <c r="AS832" s="108"/>
      <c r="AT832" s="135"/>
      <c r="AU832" s="135"/>
      <c r="AV832" s="13"/>
      <c r="AW832" s="13"/>
      <c r="AX832" s="176" t="str">
        <f>IF(D832="","*",IFERROR(IF(ISODD(COUNT(AR832:AW832)),"ERRO",SUM((AS832-AR832),(AU832-AT832),(AW832-AV832))),"ERRO"))</f>
        <v>*</v>
      </c>
      <c r="AY832" s="153"/>
      <c r="AZ832" s="109"/>
      <c r="BA832" s="9" t="str">
        <f>IFERROR(_xlfn.XLOOKUP(AH832, BS_ATIVIDADE[ATIVIDADE],BS_ATIVIDADE[UNIDADE] ), "*")</f>
        <v>*</v>
      </c>
      <c r="BB832" s="12" t="str" cm="1">
        <f t="array" ref="BB8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2" s="12" t="str" cm="1">
        <f t="array" ref="BC8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2" s="10" t="str" cm="1">
        <f t="array" ref="BD8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2" s="150"/>
      <c r="BF832" s="15"/>
      <c r="BG832" s="16"/>
      <c r="BH832" s="16"/>
      <c r="BI832" s="16"/>
      <c r="BJ832" s="17"/>
      <c r="BK832" s="15"/>
      <c r="BL832" s="130"/>
      <c r="BM832" s="130"/>
      <c r="BN832" s="130"/>
      <c r="BO832" s="17"/>
      <c r="BP832" s="11" t="str">
        <f t="shared" si="45"/>
        <v>Aderente</v>
      </c>
      <c r="BQ832" s="18" t="str">
        <f>IF(OR(B832="",E832=""),"*",AX832/O832)</f>
        <v>*</v>
      </c>
      <c r="BR832" s="18" t="str">
        <f>IF(OR(B832="",E832=""),"*",AZ832/P832)</f>
        <v>*</v>
      </c>
      <c r="BS832" s="210" t="str">
        <f t="shared" si="46"/>
        <v/>
      </c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</row>
    <row r="833" spans="1:122">
      <c r="A833" s="45" t="str">
        <f t="shared" si="44"/>
        <v/>
      </c>
      <c r="B833" s="102"/>
      <c r="C833" s="134" t="str">
        <f>IF(BS_CONTROLE[[#This Row],[DATA]]="","",WEEKNUM(BS_CONTROLE[[#This Row],[DATA]]))</f>
        <v/>
      </c>
      <c r="D833" s="104"/>
      <c r="E833" s="126"/>
      <c r="F833" s="142" t="str">
        <f>IF(D833="","*",VLOOKUP(E833,BS_ATIVIDADE[],3,FALSE))</f>
        <v>*</v>
      </c>
      <c r="G833" s="106"/>
      <c r="H833" s="106"/>
      <c r="I833" s="105"/>
      <c r="J833" s="105"/>
      <c r="K833" s="105"/>
      <c r="L833" s="127" t="str" cm="1">
        <f t="array" ref="L8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3" s="127" t="str" cm="1">
        <f t="array" ref="M8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3" s="106"/>
      <c r="O833" s="106"/>
      <c r="P833" s="105"/>
      <c r="Q833" s="9" t="str">
        <f>IF(E833=0, "*", IFERROR(_xlfn.XLOOKUP(E833, BS_ATIVIDADE[ATIVIDADE], BS_ATIVIDADE[UNIDADE]), "*"))</f>
        <v>*</v>
      </c>
      <c r="R833" s="128" t="str" cm="1">
        <f t="array" ref="R8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3" s="128" t="str" cm="1">
        <f t="array" ref="S8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3" s="10" t="str" cm="1">
        <f t="array" ref="T8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3" s="105"/>
      <c r="V833" s="151"/>
      <c r="W833" s="104"/>
      <c r="X833" s="129"/>
      <c r="Y833" s="104"/>
      <c r="Z833" s="105"/>
      <c r="AA833" s="103"/>
      <c r="AB833" s="152"/>
      <c r="AC833" s="107"/>
      <c r="AD833" s="105"/>
      <c r="AE833" s="105"/>
      <c r="AF833" s="105"/>
      <c r="AG833" s="14"/>
      <c r="AH833" s="126" t="str">
        <f>IF(BS_CONTROLE[[#This Row],[Atividade]]=0, "-", BS_CONTROLE[[#This Row],[Atividade]])</f>
        <v>-</v>
      </c>
      <c r="AI833" s="8" t="str">
        <f>IF(BS_CONTROLE[[#This Row],[Atividade]]=0, "-", BS_CONTROLE[[#This Row],[Atividade]])</f>
        <v>-</v>
      </c>
      <c r="AJ833" s="30">
        <f>BS_CONTROLE[[#This Row],[Local - Partida]]</f>
        <v>0</v>
      </c>
      <c r="AK833" s="30">
        <f>BS_CONTROLE[[#This Row],[Local - Encerramento]]</f>
        <v>0</v>
      </c>
      <c r="AL833" s="105" t="str">
        <f>IF(BS_CONTROLE[[#This Row],[Entre - Estações]]=0, "-", BS_CONTROLE[[#This Row],[Entre - Estações]])</f>
        <v>-</v>
      </c>
      <c r="AM833" s="105" t="str">
        <f>IF(BS_CONTROLE[[#This Row],[SB]]=0, "-", BS_CONTROLE[[#This Row],[SB]])</f>
        <v>-</v>
      </c>
      <c r="AN833" s="105" t="str">
        <f>IF(BS_CONTROLE[[#This Row],[SUB]]=0, "-", BS_CONTROLE[[#This Row],[SUB]])</f>
        <v>-</v>
      </c>
      <c r="AO833" s="105">
        <f>BS_CONTROLE[[#This Row],[KM - Inicio]]</f>
        <v>0</v>
      </c>
      <c r="AP833" s="105">
        <f>BS_CONTROLE[[#This Row],[KM - Inicio]]</f>
        <v>0</v>
      </c>
      <c r="AQ833" s="108"/>
      <c r="AR833" s="108"/>
      <c r="AS833" s="108"/>
      <c r="AT833" s="135"/>
      <c r="AU833" s="135"/>
      <c r="AV833" s="13"/>
      <c r="AW833" s="13"/>
      <c r="AX833" s="176" t="str">
        <f>IF(D833="","*",IFERROR(IF(ISODD(COUNT(AR833:AW833)),"ERRO",SUM((AS833-AR833),(AU833-AT833),(AW833-AV833))),"ERRO"))</f>
        <v>*</v>
      </c>
      <c r="AY833" s="153"/>
      <c r="AZ833" s="109"/>
      <c r="BA833" s="9" t="str">
        <f>IFERROR(_xlfn.XLOOKUP(AH833, BS_ATIVIDADE[ATIVIDADE],BS_ATIVIDADE[UNIDADE] ), "*")</f>
        <v>*</v>
      </c>
      <c r="BB833" s="12" t="str" cm="1">
        <f t="array" ref="BB8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3" s="12" t="str" cm="1">
        <f t="array" ref="BC8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3" s="10" t="str" cm="1">
        <f t="array" ref="BD8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3" s="150"/>
      <c r="BF833" s="15"/>
      <c r="BG833" s="16"/>
      <c r="BH833" s="16"/>
      <c r="BI833" s="16"/>
      <c r="BJ833" s="17"/>
      <c r="BK833" s="15"/>
      <c r="BL833" s="130"/>
      <c r="BM833" s="130"/>
      <c r="BN833" s="130"/>
      <c r="BO833" s="17"/>
      <c r="BP833" s="11" t="str">
        <f t="shared" si="45"/>
        <v>Aderente</v>
      </c>
      <c r="BQ833" s="18" t="str">
        <f>IF(OR(B833="",E833=""),"*",AX833/O833)</f>
        <v>*</v>
      </c>
      <c r="BR833" s="18" t="str">
        <f>IF(OR(B833="",E833=""),"*",AZ833/P833)</f>
        <v>*</v>
      </c>
      <c r="BS833" s="210" t="str">
        <f t="shared" si="46"/>
        <v/>
      </c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</row>
    <row r="834" spans="1:122">
      <c r="A834" s="45" t="str">
        <f t="shared" si="44"/>
        <v/>
      </c>
      <c r="B834" s="102"/>
      <c r="C834" s="134" t="str">
        <f>IF(BS_CONTROLE[[#This Row],[DATA]]="","",WEEKNUM(BS_CONTROLE[[#This Row],[DATA]]))</f>
        <v/>
      </c>
      <c r="D834" s="104"/>
      <c r="E834" s="126"/>
      <c r="F834" s="142" t="str">
        <f>IF(D834="","*",VLOOKUP(E834,BS_ATIVIDADE[],3,FALSE))</f>
        <v>*</v>
      </c>
      <c r="G834" s="106"/>
      <c r="H834" s="106"/>
      <c r="I834" s="105"/>
      <c r="J834" s="105"/>
      <c r="K834" s="105"/>
      <c r="L834" s="127" t="str" cm="1">
        <f t="array" ref="L8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4" s="127" t="str" cm="1">
        <f t="array" ref="M8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4" s="106"/>
      <c r="O834" s="106"/>
      <c r="P834" s="105"/>
      <c r="Q834" s="9" t="str">
        <f>IF(E834=0, "*", IFERROR(_xlfn.XLOOKUP(E834, BS_ATIVIDADE[ATIVIDADE], BS_ATIVIDADE[UNIDADE]), "*"))</f>
        <v>*</v>
      </c>
      <c r="R834" s="128" t="str" cm="1">
        <f t="array" ref="R8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4" s="128" t="str" cm="1">
        <f t="array" ref="S8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4" s="10" t="str" cm="1">
        <f t="array" ref="T8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4" s="105"/>
      <c r="V834" s="151"/>
      <c r="W834" s="104"/>
      <c r="X834" s="129"/>
      <c r="Y834" s="104"/>
      <c r="Z834" s="105"/>
      <c r="AA834" s="103"/>
      <c r="AB834" s="152"/>
      <c r="AC834" s="107"/>
      <c r="AD834" s="105"/>
      <c r="AE834" s="105"/>
      <c r="AF834" s="105"/>
      <c r="AG834" s="14"/>
      <c r="AH834" s="126" t="str">
        <f>IF(BS_CONTROLE[[#This Row],[Atividade]]=0, "-", BS_CONTROLE[[#This Row],[Atividade]])</f>
        <v>-</v>
      </c>
      <c r="AI834" s="8" t="str">
        <f>IF(BS_CONTROLE[[#This Row],[Atividade]]=0, "-", BS_CONTROLE[[#This Row],[Atividade]])</f>
        <v>-</v>
      </c>
      <c r="AJ834" s="30">
        <f>BS_CONTROLE[[#This Row],[Local - Partida]]</f>
        <v>0</v>
      </c>
      <c r="AK834" s="30">
        <f>BS_CONTROLE[[#This Row],[Local - Encerramento]]</f>
        <v>0</v>
      </c>
      <c r="AL834" s="105" t="str">
        <f>IF(BS_CONTROLE[[#This Row],[Entre - Estações]]=0, "-", BS_CONTROLE[[#This Row],[Entre - Estações]])</f>
        <v>-</v>
      </c>
      <c r="AM834" s="105" t="str">
        <f>IF(BS_CONTROLE[[#This Row],[SB]]=0, "-", BS_CONTROLE[[#This Row],[SB]])</f>
        <v>-</v>
      </c>
      <c r="AN834" s="105" t="str">
        <f>IF(BS_CONTROLE[[#This Row],[SUB]]=0, "-", BS_CONTROLE[[#This Row],[SUB]])</f>
        <v>-</v>
      </c>
      <c r="AO834" s="105">
        <f>BS_CONTROLE[[#This Row],[KM - Inicio]]</f>
        <v>0</v>
      </c>
      <c r="AP834" s="105">
        <f>BS_CONTROLE[[#This Row],[KM - Inicio]]</f>
        <v>0</v>
      </c>
      <c r="AQ834" s="108"/>
      <c r="AR834" s="108"/>
      <c r="AS834" s="108"/>
      <c r="AT834" s="135"/>
      <c r="AU834" s="135"/>
      <c r="AV834" s="13"/>
      <c r="AW834" s="13"/>
      <c r="AX834" s="176" t="str">
        <f>IF(D834="","*",IFERROR(IF(ISODD(COUNT(AR834:AW834)),"ERRO",SUM((AS834-AR834),(AU834-AT834),(AW834-AV834))),"ERRO"))</f>
        <v>*</v>
      </c>
      <c r="AY834" s="153"/>
      <c r="AZ834" s="109"/>
      <c r="BA834" s="9" t="str">
        <f>IFERROR(_xlfn.XLOOKUP(AH834, BS_ATIVIDADE[ATIVIDADE],BS_ATIVIDADE[UNIDADE] ), "*")</f>
        <v>*</v>
      </c>
      <c r="BB834" s="12" t="str" cm="1">
        <f t="array" ref="BB8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4" s="12" t="str" cm="1">
        <f t="array" ref="BC8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4" s="10" t="str" cm="1">
        <f t="array" ref="BD8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4" s="150"/>
      <c r="BF834" s="15"/>
      <c r="BG834" s="16"/>
      <c r="BH834" s="16"/>
      <c r="BI834" s="16"/>
      <c r="BJ834" s="17"/>
      <c r="BK834" s="15"/>
      <c r="BL834" s="130"/>
      <c r="BM834" s="130"/>
      <c r="BN834" s="130"/>
      <c r="BO834" s="17"/>
      <c r="BP834" s="11" t="str">
        <f t="shared" si="45"/>
        <v>Aderente</v>
      </c>
      <c r="BQ834" s="18" t="str">
        <f>IF(OR(B834="",E834=""),"*",AX834/O834)</f>
        <v>*</v>
      </c>
      <c r="BR834" s="18" t="str">
        <f>IF(OR(B834="",E834=""),"*",AZ834/P834)</f>
        <v>*</v>
      </c>
      <c r="BS834" s="210" t="str">
        <f t="shared" si="46"/>
        <v/>
      </c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</row>
    <row r="835" spans="1:122">
      <c r="A835" s="45" t="str">
        <f t="shared" si="44"/>
        <v/>
      </c>
      <c r="B835" s="102"/>
      <c r="C835" s="134" t="str">
        <f>IF(BS_CONTROLE[[#This Row],[DATA]]="","",WEEKNUM(BS_CONTROLE[[#This Row],[DATA]]))</f>
        <v/>
      </c>
      <c r="D835" s="104"/>
      <c r="E835" s="126"/>
      <c r="F835" s="142" t="str">
        <f>IF(D835="","*",VLOOKUP(E835,BS_ATIVIDADE[],3,FALSE))</f>
        <v>*</v>
      </c>
      <c r="G835" s="106"/>
      <c r="H835" s="106"/>
      <c r="I835" s="105"/>
      <c r="J835" s="105"/>
      <c r="K835" s="105"/>
      <c r="L835" s="127" t="str" cm="1">
        <f t="array" ref="L8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5" s="127" t="str" cm="1">
        <f t="array" ref="M8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5" s="106"/>
      <c r="O835" s="106"/>
      <c r="P835" s="105"/>
      <c r="Q835" s="9" t="str">
        <f>IF(E835=0, "*", IFERROR(_xlfn.XLOOKUP(E835, BS_ATIVIDADE[ATIVIDADE], BS_ATIVIDADE[UNIDADE]), "*"))</f>
        <v>*</v>
      </c>
      <c r="R835" s="128" t="str" cm="1">
        <f t="array" ref="R8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5" s="128" t="str" cm="1">
        <f t="array" ref="S8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5" s="10" t="str" cm="1">
        <f t="array" ref="T8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5" s="105"/>
      <c r="V835" s="151"/>
      <c r="W835" s="104"/>
      <c r="X835" s="129"/>
      <c r="Y835" s="104"/>
      <c r="Z835" s="105"/>
      <c r="AA835" s="103"/>
      <c r="AB835" s="152"/>
      <c r="AC835" s="107"/>
      <c r="AD835" s="105"/>
      <c r="AE835" s="105"/>
      <c r="AF835" s="105"/>
      <c r="AG835" s="14"/>
      <c r="AH835" s="126" t="str">
        <f>IF(BS_CONTROLE[[#This Row],[Atividade]]=0, "-", BS_CONTROLE[[#This Row],[Atividade]])</f>
        <v>-</v>
      </c>
      <c r="AI835" s="8" t="str">
        <f>IF(BS_CONTROLE[[#This Row],[Atividade]]=0, "-", BS_CONTROLE[[#This Row],[Atividade]])</f>
        <v>-</v>
      </c>
      <c r="AJ835" s="30">
        <f>BS_CONTROLE[[#This Row],[Local - Partida]]</f>
        <v>0</v>
      </c>
      <c r="AK835" s="30">
        <f>BS_CONTROLE[[#This Row],[Local - Encerramento]]</f>
        <v>0</v>
      </c>
      <c r="AL835" s="105" t="str">
        <f>IF(BS_CONTROLE[[#This Row],[Entre - Estações]]=0, "-", BS_CONTROLE[[#This Row],[Entre - Estações]])</f>
        <v>-</v>
      </c>
      <c r="AM835" s="105" t="str">
        <f>IF(BS_CONTROLE[[#This Row],[SB]]=0, "-", BS_CONTROLE[[#This Row],[SB]])</f>
        <v>-</v>
      </c>
      <c r="AN835" s="105" t="str">
        <f>IF(BS_CONTROLE[[#This Row],[SUB]]=0, "-", BS_CONTROLE[[#This Row],[SUB]])</f>
        <v>-</v>
      </c>
      <c r="AO835" s="105">
        <f>BS_CONTROLE[[#This Row],[KM - Inicio]]</f>
        <v>0</v>
      </c>
      <c r="AP835" s="105">
        <f>BS_CONTROLE[[#This Row],[KM - Inicio]]</f>
        <v>0</v>
      </c>
      <c r="AQ835" s="108"/>
      <c r="AR835" s="108"/>
      <c r="AS835" s="108"/>
      <c r="AT835" s="135"/>
      <c r="AU835" s="135"/>
      <c r="AV835" s="13"/>
      <c r="AW835" s="13"/>
      <c r="AX835" s="176" t="str">
        <f>IF(D835="","*",IFERROR(IF(ISODD(COUNT(AR835:AW835)),"ERRO",SUM((AS835-AR835),(AU835-AT835),(AW835-AV835))),"ERRO"))</f>
        <v>*</v>
      </c>
      <c r="AY835" s="153"/>
      <c r="AZ835" s="109"/>
      <c r="BA835" s="9" t="str">
        <f>IFERROR(_xlfn.XLOOKUP(AH835, BS_ATIVIDADE[ATIVIDADE],BS_ATIVIDADE[UNIDADE] ), "*")</f>
        <v>*</v>
      </c>
      <c r="BB835" s="12" t="str" cm="1">
        <f t="array" ref="BB8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5" s="12" t="str" cm="1">
        <f t="array" ref="BC8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5" s="10" t="str" cm="1">
        <f t="array" ref="BD8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5" s="150"/>
      <c r="BF835" s="15"/>
      <c r="BG835" s="16"/>
      <c r="BH835" s="16"/>
      <c r="BI835" s="16"/>
      <c r="BJ835" s="17"/>
      <c r="BK835" s="15"/>
      <c r="BL835" s="130"/>
      <c r="BM835" s="130"/>
      <c r="BN835" s="130"/>
      <c r="BO835" s="17"/>
      <c r="BP835" s="11" t="str">
        <f t="shared" si="45"/>
        <v>Aderente</v>
      </c>
      <c r="BQ835" s="18" t="str">
        <f>IF(OR(B835="",E835=""),"*",AX835/O835)</f>
        <v>*</v>
      </c>
      <c r="BR835" s="18" t="str">
        <f>IF(OR(B835="",E835=""),"*",AZ835/P835)</f>
        <v>*</v>
      </c>
      <c r="BS835" s="210" t="str">
        <f t="shared" si="46"/>
        <v/>
      </c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</row>
    <row r="836" spans="1:122">
      <c r="A836" s="45" t="str">
        <f t="shared" si="44"/>
        <v/>
      </c>
      <c r="B836" s="102"/>
      <c r="C836" s="134" t="str">
        <f>IF(BS_CONTROLE[[#This Row],[DATA]]="","",WEEKNUM(BS_CONTROLE[[#This Row],[DATA]]))</f>
        <v/>
      </c>
      <c r="D836" s="104"/>
      <c r="E836" s="126"/>
      <c r="F836" s="142" t="str">
        <f>IF(D836="","*",VLOOKUP(E836,BS_ATIVIDADE[],3,FALSE))</f>
        <v>*</v>
      </c>
      <c r="G836" s="106"/>
      <c r="H836" s="106"/>
      <c r="I836" s="105"/>
      <c r="J836" s="105"/>
      <c r="K836" s="105"/>
      <c r="L836" s="127" t="str" cm="1">
        <f t="array" ref="L8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6" s="127" t="str" cm="1">
        <f t="array" ref="M8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6" s="106"/>
      <c r="O836" s="106"/>
      <c r="P836" s="105"/>
      <c r="Q836" s="9" t="str">
        <f>IF(E836=0, "*", IFERROR(_xlfn.XLOOKUP(E836, BS_ATIVIDADE[ATIVIDADE], BS_ATIVIDADE[UNIDADE]), "*"))</f>
        <v>*</v>
      </c>
      <c r="R836" s="128" t="str" cm="1">
        <f t="array" ref="R8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6" s="128" t="str" cm="1">
        <f t="array" ref="S8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6" s="10" t="str" cm="1">
        <f t="array" ref="T8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6" s="105"/>
      <c r="V836" s="151"/>
      <c r="W836" s="104"/>
      <c r="X836" s="129"/>
      <c r="Y836" s="104"/>
      <c r="Z836" s="105"/>
      <c r="AA836" s="103"/>
      <c r="AB836" s="152"/>
      <c r="AC836" s="107"/>
      <c r="AD836" s="105"/>
      <c r="AE836" s="105"/>
      <c r="AF836" s="105"/>
      <c r="AG836" s="14"/>
      <c r="AH836" s="126" t="str">
        <f>IF(BS_CONTROLE[[#This Row],[Atividade]]=0, "-", BS_CONTROLE[[#This Row],[Atividade]])</f>
        <v>-</v>
      </c>
      <c r="AI836" s="8" t="str">
        <f>IF(BS_CONTROLE[[#This Row],[Atividade]]=0, "-", BS_CONTROLE[[#This Row],[Atividade]])</f>
        <v>-</v>
      </c>
      <c r="AJ836" s="30">
        <f>BS_CONTROLE[[#This Row],[Local - Partida]]</f>
        <v>0</v>
      </c>
      <c r="AK836" s="30">
        <f>BS_CONTROLE[[#This Row],[Local - Encerramento]]</f>
        <v>0</v>
      </c>
      <c r="AL836" s="105" t="str">
        <f>IF(BS_CONTROLE[[#This Row],[Entre - Estações]]=0, "-", BS_CONTROLE[[#This Row],[Entre - Estações]])</f>
        <v>-</v>
      </c>
      <c r="AM836" s="105" t="str">
        <f>IF(BS_CONTROLE[[#This Row],[SB]]=0, "-", BS_CONTROLE[[#This Row],[SB]])</f>
        <v>-</v>
      </c>
      <c r="AN836" s="105" t="str">
        <f>IF(BS_CONTROLE[[#This Row],[SUB]]=0, "-", BS_CONTROLE[[#This Row],[SUB]])</f>
        <v>-</v>
      </c>
      <c r="AO836" s="105">
        <f>BS_CONTROLE[[#This Row],[KM - Inicio]]</f>
        <v>0</v>
      </c>
      <c r="AP836" s="105">
        <f>BS_CONTROLE[[#This Row],[KM - Inicio]]</f>
        <v>0</v>
      </c>
      <c r="AQ836" s="108"/>
      <c r="AR836" s="108"/>
      <c r="AS836" s="108"/>
      <c r="AT836" s="135"/>
      <c r="AU836" s="135"/>
      <c r="AV836" s="13"/>
      <c r="AW836" s="13"/>
      <c r="AX836" s="176" t="str">
        <f>IF(D836="","*",IFERROR(IF(ISODD(COUNT(AR836:AW836)),"ERRO",SUM((AS836-AR836),(AU836-AT836),(AW836-AV836))),"ERRO"))</f>
        <v>*</v>
      </c>
      <c r="AY836" s="153"/>
      <c r="AZ836" s="109"/>
      <c r="BA836" s="9" t="str">
        <f>IFERROR(_xlfn.XLOOKUP(AH836, BS_ATIVIDADE[ATIVIDADE],BS_ATIVIDADE[UNIDADE] ), "*")</f>
        <v>*</v>
      </c>
      <c r="BB836" s="12" t="str" cm="1">
        <f t="array" ref="BB8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6" s="12" t="str" cm="1">
        <f t="array" ref="BC8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6" s="10" t="str" cm="1">
        <f t="array" ref="BD8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6" s="150"/>
      <c r="BF836" s="15"/>
      <c r="BG836" s="16"/>
      <c r="BH836" s="16"/>
      <c r="BI836" s="16"/>
      <c r="BJ836" s="17"/>
      <c r="BK836" s="15"/>
      <c r="BL836" s="130"/>
      <c r="BM836" s="130"/>
      <c r="BN836" s="130"/>
      <c r="BO836" s="17"/>
      <c r="BP836" s="11" t="str">
        <f t="shared" si="45"/>
        <v>Aderente</v>
      </c>
      <c r="BQ836" s="18" t="str">
        <f>IF(OR(B836="",E836=""),"*",AX836/O836)</f>
        <v>*</v>
      </c>
      <c r="BR836" s="18" t="str">
        <f>IF(OR(B836="",E836=""),"*",AZ836/P836)</f>
        <v>*</v>
      </c>
      <c r="BS836" s="210" t="str">
        <f t="shared" si="46"/>
        <v/>
      </c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</row>
    <row r="837" spans="1:122">
      <c r="A837" s="45" t="str">
        <f t="shared" si="44"/>
        <v/>
      </c>
      <c r="B837" s="102"/>
      <c r="C837" s="134" t="str">
        <f>IF(BS_CONTROLE[[#This Row],[DATA]]="","",WEEKNUM(BS_CONTROLE[[#This Row],[DATA]]))</f>
        <v/>
      </c>
      <c r="D837" s="104"/>
      <c r="E837" s="126"/>
      <c r="F837" s="142" t="str">
        <f>IF(D837="","*",VLOOKUP(E837,BS_ATIVIDADE[],3,FALSE))</f>
        <v>*</v>
      </c>
      <c r="G837" s="106"/>
      <c r="H837" s="106"/>
      <c r="I837" s="105"/>
      <c r="J837" s="105"/>
      <c r="K837" s="105"/>
      <c r="L837" s="127" t="str" cm="1">
        <f t="array" ref="L8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7" s="127" t="str" cm="1">
        <f t="array" ref="M8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7" s="106"/>
      <c r="O837" s="106"/>
      <c r="P837" s="105"/>
      <c r="Q837" s="9" t="str">
        <f>IF(E837=0, "*", IFERROR(_xlfn.XLOOKUP(E837, BS_ATIVIDADE[ATIVIDADE], BS_ATIVIDADE[UNIDADE]), "*"))</f>
        <v>*</v>
      </c>
      <c r="R837" s="128" t="str" cm="1">
        <f t="array" ref="R8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7" s="128" t="str" cm="1">
        <f t="array" ref="S8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7" s="10" t="str" cm="1">
        <f t="array" ref="T8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7" s="105"/>
      <c r="V837" s="151"/>
      <c r="W837" s="104"/>
      <c r="X837" s="129"/>
      <c r="Y837" s="104"/>
      <c r="Z837" s="105"/>
      <c r="AA837" s="103"/>
      <c r="AB837" s="152"/>
      <c r="AC837" s="107"/>
      <c r="AD837" s="105"/>
      <c r="AE837" s="105"/>
      <c r="AF837" s="105"/>
      <c r="AG837" s="14"/>
      <c r="AH837" s="126" t="str">
        <f>IF(BS_CONTROLE[[#This Row],[Atividade]]=0, "-", BS_CONTROLE[[#This Row],[Atividade]])</f>
        <v>-</v>
      </c>
      <c r="AI837" s="8" t="str">
        <f>IF(BS_CONTROLE[[#This Row],[Atividade]]=0, "-", BS_CONTROLE[[#This Row],[Atividade]])</f>
        <v>-</v>
      </c>
      <c r="AJ837" s="30">
        <f>BS_CONTROLE[[#This Row],[Local - Partida]]</f>
        <v>0</v>
      </c>
      <c r="AK837" s="30">
        <f>BS_CONTROLE[[#This Row],[Local - Encerramento]]</f>
        <v>0</v>
      </c>
      <c r="AL837" s="105" t="str">
        <f>IF(BS_CONTROLE[[#This Row],[Entre - Estações]]=0, "-", BS_CONTROLE[[#This Row],[Entre - Estações]])</f>
        <v>-</v>
      </c>
      <c r="AM837" s="105" t="str">
        <f>IF(BS_CONTROLE[[#This Row],[SB]]=0, "-", BS_CONTROLE[[#This Row],[SB]])</f>
        <v>-</v>
      </c>
      <c r="AN837" s="105" t="str">
        <f>IF(BS_CONTROLE[[#This Row],[SUB]]=0, "-", BS_CONTROLE[[#This Row],[SUB]])</f>
        <v>-</v>
      </c>
      <c r="AO837" s="105">
        <f>BS_CONTROLE[[#This Row],[KM - Inicio]]</f>
        <v>0</v>
      </c>
      <c r="AP837" s="105">
        <f>BS_CONTROLE[[#This Row],[KM - Inicio]]</f>
        <v>0</v>
      </c>
      <c r="AQ837" s="108"/>
      <c r="AR837" s="108"/>
      <c r="AS837" s="108"/>
      <c r="AT837" s="135"/>
      <c r="AU837" s="135"/>
      <c r="AV837" s="13"/>
      <c r="AW837" s="13"/>
      <c r="AX837" s="176" t="str">
        <f>IF(D837="","*",IFERROR(IF(ISODD(COUNT(AR837:AW837)),"ERRO",SUM((AS837-AR837),(AU837-AT837),(AW837-AV837))),"ERRO"))</f>
        <v>*</v>
      </c>
      <c r="AY837" s="153"/>
      <c r="AZ837" s="109"/>
      <c r="BA837" s="9" t="str">
        <f>IFERROR(_xlfn.XLOOKUP(AH837, BS_ATIVIDADE[ATIVIDADE],BS_ATIVIDADE[UNIDADE] ), "*")</f>
        <v>*</v>
      </c>
      <c r="BB837" s="12" t="str" cm="1">
        <f t="array" ref="BB8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7" s="12" t="str" cm="1">
        <f t="array" ref="BC8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7" s="10" t="str" cm="1">
        <f t="array" ref="BD8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7" s="150"/>
      <c r="BF837" s="15"/>
      <c r="BG837" s="16"/>
      <c r="BH837" s="16"/>
      <c r="BI837" s="16"/>
      <c r="BJ837" s="17"/>
      <c r="BK837" s="15"/>
      <c r="BL837" s="130"/>
      <c r="BM837" s="130"/>
      <c r="BN837" s="130"/>
      <c r="BO837" s="17"/>
      <c r="BP837" s="11" t="str">
        <f t="shared" si="45"/>
        <v>Aderente</v>
      </c>
      <c r="BQ837" s="18" t="str">
        <f>IF(OR(B837="",E837=""),"*",AX837/O837)</f>
        <v>*</v>
      </c>
      <c r="BR837" s="18" t="str">
        <f>IF(OR(B837="",E837=""),"*",AZ837/P837)</f>
        <v>*</v>
      </c>
      <c r="BS837" s="210" t="str">
        <f t="shared" si="46"/>
        <v/>
      </c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</row>
    <row r="838" spans="1:122">
      <c r="A838" s="45" t="str">
        <f t="shared" si="44"/>
        <v/>
      </c>
      <c r="B838" s="102"/>
      <c r="C838" s="134" t="str">
        <f>IF(BS_CONTROLE[[#This Row],[DATA]]="","",WEEKNUM(BS_CONTROLE[[#This Row],[DATA]]))</f>
        <v/>
      </c>
      <c r="D838" s="104"/>
      <c r="E838" s="126"/>
      <c r="F838" s="142" t="str">
        <f>IF(D838="","*",VLOOKUP(E838,BS_ATIVIDADE[],3,FALSE))</f>
        <v>*</v>
      </c>
      <c r="G838" s="106"/>
      <c r="H838" s="106"/>
      <c r="I838" s="105"/>
      <c r="J838" s="105"/>
      <c r="K838" s="105"/>
      <c r="L838" s="127" t="str" cm="1">
        <f t="array" ref="L8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8" s="127" t="str" cm="1">
        <f t="array" ref="M8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8" s="106"/>
      <c r="O838" s="106"/>
      <c r="P838" s="105"/>
      <c r="Q838" s="9" t="str">
        <f>IF(E838=0, "*", IFERROR(_xlfn.XLOOKUP(E838, BS_ATIVIDADE[ATIVIDADE], BS_ATIVIDADE[UNIDADE]), "*"))</f>
        <v>*</v>
      </c>
      <c r="R838" s="128" t="str" cm="1">
        <f t="array" ref="R8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8" s="128" t="str" cm="1">
        <f t="array" ref="S8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8" s="10" t="str" cm="1">
        <f t="array" ref="T8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8" s="105"/>
      <c r="V838" s="151"/>
      <c r="W838" s="104"/>
      <c r="X838" s="129"/>
      <c r="Y838" s="104"/>
      <c r="Z838" s="105"/>
      <c r="AA838" s="103"/>
      <c r="AB838" s="152"/>
      <c r="AC838" s="107"/>
      <c r="AD838" s="105"/>
      <c r="AE838" s="105"/>
      <c r="AF838" s="105"/>
      <c r="AG838" s="14"/>
      <c r="AH838" s="126" t="str">
        <f>IF(BS_CONTROLE[[#This Row],[Atividade]]=0, "-", BS_CONTROLE[[#This Row],[Atividade]])</f>
        <v>-</v>
      </c>
      <c r="AI838" s="8" t="str">
        <f>IF(BS_CONTROLE[[#This Row],[Atividade]]=0, "-", BS_CONTROLE[[#This Row],[Atividade]])</f>
        <v>-</v>
      </c>
      <c r="AJ838" s="30">
        <f>BS_CONTROLE[[#This Row],[Local - Partida]]</f>
        <v>0</v>
      </c>
      <c r="AK838" s="30">
        <f>BS_CONTROLE[[#This Row],[Local - Encerramento]]</f>
        <v>0</v>
      </c>
      <c r="AL838" s="105" t="str">
        <f>IF(BS_CONTROLE[[#This Row],[Entre - Estações]]=0, "-", BS_CONTROLE[[#This Row],[Entre - Estações]])</f>
        <v>-</v>
      </c>
      <c r="AM838" s="105" t="str">
        <f>IF(BS_CONTROLE[[#This Row],[SB]]=0, "-", BS_CONTROLE[[#This Row],[SB]])</f>
        <v>-</v>
      </c>
      <c r="AN838" s="105" t="str">
        <f>IF(BS_CONTROLE[[#This Row],[SUB]]=0, "-", BS_CONTROLE[[#This Row],[SUB]])</f>
        <v>-</v>
      </c>
      <c r="AO838" s="105">
        <f>BS_CONTROLE[[#This Row],[KM - Inicio]]</f>
        <v>0</v>
      </c>
      <c r="AP838" s="105">
        <f>BS_CONTROLE[[#This Row],[KM - Inicio]]</f>
        <v>0</v>
      </c>
      <c r="AQ838" s="108"/>
      <c r="AR838" s="108"/>
      <c r="AS838" s="108"/>
      <c r="AT838" s="135"/>
      <c r="AU838" s="135"/>
      <c r="AV838" s="13"/>
      <c r="AW838" s="13"/>
      <c r="AX838" s="176" t="str">
        <f>IF(D838="","*",IFERROR(IF(ISODD(COUNT(AR838:AW838)),"ERRO",SUM((AS838-AR838),(AU838-AT838),(AW838-AV838))),"ERRO"))</f>
        <v>*</v>
      </c>
      <c r="AY838" s="153"/>
      <c r="AZ838" s="109"/>
      <c r="BA838" s="9" t="str">
        <f>IFERROR(_xlfn.XLOOKUP(AH838, BS_ATIVIDADE[ATIVIDADE],BS_ATIVIDADE[UNIDADE] ), "*")</f>
        <v>*</v>
      </c>
      <c r="BB838" s="12" t="str" cm="1">
        <f t="array" ref="BB8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8" s="12" t="str" cm="1">
        <f t="array" ref="BC8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8" s="10" t="str" cm="1">
        <f t="array" ref="BD8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8" s="150"/>
      <c r="BF838" s="15"/>
      <c r="BG838" s="16"/>
      <c r="BH838" s="16"/>
      <c r="BI838" s="16"/>
      <c r="BJ838" s="17"/>
      <c r="BK838" s="15"/>
      <c r="BL838" s="130"/>
      <c r="BM838" s="130"/>
      <c r="BN838" s="130"/>
      <c r="BO838" s="17"/>
      <c r="BP838" s="11" t="str">
        <f t="shared" si="45"/>
        <v>Aderente</v>
      </c>
      <c r="BQ838" s="18" t="str">
        <f>IF(OR(B838="",E838=""),"*",AX838/O838)</f>
        <v>*</v>
      </c>
      <c r="BR838" s="18" t="str">
        <f>IF(OR(B838="",E838=""),"*",AZ838/P838)</f>
        <v>*</v>
      </c>
      <c r="BS838" s="210" t="str">
        <f t="shared" si="46"/>
        <v/>
      </c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</row>
    <row r="839" spans="1:122">
      <c r="A839" s="45" t="str">
        <f t="shared" si="44"/>
        <v/>
      </c>
      <c r="B839" s="102"/>
      <c r="C839" s="134" t="str">
        <f>IF(BS_CONTROLE[[#This Row],[DATA]]="","",WEEKNUM(BS_CONTROLE[[#This Row],[DATA]]))</f>
        <v/>
      </c>
      <c r="D839" s="104"/>
      <c r="E839" s="126"/>
      <c r="F839" s="142" t="str">
        <f>IF(D839="","*",VLOOKUP(E839,BS_ATIVIDADE[],3,FALSE))</f>
        <v>*</v>
      </c>
      <c r="G839" s="106"/>
      <c r="H839" s="106"/>
      <c r="I839" s="105"/>
      <c r="J839" s="105"/>
      <c r="K839" s="105"/>
      <c r="L839" s="127" t="str" cm="1">
        <f t="array" ref="L8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39" s="127" t="str" cm="1">
        <f t="array" ref="M8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39" s="106"/>
      <c r="O839" s="106"/>
      <c r="P839" s="105"/>
      <c r="Q839" s="9" t="str">
        <f>IF(E839=0, "*", IFERROR(_xlfn.XLOOKUP(E839, BS_ATIVIDADE[ATIVIDADE], BS_ATIVIDADE[UNIDADE]), "*"))</f>
        <v>*</v>
      </c>
      <c r="R839" s="128" t="str" cm="1">
        <f t="array" ref="R8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39" s="128" t="str" cm="1">
        <f t="array" ref="S8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39" s="10" t="str" cm="1">
        <f t="array" ref="T8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39" s="105"/>
      <c r="V839" s="151"/>
      <c r="W839" s="104"/>
      <c r="X839" s="129"/>
      <c r="Y839" s="104"/>
      <c r="Z839" s="105"/>
      <c r="AA839" s="103"/>
      <c r="AB839" s="152"/>
      <c r="AC839" s="107"/>
      <c r="AD839" s="105"/>
      <c r="AE839" s="105"/>
      <c r="AF839" s="105"/>
      <c r="AG839" s="14"/>
      <c r="AH839" s="126" t="str">
        <f>IF(BS_CONTROLE[[#This Row],[Atividade]]=0, "-", BS_CONTROLE[[#This Row],[Atividade]])</f>
        <v>-</v>
      </c>
      <c r="AI839" s="8" t="str">
        <f>IF(BS_CONTROLE[[#This Row],[Atividade]]=0, "-", BS_CONTROLE[[#This Row],[Atividade]])</f>
        <v>-</v>
      </c>
      <c r="AJ839" s="30">
        <f>BS_CONTROLE[[#This Row],[Local - Partida]]</f>
        <v>0</v>
      </c>
      <c r="AK839" s="30">
        <f>BS_CONTROLE[[#This Row],[Local - Encerramento]]</f>
        <v>0</v>
      </c>
      <c r="AL839" s="105" t="str">
        <f>IF(BS_CONTROLE[[#This Row],[Entre - Estações]]=0, "-", BS_CONTROLE[[#This Row],[Entre - Estações]])</f>
        <v>-</v>
      </c>
      <c r="AM839" s="105" t="str">
        <f>IF(BS_CONTROLE[[#This Row],[SB]]=0, "-", BS_CONTROLE[[#This Row],[SB]])</f>
        <v>-</v>
      </c>
      <c r="AN839" s="105" t="str">
        <f>IF(BS_CONTROLE[[#This Row],[SUB]]=0, "-", BS_CONTROLE[[#This Row],[SUB]])</f>
        <v>-</v>
      </c>
      <c r="AO839" s="105">
        <f>BS_CONTROLE[[#This Row],[KM - Inicio]]</f>
        <v>0</v>
      </c>
      <c r="AP839" s="105">
        <f>BS_CONTROLE[[#This Row],[KM - Inicio]]</f>
        <v>0</v>
      </c>
      <c r="AQ839" s="108"/>
      <c r="AR839" s="108"/>
      <c r="AS839" s="108"/>
      <c r="AT839" s="135"/>
      <c r="AU839" s="135"/>
      <c r="AV839" s="13"/>
      <c r="AW839" s="13"/>
      <c r="AX839" s="176" t="str">
        <f>IF(D839="","*",IFERROR(IF(ISODD(COUNT(AR839:AW839)),"ERRO",SUM((AS839-AR839),(AU839-AT839),(AW839-AV839))),"ERRO"))</f>
        <v>*</v>
      </c>
      <c r="AY839" s="153"/>
      <c r="AZ839" s="109"/>
      <c r="BA839" s="9" t="str">
        <f>IFERROR(_xlfn.XLOOKUP(AH839, BS_ATIVIDADE[ATIVIDADE],BS_ATIVIDADE[UNIDADE] ), "*")</f>
        <v>*</v>
      </c>
      <c r="BB839" s="12" t="str" cm="1">
        <f t="array" ref="BB8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39" s="12" t="str" cm="1">
        <f t="array" ref="BC8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39" s="10" t="str" cm="1">
        <f t="array" ref="BD8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39" s="150"/>
      <c r="BF839" s="15"/>
      <c r="BG839" s="16"/>
      <c r="BH839" s="16"/>
      <c r="BI839" s="16"/>
      <c r="BJ839" s="17"/>
      <c r="BK839" s="15"/>
      <c r="BL839" s="130"/>
      <c r="BM839" s="130"/>
      <c r="BN839" s="130"/>
      <c r="BO839" s="17"/>
      <c r="BP839" s="11" t="str">
        <f t="shared" si="45"/>
        <v>Aderente</v>
      </c>
      <c r="BQ839" s="18" t="str">
        <f>IF(OR(B839="",E839=""),"*",AX839/O839)</f>
        <v>*</v>
      </c>
      <c r="BR839" s="18" t="str">
        <f>IF(OR(B839="",E839=""),"*",AZ839/P839)</f>
        <v>*</v>
      </c>
      <c r="BS839" s="210" t="str">
        <f t="shared" si="46"/>
        <v/>
      </c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</row>
    <row r="840" spans="1:122">
      <c r="A840" s="45" t="str">
        <f t="shared" si="44"/>
        <v/>
      </c>
      <c r="B840" s="102"/>
      <c r="C840" s="134" t="str">
        <f>IF(BS_CONTROLE[[#This Row],[DATA]]="","",WEEKNUM(BS_CONTROLE[[#This Row],[DATA]]))</f>
        <v/>
      </c>
      <c r="D840" s="104"/>
      <c r="E840" s="126"/>
      <c r="F840" s="142" t="str">
        <f>IF(D840="","*",VLOOKUP(E840,BS_ATIVIDADE[],3,FALSE))</f>
        <v>*</v>
      </c>
      <c r="G840" s="106"/>
      <c r="H840" s="106"/>
      <c r="I840" s="105"/>
      <c r="J840" s="105"/>
      <c r="K840" s="105"/>
      <c r="L840" s="127" t="str" cm="1">
        <f t="array" ref="L8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0" s="127" t="str" cm="1">
        <f t="array" ref="M8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0" s="106"/>
      <c r="O840" s="106"/>
      <c r="P840" s="105"/>
      <c r="Q840" s="9" t="str">
        <f>IF(E840=0, "*", IFERROR(_xlfn.XLOOKUP(E840, BS_ATIVIDADE[ATIVIDADE], BS_ATIVIDADE[UNIDADE]), "*"))</f>
        <v>*</v>
      </c>
      <c r="R840" s="128" t="str" cm="1">
        <f t="array" ref="R8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0" s="128" t="str" cm="1">
        <f t="array" ref="S8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0" s="10" t="str" cm="1">
        <f t="array" ref="T8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0" s="105"/>
      <c r="V840" s="151"/>
      <c r="W840" s="104"/>
      <c r="X840" s="129"/>
      <c r="Y840" s="104"/>
      <c r="Z840" s="105"/>
      <c r="AA840" s="103"/>
      <c r="AB840" s="152"/>
      <c r="AC840" s="107"/>
      <c r="AD840" s="105"/>
      <c r="AE840" s="105"/>
      <c r="AF840" s="105"/>
      <c r="AG840" s="14"/>
      <c r="AH840" s="126" t="str">
        <f>IF(BS_CONTROLE[[#This Row],[Atividade]]=0, "-", BS_CONTROLE[[#This Row],[Atividade]])</f>
        <v>-</v>
      </c>
      <c r="AI840" s="8" t="str">
        <f>IF(BS_CONTROLE[[#This Row],[Atividade]]=0, "-", BS_CONTROLE[[#This Row],[Atividade]])</f>
        <v>-</v>
      </c>
      <c r="AJ840" s="30">
        <f>BS_CONTROLE[[#This Row],[Local - Partida]]</f>
        <v>0</v>
      </c>
      <c r="AK840" s="30">
        <f>BS_CONTROLE[[#This Row],[Local - Encerramento]]</f>
        <v>0</v>
      </c>
      <c r="AL840" s="105" t="str">
        <f>IF(BS_CONTROLE[[#This Row],[Entre - Estações]]=0, "-", BS_CONTROLE[[#This Row],[Entre - Estações]])</f>
        <v>-</v>
      </c>
      <c r="AM840" s="105" t="str">
        <f>IF(BS_CONTROLE[[#This Row],[SB]]=0, "-", BS_CONTROLE[[#This Row],[SB]])</f>
        <v>-</v>
      </c>
      <c r="AN840" s="105" t="str">
        <f>IF(BS_CONTROLE[[#This Row],[SUB]]=0, "-", BS_CONTROLE[[#This Row],[SUB]])</f>
        <v>-</v>
      </c>
      <c r="AO840" s="105">
        <f>BS_CONTROLE[[#This Row],[KM - Inicio]]</f>
        <v>0</v>
      </c>
      <c r="AP840" s="105">
        <f>BS_CONTROLE[[#This Row],[KM - Inicio]]</f>
        <v>0</v>
      </c>
      <c r="AQ840" s="108"/>
      <c r="AR840" s="108"/>
      <c r="AS840" s="108"/>
      <c r="AT840" s="135"/>
      <c r="AU840" s="135"/>
      <c r="AV840" s="13"/>
      <c r="AW840" s="13"/>
      <c r="AX840" s="176" t="str">
        <f>IF(D840="","*",IFERROR(IF(ISODD(COUNT(AR840:AW840)),"ERRO",SUM((AS840-AR840),(AU840-AT840),(AW840-AV840))),"ERRO"))</f>
        <v>*</v>
      </c>
      <c r="AY840" s="153"/>
      <c r="AZ840" s="109"/>
      <c r="BA840" s="9" t="str">
        <f>IFERROR(_xlfn.XLOOKUP(AH840, BS_ATIVIDADE[ATIVIDADE],BS_ATIVIDADE[UNIDADE] ), "*")</f>
        <v>*</v>
      </c>
      <c r="BB840" s="12" t="str" cm="1">
        <f t="array" ref="BB8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0" s="12" t="str" cm="1">
        <f t="array" ref="BC8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0" s="10" t="str" cm="1">
        <f t="array" ref="BD8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0" s="150"/>
      <c r="BF840" s="15"/>
      <c r="BG840" s="16"/>
      <c r="BH840" s="16"/>
      <c r="BI840" s="16"/>
      <c r="BJ840" s="17"/>
      <c r="BK840" s="15"/>
      <c r="BL840" s="130"/>
      <c r="BM840" s="130"/>
      <c r="BN840" s="130"/>
      <c r="BO840" s="17"/>
      <c r="BP840" s="11" t="str">
        <f t="shared" si="45"/>
        <v>Aderente</v>
      </c>
      <c r="BQ840" s="18" t="str">
        <f>IF(OR(B840="",E840=""),"*",AX840/O840)</f>
        <v>*</v>
      </c>
      <c r="BR840" s="18" t="str">
        <f>IF(OR(B840="",E840=""),"*",AZ840/P840)</f>
        <v>*</v>
      </c>
      <c r="BS840" s="210" t="str">
        <f t="shared" si="46"/>
        <v/>
      </c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</row>
    <row r="841" spans="1:122">
      <c r="A841" s="45" t="str">
        <f t="shared" si="44"/>
        <v/>
      </c>
      <c r="B841" s="102"/>
      <c r="C841" s="134" t="str">
        <f>IF(BS_CONTROLE[[#This Row],[DATA]]="","",WEEKNUM(BS_CONTROLE[[#This Row],[DATA]]))</f>
        <v/>
      </c>
      <c r="D841" s="104"/>
      <c r="E841" s="126"/>
      <c r="F841" s="142" t="str">
        <f>IF(D841="","*",VLOOKUP(E841,BS_ATIVIDADE[],3,FALSE))</f>
        <v>*</v>
      </c>
      <c r="G841" s="106"/>
      <c r="H841" s="106"/>
      <c r="I841" s="105"/>
      <c r="J841" s="105"/>
      <c r="K841" s="105"/>
      <c r="L841" s="127" t="str" cm="1">
        <f t="array" ref="L8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1" s="127" t="str" cm="1">
        <f t="array" ref="M8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1" s="106"/>
      <c r="O841" s="106"/>
      <c r="P841" s="105"/>
      <c r="Q841" s="9" t="str">
        <f>IF(E841=0, "*", IFERROR(_xlfn.XLOOKUP(E841, BS_ATIVIDADE[ATIVIDADE], BS_ATIVIDADE[UNIDADE]), "*"))</f>
        <v>*</v>
      </c>
      <c r="R841" s="128" t="str" cm="1">
        <f t="array" ref="R8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1" s="128" t="str" cm="1">
        <f t="array" ref="S8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1" s="10" t="str" cm="1">
        <f t="array" ref="T8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1" s="105"/>
      <c r="V841" s="151"/>
      <c r="W841" s="104"/>
      <c r="X841" s="129"/>
      <c r="Y841" s="104"/>
      <c r="Z841" s="105"/>
      <c r="AA841" s="103"/>
      <c r="AB841" s="152"/>
      <c r="AC841" s="107"/>
      <c r="AD841" s="105"/>
      <c r="AE841" s="105"/>
      <c r="AF841" s="105"/>
      <c r="AG841" s="14"/>
      <c r="AH841" s="126" t="str">
        <f>IF(BS_CONTROLE[[#This Row],[Atividade]]=0, "-", BS_CONTROLE[[#This Row],[Atividade]])</f>
        <v>-</v>
      </c>
      <c r="AI841" s="8" t="str">
        <f>IF(BS_CONTROLE[[#This Row],[Atividade]]=0, "-", BS_CONTROLE[[#This Row],[Atividade]])</f>
        <v>-</v>
      </c>
      <c r="AJ841" s="30">
        <f>BS_CONTROLE[[#This Row],[Local - Partida]]</f>
        <v>0</v>
      </c>
      <c r="AK841" s="30">
        <f>BS_CONTROLE[[#This Row],[Local - Encerramento]]</f>
        <v>0</v>
      </c>
      <c r="AL841" s="105" t="str">
        <f>IF(BS_CONTROLE[[#This Row],[Entre - Estações]]=0, "-", BS_CONTROLE[[#This Row],[Entre - Estações]])</f>
        <v>-</v>
      </c>
      <c r="AM841" s="105" t="str">
        <f>IF(BS_CONTROLE[[#This Row],[SB]]=0, "-", BS_CONTROLE[[#This Row],[SB]])</f>
        <v>-</v>
      </c>
      <c r="AN841" s="105" t="str">
        <f>IF(BS_CONTROLE[[#This Row],[SUB]]=0, "-", BS_CONTROLE[[#This Row],[SUB]])</f>
        <v>-</v>
      </c>
      <c r="AO841" s="105">
        <f>BS_CONTROLE[[#This Row],[KM - Inicio]]</f>
        <v>0</v>
      </c>
      <c r="AP841" s="105">
        <f>BS_CONTROLE[[#This Row],[KM - Inicio]]</f>
        <v>0</v>
      </c>
      <c r="AQ841" s="108"/>
      <c r="AR841" s="108"/>
      <c r="AS841" s="108"/>
      <c r="AT841" s="135"/>
      <c r="AU841" s="135"/>
      <c r="AV841" s="13"/>
      <c r="AW841" s="13"/>
      <c r="AX841" s="176" t="str">
        <f>IF(D841="","*",IFERROR(IF(ISODD(COUNT(AR841:AW841)),"ERRO",SUM((AS841-AR841),(AU841-AT841),(AW841-AV841))),"ERRO"))</f>
        <v>*</v>
      </c>
      <c r="AY841" s="153"/>
      <c r="AZ841" s="109"/>
      <c r="BA841" s="9" t="str">
        <f>IFERROR(_xlfn.XLOOKUP(AH841, BS_ATIVIDADE[ATIVIDADE],BS_ATIVIDADE[UNIDADE] ), "*")</f>
        <v>*</v>
      </c>
      <c r="BB841" s="12" t="str" cm="1">
        <f t="array" ref="BB8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1" s="12" t="str" cm="1">
        <f t="array" ref="BC8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1" s="10" t="str" cm="1">
        <f t="array" ref="BD8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1" s="150"/>
      <c r="BF841" s="15"/>
      <c r="BG841" s="16"/>
      <c r="BH841" s="16"/>
      <c r="BI841" s="16"/>
      <c r="BJ841" s="17"/>
      <c r="BK841" s="15"/>
      <c r="BL841" s="130"/>
      <c r="BM841" s="130"/>
      <c r="BN841" s="130"/>
      <c r="BO841" s="17"/>
      <c r="BP841" s="11" t="str">
        <f t="shared" si="45"/>
        <v>Aderente</v>
      </c>
      <c r="BQ841" s="18" t="str">
        <f>IF(OR(B841="",E841=""),"*",AX841/O841)</f>
        <v>*</v>
      </c>
      <c r="BR841" s="18" t="str">
        <f>IF(OR(B841="",E841=""),"*",AZ841/P841)</f>
        <v>*</v>
      </c>
      <c r="BS841" s="210" t="str">
        <f t="shared" si="46"/>
        <v/>
      </c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</row>
    <row r="842" spans="1:122">
      <c r="A842" s="45" t="str">
        <f t="shared" si="44"/>
        <v/>
      </c>
      <c r="B842" s="102"/>
      <c r="C842" s="134" t="str">
        <f>IF(BS_CONTROLE[[#This Row],[DATA]]="","",WEEKNUM(BS_CONTROLE[[#This Row],[DATA]]))</f>
        <v/>
      </c>
      <c r="D842" s="104"/>
      <c r="E842" s="126"/>
      <c r="F842" s="142" t="str">
        <f>IF(D842="","*",VLOOKUP(E842,BS_ATIVIDADE[],3,FALSE))</f>
        <v>*</v>
      </c>
      <c r="G842" s="106"/>
      <c r="H842" s="106"/>
      <c r="I842" s="105"/>
      <c r="J842" s="105"/>
      <c r="K842" s="105"/>
      <c r="L842" s="127" t="str" cm="1">
        <f t="array" ref="L8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2" s="127" t="str" cm="1">
        <f t="array" ref="M8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2" s="106"/>
      <c r="O842" s="106"/>
      <c r="P842" s="105"/>
      <c r="Q842" s="9" t="str">
        <f>IF(E842=0, "*", IFERROR(_xlfn.XLOOKUP(E842, BS_ATIVIDADE[ATIVIDADE], BS_ATIVIDADE[UNIDADE]), "*"))</f>
        <v>*</v>
      </c>
      <c r="R842" s="128" t="str" cm="1">
        <f t="array" ref="R8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2" s="128" t="str" cm="1">
        <f t="array" ref="S8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2" s="10" t="str" cm="1">
        <f t="array" ref="T8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2" s="105"/>
      <c r="V842" s="151"/>
      <c r="W842" s="104"/>
      <c r="X842" s="129"/>
      <c r="Y842" s="104"/>
      <c r="Z842" s="105"/>
      <c r="AA842" s="103"/>
      <c r="AB842" s="152"/>
      <c r="AC842" s="107"/>
      <c r="AD842" s="105"/>
      <c r="AE842" s="105"/>
      <c r="AF842" s="105"/>
      <c r="AG842" s="14"/>
      <c r="AH842" s="126" t="str">
        <f>IF(BS_CONTROLE[[#This Row],[Atividade]]=0, "-", BS_CONTROLE[[#This Row],[Atividade]])</f>
        <v>-</v>
      </c>
      <c r="AI842" s="8" t="str">
        <f>IF(BS_CONTROLE[[#This Row],[Atividade]]=0, "-", BS_CONTROLE[[#This Row],[Atividade]])</f>
        <v>-</v>
      </c>
      <c r="AJ842" s="30">
        <f>BS_CONTROLE[[#This Row],[Local - Partida]]</f>
        <v>0</v>
      </c>
      <c r="AK842" s="30">
        <f>BS_CONTROLE[[#This Row],[Local - Encerramento]]</f>
        <v>0</v>
      </c>
      <c r="AL842" s="105" t="str">
        <f>IF(BS_CONTROLE[[#This Row],[Entre - Estações]]=0, "-", BS_CONTROLE[[#This Row],[Entre - Estações]])</f>
        <v>-</v>
      </c>
      <c r="AM842" s="105" t="str">
        <f>IF(BS_CONTROLE[[#This Row],[SB]]=0, "-", BS_CONTROLE[[#This Row],[SB]])</f>
        <v>-</v>
      </c>
      <c r="AN842" s="105" t="str">
        <f>IF(BS_CONTROLE[[#This Row],[SUB]]=0, "-", BS_CONTROLE[[#This Row],[SUB]])</f>
        <v>-</v>
      </c>
      <c r="AO842" s="105">
        <f>BS_CONTROLE[[#This Row],[KM - Inicio]]</f>
        <v>0</v>
      </c>
      <c r="AP842" s="105">
        <f>BS_CONTROLE[[#This Row],[KM - Inicio]]</f>
        <v>0</v>
      </c>
      <c r="AQ842" s="108"/>
      <c r="AR842" s="108"/>
      <c r="AS842" s="108"/>
      <c r="AT842" s="135"/>
      <c r="AU842" s="135"/>
      <c r="AV842" s="13"/>
      <c r="AW842" s="13"/>
      <c r="AX842" s="176" t="str">
        <f>IF(D842="","*",IFERROR(IF(ISODD(COUNT(AR842:AW842)),"ERRO",SUM((AS842-AR842),(AU842-AT842),(AW842-AV842))),"ERRO"))</f>
        <v>*</v>
      </c>
      <c r="AY842" s="153"/>
      <c r="AZ842" s="109"/>
      <c r="BA842" s="9" t="str">
        <f>IFERROR(_xlfn.XLOOKUP(AH842, BS_ATIVIDADE[ATIVIDADE],BS_ATIVIDADE[UNIDADE] ), "*")</f>
        <v>*</v>
      </c>
      <c r="BB842" s="12" t="str" cm="1">
        <f t="array" ref="BB8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2" s="12" t="str" cm="1">
        <f t="array" ref="BC8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2" s="10" t="str" cm="1">
        <f t="array" ref="BD8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2" s="150"/>
      <c r="BF842" s="15"/>
      <c r="BG842" s="16"/>
      <c r="BH842" s="16"/>
      <c r="BI842" s="16"/>
      <c r="BJ842" s="17"/>
      <c r="BK842" s="15"/>
      <c r="BL842" s="130"/>
      <c r="BM842" s="130"/>
      <c r="BN842" s="130"/>
      <c r="BO842" s="17"/>
      <c r="BP842" s="11" t="str">
        <f t="shared" si="45"/>
        <v>Aderente</v>
      </c>
      <c r="BQ842" s="18" t="str">
        <f>IF(OR(B842="",E842=""),"*",AX842/O842)</f>
        <v>*</v>
      </c>
      <c r="BR842" s="18" t="str">
        <f>IF(OR(B842="",E842=""),"*",AZ842/P842)</f>
        <v>*</v>
      </c>
      <c r="BS842" s="210" t="str">
        <f t="shared" si="46"/>
        <v/>
      </c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</row>
    <row r="843" spans="1:122">
      <c r="A843" s="45" t="str">
        <f t="shared" si="44"/>
        <v/>
      </c>
      <c r="B843" s="102"/>
      <c r="C843" s="134" t="str">
        <f>IF(BS_CONTROLE[[#This Row],[DATA]]="","",WEEKNUM(BS_CONTROLE[[#This Row],[DATA]]))</f>
        <v/>
      </c>
      <c r="D843" s="104"/>
      <c r="E843" s="126"/>
      <c r="F843" s="142" t="str">
        <f>IF(D843="","*",VLOOKUP(E843,BS_ATIVIDADE[],3,FALSE))</f>
        <v>*</v>
      </c>
      <c r="G843" s="106"/>
      <c r="H843" s="106"/>
      <c r="I843" s="105"/>
      <c r="J843" s="105"/>
      <c r="K843" s="105"/>
      <c r="L843" s="127" t="str" cm="1">
        <f t="array" ref="L8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3" s="127" t="str" cm="1">
        <f t="array" ref="M8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3" s="106"/>
      <c r="O843" s="106"/>
      <c r="P843" s="105"/>
      <c r="Q843" s="9" t="str">
        <f>IF(E843=0, "*", IFERROR(_xlfn.XLOOKUP(E843, BS_ATIVIDADE[ATIVIDADE], BS_ATIVIDADE[UNIDADE]), "*"))</f>
        <v>*</v>
      </c>
      <c r="R843" s="128" t="str" cm="1">
        <f t="array" ref="R8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3" s="128" t="str" cm="1">
        <f t="array" ref="S8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3" s="10" t="str" cm="1">
        <f t="array" ref="T8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3" s="105"/>
      <c r="V843" s="151"/>
      <c r="W843" s="104"/>
      <c r="X843" s="129"/>
      <c r="Y843" s="104"/>
      <c r="Z843" s="105"/>
      <c r="AA843" s="103"/>
      <c r="AB843" s="152"/>
      <c r="AC843" s="107"/>
      <c r="AD843" s="105"/>
      <c r="AE843" s="105"/>
      <c r="AF843" s="105"/>
      <c r="AG843" s="14"/>
      <c r="AH843" s="126" t="str">
        <f>IF(BS_CONTROLE[[#This Row],[Atividade]]=0, "-", BS_CONTROLE[[#This Row],[Atividade]])</f>
        <v>-</v>
      </c>
      <c r="AI843" s="8" t="str">
        <f>IF(BS_CONTROLE[[#This Row],[Atividade]]=0, "-", BS_CONTROLE[[#This Row],[Atividade]])</f>
        <v>-</v>
      </c>
      <c r="AJ843" s="30">
        <f>BS_CONTROLE[[#This Row],[Local - Partida]]</f>
        <v>0</v>
      </c>
      <c r="AK843" s="30">
        <f>BS_CONTROLE[[#This Row],[Local - Encerramento]]</f>
        <v>0</v>
      </c>
      <c r="AL843" s="105" t="str">
        <f>IF(BS_CONTROLE[[#This Row],[Entre - Estações]]=0, "-", BS_CONTROLE[[#This Row],[Entre - Estações]])</f>
        <v>-</v>
      </c>
      <c r="AM843" s="105" t="str">
        <f>IF(BS_CONTROLE[[#This Row],[SB]]=0, "-", BS_CONTROLE[[#This Row],[SB]])</f>
        <v>-</v>
      </c>
      <c r="AN843" s="105" t="str">
        <f>IF(BS_CONTROLE[[#This Row],[SUB]]=0, "-", BS_CONTROLE[[#This Row],[SUB]])</f>
        <v>-</v>
      </c>
      <c r="AO843" s="105">
        <f>BS_CONTROLE[[#This Row],[KM - Inicio]]</f>
        <v>0</v>
      </c>
      <c r="AP843" s="105">
        <f>BS_CONTROLE[[#This Row],[KM - Inicio]]</f>
        <v>0</v>
      </c>
      <c r="AQ843" s="108"/>
      <c r="AR843" s="108"/>
      <c r="AS843" s="108"/>
      <c r="AT843" s="135"/>
      <c r="AU843" s="135"/>
      <c r="AV843" s="13"/>
      <c r="AW843" s="13"/>
      <c r="AX843" s="176" t="str">
        <f>IF(D843="","*",IFERROR(IF(ISODD(COUNT(AR843:AW843)),"ERRO",SUM((AS843-AR843),(AU843-AT843),(AW843-AV843))),"ERRO"))</f>
        <v>*</v>
      </c>
      <c r="AY843" s="153"/>
      <c r="AZ843" s="109"/>
      <c r="BA843" s="9" t="str">
        <f>IFERROR(_xlfn.XLOOKUP(AH843, BS_ATIVIDADE[ATIVIDADE],BS_ATIVIDADE[UNIDADE] ), "*")</f>
        <v>*</v>
      </c>
      <c r="BB843" s="12" t="str" cm="1">
        <f t="array" ref="BB8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3" s="12" t="str" cm="1">
        <f t="array" ref="BC8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3" s="10" t="str" cm="1">
        <f t="array" ref="BD8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3" s="150"/>
      <c r="BF843" s="15"/>
      <c r="BG843" s="16"/>
      <c r="BH843" s="16"/>
      <c r="BI843" s="16"/>
      <c r="BJ843" s="17"/>
      <c r="BK843" s="15"/>
      <c r="BL843" s="130"/>
      <c r="BM843" s="130"/>
      <c r="BN843" s="130"/>
      <c r="BO843" s="17"/>
      <c r="BP843" s="11" t="str">
        <f t="shared" si="45"/>
        <v>Aderente</v>
      </c>
      <c r="BQ843" s="18" t="str">
        <f>IF(OR(B843="",E843=""),"*",AX843/O843)</f>
        <v>*</v>
      </c>
      <c r="BR843" s="18" t="str">
        <f>IF(OR(B843="",E843=""),"*",AZ843/P843)</f>
        <v>*</v>
      </c>
      <c r="BS843" s="210" t="str">
        <f t="shared" si="46"/>
        <v/>
      </c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</row>
    <row r="844" spans="1:122">
      <c r="A844" s="45" t="str">
        <f t="shared" si="44"/>
        <v/>
      </c>
      <c r="B844" s="102"/>
      <c r="C844" s="134" t="str">
        <f>IF(BS_CONTROLE[[#This Row],[DATA]]="","",WEEKNUM(BS_CONTROLE[[#This Row],[DATA]]))</f>
        <v/>
      </c>
      <c r="D844" s="104"/>
      <c r="E844" s="126"/>
      <c r="F844" s="142" t="str">
        <f>IF(D844="","*",VLOOKUP(E844,BS_ATIVIDADE[],3,FALSE))</f>
        <v>*</v>
      </c>
      <c r="G844" s="106"/>
      <c r="H844" s="106"/>
      <c r="I844" s="105"/>
      <c r="J844" s="105"/>
      <c r="K844" s="105"/>
      <c r="L844" s="127" t="str" cm="1">
        <f t="array" ref="L8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4" s="127" t="str" cm="1">
        <f t="array" ref="M8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4" s="106"/>
      <c r="O844" s="106"/>
      <c r="P844" s="105"/>
      <c r="Q844" s="9" t="str">
        <f>IF(E844=0, "*", IFERROR(_xlfn.XLOOKUP(E844, BS_ATIVIDADE[ATIVIDADE], BS_ATIVIDADE[UNIDADE]), "*"))</f>
        <v>*</v>
      </c>
      <c r="R844" s="128" t="str" cm="1">
        <f t="array" ref="R8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4" s="128" t="str" cm="1">
        <f t="array" ref="S8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4" s="10" t="str" cm="1">
        <f t="array" ref="T8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4" s="105"/>
      <c r="V844" s="151"/>
      <c r="W844" s="104"/>
      <c r="X844" s="129"/>
      <c r="Y844" s="104"/>
      <c r="Z844" s="105"/>
      <c r="AA844" s="103"/>
      <c r="AB844" s="152"/>
      <c r="AC844" s="107"/>
      <c r="AD844" s="105"/>
      <c r="AE844" s="105"/>
      <c r="AF844" s="105"/>
      <c r="AG844" s="14"/>
      <c r="AH844" s="126" t="str">
        <f>IF(BS_CONTROLE[[#This Row],[Atividade]]=0, "-", BS_CONTROLE[[#This Row],[Atividade]])</f>
        <v>-</v>
      </c>
      <c r="AI844" s="8" t="str">
        <f>IF(BS_CONTROLE[[#This Row],[Atividade]]=0, "-", BS_CONTROLE[[#This Row],[Atividade]])</f>
        <v>-</v>
      </c>
      <c r="AJ844" s="30">
        <f>BS_CONTROLE[[#This Row],[Local - Partida]]</f>
        <v>0</v>
      </c>
      <c r="AK844" s="30">
        <f>BS_CONTROLE[[#This Row],[Local - Encerramento]]</f>
        <v>0</v>
      </c>
      <c r="AL844" s="105" t="str">
        <f>IF(BS_CONTROLE[[#This Row],[Entre - Estações]]=0, "-", BS_CONTROLE[[#This Row],[Entre - Estações]])</f>
        <v>-</v>
      </c>
      <c r="AM844" s="105" t="str">
        <f>IF(BS_CONTROLE[[#This Row],[SB]]=0, "-", BS_CONTROLE[[#This Row],[SB]])</f>
        <v>-</v>
      </c>
      <c r="AN844" s="105" t="str">
        <f>IF(BS_CONTROLE[[#This Row],[SUB]]=0, "-", BS_CONTROLE[[#This Row],[SUB]])</f>
        <v>-</v>
      </c>
      <c r="AO844" s="105">
        <f>BS_CONTROLE[[#This Row],[KM - Inicio]]</f>
        <v>0</v>
      </c>
      <c r="AP844" s="105">
        <f>BS_CONTROLE[[#This Row],[KM - Inicio]]</f>
        <v>0</v>
      </c>
      <c r="AQ844" s="108"/>
      <c r="AR844" s="108"/>
      <c r="AS844" s="108"/>
      <c r="AT844" s="135"/>
      <c r="AU844" s="135"/>
      <c r="AV844" s="13"/>
      <c r="AW844" s="13"/>
      <c r="AX844" s="176" t="str">
        <f>IF(D844="","*",IFERROR(IF(ISODD(COUNT(AR844:AW844)),"ERRO",SUM((AS844-AR844),(AU844-AT844),(AW844-AV844))),"ERRO"))</f>
        <v>*</v>
      </c>
      <c r="AY844" s="153"/>
      <c r="AZ844" s="109"/>
      <c r="BA844" s="9" t="str">
        <f>IFERROR(_xlfn.XLOOKUP(AH844, BS_ATIVIDADE[ATIVIDADE],BS_ATIVIDADE[UNIDADE] ), "*")</f>
        <v>*</v>
      </c>
      <c r="BB844" s="12" t="str" cm="1">
        <f t="array" ref="BB8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4" s="12" t="str" cm="1">
        <f t="array" ref="BC8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4" s="10" t="str" cm="1">
        <f t="array" ref="BD8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4" s="150"/>
      <c r="BF844" s="15"/>
      <c r="BG844" s="16"/>
      <c r="BH844" s="16"/>
      <c r="BI844" s="16"/>
      <c r="BJ844" s="17"/>
      <c r="BK844" s="15"/>
      <c r="BL844" s="130"/>
      <c r="BM844" s="130"/>
      <c r="BN844" s="130"/>
      <c r="BO844" s="17"/>
      <c r="BP844" s="11" t="str">
        <f t="shared" si="45"/>
        <v>Aderente</v>
      </c>
      <c r="BQ844" s="18" t="str">
        <f>IF(OR(B844="",E844=""),"*",AX844/O844)</f>
        <v>*</v>
      </c>
      <c r="BR844" s="18" t="str">
        <f>IF(OR(B844="",E844=""),"*",AZ844/P844)</f>
        <v>*</v>
      </c>
      <c r="BS844" s="210" t="str">
        <f t="shared" si="46"/>
        <v/>
      </c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</row>
    <row r="845" spans="1:122">
      <c r="A845" s="45" t="str">
        <f t="shared" si="44"/>
        <v/>
      </c>
      <c r="B845" s="102"/>
      <c r="C845" s="134" t="str">
        <f>IF(BS_CONTROLE[[#This Row],[DATA]]="","",WEEKNUM(BS_CONTROLE[[#This Row],[DATA]]))</f>
        <v/>
      </c>
      <c r="D845" s="104"/>
      <c r="E845" s="126"/>
      <c r="F845" s="142" t="str">
        <f>IF(D845="","*",VLOOKUP(E845,BS_ATIVIDADE[],3,FALSE))</f>
        <v>*</v>
      </c>
      <c r="G845" s="106"/>
      <c r="H845" s="106"/>
      <c r="I845" s="105"/>
      <c r="J845" s="105"/>
      <c r="K845" s="105"/>
      <c r="L845" s="127" t="str" cm="1">
        <f t="array" ref="L8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5" s="127" t="str" cm="1">
        <f t="array" ref="M8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5" s="106"/>
      <c r="O845" s="106"/>
      <c r="P845" s="105"/>
      <c r="Q845" s="9" t="str">
        <f>IF(E845=0, "*", IFERROR(_xlfn.XLOOKUP(E845, BS_ATIVIDADE[ATIVIDADE], BS_ATIVIDADE[UNIDADE]), "*"))</f>
        <v>*</v>
      </c>
      <c r="R845" s="128" t="str" cm="1">
        <f t="array" ref="R8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5" s="128" t="str" cm="1">
        <f t="array" ref="S8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5" s="10" t="str" cm="1">
        <f t="array" ref="T8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5" s="105"/>
      <c r="V845" s="151"/>
      <c r="W845" s="104"/>
      <c r="X845" s="129"/>
      <c r="Y845" s="104"/>
      <c r="Z845" s="105"/>
      <c r="AA845" s="103"/>
      <c r="AB845" s="152"/>
      <c r="AC845" s="107"/>
      <c r="AD845" s="105"/>
      <c r="AE845" s="105"/>
      <c r="AF845" s="105"/>
      <c r="AG845" s="14"/>
      <c r="AH845" s="126" t="str">
        <f>IF(BS_CONTROLE[[#This Row],[Atividade]]=0, "-", BS_CONTROLE[[#This Row],[Atividade]])</f>
        <v>-</v>
      </c>
      <c r="AI845" s="8" t="str">
        <f>IF(BS_CONTROLE[[#This Row],[Atividade]]=0, "-", BS_CONTROLE[[#This Row],[Atividade]])</f>
        <v>-</v>
      </c>
      <c r="AJ845" s="30">
        <f>BS_CONTROLE[[#This Row],[Local - Partida]]</f>
        <v>0</v>
      </c>
      <c r="AK845" s="30">
        <f>BS_CONTROLE[[#This Row],[Local - Encerramento]]</f>
        <v>0</v>
      </c>
      <c r="AL845" s="105" t="str">
        <f>IF(BS_CONTROLE[[#This Row],[Entre - Estações]]=0, "-", BS_CONTROLE[[#This Row],[Entre - Estações]])</f>
        <v>-</v>
      </c>
      <c r="AM845" s="105" t="str">
        <f>IF(BS_CONTROLE[[#This Row],[SB]]=0, "-", BS_CONTROLE[[#This Row],[SB]])</f>
        <v>-</v>
      </c>
      <c r="AN845" s="105" t="str">
        <f>IF(BS_CONTROLE[[#This Row],[SUB]]=0, "-", BS_CONTROLE[[#This Row],[SUB]])</f>
        <v>-</v>
      </c>
      <c r="AO845" s="105">
        <f>BS_CONTROLE[[#This Row],[KM - Inicio]]</f>
        <v>0</v>
      </c>
      <c r="AP845" s="105">
        <f>BS_CONTROLE[[#This Row],[KM - Inicio]]</f>
        <v>0</v>
      </c>
      <c r="AQ845" s="108"/>
      <c r="AR845" s="108"/>
      <c r="AS845" s="108"/>
      <c r="AT845" s="135"/>
      <c r="AU845" s="135"/>
      <c r="AV845" s="13"/>
      <c r="AW845" s="13"/>
      <c r="AX845" s="176" t="str">
        <f>IF(D845="","*",IFERROR(IF(ISODD(COUNT(AR845:AW845)),"ERRO",SUM((AS845-AR845),(AU845-AT845),(AW845-AV845))),"ERRO"))</f>
        <v>*</v>
      </c>
      <c r="AY845" s="153"/>
      <c r="AZ845" s="109"/>
      <c r="BA845" s="9" t="str">
        <f>IFERROR(_xlfn.XLOOKUP(AH845, BS_ATIVIDADE[ATIVIDADE],BS_ATIVIDADE[UNIDADE] ), "*")</f>
        <v>*</v>
      </c>
      <c r="BB845" s="12" t="str" cm="1">
        <f t="array" ref="BB8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5" s="12" t="str" cm="1">
        <f t="array" ref="BC8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5" s="10" t="str" cm="1">
        <f t="array" ref="BD8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5" s="150"/>
      <c r="BF845" s="15"/>
      <c r="BG845" s="16"/>
      <c r="BH845" s="16"/>
      <c r="BI845" s="16"/>
      <c r="BJ845" s="17"/>
      <c r="BK845" s="15"/>
      <c r="BL845" s="130"/>
      <c r="BM845" s="130"/>
      <c r="BN845" s="130"/>
      <c r="BO845" s="17"/>
      <c r="BP845" s="11" t="str">
        <f t="shared" si="45"/>
        <v>Aderente</v>
      </c>
      <c r="BQ845" s="18" t="str">
        <f>IF(OR(B845="",E845=""),"*",AX845/O845)</f>
        <v>*</v>
      </c>
      <c r="BR845" s="18" t="str">
        <f>IF(OR(B845="",E845=""),"*",AZ845/P845)</f>
        <v>*</v>
      </c>
      <c r="BS845" s="210" t="str">
        <f t="shared" si="46"/>
        <v/>
      </c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</row>
    <row r="846" spans="1:122">
      <c r="A846" s="45" t="str">
        <f t="shared" si="44"/>
        <v/>
      </c>
      <c r="B846" s="102"/>
      <c r="C846" s="134" t="str">
        <f>IF(BS_CONTROLE[[#This Row],[DATA]]="","",WEEKNUM(BS_CONTROLE[[#This Row],[DATA]]))</f>
        <v/>
      </c>
      <c r="D846" s="104"/>
      <c r="E846" s="126"/>
      <c r="F846" s="142" t="str">
        <f>IF(D846="","*",VLOOKUP(E846,BS_ATIVIDADE[],3,FALSE))</f>
        <v>*</v>
      </c>
      <c r="G846" s="106"/>
      <c r="H846" s="106"/>
      <c r="I846" s="105"/>
      <c r="J846" s="105"/>
      <c r="K846" s="105"/>
      <c r="L846" s="127" t="str" cm="1">
        <f t="array" ref="L8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6" s="127" t="str" cm="1">
        <f t="array" ref="M8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6" s="106"/>
      <c r="O846" s="106"/>
      <c r="P846" s="105"/>
      <c r="Q846" s="9" t="str">
        <f>IF(E846=0, "*", IFERROR(_xlfn.XLOOKUP(E846, BS_ATIVIDADE[ATIVIDADE], BS_ATIVIDADE[UNIDADE]), "*"))</f>
        <v>*</v>
      </c>
      <c r="R846" s="128" t="str" cm="1">
        <f t="array" ref="R8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6" s="128" t="str" cm="1">
        <f t="array" ref="S8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6" s="10" t="str" cm="1">
        <f t="array" ref="T8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6" s="105"/>
      <c r="V846" s="151"/>
      <c r="W846" s="104"/>
      <c r="X846" s="129"/>
      <c r="Y846" s="104"/>
      <c r="Z846" s="105"/>
      <c r="AA846" s="103"/>
      <c r="AB846" s="152"/>
      <c r="AC846" s="107"/>
      <c r="AD846" s="105"/>
      <c r="AE846" s="105"/>
      <c r="AF846" s="105"/>
      <c r="AG846" s="14"/>
      <c r="AH846" s="126" t="str">
        <f>IF(BS_CONTROLE[[#This Row],[Atividade]]=0, "-", BS_CONTROLE[[#This Row],[Atividade]])</f>
        <v>-</v>
      </c>
      <c r="AI846" s="8" t="str">
        <f>IF(BS_CONTROLE[[#This Row],[Atividade]]=0, "-", BS_CONTROLE[[#This Row],[Atividade]])</f>
        <v>-</v>
      </c>
      <c r="AJ846" s="30">
        <f>BS_CONTROLE[[#This Row],[Local - Partida]]</f>
        <v>0</v>
      </c>
      <c r="AK846" s="30">
        <f>BS_CONTROLE[[#This Row],[Local - Encerramento]]</f>
        <v>0</v>
      </c>
      <c r="AL846" s="105" t="str">
        <f>IF(BS_CONTROLE[[#This Row],[Entre - Estações]]=0, "-", BS_CONTROLE[[#This Row],[Entre - Estações]])</f>
        <v>-</v>
      </c>
      <c r="AM846" s="105" t="str">
        <f>IF(BS_CONTROLE[[#This Row],[SB]]=0, "-", BS_CONTROLE[[#This Row],[SB]])</f>
        <v>-</v>
      </c>
      <c r="AN846" s="105" t="str">
        <f>IF(BS_CONTROLE[[#This Row],[SUB]]=0, "-", BS_CONTROLE[[#This Row],[SUB]])</f>
        <v>-</v>
      </c>
      <c r="AO846" s="105">
        <f>BS_CONTROLE[[#This Row],[KM - Inicio]]</f>
        <v>0</v>
      </c>
      <c r="AP846" s="105">
        <f>BS_CONTROLE[[#This Row],[KM - Inicio]]</f>
        <v>0</v>
      </c>
      <c r="AQ846" s="108"/>
      <c r="AR846" s="108"/>
      <c r="AS846" s="108"/>
      <c r="AT846" s="135"/>
      <c r="AU846" s="135"/>
      <c r="AV846" s="13"/>
      <c r="AW846" s="13"/>
      <c r="AX846" s="176" t="str">
        <f>IF(D846="","*",IFERROR(IF(ISODD(COUNT(AR846:AW846)),"ERRO",SUM((AS846-AR846),(AU846-AT846),(AW846-AV846))),"ERRO"))</f>
        <v>*</v>
      </c>
      <c r="AY846" s="153"/>
      <c r="AZ846" s="109"/>
      <c r="BA846" s="9" t="str">
        <f>IFERROR(_xlfn.XLOOKUP(AH846, BS_ATIVIDADE[ATIVIDADE],BS_ATIVIDADE[UNIDADE] ), "*")</f>
        <v>*</v>
      </c>
      <c r="BB846" s="12" t="str" cm="1">
        <f t="array" ref="BB8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6" s="12" t="str" cm="1">
        <f t="array" ref="BC8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6" s="10" t="str" cm="1">
        <f t="array" ref="BD8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6" s="150"/>
      <c r="BF846" s="15"/>
      <c r="BG846" s="16"/>
      <c r="BH846" s="16"/>
      <c r="BI846" s="16"/>
      <c r="BJ846" s="17"/>
      <c r="BK846" s="15"/>
      <c r="BL846" s="130"/>
      <c r="BM846" s="130"/>
      <c r="BN846" s="130"/>
      <c r="BO846" s="17"/>
      <c r="BP846" s="11" t="str">
        <f t="shared" si="45"/>
        <v>Aderente</v>
      </c>
      <c r="BQ846" s="18" t="str">
        <f>IF(OR(B846="",E846=""),"*",AX846/O846)</f>
        <v>*</v>
      </c>
      <c r="BR846" s="18" t="str">
        <f>IF(OR(B846="",E846=""),"*",AZ846/P846)</f>
        <v>*</v>
      </c>
      <c r="BS846" s="210" t="str">
        <f t="shared" si="46"/>
        <v/>
      </c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</row>
    <row r="847" spans="1:122">
      <c r="A847" s="45" t="str">
        <f t="shared" si="44"/>
        <v/>
      </c>
      <c r="B847" s="102"/>
      <c r="C847" s="134" t="str">
        <f>IF(BS_CONTROLE[[#This Row],[DATA]]="","",WEEKNUM(BS_CONTROLE[[#This Row],[DATA]]))</f>
        <v/>
      </c>
      <c r="D847" s="104"/>
      <c r="E847" s="126"/>
      <c r="F847" s="142" t="str">
        <f>IF(D847="","*",VLOOKUP(E847,BS_ATIVIDADE[],3,FALSE))</f>
        <v>*</v>
      </c>
      <c r="G847" s="106"/>
      <c r="H847" s="106"/>
      <c r="I847" s="105"/>
      <c r="J847" s="105"/>
      <c r="K847" s="105"/>
      <c r="L847" s="127" t="str" cm="1">
        <f t="array" ref="L8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7" s="127" t="str" cm="1">
        <f t="array" ref="M8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7" s="106"/>
      <c r="O847" s="106"/>
      <c r="P847" s="105"/>
      <c r="Q847" s="9" t="str">
        <f>IF(E847=0, "*", IFERROR(_xlfn.XLOOKUP(E847, BS_ATIVIDADE[ATIVIDADE], BS_ATIVIDADE[UNIDADE]), "*"))</f>
        <v>*</v>
      </c>
      <c r="R847" s="128" t="str" cm="1">
        <f t="array" ref="R8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7" s="128" t="str" cm="1">
        <f t="array" ref="S8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7" s="10" t="str" cm="1">
        <f t="array" ref="T8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7" s="105"/>
      <c r="V847" s="151"/>
      <c r="W847" s="104"/>
      <c r="X847" s="129"/>
      <c r="Y847" s="104"/>
      <c r="Z847" s="105"/>
      <c r="AA847" s="103"/>
      <c r="AB847" s="152"/>
      <c r="AC847" s="107"/>
      <c r="AD847" s="105"/>
      <c r="AE847" s="105"/>
      <c r="AF847" s="105"/>
      <c r="AG847" s="14"/>
      <c r="AH847" s="126" t="str">
        <f>IF(BS_CONTROLE[[#This Row],[Atividade]]=0, "-", BS_CONTROLE[[#This Row],[Atividade]])</f>
        <v>-</v>
      </c>
      <c r="AI847" s="8" t="str">
        <f>IF(BS_CONTROLE[[#This Row],[Atividade]]=0, "-", BS_CONTROLE[[#This Row],[Atividade]])</f>
        <v>-</v>
      </c>
      <c r="AJ847" s="30">
        <f>BS_CONTROLE[[#This Row],[Local - Partida]]</f>
        <v>0</v>
      </c>
      <c r="AK847" s="30">
        <f>BS_CONTROLE[[#This Row],[Local - Encerramento]]</f>
        <v>0</v>
      </c>
      <c r="AL847" s="105" t="str">
        <f>IF(BS_CONTROLE[[#This Row],[Entre - Estações]]=0, "-", BS_CONTROLE[[#This Row],[Entre - Estações]])</f>
        <v>-</v>
      </c>
      <c r="AM847" s="105" t="str">
        <f>IF(BS_CONTROLE[[#This Row],[SB]]=0, "-", BS_CONTROLE[[#This Row],[SB]])</f>
        <v>-</v>
      </c>
      <c r="AN847" s="105" t="str">
        <f>IF(BS_CONTROLE[[#This Row],[SUB]]=0, "-", BS_CONTROLE[[#This Row],[SUB]])</f>
        <v>-</v>
      </c>
      <c r="AO847" s="105">
        <f>BS_CONTROLE[[#This Row],[KM - Inicio]]</f>
        <v>0</v>
      </c>
      <c r="AP847" s="105">
        <f>BS_CONTROLE[[#This Row],[KM - Inicio]]</f>
        <v>0</v>
      </c>
      <c r="AQ847" s="108"/>
      <c r="AR847" s="108"/>
      <c r="AS847" s="108"/>
      <c r="AT847" s="135"/>
      <c r="AU847" s="135"/>
      <c r="AV847" s="13"/>
      <c r="AW847" s="13"/>
      <c r="AX847" s="176" t="str">
        <f>IF(D847="","*",IFERROR(IF(ISODD(COUNT(AR847:AW847)),"ERRO",SUM((AS847-AR847),(AU847-AT847),(AW847-AV847))),"ERRO"))</f>
        <v>*</v>
      </c>
      <c r="AY847" s="153"/>
      <c r="AZ847" s="109"/>
      <c r="BA847" s="9" t="str">
        <f>IFERROR(_xlfn.XLOOKUP(AH847, BS_ATIVIDADE[ATIVIDADE],BS_ATIVIDADE[UNIDADE] ), "*")</f>
        <v>*</v>
      </c>
      <c r="BB847" s="12" t="str" cm="1">
        <f t="array" ref="BB8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7" s="12" t="str" cm="1">
        <f t="array" ref="BC8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7" s="10" t="str" cm="1">
        <f t="array" ref="BD8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7" s="150"/>
      <c r="BF847" s="15"/>
      <c r="BG847" s="16"/>
      <c r="BH847" s="16"/>
      <c r="BI847" s="16"/>
      <c r="BJ847" s="17"/>
      <c r="BK847" s="15"/>
      <c r="BL847" s="130"/>
      <c r="BM847" s="130"/>
      <c r="BN847" s="130"/>
      <c r="BO847" s="17"/>
      <c r="BP847" s="11" t="str">
        <f t="shared" si="45"/>
        <v>Aderente</v>
      </c>
      <c r="BQ847" s="18" t="str">
        <f>IF(OR(B847="",E847=""),"*",AX847/O847)</f>
        <v>*</v>
      </c>
      <c r="BR847" s="18" t="str">
        <f>IF(OR(B847="",E847=""),"*",AZ847/P847)</f>
        <v>*</v>
      </c>
      <c r="BS847" s="210" t="str">
        <f t="shared" si="46"/>
        <v/>
      </c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</row>
    <row r="848" spans="1:122">
      <c r="A848" s="45" t="str">
        <f t="shared" si="44"/>
        <v/>
      </c>
      <c r="B848" s="102"/>
      <c r="C848" s="134" t="str">
        <f>IF(BS_CONTROLE[[#This Row],[DATA]]="","",WEEKNUM(BS_CONTROLE[[#This Row],[DATA]]))</f>
        <v/>
      </c>
      <c r="D848" s="104"/>
      <c r="E848" s="126"/>
      <c r="F848" s="142" t="str">
        <f>IF(D848="","*",VLOOKUP(E848,BS_ATIVIDADE[],3,FALSE))</f>
        <v>*</v>
      </c>
      <c r="G848" s="106"/>
      <c r="H848" s="106"/>
      <c r="I848" s="105"/>
      <c r="J848" s="105"/>
      <c r="K848" s="105"/>
      <c r="L848" s="127" t="str" cm="1">
        <f t="array" ref="L8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8" s="127" t="str" cm="1">
        <f t="array" ref="M8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8" s="106"/>
      <c r="O848" s="106"/>
      <c r="P848" s="105"/>
      <c r="Q848" s="9" t="str">
        <f>IF(E848=0, "*", IFERROR(_xlfn.XLOOKUP(E848, BS_ATIVIDADE[ATIVIDADE], BS_ATIVIDADE[UNIDADE]), "*"))</f>
        <v>*</v>
      </c>
      <c r="R848" s="128" t="str" cm="1">
        <f t="array" ref="R8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8" s="128" t="str" cm="1">
        <f t="array" ref="S8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8" s="10" t="str" cm="1">
        <f t="array" ref="T8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8" s="105"/>
      <c r="V848" s="151"/>
      <c r="W848" s="104"/>
      <c r="X848" s="129"/>
      <c r="Y848" s="104"/>
      <c r="Z848" s="105"/>
      <c r="AA848" s="103"/>
      <c r="AB848" s="152"/>
      <c r="AC848" s="107"/>
      <c r="AD848" s="105"/>
      <c r="AE848" s="105"/>
      <c r="AF848" s="105"/>
      <c r="AG848" s="14"/>
      <c r="AH848" s="126" t="str">
        <f>IF(BS_CONTROLE[[#This Row],[Atividade]]=0, "-", BS_CONTROLE[[#This Row],[Atividade]])</f>
        <v>-</v>
      </c>
      <c r="AI848" s="8" t="str">
        <f>IF(BS_CONTROLE[[#This Row],[Atividade]]=0, "-", BS_CONTROLE[[#This Row],[Atividade]])</f>
        <v>-</v>
      </c>
      <c r="AJ848" s="30">
        <f>BS_CONTROLE[[#This Row],[Local - Partida]]</f>
        <v>0</v>
      </c>
      <c r="AK848" s="30">
        <f>BS_CONTROLE[[#This Row],[Local - Encerramento]]</f>
        <v>0</v>
      </c>
      <c r="AL848" s="105" t="str">
        <f>IF(BS_CONTROLE[[#This Row],[Entre - Estações]]=0, "-", BS_CONTROLE[[#This Row],[Entre - Estações]])</f>
        <v>-</v>
      </c>
      <c r="AM848" s="105" t="str">
        <f>IF(BS_CONTROLE[[#This Row],[SB]]=0, "-", BS_CONTROLE[[#This Row],[SB]])</f>
        <v>-</v>
      </c>
      <c r="AN848" s="105" t="str">
        <f>IF(BS_CONTROLE[[#This Row],[SUB]]=0, "-", BS_CONTROLE[[#This Row],[SUB]])</f>
        <v>-</v>
      </c>
      <c r="AO848" s="105">
        <f>BS_CONTROLE[[#This Row],[KM - Inicio]]</f>
        <v>0</v>
      </c>
      <c r="AP848" s="105">
        <f>BS_CONTROLE[[#This Row],[KM - Inicio]]</f>
        <v>0</v>
      </c>
      <c r="AQ848" s="108"/>
      <c r="AR848" s="108"/>
      <c r="AS848" s="108"/>
      <c r="AT848" s="135"/>
      <c r="AU848" s="135"/>
      <c r="AV848" s="13"/>
      <c r="AW848" s="13"/>
      <c r="AX848" s="176" t="str">
        <f>IF(D848="","*",IFERROR(IF(ISODD(COUNT(AR848:AW848)),"ERRO",SUM((AS848-AR848),(AU848-AT848),(AW848-AV848))),"ERRO"))</f>
        <v>*</v>
      </c>
      <c r="AY848" s="153"/>
      <c r="AZ848" s="109"/>
      <c r="BA848" s="9" t="str">
        <f>IFERROR(_xlfn.XLOOKUP(AH848, BS_ATIVIDADE[ATIVIDADE],BS_ATIVIDADE[UNIDADE] ), "*")</f>
        <v>*</v>
      </c>
      <c r="BB848" s="12" t="str" cm="1">
        <f t="array" ref="BB8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8" s="12" t="str" cm="1">
        <f t="array" ref="BC8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8" s="10" t="str" cm="1">
        <f t="array" ref="BD8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8" s="150"/>
      <c r="BF848" s="15"/>
      <c r="BG848" s="16"/>
      <c r="BH848" s="16"/>
      <c r="BI848" s="16"/>
      <c r="BJ848" s="17"/>
      <c r="BK848" s="15"/>
      <c r="BL848" s="130"/>
      <c r="BM848" s="130"/>
      <c r="BN848" s="130"/>
      <c r="BO848" s="17"/>
      <c r="BP848" s="11" t="str">
        <f t="shared" si="45"/>
        <v>Aderente</v>
      </c>
      <c r="BQ848" s="18" t="str">
        <f>IF(OR(B848="",E848=""),"*",AX848/O848)</f>
        <v>*</v>
      </c>
      <c r="BR848" s="18" t="str">
        <f>IF(OR(B848="",E848=""),"*",AZ848/P848)</f>
        <v>*</v>
      </c>
      <c r="BS848" s="210" t="str">
        <f t="shared" si="46"/>
        <v/>
      </c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</row>
    <row r="849" spans="1:122">
      <c r="A849" s="45" t="str">
        <f t="shared" si="44"/>
        <v/>
      </c>
      <c r="B849" s="102"/>
      <c r="C849" s="134" t="str">
        <f>IF(BS_CONTROLE[[#This Row],[DATA]]="","",WEEKNUM(BS_CONTROLE[[#This Row],[DATA]]))</f>
        <v/>
      </c>
      <c r="D849" s="104"/>
      <c r="E849" s="126"/>
      <c r="F849" s="142" t="str">
        <f>IF(D849="","*",VLOOKUP(E849,BS_ATIVIDADE[],3,FALSE))</f>
        <v>*</v>
      </c>
      <c r="G849" s="106"/>
      <c r="H849" s="106"/>
      <c r="I849" s="105"/>
      <c r="J849" s="105"/>
      <c r="K849" s="105"/>
      <c r="L849" s="127" t="str" cm="1">
        <f t="array" ref="L8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49" s="127" t="str" cm="1">
        <f t="array" ref="M8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49" s="106"/>
      <c r="O849" s="106"/>
      <c r="P849" s="105"/>
      <c r="Q849" s="9" t="str">
        <f>IF(E849=0, "*", IFERROR(_xlfn.XLOOKUP(E849, BS_ATIVIDADE[ATIVIDADE], BS_ATIVIDADE[UNIDADE]), "*"))</f>
        <v>*</v>
      </c>
      <c r="R849" s="128" t="str" cm="1">
        <f t="array" ref="R8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49" s="128" t="str" cm="1">
        <f t="array" ref="S8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49" s="10" t="str" cm="1">
        <f t="array" ref="T8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49" s="105"/>
      <c r="V849" s="151"/>
      <c r="W849" s="104"/>
      <c r="X849" s="129"/>
      <c r="Y849" s="104"/>
      <c r="Z849" s="105"/>
      <c r="AA849" s="103"/>
      <c r="AB849" s="152"/>
      <c r="AC849" s="107"/>
      <c r="AD849" s="105"/>
      <c r="AE849" s="105"/>
      <c r="AF849" s="105"/>
      <c r="AG849" s="14"/>
      <c r="AH849" s="126" t="str">
        <f>IF(BS_CONTROLE[[#This Row],[Atividade]]=0, "-", BS_CONTROLE[[#This Row],[Atividade]])</f>
        <v>-</v>
      </c>
      <c r="AI849" s="8" t="str">
        <f>IF(BS_CONTROLE[[#This Row],[Atividade]]=0, "-", BS_CONTROLE[[#This Row],[Atividade]])</f>
        <v>-</v>
      </c>
      <c r="AJ849" s="30">
        <f>BS_CONTROLE[[#This Row],[Local - Partida]]</f>
        <v>0</v>
      </c>
      <c r="AK849" s="30">
        <f>BS_CONTROLE[[#This Row],[Local - Encerramento]]</f>
        <v>0</v>
      </c>
      <c r="AL849" s="105" t="str">
        <f>IF(BS_CONTROLE[[#This Row],[Entre - Estações]]=0, "-", BS_CONTROLE[[#This Row],[Entre - Estações]])</f>
        <v>-</v>
      </c>
      <c r="AM849" s="105" t="str">
        <f>IF(BS_CONTROLE[[#This Row],[SB]]=0, "-", BS_CONTROLE[[#This Row],[SB]])</f>
        <v>-</v>
      </c>
      <c r="AN849" s="105" t="str">
        <f>IF(BS_CONTROLE[[#This Row],[SUB]]=0, "-", BS_CONTROLE[[#This Row],[SUB]])</f>
        <v>-</v>
      </c>
      <c r="AO849" s="105">
        <f>BS_CONTROLE[[#This Row],[KM - Inicio]]</f>
        <v>0</v>
      </c>
      <c r="AP849" s="105">
        <f>BS_CONTROLE[[#This Row],[KM - Inicio]]</f>
        <v>0</v>
      </c>
      <c r="AQ849" s="108"/>
      <c r="AR849" s="108"/>
      <c r="AS849" s="108"/>
      <c r="AT849" s="135"/>
      <c r="AU849" s="135"/>
      <c r="AV849" s="13"/>
      <c r="AW849" s="13"/>
      <c r="AX849" s="176" t="str">
        <f>IF(D849="","*",IFERROR(IF(ISODD(COUNT(AR849:AW849)),"ERRO",SUM((AS849-AR849),(AU849-AT849),(AW849-AV849))),"ERRO"))</f>
        <v>*</v>
      </c>
      <c r="AY849" s="153"/>
      <c r="AZ849" s="109"/>
      <c r="BA849" s="9" t="str">
        <f>IFERROR(_xlfn.XLOOKUP(AH849, BS_ATIVIDADE[ATIVIDADE],BS_ATIVIDADE[UNIDADE] ), "*")</f>
        <v>*</v>
      </c>
      <c r="BB849" s="12" t="str" cm="1">
        <f t="array" ref="BB8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49" s="12" t="str" cm="1">
        <f t="array" ref="BC8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49" s="10" t="str" cm="1">
        <f t="array" ref="BD8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49" s="150"/>
      <c r="BF849" s="15"/>
      <c r="BG849" s="16"/>
      <c r="BH849" s="16"/>
      <c r="BI849" s="16"/>
      <c r="BJ849" s="17"/>
      <c r="BK849" s="15"/>
      <c r="BL849" s="130"/>
      <c r="BM849" s="130"/>
      <c r="BN849" s="130"/>
      <c r="BO849" s="17"/>
      <c r="BP849" s="11" t="str">
        <f t="shared" si="45"/>
        <v>Aderente</v>
      </c>
      <c r="BQ849" s="18" t="str">
        <f>IF(OR(B849="",E849=""),"*",AX849/O849)</f>
        <v>*</v>
      </c>
      <c r="BR849" s="18" t="str">
        <f>IF(OR(B849="",E849=""),"*",AZ849/P849)</f>
        <v>*</v>
      </c>
      <c r="BS849" s="210" t="str">
        <f t="shared" si="46"/>
        <v/>
      </c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</row>
    <row r="850" spans="1:122">
      <c r="A850" s="45" t="str">
        <f t="shared" si="44"/>
        <v/>
      </c>
      <c r="B850" s="102"/>
      <c r="C850" s="134" t="str">
        <f>IF(BS_CONTROLE[[#This Row],[DATA]]="","",WEEKNUM(BS_CONTROLE[[#This Row],[DATA]]))</f>
        <v/>
      </c>
      <c r="D850" s="104"/>
      <c r="E850" s="126"/>
      <c r="F850" s="142" t="str">
        <f>IF(D850="","*",VLOOKUP(E850,BS_ATIVIDADE[],3,FALSE))</f>
        <v>*</v>
      </c>
      <c r="G850" s="106"/>
      <c r="H850" s="106"/>
      <c r="I850" s="105"/>
      <c r="J850" s="105"/>
      <c r="K850" s="105"/>
      <c r="L850" s="127" t="str" cm="1">
        <f t="array" ref="L8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0" s="127" t="str" cm="1">
        <f t="array" ref="M8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0" s="106"/>
      <c r="O850" s="106"/>
      <c r="P850" s="105"/>
      <c r="Q850" s="9" t="str">
        <f>IF(E850=0, "*", IFERROR(_xlfn.XLOOKUP(E850, BS_ATIVIDADE[ATIVIDADE], BS_ATIVIDADE[UNIDADE]), "*"))</f>
        <v>*</v>
      </c>
      <c r="R850" s="128" t="str" cm="1">
        <f t="array" ref="R8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0" s="128" t="str" cm="1">
        <f t="array" ref="S8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0" s="10" t="str" cm="1">
        <f t="array" ref="T8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0" s="105"/>
      <c r="V850" s="151"/>
      <c r="W850" s="104"/>
      <c r="X850" s="129"/>
      <c r="Y850" s="104"/>
      <c r="Z850" s="105"/>
      <c r="AA850" s="103"/>
      <c r="AB850" s="152"/>
      <c r="AC850" s="107"/>
      <c r="AD850" s="105"/>
      <c r="AE850" s="105"/>
      <c r="AF850" s="105"/>
      <c r="AG850" s="14"/>
      <c r="AH850" s="126" t="str">
        <f>IF(BS_CONTROLE[[#This Row],[Atividade]]=0, "-", BS_CONTROLE[[#This Row],[Atividade]])</f>
        <v>-</v>
      </c>
      <c r="AI850" s="8" t="str">
        <f>IF(BS_CONTROLE[[#This Row],[Atividade]]=0, "-", BS_CONTROLE[[#This Row],[Atividade]])</f>
        <v>-</v>
      </c>
      <c r="AJ850" s="30">
        <f>BS_CONTROLE[[#This Row],[Local - Partida]]</f>
        <v>0</v>
      </c>
      <c r="AK850" s="30">
        <f>BS_CONTROLE[[#This Row],[Local - Encerramento]]</f>
        <v>0</v>
      </c>
      <c r="AL850" s="105" t="str">
        <f>IF(BS_CONTROLE[[#This Row],[Entre - Estações]]=0, "-", BS_CONTROLE[[#This Row],[Entre - Estações]])</f>
        <v>-</v>
      </c>
      <c r="AM850" s="105" t="str">
        <f>IF(BS_CONTROLE[[#This Row],[SB]]=0, "-", BS_CONTROLE[[#This Row],[SB]])</f>
        <v>-</v>
      </c>
      <c r="AN850" s="105" t="str">
        <f>IF(BS_CONTROLE[[#This Row],[SUB]]=0, "-", BS_CONTROLE[[#This Row],[SUB]])</f>
        <v>-</v>
      </c>
      <c r="AO850" s="105">
        <f>BS_CONTROLE[[#This Row],[KM - Inicio]]</f>
        <v>0</v>
      </c>
      <c r="AP850" s="105">
        <f>BS_CONTROLE[[#This Row],[KM - Inicio]]</f>
        <v>0</v>
      </c>
      <c r="AQ850" s="108"/>
      <c r="AR850" s="108"/>
      <c r="AS850" s="108"/>
      <c r="AT850" s="135"/>
      <c r="AU850" s="135"/>
      <c r="AV850" s="13"/>
      <c r="AW850" s="13"/>
      <c r="AX850" s="176" t="str">
        <f>IF(D850="","*",IFERROR(IF(ISODD(COUNT(AR850:AW850)),"ERRO",SUM((AS850-AR850),(AU850-AT850),(AW850-AV850))),"ERRO"))</f>
        <v>*</v>
      </c>
      <c r="AY850" s="153"/>
      <c r="AZ850" s="109"/>
      <c r="BA850" s="9" t="str">
        <f>IFERROR(_xlfn.XLOOKUP(AH850, BS_ATIVIDADE[ATIVIDADE],BS_ATIVIDADE[UNIDADE] ), "*")</f>
        <v>*</v>
      </c>
      <c r="BB850" s="12" t="str" cm="1">
        <f t="array" ref="BB8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0" s="12" t="str" cm="1">
        <f t="array" ref="BC8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0" s="10" t="str" cm="1">
        <f t="array" ref="BD8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0" s="150"/>
      <c r="BF850" s="15"/>
      <c r="BG850" s="16"/>
      <c r="BH850" s="16"/>
      <c r="BI850" s="16"/>
      <c r="BJ850" s="17"/>
      <c r="BK850" s="15"/>
      <c r="BL850" s="130"/>
      <c r="BM850" s="130"/>
      <c r="BN850" s="130"/>
      <c r="BO850" s="17"/>
      <c r="BP850" s="11" t="str">
        <f t="shared" si="45"/>
        <v>Aderente</v>
      </c>
      <c r="BQ850" s="18" t="str">
        <f>IF(OR(B850="",E850=""),"*",AX850/O850)</f>
        <v>*</v>
      </c>
      <c r="BR850" s="18" t="str">
        <f>IF(OR(B850="",E850=""),"*",AZ850/P850)</f>
        <v>*</v>
      </c>
      <c r="BS850" s="210" t="str">
        <f t="shared" si="46"/>
        <v/>
      </c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</row>
    <row r="851" spans="1:122">
      <c r="A851" s="45" t="str">
        <f t="shared" si="44"/>
        <v/>
      </c>
      <c r="B851" s="102"/>
      <c r="C851" s="134" t="str">
        <f>IF(BS_CONTROLE[[#This Row],[DATA]]="","",WEEKNUM(BS_CONTROLE[[#This Row],[DATA]]))</f>
        <v/>
      </c>
      <c r="D851" s="104"/>
      <c r="E851" s="126"/>
      <c r="F851" s="142" t="str">
        <f>IF(D851="","*",VLOOKUP(E851,BS_ATIVIDADE[],3,FALSE))</f>
        <v>*</v>
      </c>
      <c r="G851" s="106"/>
      <c r="H851" s="106"/>
      <c r="I851" s="105"/>
      <c r="J851" s="105"/>
      <c r="K851" s="105"/>
      <c r="L851" s="127" t="str" cm="1">
        <f t="array" ref="L8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1" s="127" t="str" cm="1">
        <f t="array" ref="M8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1" s="106"/>
      <c r="O851" s="106"/>
      <c r="P851" s="105"/>
      <c r="Q851" s="9" t="str">
        <f>IF(E851=0, "*", IFERROR(_xlfn.XLOOKUP(E851, BS_ATIVIDADE[ATIVIDADE], BS_ATIVIDADE[UNIDADE]), "*"))</f>
        <v>*</v>
      </c>
      <c r="R851" s="128" t="str" cm="1">
        <f t="array" ref="R8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1" s="128" t="str" cm="1">
        <f t="array" ref="S8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1" s="10" t="str" cm="1">
        <f t="array" ref="T8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1" s="105"/>
      <c r="V851" s="151"/>
      <c r="W851" s="104"/>
      <c r="X851" s="129"/>
      <c r="Y851" s="104"/>
      <c r="Z851" s="105"/>
      <c r="AA851" s="103"/>
      <c r="AB851" s="152"/>
      <c r="AC851" s="107"/>
      <c r="AD851" s="105"/>
      <c r="AE851" s="105"/>
      <c r="AF851" s="105"/>
      <c r="AG851" s="14"/>
      <c r="AH851" s="126" t="str">
        <f>IF(BS_CONTROLE[[#This Row],[Atividade]]=0, "-", BS_CONTROLE[[#This Row],[Atividade]])</f>
        <v>-</v>
      </c>
      <c r="AI851" s="8" t="str">
        <f>IF(BS_CONTROLE[[#This Row],[Atividade]]=0, "-", BS_CONTROLE[[#This Row],[Atividade]])</f>
        <v>-</v>
      </c>
      <c r="AJ851" s="30">
        <f>BS_CONTROLE[[#This Row],[Local - Partida]]</f>
        <v>0</v>
      </c>
      <c r="AK851" s="30">
        <f>BS_CONTROLE[[#This Row],[Local - Encerramento]]</f>
        <v>0</v>
      </c>
      <c r="AL851" s="105" t="str">
        <f>IF(BS_CONTROLE[[#This Row],[Entre - Estações]]=0, "-", BS_CONTROLE[[#This Row],[Entre - Estações]])</f>
        <v>-</v>
      </c>
      <c r="AM851" s="105" t="str">
        <f>IF(BS_CONTROLE[[#This Row],[SB]]=0, "-", BS_CONTROLE[[#This Row],[SB]])</f>
        <v>-</v>
      </c>
      <c r="AN851" s="105" t="str">
        <f>IF(BS_CONTROLE[[#This Row],[SUB]]=0, "-", BS_CONTROLE[[#This Row],[SUB]])</f>
        <v>-</v>
      </c>
      <c r="AO851" s="105">
        <f>BS_CONTROLE[[#This Row],[KM - Inicio]]</f>
        <v>0</v>
      </c>
      <c r="AP851" s="105">
        <f>BS_CONTROLE[[#This Row],[KM - Inicio]]</f>
        <v>0</v>
      </c>
      <c r="AQ851" s="108"/>
      <c r="AR851" s="108"/>
      <c r="AS851" s="108"/>
      <c r="AT851" s="135"/>
      <c r="AU851" s="135"/>
      <c r="AV851" s="13"/>
      <c r="AW851" s="13"/>
      <c r="AX851" s="176" t="str">
        <f>IF(D851="","*",IFERROR(IF(ISODD(COUNT(AR851:AW851)),"ERRO",SUM((AS851-AR851),(AU851-AT851),(AW851-AV851))),"ERRO"))</f>
        <v>*</v>
      </c>
      <c r="AY851" s="153"/>
      <c r="AZ851" s="109"/>
      <c r="BA851" s="9" t="str">
        <f>IFERROR(_xlfn.XLOOKUP(AH851, BS_ATIVIDADE[ATIVIDADE],BS_ATIVIDADE[UNIDADE] ), "*")</f>
        <v>*</v>
      </c>
      <c r="BB851" s="12" t="str" cm="1">
        <f t="array" ref="BB8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1" s="12" t="str" cm="1">
        <f t="array" ref="BC8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1" s="10" t="str" cm="1">
        <f t="array" ref="BD8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1" s="150"/>
      <c r="BF851" s="15"/>
      <c r="BG851" s="16"/>
      <c r="BH851" s="16"/>
      <c r="BI851" s="16"/>
      <c r="BJ851" s="17"/>
      <c r="BK851" s="15"/>
      <c r="BL851" s="130"/>
      <c r="BM851" s="130"/>
      <c r="BN851" s="130"/>
      <c r="BO851" s="17"/>
      <c r="BP851" s="11" t="str">
        <f t="shared" si="45"/>
        <v>Aderente</v>
      </c>
      <c r="BQ851" s="18" t="str">
        <f>IF(OR(B851="",E851=""),"*",AX851/O851)</f>
        <v>*</v>
      </c>
      <c r="BR851" s="18" t="str">
        <f>IF(OR(B851="",E851=""),"*",AZ851/P851)</f>
        <v>*</v>
      </c>
      <c r="BS851" s="210" t="str">
        <f t="shared" si="46"/>
        <v/>
      </c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</row>
    <row r="852" spans="1:122">
      <c r="A852" s="45" t="str">
        <f t="shared" si="44"/>
        <v/>
      </c>
      <c r="B852" s="102"/>
      <c r="C852" s="134" t="str">
        <f>IF(BS_CONTROLE[[#This Row],[DATA]]="","",WEEKNUM(BS_CONTROLE[[#This Row],[DATA]]))</f>
        <v/>
      </c>
      <c r="D852" s="104"/>
      <c r="E852" s="126"/>
      <c r="F852" s="142" t="str">
        <f>IF(D852="","*",VLOOKUP(E852,BS_ATIVIDADE[],3,FALSE))</f>
        <v>*</v>
      </c>
      <c r="G852" s="106"/>
      <c r="H852" s="106"/>
      <c r="I852" s="105"/>
      <c r="J852" s="105"/>
      <c r="K852" s="105"/>
      <c r="L852" s="127" t="str" cm="1">
        <f t="array" ref="L8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2" s="127" t="str" cm="1">
        <f t="array" ref="M8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2" s="106"/>
      <c r="O852" s="106"/>
      <c r="P852" s="105"/>
      <c r="Q852" s="9" t="str">
        <f>IF(E852=0, "*", IFERROR(_xlfn.XLOOKUP(E852, BS_ATIVIDADE[ATIVIDADE], BS_ATIVIDADE[UNIDADE]), "*"))</f>
        <v>*</v>
      </c>
      <c r="R852" s="128" t="str" cm="1">
        <f t="array" ref="R8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2" s="128" t="str" cm="1">
        <f t="array" ref="S8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2" s="10" t="str" cm="1">
        <f t="array" ref="T8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2" s="105"/>
      <c r="V852" s="151"/>
      <c r="W852" s="104"/>
      <c r="X852" s="129"/>
      <c r="Y852" s="104"/>
      <c r="Z852" s="105"/>
      <c r="AA852" s="103"/>
      <c r="AB852" s="152"/>
      <c r="AC852" s="107"/>
      <c r="AD852" s="105"/>
      <c r="AE852" s="105"/>
      <c r="AF852" s="105"/>
      <c r="AG852" s="14"/>
      <c r="AH852" s="126" t="str">
        <f>IF(BS_CONTROLE[[#This Row],[Atividade]]=0, "-", BS_CONTROLE[[#This Row],[Atividade]])</f>
        <v>-</v>
      </c>
      <c r="AI852" s="8" t="str">
        <f>IF(BS_CONTROLE[[#This Row],[Atividade]]=0, "-", BS_CONTROLE[[#This Row],[Atividade]])</f>
        <v>-</v>
      </c>
      <c r="AJ852" s="30">
        <f>BS_CONTROLE[[#This Row],[Local - Partida]]</f>
        <v>0</v>
      </c>
      <c r="AK852" s="30">
        <f>BS_CONTROLE[[#This Row],[Local - Encerramento]]</f>
        <v>0</v>
      </c>
      <c r="AL852" s="105" t="str">
        <f>IF(BS_CONTROLE[[#This Row],[Entre - Estações]]=0, "-", BS_CONTROLE[[#This Row],[Entre - Estações]])</f>
        <v>-</v>
      </c>
      <c r="AM852" s="105" t="str">
        <f>IF(BS_CONTROLE[[#This Row],[SB]]=0, "-", BS_CONTROLE[[#This Row],[SB]])</f>
        <v>-</v>
      </c>
      <c r="AN852" s="105" t="str">
        <f>IF(BS_CONTROLE[[#This Row],[SUB]]=0, "-", BS_CONTROLE[[#This Row],[SUB]])</f>
        <v>-</v>
      </c>
      <c r="AO852" s="105">
        <f>BS_CONTROLE[[#This Row],[KM - Inicio]]</f>
        <v>0</v>
      </c>
      <c r="AP852" s="105">
        <f>BS_CONTROLE[[#This Row],[KM - Inicio]]</f>
        <v>0</v>
      </c>
      <c r="AQ852" s="108"/>
      <c r="AR852" s="108"/>
      <c r="AS852" s="108"/>
      <c r="AT852" s="135"/>
      <c r="AU852" s="135"/>
      <c r="AV852" s="13"/>
      <c r="AW852" s="13"/>
      <c r="AX852" s="176" t="str">
        <f>IF(D852="","*",IFERROR(IF(ISODD(COUNT(AR852:AW852)),"ERRO",SUM((AS852-AR852),(AU852-AT852),(AW852-AV852))),"ERRO"))</f>
        <v>*</v>
      </c>
      <c r="AY852" s="153"/>
      <c r="AZ852" s="109"/>
      <c r="BA852" s="9" t="str">
        <f>IFERROR(_xlfn.XLOOKUP(AH852, BS_ATIVIDADE[ATIVIDADE],BS_ATIVIDADE[UNIDADE] ), "*")</f>
        <v>*</v>
      </c>
      <c r="BB852" s="12" t="str" cm="1">
        <f t="array" ref="BB8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2" s="12" t="str" cm="1">
        <f t="array" ref="BC8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2" s="10" t="str" cm="1">
        <f t="array" ref="BD8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2" s="150"/>
      <c r="BF852" s="15"/>
      <c r="BG852" s="16"/>
      <c r="BH852" s="16"/>
      <c r="BI852" s="16"/>
      <c r="BJ852" s="17"/>
      <c r="BK852" s="15"/>
      <c r="BL852" s="130"/>
      <c r="BM852" s="130"/>
      <c r="BN852" s="130"/>
      <c r="BO852" s="17"/>
      <c r="BP852" s="11" t="str">
        <f t="shared" si="45"/>
        <v>Aderente</v>
      </c>
      <c r="BQ852" s="18" t="str">
        <f>IF(OR(B852="",E852=""),"*",AX852/O852)</f>
        <v>*</v>
      </c>
      <c r="BR852" s="18" t="str">
        <f>IF(OR(B852="",E852=""),"*",AZ852/P852)</f>
        <v>*</v>
      </c>
      <c r="BS852" s="210" t="str">
        <f t="shared" si="46"/>
        <v/>
      </c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</row>
    <row r="853" spans="1:122">
      <c r="A853" s="45" t="str">
        <f t="shared" si="44"/>
        <v/>
      </c>
      <c r="B853" s="102"/>
      <c r="C853" s="134" t="str">
        <f>IF(BS_CONTROLE[[#This Row],[DATA]]="","",WEEKNUM(BS_CONTROLE[[#This Row],[DATA]]))</f>
        <v/>
      </c>
      <c r="D853" s="104"/>
      <c r="E853" s="126"/>
      <c r="F853" s="142" t="str">
        <f>IF(D853="","*",VLOOKUP(E853,BS_ATIVIDADE[],3,FALSE))</f>
        <v>*</v>
      </c>
      <c r="G853" s="106"/>
      <c r="H853" s="106"/>
      <c r="I853" s="105"/>
      <c r="J853" s="105"/>
      <c r="K853" s="105"/>
      <c r="L853" s="127" t="str" cm="1">
        <f t="array" ref="L8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3" s="127" t="str" cm="1">
        <f t="array" ref="M8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3" s="106"/>
      <c r="O853" s="106"/>
      <c r="P853" s="105"/>
      <c r="Q853" s="9" t="str">
        <f>IF(E853=0, "*", IFERROR(_xlfn.XLOOKUP(E853, BS_ATIVIDADE[ATIVIDADE], BS_ATIVIDADE[UNIDADE]), "*"))</f>
        <v>*</v>
      </c>
      <c r="R853" s="128" t="str" cm="1">
        <f t="array" ref="R8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3" s="128" t="str" cm="1">
        <f t="array" ref="S8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3" s="10" t="str" cm="1">
        <f t="array" ref="T8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3" s="105"/>
      <c r="V853" s="151"/>
      <c r="W853" s="104"/>
      <c r="X853" s="129"/>
      <c r="Y853" s="104"/>
      <c r="Z853" s="105"/>
      <c r="AA853" s="103"/>
      <c r="AB853" s="152"/>
      <c r="AC853" s="107"/>
      <c r="AD853" s="105"/>
      <c r="AE853" s="105"/>
      <c r="AF853" s="105"/>
      <c r="AG853" s="14"/>
      <c r="AH853" s="126" t="str">
        <f>IF(BS_CONTROLE[[#This Row],[Atividade]]=0, "-", BS_CONTROLE[[#This Row],[Atividade]])</f>
        <v>-</v>
      </c>
      <c r="AI853" s="8" t="str">
        <f>IF(BS_CONTROLE[[#This Row],[Atividade]]=0, "-", BS_CONTROLE[[#This Row],[Atividade]])</f>
        <v>-</v>
      </c>
      <c r="AJ853" s="30">
        <f>BS_CONTROLE[[#This Row],[Local - Partida]]</f>
        <v>0</v>
      </c>
      <c r="AK853" s="30">
        <f>BS_CONTROLE[[#This Row],[Local - Encerramento]]</f>
        <v>0</v>
      </c>
      <c r="AL853" s="105" t="str">
        <f>IF(BS_CONTROLE[[#This Row],[Entre - Estações]]=0, "-", BS_CONTROLE[[#This Row],[Entre - Estações]])</f>
        <v>-</v>
      </c>
      <c r="AM853" s="105" t="str">
        <f>IF(BS_CONTROLE[[#This Row],[SB]]=0, "-", BS_CONTROLE[[#This Row],[SB]])</f>
        <v>-</v>
      </c>
      <c r="AN853" s="105" t="str">
        <f>IF(BS_CONTROLE[[#This Row],[SUB]]=0, "-", BS_CONTROLE[[#This Row],[SUB]])</f>
        <v>-</v>
      </c>
      <c r="AO853" s="105">
        <f>BS_CONTROLE[[#This Row],[KM - Inicio]]</f>
        <v>0</v>
      </c>
      <c r="AP853" s="105">
        <f>BS_CONTROLE[[#This Row],[KM - Inicio]]</f>
        <v>0</v>
      </c>
      <c r="AQ853" s="108"/>
      <c r="AR853" s="108"/>
      <c r="AS853" s="108"/>
      <c r="AT853" s="135"/>
      <c r="AU853" s="135"/>
      <c r="AV853" s="13"/>
      <c r="AW853" s="13"/>
      <c r="AX853" s="176" t="str">
        <f>IF(D853="","*",IFERROR(IF(ISODD(COUNT(AR853:AW853)),"ERRO",SUM((AS853-AR853),(AU853-AT853),(AW853-AV853))),"ERRO"))</f>
        <v>*</v>
      </c>
      <c r="AY853" s="153"/>
      <c r="AZ853" s="109"/>
      <c r="BA853" s="9" t="str">
        <f>IFERROR(_xlfn.XLOOKUP(AH853, BS_ATIVIDADE[ATIVIDADE],BS_ATIVIDADE[UNIDADE] ), "*")</f>
        <v>*</v>
      </c>
      <c r="BB853" s="12" t="str" cm="1">
        <f t="array" ref="BB8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3" s="12" t="str" cm="1">
        <f t="array" ref="BC8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3" s="10" t="str" cm="1">
        <f t="array" ref="BD8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3" s="150"/>
      <c r="BF853" s="15"/>
      <c r="BG853" s="16"/>
      <c r="BH853" s="16"/>
      <c r="BI853" s="16"/>
      <c r="BJ853" s="17"/>
      <c r="BK853" s="15"/>
      <c r="BL853" s="130"/>
      <c r="BM853" s="130"/>
      <c r="BN853" s="130"/>
      <c r="BO853" s="17"/>
      <c r="BP853" s="11" t="str">
        <f t="shared" si="45"/>
        <v>Aderente</v>
      </c>
      <c r="BQ853" s="18" t="str">
        <f>IF(OR(B853="",E853=""),"*",AX853/O853)</f>
        <v>*</v>
      </c>
      <c r="BR853" s="18" t="str">
        <f>IF(OR(B853="",E853=""),"*",AZ853/P853)</f>
        <v>*</v>
      </c>
      <c r="BS853" s="210" t="str">
        <f t="shared" si="46"/>
        <v/>
      </c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</row>
    <row r="854" spans="1:122">
      <c r="A854" s="45" t="str">
        <f t="shared" si="44"/>
        <v/>
      </c>
      <c r="B854" s="102"/>
      <c r="C854" s="134" t="str">
        <f>IF(BS_CONTROLE[[#This Row],[DATA]]="","",WEEKNUM(BS_CONTROLE[[#This Row],[DATA]]))</f>
        <v/>
      </c>
      <c r="D854" s="104"/>
      <c r="E854" s="126"/>
      <c r="F854" s="142" t="str">
        <f>IF(D854="","*",VLOOKUP(E854,BS_ATIVIDADE[],3,FALSE))</f>
        <v>*</v>
      </c>
      <c r="G854" s="106"/>
      <c r="H854" s="106"/>
      <c r="I854" s="105"/>
      <c r="J854" s="105"/>
      <c r="K854" s="105"/>
      <c r="L854" s="127" t="str" cm="1">
        <f t="array" ref="L8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4" s="127" t="str" cm="1">
        <f t="array" ref="M8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4" s="106"/>
      <c r="O854" s="106"/>
      <c r="P854" s="105"/>
      <c r="Q854" s="9" t="str">
        <f>IF(E854=0, "*", IFERROR(_xlfn.XLOOKUP(E854, BS_ATIVIDADE[ATIVIDADE], BS_ATIVIDADE[UNIDADE]), "*"))</f>
        <v>*</v>
      </c>
      <c r="R854" s="128" t="str" cm="1">
        <f t="array" ref="R8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4" s="128" t="str" cm="1">
        <f t="array" ref="S8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4" s="10" t="str" cm="1">
        <f t="array" ref="T8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4" s="105"/>
      <c r="V854" s="151"/>
      <c r="W854" s="104"/>
      <c r="X854" s="129"/>
      <c r="Y854" s="104"/>
      <c r="Z854" s="105"/>
      <c r="AA854" s="103"/>
      <c r="AB854" s="152"/>
      <c r="AC854" s="107"/>
      <c r="AD854" s="105"/>
      <c r="AE854" s="105"/>
      <c r="AF854" s="105"/>
      <c r="AG854" s="14"/>
      <c r="AH854" s="126" t="str">
        <f>IF(BS_CONTROLE[[#This Row],[Atividade]]=0, "-", BS_CONTROLE[[#This Row],[Atividade]])</f>
        <v>-</v>
      </c>
      <c r="AI854" s="8" t="str">
        <f>IF(BS_CONTROLE[[#This Row],[Atividade]]=0, "-", BS_CONTROLE[[#This Row],[Atividade]])</f>
        <v>-</v>
      </c>
      <c r="AJ854" s="30">
        <f>BS_CONTROLE[[#This Row],[Local - Partida]]</f>
        <v>0</v>
      </c>
      <c r="AK854" s="30">
        <f>BS_CONTROLE[[#This Row],[Local - Encerramento]]</f>
        <v>0</v>
      </c>
      <c r="AL854" s="105" t="str">
        <f>IF(BS_CONTROLE[[#This Row],[Entre - Estações]]=0, "-", BS_CONTROLE[[#This Row],[Entre - Estações]])</f>
        <v>-</v>
      </c>
      <c r="AM854" s="105" t="str">
        <f>IF(BS_CONTROLE[[#This Row],[SB]]=0, "-", BS_CONTROLE[[#This Row],[SB]])</f>
        <v>-</v>
      </c>
      <c r="AN854" s="105" t="str">
        <f>IF(BS_CONTROLE[[#This Row],[SUB]]=0, "-", BS_CONTROLE[[#This Row],[SUB]])</f>
        <v>-</v>
      </c>
      <c r="AO854" s="105">
        <f>BS_CONTROLE[[#This Row],[KM - Inicio]]</f>
        <v>0</v>
      </c>
      <c r="AP854" s="105">
        <f>BS_CONTROLE[[#This Row],[KM - Inicio]]</f>
        <v>0</v>
      </c>
      <c r="AQ854" s="108"/>
      <c r="AR854" s="108"/>
      <c r="AS854" s="108"/>
      <c r="AT854" s="135"/>
      <c r="AU854" s="135"/>
      <c r="AV854" s="13"/>
      <c r="AW854" s="13"/>
      <c r="AX854" s="176" t="str">
        <f>IF(D854="","*",IFERROR(IF(ISODD(COUNT(AR854:AW854)),"ERRO",SUM((AS854-AR854),(AU854-AT854),(AW854-AV854))),"ERRO"))</f>
        <v>*</v>
      </c>
      <c r="AY854" s="153"/>
      <c r="AZ854" s="109"/>
      <c r="BA854" s="9" t="str">
        <f>IFERROR(_xlfn.XLOOKUP(AH854, BS_ATIVIDADE[ATIVIDADE],BS_ATIVIDADE[UNIDADE] ), "*")</f>
        <v>*</v>
      </c>
      <c r="BB854" s="12" t="str" cm="1">
        <f t="array" ref="BB8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4" s="12" t="str" cm="1">
        <f t="array" ref="BC8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4" s="10" t="str" cm="1">
        <f t="array" ref="BD8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4" s="150"/>
      <c r="BF854" s="15"/>
      <c r="BG854" s="16"/>
      <c r="BH854" s="16"/>
      <c r="BI854" s="16"/>
      <c r="BJ854" s="17"/>
      <c r="BK854" s="15"/>
      <c r="BL854" s="130"/>
      <c r="BM854" s="130"/>
      <c r="BN854" s="130"/>
      <c r="BO854" s="17"/>
      <c r="BP854" s="11" t="str">
        <f t="shared" si="45"/>
        <v>Aderente</v>
      </c>
      <c r="BQ854" s="18" t="str">
        <f>IF(OR(B854="",E854=""),"*",AX854/O854)</f>
        <v>*</v>
      </c>
      <c r="BR854" s="18" t="str">
        <f>IF(OR(B854="",E854=""),"*",AZ854/P854)</f>
        <v>*</v>
      </c>
      <c r="BS854" s="210" t="str">
        <f t="shared" si="46"/>
        <v/>
      </c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</row>
    <row r="855" spans="1:122">
      <c r="A855" s="45" t="str">
        <f t="shared" si="44"/>
        <v/>
      </c>
      <c r="B855" s="102"/>
      <c r="C855" s="134" t="str">
        <f>IF(BS_CONTROLE[[#This Row],[DATA]]="","",WEEKNUM(BS_CONTROLE[[#This Row],[DATA]]))</f>
        <v/>
      </c>
      <c r="D855" s="104"/>
      <c r="E855" s="126"/>
      <c r="F855" s="142" t="str">
        <f>IF(D855="","*",VLOOKUP(E855,BS_ATIVIDADE[],3,FALSE))</f>
        <v>*</v>
      </c>
      <c r="G855" s="106"/>
      <c r="H855" s="106"/>
      <c r="I855" s="105"/>
      <c r="J855" s="105"/>
      <c r="K855" s="105"/>
      <c r="L855" s="127" t="str" cm="1">
        <f t="array" ref="L8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5" s="127" t="str" cm="1">
        <f t="array" ref="M8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5" s="106"/>
      <c r="O855" s="106"/>
      <c r="P855" s="105"/>
      <c r="Q855" s="9" t="str">
        <f>IF(E855=0, "*", IFERROR(_xlfn.XLOOKUP(E855, BS_ATIVIDADE[ATIVIDADE], BS_ATIVIDADE[UNIDADE]), "*"))</f>
        <v>*</v>
      </c>
      <c r="R855" s="128" t="str" cm="1">
        <f t="array" ref="R8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5" s="128" t="str" cm="1">
        <f t="array" ref="S8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5" s="10" t="str" cm="1">
        <f t="array" ref="T8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5" s="105"/>
      <c r="V855" s="151"/>
      <c r="W855" s="104"/>
      <c r="X855" s="129"/>
      <c r="Y855" s="104"/>
      <c r="Z855" s="105"/>
      <c r="AA855" s="103"/>
      <c r="AB855" s="152"/>
      <c r="AC855" s="107"/>
      <c r="AD855" s="105"/>
      <c r="AE855" s="105"/>
      <c r="AF855" s="105"/>
      <c r="AG855" s="14"/>
      <c r="AH855" s="126" t="str">
        <f>IF(BS_CONTROLE[[#This Row],[Atividade]]=0, "-", BS_CONTROLE[[#This Row],[Atividade]])</f>
        <v>-</v>
      </c>
      <c r="AI855" s="8" t="str">
        <f>IF(BS_CONTROLE[[#This Row],[Atividade]]=0, "-", BS_CONTROLE[[#This Row],[Atividade]])</f>
        <v>-</v>
      </c>
      <c r="AJ855" s="30">
        <f>BS_CONTROLE[[#This Row],[Local - Partida]]</f>
        <v>0</v>
      </c>
      <c r="AK855" s="30">
        <f>BS_CONTROLE[[#This Row],[Local - Encerramento]]</f>
        <v>0</v>
      </c>
      <c r="AL855" s="105" t="str">
        <f>IF(BS_CONTROLE[[#This Row],[Entre - Estações]]=0, "-", BS_CONTROLE[[#This Row],[Entre - Estações]])</f>
        <v>-</v>
      </c>
      <c r="AM855" s="105" t="str">
        <f>IF(BS_CONTROLE[[#This Row],[SB]]=0, "-", BS_CONTROLE[[#This Row],[SB]])</f>
        <v>-</v>
      </c>
      <c r="AN855" s="105" t="str">
        <f>IF(BS_CONTROLE[[#This Row],[SUB]]=0, "-", BS_CONTROLE[[#This Row],[SUB]])</f>
        <v>-</v>
      </c>
      <c r="AO855" s="105">
        <f>BS_CONTROLE[[#This Row],[KM - Inicio]]</f>
        <v>0</v>
      </c>
      <c r="AP855" s="105">
        <f>BS_CONTROLE[[#This Row],[KM - Inicio]]</f>
        <v>0</v>
      </c>
      <c r="AQ855" s="108"/>
      <c r="AR855" s="108"/>
      <c r="AS855" s="108"/>
      <c r="AT855" s="135"/>
      <c r="AU855" s="135"/>
      <c r="AV855" s="13"/>
      <c r="AW855" s="13"/>
      <c r="AX855" s="176" t="str">
        <f>IF(D855="","*",IFERROR(IF(ISODD(COUNT(AR855:AW855)),"ERRO",SUM((AS855-AR855),(AU855-AT855),(AW855-AV855))),"ERRO"))</f>
        <v>*</v>
      </c>
      <c r="AY855" s="153"/>
      <c r="AZ855" s="109"/>
      <c r="BA855" s="9" t="str">
        <f>IFERROR(_xlfn.XLOOKUP(AH855, BS_ATIVIDADE[ATIVIDADE],BS_ATIVIDADE[UNIDADE] ), "*")</f>
        <v>*</v>
      </c>
      <c r="BB855" s="12" t="str" cm="1">
        <f t="array" ref="BB8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5" s="12" t="str" cm="1">
        <f t="array" ref="BC8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5" s="10" t="str" cm="1">
        <f t="array" ref="BD8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5" s="150"/>
      <c r="BF855" s="15"/>
      <c r="BG855" s="16"/>
      <c r="BH855" s="16"/>
      <c r="BI855" s="16"/>
      <c r="BJ855" s="17"/>
      <c r="BK855" s="15"/>
      <c r="BL855" s="130"/>
      <c r="BM855" s="130"/>
      <c r="BN855" s="130"/>
      <c r="BO855" s="17"/>
      <c r="BP855" s="11" t="str">
        <f t="shared" si="45"/>
        <v>Aderente</v>
      </c>
      <c r="BQ855" s="18" t="str">
        <f>IF(OR(B855="",E855=""),"*",AX855/O855)</f>
        <v>*</v>
      </c>
      <c r="BR855" s="18" t="str">
        <f>IF(OR(B855="",E855=""),"*",AZ855/P855)</f>
        <v>*</v>
      </c>
      <c r="BS855" s="210" t="str">
        <f t="shared" si="46"/>
        <v/>
      </c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</row>
    <row r="856" spans="1:122">
      <c r="A856" s="45" t="str">
        <f t="shared" si="44"/>
        <v/>
      </c>
      <c r="B856" s="102"/>
      <c r="C856" s="134" t="str">
        <f>IF(BS_CONTROLE[[#This Row],[DATA]]="","",WEEKNUM(BS_CONTROLE[[#This Row],[DATA]]))</f>
        <v/>
      </c>
      <c r="D856" s="104"/>
      <c r="E856" s="126"/>
      <c r="F856" s="142" t="str">
        <f>IF(D856="","*",VLOOKUP(E856,BS_ATIVIDADE[],3,FALSE))</f>
        <v>*</v>
      </c>
      <c r="G856" s="106"/>
      <c r="H856" s="106"/>
      <c r="I856" s="105"/>
      <c r="J856" s="105"/>
      <c r="K856" s="105"/>
      <c r="L856" s="127" t="str" cm="1">
        <f t="array" ref="L8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6" s="127" t="str" cm="1">
        <f t="array" ref="M8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6" s="106"/>
      <c r="O856" s="106"/>
      <c r="P856" s="105"/>
      <c r="Q856" s="9" t="str">
        <f>IF(E856=0, "*", IFERROR(_xlfn.XLOOKUP(E856, BS_ATIVIDADE[ATIVIDADE], BS_ATIVIDADE[UNIDADE]), "*"))</f>
        <v>*</v>
      </c>
      <c r="R856" s="128" t="str" cm="1">
        <f t="array" ref="R8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6" s="128" t="str" cm="1">
        <f t="array" ref="S8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6" s="10" t="str" cm="1">
        <f t="array" ref="T8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6" s="105"/>
      <c r="V856" s="151"/>
      <c r="W856" s="104"/>
      <c r="X856" s="129"/>
      <c r="Y856" s="104"/>
      <c r="Z856" s="105"/>
      <c r="AA856" s="103"/>
      <c r="AB856" s="152"/>
      <c r="AC856" s="107"/>
      <c r="AD856" s="105"/>
      <c r="AE856" s="105"/>
      <c r="AF856" s="105"/>
      <c r="AG856" s="14"/>
      <c r="AH856" s="126" t="str">
        <f>IF(BS_CONTROLE[[#This Row],[Atividade]]=0, "-", BS_CONTROLE[[#This Row],[Atividade]])</f>
        <v>-</v>
      </c>
      <c r="AI856" s="8" t="str">
        <f>IF(BS_CONTROLE[[#This Row],[Atividade]]=0, "-", BS_CONTROLE[[#This Row],[Atividade]])</f>
        <v>-</v>
      </c>
      <c r="AJ856" s="30">
        <f>BS_CONTROLE[[#This Row],[Local - Partida]]</f>
        <v>0</v>
      </c>
      <c r="AK856" s="30">
        <f>BS_CONTROLE[[#This Row],[Local - Encerramento]]</f>
        <v>0</v>
      </c>
      <c r="AL856" s="105" t="str">
        <f>IF(BS_CONTROLE[[#This Row],[Entre - Estações]]=0, "-", BS_CONTROLE[[#This Row],[Entre - Estações]])</f>
        <v>-</v>
      </c>
      <c r="AM856" s="105" t="str">
        <f>IF(BS_CONTROLE[[#This Row],[SB]]=0, "-", BS_CONTROLE[[#This Row],[SB]])</f>
        <v>-</v>
      </c>
      <c r="AN856" s="105" t="str">
        <f>IF(BS_CONTROLE[[#This Row],[SUB]]=0, "-", BS_CONTROLE[[#This Row],[SUB]])</f>
        <v>-</v>
      </c>
      <c r="AO856" s="105">
        <f>BS_CONTROLE[[#This Row],[KM - Inicio]]</f>
        <v>0</v>
      </c>
      <c r="AP856" s="105">
        <f>BS_CONTROLE[[#This Row],[KM - Inicio]]</f>
        <v>0</v>
      </c>
      <c r="AQ856" s="108"/>
      <c r="AR856" s="108"/>
      <c r="AS856" s="108"/>
      <c r="AT856" s="135"/>
      <c r="AU856" s="135"/>
      <c r="AV856" s="13"/>
      <c r="AW856" s="13"/>
      <c r="AX856" s="176" t="str">
        <f>IF(D856="","*",IFERROR(IF(ISODD(COUNT(AR856:AW856)),"ERRO",SUM((AS856-AR856),(AU856-AT856),(AW856-AV856))),"ERRO"))</f>
        <v>*</v>
      </c>
      <c r="AY856" s="153"/>
      <c r="AZ856" s="109"/>
      <c r="BA856" s="9" t="str">
        <f>IFERROR(_xlfn.XLOOKUP(AH856, BS_ATIVIDADE[ATIVIDADE],BS_ATIVIDADE[UNIDADE] ), "*")</f>
        <v>*</v>
      </c>
      <c r="BB856" s="12" t="str" cm="1">
        <f t="array" ref="BB8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6" s="12" t="str" cm="1">
        <f t="array" ref="BC8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6" s="10" t="str" cm="1">
        <f t="array" ref="BD8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6" s="150"/>
      <c r="BF856" s="15"/>
      <c r="BG856" s="16"/>
      <c r="BH856" s="16"/>
      <c r="BI856" s="16"/>
      <c r="BJ856" s="17"/>
      <c r="BK856" s="15"/>
      <c r="BL856" s="130"/>
      <c r="BM856" s="130"/>
      <c r="BN856" s="130"/>
      <c r="BO856" s="17"/>
      <c r="BP856" s="11" t="str">
        <f t="shared" si="45"/>
        <v>Aderente</v>
      </c>
      <c r="BQ856" s="18" t="str">
        <f>IF(OR(B856="",E856=""),"*",AX856/O856)</f>
        <v>*</v>
      </c>
      <c r="BR856" s="18" t="str">
        <f>IF(OR(B856="",E856=""),"*",AZ856/P856)</f>
        <v>*</v>
      </c>
      <c r="BS856" s="210" t="str">
        <f t="shared" si="46"/>
        <v/>
      </c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</row>
    <row r="857" spans="1:122">
      <c r="A857" s="45" t="str">
        <f t="shared" si="44"/>
        <v/>
      </c>
      <c r="B857" s="102"/>
      <c r="C857" s="134" t="str">
        <f>IF(BS_CONTROLE[[#This Row],[DATA]]="","",WEEKNUM(BS_CONTROLE[[#This Row],[DATA]]))</f>
        <v/>
      </c>
      <c r="D857" s="104"/>
      <c r="E857" s="126"/>
      <c r="F857" s="142" t="str">
        <f>IF(D857="","*",VLOOKUP(E857,BS_ATIVIDADE[],3,FALSE))</f>
        <v>*</v>
      </c>
      <c r="G857" s="106"/>
      <c r="H857" s="106"/>
      <c r="I857" s="105"/>
      <c r="J857" s="105"/>
      <c r="K857" s="105"/>
      <c r="L857" s="127" t="str" cm="1">
        <f t="array" ref="L8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7" s="127" t="str" cm="1">
        <f t="array" ref="M8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7" s="106"/>
      <c r="O857" s="106"/>
      <c r="P857" s="105"/>
      <c r="Q857" s="9" t="str">
        <f>IF(E857=0, "*", IFERROR(_xlfn.XLOOKUP(E857, BS_ATIVIDADE[ATIVIDADE], BS_ATIVIDADE[UNIDADE]), "*"))</f>
        <v>*</v>
      </c>
      <c r="R857" s="128" t="str" cm="1">
        <f t="array" ref="R8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7" s="128" t="str" cm="1">
        <f t="array" ref="S8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7" s="10" t="str" cm="1">
        <f t="array" ref="T8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7" s="105"/>
      <c r="V857" s="151"/>
      <c r="W857" s="104"/>
      <c r="X857" s="129"/>
      <c r="Y857" s="104"/>
      <c r="Z857" s="105"/>
      <c r="AA857" s="103"/>
      <c r="AB857" s="152"/>
      <c r="AC857" s="107"/>
      <c r="AD857" s="105"/>
      <c r="AE857" s="105"/>
      <c r="AF857" s="105"/>
      <c r="AG857" s="14"/>
      <c r="AH857" s="126" t="str">
        <f>IF(BS_CONTROLE[[#This Row],[Atividade]]=0, "-", BS_CONTROLE[[#This Row],[Atividade]])</f>
        <v>-</v>
      </c>
      <c r="AI857" s="8" t="str">
        <f>IF(BS_CONTROLE[[#This Row],[Atividade]]=0, "-", BS_CONTROLE[[#This Row],[Atividade]])</f>
        <v>-</v>
      </c>
      <c r="AJ857" s="30">
        <f>BS_CONTROLE[[#This Row],[Local - Partida]]</f>
        <v>0</v>
      </c>
      <c r="AK857" s="30">
        <f>BS_CONTROLE[[#This Row],[Local - Encerramento]]</f>
        <v>0</v>
      </c>
      <c r="AL857" s="105" t="str">
        <f>IF(BS_CONTROLE[[#This Row],[Entre - Estações]]=0, "-", BS_CONTROLE[[#This Row],[Entre - Estações]])</f>
        <v>-</v>
      </c>
      <c r="AM857" s="105" t="str">
        <f>IF(BS_CONTROLE[[#This Row],[SB]]=0, "-", BS_CONTROLE[[#This Row],[SB]])</f>
        <v>-</v>
      </c>
      <c r="AN857" s="105" t="str">
        <f>IF(BS_CONTROLE[[#This Row],[SUB]]=0, "-", BS_CONTROLE[[#This Row],[SUB]])</f>
        <v>-</v>
      </c>
      <c r="AO857" s="105">
        <f>BS_CONTROLE[[#This Row],[KM - Inicio]]</f>
        <v>0</v>
      </c>
      <c r="AP857" s="105">
        <f>BS_CONTROLE[[#This Row],[KM - Inicio]]</f>
        <v>0</v>
      </c>
      <c r="AQ857" s="108"/>
      <c r="AR857" s="108"/>
      <c r="AS857" s="108"/>
      <c r="AT857" s="135"/>
      <c r="AU857" s="135"/>
      <c r="AV857" s="13"/>
      <c r="AW857" s="13"/>
      <c r="AX857" s="176" t="str">
        <f>IF(D857="","*",IFERROR(IF(ISODD(COUNT(AR857:AW857)),"ERRO",SUM((AS857-AR857),(AU857-AT857),(AW857-AV857))),"ERRO"))</f>
        <v>*</v>
      </c>
      <c r="AY857" s="153"/>
      <c r="AZ857" s="109"/>
      <c r="BA857" s="9" t="str">
        <f>IFERROR(_xlfn.XLOOKUP(AH857, BS_ATIVIDADE[ATIVIDADE],BS_ATIVIDADE[UNIDADE] ), "*")</f>
        <v>*</v>
      </c>
      <c r="BB857" s="12" t="str" cm="1">
        <f t="array" ref="BB8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7" s="12" t="str" cm="1">
        <f t="array" ref="BC8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7" s="10" t="str" cm="1">
        <f t="array" ref="BD8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7" s="150"/>
      <c r="BF857" s="15"/>
      <c r="BG857" s="16"/>
      <c r="BH857" s="16"/>
      <c r="BI857" s="16"/>
      <c r="BJ857" s="17"/>
      <c r="BK857" s="15"/>
      <c r="BL857" s="130"/>
      <c r="BM857" s="130"/>
      <c r="BN857" s="130"/>
      <c r="BO857" s="17"/>
      <c r="BP857" s="11" t="str">
        <f t="shared" si="45"/>
        <v>Aderente</v>
      </c>
      <c r="BQ857" s="18" t="str">
        <f>IF(OR(B857="",E857=""),"*",AX857/O857)</f>
        <v>*</v>
      </c>
      <c r="BR857" s="18" t="str">
        <f>IF(OR(B857="",E857=""),"*",AZ857/P857)</f>
        <v>*</v>
      </c>
      <c r="BS857" s="210" t="str">
        <f t="shared" si="46"/>
        <v/>
      </c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</row>
    <row r="858" spans="1:122">
      <c r="A858" s="45" t="str">
        <f t="shared" si="44"/>
        <v/>
      </c>
      <c r="B858" s="102"/>
      <c r="C858" s="134" t="str">
        <f>IF(BS_CONTROLE[[#This Row],[DATA]]="","",WEEKNUM(BS_CONTROLE[[#This Row],[DATA]]))</f>
        <v/>
      </c>
      <c r="D858" s="104"/>
      <c r="E858" s="126"/>
      <c r="F858" s="142" t="str">
        <f>IF(D858="","*",VLOOKUP(E858,BS_ATIVIDADE[],3,FALSE))</f>
        <v>*</v>
      </c>
      <c r="G858" s="106"/>
      <c r="H858" s="106"/>
      <c r="I858" s="105"/>
      <c r="J858" s="105"/>
      <c r="K858" s="105"/>
      <c r="L858" s="127" t="str" cm="1">
        <f t="array" ref="L8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8" s="127" t="str" cm="1">
        <f t="array" ref="M8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8" s="106"/>
      <c r="O858" s="106"/>
      <c r="P858" s="105"/>
      <c r="Q858" s="9" t="str">
        <f>IF(E858=0, "*", IFERROR(_xlfn.XLOOKUP(E858, BS_ATIVIDADE[ATIVIDADE], BS_ATIVIDADE[UNIDADE]), "*"))</f>
        <v>*</v>
      </c>
      <c r="R858" s="128" t="str" cm="1">
        <f t="array" ref="R8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8" s="128" t="str" cm="1">
        <f t="array" ref="S8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8" s="10" t="str" cm="1">
        <f t="array" ref="T8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8" s="105"/>
      <c r="V858" s="151"/>
      <c r="W858" s="104"/>
      <c r="X858" s="129"/>
      <c r="Y858" s="104"/>
      <c r="Z858" s="105"/>
      <c r="AA858" s="103"/>
      <c r="AB858" s="152"/>
      <c r="AC858" s="107"/>
      <c r="AD858" s="105"/>
      <c r="AE858" s="105"/>
      <c r="AF858" s="105"/>
      <c r="AG858" s="14"/>
      <c r="AH858" s="126" t="str">
        <f>IF(BS_CONTROLE[[#This Row],[Atividade]]=0, "-", BS_CONTROLE[[#This Row],[Atividade]])</f>
        <v>-</v>
      </c>
      <c r="AI858" s="8" t="str">
        <f>IF(BS_CONTROLE[[#This Row],[Atividade]]=0, "-", BS_CONTROLE[[#This Row],[Atividade]])</f>
        <v>-</v>
      </c>
      <c r="AJ858" s="30">
        <f>BS_CONTROLE[[#This Row],[Local - Partida]]</f>
        <v>0</v>
      </c>
      <c r="AK858" s="30">
        <f>BS_CONTROLE[[#This Row],[Local - Encerramento]]</f>
        <v>0</v>
      </c>
      <c r="AL858" s="105" t="str">
        <f>IF(BS_CONTROLE[[#This Row],[Entre - Estações]]=0, "-", BS_CONTROLE[[#This Row],[Entre - Estações]])</f>
        <v>-</v>
      </c>
      <c r="AM858" s="105" t="str">
        <f>IF(BS_CONTROLE[[#This Row],[SB]]=0, "-", BS_CONTROLE[[#This Row],[SB]])</f>
        <v>-</v>
      </c>
      <c r="AN858" s="105" t="str">
        <f>IF(BS_CONTROLE[[#This Row],[SUB]]=0, "-", BS_CONTROLE[[#This Row],[SUB]])</f>
        <v>-</v>
      </c>
      <c r="AO858" s="105">
        <f>BS_CONTROLE[[#This Row],[KM - Inicio]]</f>
        <v>0</v>
      </c>
      <c r="AP858" s="105">
        <f>BS_CONTROLE[[#This Row],[KM - Inicio]]</f>
        <v>0</v>
      </c>
      <c r="AQ858" s="108"/>
      <c r="AR858" s="108"/>
      <c r="AS858" s="108"/>
      <c r="AT858" s="135"/>
      <c r="AU858" s="135"/>
      <c r="AV858" s="13"/>
      <c r="AW858" s="13"/>
      <c r="AX858" s="176" t="str">
        <f>IF(D858="","*",IFERROR(IF(ISODD(COUNT(AR858:AW858)),"ERRO",SUM((AS858-AR858),(AU858-AT858),(AW858-AV858))),"ERRO"))</f>
        <v>*</v>
      </c>
      <c r="AY858" s="153"/>
      <c r="AZ858" s="109"/>
      <c r="BA858" s="9" t="str">
        <f>IFERROR(_xlfn.XLOOKUP(AH858, BS_ATIVIDADE[ATIVIDADE],BS_ATIVIDADE[UNIDADE] ), "*")</f>
        <v>*</v>
      </c>
      <c r="BB858" s="12" t="str" cm="1">
        <f t="array" ref="BB8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8" s="12" t="str" cm="1">
        <f t="array" ref="BC8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8" s="10" t="str" cm="1">
        <f t="array" ref="BD8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8" s="150"/>
      <c r="BF858" s="15"/>
      <c r="BG858" s="16"/>
      <c r="BH858" s="16"/>
      <c r="BI858" s="16"/>
      <c r="BJ858" s="17"/>
      <c r="BK858" s="15"/>
      <c r="BL858" s="130"/>
      <c r="BM858" s="130"/>
      <c r="BN858" s="130"/>
      <c r="BO858" s="17"/>
      <c r="BP858" s="11" t="str">
        <f t="shared" si="45"/>
        <v>Aderente</v>
      </c>
      <c r="BQ858" s="18" t="str">
        <f>IF(OR(B858="",E858=""),"*",AX858/O858)</f>
        <v>*</v>
      </c>
      <c r="BR858" s="18" t="str">
        <f>IF(OR(B858="",E858=""),"*",AZ858/P858)</f>
        <v>*</v>
      </c>
      <c r="BS858" s="210" t="str">
        <f t="shared" si="46"/>
        <v/>
      </c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</row>
    <row r="859" spans="1:122">
      <c r="A859" s="45" t="str">
        <f t="shared" si="44"/>
        <v/>
      </c>
      <c r="B859" s="102"/>
      <c r="C859" s="134" t="str">
        <f>IF(BS_CONTROLE[[#This Row],[DATA]]="","",WEEKNUM(BS_CONTROLE[[#This Row],[DATA]]))</f>
        <v/>
      </c>
      <c r="D859" s="104"/>
      <c r="E859" s="126"/>
      <c r="F859" s="142" t="str">
        <f>IF(D859="","*",VLOOKUP(E859,BS_ATIVIDADE[],3,FALSE))</f>
        <v>*</v>
      </c>
      <c r="G859" s="106"/>
      <c r="H859" s="106"/>
      <c r="I859" s="105"/>
      <c r="J859" s="105"/>
      <c r="K859" s="105"/>
      <c r="L859" s="127" t="str" cm="1">
        <f t="array" ref="L8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59" s="127" t="str" cm="1">
        <f t="array" ref="M8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59" s="106"/>
      <c r="O859" s="106"/>
      <c r="P859" s="105"/>
      <c r="Q859" s="9" t="str">
        <f>IF(E859=0, "*", IFERROR(_xlfn.XLOOKUP(E859, BS_ATIVIDADE[ATIVIDADE], BS_ATIVIDADE[UNIDADE]), "*"))</f>
        <v>*</v>
      </c>
      <c r="R859" s="128" t="str" cm="1">
        <f t="array" ref="R8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59" s="128" t="str" cm="1">
        <f t="array" ref="S8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59" s="10" t="str" cm="1">
        <f t="array" ref="T8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59" s="105"/>
      <c r="V859" s="151"/>
      <c r="W859" s="104"/>
      <c r="X859" s="129"/>
      <c r="Y859" s="104"/>
      <c r="Z859" s="105"/>
      <c r="AA859" s="103"/>
      <c r="AB859" s="152"/>
      <c r="AC859" s="107"/>
      <c r="AD859" s="105"/>
      <c r="AE859" s="105"/>
      <c r="AF859" s="105"/>
      <c r="AG859" s="14"/>
      <c r="AH859" s="126" t="str">
        <f>IF(BS_CONTROLE[[#This Row],[Atividade]]=0, "-", BS_CONTROLE[[#This Row],[Atividade]])</f>
        <v>-</v>
      </c>
      <c r="AI859" s="8" t="str">
        <f>IF(BS_CONTROLE[[#This Row],[Atividade]]=0, "-", BS_CONTROLE[[#This Row],[Atividade]])</f>
        <v>-</v>
      </c>
      <c r="AJ859" s="30">
        <f>BS_CONTROLE[[#This Row],[Local - Partida]]</f>
        <v>0</v>
      </c>
      <c r="AK859" s="30">
        <f>BS_CONTROLE[[#This Row],[Local - Encerramento]]</f>
        <v>0</v>
      </c>
      <c r="AL859" s="105" t="str">
        <f>IF(BS_CONTROLE[[#This Row],[Entre - Estações]]=0, "-", BS_CONTROLE[[#This Row],[Entre - Estações]])</f>
        <v>-</v>
      </c>
      <c r="AM859" s="105" t="str">
        <f>IF(BS_CONTROLE[[#This Row],[SB]]=0, "-", BS_CONTROLE[[#This Row],[SB]])</f>
        <v>-</v>
      </c>
      <c r="AN859" s="105" t="str">
        <f>IF(BS_CONTROLE[[#This Row],[SUB]]=0, "-", BS_CONTROLE[[#This Row],[SUB]])</f>
        <v>-</v>
      </c>
      <c r="AO859" s="105">
        <f>BS_CONTROLE[[#This Row],[KM - Inicio]]</f>
        <v>0</v>
      </c>
      <c r="AP859" s="105">
        <f>BS_CONTROLE[[#This Row],[KM - Inicio]]</f>
        <v>0</v>
      </c>
      <c r="AQ859" s="108"/>
      <c r="AR859" s="108"/>
      <c r="AS859" s="108"/>
      <c r="AT859" s="135"/>
      <c r="AU859" s="135"/>
      <c r="AV859" s="13"/>
      <c r="AW859" s="13"/>
      <c r="AX859" s="176" t="str">
        <f>IF(D859="","*",IFERROR(IF(ISODD(COUNT(AR859:AW859)),"ERRO",SUM((AS859-AR859),(AU859-AT859),(AW859-AV859))),"ERRO"))</f>
        <v>*</v>
      </c>
      <c r="AY859" s="153"/>
      <c r="AZ859" s="109"/>
      <c r="BA859" s="9" t="str">
        <f>IFERROR(_xlfn.XLOOKUP(AH859, BS_ATIVIDADE[ATIVIDADE],BS_ATIVIDADE[UNIDADE] ), "*")</f>
        <v>*</v>
      </c>
      <c r="BB859" s="12" t="str" cm="1">
        <f t="array" ref="BB8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59" s="12" t="str" cm="1">
        <f t="array" ref="BC8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59" s="10" t="str" cm="1">
        <f t="array" ref="BD8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59" s="150"/>
      <c r="BF859" s="15"/>
      <c r="BG859" s="16"/>
      <c r="BH859" s="16"/>
      <c r="BI859" s="16"/>
      <c r="BJ859" s="17"/>
      <c r="BK859" s="15"/>
      <c r="BL859" s="130"/>
      <c r="BM859" s="130"/>
      <c r="BN859" s="130"/>
      <c r="BO859" s="17"/>
      <c r="BP859" s="11" t="str">
        <f t="shared" si="45"/>
        <v>Aderente</v>
      </c>
      <c r="BQ859" s="18" t="str">
        <f>IF(OR(B859="",E859=""),"*",AX859/O859)</f>
        <v>*</v>
      </c>
      <c r="BR859" s="18" t="str">
        <f>IF(OR(B859="",E859=""),"*",AZ859/P859)</f>
        <v>*</v>
      </c>
      <c r="BS859" s="210" t="str">
        <f t="shared" si="46"/>
        <v/>
      </c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</row>
    <row r="860" spans="1:122">
      <c r="A860" s="45" t="str">
        <f t="shared" si="44"/>
        <v/>
      </c>
      <c r="B860" s="102"/>
      <c r="C860" s="134" t="str">
        <f>IF(BS_CONTROLE[[#This Row],[DATA]]="","",WEEKNUM(BS_CONTROLE[[#This Row],[DATA]]))</f>
        <v/>
      </c>
      <c r="D860" s="104"/>
      <c r="E860" s="126"/>
      <c r="F860" s="142" t="str">
        <f>IF(D860="","*",VLOOKUP(E860,BS_ATIVIDADE[],3,FALSE))</f>
        <v>*</v>
      </c>
      <c r="G860" s="106"/>
      <c r="H860" s="106"/>
      <c r="I860" s="105"/>
      <c r="J860" s="105"/>
      <c r="K860" s="105"/>
      <c r="L860" s="127" t="str" cm="1">
        <f t="array" ref="L8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0" s="127" t="str" cm="1">
        <f t="array" ref="M8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0" s="106"/>
      <c r="O860" s="106"/>
      <c r="P860" s="105"/>
      <c r="Q860" s="9" t="str">
        <f>IF(E860=0, "*", IFERROR(_xlfn.XLOOKUP(E860, BS_ATIVIDADE[ATIVIDADE], BS_ATIVIDADE[UNIDADE]), "*"))</f>
        <v>*</v>
      </c>
      <c r="R860" s="128" t="str" cm="1">
        <f t="array" ref="R8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0" s="128" t="str" cm="1">
        <f t="array" ref="S8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0" s="10" t="str" cm="1">
        <f t="array" ref="T8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0" s="105"/>
      <c r="V860" s="151"/>
      <c r="W860" s="104"/>
      <c r="X860" s="129"/>
      <c r="Y860" s="104"/>
      <c r="Z860" s="105"/>
      <c r="AA860" s="103"/>
      <c r="AB860" s="152"/>
      <c r="AC860" s="107"/>
      <c r="AD860" s="105"/>
      <c r="AE860" s="105"/>
      <c r="AF860" s="105"/>
      <c r="AG860" s="14"/>
      <c r="AH860" s="126" t="str">
        <f>IF(BS_CONTROLE[[#This Row],[Atividade]]=0, "-", BS_CONTROLE[[#This Row],[Atividade]])</f>
        <v>-</v>
      </c>
      <c r="AI860" s="8" t="str">
        <f>IF(BS_CONTROLE[[#This Row],[Atividade]]=0, "-", BS_CONTROLE[[#This Row],[Atividade]])</f>
        <v>-</v>
      </c>
      <c r="AJ860" s="30">
        <f>BS_CONTROLE[[#This Row],[Local - Partida]]</f>
        <v>0</v>
      </c>
      <c r="AK860" s="30">
        <f>BS_CONTROLE[[#This Row],[Local - Encerramento]]</f>
        <v>0</v>
      </c>
      <c r="AL860" s="105" t="str">
        <f>IF(BS_CONTROLE[[#This Row],[Entre - Estações]]=0, "-", BS_CONTROLE[[#This Row],[Entre - Estações]])</f>
        <v>-</v>
      </c>
      <c r="AM860" s="105" t="str">
        <f>IF(BS_CONTROLE[[#This Row],[SB]]=0, "-", BS_CONTROLE[[#This Row],[SB]])</f>
        <v>-</v>
      </c>
      <c r="AN860" s="105" t="str">
        <f>IF(BS_CONTROLE[[#This Row],[SUB]]=0, "-", BS_CONTROLE[[#This Row],[SUB]])</f>
        <v>-</v>
      </c>
      <c r="AO860" s="105">
        <f>BS_CONTROLE[[#This Row],[KM - Inicio]]</f>
        <v>0</v>
      </c>
      <c r="AP860" s="105">
        <f>BS_CONTROLE[[#This Row],[KM - Inicio]]</f>
        <v>0</v>
      </c>
      <c r="AQ860" s="108"/>
      <c r="AR860" s="108"/>
      <c r="AS860" s="108"/>
      <c r="AT860" s="135"/>
      <c r="AU860" s="135"/>
      <c r="AV860" s="13"/>
      <c r="AW860" s="13"/>
      <c r="AX860" s="176" t="str">
        <f>IF(D860="","*",IFERROR(IF(ISODD(COUNT(AR860:AW860)),"ERRO",SUM((AS860-AR860),(AU860-AT860),(AW860-AV860))),"ERRO"))</f>
        <v>*</v>
      </c>
      <c r="AY860" s="153"/>
      <c r="AZ860" s="109"/>
      <c r="BA860" s="9" t="str">
        <f>IFERROR(_xlfn.XLOOKUP(AH860, BS_ATIVIDADE[ATIVIDADE],BS_ATIVIDADE[UNIDADE] ), "*")</f>
        <v>*</v>
      </c>
      <c r="BB860" s="12" t="str" cm="1">
        <f t="array" ref="BB8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0" s="12" t="str" cm="1">
        <f t="array" ref="BC8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0" s="10" t="str" cm="1">
        <f t="array" ref="BD8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0" s="150"/>
      <c r="BF860" s="15"/>
      <c r="BG860" s="16"/>
      <c r="BH860" s="16"/>
      <c r="BI860" s="16"/>
      <c r="BJ860" s="17"/>
      <c r="BK860" s="15"/>
      <c r="BL860" s="130"/>
      <c r="BM860" s="130"/>
      <c r="BN860" s="130"/>
      <c r="BO860" s="17"/>
      <c r="BP860" s="11" t="str">
        <f t="shared" si="45"/>
        <v>Aderente</v>
      </c>
      <c r="BQ860" s="18" t="str">
        <f>IF(OR(B860="",E860=""),"*",AX860/O860)</f>
        <v>*</v>
      </c>
      <c r="BR860" s="18" t="str">
        <f>IF(OR(B860="",E860=""),"*",AZ860/P860)</f>
        <v>*</v>
      </c>
      <c r="BS860" s="210" t="str">
        <f t="shared" si="46"/>
        <v/>
      </c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</row>
    <row r="861" spans="1:122">
      <c r="A861" s="45" t="str">
        <f t="shared" si="44"/>
        <v/>
      </c>
      <c r="B861" s="102"/>
      <c r="C861" s="134" t="str">
        <f>IF(BS_CONTROLE[[#This Row],[DATA]]="","",WEEKNUM(BS_CONTROLE[[#This Row],[DATA]]))</f>
        <v/>
      </c>
      <c r="D861" s="104"/>
      <c r="E861" s="126"/>
      <c r="F861" s="142" t="str">
        <f>IF(D861="","*",VLOOKUP(E861,BS_ATIVIDADE[],3,FALSE))</f>
        <v>*</v>
      </c>
      <c r="G861" s="106"/>
      <c r="H861" s="106"/>
      <c r="I861" s="105"/>
      <c r="J861" s="105"/>
      <c r="K861" s="105"/>
      <c r="L861" s="127" t="str" cm="1">
        <f t="array" ref="L8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1" s="127" t="str" cm="1">
        <f t="array" ref="M8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1" s="106"/>
      <c r="O861" s="106"/>
      <c r="P861" s="105"/>
      <c r="Q861" s="9" t="str">
        <f>IF(E861=0, "*", IFERROR(_xlfn.XLOOKUP(E861, BS_ATIVIDADE[ATIVIDADE], BS_ATIVIDADE[UNIDADE]), "*"))</f>
        <v>*</v>
      </c>
      <c r="R861" s="128" t="str" cm="1">
        <f t="array" ref="R8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1" s="128" t="str" cm="1">
        <f t="array" ref="S8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1" s="10" t="str" cm="1">
        <f t="array" ref="T8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1" s="105"/>
      <c r="V861" s="151"/>
      <c r="W861" s="104"/>
      <c r="X861" s="129"/>
      <c r="Y861" s="104"/>
      <c r="Z861" s="105"/>
      <c r="AA861" s="103"/>
      <c r="AB861" s="152"/>
      <c r="AC861" s="107"/>
      <c r="AD861" s="105"/>
      <c r="AE861" s="105"/>
      <c r="AF861" s="105"/>
      <c r="AG861" s="14"/>
      <c r="AH861" s="126" t="str">
        <f>IF(BS_CONTROLE[[#This Row],[Atividade]]=0, "-", BS_CONTROLE[[#This Row],[Atividade]])</f>
        <v>-</v>
      </c>
      <c r="AI861" s="8" t="str">
        <f>IF(BS_CONTROLE[[#This Row],[Atividade]]=0, "-", BS_CONTROLE[[#This Row],[Atividade]])</f>
        <v>-</v>
      </c>
      <c r="AJ861" s="30">
        <f>BS_CONTROLE[[#This Row],[Local - Partida]]</f>
        <v>0</v>
      </c>
      <c r="AK861" s="30">
        <f>BS_CONTROLE[[#This Row],[Local - Encerramento]]</f>
        <v>0</v>
      </c>
      <c r="AL861" s="105" t="str">
        <f>IF(BS_CONTROLE[[#This Row],[Entre - Estações]]=0, "-", BS_CONTROLE[[#This Row],[Entre - Estações]])</f>
        <v>-</v>
      </c>
      <c r="AM861" s="105" t="str">
        <f>IF(BS_CONTROLE[[#This Row],[SB]]=0, "-", BS_CONTROLE[[#This Row],[SB]])</f>
        <v>-</v>
      </c>
      <c r="AN861" s="105" t="str">
        <f>IF(BS_CONTROLE[[#This Row],[SUB]]=0, "-", BS_CONTROLE[[#This Row],[SUB]])</f>
        <v>-</v>
      </c>
      <c r="AO861" s="105">
        <f>BS_CONTROLE[[#This Row],[KM - Inicio]]</f>
        <v>0</v>
      </c>
      <c r="AP861" s="105">
        <f>BS_CONTROLE[[#This Row],[KM - Inicio]]</f>
        <v>0</v>
      </c>
      <c r="AQ861" s="108"/>
      <c r="AR861" s="108"/>
      <c r="AS861" s="108"/>
      <c r="AT861" s="135"/>
      <c r="AU861" s="135"/>
      <c r="AV861" s="13"/>
      <c r="AW861" s="13"/>
      <c r="AX861" s="176" t="str">
        <f>IF(D861="","*",IFERROR(IF(ISODD(COUNT(AR861:AW861)),"ERRO",SUM((AS861-AR861),(AU861-AT861),(AW861-AV861))),"ERRO"))</f>
        <v>*</v>
      </c>
      <c r="AY861" s="153"/>
      <c r="AZ861" s="109"/>
      <c r="BA861" s="9" t="str">
        <f>IFERROR(_xlfn.XLOOKUP(AH861, BS_ATIVIDADE[ATIVIDADE],BS_ATIVIDADE[UNIDADE] ), "*")</f>
        <v>*</v>
      </c>
      <c r="BB861" s="12" t="str" cm="1">
        <f t="array" ref="BB8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1" s="12" t="str" cm="1">
        <f t="array" ref="BC8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1" s="10" t="str" cm="1">
        <f t="array" ref="BD8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1" s="150"/>
      <c r="BF861" s="15"/>
      <c r="BG861" s="16"/>
      <c r="BH861" s="16"/>
      <c r="BI861" s="16"/>
      <c r="BJ861" s="17"/>
      <c r="BK861" s="15"/>
      <c r="BL861" s="130"/>
      <c r="BM861" s="130"/>
      <c r="BN861" s="130"/>
      <c r="BO861" s="17"/>
      <c r="BP861" s="11" t="str">
        <f t="shared" si="45"/>
        <v>Aderente</v>
      </c>
      <c r="BQ861" s="18" t="str">
        <f>IF(OR(B861="",E861=""),"*",AX861/O861)</f>
        <v>*</v>
      </c>
      <c r="BR861" s="18" t="str">
        <f>IF(OR(B861="",E861=""),"*",AZ861/P861)</f>
        <v>*</v>
      </c>
      <c r="BS861" s="210" t="str">
        <f t="shared" si="46"/>
        <v/>
      </c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</row>
    <row r="862" spans="1:122">
      <c r="A862" s="45" t="str">
        <f t="shared" si="44"/>
        <v/>
      </c>
      <c r="B862" s="102"/>
      <c r="C862" s="134" t="str">
        <f>IF(BS_CONTROLE[[#This Row],[DATA]]="","",WEEKNUM(BS_CONTROLE[[#This Row],[DATA]]))</f>
        <v/>
      </c>
      <c r="D862" s="104"/>
      <c r="E862" s="126"/>
      <c r="F862" s="142" t="str">
        <f>IF(D862="","*",VLOOKUP(E862,BS_ATIVIDADE[],3,FALSE))</f>
        <v>*</v>
      </c>
      <c r="G862" s="106"/>
      <c r="H862" s="106"/>
      <c r="I862" s="105"/>
      <c r="J862" s="105"/>
      <c r="K862" s="105"/>
      <c r="L862" s="127" t="str" cm="1">
        <f t="array" ref="L8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2" s="127" t="str" cm="1">
        <f t="array" ref="M8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2" s="106"/>
      <c r="O862" s="106"/>
      <c r="P862" s="105"/>
      <c r="Q862" s="9" t="str">
        <f>IF(E862=0, "*", IFERROR(_xlfn.XLOOKUP(E862, BS_ATIVIDADE[ATIVIDADE], BS_ATIVIDADE[UNIDADE]), "*"))</f>
        <v>*</v>
      </c>
      <c r="R862" s="128" t="str" cm="1">
        <f t="array" ref="R8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2" s="128" t="str" cm="1">
        <f t="array" ref="S8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2" s="10" t="str" cm="1">
        <f t="array" ref="T8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2" s="105"/>
      <c r="V862" s="151"/>
      <c r="W862" s="104"/>
      <c r="X862" s="129"/>
      <c r="Y862" s="104"/>
      <c r="Z862" s="105"/>
      <c r="AA862" s="103"/>
      <c r="AB862" s="152"/>
      <c r="AC862" s="107"/>
      <c r="AD862" s="105"/>
      <c r="AE862" s="105"/>
      <c r="AF862" s="105"/>
      <c r="AG862" s="14"/>
      <c r="AH862" s="126" t="str">
        <f>IF(BS_CONTROLE[[#This Row],[Atividade]]=0, "-", BS_CONTROLE[[#This Row],[Atividade]])</f>
        <v>-</v>
      </c>
      <c r="AI862" s="8" t="str">
        <f>IF(BS_CONTROLE[[#This Row],[Atividade]]=0, "-", BS_CONTROLE[[#This Row],[Atividade]])</f>
        <v>-</v>
      </c>
      <c r="AJ862" s="30">
        <f>BS_CONTROLE[[#This Row],[Local - Partida]]</f>
        <v>0</v>
      </c>
      <c r="AK862" s="30">
        <f>BS_CONTROLE[[#This Row],[Local - Encerramento]]</f>
        <v>0</v>
      </c>
      <c r="AL862" s="105" t="str">
        <f>IF(BS_CONTROLE[[#This Row],[Entre - Estações]]=0, "-", BS_CONTROLE[[#This Row],[Entre - Estações]])</f>
        <v>-</v>
      </c>
      <c r="AM862" s="105" t="str">
        <f>IF(BS_CONTROLE[[#This Row],[SB]]=0, "-", BS_CONTROLE[[#This Row],[SB]])</f>
        <v>-</v>
      </c>
      <c r="AN862" s="105" t="str">
        <f>IF(BS_CONTROLE[[#This Row],[SUB]]=0, "-", BS_CONTROLE[[#This Row],[SUB]])</f>
        <v>-</v>
      </c>
      <c r="AO862" s="105">
        <f>BS_CONTROLE[[#This Row],[KM - Inicio]]</f>
        <v>0</v>
      </c>
      <c r="AP862" s="105">
        <f>BS_CONTROLE[[#This Row],[KM - Inicio]]</f>
        <v>0</v>
      </c>
      <c r="AQ862" s="108"/>
      <c r="AR862" s="108"/>
      <c r="AS862" s="108"/>
      <c r="AT862" s="135"/>
      <c r="AU862" s="135"/>
      <c r="AV862" s="13"/>
      <c r="AW862" s="13"/>
      <c r="AX862" s="176" t="str">
        <f>IF(D862="","*",IFERROR(IF(ISODD(COUNT(AR862:AW862)),"ERRO",SUM((AS862-AR862),(AU862-AT862),(AW862-AV862))),"ERRO"))</f>
        <v>*</v>
      </c>
      <c r="AY862" s="153"/>
      <c r="AZ862" s="109"/>
      <c r="BA862" s="9" t="str">
        <f>IFERROR(_xlfn.XLOOKUP(AH862, BS_ATIVIDADE[ATIVIDADE],BS_ATIVIDADE[UNIDADE] ), "*")</f>
        <v>*</v>
      </c>
      <c r="BB862" s="12" t="str" cm="1">
        <f t="array" ref="BB8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2" s="12" t="str" cm="1">
        <f t="array" ref="BC8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2" s="10" t="str" cm="1">
        <f t="array" ref="BD8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2" s="150"/>
      <c r="BF862" s="15"/>
      <c r="BG862" s="16"/>
      <c r="BH862" s="16"/>
      <c r="BI862" s="16"/>
      <c r="BJ862" s="17"/>
      <c r="BK862" s="15"/>
      <c r="BL862" s="130"/>
      <c r="BM862" s="130"/>
      <c r="BN862" s="130"/>
      <c r="BO862" s="17"/>
      <c r="BP862" s="11" t="str">
        <f t="shared" si="45"/>
        <v>Aderente</v>
      </c>
      <c r="BQ862" s="18" t="str">
        <f>IF(OR(B862="",E862=""),"*",AX862/O862)</f>
        <v>*</v>
      </c>
      <c r="BR862" s="18" t="str">
        <f>IF(OR(B862="",E862=""),"*",AZ862/P862)</f>
        <v>*</v>
      </c>
      <c r="BS862" s="210" t="str">
        <f t="shared" si="46"/>
        <v/>
      </c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</row>
    <row r="863" spans="1:122">
      <c r="A863" s="45" t="str">
        <f t="shared" si="44"/>
        <v/>
      </c>
      <c r="B863" s="102"/>
      <c r="C863" s="134" t="str">
        <f>IF(BS_CONTROLE[[#This Row],[DATA]]="","",WEEKNUM(BS_CONTROLE[[#This Row],[DATA]]))</f>
        <v/>
      </c>
      <c r="D863" s="104"/>
      <c r="E863" s="126"/>
      <c r="F863" s="142" t="str">
        <f>IF(D863="","*",VLOOKUP(E863,BS_ATIVIDADE[],3,FALSE))</f>
        <v>*</v>
      </c>
      <c r="G863" s="106"/>
      <c r="H863" s="106"/>
      <c r="I863" s="105"/>
      <c r="J863" s="105"/>
      <c r="K863" s="105"/>
      <c r="L863" s="127" t="str" cm="1">
        <f t="array" ref="L8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3" s="127" t="str" cm="1">
        <f t="array" ref="M8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3" s="106"/>
      <c r="O863" s="106"/>
      <c r="P863" s="105"/>
      <c r="Q863" s="9" t="str">
        <f>IF(E863=0, "*", IFERROR(_xlfn.XLOOKUP(E863, BS_ATIVIDADE[ATIVIDADE], BS_ATIVIDADE[UNIDADE]), "*"))</f>
        <v>*</v>
      </c>
      <c r="R863" s="128" t="str" cm="1">
        <f t="array" ref="R8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3" s="128" t="str" cm="1">
        <f t="array" ref="S8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3" s="10" t="str" cm="1">
        <f t="array" ref="T8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3" s="105"/>
      <c r="V863" s="151"/>
      <c r="W863" s="104"/>
      <c r="X863" s="129"/>
      <c r="Y863" s="104"/>
      <c r="Z863" s="105"/>
      <c r="AA863" s="103"/>
      <c r="AB863" s="152"/>
      <c r="AC863" s="107"/>
      <c r="AD863" s="105"/>
      <c r="AE863" s="105"/>
      <c r="AF863" s="105"/>
      <c r="AG863" s="14"/>
      <c r="AH863" s="126" t="str">
        <f>IF(BS_CONTROLE[[#This Row],[Atividade]]=0, "-", BS_CONTROLE[[#This Row],[Atividade]])</f>
        <v>-</v>
      </c>
      <c r="AI863" s="8" t="str">
        <f>IF(BS_CONTROLE[[#This Row],[Atividade]]=0, "-", BS_CONTROLE[[#This Row],[Atividade]])</f>
        <v>-</v>
      </c>
      <c r="AJ863" s="30">
        <f>BS_CONTROLE[[#This Row],[Local - Partida]]</f>
        <v>0</v>
      </c>
      <c r="AK863" s="30">
        <f>BS_CONTROLE[[#This Row],[Local - Encerramento]]</f>
        <v>0</v>
      </c>
      <c r="AL863" s="105" t="str">
        <f>IF(BS_CONTROLE[[#This Row],[Entre - Estações]]=0, "-", BS_CONTROLE[[#This Row],[Entre - Estações]])</f>
        <v>-</v>
      </c>
      <c r="AM863" s="105" t="str">
        <f>IF(BS_CONTROLE[[#This Row],[SB]]=0, "-", BS_CONTROLE[[#This Row],[SB]])</f>
        <v>-</v>
      </c>
      <c r="AN863" s="105" t="str">
        <f>IF(BS_CONTROLE[[#This Row],[SUB]]=0, "-", BS_CONTROLE[[#This Row],[SUB]])</f>
        <v>-</v>
      </c>
      <c r="AO863" s="105">
        <f>BS_CONTROLE[[#This Row],[KM - Inicio]]</f>
        <v>0</v>
      </c>
      <c r="AP863" s="105">
        <f>BS_CONTROLE[[#This Row],[KM - Inicio]]</f>
        <v>0</v>
      </c>
      <c r="AQ863" s="108"/>
      <c r="AR863" s="108"/>
      <c r="AS863" s="108"/>
      <c r="AT863" s="135"/>
      <c r="AU863" s="135"/>
      <c r="AV863" s="13"/>
      <c r="AW863" s="13"/>
      <c r="AX863" s="176" t="str">
        <f>IF(D863="","*",IFERROR(IF(ISODD(COUNT(AR863:AW863)),"ERRO",SUM((AS863-AR863),(AU863-AT863),(AW863-AV863))),"ERRO"))</f>
        <v>*</v>
      </c>
      <c r="AY863" s="153"/>
      <c r="AZ863" s="109"/>
      <c r="BA863" s="9" t="str">
        <f>IFERROR(_xlfn.XLOOKUP(AH863, BS_ATIVIDADE[ATIVIDADE],BS_ATIVIDADE[UNIDADE] ), "*")</f>
        <v>*</v>
      </c>
      <c r="BB863" s="12" t="str" cm="1">
        <f t="array" ref="BB8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3" s="12" t="str" cm="1">
        <f t="array" ref="BC8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3" s="10" t="str" cm="1">
        <f t="array" ref="BD8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3" s="150"/>
      <c r="BF863" s="15"/>
      <c r="BG863" s="16"/>
      <c r="BH863" s="16"/>
      <c r="BI863" s="16"/>
      <c r="BJ863" s="17"/>
      <c r="BK863" s="15"/>
      <c r="BL863" s="130"/>
      <c r="BM863" s="130"/>
      <c r="BN863" s="130"/>
      <c r="BO863" s="17"/>
      <c r="BP863" s="11" t="str">
        <f t="shared" si="45"/>
        <v>Aderente</v>
      </c>
      <c r="BQ863" s="18" t="str">
        <f>IF(OR(B863="",E863=""),"*",AX863/O863)</f>
        <v>*</v>
      </c>
      <c r="BR863" s="18" t="str">
        <f>IF(OR(B863="",E863=""),"*",AZ863/P863)</f>
        <v>*</v>
      </c>
      <c r="BS863" s="210" t="str">
        <f t="shared" si="46"/>
        <v/>
      </c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</row>
    <row r="864" spans="1:122">
      <c r="A864" s="45" t="str">
        <f t="shared" si="44"/>
        <v/>
      </c>
      <c r="B864" s="102"/>
      <c r="C864" s="134" t="str">
        <f>IF(BS_CONTROLE[[#This Row],[DATA]]="","",WEEKNUM(BS_CONTROLE[[#This Row],[DATA]]))</f>
        <v/>
      </c>
      <c r="D864" s="104"/>
      <c r="E864" s="126"/>
      <c r="F864" s="142" t="str">
        <f>IF(D864="","*",VLOOKUP(E864,BS_ATIVIDADE[],3,FALSE))</f>
        <v>*</v>
      </c>
      <c r="G864" s="106"/>
      <c r="H864" s="106"/>
      <c r="I864" s="105"/>
      <c r="J864" s="105"/>
      <c r="K864" s="105"/>
      <c r="L864" s="127" t="str" cm="1">
        <f t="array" ref="L8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4" s="127" t="str" cm="1">
        <f t="array" ref="M8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4" s="106"/>
      <c r="O864" s="106"/>
      <c r="P864" s="105"/>
      <c r="Q864" s="9" t="str">
        <f>IF(E864=0, "*", IFERROR(_xlfn.XLOOKUP(E864, BS_ATIVIDADE[ATIVIDADE], BS_ATIVIDADE[UNIDADE]), "*"))</f>
        <v>*</v>
      </c>
      <c r="R864" s="128" t="str" cm="1">
        <f t="array" ref="R8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4" s="128" t="str" cm="1">
        <f t="array" ref="S8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4" s="10" t="str" cm="1">
        <f t="array" ref="T8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4" s="105"/>
      <c r="V864" s="151"/>
      <c r="W864" s="104"/>
      <c r="X864" s="129"/>
      <c r="Y864" s="104"/>
      <c r="Z864" s="105"/>
      <c r="AA864" s="103"/>
      <c r="AB864" s="152"/>
      <c r="AC864" s="107"/>
      <c r="AD864" s="105"/>
      <c r="AE864" s="105"/>
      <c r="AF864" s="105"/>
      <c r="AG864" s="14"/>
      <c r="AH864" s="126" t="str">
        <f>IF(BS_CONTROLE[[#This Row],[Atividade]]=0, "-", BS_CONTROLE[[#This Row],[Atividade]])</f>
        <v>-</v>
      </c>
      <c r="AI864" s="8" t="str">
        <f>IF(BS_CONTROLE[[#This Row],[Atividade]]=0, "-", BS_CONTROLE[[#This Row],[Atividade]])</f>
        <v>-</v>
      </c>
      <c r="AJ864" s="30">
        <f>BS_CONTROLE[[#This Row],[Local - Partida]]</f>
        <v>0</v>
      </c>
      <c r="AK864" s="30">
        <f>BS_CONTROLE[[#This Row],[Local - Encerramento]]</f>
        <v>0</v>
      </c>
      <c r="AL864" s="105" t="str">
        <f>IF(BS_CONTROLE[[#This Row],[Entre - Estações]]=0, "-", BS_CONTROLE[[#This Row],[Entre - Estações]])</f>
        <v>-</v>
      </c>
      <c r="AM864" s="105" t="str">
        <f>IF(BS_CONTROLE[[#This Row],[SB]]=0, "-", BS_CONTROLE[[#This Row],[SB]])</f>
        <v>-</v>
      </c>
      <c r="AN864" s="105" t="str">
        <f>IF(BS_CONTROLE[[#This Row],[SUB]]=0, "-", BS_CONTROLE[[#This Row],[SUB]])</f>
        <v>-</v>
      </c>
      <c r="AO864" s="105">
        <f>BS_CONTROLE[[#This Row],[KM - Inicio]]</f>
        <v>0</v>
      </c>
      <c r="AP864" s="105">
        <f>BS_CONTROLE[[#This Row],[KM - Inicio]]</f>
        <v>0</v>
      </c>
      <c r="AQ864" s="108"/>
      <c r="AR864" s="108"/>
      <c r="AS864" s="108"/>
      <c r="AT864" s="135"/>
      <c r="AU864" s="135"/>
      <c r="AV864" s="13"/>
      <c r="AW864" s="13"/>
      <c r="AX864" s="176" t="str">
        <f>IF(D864="","*",IFERROR(IF(ISODD(COUNT(AR864:AW864)),"ERRO",SUM((AS864-AR864),(AU864-AT864),(AW864-AV864))),"ERRO"))</f>
        <v>*</v>
      </c>
      <c r="AY864" s="153"/>
      <c r="AZ864" s="109"/>
      <c r="BA864" s="9" t="str">
        <f>IFERROR(_xlfn.XLOOKUP(AH864, BS_ATIVIDADE[ATIVIDADE],BS_ATIVIDADE[UNIDADE] ), "*")</f>
        <v>*</v>
      </c>
      <c r="BB864" s="12" t="str" cm="1">
        <f t="array" ref="BB8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4" s="12" t="str" cm="1">
        <f t="array" ref="BC8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4" s="10" t="str" cm="1">
        <f t="array" ref="BD8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4" s="150"/>
      <c r="BF864" s="15"/>
      <c r="BG864" s="16"/>
      <c r="BH864" s="16"/>
      <c r="BI864" s="16"/>
      <c r="BJ864" s="17"/>
      <c r="BK864" s="15"/>
      <c r="BL864" s="130"/>
      <c r="BM864" s="130"/>
      <c r="BN864" s="130"/>
      <c r="BO864" s="17"/>
      <c r="BP864" s="11" t="str">
        <f t="shared" si="45"/>
        <v>Aderente</v>
      </c>
      <c r="BQ864" s="18" t="str">
        <f>IF(OR(B864="",E864=""),"*",AX864/O864)</f>
        <v>*</v>
      </c>
      <c r="BR864" s="18" t="str">
        <f>IF(OR(B864="",E864=""),"*",AZ864/P864)</f>
        <v>*</v>
      </c>
      <c r="BS864" s="210" t="str">
        <f t="shared" si="46"/>
        <v/>
      </c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</row>
    <row r="865" spans="1:122">
      <c r="A865" s="45" t="str">
        <f t="shared" si="44"/>
        <v/>
      </c>
      <c r="B865" s="102"/>
      <c r="C865" s="134" t="str">
        <f>IF(BS_CONTROLE[[#This Row],[DATA]]="","",WEEKNUM(BS_CONTROLE[[#This Row],[DATA]]))</f>
        <v/>
      </c>
      <c r="D865" s="104"/>
      <c r="E865" s="126"/>
      <c r="F865" s="142" t="str">
        <f>IF(D865="","*",VLOOKUP(E865,BS_ATIVIDADE[],3,FALSE))</f>
        <v>*</v>
      </c>
      <c r="G865" s="106"/>
      <c r="H865" s="106"/>
      <c r="I865" s="105"/>
      <c r="J865" s="105"/>
      <c r="K865" s="105"/>
      <c r="L865" s="127" t="str" cm="1">
        <f t="array" ref="L8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5" s="127" t="str" cm="1">
        <f t="array" ref="M8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5" s="106"/>
      <c r="O865" s="106"/>
      <c r="P865" s="105"/>
      <c r="Q865" s="9" t="str">
        <f>IF(E865=0, "*", IFERROR(_xlfn.XLOOKUP(E865, BS_ATIVIDADE[ATIVIDADE], BS_ATIVIDADE[UNIDADE]), "*"))</f>
        <v>*</v>
      </c>
      <c r="R865" s="128" t="str" cm="1">
        <f t="array" ref="R8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5" s="128" t="str" cm="1">
        <f t="array" ref="S8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5" s="10" t="str" cm="1">
        <f t="array" ref="T8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5" s="105"/>
      <c r="V865" s="151"/>
      <c r="W865" s="104"/>
      <c r="X865" s="129"/>
      <c r="Y865" s="104"/>
      <c r="Z865" s="105"/>
      <c r="AA865" s="103"/>
      <c r="AB865" s="152"/>
      <c r="AC865" s="107"/>
      <c r="AD865" s="105"/>
      <c r="AE865" s="105"/>
      <c r="AF865" s="105"/>
      <c r="AG865" s="14"/>
      <c r="AH865" s="126" t="str">
        <f>IF(BS_CONTROLE[[#This Row],[Atividade]]=0, "-", BS_CONTROLE[[#This Row],[Atividade]])</f>
        <v>-</v>
      </c>
      <c r="AI865" s="8" t="str">
        <f>IF(BS_CONTROLE[[#This Row],[Atividade]]=0, "-", BS_CONTROLE[[#This Row],[Atividade]])</f>
        <v>-</v>
      </c>
      <c r="AJ865" s="30">
        <f>BS_CONTROLE[[#This Row],[Local - Partida]]</f>
        <v>0</v>
      </c>
      <c r="AK865" s="30">
        <f>BS_CONTROLE[[#This Row],[Local - Encerramento]]</f>
        <v>0</v>
      </c>
      <c r="AL865" s="105" t="str">
        <f>IF(BS_CONTROLE[[#This Row],[Entre - Estações]]=0, "-", BS_CONTROLE[[#This Row],[Entre - Estações]])</f>
        <v>-</v>
      </c>
      <c r="AM865" s="105" t="str">
        <f>IF(BS_CONTROLE[[#This Row],[SB]]=0, "-", BS_CONTROLE[[#This Row],[SB]])</f>
        <v>-</v>
      </c>
      <c r="AN865" s="105" t="str">
        <f>IF(BS_CONTROLE[[#This Row],[SUB]]=0, "-", BS_CONTROLE[[#This Row],[SUB]])</f>
        <v>-</v>
      </c>
      <c r="AO865" s="105">
        <f>BS_CONTROLE[[#This Row],[KM - Inicio]]</f>
        <v>0</v>
      </c>
      <c r="AP865" s="105">
        <f>BS_CONTROLE[[#This Row],[KM - Inicio]]</f>
        <v>0</v>
      </c>
      <c r="AQ865" s="108"/>
      <c r="AR865" s="108"/>
      <c r="AS865" s="108"/>
      <c r="AT865" s="135"/>
      <c r="AU865" s="135"/>
      <c r="AV865" s="13"/>
      <c r="AW865" s="13"/>
      <c r="AX865" s="176" t="str">
        <f>IF(D865="","*",IFERROR(IF(ISODD(COUNT(AR865:AW865)),"ERRO",SUM((AS865-AR865),(AU865-AT865),(AW865-AV865))),"ERRO"))</f>
        <v>*</v>
      </c>
      <c r="AY865" s="153"/>
      <c r="AZ865" s="109"/>
      <c r="BA865" s="9" t="str">
        <f>IFERROR(_xlfn.XLOOKUP(AH865, BS_ATIVIDADE[ATIVIDADE],BS_ATIVIDADE[UNIDADE] ), "*")</f>
        <v>*</v>
      </c>
      <c r="BB865" s="12" t="str" cm="1">
        <f t="array" ref="BB8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5" s="12" t="str" cm="1">
        <f t="array" ref="BC8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5" s="10" t="str" cm="1">
        <f t="array" ref="BD8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5" s="150"/>
      <c r="BF865" s="15"/>
      <c r="BG865" s="16"/>
      <c r="BH865" s="16"/>
      <c r="BI865" s="16"/>
      <c r="BJ865" s="17"/>
      <c r="BK865" s="15"/>
      <c r="BL865" s="130"/>
      <c r="BM865" s="130"/>
      <c r="BN865" s="130"/>
      <c r="BO865" s="17"/>
      <c r="BP865" s="11" t="str">
        <f t="shared" si="45"/>
        <v>Aderente</v>
      </c>
      <c r="BQ865" s="18" t="str">
        <f>IF(OR(B865="",E865=""),"*",AX865/O865)</f>
        <v>*</v>
      </c>
      <c r="BR865" s="18" t="str">
        <f>IF(OR(B865="",E865=""),"*",AZ865/P865)</f>
        <v>*</v>
      </c>
      <c r="BS865" s="210" t="str">
        <f t="shared" si="46"/>
        <v/>
      </c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</row>
    <row r="866" spans="1:122">
      <c r="A866" s="45" t="str">
        <f t="shared" si="44"/>
        <v/>
      </c>
      <c r="B866" s="102"/>
      <c r="C866" s="134" t="str">
        <f>IF(BS_CONTROLE[[#This Row],[DATA]]="","",WEEKNUM(BS_CONTROLE[[#This Row],[DATA]]))</f>
        <v/>
      </c>
      <c r="D866" s="104"/>
      <c r="E866" s="126"/>
      <c r="F866" s="142" t="str">
        <f>IF(D866="","*",VLOOKUP(E866,BS_ATIVIDADE[],3,FALSE))</f>
        <v>*</v>
      </c>
      <c r="G866" s="106"/>
      <c r="H866" s="106"/>
      <c r="I866" s="105"/>
      <c r="J866" s="105"/>
      <c r="K866" s="105"/>
      <c r="L866" s="127" t="str" cm="1">
        <f t="array" ref="L8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6" s="127" t="str" cm="1">
        <f t="array" ref="M8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6" s="106"/>
      <c r="O866" s="106"/>
      <c r="P866" s="105"/>
      <c r="Q866" s="9" t="str">
        <f>IF(E866=0, "*", IFERROR(_xlfn.XLOOKUP(E866, BS_ATIVIDADE[ATIVIDADE], BS_ATIVIDADE[UNIDADE]), "*"))</f>
        <v>*</v>
      </c>
      <c r="R866" s="128" t="str" cm="1">
        <f t="array" ref="R8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6" s="128" t="str" cm="1">
        <f t="array" ref="S8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6" s="10" t="str" cm="1">
        <f t="array" ref="T8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6" s="105"/>
      <c r="V866" s="151"/>
      <c r="W866" s="104"/>
      <c r="X866" s="129"/>
      <c r="Y866" s="104"/>
      <c r="Z866" s="105"/>
      <c r="AA866" s="103"/>
      <c r="AB866" s="152"/>
      <c r="AC866" s="107"/>
      <c r="AD866" s="105"/>
      <c r="AE866" s="105"/>
      <c r="AF866" s="105"/>
      <c r="AG866" s="14"/>
      <c r="AH866" s="126" t="str">
        <f>IF(BS_CONTROLE[[#This Row],[Atividade]]=0, "-", BS_CONTROLE[[#This Row],[Atividade]])</f>
        <v>-</v>
      </c>
      <c r="AI866" s="8" t="str">
        <f>IF(BS_CONTROLE[[#This Row],[Atividade]]=0, "-", BS_CONTROLE[[#This Row],[Atividade]])</f>
        <v>-</v>
      </c>
      <c r="AJ866" s="30">
        <f>BS_CONTROLE[[#This Row],[Local - Partida]]</f>
        <v>0</v>
      </c>
      <c r="AK866" s="30">
        <f>BS_CONTROLE[[#This Row],[Local - Encerramento]]</f>
        <v>0</v>
      </c>
      <c r="AL866" s="105" t="str">
        <f>IF(BS_CONTROLE[[#This Row],[Entre - Estações]]=0, "-", BS_CONTROLE[[#This Row],[Entre - Estações]])</f>
        <v>-</v>
      </c>
      <c r="AM866" s="105" t="str">
        <f>IF(BS_CONTROLE[[#This Row],[SB]]=0, "-", BS_CONTROLE[[#This Row],[SB]])</f>
        <v>-</v>
      </c>
      <c r="AN866" s="105" t="str">
        <f>IF(BS_CONTROLE[[#This Row],[SUB]]=0, "-", BS_CONTROLE[[#This Row],[SUB]])</f>
        <v>-</v>
      </c>
      <c r="AO866" s="105">
        <f>BS_CONTROLE[[#This Row],[KM - Inicio]]</f>
        <v>0</v>
      </c>
      <c r="AP866" s="105">
        <f>BS_CONTROLE[[#This Row],[KM - Inicio]]</f>
        <v>0</v>
      </c>
      <c r="AQ866" s="108"/>
      <c r="AR866" s="108"/>
      <c r="AS866" s="108"/>
      <c r="AT866" s="135"/>
      <c r="AU866" s="135"/>
      <c r="AV866" s="13"/>
      <c r="AW866" s="13"/>
      <c r="AX866" s="176" t="str">
        <f>IF(D866="","*",IFERROR(IF(ISODD(COUNT(AR866:AW866)),"ERRO",SUM((AS866-AR866),(AU866-AT866),(AW866-AV866))),"ERRO"))</f>
        <v>*</v>
      </c>
      <c r="AY866" s="153"/>
      <c r="AZ866" s="109"/>
      <c r="BA866" s="9" t="str">
        <f>IFERROR(_xlfn.XLOOKUP(AH866, BS_ATIVIDADE[ATIVIDADE],BS_ATIVIDADE[UNIDADE] ), "*")</f>
        <v>*</v>
      </c>
      <c r="BB866" s="12" t="str" cm="1">
        <f t="array" ref="BB8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6" s="12" t="str" cm="1">
        <f t="array" ref="BC8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6" s="10" t="str" cm="1">
        <f t="array" ref="BD8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6" s="150"/>
      <c r="BF866" s="15"/>
      <c r="BG866" s="16"/>
      <c r="BH866" s="16"/>
      <c r="BI866" s="16"/>
      <c r="BJ866" s="17"/>
      <c r="BK866" s="15"/>
      <c r="BL866" s="130"/>
      <c r="BM866" s="130"/>
      <c r="BN866" s="130"/>
      <c r="BO866" s="17"/>
      <c r="BP866" s="11" t="str">
        <f t="shared" si="45"/>
        <v>Aderente</v>
      </c>
      <c r="BQ866" s="18" t="str">
        <f>IF(OR(B866="",E866=""),"*",AX866/O866)</f>
        <v>*</v>
      </c>
      <c r="BR866" s="18" t="str">
        <f>IF(OR(B866="",E866=""),"*",AZ866/P866)</f>
        <v>*</v>
      </c>
      <c r="BS866" s="210" t="str">
        <f t="shared" si="46"/>
        <v/>
      </c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</row>
    <row r="867" spans="1:122">
      <c r="A867" s="45" t="str">
        <f t="shared" si="44"/>
        <v/>
      </c>
      <c r="B867" s="102"/>
      <c r="C867" s="134" t="str">
        <f>IF(BS_CONTROLE[[#This Row],[DATA]]="","",WEEKNUM(BS_CONTROLE[[#This Row],[DATA]]))</f>
        <v/>
      </c>
      <c r="D867" s="104"/>
      <c r="E867" s="126"/>
      <c r="F867" s="142" t="str">
        <f>IF(D867="","*",VLOOKUP(E867,BS_ATIVIDADE[],3,FALSE))</f>
        <v>*</v>
      </c>
      <c r="G867" s="106"/>
      <c r="H867" s="106"/>
      <c r="I867" s="105"/>
      <c r="J867" s="105"/>
      <c r="K867" s="105"/>
      <c r="L867" s="127" t="str" cm="1">
        <f t="array" ref="L8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7" s="127" t="str" cm="1">
        <f t="array" ref="M8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7" s="106"/>
      <c r="O867" s="106"/>
      <c r="P867" s="105"/>
      <c r="Q867" s="9" t="str">
        <f>IF(E867=0, "*", IFERROR(_xlfn.XLOOKUP(E867, BS_ATIVIDADE[ATIVIDADE], BS_ATIVIDADE[UNIDADE]), "*"))</f>
        <v>*</v>
      </c>
      <c r="R867" s="128" t="str" cm="1">
        <f t="array" ref="R8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7" s="128" t="str" cm="1">
        <f t="array" ref="S8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7" s="10" t="str" cm="1">
        <f t="array" ref="T8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7" s="105"/>
      <c r="V867" s="151"/>
      <c r="W867" s="104"/>
      <c r="X867" s="129"/>
      <c r="Y867" s="104"/>
      <c r="Z867" s="105"/>
      <c r="AA867" s="103"/>
      <c r="AB867" s="152"/>
      <c r="AC867" s="107"/>
      <c r="AD867" s="105"/>
      <c r="AE867" s="105"/>
      <c r="AF867" s="105"/>
      <c r="AG867" s="14"/>
      <c r="AH867" s="126" t="str">
        <f>IF(BS_CONTROLE[[#This Row],[Atividade]]=0, "-", BS_CONTROLE[[#This Row],[Atividade]])</f>
        <v>-</v>
      </c>
      <c r="AI867" s="8" t="str">
        <f>IF(BS_CONTROLE[[#This Row],[Atividade]]=0, "-", BS_CONTROLE[[#This Row],[Atividade]])</f>
        <v>-</v>
      </c>
      <c r="AJ867" s="30">
        <f>BS_CONTROLE[[#This Row],[Local - Partida]]</f>
        <v>0</v>
      </c>
      <c r="AK867" s="30">
        <f>BS_CONTROLE[[#This Row],[Local - Encerramento]]</f>
        <v>0</v>
      </c>
      <c r="AL867" s="105" t="str">
        <f>IF(BS_CONTROLE[[#This Row],[Entre - Estações]]=0, "-", BS_CONTROLE[[#This Row],[Entre - Estações]])</f>
        <v>-</v>
      </c>
      <c r="AM867" s="105" t="str">
        <f>IF(BS_CONTROLE[[#This Row],[SB]]=0, "-", BS_CONTROLE[[#This Row],[SB]])</f>
        <v>-</v>
      </c>
      <c r="AN867" s="105" t="str">
        <f>IF(BS_CONTROLE[[#This Row],[SUB]]=0, "-", BS_CONTROLE[[#This Row],[SUB]])</f>
        <v>-</v>
      </c>
      <c r="AO867" s="105">
        <f>BS_CONTROLE[[#This Row],[KM - Inicio]]</f>
        <v>0</v>
      </c>
      <c r="AP867" s="105">
        <f>BS_CONTROLE[[#This Row],[KM - Inicio]]</f>
        <v>0</v>
      </c>
      <c r="AQ867" s="108"/>
      <c r="AR867" s="108"/>
      <c r="AS867" s="108"/>
      <c r="AT867" s="135"/>
      <c r="AU867" s="135"/>
      <c r="AV867" s="13"/>
      <c r="AW867" s="13"/>
      <c r="AX867" s="176" t="str">
        <f>IF(D867="","*",IFERROR(IF(ISODD(COUNT(AR867:AW867)),"ERRO",SUM((AS867-AR867),(AU867-AT867),(AW867-AV867))),"ERRO"))</f>
        <v>*</v>
      </c>
      <c r="AY867" s="153"/>
      <c r="AZ867" s="109"/>
      <c r="BA867" s="9" t="str">
        <f>IFERROR(_xlfn.XLOOKUP(AH867, BS_ATIVIDADE[ATIVIDADE],BS_ATIVIDADE[UNIDADE] ), "*")</f>
        <v>*</v>
      </c>
      <c r="BB867" s="12" t="str" cm="1">
        <f t="array" ref="BB8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7" s="12" t="str" cm="1">
        <f t="array" ref="BC8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7" s="10" t="str" cm="1">
        <f t="array" ref="BD8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7" s="150"/>
      <c r="BF867" s="15"/>
      <c r="BG867" s="16"/>
      <c r="BH867" s="16"/>
      <c r="BI867" s="16"/>
      <c r="BJ867" s="17"/>
      <c r="BK867" s="15"/>
      <c r="BL867" s="130"/>
      <c r="BM867" s="130"/>
      <c r="BN867" s="130"/>
      <c r="BO867" s="17"/>
      <c r="BP867" s="11" t="str">
        <f t="shared" si="45"/>
        <v>Aderente</v>
      </c>
      <c r="BQ867" s="18" t="str">
        <f>IF(OR(B867="",E867=""),"*",AX867/O867)</f>
        <v>*</v>
      </c>
      <c r="BR867" s="18" t="str">
        <f>IF(OR(B867="",E867=""),"*",AZ867/P867)</f>
        <v>*</v>
      </c>
      <c r="BS867" s="210" t="str">
        <f t="shared" si="46"/>
        <v/>
      </c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</row>
    <row r="868" spans="1:122">
      <c r="A868" s="45" t="str">
        <f t="shared" si="44"/>
        <v/>
      </c>
      <c r="B868" s="102"/>
      <c r="C868" s="134" t="str">
        <f>IF(BS_CONTROLE[[#This Row],[DATA]]="","",WEEKNUM(BS_CONTROLE[[#This Row],[DATA]]))</f>
        <v/>
      </c>
      <c r="D868" s="104"/>
      <c r="E868" s="126"/>
      <c r="F868" s="142" t="str">
        <f>IF(D868="","*",VLOOKUP(E868,BS_ATIVIDADE[],3,FALSE))</f>
        <v>*</v>
      </c>
      <c r="G868" s="106"/>
      <c r="H868" s="106"/>
      <c r="I868" s="105"/>
      <c r="J868" s="105"/>
      <c r="K868" s="105"/>
      <c r="L868" s="127" t="str" cm="1">
        <f t="array" ref="L8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8" s="127" t="str" cm="1">
        <f t="array" ref="M8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8" s="106"/>
      <c r="O868" s="106"/>
      <c r="P868" s="105"/>
      <c r="Q868" s="9" t="str">
        <f>IF(E868=0, "*", IFERROR(_xlfn.XLOOKUP(E868, BS_ATIVIDADE[ATIVIDADE], BS_ATIVIDADE[UNIDADE]), "*"))</f>
        <v>*</v>
      </c>
      <c r="R868" s="128" t="str" cm="1">
        <f t="array" ref="R8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8" s="128" t="str" cm="1">
        <f t="array" ref="S8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8" s="10" t="str" cm="1">
        <f t="array" ref="T8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8" s="105"/>
      <c r="V868" s="151"/>
      <c r="W868" s="104"/>
      <c r="X868" s="129"/>
      <c r="Y868" s="104"/>
      <c r="Z868" s="105"/>
      <c r="AA868" s="103"/>
      <c r="AB868" s="152"/>
      <c r="AC868" s="107"/>
      <c r="AD868" s="105"/>
      <c r="AE868" s="105"/>
      <c r="AF868" s="105"/>
      <c r="AG868" s="14"/>
      <c r="AH868" s="126" t="str">
        <f>IF(BS_CONTROLE[[#This Row],[Atividade]]=0, "-", BS_CONTROLE[[#This Row],[Atividade]])</f>
        <v>-</v>
      </c>
      <c r="AI868" s="8" t="str">
        <f>IF(BS_CONTROLE[[#This Row],[Atividade]]=0, "-", BS_CONTROLE[[#This Row],[Atividade]])</f>
        <v>-</v>
      </c>
      <c r="AJ868" s="30">
        <f>BS_CONTROLE[[#This Row],[Local - Partida]]</f>
        <v>0</v>
      </c>
      <c r="AK868" s="30">
        <f>BS_CONTROLE[[#This Row],[Local - Encerramento]]</f>
        <v>0</v>
      </c>
      <c r="AL868" s="105" t="str">
        <f>IF(BS_CONTROLE[[#This Row],[Entre - Estações]]=0, "-", BS_CONTROLE[[#This Row],[Entre - Estações]])</f>
        <v>-</v>
      </c>
      <c r="AM868" s="105" t="str">
        <f>IF(BS_CONTROLE[[#This Row],[SB]]=0, "-", BS_CONTROLE[[#This Row],[SB]])</f>
        <v>-</v>
      </c>
      <c r="AN868" s="105" t="str">
        <f>IF(BS_CONTROLE[[#This Row],[SUB]]=0, "-", BS_CONTROLE[[#This Row],[SUB]])</f>
        <v>-</v>
      </c>
      <c r="AO868" s="105">
        <f>BS_CONTROLE[[#This Row],[KM - Inicio]]</f>
        <v>0</v>
      </c>
      <c r="AP868" s="105">
        <f>BS_CONTROLE[[#This Row],[KM - Inicio]]</f>
        <v>0</v>
      </c>
      <c r="AQ868" s="108"/>
      <c r="AR868" s="108"/>
      <c r="AS868" s="108"/>
      <c r="AT868" s="135"/>
      <c r="AU868" s="135"/>
      <c r="AV868" s="13"/>
      <c r="AW868" s="13"/>
      <c r="AX868" s="176" t="str">
        <f>IF(D868="","*",IFERROR(IF(ISODD(COUNT(AR868:AW868)),"ERRO",SUM((AS868-AR868),(AU868-AT868),(AW868-AV868))),"ERRO"))</f>
        <v>*</v>
      </c>
      <c r="AY868" s="153"/>
      <c r="AZ868" s="109"/>
      <c r="BA868" s="9" t="str">
        <f>IFERROR(_xlfn.XLOOKUP(AH868, BS_ATIVIDADE[ATIVIDADE],BS_ATIVIDADE[UNIDADE] ), "*")</f>
        <v>*</v>
      </c>
      <c r="BB868" s="12" t="str" cm="1">
        <f t="array" ref="BB8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8" s="12" t="str" cm="1">
        <f t="array" ref="BC8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8" s="10" t="str" cm="1">
        <f t="array" ref="BD8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8" s="150"/>
      <c r="BF868" s="15"/>
      <c r="BG868" s="16"/>
      <c r="BH868" s="16"/>
      <c r="BI868" s="16"/>
      <c r="BJ868" s="17"/>
      <c r="BK868" s="15"/>
      <c r="BL868" s="130"/>
      <c r="BM868" s="130"/>
      <c r="BN868" s="130"/>
      <c r="BO868" s="17"/>
      <c r="BP868" s="11" t="str">
        <f t="shared" si="45"/>
        <v>Aderente</v>
      </c>
      <c r="BQ868" s="18" t="str">
        <f>IF(OR(B868="",E868=""),"*",AX868/O868)</f>
        <v>*</v>
      </c>
      <c r="BR868" s="18" t="str">
        <f>IF(OR(B868="",E868=""),"*",AZ868/P868)</f>
        <v>*</v>
      </c>
      <c r="BS868" s="210" t="str">
        <f t="shared" si="46"/>
        <v/>
      </c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</row>
    <row r="869" spans="1:122">
      <c r="A869" s="45" t="str">
        <f t="shared" si="44"/>
        <v/>
      </c>
      <c r="B869" s="102"/>
      <c r="C869" s="134" t="str">
        <f>IF(BS_CONTROLE[[#This Row],[DATA]]="","",WEEKNUM(BS_CONTROLE[[#This Row],[DATA]]))</f>
        <v/>
      </c>
      <c r="D869" s="104"/>
      <c r="E869" s="126"/>
      <c r="F869" s="142" t="str">
        <f>IF(D869="","*",VLOOKUP(E869,BS_ATIVIDADE[],3,FALSE))</f>
        <v>*</v>
      </c>
      <c r="G869" s="106"/>
      <c r="H869" s="106"/>
      <c r="I869" s="105"/>
      <c r="J869" s="105"/>
      <c r="K869" s="105"/>
      <c r="L869" s="127" t="str" cm="1">
        <f t="array" ref="L8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69" s="127" t="str" cm="1">
        <f t="array" ref="M8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69" s="106"/>
      <c r="O869" s="106"/>
      <c r="P869" s="105"/>
      <c r="Q869" s="9" t="str">
        <f>IF(E869=0, "*", IFERROR(_xlfn.XLOOKUP(E869, BS_ATIVIDADE[ATIVIDADE], BS_ATIVIDADE[UNIDADE]), "*"))</f>
        <v>*</v>
      </c>
      <c r="R869" s="128" t="str" cm="1">
        <f t="array" ref="R8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69" s="128" t="str" cm="1">
        <f t="array" ref="S8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69" s="10" t="str" cm="1">
        <f t="array" ref="T8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69" s="105"/>
      <c r="V869" s="151"/>
      <c r="W869" s="104"/>
      <c r="X869" s="129"/>
      <c r="Y869" s="104"/>
      <c r="Z869" s="105"/>
      <c r="AA869" s="103"/>
      <c r="AB869" s="152"/>
      <c r="AC869" s="107"/>
      <c r="AD869" s="105"/>
      <c r="AE869" s="105"/>
      <c r="AF869" s="105"/>
      <c r="AG869" s="14"/>
      <c r="AH869" s="126" t="str">
        <f>IF(BS_CONTROLE[[#This Row],[Atividade]]=0, "-", BS_CONTROLE[[#This Row],[Atividade]])</f>
        <v>-</v>
      </c>
      <c r="AI869" s="8" t="str">
        <f>IF(BS_CONTROLE[[#This Row],[Atividade]]=0, "-", BS_CONTROLE[[#This Row],[Atividade]])</f>
        <v>-</v>
      </c>
      <c r="AJ869" s="30">
        <f>BS_CONTROLE[[#This Row],[Local - Partida]]</f>
        <v>0</v>
      </c>
      <c r="AK869" s="30">
        <f>BS_CONTROLE[[#This Row],[Local - Encerramento]]</f>
        <v>0</v>
      </c>
      <c r="AL869" s="105" t="str">
        <f>IF(BS_CONTROLE[[#This Row],[Entre - Estações]]=0, "-", BS_CONTROLE[[#This Row],[Entre - Estações]])</f>
        <v>-</v>
      </c>
      <c r="AM869" s="105" t="str">
        <f>IF(BS_CONTROLE[[#This Row],[SB]]=0, "-", BS_CONTROLE[[#This Row],[SB]])</f>
        <v>-</v>
      </c>
      <c r="AN869" s="105" t="str">
        <f>IF(BS_CONTROLE[[#This Row],[SUB]]=0, "-", BS_CONTROLE[[#This Row],[SUB]])</f>
        <v>-</v>
      </c>
      <c r="AO869" s="105">
        <f>BS_CONTROLE[[#This Row],[KM - Inicio]]</f>
        <v>0</v>
      </c>
      <c r="AP869" s="105">
        <f>BS_CONTROLE[[#This Row],[KM - Inicio]]</f>
        <v>0</v>
      </c>
      <c r="AQ869" s="108"/>
      <c r="AR869" s="108"/>
      <c r="AS869" s="108"/>
      <c r="AT869" s="135"/>
      <c r="AU869" s="135"/>
      <c r="AV869" s="13"/>
      <c r="AW869" s="13"/>
      <c r="AX869" s="176" t="str">
        <f>IF(D869="","*",IFERROR(IF(ISODD(COUNT(AR869:AW869)),"ERRO",SUM((AS869-AR869),(AU869-AT869),(AW869-AV869))),"ERRO"))</f>
        <v>*</v>
      </c>
      <c r="AY869" s="153"/>
      <c r="AZ869" s="109"/>
      <c r="BA869" s="9" t="str">
        <f>IFERROR(_xlfn.XLOOKUP(AH869, BS_ATIVIDADE[ATIVIDADE],BS_ATIVIDADE[UNIDADE] ), "*")</f>
        <v>*</v>
      </c>
      <c r="BB869" s="12" t="str" cm="1">
        <f t="array" ref="BB8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69" s="12" t="str" cm="1">
        <f t="array" ref="BC8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69" s="10" t="str" cm="1">
        <f t="array" ref="BD8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69" s="150"/>
      <c r="BF869" s="15"/>
      <c r="BG869" s="16"/>
      <c r="BH869" s="16"/>
      <c r="BI869" s="16"/>
      <c r="BJ869" s="17"/>
      <c r="BK869" s="15"/>
      <c r="BL869" s="130"/>
      <c r="BM869" s="130"/>
      <c r="BN869" s="130"/>
      <c r="BO869" s="17"/>
      <c r="BP869" s="11" t="str">
        <f t="shared" si="45"/>
        <v>Aderente</v>
      </c>
      <c r="BQ869" s="18" t="str">
        <f>IF(OR(B869="",E869=""),"*",AX869/O869)</f>
        <v>*</v>
      </c>
      <c r="BR869" s="18" t="str">
        <f>IF(OR(B869="",E869=""),"*",AZ869/P869)</f>
        <v>*</v>
      </c>
      <c r="BS869" s="210" t="str">
        <f t="shared" si="46"/>
        <v/>
      </c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</row>
    <row r="870" spans="1:122">
      <c r="A870" s="45" t="str">
        <f t="shared" si="44"/>
        <v/>
      </c>
      <c r="B870" s="102"/>
      <c r="C870" s="134" t="str">
        <f>IF(BS_CONTROLE[[#This Row],[DATA]]="","",WEEKNUM(BS_CONTROLE[[#This Row],[DATA]]))</f>
        <v/>
      </c>
      <c r="D870" s="104"/>
      <c r="E870" s="126"/>
      <c r="F870" s="142" t="str">
        <f>IF(D870="","*",VLOOKUP(E870,BS_ATIVIDADE[],3,FALSE))</f>
        <v>*</v>
      </c>
      <c r="G870" s="106"/>
      <c r="H870" s="106"/>
      <c r="I870" s="105"/>
      <c r="J870" s="105"/>
      <c r="K870" s="105"/>
      <c r="L870" s="127" t="str" cm="1">
        <f t="array" ref="L8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0" s="127" t="str" cm="1">
        <f t="array" ref="M8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0" s="106"/>
      <c r="O870" s="106"/>
      <c r="P870" s="105"/>
      <c r="Q870" s="9" t="str">
        <f>IF(E870=0, "*", IFERROR(_xlfn.XLOOKUP(E870, BS_ATIVIDADE[ATIVIDADE], BS_ATIVIDADE[UNIDADE]), "*"))</f>
        <v>*</v>
      </c>
      <c r="R870" s="128" t="str" cm="1">
        <f t="array" ref="R8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0" s="128" t="str" cm="1">
        <f t="array" ref="S8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0" s="10" t="str" cm="1">
        <f t="array" ref="T8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0" s="105"/>
      <c r="V870" s="151"/>
      <c r="W870" s="104"/>
      <c r="X870" s="129"/>
      <c r="Y870" s="104"/>
      <c r="Z870" s="105"/>
      <c r="AA870" s="103"/>
      <c r="AB870" s="152"/>
      <c r="AC870" s="107"/>
      <c r="AD870" s="105"/>
      <c r="AE870" s="105"/>
      <c r="AF870" s="105"/>
      <c r="AG870" s="14"/>
      <c r="AH870" s="126" t="str">
        <f>IF(BS_CONTROLE[[#This Row],[Atividade]]=0, "-", BS_CONTROLE[[#This Row],[Atividade]])</f>
        <v>-</v>
      </c>
      <c r="AI870" s="8" t="str">
        <f>IF(BS_CONTROLE[[#This Row],[Atividade]]=0, "-", BS_CONTROLE[[#This Row],[Atividade]])</f>
        <v>-</v>
      </c>
      <c r="AJ870" s="30">
        <f>BS_CONTROLE[[#This Row],[Local - Partida]]</f>
        <v>0</v>
      </c>
      <c r="AK870" s="30">
        <f>BS_CONTROLE[[#This Row],[Local - Encerramento]]</f>
        <v>0</v>
      </c>
      <c r="AL870" s="105" t="str">
        <f>IF(BS_CONTROLE[[#This Row],[Entre - Estações]]=0, "-", BS_CONTROLE[[#This Row],[Entre - Estações]])</f>
        <v>-</v>
      </c>
      <c r="AM870" s="105" t="str">
        <f>IF(BS_CONTROLE[[#This Row],[SB]]=0, "-", BS_CONTROLE[[#This Row],[SB]])</f>
        <v>-</v>
      </c>
      <c r="AN870" s="105" t="str">
        <f>IF(BS_CONTROLE[[#This Row],[SUB]]=0, "-", BS_CONTROLE[[#This Row],[SUB]])</f>
        <v>-</v>
      </c>
      <c r="AO870" s="105">
        <f>BS_CONTROLE[[#This Row],[KM - Inicio]]</f>
        <v>0</v>
      </c>
      <c r="AP870" s="105">
        <f>BS_CONTROLE[[#This Row],[KM - Inicio]]</f>
        <v>0</v>
      </c>
      <c r="AQ870" s="108"/>
      <c r="AR870" s="108"/>
      <c r="AS870" s="108"/>
      <c r="AT870" s="135"/>
      <c r="AU870" s="135"/>
      <c r="AV870" s="13"/>
      <c r="AW870" s="13"/>
      <c r="AX870" s="176" t="str">
        <f>IF(D870="","*",IFERROR(IF(ISODD(COUNT(AR870:AW870)),"ERRO",SUM((AS870-AR870),(AU870-AT870),(AW870-AV870))),"ERRO"))</f>
        <v>*</v>
      </c>
      <c r="AY870" s="153"/>
      <c r="AZ870" s="109"/>
      <c r="BA870" s="9" t="str">
        <f>IFERROR(_xlfn.XLOOKUP(AH870, BS_ATIVIDADE[ATIVIDADE],BS_ATIVIDADE[UNIDADE] ), "*")</f>
        <v>*</v>
      </c>
      <c r="BB870" s="12" t="str" cm="1">
        <f t="array" ref="BB8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0" s="12" t="str" cm="1">
        <f t="array" ref="BC8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0" s="10" t="str" cm="1">
        <f t="array" ref="BD8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0" s="150"/>
      <c r="BF870" s="15"/>
      <c r="BG870" s="16"/>
      <c r="BH870" s="16"/>
      <c r="BI870" s="16"/>
      <c r="BJ870" s="17"/>
      <c r="BK870" s="15"/>
      <c r="BL870" s="130"/>
      <c r="BM870" s="130"/>
      <c r="BN870" s="130"/>
      <c r="BO870" s="17"/>
      <c r="BP870" s="11" t="str">
        <f t="shared" si="45"/>
        <v>Aderente</v>
      </c>
      <c r="BQ870" s="18" t="str">
        <f>IF(OR(B870="",E870=""),"*",AX870/O870)</f>
        <v>*</v>
      </c>
      <c r="BR870" s="18" t="str">
        <f>IF(OR(B870="",E870=""),"*",AZ870/P870)</f>
        <v>*</v>
      </c>
      <c r="BS870" s="210" t="str">
        <f t="shared" si="46"/>
        <v/>
      </c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</row>
    <row r="871" spans="1:122">
      <c r="A871" s="45" t="str">
        <f t="shared" si="44"/>
        <v/>
      </c>
      <c r="B871" s="102"/>
      <c r="C871" s="134" t="str">
        <f>IF(BS_CONTROLE[[#This Row],[DATA]]="","",WEEKNUM(BS_CONTROLE[[#This Row],[DATA]]))</f>
        <v/>
      </c>
      <c r="D871" s="104"/>
      <c r="E871" s="126"/>
      <c r="F871" s="142" t="str">
        <f>IF(D871="","*",VLOOKUP(E871,BS_ATIVIDADE[],3,FALSE))</f>
        <v>*</v>
      </c>
      <c r="G871" s="106"/>
      <c r="H871" s="106"/>
      <c r="I871" s="105"/>
      <c r="J871" s="105"/>
      <c r="K871" s="105"/>
      <c r="L871" s="127" t="str" cm="1">
        <f t="array" ref="L8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1" s="127" t="str" cm="1">
        <f t="array" ref="M8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1" s="106"/>
      <c r="O871" s="106"/>
      <c r="P871" s="105"/>
      <c r="Q871" s="9" t="str">
        <f>IF(E871=0, "*", IFERROR(_xlfn.XLOOKUP(E871, BS_ATIVIDADE[ATIVIDADE], BS_ATIVIDADE[UNIDADE]), "*"))</f>
        <v>*</v>
      </c>
      <c r="R871" s="128" t="str" cm="1">
        <f t="array" ref="R8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1" s="128" t="str" cm="1">
        <f t="array" ref="S8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1" s="10" t="str" cm="1">
        <f t="array" ref="T8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1" s="105"/>
      <c r="V871" s="151"/>
      <c r="W871" s="104"/>
      <c r="X871" s="129"/>
      <c r="Y871" s="104"/>
      <c r="Z871" s="105"/>
      <c r="AA871" s="103"/>
      <c r="AB871" s="152"/>
      <c r="AC871" s="107"/>
      <c r="AD871" s="105"/>
      <c r="AE871" s="105"/>
      <c r="AF871" s="105"/>
      <c r="AG871" s="14"/>
      <c r="AH871" s="126" t="str">
        <f>IF(BS_CONTROLE[[#This Row],[Atividade]]=0, "-", BS_CONTROLE[[#This Row],[Atividade]])</f>
        <v>-</v>
      </c>
      <c r="AI871" s="8" t="str">
        <f>IF(BS_CONTROLE[[#This Row],[Atividade]]=0, "-", BS_CONTROLE[[#This Row],[Atividade]])</f>
        <v>-</v>
      </c>
      <c r="AJ871" s="30">
        <f>BS_CONTROLE[[#This Row],[Local - Partida]]</f>
        <v>0</v>
      </c>
      <c r="AK871" s="30">
        <f>BS_CONTROLE[[#This Row],[Local - Encerramento]]</f>
        <v>0</v>
      </c>
      <c r="AL871" s="105" t="str">
        <f>IF(BS_CONTROLE[[#This Row],[Entre - Estações]]=0, "-", BS_CONTROLE[[#This Row],[Entre - Estações]])</f>
        <v>-</v>
      </c>
      <c r="AM871" s="105" t="str">
        <f>IF(BS_CONTROLE[[#This Row],[SB]]=0, "-", BS_CONTROLE[[#This Row],[SB]])</f>
        <v>-</v>
      </c>
      <c r="AN871" s="105" t="str">
        <f>IF(BS_CONTROLE[[#This Row],[SUB]]=0, "-", BS_CONTROLE[[#This Row],[SUB]])</f>
        <v>-</v>
      </c>
      <c r="AO871" s="105">
        <f>BS_CONTROLE[[#This Row],[KM - Inicio]]</f>
        <v>0</v>
      </c>
      <c r="AP871" s="105">
        <f>BS_CONTROLE[[#This Row],[KM - Inicio]]</f>
        <v>0</v>
      </c>
      <c r="AQ871" s="108"/>
      <c r="AR871" s="108"/>
      <c r="AS871" s="108"/>
      <c r="AT871" s="135"/>
      <c r="AU871" s="135"/>
      <c r="AV871" s="13"/>
      <c r="AW871" s="13"/>
      <c r="AX871" s="176" t="str">
        <f>IF(D871="","*",IFERROR(IF(ISODD(COUNT(AR871:AW871)),"ERRO",SUM((AS871-AR871),(AU871-AT871),(AW871-AV871))),"ERRO"))</f>
        <v>*</v>
      </c>
      <c r="AY871" s="153"/>
      <c r="AZ871" s="109"/>
      <c r="BA871" s="9" t="str">
        <f>IFERROR(_xlfn.XLOOKUP(AH871, BS_ATIVIDADE[ATIVIDADE],BS_ATIVIDADE[UNIDADE] ), "*")</f>
        <v>*</v>
      </c>
      <c r="BB871" s="12" t="str" cm="1">
        <f t="array" ref="BB8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1" s="12" t="str" cm="1">
        <f t="array" ref="BC8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1" s="10" t="str" cm="1">
        <f t="array" ref="BD8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1" s="150"/>
      <c r="BF871" s="15"/>
      <c r="BG871" s="16"/>
      <c r="BH871" s="16"/>
      <c r="BI871" s="16"/>
      <c r="BJ871" s="17"/>
      <c r="BK871" s="15"/>
      <c r="BL871" s="130"/>
      <c r="BM871" s="130"/>
      <c r="BN871" s="130"/>
      <c r="BO871" s="17"/>
      <c r="BP871" s="11" t="str">
        <f t="shared" si="45"/>
        <v>Aderente</v>
      </c>
      <c r="BQ871" s="18" t="str">
        <f>IF(OR(B871="",E871=""),"*",AX871/O871)</f>
        <v>*</v>
      </c>
      <c r="BR871" s="18" t="str">
        <f>IF(OR(B871="",E871=""),"*",AZ871/P871)</f>
        <v>*</v>
      </c>
      <c r="BS871" s="210" t="str">
        <f t="shared" si="46"/>
        <v/>
      </c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</row>
    <row r="872" spans="1:122">
      <c r="A872" s="45" t="str">
        <f t="shared" si="44"/>
        <v/>
      </c>
      <c r="B872" s="102"/>
      <c r="C872" s="134" t="str">
        <f>IF(BS_CONTROLE[[#This Row],[DATA]]="","",WEEKNUM(BS_CONTROLE[[#This Row],[DATA]]))</f>
        <v/>
      </c>
      <c r="D872" s="104"/>
      <c r="E872" s="126"/>
      <c r="F872" s="142" t="str">
        <f>IF(D872="","*",VLOOKUP(E872,BS_ATIVIDADE[],3,FALSE))</f>
        <v>*</v>
      </c>
      <c r="G872" s="106"/>
      <c r="H872" s="106"/>
      <c r="I872" s="105"/>
      <c r="J872" s="105"/>
      <c r="K872" s="105"/>
      <c r="L872" s="127" t="str" cm="1">
        <f t="array" ref="L8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2" s="127" t="str" cm="1">
        <f t="array" ref="M8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2" s="106"/>
      <c r="O872" s="106"/>
      <c r="P872" s="105"/>
      <c r="Q872" s="9" t="str">
        <f>IF(E872=0, "*", IFERROR(_xlfn.XLOOKUP(E872, BS_ATIVIDADE[ATIVIDADE], BS_ATIVIDADE[UNIDADE]), "*"))</f>
        <v>*</v>
      </c>
      <c r="R872" s="128" t="str" cm="1">
        <f t="array" ref="R8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2" s="128" t="str" cm="1">
        <f t="array" ref="S8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2" s="10" t="str" cm="1">
        <f t="array" ref="T8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2" s="105"/>
      <c r="V872" s="151"/>
      <c r="W872" s="104"/>
      <c r="X872" s="129"/>
      <c r="Y872" s="104"/>
      <c r="Z872" s="105"/>
      <c r="AA872" s="103"/>
      <c r="AB872" s="152"/>
      <c r="AC872" s="107"/>
      <c r="AD872" s="105"/>
      <c r="AE872" s="105"/>
      <c r="AF872" s="105"/>
      <c r="AG872" s="14"/>
      <c r="AH872" s="126" t="str">
        <f>IF(BS_CONTROLE[[#This Row],[Atividade]]=0, "-", BS_CONTROLE[[#This Row],[Atividade]])</f>
        <v>-</v>
      </c>
      <c r="AI872" s="8" t="str">
        <f>IF(BS_CONTROLE[[#This Row],[Atividade]]=0, "-", BS_CONTROLE[[#This Row],[Atividade]])</f>
        <v>-</v>
      </c>
      <c r="AJ872" s="30">
        <f>BS_CONTROLE[[#This Row],[Local - Partida]]</f>
        <v>0</v>
      </c>
      <c r="AK872" s="30">
        <f>BS_CONTROLE[[#This Row],[Local - Encerramento]]</f>
        <v>0</v>
      </c>
      <c r="AL872" s="105" t="str">
        <f>IF(BS_CONTROLE[[#This Row],[Entre - Estações]]=0, "-", BS_CONTROLE[[#This Row],[Entre - Estações]])</f>
        <v>-</v>
      </c>
      <c r="AM872" s="105" t="str">
        <f>IF(BS_CONTROLE[[#This Row],[SB]]=0, "-", BS_CONTROLE[[#This Row],[SB]])</f>
        <v>-</v>
      </c>
      <c r="AN872" s="105" t="str">
        <f>IF(BS_CONTROLE[[#This Row],[SUB]]=0, "-", BS_CONTROLE[[#This Row],[SUB]])</f>
        <v>-</v>
      </c>
      <c r="AO872" s="105">
        <f>BS_CONTROLE[[#This Row],[KM - Inicio]]</f>
        <v>0</v>
      </c>
      <c r="AP872" s="105">
        <f>BS_CONTROLE[[#This Row],[KM - Inicio]]</f>
        <v>0</v>
      </c>
      <c r="AQ872" s="108"/>
      <c r="AR872" s="108"/>
      <c r="AS872" s="108"/>
      <c r="AT872" s="135"/>
      <c r="AU872" s="135"/>
      <c r="AV872" s="13"/>
      <c r="AW872" s="13"/>
      <c r="AX872" s="176" t="str">
        <f>IF(D872="","*",IFERROR(IF(ISODD(COUNT(AR872:AW872)),"ERRO",SUM((AS872-AR872),(AU872-AT872),(AW872-AV872))),"ERRO"))</f>
        <v>*</v>
      </c>
      <c r="AY872" s="153"/>
      <c r="AZ872" s="109"/>
      <c r="BA872" s="9" t="str">
        <f>IFERROR(_xlfn.XLOOKUP(AH872, BS_ATIVIDADE[ATIVIDADE],BS_ATIVIDADE[UNIDADE] ), "*")</f>
        <v>*</v>
      </c>
      <c r="BB872" s="12" t="str" cm="1">
        <f t="array" ref="BB8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2" s="12" t="str" cm="1">
        <f t="array" ref="BC8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2" s="10" t="str" cm="1">
        <f t="array" ref="BD8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2" s="150"/>
      <c r="BF872" s="15"/>
      <c r="BG872" s="16"/>
      <c r="BH872" s="16"/>
      <c r="BI872" s="16"/>
      <c r="BJ872" s="17"/>
      <c r="BK872" s="15"/>
      <c r="BL872" s="130"/>
      <c r="BM872" s="130"/>
      <c r="BN872" s="130"/>
      <c r="BO872" s="17"/>
      <c r="BP872" s="11" t="str">
        <f t="shared" si="45"/>
        <v>Aderente</v>
      </c>
      <c r="BQ872" s="18" t="str">
        <f>IF(OR(B872="",E872=""),"*",AX872/O872)</f>
        <v>*</v>
      </c>
      <c r="BR872" s="18" t="str">
        <f>IF(OR(B872="",E872=""),"*",AZ872/P872)</f>
        <v>*</v>
      </c>
      <c r="BS872" s="210" t="str">
        <f t="shared" si="46"/>
        <v/>
      </c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</row>
    <row r="873" spans="1:122">
      <c r="A873" s="45" t="str">
        <f t="shared" si="44"/>
        <v/>
      </c>
      <c r="B873" s="102"/>
      <c r="C873" s="134" t="str">
        <f>IF(BS_CONTROLE[[#This Row],[DATA]]="","",WEEKNUM(BS_CONTROLE[[#This Row],[DATA]]))</f>
        <v/>
      </c>
      <c r="D873" s="104"/>
      <c r="E873" s="126"/>
      <c r="F873" s="142" t="str">
        <f>IF(D873="","*",VLOOKUP(E873,BS_ATIVIDADE[],3,FALSE))</f>
        <v>*</v>
      </c>
      <c r="G873" s="106"/>
      <c r="H873" s="106"/>
      <c r="I873" s="105"/>
      <c r="J873" s="105"/>
      <c r="K873" s="105"/>
      <c r="L873" s="127" t="str" cm="1">
        <f t="array" ref="L8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3" s="127" t="str" cm="1">
        <f t="array" ref="M8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3" s="106"/>
      <c r="O873" s="106"/>
      <c r="P873" s="105"/>
      <c r="Q873" s="9" t="str">
        <f>IF(E873=0, "*", IFERROR(_xlfn.XLOOKUP(E873, BS_ATIVIDADE[ATIVIDADE], BS_ATIVIDADE[UNIDADE]), "*"))</f>
        <v>*</v>
      </c>
      <c r="R873" s="128" t="str" cm="1">
        <f t="array" ref="R8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3" s="128" t="str" cm="1">
        <f t="array" ref="S8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3" s="10" t="str" cm="1">
        <f t="array" ref="T8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3" s="105"/>
      <c r="V873" s="151"/>
      <c r="W873" s="104"/>
      <c r="X873" s="129"/>
      <c r="Y873" s="104"/>
      <c r="Z873" s="105"/>
      <c r="AA873" s="103"/>
      <c r="AB873" s="152"/>
      <c r="AC873" s="107"/>
      <c r="AD873" s="105"/>
      <c r="AE873" s="105"/>
      <c r="AF873" s="105"/>
      <c r="AG873" s="14"/>
      <c r="AH873" s="126" t="str">
        <f>IF(BS_CONTROLE[[#This Row],[Atividade]]=0, "-", BS_CONTROLE[[#This Row],[Atividade]])</f>
        <v>-</v>
      </c>
      <c r="AI873" s="8" t="str">
        <f>IF(BS_CONTROLE[[#This Row],[Atividade]]=0, "-", BS_CONTROLE[[#This Row],[Atividade]])</f>
        <v>-</v>
      </c>
      <c r="AJ873" s="30">
        <f>BS_CONTROLE[[#This Row],[Local - Partida]]</f>
        <v>0</v>
      </c>
      <c r="AK873" s="30">
        <f>BS_CONTROLE[[#This Row],[Local - Encerramento]]</f>
        <v>0</v>
      </c>
      <c r="AL873" s="105" t="str">
        <f>IF(BS_CONTROLE[[#This Row],[Entre - Estações]]=0, "-", BS_CONTROLE[[#This Row],[Entre - Estações]])</f>
        <v>-</v>
      </c>
      <c r="AM873" s="105" t="str">
        <f>IF(BS_CONTROLE[[#This Row],[SB]]=0, "-", BS_CONTROLE[[#This Row],[SB]])</f>
        <v>-</v>
      </c>
      <c r="AN873" s="105" t="str">
        <f>IF(BS_CONTROLE[[#This Row],[SUB]]=0, "-", BS_CONTROLE[[#This Row],[SUB]])</f>
        <v>-</v>
      </c>
      <c r="AO873" s="105">
        <f>BS_CONTROLE[[#This Row],[KM - Inicio]]</f>
        <v>0</v>
      </c>
      <c r="AP873" s="105">
        <f>BS_CONTROLE[[#This Row],[KM - Inicio]]</f>
        <v>0</v>
      </c>
      <c r="AQ873" s="108"/>
      <c r="AR873" s="108"/>
      <c r="AS873" s="108"/>
      <c r="AT873" s="135"/>
      <c r="AU873" s="135"/>
      <c r="AV873" s="13"/>
      <c r="AW873" s="13"/>
      <c r="AX873" s="176" t="str">
        <f>IF(D873="","*",IFERROR(IF(ISODD(COUNT(AR873:AW873)),"ERRO",SUM((AS873-AR873),(AU873-AT873),(AW873-AV873))),"ERRO"))</f>
        <v>*</v>
      </c>
      <c r="AY873" s="153"/>
      <c r="AZ873" s="109"/>
      <c r="BA873" s="9" t="str">
        <f>IFERROR(_xlfn.XLOOKUP(AH873, BS_ATIVIDADE[ATIVIDADE],BS_ATIVIDADE[UNIDADE] ), "*")</f>
        <v>*</v>
      </c>
      <c r="BB873" s="12" t="str" cm="1">
        <f t="array" ref="BB8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3" s="12" t="str" cm="1">
        <f t="array" ref="BC8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3" s="10" t="str" cm="1">
        <f t="array" ref="BD8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3" s="150"/>
      <c r="BF873" s="15"/>
      <c r="BG873" s="16"/>
      <c r="BH873" s="16"/>
      <c r="BI873" s="16"/>
      <c r="BJ873" s="17"/>
      <c r="BK873" s="15"/>
      <c r="BL873" s="130"/>
      <c r="BM873" s="130"/>
      <c r="BN873" s="130"/>
      <c r="BO873" s="17"/>
      <c r="BP873" s="11" t="str">
        <f t="shared" si="45"/>
        <v>Aderente</v>
      </c>
      <c r="BQ873" s="18" t="str">
        <f>IF(OR(B873="",E873=""),"*",AX873/O873)</f>
        <v>*</v>
      </c>
      <c r="BR873" s="18" t="str">
        <f>IF(OR(B873="",E873=""),"*",AZ873/P873)</f>
        <v>*</v>
      </c>
      <c r="BS873" s="210" t="str">
        <f t="shared" si="46"/>
        <v/>
      </c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</row>
    <row r="874" spans="1:122">
      <c r="A874" s="45" t="str">
        <f t="shared" si="44"/>
        <v/>
      </c>
      <c r="B874" s="102"/>
      <c r="C874" s="134" t="str">
        <f>IF(BS_CONTROLE[[#This Row],[DATA]]="","",WEEKNUM(BS_CONTROLE[[#This Row],[DATA]]))</f>
        <v/>
      </c>
      <c r="D874" s="104"/>
      <c r="E874" s="126"/>
      <c r="F874" s="142" t="str">
        <f>IF(D874="","*",VLOOKUP(E874,BS_ATIVIDADE[],3,FALSE))</f>
        <v>*</v>
      </c>
      <c r="G874" s="106"/>
      <c r="H874" s="106"/>
      <c r="I874" s="105"/>
      <c r="J874" s="105"/>
      <c r="K874" s="105"/>
      <c r="L874" s="127" t="str" cm="1">
        <f t="array" ref="L8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4" s="127" t="str" cm="1">
        <f t="array" ref="M8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4" s="106"/>
      <c r="O874" s="106"/>
      <c r="P874" s="105"/>
      <c r="Q874" s="9" t="str">
        <f>IF(E874=0, "*", IFERROR(_xlfn.XLOOKUP(E874, BS_ATIVIDADE[ATIVIDADE], BS_ATIVIDADE[UNIDADE]), "*"))</f>
        <v>*</v>
      </c>
      <c r="R874" s="128" t="str" cm="1">
        <f t="array" ref="R8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4" s="128" t="str" cm="1">
        <f t="array" ref="S8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4" s="10" t="str" cm="1">
        <f t="array" ref="T8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4" s="105"/>
      <c r="V874" s="151"/>
      <c r="W874" s="104"/>
      <c r="X874" s="129"/>
      <c r="Y874" s="104"/>
      <c r="Z874" s="105"/>
      <c r="AA874" s="103"/>
      <c r="AB874" s="152"/>
      <c r="AC874" s="107"/>
      <c r="AD874" s="105"/>
      <c r="AE874" s="105"/>
      <c r="AF874" s="105"/>
      <c r="AG874" s="14"/>
      <c r="AH874" s="126" t="str">
        <f>IF(BS_CONTROLE[[#This Row],[Atividade]]=0, "-", BS_CONTROLE[[#This Row],[Atividade]])</f>
        <v>-</v>
      </c>
      <c r="AI874" s="8" t="str">
        <f>IF(BS_CONTROLE[[#This Row],[Atividade]]=0, "-", BS_CONTROLE[[#This Row],[Atividade]])</f>
        <v>-</v>
      </c>
      <c r="AJ874" s="30">
        <f>BS_CONTROLE[[#This Row],[Local - Partida]]</f>
        <v>0</v>
      </c>
      <c r="AK874" s="30">
        <f>BS_CONTROLE[[#This Row],[Local - Encerramento]]</f>
        <v>0</v>
      </c>
      <c r="AL874" s="105" t="str">
        <f>IF(BS_CONTROLE[[#This Row],[Entre - Estações]]=0, "-", BS_CONTROLE[[#This Row],[Entre - Estações]])</f>
        <v>-</v>
      </c>
      <c r="AM874" s="105" t="str">
        <f>IF(BS_CONTROLE[[#This Row],[SB]]=0, "-", BS_CONTROLE[[#This Row],[SB]])</f>
        <v>-</v>
      </c>
      <c r="AN874" s="105" t="str">
        <f>IF(BS_CONTROLE[[#This Row],[SUB]]=0, "-", BS_CONTROLE[[#This Row],[SUB]])</f>
        <v>-</v>
      </c>
      <c r="AO874" s="105">
        <f>BS_CONTROLE[[#This Row],[KM - Inicio]]</f>
        <v>0</v>
      </c>
      <c r="AP874" s="105">
        <f>BS_CONTROLE[[#This Row],[KM - Inicio]]</f>
        <v>0</v>
      </c>
      <c r="AQ874" s="108"/>
      <c r="AR874" s="108"/>
      <c r="AS874" s="108"/>
      <c r="AT874" s="135"/>
      <c r="AU874" s="135"/>
      <c r="AV874" s="13"/>
      <c r="AW874" s="13"/>
      <c r="AX874" s="176" t="str">
        <f>IF(D874="","*",IFERROR(IF(ISODD(COUNT(AR874:AW874)),"ERRO",SUM((AS874-AR874),(AU874-AT874),(AW874-AV874))),"ERRO"))</f>
        <v>*</v>
      </c>
      <c r="AY874" s="153"/>
      <c r="AZ874" s="109"/>
      <c r="BA874" s="9" t="str">
        <f>IFERROR(_xlfn.XLOOKUP(AH874, BS_ATIVIDADE[ATIVIDADE],BS_ATIVIDADE[UNIDADE] ), "*")</f>
        <v>*</v>
      </c>
      <c r="BB874" s="12" t="str" cm="1">
        <f t="array" ref="BB8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4" s="12" t="str" cm="1">
        <f t="array" ref="BC8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4" s="10" t="str" cm="1">
        <f t="array" ref="BD8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4" s="150"/>
      <c r="BF874" s="15"/>
      <c r="BG874" s="16"/>
      <c r="BH874" s="16"/>
      <c r="BI874" s="16"/>
      <c r="BJ874" s="17"/>
      <c r="BK874" s="15"/>
      <c r="BL874" s="130"/>
      <c r="BM874" s="130"/>
      <c r="BN874" s="130"/>
      <c r="BO874" s="17"/>
      <c r="BP874" s="11" t="str">
        <f t="shared" si="45"/>
        <v>Aderente</v>
      </c>
      <c r="BQ874" s="18" t="str">
        <f>IF(OR(B874="",E874=""),"*",AX874/O874)</f>
        <v>*</v>
      </c>
      <c r="BR874" s="18" t="str">
        <f>IF(OR(B874="",E874=""),"*",AZ874/P874)</f>
        <v>*</v>
      </c>
      <c r="BS874" s="210" t="str">
        <f t="shared" si="46"/>
        <v/>
      </c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</row>
    <row r="875" spans="1:122">
      <c r="A875" s="45" t="str">
        <f t="shared" si="44"/>
        <v/>
      </c>
      <c r="B875" s="102"/>
      <c r="C875" s="134" t="str">
        <f>IF(BS_CONTROLE[[#This Row],[DATA]]="","",WEEKNUM(BS_CONTROLE[[#This Row],[DATA]]))</f>
        <v/>
      </c>
      <c r="D875" s="104"/>
      <c r="E875" s="126"/>
      <c r="F875" s="142" t="str">
        <f>IF(D875="","*",VLOOKUP(E875,BS_ATIVIDADE[],3,FALSE))</f>
        <v>*</v>
      </c>
      <c r="G875" s="106"/>
      <c r="H875" s="106"/>
      <c r="I875" s="105"/>
      <c r="J875" s="105"/>
      <c r="K875" s="105"/>
      <c r="L875" s="127" t="str" cm="1">
        <f t="array" ref="L8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5" s="127" t="str" cm="1">
        <f t="array" ref="M8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5" s="106"/>
      <c r="O875" s="106"/>
      <c r="P875" s="105"/>
      <c r="Q875" s="9" t="str">
        <f>IF(E875=0, "*", IFERROR(_xlfn.XLOOKUP(E875, BS_ATIVIDADE[ATIVIDADE], BS_ATIVIDADE[UNIDADE]), "*"))</f>
        <v>*</v>
      </c>
      <c r="R875" s="128" t="str" cm="1">
        <f t="array" ref="R8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5" s="128" t="str" cm="1">
        <f t="array" ref="S8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5" s="10" t="str" cm="1">
        <f t="array" ref="T8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5" s="105"/>
      <c r="V875" s="151"/>
      <c r="W875" s="104"/>
      <c r="X875" s="129"/>
      <c r="Y875" s="104"/>
      <c r="Z875" s="105"/>
      <c r="AA875" s="103"/>
      <c r="AB875" s="152"/>
      <c r="AC875" s="107"/>
      <c r="AD875" s="105"/>
      <c r="AE875" s="105"/>
      <c r="AF875" s="105"/>
      <c r="AG875" s="14"/>
      <c r="AH875" s="126" t="str">
        <f>IF(BS_CONTROLE[[#This Row],[Atividade]]=0, "-", BS_CONTROLE[[#This Row],[Atividade]])</f>
        <v>-</v>
      </c>
      <c r="AI875" s="8" t="str">
        <f>IF(BS_CONTROLE[[#This Row],[Atividade]]=0, "-", BS_CONTROLE[[#This Row],[Atividade]])</f>
        <v>-</v>
      </c>
      <c r="AJ875" s="30">
        <f>BS_CONTROLE[[#This Row],[Local - Partida]]</f>
        <v>0</v>
      </c>
      <c r="AK875" s="30">
        <f>BS_CONTROLE[[#This Row],[Local - Encerramento]]</f>
        <v>0</v>
      </c>
      <c r="AL875" s="105" t="str">
        <f>IF(BS_CONTROLE[[#This Row],[Entre - Estações]]=0, "-", BS_CONTROLE[[#This Row],[Entre - Estações]])</f>
        <v>-</v>
      </c>
      <c r="AM875" s="105" t="str">
        <f>IF(BS_CONTROLE[[#This Row],[SB]]=0, "-", BS_CONTROLE[[#This Row],[SB]])</f>
        <v>-</v>
      </c>
      <c r="AN875" s="105" t="str">
        <f>IF(BS_CONTROLE[[#This Row],[SUB]]=0, "-", BS_CONTROLE[[#This Row],[SUB]])</f>
        <v>-</v>
      </c>
      <c r="AO875" s="105">
        <f>BS_CONTROLE[[#This Row],[KM - Inicio]]</f>
        <v>0</v>
      </c>
      <c r="AP875" s="105">
        <f>BS_CONTROLE[[#This Row],[KM - Inicio]]</f>
        <v>0</v>
      </c>
      <c r="AQ875" s="108"/>
      <c r="AR875" s="108"/>
      <c r="AS875" s="108"/>
      <c r="AT875" s="135"/>
      <c r="AU875" s="135"/>
      <c r="AV875" s="13"/>
      <c r="AW875" s="13"/>
      <c r="AX875" s="176" t="str">
        <f>IF(D875="","*",IFERROR(IF(ISODD(COUNT(AR875:AW875)),"ERRO",SUM((AS875-AR875),(AU875-AT875),(AW875-AV875))),"ERRO"))</f>
        <v>*</v>
      </c>
      <c r="AY875" s="153"/>
      <c r="AZ875" s="109"/>
      <c r="BA875" s="9" t="str">
        <f>IFERROR(_xlfn.XLOOKUP(AH875, BS_ATIVIDADE[ATIVIDADE],BS_ATIVIDADE[UNIDADE] ), "*")</f>
        <v>*</v>
      </c>
      <c r="BB875" s="12" t="str" cm="1">
        <f t="array" ref="BB8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5" s="12" t="str" cm="1">
        <f t="array" ref="BC8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5" s="10" t="str" cm="1">
        <f t="array" ref="BD8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5" s="150"/>
      <c r="BF875" s="15"/>
      <c r="BG875" s="16"/>
      <c r="BH875" s="16"/>
      <c r="BI875" s="16"/>
      <c r="BJ875" s="17"/>
      <c r="BK875" s="15"/>
      <c r="BL875" s="130"/>
      <c r="BM875" s="130"/>
      <c r="BN875" s="130"/>
      <c r="BO875" s="17"/>
      <c r="BP875" s="11" t="str">
        <f t="shared" si="45"/>
        <v>Aderente</v>
      </c>
      <c r="BQ875" s="18" t="str">
        <f>IF(OR(B875="",E875=""),"*",AX875/O875)</f>
        <v>*</v>
      </c>
      <c r="BR875" s="18" t="str">
        <f>IF(OR(B875="",E875=""),"*",AZ875/P875)</f>
        <v>*</v>
      </c>
      <c r="BS875" s="210" t="str">
        <f t="shared" si="46"/>
        <v/>
      </c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</row>
    <row r="876" spans="1:122">
      <c r="A876" s="45" t="str">
        <f t="shared" si="44"/>
        <v/>
      </c>
      <c r="B876" s="102"/>
      <c r="C876" s="134" t="str">
        <f>IF(BS_CONTROLE[[#This Row],[DATA]]="","",WEEKNUM(BS_CONTROLE[[#This Row],[DATA]]))</f>
        <v/>
      </c>
      <c r="D876" s="104"/>
      <c r="E876" s="126"/>
      <c r="F876" s="142" t="str">
        <f>IF(D876="","*",VLOOKUP(E876,BS_ATIVIDADE[],3,FALSE))</f>
        <v>*</v>
      </c>
      <c r="G876" s="106"/>
      <c r="H876" s="106"/>
      <c r="I876" s="105"/>
      <c r="J876" s="105"/>
      <c r="K876" s="105"/>
      <c r="L876" s="127" t="str" cm="1">
        <f t="array" ref="L8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6" s="127" t="str" cm="1">
        <f t="array" ref="M8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6" s="106"/>
      <c r="O876" s="106"/>
      <c r="P876" s="105"/>
      <c r="Q876" s="9" t="str">
        <f>IF(E876=0, "*", IFERROR(_xlfn.XLOOKUP(E876, BS_ATIVIDADE[ATIVIDADE], BS_ATIVIDADE[UNIDADE]), "*"))</f>
        <v>*</v>
      </c>
      <c r="R876" s="128" t="str" cm="1">
        <f t="array" ref="R8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6" s="128" t="str" cm="1">
        <f t="array" ref="S8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6" s="10" t="str" cm="1">
        <f t="array" ref="T8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6" s="105"/>
      <c r="V876" s="151"/>
      <c r="W876" s="104"/>
      <c r="X876" s="129"/>
      <c r="Y876" s="104"/>
      <c r="Z876" s="105"/>
      <c r="AA876" s="103"/>
      <c r="AB876" s="152"/>
      <c r="AC876" s="107"/>
      <c r="AD876" s="105"/>
      <c r="AE876" s="105"/>
      <c r="AF876" s="105"/>
      <c r="AG876" s="14"/>
      <c r="AH876" s="126" t="str">
        <f>IF(BS_CONTROLE[[#This Row],[Atividade]]=0, "-", BS_CONTROLE[[#This Row],[Atividade]])</f>
        <v>-</v>
      </c>
      <c r="AI876" s="8" t="str">
        <f>IF(BS_CONTROLE[[#This Row],[Atividade]]=0, "-", BS_CONTROLE[[#This Row],[Atividade]])</f>
        <v>-</v>
      </c>
      <c r="AJ876" s="30">
        <f>BS_CONTROLE[[#This Row],[Local - Partida]]</f>
        <v>0</v>
      </c>
      <c r="AK876" s="30">
        <f>BS_CONTROLE[[#This Row],[Local - Encerramento]]</f>
        <v>0</v>
      </c>
      <c r="AL876" s="105" t="str">
        <f>IF(BS_CONTROLE[[#This Row],[Entre - Estações]]=0, "-", BS_CONTROLE[[#This Row],[Entre - Estações]])</f>
        <v>-</v>
      </c>
      <c r="AM876" s="105" t="str">
        <f>IF(BS_CONTROLE[[#This Row],[SB]]=0, "-", BS_CONTROLE[[#This Row],[SB]])</f>
        <v>-</v>
      </c>
      <c r="AN876" s="105" t="str">
        <f>IF(BS_CONTROLE[[#This Row],[SUB]]=0, "-", BS_CONTROLE[[#This Row],[SUB]])</f>
        <v>-</v>
      </c>
      <c r="AO876" s="105">
        <f>BS_CONTROLE[[#This Row],[KM - Inicio]]</f>
        <v>0</v>
      </c>
      <c r="AP876" s="105">
        <f>BS_CONTROLE[[#This Row],[KM - Inicio]]</f>
        <v>0</v>
      </c>
      <c r="AQ876" s="108"/>
      <c r="AR876" s="108"/>
      <c r="AS876" s="108"/>
      <c r="AT876" s="135"/>
      <c r="AU876" s="135"/>
      <c r="AV876" s="13"/>
      <c r="AW876" s="13"/>
      <c r="AX876" s="176" t="str">
        <f>IF(D876="","*",IFERROR(IF(ISODD(COUNT(AR876:AW876)),"ERRO",SUM((AS876-AR876),(AU876-AT876),(AW876-AV876))),"ERRO"))</f>
        <v>*</v>
      </c>
      <c r="AY876" s="153"/>
      <c r="AZ876" s="109"/>
      <c r="BA876" s="9" t="str">
        <f>IFERROR(_xlfn.XLOOKUP(AH876, BS_ATIVIDADE[ATIVIDADE],BS_ATIVIDADE[UNIDADE] ), "*")</f>
        <v>*</v>
      </c>
      <c r="BB876" s="12" t="str" cm="1">
        <f t="array" ref="BB8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6" s="12" t="str" cm="1">
        <f t="array" ref="BC8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6" s="10" t="str" cm="1">
        <f t="array" ref="BD8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6" s="150"/>
      <c r="BF876" s="15"/>
      <c r="BG876" s="16"/>
      <c r="BH876" s="16"/>
      <c r="BI876" s="16"/>
      <c r="BJ876" s="17"/>
      <c r="BK876" s="15"/>
      <c r="BL876" s="130"/>
      <c r="BM876" s="130"/>
      <c r="BN876" s="130"/>
      <c r="BO876" s="17"/>
      <c r="BP876" s="11" t="str">
        <f t="shared" si="45"/>
        <v>Aderente</v>
      </c>
      <c r="BQ876" s="18" t="str">
        <f>IF(OR(B876="",E876=""),"*",AX876/O876)</f>
        <v>*</v>
      </c>
      <c r="BR876" s="18" t="str">
        <f>IF(OR(B876="",E876=""),"*",AZ876/P876)</f>
        <v>*</v>
      </c>
      <c r="BS876" s="210" t="str">
        <f t="shared" si="46"/>
        <v/>
      </c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</row>
    <row r="877" spans="1:122">
      <c r="A877" s="45" t="str">
        <f t="shared" si="44"/>
        <v/>
      </c>
      <c r="B877" s="102"/>
      <c r="C877" s="134" t="str">
        <f>IF(BS_CONTROLE[[#This Row],[DATA]]="","",WEEKNUM(BS_CONTROLE[[#This Row],[DATA]]))</f>
        <v/>
      </c>
      <c r="D877" s="104"/>
      <c r="E877" s="126"/>
      <c r="F877" s="142" t="str">
        <f>IF(D877="","*",VLOOKUP(E877,BS_ATIVIDADE[],3,FALSE))</f>
        <v>*</v>
      </c>
      <c r="G877" s="106"/>
      <c r="H877" s="106"/>
      <c r="I877" s="105"/>
      <c r="J877" s="105"/>
      <c r="K877" s="105"/>
      <c r="L877" s="127" t="str" cm="1">
        <f t="array" ref="L8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7" s="127" t="str" cm="1">
        <f t="array" ref="M8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7" s="106"/>
      <c r="O877" s="106"/>
      <c r="P877" s="105"/>
      <c r="Q877" s="9" t="str">
        <f>IF(E877=0, "*", IFERROR(_xlfn.XLOOKUP(E877, BS_ATIVIDADE[ATIVIDADE], BS_ATIVIDADE[UNIDADE]), "*"))</f>
        <v>*</v>
      </c>
      <c r="R877" s="128" t="str" cm="1">
        <f t="array" ref="R8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7" s="128" t="str" cm="1">
        <f t="array" ref="S8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7" s="10" t="str" cm="1">
        <f t="array" ref="T8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7" s="105"/>
      <c r="V877" s="151"/>
      <c r="W877" s="104"/>
      <c r="X877" s="129"/>
      <c r="Y877" s="104"/>
      <c r="Z877" s="105"/>
      <c r="AA877" s="103"/>
      <c r="AB877" s="152"/>
      <c r="AC877" s="107"/>
      <c r="AD877" s="105"/>
      <c r="AE877" s="105"/>
      <c r="AF877" s="105"/>
      <c r="AG877" s="14"/>
      <c r="AH877" s="126" t="str">
        <f>IF(BS_CONTROLE[[#This Row],[Atividade]]=0, "-", BS_CONTROLE[[#This Row],[Atividade]])</f>
        <v>-</v>
      </c>
      <c r="AI877" s="8" t="str">
        <f>IF(BS_CONTROLE[[#This Row],[Atividade]]=0, "-", BS_CONTROLE[[#This Row],[Atividade]])</f>
        <v>-</v>
      </c>
      <c r="AJ877" s="30">
        <f>BS_CONTROLE[[#This Row],[Local - Partida]]</f>
        <v>0</v>
      </c>
      <c r="AK877" s="30">
        <f>BS_CONTROLE[[#This Row],[Local - Encerramento]]</f>
        <v>0</v>
      </c>
      <c r="AL877" s="105" t="str">
        <f>IF(BS_CONTROLE[[#This Row],[Entre - Estações]]=0, "-", BS_CONTROLE[[#This Row],[Entre - Estações]])</f>
        <v>-</v>
      </c>
      <c r="AM877" s="105" t="str">
        <f>IF(BS_CONTROLE[[#This Row],[SB]]=0, "-", BS_CONTROLE[[#This Row],[SB]])</f>
        <v>-</v>
      </c>
      <c r="AN877" s="105" t="str">
        <f>IF(BS_CONTROLE[[#This Row],[SUB]]=0, "-", BS_CONTROLE[[#This Row],[SUB]])</f>
        <v>-</v>
      </c>
      <c r="AO877" s="105">
        <f>BS_CONTROLE[[#This Row],[KM - Inicio]]</f>
        <v>0</v>
      </c>
      <c r="AP877" s="105">
        <f>BS_CONTROLE[[#This Row],[KM - Inicio]]</f>
        <v>0</v>
      </c>
      <c r="AQ877" s="108"/>
      <c r="AR877" s="108"/>
      <c r="AS877" s="108"/>
      <c r="AT877" s="135"/>
      <c r="AU877" s="135"/>
      <c r="AV877" s="13"/>
      <c r="AW877" s="13"/>
      <c r="AX877" s="176" t="str">
        <f>IF(D877="","*",IFERROR(IF(ISODD(COUNT(AR877:AW877)),"ERRO",SUM((AS877-AR877),(AU877-AT877),(AW877-AV877))),"ERRO"))</f>
        <v>*</v>
      </c>
      <c r="AY877" s="153"/>
      <c r="AZ877" s="109"/>
      <c r="BA877" s="9" t="str">
        <f>IFERROR(_xlfn.XLOOKUP(AH877, BS_ATIVIDADE[ATIVIDADE],BS_ATIVIDADE[UNIDADE] ), "*")</f>
        <v>*</v>
      </c>
      <c r="BB877" s="12" t="str" cm="1">
        <f t="array" ref="BB8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7" s="12" t="str" cm="1">
        <f t="array" ref="BC8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7" s="10" t="str" cm="1">
        <f t="array" ref="BD8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7" s="150"/>
      <c r="BF877" s="15"/>
      <c r="BG877" s="16"/>
      <c r="BH877" s="16"/>
      <c r="BI877" s="16"/>
      <c r="BJ877" s="17"/>
      <c r="BK877" s="15"/>
      <c r="BL877" s="130"/>
      <c r="BM877" s="130"/>
      <c r="BN877" s="130"/>
      <c r="BO877" s="17"/>
      <c r="BP877" s="11" t="str">
        <f t="shared" si="45"/>
        <v>Aderente</v>
      </c>
      <c r="BQ877" s="18" t="str">
        <f>IF(OR(B877="",E877=""),"*",AX877/O877)</f>
        <v>*</v>
      </c>
      <c r="BR877" s="18" t="str">
        <f>IF(OR(B877="",E877=""),"*",AZ877/P877)</f>
        <v>*</v>
      </c>
      <c r="BS877" s="210" t="str">
        <f t="shared" si="46"/>
        <v/>
      </c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</row>
    <row r="878" spans="1:122">
      <c r="A878" s="45" t="str">
        <f t="shared" si="44"/>
        <v/>
      </c>
      <c r="B878" s="102"/>
      <c r="C878" s="134" t="str">
        <f>IF(BS_CONTROLE[[#This Row],[DATA]]="","",WEEKNUM(BS_CONTROLE[[#This Row],[DATA]]))</f>
        <v/>
      </c>
      <c r="D878" s="104"/>
      <c r="E878" s="126"/>
      <c r="F878" s="142" t="str">
        <f>IF(D878="","*",VLOOKUP(E878,BS_ATIVIDADE[],3,FALSE))</f>
        <v>*</v>
      </c>
      <c r="G878" s="106"/>
      <c r="H878" s="106"/>
      <c r="I878" s="105"/>
      <c r="J878" s="105"/>
      <c r="K878" s="105"/>
      <c r="L878" s="127" t="str" cm="1">
        <f t="array" ref="L8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8" s="127" t="str" cm="1">
        <f t="array" ref="M8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8" s="106"/>
      <c r="O878" s="106"/>
      <c r="P878" s="105"/>
      <c r="Q878" s="9" t="str">
        <f>IF(E878=0, "*", IFERROR(_xlfn.XLOOKUP(E878, BS_ATIVIDADE[ATIVIDADE], BS_ATIVIDADE[UNIDADE]), "*"))</f>
        <v>*</v>
      </c>
      <c r="R878" s="128" t="str" cm="1">
        <f t="array" ref="R8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8" s="128" t="str" cm="1">
        <f t="array" ref="S8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8" s="10" t="str" cm="1">
        <f t="array" ref="T8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8" s="105"/>
      <c r="V878" s="151"/>
      <c r="W878" s="104"/>
      <c r="X878" s="129"/>
      <c r="Y878" s="104"/>
      <c r="Z878" s="105"/>
      <c r="AA878" s="103"/>
      <c r="AB878" s="152"/>
      <c r="AC878" s="107"/>
      <c r="AD878" s="105"/>
      <c r="AE878" s="105"/>
      <c r="AF878" s="105"/>
      <c r="AG878" s="14"/>
      <c r="AH878" s="126" t="str">
        <f>IF(BS_CONTROLE[[#This Row],[Atividade]]=0, "-", BS_CONTROLE[[#This Row],[Atividade]])</f>
        <v>-</v>
      </c>
      <c r="AI878" s="8" t="str">
        <f>IF(BS_CONTROLE[[#This Row],[Atividade]]=0, "-", BS_CONTROLE[[#This Row],[Atividade]])</f>
        <v>-</v>
      </c>
      <c r="AJ878" s="30">
        <f>BS_CONTROLE[[#This Row],[Local - Partida]]</f>
        <v>0</v>
      </c>
      <c r="AK878" s="30">
        <f>BS_CONTROLE[[#This Row],[Local - Encerramento]]</f>
        <v>0</v>
      </c>
      <c r="AL878" s="105" t="str">
        <f>IF(BS_CONTROLE[[#This Row],[Entre - Estações]]=0, "-", BS_CONTROLE[[#This Row],[Entre - Estações]])</f>
        <v>-</v>
      </c>
      <c r="AM878" s="105" t="str">
        <f>IF(BS_CONTROLE[[#This Row],[SB]]=0, "-", BS_CONTROLE[[#This Row],[SB]])</f>
        <v>-</v>
      </c>
      <c r="AN878" s="105" t="str">
        <f>IF(BS_CONTROLE[[#This Row],[SUB]]=0, "-", BS_CONTROLE[[#This Row],[SUB]])</f>
        <v>-</v>
      </c>
      <c r="AO878" s="105">
        <f>BS_CONTROLE[[#This Row],[KM - Inicio]]</f>
        <v>0</v>
      </c>
      <c r="AP878" s="105">
        <f>BS_CONTROLE[[#This Row],[KM - Inicio]]</f>
        <v>0</v>
      </c>
      <c r="AQ878" s="108"/>
      <c r="AR878" s="108"/>
      <c r="AS878" s="108"/>
      <c r="AT878" s="135"/>
      <c r="AU878" s="135"/>
      <c r="AV878" s="13"/>
      <c r="AW878" s="13"/>
      <c r="AX878" s="176" t="str">
        <f>IF(D878="","*",IFERROR(IF(ISODD(COUNT(AR878:AW878)),"ERRO",SUM((AS878-AR878),(AU878-AT878),(AW878-AV878))),"ERRO"))</f>
        <v>*</v>
      </c>
      <c r="AY878" s="153"/>
      <c r="AZ878" s="109"/>
      <c r="BA878" s="9" t="str">
        <f>IFERROR(_xlfn.XLOOKUP(AH878, BS_ATIVIDADE[ATIVIDADE],BS_ATIVIDADE[UNIDADE] ), "*")</f>
        <v>*</v>
      </c>
      <c r="BB878" s="12" t="str" cm="1">
        <f t="array" ref="BB8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8" s="12" t="str" cm="1">
        <f t="array" ref="BC8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8" s="10" t="str" cm="1">
        <f t="array" ref="BD8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8" s="150"/>
      <c r="BF878" s="15"/>
      <c r="BG878" s="16"/>
      <c r="BH878" s="16"/>
      <c r="BI878" s="16"/>
      <c r="BJ878" s="17"/>
      <c r="BK878" s="15"/>
      <c r="BL878" s="130"/>
      <c r="BM878" s="130"/>
      <c r="BN878" s="130"/>
      <c r="BO878" s="17"/>
      <c r="BP878" s="11" t="str">
        <f t="shared" si="45"/>
        <v>Aderente</v>
      </c>
      <c r="BQ878" s="18" t="str">
        <f>IF(OR(B878="",E878=""),"*",AX878/O878)</f>
        <v>*</v>
      </c>
      <c r="BR878" s="18" t="str">
        <f>IF(OR(B878="",E878=""),"*",AZ878/P878)</f>
        <v>*</v>
      </c>
      <c r="BS878" s="210" t="str">
        <f t="shared" si="46"/>
        <v/>
      </c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</row>
    <row r="879" spans="1:122">
      <c r="A879" s="45" t="str">
        <f t="shared" si="44"/>
        <v/>
      </c>
      <c r="B879" s="102"/>
      <c r="C879" s="134" t="str">
        <f>IF(BS_CONTROLE[[#This Row],[DATA]]="","",WEEKNUM(BS_CONTROLE[[#This Row],[DATA]]))</f>
        <v/>
      </c>
      <c r="D879" s="104"/>
      <c r="E879" s="126"/>
      <c r="F879" s="142" t="str">
        <f>IF(D879="","*",VLOOKUP(E879,BS_ATIVIDADE[],3,FALSE))</f>
        <v>*</v>
      </c>
      <c r="G879" s="106"/>
      <c r="H879" s="106"/>
      <c r="I879" s="105"/>
      <c r="J879" s="105"/>
      <c r="K879" s="105"/>
      <c r="L879" s="127" t="str" cm="1">
        <f t="array" ref="L8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79" s="127" t="str" cm="1">
        <f t="array" ref="M8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79" s="106"/>
      <c r="O879" s="106"/>
      <c r="P879" s="105"/>
      <c r="Q879" s="9" t="str">
        <f>IF(E879=0, "*", IFERROR(_xlfn.XLOOKUP(E879, BS_ATIVIDADE[ATIVIDADE], BS_ATIVIDADE[UNIDADE]), "*"))</f>
        <v>*</v>
      </c>
      <c r="R879" s="128" t="str" cm="1">
        <f t="array" ref="R8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79" s="128" t="str" cm="1">
        <f t="array" ref="S8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79" s="10" t="str" cm="1">
        <f t="array" ref="T8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79" s="105"/>
      <c r="V879" s="151"/>
      <c r="W879" s="104"/>
      <c r="X879" s="129"/>
      <c r="Y879" s="104"/>
      <c r="Z879" s="105"/>
      <c r="AA879" s="103"/>
      <c r="AB879" s="152"/>
      <c r="AC879" s="107"/>
      <c r="AD879" s="105"/>
      <c r="AE879" s="105"/>
      <c r="AF879" s="105"/>
      <c r="AG879" s="14"/>
      <c r="AH879" s="126" t="str">
        <f>IF(BS_CONTROLE[[#This Row],[Atividade]]=0, "-", BS_CONTROLE[[#This Row],[Atividade]])</f>
        <v>-</v>
      </c>
      <c r="AI879" s="8" t="str">
        <f>IF(BS_CONTROLE[[#This Row],[Atividade]]=0, "-", BS_CONTROLE[[#This Row],[Atividade]])</f>
        <v>-</v>
      </c>
      <c r="AJ879" s="30">
        <f>BS_CONTROLE[[#This Row],[Local - Partida]]</f>
        <v>0</v>
      </c>
      <c r="AK879" s="30">
        <f>BS_CONTROLE[[#This Row],[Local - Encerramento]]</f>
        <v>0</v>
      </c>
      <c r="AL879" s="105" t="str">
        <f>IF(BS_CONTROLE[[#This Row],[Entre - Estações]]=0, "-", BS_CONTROLE[[#This Row],[Entre - Estações]])</f>
        <v>-</v>
      </c>
      <c r="AM879" s="105" t="str">
        <f>IF(BS_CONTROLE[[#This Row],[SB]]=0, "-", BS_CONTROLE[[#This Row],[SB]])</f>
        <v>-</v>
      </c>
      <c r="AN879" s="105" t="str">
        <f>IF(BS_CONTROLE[[#This Row],[SUB]]=0, "-", BS_CONTROLE[[#This Row],[SUB]])</f>
        <v>-</v>
      </c>
      <c r="AO879" s="105">
        <f>BS_CONTROLE[[#This Row],[KM - Inicio]]</f>
        <v>0</v>
      </c>
      <c r="AP879" s="105">
        <f>BS_CONTROLE[[#This Row],[KM - Inicio]]</f>
        <v>0</v>
      </c>
      <c r="AQ879" s="108"/>
      <c r="AR879" s="108"/>
      <c r="AS879" s="108"/>
      <c r="AT879" s="135"/>
      <c r="AU879" s="135"/>
      <c r="AV879" s="13"/>
      <c r="AW879" s="13"/>
      <c r="AX879" s="176" t="str">
        <f>IF(D879="","*",IFERROR(IF(ISODD(COUNT(AR879:AW879)),"ERRO",SUM((AS879-AR879),(AU879-AT879),(AW879-AV879))),"ERRO"))</f>
        <v>*</v>
      </c>
      <c r="AY879" s="153"/>
      <c r="AZ879" s="109"/>
      <c r="BA879" s="9" t="str">
        <f>IFERROR(_xlfn.XLOOKUP(AH879, BS_ATIVIDADE[ATIVIDADE],BS_ATIVIDADE[UNIDADE] ), "*")</f>
        <v>*</v>
      </c>
      <c r="BB879" s="12" t="str" cm="1">
        <f t="array" ref="BB8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79" s="12" t="str" cm="1">
        <f t="array" ref="BC8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79" s="10" t="str" cm="1">
        <f t="array" ref="BD8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79" s="150"/>
      <c r="BF879" s="15"/>
      <c r="BG879" s="16"/>
      <c r="BH879" s="16"/>
      <c r="BI879" s="16"/>
      <c r="BJ879" s="17"/>
      <c r="BK879" s="15"/>
      <c r="BL879" s="130"/>
      <c r="BM879" s="130"/>
      <c r="BN879" s="130"/>
      <c r="BO879" s="17"/>
      <c r="BP879" s="11" t="str">
        <f t="shared" si="45"/>
        <v>Aderente</v>
      </c>
      <c r="BQ879" s="18" t="str">
        <f>IF(OR(B879="",E879=""),"*",AX879/O879)</f>
        <v>*</v>
      </c>
      <c r="BR879" s="18" t="str">
        <f>IF(OR(B879="",E879=""),"*",AZ879/P879)</f>
        <v>*</v>
      </c>
      <c r="BS879" s="210" t="str">
        <f t="shared" si="46"/>
        <v/>
      </c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</row>
    <row r="880" spans="1:122">
      <c r="A880" s="45" t="str">
        <f t="shared" si="44"/>
        <v/>
      </c>
      <c r="B880" s="102"/>
      <c r="C880" s="134" t="str">
        <f>IF(BS_CONTROLE[[#This Row],[DATA]]="","",WEEKNUM(BS_CONTROLE[[#This Row],[DATA]]))</f>
        <v/>
      </c>
      <c r="D880" s="104"/>
      <c r="E880" s="126"/>
      <c r="F880" s="142" t="str">
        <f>IF(D880="","*",VLOOKUP(E880,BS_ATIVIDADE[],3,FALSE))</f>
        <v>*</v>
      </c>
      <c r="G880" s="106"/>
      <c r="H880" s="106"/>
      <c r="I880" s="105"/>
      <c r="J880" s="105"/>
      <c r="K880" s="105"/>
      <c r="L880" s="127" t="str" cm="1">
        <f t="array" ref="L8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0" s="127" t="str" cm="1">
        <f t="array" ref="M8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0" s="106"/>
      <c r="O880" s="106"/>
      <c r="P880" s="105"/>
      <c r="Q880" s="9" t="str">
        <f>IF(E880=0, "*", IFERROR(_xlfn.XLOOKUP(E880, BS_ATIVIDADE[ATIVIDADE], BS_ATIVIDADE[UNIDADE]), "*"))</f>
        <v>*</v>
      </c>
      <c r="R880" s="128" t="str" cm="1">
        <f t="array" ref="R8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0" s="128" t="str" cm="1">
        <f t="array" ref="S8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0" s="10" t="str" cm="1">
        <f t="array" ref="T8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0" s="105"/>
      <c r="V880" s="151"/>
      <c r="W880" s="104"/>
      <c r="X880" s="129"/>
      <c r="Y880" s="104"/>
      <c r="Z880" s="105"/>
      <c r="AA880" s="103"/>
      <c r="AB880" s="152"/>
      <c r="AC880" s="107"/>
      <c r="AD880" s="105"/>
      <c r="AE880" s="105"/>
      <c r="AF880" s="105"/>
      <c r="AG880" s="14"/>
      <c r="AH880" s="126" t="str">
        <f>IF(BS_CONTROLE[[#This Row],[Atividade]]=0, "-", BS_CONTROLE[[#This Row],[Atividade]])</f>
        <v>-</v>
      </c>
      <c r="AI880" s="8" t="str">
        <f>IF(BS_CONTROLE[[#This Row],[Atividade]]=0, "-", BS_CONTROLE[[#This Row],[Atividade]])</f>
        <v>-</v>
      </c>
      <c r="AJ880" s="30">
        <f>BS_CONTROLE[[#This Row],[Local - Partida]]</f>
        <v>0</v>
      </c>
      <c r="AK880" s="30">
        <f>BS_CONTROLE[[#This Row],[Local - Encerramento]]</f>
        <v>0</v>
      </c>
      <c r="AL880" s="105" t="str">
        <f>IF(BS_CONTROLE[[#This Row],[Entre - Estações]]=0, "-", BS_CONTROLE[[#This Row],[Entre - Estações]])</f>
        <v>-</v>
      </c>
      <c r="AM880" s="105" t="str">
        <f>IF(BS_CONTROLE[[#This Row],[SB]]=0, "-", BS_CONTROLE[[#This Row],[SB]])</f>
        <v>-</v>
      </c>
      <c r="AN880" s="105" t="str">
        <f>IF(BS_CONTROLE[[#This Row],[SUB]]=0, "-", BS_CONTROLE[[#This Row],[SUB]])</f>
        <v>-</v>
      </c>
      <c r="AO880" s="105">
        <f>BS_CONTROLE[[#This Row],[KM - Inicio]]</f>
        <v>0</v>
      </c>
      <c r="AP880" s="105">
        <f>BS_CONTROLE[[#This Row],[KM - Inicio]]</f>
        <v>0</v>
      </c>
      <c r="AQ880" s="108"/>
      <c r="AR880" s="108"/>
      <c r="AS880" s="108"/>
      <c r="AT880" s="135"/>
      <c r="AU880" s="135"/>
      <c r="AV880" s="13"/>
      <c r="AW880" s="13"/>
      <c r="AX880" s="176" t="str">
        <f>IF(D880="","*",IFERROR(IF(ISODD(COUNT(AR880:AW880)),"ERRO",SUM((AS880-AR880),(AU880-AT880),(AW880-AV880))),"ERRO"))</f>
        <v>*</v>
      </c>
      <c r="AY880" s="153"/>
      <c r="AZ880" s="109"/>
      <c r="BA880" s="9" t="str">
        <f>IFERROR(_xlfn.XLOOKUP(AH880, BS_ATIVIDADE[ATIVIDADE],BS_ATIVIDADE[UNIDADE] ), "*")</f>
        <v>*</v>
      </c>
      <c r="BB880" s="12" t="str" cm="1">
        <f t="array" ref="BB8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0" s="12" t="str" cm="1">
        <f t="array" ref="BC8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0" s="10" t="str" cm="1">
        <f t="array" ref="BD8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0" s="150"/>
      <c r="BF880" s="15"/>
      <c r="BG880" s="16"/>
      <c r="BH880" s="16"/>
      <c r="BI880" s="16"/>
      <c r="BJ880" s="17"/>
      <c r="BK880" s="15"/>
      <c r="BL880" s="130"/>
      <c r="BM880" s="130"/>
      <c r="BN880" s="130"/>
      <c r="BO880" s="17"/>
      <c r="BP880" s="11" t="str">
        <f t="shared" si="45"/>
        <v>Aderente</v>
      </c>
      <c r="BQ880" s="18" t="str">
        <f>IF(OR(B880="",E880=""),"*",AX880/O880)</f>
        <v>*</v>
      </c>
      <c r="BR880" s="18" t="str">
        <f>IF(OR(B880="",E880=""),"*",AZ880/P880)</f>
        <v>*</v>
      </c>
      <c r="BS880" s="210" t="str">
        <f t="shared" si="46"/>
        <v/>
      </c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</row>
    <row r="881" spans="1:122">
      <c r="A881" s="45" t="str">
        <f t="shared" si="44"/>
        <v/>
      </c>
      <c r="B881" s="102"/>
      <c r="C881" s="134" t="str">
        <f>IF(BS_CONTROLE[[#This Row],[DATA]]="","",WEEKNUM(BS_CONTROLE[[#This Row],[DATA]]))</f>
        <v/>
      </c>
      <c r="D881" s="104"/>
      <c r="E881" s="126"/>
      <c r="F881" s="142" t="str">
        <f>IF(D881="","*",VLOOKUP(E881,BS_ATIVIDADE[],3,FALSE))</f>
        <v>*</v>
      </c>
      <c r="G881" s="106"/>
      <c r="H881" s="106"/>
      <c r="I881" s="105"/>
      <c r="J881" s="105"/>
      <c r="K881" s="105"/>
      <c r="L881" s="127" t="str" cm="1">
        <f t="array" ref="L8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1" s="127" t="str" cm="1">
        <f t="array" ref="M8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1" s="106"/>
      <c r="O881" s="106"/>
      <c r="P881" s="105"/>
      <c r="Q881" s="9" t="str">
        <f>IF(E881=0, "*", IFERROR(_xlfn.XLOOKUP(E881, BS_ATIVIDADE[ATIVIDADE], BS_ATIVIDADE[UNIDADE]), "*"))</f>
        <v>*</v>
      </c>
      <c r="R881" s="128" t="str" cm="1">
        <f t="array" ref="R8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1" s="128" t="str" cm="1">
        <f t="array" ref="S8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1" s="10" t="str" cm="1">
        <f t="array" ref="T8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1" s="105"/>
      <c r="V881" s="151"/>
      <c r="W881" s="104"/>
      <c r="X881" s="129"/>
      <c r="Y881" s="104"/>
      <c r="Z881" s="105"/>
      <c r="AA881" s="103"/>
      <c r="AB881" s="152"/>
      <c r="AC881" s="107"/>
      <c r="AD881" s="105"/>
      <c r="AE881" s="105"/>
      <c r="AF881" s="105"/>
      <c r="AG881" s="14"/>
      <c r="AH881" s="126" t="str">
        <f>IF(BS_CONTROLE[[#This Row],[Atividade]]=0, "-", BS_CONTROLE[[#This Row],[Atividade]])</f>
        <v>-</v>
      </c>
      <c r="AI881" s="8" t="str">
        <f>IF(BS_CONTROLE[[#This Row],[Atividade]]=0, "-", BS_CONTROLE[[#This Row],[Atividade]])</f>
        <v>-</v>
      </c>
      <c r="AJ881" s="30">
        <f>BS_CONTROLE[[#This Row],[Local - Partida]]</f>
        <v>0</v>
      </c>
      <c r="AK881" s="30">
        <f>BS_CONTROLE[[#This Row],[Local - Encerramento]]</f>
        <v>0</v>
      </c>
      <c r="AL881" s="105" t="str">
        <f>IF(BS_CONTROLE[[#This Row],[Entre - Estações]]=0, "-", BS_CONTROLE[[#This Row],[Entre - Estações]])</f>
        <v>-</v>
      </c>
      <c r="AM881" s="105" t="str">
        <f>IF(BS_CONTROLE[[#This Row],[SB]]=0, "-", BS_CONTROLE[[#This Row],[SB]])</f>
        <v>-</v>
      </c>
      <c r="AN881" s="105" t="str">
        <f>IF(BS_CONTROLE[[#This Row],[SUB]]=0, "-", BS_CONTROLE[[#This Row],[SUB]])</f>
        <v>-</v>
      </c>
      <c r="AO881" s="105">
        <f>BS_CONTROLE[[#This Row],[KM - Inicio]]</f>
        <v>0</v>
      </c>
      <c r="AP881" s="105">
        <f>BS_CONTROLE[[#This Row],[KM - Inicio]]</f>
        <v>0</v>
      </c>
      <c r="AQ881" s="108"/>
      <c r="AR881" s="108"/>
      <c r="AS881" s="108"/>
      <c r="AT881" s="135"/>
      <c r="AU881" s="135"/>
      <c r="AV881" s="13"/>
      <c r="AW881" s="13"/>
      <c r="AX881" s="176" t="str">
        <f>IF(D881="","*",IFERROR(IF(ISODD(COUNT(AR881:AW881)),"ERRO",SUM((AS881-AR881),(AU881-AT881),(AW881-AV881))),"ERRO"))</f>
        <v>*</v>
      </c>
      <c r="AY881" s="153"/>
      <c r="AZ881" s="109"/>
      <c r="BA881" s="9" t="str">
        <f>IFERROR(_xlfn.XLOOKUP(AH881, BS_ATIVIDADE[ATIVIDADE],BS_ATIVIDADE[UNIDADE] ), "*")</f>
        <v>*</v>
      </c>
      <c r="BB881" s="12" t="str" cm="1">
        <f t="array" ref="BB8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1" s="12" t="str" cm="1">
        <f t="array" ref="BC8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1" s="10" t="str" cm="1">
        <f t="array" ref="BD8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1" s="150"/>
      <c r="BF881" s="15"/>
      <c r="BG881" s="16"/>
      <c r="BH881" s="16"/>
      <c r="BI881" s="16"/>
      <c r="BJ881" s="17"/>
      <c r="BK881" s="15"/>
      <c r="BL881" s="130"/>
      <c r="BM881" s="130"/>
      <c r="BN881" s="130"/>
      <c r="BO881" s="17"/>
      <c r="BP881" s="11" t="str">
        <f t="shared" si="45"/>
        <v>Aderente</v>
      </c>
      <c r="BQ881" s="18" t="str">
        <f>IF(OR(B881="",E881=""),"*",AX881/O881)</f>
        <v>*</v>
      </c>
      <c r="BR881" s="18" t="str">
        <f>IF(OR(B881="",E881=""),"*",AZ881/P881)</f>
        <v>*</v>
      </c>
      <c r="BS881" s="210" t="str">
        <f t="shared" si="46"/>
        <v/>
      </c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</row>
    <row r="882" spans="1:122">
      <c r="A882" s="45" t="str">
        <f t="shared" si="44"/>
        <v/>
      </c>
      <c r="B882" s="102"/>
      <c r="C882" s="134" t="str">
        <f>IF(BS_CONTROLE[[#This Row],[DATA]]="","",WEEKNUM(BS_CONTROLE[[#This Row],[DATA]]))</f>
        <v/>
      </c>
      <c r="D882" s="104"/>
      <c r="E882" s="126"/>
      <c r="F882" s="142" t="str">
        <f>IF(D882="","*",VLOOKUP(E882,BS_ATIVIDADE[],3,FALSE))</f>
        <v>*</v>
      </c>
      <c r="G882" s="106"/>
      <c r="H882" s="106"/>
      <c r="I882" s="105"/>
      <c r="J882" s="105"/>
      <c r="K882" s="105"/>
      <c r="L882" s="127" t="str" cm="1">
        <f t="array" ref="L8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2" s="127" t="str" cm="1">
        <f t="array" ref="M8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2" s="106"/>
      <c r="O882" s="106"/>
      <c r="P882" s="105"/>
      <c r="Q882" s="9" t="str">
        <f>IF(E882=0, "*", IFERROR(_xlfn.XLOOKUP(E882, BS_ATIVIDADE[ATIVIDADE], BS_ATIVIDADE[UNIDADE]), "*"))</f>
        <v>*</v>
      </c>
      <c r="R882" s="128" t="str" cm="1">
        <f t="array" ref="R8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2" s="128" t="str" cm="1">
        <f t="array" ref="S8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2" s="10" t="str" cm="1">
        <f t="array" ref="T8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2" s="105"/>
      <c r="V882" s="151"/>
      <c r="W882" s="104"/>
      <c r="X882" s="129"/>
      <c r="Y882" s="104"/>
      <c r="Z882" s="105"/>
      <c r="AA882" s="103"/>
      <c r="AB882" s="152"/>
      <c r="AC882" s="107"/>
      <c r="AD882" s="105"/>
      <c r="AE882" s="105"/>
      <c r="AF882" s="105"/>
      <c r="AG882" s="14"/>
      <c r="AH882" s="126" t="str">
        <f>IF(BS_CONTROLE[[#This Row],[Atividade]]=0, "-", BS_CONTROLE[[#This Row],[Atividade]])</f>
        <v>-</v>
      </c>
      <c r="AI882" s="8" t="str">
        <f>IF(BS_CONTROLE[[#This Row],[Atividade]]=0, "-", BS_CONTROLE[[#This Row],[Atividade]])</f>
        <v>-</v>
      </c>
      <c r="AJ882" s="30">
        <f>BS_CONTROLE[[#This Row],[Local - Partida]]</f>
        <v>0</v>
      </c>
      <c r="AK882" s="30">
        <f>BS_CONTROLE[[#This Row],[Local - Encerramento]]</f>
        <v>0</v>
      </c>
      <c r="AL882" s="105" t="str">
        <f>IF(BS_CONTROLE[[#This Row],[Entre - Estações]]=0, "-", BS_CONTROLE[[#This Row],[Entre - Estações]])</f>
        <v>-</v>
      </c>
      <c r="AM882" s="105" t="str">
        <f>IF(BS_CONTROLE[[#This Row],[SB]]=0, "-", BS_CONTROLE[[#This Row],[SB]])</f>
        <v>-</v>
      </c>
      <c r="AN882" s="105" t="str">
        <f>IF(BS_CONTROLE[[#This Row],[SUB]]=0, "-", BS_CONTROLE[[#This Row],[SUB]])</f>
        <v>-</v>
      </c>
      <c r="AO882" s="105">
        <f>BS_CONTROLE[[#This Row],[KM - Inicio]]</f>
        <v>0</v>
      </c>
      <c r="AP882" s="105">
        <f>BS_CONTROLE[[#This Row],[KM - Inicio]]</f>
        <v>0</v>
      </c>
      <c r="AQ882" s="108"/>
      <c r="AR882" s="108"/>
      <c r="AS882" s="108"/>
      <c r="AT882" s="135"/>
      <c r="AU882" s="135"/>
      <c r="AV882" s="13"/>
      <c r="AW882" s="13"/>
      <c r="AX882" s="176" t="str">
        <f>IF(D882="","*",IFERROR(IF(ISODD(COUNT(AR882:AW882)),"ERRO",SUM((AS882-AR882),(AU882-AT882),(AW882-AV882))),"ERRO"))</f>
        <v>*</v>
      </c>
      <c r="AY882" s="153"/>
      <c r="AZ882" s="109"/>
      <c r="BA882" s="9" t="str">
        <f>IFERROR(_xlfn.XLOOKUP(AH882, BS_ATIVIDADE[ATIVIDADE],BS_ATIVIDADE[UNIDADE] ), "*")</f>
        <v>*</v>
      </c>
      <c r="BB882" s="12" t="str" cm="1">
        <f t="array" ref="BB8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2" s="12" t="str" cm="1">
        <f t="array" ref="BC8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2" s="10" t="str" cm="1">
        <f t="array" ref="BD8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2" s="150"/>
      <c r="BF882" s="15"/>
      <c r="BG882" s="16"/>
      <c r="BH882" s="16"/>
      <c r="BI882" s="16"/>
      <c r="BJ882" s="17"/>
      <c r="BK882" s="15"/>
      <c r="BL882" s="130"/>
      <c r="BM882" s="130"/>
      <c r="BN882" s="130"/>
      <c r="BO882" s="17"/>
      <c r="BP882" s="11" t="str">
        <f t="shared" si="45"/>
        <v>Aderente</v>
      </c>
      <c r="BQ882" s="18" t="str">
        <f>IF(OR(B882="",E882=""),"*",AX882/O882)</f>
        <v>*</v>
      </c>
      <c r="BR882" s="18" t="str">
        <f>IF(OR(B882="",E882=""),"*",AZ882/P882)</f>
        <v>*</v>
      </c>
      <c r="BS882" s="210" t="str">
        <f t="shared" si="46"/>
        <v/>
      </c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</row>
    <row r="883" spans="1:122">
      <c r="A883" s="45" t="str">
        <f t="shared" si="44"/>
        <v/>
      </c>
      <c r="B883" s="102"/>
      <c r="C883" s="134" t="str">
        <f>IF(BS_CONTROLE[[#This Row],[DATA]]="","",WEEKNUM(BS_CONTROLE[[#This Row],[DATA]]))</f>
        <v/>
      </c>
      <c r="D883" s="104"/>
      <c r="E883" s="126"/>
      <c r="F883" s="142" t="str">
        <f>IF(D883="","*",VLOOKUP(E883,BS_ATIVIDADE[],3,FALSE))</f>
        <v>*</v>
      </c>
      <c r="G883" s="106"/>
      <c r="H883" s="106"/>
      <c r="I883" s="105"/>
      <c r="J883" s="105"/>
      <c r="K883" s="105"/>
      <c r="L883" s="127" t="str" cm="1">
        <f t="array" ref="L8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3" s="127" t="str" cm="1">
        <f t="array" ref="M8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3" s="106"/>
      <c r="O883" s="106"/>
      <c r="P883" s="105"/>
      <c r="Q883" s="9" t="str">
        <f>IF(E883=0, "*", IFERROR(_xlfn.XLOOKUP(E883, BS_ATIVIDADE[ATIVIDADE], BS_ATIVIDADE[UNIDADE]), "*"))</f>
        <v>*</v>
      </c>
      <c r="R883" s="128" t="str" cm="1">
        <f t="array" ref="R8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3" s="128" t="str" cm="1">
        <f t="array" ref="S8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3" s="10" t="str" cm="1">
        <f t="array" ref="T8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3" s="105"/>
      <c r="V883" s="151"/>
      <c r="W883" s="104"/>
      <c r="X883" s="129"/>
      <c r="Y883" s="104"/>
      <c r="Z883" s="105"/>
      <c r="AA883" s="103"/>
      <c r="AB883" s="152"/>
      <c r="AC883" s="107"/>
      <c r="AD883" s="105"/>
      <c r="AE883" s="105"/>
      <c r="AF883" s="105"/>
      <c r="AG883" s="14"/>
      <c r="AH883" s="126" t="str">
        <f>IF(BS_CONTROLE[[#This Row],[Atividade]]=0, "-", BS_CONTROLE[[#This Row],[Atividade]])</f>
        <v>-</v>
      </c>
      <c r="AI883" s="8" t="str">
        <f>IF(BS_CONTROLE[[#This Row],[Atividade]]=0, "-", BS_CONTROLE[[#This Row],[Atividade]])</f>
        <v>-</v>
      </c>
      <c r="AJ883" s="30">
        <f>BS_CONTROLE[[#This Row],[Local - Partida]]</f>
        <v>0</v>
      </c>
      <c r="AK883" s="30">
        <f>BS_CONTROLE[[#This Row],[Local - Encerramento]]</f>
        <v>0</v>
      </c>
      <c r="AL883" s="105" t="str">
        <f>IF(BS_CONTROLE[[#This Row],[Entre - Estações]]=0, "-", BS_CONTROLE[[#This Row],[Entre - Estações]])</f>
        <v>-</v>
      </c>
      <c r="AM883" s="105" t="str">
        <f>IF(BS_CONTROLE[[#This Row],[SB]]=0, "-", BS_CONTROLE[[#This Row],[SB]])</f>
        <v>-</v>
      </c>
      <c r="AN883" s="105" t="str">
        <f>IF(BS_CONTROLE[[#This Row],[SUB]]=0, "-", BS_CONTROLE[[#This Row],[SUB]])</f>
        <v>-</v>
      </c>
      <c r="AO883" s="105">
        <f>BS_CONTROLE[[#This Row],[KM - Inicio]]</f>
        <v>0</v>
      </c>
      <c r="AP883" s="105">
        <f>BS_CONTROLE[[#This Row],[KM - Inicio]]</f>
        <v>0</v>
      </c>
      <c r="AQ883" s="108"/>
      <c r="AR883" s="108"/>
      <c r="AS883" s="108"/>
      <c r="AT883" s="135"/>
      <c r="AU883" s="135"/>
      <c r="AV883" s="13"/>
      <c r="AW883" s="13"/>
      <c r="AX883" s="176" t="str">
        <f>IF(D883="","*",IFERROR(IF(ISODD(COUNT(AR883:AW883)),"ERRO",SUM((AS883-AR883),(AU883-AT883),(AW883-AV883))),"ERRO"))</f>
        <v>*</v>
      </c>
      <c r="AY883" s="153"/>
      <c r="AZ883" s="109"/>
      <c r="BA883" s="9" t="str">
        <f>IFERROR(_xlfn.XLOOKUP(AH883, BS_ATIVIDADE[ATIVIDADE],BS_ATIVIDADE[UNIDADE] ), "*")</f>
        <v>*</v>
      </c>
      <c r="BB883" s="12" t="str" cm="1">
        <f t="array" ref="BB8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3" s="12" t="str" cm="1">
        <f t="array" ref="BC8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3" s="10" t="str" cm="1">
        <f t="array" ref="BD8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3" s="150"/>
      <c r="BF883" s="15"/>
      <c r="BG883" s="16"/>
      <c r="BH883" s="16"/>
      <c r="BI883" s="16"/>
      <c r="BJ883" s="17"/>
      <c r="BK883" s="15"/>
      <c r="BL883" s="130"/>
      <c r="BM883" s="130"/>
      <c r="BN883" s="130"/>
      <c r="BO883" s="17"/>
      <c r="BP883" s="11" t="str">
        <f t="shared" si="45"/>
        <v>Aderente</v>
      </c>
      <c r="BQ883" s="18" t="str">
        <f>IF(OR(B883="",E883=""),"*",AX883/O883)</f>
        <v>*</v>
      </c>
      <c r="BR883" s="18" t="str">
        <f>IF(OR(B883="",E883=""),"*",AZ883/P883)</f>
        <v>*</v>
      </c>
      <c r="BS883" s="210" t="str">
        <f t="shared" si="46"/>
        <v/>
      </c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</row>
    <row r="884" spans="1:122">
      <c r="A884" s="45" t="str">
        <f t="shared" si="44"/>
        <v/>
      </c>
      <c r="B884" s="102"/>
      <c r="C884" s="134" t="str">
        <f>IF(BS_CONTROLE[[#This Row],[DATA]]="","",WEEKNUM(BS_CONTROLE[[#This Row],[DATA]]))</f>
        <v/>
      </c>
      <c r="D884" s="104"/>
      <c r="E884" s="126"/>
      <c r="F884" s="142" t="str">
        <f>IF(D884="","*",VLOOKUP(E884,BS_ATIVIDADE[],3,FALSE))</f>
        <v>*</v>
      </c>
      <c r="G884" s="106"/>
      <c r="H884" s="106"/>
      <c r="I884" s="105"/>
      <c r="J884" s="105"/>
      <c r="K884" s="105"/>
      <c r="L884" s="127" t="str" cm="1">
        <f t="array" ref="L8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4" s="127" t="str" cm="1">
        <f t="array" ref="M8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4" s="106"/>
      <c r="O884" s="106"/>
      <c r="P884" s="105"/>
      <c r="Q884" s="9" t="str">
        <f>IF(E884=0, "*", IFERROR(_xlfn.XLOOKUP(E884, BS_ATIVIDADE[ATIVIDADE], BS_ATIVIDADE[UNIDADE]), "*"))</f>
        <v>*</v>
      </c>
      <c r="R884" s="128" t="str" cm="1">
        <f t="array" ref="R8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4" s="128" t="str" cm="1">
        <f t="array" ref="S8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4" s="10" t="str" cm="1">
        <f t="array" ref="T8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4" s="105"/>
      <c r="V884" s="151"/>
      <c r="W884" s="104"/>
      <c r="X884" s="129"/>
      <c r="Y884" s="104"/>
      <c r="Z884" s="105"/>
      <c r="AA884" s="103"/>
      <c r="AB884" s="152"/>
      <c r="AC884" s="107"/>
      <c r="AD884" s="105"/>
      <c r="AE884" s="105"/>
      <c r="AF884" s="105"/>
      <c r="AG884" s="14"/>
      <c r="AH884" s="126" t="str">
        <f>IF(BS_CONTROLE[[#This Row],[Atividade]]=0, "-", BS_CONTROLE[[#This Row],[Atividade]])</f>
        <v>-</v>
      </c>
      <c r="AI884" s="8" t="str">
        <f>IF(BS_CONTROLE[[#This Row],[Atividade]]=0, "-", BS_CONTROLE[[#This Row],[Atividade]])</f>
        <v>-</v>
      </c>
      <c r="AJ884" s="30">
        <f>BS_CONTROLE[[#This Row],[Local - Partida]]</f>
        <v>0</v>
      </c>
      <c r="AK884" s="30">
        <f>BS_CONTROLE[[#This Row],[Local - Encerramento]]</f>
        <v>0</v>
      </c>
      <c r="AL884" s="105" t="str">
        <f>IF(BS_CONTROLE[[#This Row],[Entre - Estações]]=0, "-", BS_CONTROLE[[#This Row],[Entre - Estações]])</f>
        <v>-</v>
      </c>
      <c r="AM884" s="105" t="str">
        <f>IF(BS_CONTROLE[[#This Row],[SB]]=0, "-", BS_CONTROLE[[#This Row],[SB]])</f>
        <v>-</v>
      </c>
      <c r="AN884" s="105" t="str">
        <f>IF(BS_CONTROLE[[#This Row],[SUB]]=0, "-", BS_CONTROLE[[#This Row],[SUB]])</f>
        <v>-</v>
      </c>
      <c r="AO884" s="105">
        <f>BS_CONTROLE[[#This Row],[KM - Inicio]]</f>
        <v>0</v>
      </c>
      <c r="AP884" s="105">
        <f>BS_CONTROLE[[#This Row],[KM - Inicio]]</f>
        <v>0</v>
      </c>
      <c r="AQ884" s="108"/>
      <c r="AR884" s="108"/>
      <c r="AS884" s="108"/>
      <c r="AT884" s="135"/>
      <c r="AU884" s="135"/>
      <c r="AV884" s="13"/>
      <c r="AW884" s="13"/>
      <c r="AX884" s="176" t="str">
        <f>IF(D884="","*",IFERROR(IF(ISODD(COUNT(AR884:AW884)),"ERRO",SUM((AS884-AR884),(AU884-AT884),(AW884-AV884))),"ERRO"))</f>
        <v>*</v>
      </c>
      <c r="AY884" s="153"/>
      <c r="AZ884" s="109"/>
      <c r="BA884" s="9" t="str">
        <f>IFERROR(_xlfn.XLOOKUP(AH884, BS_ATIVIDADE[ATIVIDADE],BS_ATIVIDADE[UNIDADE] ), "*")</f>
        <v>*</v>
      </c>
      <c r="BB884" s="12" t="str" cm="1">
        <f t="array" ref="BB8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4" s="12" t="str" cm="1">
        <f t="array" ref="BC8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4" s="10" t="str" cm="1">
        <f t="array" ref="BD8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4" s="150"/>
      <c r="BF884" s="15"/>
      <c r="BG884" s="16"/>
      <c r="BH884" s="16"/>
      <c r="BI884" s="16"/>
      <c r="BJ884" s="17"/>
      <c r="BK884" s="15"/>
      <c r="BL884" s="130"/>
      <c r="BM884" s="130"/>
      <c r="BN884" s="130"/>
      <c r="BO884" s="17"/>
      <c r="BP884" s="11" t="str">
        <f t="shared" si="45"/>
        <v>Aderente</v>
      </c>
      <c r="BQ884" s="18" t="str">
        <f>IF(OR(B884="",E884=""),"*",AX884/O884)</f>
        <v>*</v>
      </c>
      <c r="BR884" s="18" t="str">
        <f>IF(OR(B884="",E884=""),"*",AZ884/P884)</f>
        <v>*</v>
      </c>
      <c r="BS884" s="210" t="str">
        <f t="shared" si="46"/>
        <v/>
      </c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</row>
    <row r="885" spans="1:122">
      <c r="A885" s="45" t="str">
        <f t="shared" si="44"/>
        <v/>
      </c>
      <c r="B885" s="102"/>
      <c r="C885" s="134" t="str">
        <f>IF(BS_CONTROLE[[#This Row],[DATA]]="","",WEEKNUM(BS_CONTROLE[[#This Row],[DATA]]))</f>
        <v/>
      </c>
      <c r="D885" s="104"/>
      <c r="E885" s="126"/>
      <c r="F885" s="142" t="str">
        <f>IF(D885="","*",VLOOKUP(E885,BS_ATIVIDADE[],3,FALSE))</f>
        <v>*</v>
      </c>
      <c r="G885" s="106"/>
      <c r="H885" s="106"/>
      <c r="I885" s="105"/>
      <c r="J885" s="105"/>
      <c r="K885" s="105"/>
      <c r="L885" s="127" t="str" cm="1">
        <f t="array" ref="L8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5" s="127" t="str" cm="1">
        <f t="array" ref="M8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5" s="106"/>
      <c r="O885" s="106"/>
      <c r="P885" s="105"/>
      <c r="Q885" s="9" t="str">
        <f>IF(E885=0, "*", IFERROR(_xlfn.XLOOKUP(E885, BS_ATIVIDADE[ATIVIDADE], BS_ATIVIDADE[UNIDADE]), "*"))</f>
        <v>*</v>
      </c>
      <c r="R885" s="128" t="str" cm="1">
        <f t="array" ref="R8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5" s="128" t="str" cm="1">
        <f t="array" ref="S8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5" s="10" t="str" cm="1">
        <f t="array" ref="T8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5" s="105"/>
      <c r="V885" s="151"/>
      <c r="W885" s="104"/>
      <c r="X885" s="129"/>
      <c r="Y885" s="104"/>
      <c r="Z885" s="105"/>
      <c r="AA885" s="103"/>
      <c r="AB885" s="152"/>
      <c r="AC885" s="107"/>
      <c r="AD885" s="105"/>
      <c r="AE885" s="105"/>
      <c r="AF885" s="105"/>
      <c r="AG885" s="14"/>
      <c r="AH885" s="126" t="str">
        <f>IF(BS_CONTROLE[[#This Row],[Atividade]]=0, "-", BS_CONTROLE[[#This Row],[Atividade]])</f>
        <v>-</v>
      </c>
      <c r="AI885" s="8" t="str">
        <f>IF(BS_CONTROLE[[#This Row],[Atividade]]=0, "-", BS_CONTROLE[[#This Row],[Atividade]])</f>
        <v>-</v>
      </c>
      <c r="AJ885" s="30">
        <f>BS_CONTROLE[[#This Row],[Local - Partida]]</f>
        <v>0</v>
      </c>
      <c r="AK885" s="30">
        <f>BS_CONTROLE[[#This Row],[Local - Encerramento]]</f>
        <v>0</v>
      </c>
      <c r="AL885" s="105" t="str">
        <f>IF(BS_CONTROLE[[#This Row],[Entre - Estações]]=0, "-", BS_CONTROLE[[#This Row],[Entre - Estações]])</f>
        <v>-</v>
      </c>
      <c r="AM885" s="105" t="str">
        <f>IF(BS_CONTROLE[[#This Row],[SB]]=0, "-", BS_CONTROLE[[#This Row],[SB]])</f>
        <v>-</v>
      </c>
      <c r="AN885" s="105" t="str">
        <f>IF(BS_CONTROLE[[#This Row],[SUB]]=0, "-", BS_CONTROLE[[#This Row],[SUB]])</f>
        <v>-</v>
      </c>
      <c r="AO885" s="105">
        <f>BS_CONTROLE[[#This Row],[KM - Inicio]]</f>
        <v>0</v>
      </c>
      <c r="AP885" s="105">
        <f>BS_CONTROLE[[#This Row],[KM - Inicio]]</f>
        <v>0</v>
      </c>
      <c r="AQ885" s="108"/>
      <c r="AR885" s="108"/>
      <c r="AS885" s="108"/>
      <c r="AT885" s="135"/>
      <c r="AU885" s="135"/>
      <c r="AV885" s="13"/>
      <c r="AW885" s="13"/>
      <c r="AX885" s="176" t="str">
        <f>IF(D885="","*",IFERROR(IF(ISODD(COUNT(AR885:AW885)),"ERRO",SUM((AS885-AR885),(AU885-AT885),(AW885-AV885))),"ERRO"))</f>
        <v>*</v>
      </c>
      <c r="AY885" s="153"/>
      <c r="AZ885" s="109"/>
      <c r="BA885" s="9" t="str">
        <f>IFERROR(_xlfn.XLOOKUP(AH885, BS_ATIVIDADE[ATIVIDADE],BS_ATIVIDADE[UNIDADE] ), "*")</f>
        <v>*</v>
      </c>
      <c r="BB885" s="12" t="str" cm="1">
        <f t="array" ref="BB8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5" s="12" t="str" cm="1">
        <f t="array" ref="BC8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5" s="10" t="str" cm="1">
        <f t="array" ref="BD8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5" s="150"/>
      <c r="BF885" s="15"/>
      <c r="BG885" s="16"/>
      <c r="BH885" s="16"/>
      <c r="BI885" s="16"/>
      <c r="BJ885" s="17"/>
      <c r="BK885" s="15"/>
      <c r="BL885" s="130"/>
      <c r="BM885" s="130"/>
      <c r="BN885" s="130"/>
      <c r="BO885" s="17"/>
      <c r="BP885" s="11" t="str">
        <f t="shared" si="45"/>
        <v>Aderente</v>
      </c>
      <c r="BQ885" s="18" t="str">
        <f>IF(OR(B885="",E885=""),"*",AX885/O885)</f>
        <v>*</v>
      </c>
      <c r="BR885" s="18" t="str">
        <f>IF(OR(B885="",E885=""),"*",AZ885/P885)</f>
        <v>*</v>
      </c>
      <c r="BS885" s="210" t="str">
        <f t="shared" si="46"/>
        <v/>
      </c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</row>
    <row r="886" spans="1:122">
      <c r="A886" s="45" t="str">
        <f t="shared" si="44"/>
        <v/>
      </c>
      <c r="B886" s="102"/>
      <c r="C886" s="134" t="str">
        <f>IF(BS_CONTROLE[[#This Row],[DATA]]="","",WEEKNUM(BS_CONTROLE[[#This Row],[DATA]]))</f>
        <v/>
      </c>
      <c r="D886" s="104"/>
      <c r="E886" s="126"/>
      <c r="F886" s="142" t="str">
        <f>IF(D886="","*",VLOOKUP(E886,BS_ATIVIDADE[],3,FALSE))</f>
        <v>*</v>
      </c>
      <c r="G886" s="106"/>
      <c r="H886" s="106"/>
      <c r="I886" s="105"/>
      <c r="J886" s="105"/>
      <c r="K886" s="105"/>
      <c r="L886" s="127" t="str" cm="1">
        <f t="array" ref="L8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6" s="127" t="str" cm="1">
        <f t="array" ref="M8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6" s="106"/>
      <c r="O886" s="106"/>
      <c r="P886" s="105"/>
      <c r="Q886" s="9" t="str">
        <f>IF(E886=0, "*", IFERROR(_xlfn.XLOOKUP(E886, BS_ATIVIDADE[ATIVIDADE], BS_ATIVIDADE[UNIDADE]), "*"))</f>
        <v>*</v>
      </c>
      <c r="R886" s="128" t="str" cm="1">
        <f t="array" ref="R8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6" s="128" t="str" cm="1">
        <f t="array" ref="S8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6" s="10" t="str" cm="1">
        <f t="array" ref="T8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6" s="105"/>
      <c r="V886" s="151"/>
      <c r="W886" s="104"/>
      <c r="X886" s="129"/>
      <c r="Y886" s="104"/>
      <c r="Z886" s="105"/>
      <c r="AA886" s="103"/>
      <c r="AB886" s="152"/>
      <c r="AC886" s="107"/>
      <c r="AD886" s="105"/>
      <c r="AE886" s="105"/>
      <c r="AF886" s="105"/>
      <c r="AG886" s="14"/>
      <c r="AH886" s="126" t="str">
        <f>IF(BS_CONTROLE[[#This Row],[Atividade]]=0, "-", BS_CONTROLE[[#This Row],[Atividade]])</f>
        <v>-</v>
      </c>
      <c r="AI886" s="8" t="str">
        <f>IF(BS_CONTROLE[[#This Row],[Atividade]]=0, "-", BS_CONTROLE[[#This Row],[Atividade]])</f>
        <v>-</v>
      </c>
      <c r="AJ886" s="30">
        <f>BS_CONTROLE[[#This Row],[Local - Partida]]</f>
        <v>0</v>
      </c>
      <c r="AK886" s="30">
        <f>BS_CONTROLE[[#This Row],[Local - Encerramento]]</f>
        <v>0</v>
      </c>
      <c r="AL886" s="105" t="str">
        <f>IF(BS_CONTROLE[[#This Row],[Entre - Estações]]=0, "-", BS_CONTROLE[[#This Row],[Entre - Estações]])</f>
        <v>-</v>
      </c>
      <c r="AM886" s="105" t="str">
        <f>IF(BS_CONTROLE[[#This Row],[SB]]=0, "-", BS_CONTROLE[[#This Row],[SB]])</f>
        <v>-</v>
      </c>
      <c r="AN886" s="105" t="str">
        <f>IF(BS_CONTROLE[[#This Row],[SUB]]=0, "-", BS_CONTROLE[[#This Row],[SUB]])</f>
        <v>-</v>
      </c>
      <c r="AO886" s="105">
        <f>BS_CONTROLE[[#This Row],[KM - Inicio]]</f>
        <v>0</v>
      </c>
      <c r="AP886" s="105">
        <f>BS_CONTROLE[[#This Row],[KM - Inicio]]</f>
        <v>0</v>
      </c>
      <c r="AQ886" s="108"/>
      <c r="AR886" s="108"/>
      <c r="AS886" s="108"/>
      <c r="AT886" s="135"/>
      <c r="AU886" s="135"/>
      <c r="AV886" s="13"/>
      <c r="AW886" s="13"/>
      <c r="AX886" s="176" t="str">
        <f>IF(D886="","*",IFERROR(IF(ISODD(COUNT(AR886:AW886)),"ERRO",SUM((AS886-AR886),(AU886-AT886),(AW886-AV886))),"ERRO"))</f>
        <v>*</v>
      </c>
      <c r="AY886" s="153"/>
      <c r="AZ886" s="109"/>
      <c r="BA886" s="9" t="str">
        <f>IFERROR(_xlfn.XLOOKUP(AH886, BS_ATIVIDADE[ATIVIDADE],BS_ATIVIDADE[UNIDADE] ), "*")</f>
        <v>*</v>
      </c>
      <c r="BB886" s="12" t="str" cm="1">
        <f t="array" ref="BB8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6" s="12" t="str" cm="1">
        <f t="array" ref="BC8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6" s="10" t="str" cm="1">
        <f t="array" ref="BD8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6" s="150"/>
      <c r="BF886" s="15"/>
      <c r="BG886" s="16"/>
      <c r="BH886" s="16"/>
      <c r="BI886" s="16"/>
      <c r="BJ886" s="17"/>
      <c r="BK886" s="15"/>
      <c r="BL886" s="130"/>
      <c r="BM886" s="130"/>
      <c r="BN886" s="130"/>
      <c r="BO886" s="17"/>
      <c r="BP886" s="11" t="str">
        <f t="shared" si="45"/>
        <v>Aderente</v>
      </c>
      <c r="BQ886" s="18" t="str">
        <f>IF(OR(B886="",E886=""),"*",AX886/O886)</f>
        <v>*</v>
      </c>
      <c r="BR886" s="18" t="str">
        <f>IF(OR(B886="",E886=""),"*",AZ886/P886)</f>
        <v>*</v>
      </c>
      <c r="BS886" s="210" t="str">
        <f t="shared" si="46"/>
        <v/>
      </c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</row>
    <row r="887" spans="1:122">
      <c r="A887" s="45" t="str">
        <f t="shared" si="44"/>
        <v/>
      </c>
      <c r="B887" s="102"/>
      <c r="C887" s="134" t="str">
        <f>IF(BS_CONTROLE[[#This Row],[DATA]]="","",WEEKNUM(BS_CONTROLE[[#This Row],[DATA]]))</f>
        <v/>
      </c>
      <c r="D887" s="104"/>
      <c r="E887" s="126"/>
      <c r="F887" s="142" t="str">
        <f>IF(D887="","*",VLOOKUP(E887,BS_ATIVIDADE[],3,FALSE))</f>
        <v>*</v>
      </c>
      <c r="G887" s="106"/>
      <c r="H887" s="106"/>
      <c r="I887" s="105"/>
      <c r="J887" s="105"/>
      <c r="K887" s="105"/>
      <c r="L887" s="127" t="str" cm="1">
        <f t="array" ref="L8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7" s="127" t="str" cm="1">
        <f t="array" ref="M8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7" s="106"/>
      <c r="O887" s="106"/>
      <c r="P887" s="105"/>
      <c r="Q887" s="9" t="str">
        <f>IF(E887=0, "*", IFERROR(_xlfn.XLOOKUP(E887, BS_ATIVIDADE[ATIVIDADE], BS_ATIVIDADE[UNIDADE]), "*"))</f>
        <v>*</v>
      </c>
      <c r="R887" s="128" t="str" cm="1">
        <f t="array" ref="R8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7" s="128" t="str" cm="1">
        <f t="array" ref="S8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7" s="10" t="str" cm="1">
        <f t="array" ref="T8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7" s="105"/>
      <c r="V887" s="151"/>
      <c r="W887" s="104"/>
      <c r="X887" s="129"/>
      <c r="Y887" s="104"/>
      <c r="Z887" s="105"/>
      <c r="AA887" s="103"/>
      <c r="AB887" s="152"/>
      <c r="AC887" s="107"/>
      <c r="AD887" s="105"/>
      <c r="AE887" s="105"/>
      <c r="AF887" s="105"/>
      <c r="AG887" s="14"/>
      <c r="AH887" s="126" t="str">
        <f>IF(BS_CONTROLE[[#This Row],[Atividade]]=0, "-", BS_CONTROLE[[#This Row],[Atividade]])</f>
        <v>-</v>
      </c>
      <c r="AI887" s="8" t="str">
        <f>IF(BS_CONTROLE[[#This Row],[Atividade]]=0, "-", BS_CONTROLE[[#This Row],[Atividade]])</f>
        <v>-</v>
      </c>
      <c r="AJ887" s="30">
        <f>BS_CONTROLE[[#This Row],[Local - Partida]]</f>
        <v>0</v>
      </c>
      <c r="AK887" s="30">
        <f>BS_CONTROLE[[#This Row],[Local - Encerramento]]</f>
        <v>0</v>
      </c>
      <c r="AL887" s="105" t="str">
        <f>IF(BS_CONTROLE[[#This Row],[Entre - Estações]]=0, "-", BS_CONTROLE[[#This Row],[Entre - Estações]])</f>
        <v>-</v>
      </c>
      <c r="AM887" s="105" t="str">
        <f>IF(BS_CONTROLE[[#This Row],[SB]]=0, "-", BS_CONTROLE[[#This Row],[SB]])</f>
        <v>-</v>
      </c>
      <c r="AN887" s="105" t="str">
        <f>IF(BS_CONTROLE[[#This Row],[SUB]]=0, "-", BS_CONTROLE[[#This Row],[SUB]])</f>
        <v>-</v>
      </c>
      <c r="AO887" s="105">
        <f>BS_CONTROLE[[#This Row],[KM - Inicio]]</f>
        <v>0</v>
      </c>
      <c r="AP887" s="105">
        <f>BS_CONTROLE[[#This Row],[KM - Inicio]]</f>
        <v>0</v>
      </c>
      <c r="AQ887" s="108"/>
      <c r="AR887" s="108"/>
      <c r="AS887" s="108"/>
      <c r="AT887" s="135"/>
      <c r="AU887" s="135"/>
      <c r="AV887" s="13"/>
      <c r="AW887" s="13"/>
      <c r="AX887" s="176" t="str">
        <f>IF(D887="","*",IFERROR(IF(ISODD(COUNT(AR887:AW887)),"ERRO",SUM((AS887-AR887),(AU887-AT887),(AW887-AV887))),"ERRO"))</f>
        <v>*</v>
      </c>
      <c r="AY887" s="153"/>
      <c r="AZ887" s="109"/>
      <c r="BA887" s="9" t="str">
        <f>IFERROR(_xlfn.XLOOKUP(AH887, BS_ATIVIDADE[ATIVIDADE],BS_ATIVIDADE[UNIDADE] ), "*")</f>
        <v>*</v>
      </c>
      <c r="BB887" s="12" t="str" cm="1">
        <f t="array" ref="BB8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7" s="12" t="str" cm="1">
        <f t="array" ref="BC8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7" s="10" t="str" cm="1">
        <f t="array" ref="BD8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7" s="150"/>
      <c r="BF887" s="15"/>
      <c r="BG887" s="16"/>
      <c r="BH887" s="16"/>
      <c r="BI887" s="16"/>
      <c r="BJ887" s="17"/>
      <c r="BK887" s="15"/>
      <c r="BL887" s="130"/>
      <c r="BM887" s="130"/>
      <c r="BN887" s="130"/>
      <c r="BO887" s="17"/>
      <c r="BP887" s="11" t="str">
        <f t="shared" si="45"/>
        <v>Aderente</v>
      </c>
      <c r="BQ887" s="18" t="str">
        <f>IF(OR(B887="",E887=""),"*",AX887/O887)</f>
        <v>*</v>
      </c>
      <c r="BR887" s="18" t="str">
        <f>IF(OR(B887="",E887=""),"*",AZ887/P887)</f>
        <v>*</v>
      </c>
      <c r="BS887" s="210" t="str">
        <f t="shared" si="46"/>
        <v/>
      </c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</row>
    <row r="888" spans="1:122">
      <c r="A888" s="45" t="str">
        <f t="shared" si="44"/>
        <v/>
      </c>
      <c r="B888" s="102"/>
      <c r="C888" s="134" t="str">
        <f>IF(BS_CONTROLE[[#This Row],[DATA]]="","",WEEKNUM(BS_CONTROLE[[#This Row],[DATA]]))</f>
        <v/>
      </c>
      <c r="D888" s="104"/>
      <c r="E888" s="126"/>
      <c r="F888" s="142" t="str">
        <f>IF(D888="","*",VLOOKUP(E888,BS_ATIVIDADE[],3,FALSE))</f>
        <v>*</v>
      </c>
      <c r="G888" s="106"/>
      <c r="H888" s="106"/>
      <c r="I888" s="105"/>
      <c r="J888" s="105"/>
      <c r="K888" s="105"/>
      <c r="L888" s="127" t="str" cm="1">
        <f t="array" ref="L8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8" s="127" t="str" cm="1">
        <f t="array" ref="M8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8" s="106"/>
      <c r="O888" s="106"/>
      <c r="P888" s="105"/>
      <c r="Q888" s="9" t="str">
        <f>IF(E888=0, "*", IFERROR(_xlfn.XLOOKUP(E888, BS_ATIVIDADE[ATIVIDADE], BS_ATIVIDADE[UNIDADE]), "*"))</f>
        <v>*</v>
      </c>
      <c r="R888" s="128" t="str" cm="1">
        <f t="array" ref="R8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8" s="128" t="str" cm="1">
        <f t="array" ref="S8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8" s="10" t="str" cm="1">
        <f t="array" ref="T8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8" s="105"/>
      <c r="V888" s="151"/>
      <c r="W888" s="104"/>
      <c r="X888" s="129"/>
      <c r="Y888" s="104"/>
      <c r="Z888" s="105"/>
      <c r="AA888" s="103"/>
      <c r="AB888" s="152"/>
      <c r="AC888" s="107"/>
      <c r="AD888" s="105"/>
      <c r="AE888" s="105"/>
      <c r="AF888" s="105"/>
      <c r="AG888" s="14"/>
      <c r="AH888" s="126" t="str">
        <f>IF(BS_CONTROLE[[#This Row],[Atividade]]=0, "-", BS_CONTROLE[[#This Row],[Atividade]])</f>
        <v>-</v>
      </c>
      <c r="AI888" s="8" t="str">
        <f>IF(BS_CONTROLE[[#This Row],[Atividade]]=0, "-", BS_CONTROLE[[#This Row],[Atividade]])</f>
        <v>-</v>
      </c>
      <c r="AJ888" s="30">
        <f>BS_CONTROLE[[#This Row],[Local - Partida]]</f>
        <v>0</v>
      </c>
      <c r="AK888" s="30">
        <f>BS_CONTROLE[[#This Row],[Local - Encerramento]]</f>
        <v>0</v>
      </c>
      <c r="AL888" s="105" t="str">
        <f>IF(BS_CONTROLE[[#This Row],[Entre - Estações]]=0, "-", BS_CONTROLE[[#This Row],[Entre - Estações]])</f>
        <v>-</v>
      </c>
      <c r="AM888" s="105" t="str">
        <f>IF(BS_CONTROLE[[#This Row],[SB]]=0, "-", BS_CONTROLE[[#This Row],[SB]])</f>
        <v>-</v>
      </c>
      <c r="AN888" s="105" t="str">
        <f>IF(BS_CONTROLE[[#This Row],[SUB]]=0, "-", BS_CONTROLE[[#This Row],[SUB]])</f>
        <v>-</v>
      </c>
      <c r="AO888" s="105">
        <f>BS_CONTROLE[[#This Row],[KM - Inicio]]</f>
        <v>0</v>
      </c>
      <c r="AP888" s="105">
        <f>BS_CONTROLE[[#This Row],[KM - Inicio]]</f>
        <v>0</v>
      </c>
      <c r="AQ888" s="108"/>
      <c r="AR888" s="108"/>
      <c r="AS888" s="108"/>
      <c r="AT888" s="135"/>
      <c r="AU888" s="135"/>
      <c r="AV888" s="13"/>
      <c r="AW888" s="13"/>
      <c r="AX888" s="176" t="str">
        <f>IF(D888="","*",IFERROR(IF(ISODD(COUNT(AR888:AW888)),"ERRO",SUM((AS888-AR888),(AU888-AT888),(AW888-AV888))),"ERRO"))</f>
        <v>*</v>
      </c>
      <c r="AY888" s="153"/>
      <c r="AZ888" s="109"/>
      <c r="BA888" s="9" t="str">
        <f>IFERROR(_xlfn.XLOOKUP(AH888, BS_ATIVIDADE[ATIVIDADE],BS_ATIVIDADE[UNIDADE] ), "*")</f>
        <v>*</v>
      </c>
      <c r="BB888" s="12" t="str" cm="1">
        <f t="array" ref="BB8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8" s="12" t="str" cm="1">
        <f t="array" ref="BC8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8" s="10" t="str" cm="1">
        <f t="array" ref="BD8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8" s="150"/>
      <c r="BF888" s="15"/>
      <c r="BG888" s="16"/>
      <c r="BH888" s="16"/>
      <c r="BI888" s="16"/>
      <c r="BJ888" s="17"/>
      <c r="BK888" s="15"/>
      <c r="BL888" s="130"/>
      <c r="BM888" s="130"/>
      <c r="BN888" s="130"/>
      <c r="BO888" s="17"/>
      <c r="BP888" s="11" t="str">
        <f t="shared" si="45"/>
        <v>Aderente</v>
      </c>
      <c r="BQ888" s="18" t="str">
        <f>IF(OR(B888="",E888=""),"*",AX888/O888)</f>
        <v>*</v>
      </c>
      <c r="BR888" s="18" t="str">
        <f>IF(OR(B888="",E888=""),"*",AZ888/P888)</f>
        <v>*</v>
      </c>
      <c r="BS888" s="210" t="str">
        <f t="shared" si="46"/>
        <v/>
      </c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</row>
    <row r="889" spans="1:122">
      <c r="A889" s="45" t="str">
        <f t="shared" si="44"/>
        <v/>
      </c>
      <c r="B889" s="102"/>
      <c r="C889" s="134" t="str">
        <f>IF(BS_CONTROLE[[#This Row],[DATA]]="","",WEEKNUM(BS_CONTROLE[[#This Row],[DATA]]))</f>
        <v/>
      </c>
      <c r="D889" s="104"/>
      <c r="E889" s="126"/>
      <c r="F889" s="142" t="str">
        <f>IF(D889="","*",VLOOKUP(E889,BS_ATIVIDADE[],3,FALSE))</f>
        <v>*</v>
      </c>
      <c r="G889" s="106"/>
      <c r="H889" s="106"/>
      <c r="I889" s="105"/>
      <c r="J889" s="105"/>
      <c r="K889" s="105"/>
      <c r="L889" s="127" t="str" cm="1">
        <f t="array" ref="L8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89" s="127" t="str" cm="1">
        <f t="array" ref="M8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89" s="106"/>
      <c r="O889" s="106"/>
      <c r="P889" s="105"/>
      <c r="Q889" s="9" t="str">
        <f>IF(E889=0, "*", IFERROR(_xlfn.XLOOKUP(E889, BS_ATIVIDADE[ATIVIDADE], BS_ATIVIDADE[UNIDADE]), "*"))</f>
        <v>*</v>
      </c>
      <c r="R889" s="128" t="str" cm="1">
        <f t="array" ref="R8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89" s="128" t="str" cm="1">
        <f t="array" ref="S8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89" s="10" t="str" cm="1">
        <f t="array" ref="T8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89" s="105"/>
      <c r="V889" s="151"/>
      <c r="W889" s="104"/>
      <c r="X889" s="129"/>
      <c r="Y889" s="104"/>
      <c r="Z889" s="105"/>
      <c r="AA889" s="103"/>
      <c r="AB889" s="152"/>
      <c r="AC889" s="107"/>
      <c r="AD889" s="105"/>
      <c r="AE889" s="105"/>
      <c r="AF889" s="105"/>
      <c r="AG889" s="14"/>
      <c r="AH889" s="126" t="str">
        <f>IF(BS_CONTROLE[[#This Row],[Atividade]]=0, "-", BS_CONTROLE[[#This Row],[Atividade]])</f>
        <v>-</v>
      </c>
      <c r="AI889" s="8" t="str">
        <f>IF(BS_CONTROLE[[#This Row],[Atividade]]=0, "-", BS_CONTROLE[[#This Row],[Atividade]])</f>
        <v>-</v>
      </c>
      <c r="AJ889" s="30">
        <f>BS_CONTROLE[[#This Row],[Local - Partida]]</f>
        <v>0</v>
      </c>
      <c r="AK889" s="30">
        <f>BS_CONTROLE[[#This Row],[Local - Encerramento]]</f>
        <v>0</v>
      </c>
      <c r="AL889" s="105" t="str">
        <f>IF(BS_CONTROLE[[#This Row],[Entre - Estações]]=0, "-", BS_CONTROLE[[#This Row],[Entre - Estações]])</f>
        <v>-</v>
      </c>
      <c r="AM889" s="105" t="str">
        <f>IF(BS_CONTROLE[[#This Row],[SB]]=0, "-", BS_CONTROLE[[#This Row],[SB]])</f>
        <v>-</v>
      </c>
      <c r="AN889" s="105" t="str">
        <f>IF(BS_CONTROLE[[#This Row],[SUB]]=0, "-", BS_CONTROLE[[#This Row],[SUB]])</f>
        <v>-</v>
      </c>
      <c r="AO889" s="105">
        <f>BS_CONTROLE[[#This Row],[KM - Inicio]]</f>
        <v>0</v>
      </c>
      <c r="AP889" s="105">
        <f>BS_CONTROLE[[#This Row],[KM - Inicio]]</f>
        <v>0</v>
      </c>
      <c r="AQ889" s="108"/>
      <c r="AR889" s="108"/>
      <c r="AS889" s="108"/>
      <c r="AT889" s="135"/>
      <c r="AU889" s="135"/>
      <c r="AV889" s="13"/>
      <c r="AW889" s="13"/>
      <c r="AX889" s="176" t="str">
        <f>IF(D889="","*",IFERROR(IF(ISODD(COUNT(AR889:AW889)),"ERRO",SUM((AS889-AR889),(AU889-AT889),(AW889-AV889))),"ERRO"))</f>
        <v>*</v>
      </c>
      <c r="AY889" s="153"/>
      <c r="AZ889" s="109"/>
      <c r="BA889" s="9" t="str">
        <f>IFERROR(_xlfn.XLOOKUP(AH889, BS_ATIVIDADE[ATIVIDADE],BS_ATIVIDADE[UNIDADE] ), "*")</f>
        <v>*</v>
      </c>
      <c r="BB889" s="12" t="str" cm="1">
        <f t="array" ref="BB8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89" s="12" t="str" cm="1">
        <f t="array" ref="BC8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89" s="10" t="str" cm="1">
        <f t="array" ref="BD8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89" s="150"/>
      <c r="BF889" s="15"/>
      <c r="BG889" s="16"/>
      <c r="BH889" s="16"/>
      <c r="BI889" s="16"/>
      <c r="BJ889" s="17"/>
      <c r="BK889" s="15"/>
      <c r="BL889" s="130"/>
      <c r="BM889" s="130"/>
      <c r="BN889" s="130"/>
      <c r="BO889" s="17"/>
      <c r="BP889" s="11" t="str">
        <f t="shared" si="45"/>
        <v>Aderente</v>
      </c>
      <c r="BQ889" s="18" t="str">
        <f>IF(OR(B889="",E889=""),"*",AX889/O889)</f>
        <v>*</v>
      </c>
      <c r="BR889" s="18" t="str">
        <f>IF(OR(B889="",E889=""),"*",AZ889/P889)</f>
        <v>*</v>
      </c>
      <c r="BS889" s="210" t="str">
        <f t="shared" si="46"/>
        <v/>
      </c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</row>
    <row r="890" spans="1:122">
      <c r="A890" s="45" t="str">
        <f t="shared" si="44"/>
        <v/>
      </c>
      <c r="B890" s="102"/>
      <c r="C890" s="134" t="str">
        <f>IF(BS_CONTROLE[[#This Row],[DATA]]="","",WEEKNUM(BS_CONTROLE[[#This Row],[DATA]]))</f>
        <v/>
      </c>
      <c r="D890" s="104"/>
      <c r="E890" s="126"/>
      <c r="F890" s="142" t="str">
        <f>IF(D890="","*",VLOOKUP(E890,BS_ATIVIDADE[],3,FALSE))</f>
        <v>*</v>
      </c>
      <c r="G890" s="106"/>
      <c r="H890" s="106"/>
      <c r="I890" s="105"/>
      <c r="J890" s="105"/>
      <c r="K890" s="105"/>
      <c r="L890" s="127" t="str" cm="1">
        <f t="array" ref="L8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0" s="127" t="str" cm="1">
        <f t="array" ref="M8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0" s="106"/>
      <c r="O890" s="106"/>
      <c r="P890" s="105"/>
      <c r="Q890" s="9" t="str">
        <f>IF(E890=0, "*", IFERROR(_xlfn.XLOOKUP(E890, BS_ATIVIDADE[ATIVIDADE], BS_ATIVIDADE[UNIDADE]), "*"))</f>
        <v>*</v>
      </c>
      <c r="R890" s="128" t="str" cm="1">
        <f t="array" ref="R8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0" s="128" t="str" cm="1">
        <f t="array" ref="S8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0" s="10" t="str" cm="1">
        <f t="array" ref="T8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0" s="105"/>
      <c r="V890" s="151"/>
      <c r="W890" s="104"/>
      <c r="X890" s="129"/>
      <c r="Y890" s="104"/>
      <c r="Z890" s="105"/>
      <c r="AA890" s="103"/>
      <c r="AB890" s="152"/>
      <c r="AC890" s="107"/>
      <c r="AD890" s="105"/>
      <c r="AE890" s="105"/>
      <c r="AF890" s="105"/>
      <c r="AG890" s="14"/>
      <c r="AH890" s="126" t="str">
        <f>IF(BS_CONTROLE[[#This Row],[Atividade]]=0, "-", BS_CONTROLE[[#This Row],[Atividade]])</f>
        <v>-</v>
      </c>
      <c r="AI890" s="8" t="str">
        <f>IF(BS_CONTROLE[[#This Row],[Atividade]]=0, "-", BS_CONTROLE[[#This Row],[Atividade]])</f>
        <v>-</v>
      </c>
      <c r="AJ890" s="30">
        <f>BS_CONTROLE[[#This Row],[Local - Partida]]</f>
        <v>0</v>
      </c>
      <c r="AK890" s="30">
        <f>BS_CONTROLE[[#This Row],[Local - Encerramento]]</f>
        <v>0</v>
      </c>
      <c r="AL890" s="105" t="str">
        <f>IF(BS_CONTROLE[[#This Row],[Entre - Estações]]=0, "-", BS_CONTROLE[[#This Row],[Entre - Estações]])</f>
        <v>-</v>
      </c>
      <c r="AM890" s="105" t="str">
        <f>IF(BS_CONTROLE[[#This Row],[SB]]=0, "-", BS_CONTROLE[[#This Row],[SB]])</f>
        <v>-</v>
      </c>
      <c r="AN890" s="105" t="str">
        <f>IF(BS_CONTROLE[[#This Row],[SUB]]=0, "-", BS_CONTROLE[[#This Row],[SUB]])</f>
        <v>-</v>
      </c>
      <c r="AO890" s="105">
        <f>BS_CONTROLE[[#This Row],[KM - Inicio]]</f>
        <v>0</v>
      </c>
      <c r="AP890" s="105">
        <f>BS_CONTROLE[[#This Row],[KM - Inicio]]</f>
        <v>0</v>
      </c>
      <c r="AQ890" s="108"/>
      <c r="AR890" s="108"/>
      <c r="AS890" s="108"/>
      <c r="AT890" s="135"/>
      <c r="AU890" s="135"/>
      <c r="AV890" s="13"/>
      <c r="AW890" s="13"/>
      <c r="AX890" s="176" t="str">
        <f>IF(D890="","*",IFERROR(IF(ISODD(COUNT(AR890:AW890)),"ERRO",SUM((AS890-AR890),(AU890-AT890),(AW890-AV890))),"ERRO"))</f>
        <v>*</v>
      </c>
      <c r="AY890" s="153"/>
      <c r="AZ890" s="109"/>
      <c r="BA890" s="9" t="str">
        <f>IFERROR(_xlfn.XLOOKUP(AH890, BS_ATIVIDADE[ATIVIDADE],BS_ATIVIDADE[UNIDADE] ), "*")</f>
        <v>*</v>
      </c>
      <c r="BB890" s="12" t="str" cm="1">
        <f t="array" ref="BB8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0" s="12" t="str" cm="1">
        <f t="array" ref="BC8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0" s="10" t="str" cm="1">
        <f t="array" ref="BD8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0" s="150"/>
      <c r="BF890" s="15"/>
      <c r="BG890" s="16"/>
      <c r="BH890" s="16"/>
      <c r="BI890" s="16"/>
      <c r="BJ890" s="17"/>
      <c r="BK890" s="15"/>
      <c r="BL890" s="130"/>
      <c r="BM890" s="130"/>
      <c r="BN890" s="130"/>
      <c r="BO890" s="17"/>
      <c r="BP890" s="11" t="str">
        <f t="shared" si="45"/>
        <v>Aderente</v>
      </c>
      <c r="BQ890" s="18" t="str">
        <f>IF(OR(B890="",E890=""),"*",AX890/O890)</f>
        <v>*</v>
      </c>
      <c r="BR890" s="18" t="str">
        <f>IF(OR(B890="",E890=""),"*",AZ890/P890)</f>
        <v>*</v>
      </c>
      <c r="BS890" s="210" t="str">
        <f t="shared" si="46"/>
        <v/>
      </c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</row>
    <row r="891" spans="1:122">
      <c r="A891" s="45" t="str">
        <f t="shared" si="44"/>
        <v/>
      </c>
      <c r="B891" s="102"/>
      <c r="C891" s="134" t="str">
        <f>IF(BS_CONTROLE[[#This Row],[DATA]]="","",WEEKNUM(BS_CONTROLE[[#This Row],[DATA]]))</f>
        <v/>
      </c>
      <c r="D891" s="104"/>
      <c r="E891" s="126"/>
      <c r="F891" s="142" t="str">
        <f>IF(D891="","*",VLOOKUP(E891,BS_ATIVIDADE[],3,FALSE))</f>
        <v>*</v>
      </c>
      <c r="G891" s="106"/>
      <c r="H891" s="106"/>
      <c r="I891" s="105"/>
      <c r="J891" s="105"/>
      <c r="K891" s="105"/>
      <c r="L891" s="127" t="str" cm="1">
        <f t="array" ref="L8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1" s="127" t="str" cm="1">
        <f t="array" ref="M8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1" s="106"/>
      <c r="O891" s="106"/>
      <c r="P891" s="105"/>
      <c r="Q891" s="9" t="str">
        <f>IF(E891=0, "*", IFERROR(_xlfn.XLOOKUP(E891, BS_ATIVIDADE[ATIVIDADE], BS_ATIVIDADE[UNIDADE]), "*"))</f>
        <v>*</v>
      </c>
      <c r="R891" s="128" t="str" cm="1">
        <f t="array" ref="R8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1" s="128" t="str" cm="1">
        <f t="array" ref="S8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1" s="10" t="str" cm="1">
        <f t="array" ref="T8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1" s="105"/>
      <c r="V891" s="151"/>
      <c r="W891" s="104"/>
      <c r="X891" s="129"/>
      <c r="Y891" s="104"/>
      <c r="Z891" s="105"/>
      <c r="AA891" s="103"/>
      <c r="AB891" s="152"/>
      <c r="AC891" s="107"/>
      <c r="AD891" s="105"/>
      <c r="AE891" s="105"/>
      <c r="AF891" s="105"/>
      <c r="AG891" s="14"/>
      <c r="AH891" s="126" t="str">
        <f>IF(BS_CONTROLE[[#This Row],[Atividade]]=0, "-", BS_CONTROLE[[#This Row],[Atividade]])</f>
        <v>-</v>
      </c>
      <c r="AI891" s="8" t="str">
        <f>IF(BS_CONTROLE[[#This Row],[Atividade]]=0, "-", BS_CONTROLE[[#This Row],[Atividade]])</f>
        <v>-</v>
      </c>
      <c r="AJ891" s="30">
        <f>BS_CONTROLE[[#This Row],[Local - Partida]]</f>
        <v>0</v>
      </c>
      <c r="AK891" s="30">
        <f>BS_CONTROLE[[#This Row],[Local - Encerramento]]</f>
        <v>0</v>
      </c>
      <c r="AL891" s="105" t="str">
        <f>IF(BS_CONTROLE[[#This Row],[Entre - Estações]]=0, "-", BS_CONTROLE[[#This Row],[Entre - Estações]])</f>
        <v>-</v>
      </c>
      <c r="AM891" s="105" t="str">
        <f>IF(BS_CONTROLE[[#This Row],[SB]]=0, "-", BS_CONTROLE[[#This Row],[SB]])</f>
        <v>-</v>
      </c>
      <c r="AN891" s="105" t="str">
        <f>IF(BS_CONTROLE[[#This Row],[SUB]]=0, "-", BS_CONTROLE[[#This Row],[SUB]])</f>
        <v>-</v>
      </c>
      <c r="AO891" s="105">
        <f>BS_CONTROLE[[#This Row],[KM - Inicio]]</f>
        <v>0</v>
      </c>
      <c r="AP891" s="105">
        <f>BS_CONTROLE[[#This Row],[KM - Inicio]]</f>
        <v>0</v>
      </c>
      <c r="AQ891" s="108"/>
      <c r="AR891" s="108"/>
      <c r="AS891" s="108"/>
      <c r="AT891" s="135"/>
      <c r="AU891" s="135"/>
      <c r="AV891" s="13"/>
      <c r="AW891" s="13"/>
      <c r="AX891" s="176" t="str">
        <f>IF(D891="","*",IFERROR(IF(ISODD(COUNT(AR891:AW891)),"ERRO",SUM((AS891-AR891),(AU891-AT891),(AW891-AV891))),"ERRO"))</f>
        <v>*</v>
      </c>
      <c r="AY891" s="153"/>
      <c r="AZ891" s="109"/>
      <c r="BA891" s="9" t="str">
        <f>IFERROR(_xlfn.XLOOKUP(AH891, BS_ATIVIDADE[ATIVIDADE],BS_ATIVIDADE[UNIDADE] ), "*")</f>
        <v>*</v>
      </c>
      <c r="BB891" s="12" t="str" cm="1">
        <f t="array" ref="BB8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1" s="12" t="str" cm="1">
        <f t="array" ref="BC8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1" s="10" t="str" cm="1">
        <f t="array" ref="BD8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1" s="150"/>
      <c r="BF891" s="15"/>
      <c r="BG891" s="16"/>
      <c r="BH891" s="16"/>
      <c r="BI891" s="16"/>
      <c r="BJ891" s="17"/>
      <c r="BK891" s="15"/>
      <c r="BL891" s="130"/>
      <c r="BM891" s="130"/>
      <c r="BN891" s="130"/>
      <c r="BO891" s="17"/>
      <c r="BP891" s="11" t="str">
        <f t="shared" si="45"/>
        <v>Aderente</v>
      </c>
      <c r="BQ891" s="18" t="str">
        <f>IF(OR(B891="",E891=""),"*",AX891/O891)</f>
        <v>*</v>
      </c>
      <c r="BR891" s="18" t="str">
        <f>IF(OR(B891="",E891=""),"*",AZ891/P891)</f>
        <v>*</v>
      </c>
      <c r="BS891" s="210" t="str">
        <f t="shared" si="46"/>
        <v/>
      </c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</row>
    <row r="892" spans="1:122">
      <c r="A892" s="45" t="str">
        <f t="shared" si="44"/>
        <v/>
      </c>
      <c r="B892" s="102"/>
      <c r="C892" s="134" t="str">
        <f>IF(BS_CONTROLE[[#This Row],[DATA]]="","",WEEKNUM(BS_CONTROLE[[#This Row],[DATA]]))</f>
        <v/>
      </c>
      <c r="D892" s="104"/>
      <c r="E892" s="126"/>
      <c r="F892" s="142" t="str">
        <f>IF(D892="","*",VLOOKUP(E892,BS_ATIVIDADE[],3,FALSE))</f>
        <v>*</v>
      </c>
      <c r="G892" s="106"/>
      <c r="H892" s="106"/>
      <c r="I892" s="105"/>
      <c r="J892" s="105"/>
      <c r="K892" s="105"/>
      <c r="L892" s="127" t="str" cm="1">
        <f t="array" ref="L8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2" s="127" t="str" cm="1">
        <f t="array" ref="M8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2" s="106"/>
      <c r="O892" s="106"/>
      <c r="P892" s="105"/>
      <c r="Q892" s="9" t="str">
        <f>IF(E892=0, "*", IFERROR(_xlfn.XLOOKUP(E892, BS_ATIVIDADE[ATIVIDADE], BS_ATIVIDADE[UNIDADE]), "*"))</f>
        <v>*</v>
      </c>
      <c r="R892" s="128" t="str" cm="1">
        <f t="array" ref="R8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2" s="128" t="str" cm="1">
        <f t="array" ref="S8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2" s="10" t="str" cm="1">
        <f t="array" ref="T8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2" s="105"/>
      <c r="V892" s="151"/>
      <c r="W892" s="104"/>
      <c r="X892" s="129"/>
      <c r="Y892" s="104"/>
      <c r="Z892" s="105"/>
      <c r="AA892" s="103"/>
      <c r="AB892" s="152"/>
      <c r="AC892" s="107"/>
      <c r="AD892" s="105"/>
      <c r="AE892" s="105"/>
      <c r="AF892" s="105"/>
      <c r="AG892" s="14"/>
      <c r="AH892" s="126" t="str">
        <f>IF(BS_CONTROLE[[#This Row],[Atividade]]=0, "-", BS_CONTROLE[[#This Row],[Atividade]])</f>
        <v>-</v>
      </c>
      <c r="AI892" s="8" t="str">
        <f>IF(BS_CONTROLE[[#This Row],[Atividade]]=0, "-", BS_CONTROLE[[#This Row],[Atividade]])</f>
        <v>-</v>
      </c>
      <c r="AJ892" s="30">
        <f>BS_CONTROLE[[#This Row],[Local - Partida]]</f>
        <v>0</v>
      </c>
      <c r="AK892" s="30">
        <f>BS_CONTROLE[[#This Row],[Local - Encerramento]]</f>
        <v>0</v>
      </c>
      <c r="AL892" s="105" t="str">
        <f>IF(BS_CONTROLE[[#This Row],[Entre - Estações]]=0, "-", BS_CONTROLE[[#This Row],[Entre - Estações]])</f>
        <v>-</v>
      </c>
      <c r="AM892" s="105" t="str">
        <f>IF(BS_CONTROLE[[#This Row],[SB]]=0, "-", BS_CONTROLE[[#This Row],[SB]])</f>
        <v>-</v>
      </c>
      <c r="AN892" s="105" t="str">
        <f>IF(BS_CONTROLE[[#This Row],[SUB]]=0, "-", BS_CONTROLE[[#This Row],[SUB]])</f>
        <v>-</v>
      </c>
      <c r="AO892" s="105">
        <f>BS_CONTROLE[[#This Row],[KM - Inicio]]</f>
        <v>0</v>
      </c>
      <c r="AP892" s="105">
        <f>BS_CONTROLE[[#This Row],[KM - Inicio]]</f>
        <v>0</v>
      </c>
      <c r="AQ892" s="108"/>
      <c r="AR892" s="108"/>
      <c r="AS892" s="108"/>
      <c r="AT892" s="135"/>
      <c r="AU892" s="135"/>
      <c r="AV892" s="13"/>
      <c r="AW892" s="13"/>
      <c r="AX892" s="176" t="str">
        <f>IF(D892="","*",IFERROR(IF(ISODD(COUNT(AR892:AW892)),"ERRO",SUM((AS892-AR892),(AU892-AT892),(AW892-AV892))),"ERRO"))</f>
        <v>*</v>
      </c>
      <c r="AY892" s="153"/>
      <c r="AZ892" s="109"/>
      <c r="BA892" s="9" t="str">
        <f>IFERROR(_xlfn.XLOOKUP(AH892, BS_ATIVIDADE[ATIVIDADE],BS_ATIVIDADE[UNIDADE] ), "*")</f>
        <v>*</v>
      </c>
      <c r="BB892" s="12" t="str" cm="1">
        <f t="array" ref="BB8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2" s="12" t="str" cm="1">
        <f t="array" ref="BC8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2" s="10" t="str" cm="1">
        <f t="array" ref="BD8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2" s="150"/>
      <c r="BF892" s="15"/>
      <c r="BG892" s="16"/>
      <c r="BH892" s="16"/>
      <c r="BI892" s="16"/>
      <c r="BJ892" s="17"/>
      <c r="BK892" s="15"/>
      <c r="BL892" s="130"/>
      <c r="BM892" s="130"/>
      <c r="BN892" s="130"/>
      <c r="BO892" s="17"/>
      <c r="BP892" s="11" t="str">
        <f t="shared" si="45"/>
        <v>Aderente</v>
      </c>
      <c r="BQ892" s="18" t="str">
        <f>IF(OR(B892="",E892=""),"*",AX892/O892)</f>
        <v>*</v>
      </c>
      <c r="BR892" s="18" t="str">
        <f>IF(OR(B892="",E892=""),"*",AZ892/P892)</f>
        <v>*</v>
      </c>
      <c r="BS892" s="210" t="str">
        <f t="shared" si="46"/>
        <v/>
      </c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</row>
    <row r="893" spans="1:122">
      <c r="A893" s="45" t="str">
        <f t="shared" si="44"/>
        <v/>
      </c>
      <c r="B893" s="102"/>
      <c r="C893" s="134" t="str">
        <f>IF(BS_CONTROLE[[#This Row],[DATA]]="","",WEEKNUM(BS_CONTROLE[[#This Row],[DATA]]))</f>
        <v/>
      </c>
      <c r="D893" s="104"/>
      <c r="E893" s="126"/>
      <c r="F893" s="142" t="str">
        <f>IF(D893="","*",VLOOKUP(E893,BS_ATIVIDADE[],3,FALSE))</f>
        <v>*</v>
      </c>
      <c r="G893" s="106"/>
      <c r="H893" s="106"/>
      <c r="I893" s="105"/>
      <c r="J893" s="105"/>
      <c r="K893" s="105"/>
      <c r="L893" s="127" t="str" cm="1">
        <f t="array" ref="L8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3" s="127" t="str" cm="1">
        <f t="array" ref="M8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3" s="106"/>
      <c r="O893" s="106"/>
      <c r="P893" s="105"/>
      <c r="Q893" s="9" t="str">
        <f>IF(E893=0, "*", IFERROR(_xlfn.XLOOKUP(E893, BS_ATIVIDADE[ATIVIDADE], BS_ATIVIDADE[UNIDADE]), "*"))</f>
        <v>*</v>
      </c>
      <c r="R893" s="128" t="str" cm="1">
        <f t="array" ref="R8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3" s="128" t="str" cm="1">
        <f t="array" ref="S8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3" s="10" t="str" cm="1">
        <f t="array" ref="T8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3" s="105"/>
      <c r="V893" s="151"/>
      <c r="W893" s="104"/>
      <c r="X893" s="129"/>
      <c r="Y893" s="104"/>
      <c r="Z893" s="105"/>
      <c r="AA893" s="103"/>
      <c r="AB893" s="152"/>
      <c r="AC893" s="107"/>
      <c r="AD893" s="105"/>
      <c r="AE893" s="105"/>
      <c r="AF893" s="105"/>
      <c r="AG893" s="14"/>
      <c r="AH893" s="126" t="str">
        <f>IF(BS_CONTROLE[[#This Row],[Atividade]]=0, "-", BS_CONTROLE[[#This Row],[Atividade]])</f>
        <v>-</v>
      </c>
      <c r="AI893" s="8" t="str">
        <f>IF(BS_CONTROLE[[#This Row],[Atividade]]=0, "-", BS_CONTROLE[[#This Row],[Atividade]])</f>
        <v>-</v>
      </c>
      <c r="AJ893" s="30">
        <f>BS_CONTROLE[[#This Row],[Local - Partida]]</f>
        <v>0</v>
      </c>
      <c r="AK893" s="30">
        <f>BS_CONTROLE[[#This Row],[Local - Encerramento]]</f>
        <v>0</v>
      </c>
      <c r="AL893" s="105" t="str">
        <f>IF(BS_CONTROLE[[#This Row],[Entre - Estações]]=0, "-", BS_CONTROLE[[#This Row],[Entre - Estações]])</f>
        <v>-</v>
      </c>
      <c r="AM893" s="105" t="str">
        <f>IF(BS_CONTROLE[[#This Row],[SB]]=0, "-", BS_CONTROLE[[#This Row],[SB]])</f>
        <v>-</v>
      </c>
      <c r="AN893" s="105" t="str">
        <f>IF(BS_CONTROLE[[#This Row],[SUB]]=0, "-", BS_CONTROLE[[#This Row],[SUB]])</f>
        <v>-</v>
      </c>
      <c r="AO893" s="105">
        <f>BS_CONTROLE[[#This Row],[KM - Inicio]]</f>
        <v>0</v>
      </c>
      <c r="AP893" s="105">
        <f>BS_CONTROLE[[#This Row],[KM - Inicio]]</f>
        <v>0</v>
      </c>
      <c r="AQ893" s="108"/>
      <c r="AR893" s="108"/>
      <c r="AS893" s="108"/>
      <c r="AT893" s="135"/>
      <c r="AU893" s="135"/>
      <c r="AV893" s="13"/>
      <c r="AW893" s="13"/>
      <c r="AX893" s="176" t="str">
        <f>IF(D893="","*",IFERROR(IF(ISODD(COUNT(AR893:AW893)),"ERRO",SUM((AS893-AR893),(AU893-AT893),(AW893-AV893))),"ERRO"))</f>
        <v>*</v>
      </c>
      <c r="AY893" s="153"/>
      <c r="AZ893" s="109"/>
      <c r="BA893" s="9" t="str">
        <f>IFERROR(_xlfn.XLOOKUP(AH893, BS_ATIVIDADE[ATIVIDADE],BS_ATIVIDADE[UNIDADE] ), "*")</f>
        <v>*</v>
      </c>
      <c r="BB893" s="12" t="str" cm="1">
        <f t="array" ref="BB8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3" s="12" t="str" cm="1">
        <f t="array" ref="BC8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3" s="10" t="str" cm="1">
        <f t="array" ref="BD8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3" s="150"/>
      <c r="BF893" s="15"/>
      <c r="BG893" s="16"/>
      <c r="BH893" s="16"/>
      <c r="BI893" s="16"/>
      <c r="BJ893" s="17"/>
      <c r="BK893" s="15"/>
      <c r="BL893" s="130"/>
      <c r="BM893" s="130"/>
      <c r="BN893" s="130"/>
      <c r="BO893" s="17"/>
      <c r="BP893" s="11" t="str">
        <f t="shared" si="45"/>
        <v>Aderente</v>
      </c>
      <c r="BQ893" s="18" t="str">
        <f>IF(OR(B893="",E893=""),"*",AX893/O893)</f>
        <v>*</v>
      </c>
      <c r="BR893" s="18" t="str">
        <f>IF(OR(B893="",E893=""),"*",AZ893/P893)</f>
        <v>*</v>
      </c>
      <c r="BS893" s="210" t="str">
        <f t="shared" si="46"/>
        <v/>
      </c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</row>
    <row r="894" spans="1:122">
      <c r="A894" s="45" t="str">
        <f t="shared" si="44"/>
        <v/>
      </c>
      <c r="B894" s="102"/>
      <c r="C894" s="134" t="str">
        <f>IF(BS_CONTROLE[[#This Row],[DATA]]="","",WEEKNUM(BS_CONTROLE[[#This Row],[DATA]]))</f>
        <v/>
      </c>
      <c r="D894" s="104"/>
      <c r="E894" s="126"/>
      <c r="F894" s="142" t="str">
        <f>IF(D894="","*",VLOOKUP(E894,BS_ATIVIDADE[],3,FALSE))</f>
        <v>*</v>
      </c>
      <c r="G894" s="106"/>
      <c r="H894" s="106"/>
      <c r="I894" s="105"/>
      <c r="J894" s="105"/>
      <c r="K894" s="105"/>
      <c r="L894" s="127" t="str" cm="1">
        <f t="array" ref="L8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4" s="127" t="str" cm="1">
        <f t="array" ref="M8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4" s="106"/>
      <c r="O894" s="106"/>
      <c r="P894" s="105"/>
      <c r="Q894" s="9" t="str">
        <f>IF(E894=0, "*", IFERROR(_xlfn.XLOOKUP(E894, BS_ATIVIDADE[ATIVIDADE], BS_ATIVIDADE[UNIDADE]), "*"))</f>
        <v>*</v>
      </c>
      <c r="R894" s="128" t="str" cm="1">
        <f t="array" ref="R8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4" s="128" t="str" cm="1">
        <f t="array" ref="S8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4" s="10" t="str" cm="1">
        <f t="array" ref="T8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4" s="105"/>
      <c r="V894" s="151"/>
      <c r="W894" s="104"/>
      <c r="X894" s="129"/>
      <c r="Y894" s="104"/>
      <c r="Z894" s="105"/>
      <c r="AA894" s="103"/>
      <c r="AB894" s="152"/>
      <c r="AC894" s="107"/>
      <c r="AD894" s="105"/>
      <c r="AE894" s="105"/>
      <c r="AF894" s="105"/>
      <c r="AG894" s="14"/>
      <c r="AH894" s="126" t="str">
        <f>IF(BS_CONTROLE[[#This Row],[Atividade]]=0, "-", BS_CONTROLE[[#This Row],[Atividade]])</f>
        <v>-</v>
      </c>
      <c r="AI894" s="8" t="str">
        <f>IF(BS_CONTROLE[[#This Row],[Atividade]]=0, "-", BS_CONTROLE[[#This Row],[Atividade]])</f>
        <v>-</v>
      </c>
      <c r="AJ894" s="30">
        <f>BS_CONTROLE[[#This Row],[Local - Partida]]</f>
        <v>0</v>
      </c>
      <c r="AK894" s="30">
        <f>BS_CONTROLE[[#This Row],[Local - Encerramento]]</f>
        <v>0</v>
      </c>
      <c r="AL894" s="105" t="str">
        <f>IF(BS_CONTROLE[[#This Row],[Entre - Estações]]=0, "-", BS_CONTROLE[[#This Row],[Entre - Estações]])</f>
        <v>-</v>
      </c>
      <c r="AM894" s="105" t="str">
        <f>IF(BS_CONTROLE[[#This Row],[SB]]=0, "-", BS_CONTROLE[[#This Row],[SB]])</f>
        <v>-</v>
      </c>
      <c r="AN894" s="105" t="str">
        <f>IF(BS_CONTROLE[[#This Row],[SUB]]=0, "-", BS_CONTROLE[[#This Row],[SUB]])</f>
        <v>-</v>
      </c>
      <c r="AO894" s="105">
        <f>BS_CONTROLE[[#This Row],[KM - Inicio]]</f>
        <v>0</v>
      </c>
      <c r="AP894" s="105">
        <f>BS_CONTROLE[[#This Row],[KM - Inicio]]</f>
        <v>0</v>
      </c>
      <c r="AQ894" s="108"/>
      <c r="AR894" s="108"/>
      <c r="AS894" s="108"/>
      <c r="AT894" s="135"/>
      <c r="AU894" s="135"/>
      <c r="AV894" s="13"/>
      <c r="AW894" s="13"/>
      <c r="AX894" s="176" t="str">
        <f>IF(D894="","*",IFERROR(IF(ISODD(COUNT(AR894:AW894)),"ERRO",SUM((AS894-AR894),(AU894-AT894),(AW894-AV894))),"ERRO"))</f>
        <v>*</v>
      </c>
      <c r="AY894" s="153"/>
      <c r="AZ894" s="109"/>
      <c r="BA894" s="9" t="str">
        <f>IFERROR(_xlfn.XLOOKUP(AH894, BS_ATIVIDADE[ATIVIDADE],BS_ATIVIDADE[UNIDADE] ), "*")</f>
        <v>*</v>
      </c>
      <c r="BB894" s="12" t="str" cm="1">
        <f t="array" ref="BB8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4" s="12" t="str" cm="1">
        <f t="array" ref="BC8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4" s="10" t="str" cm="1">
        <f t="array" ref="BD8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4" s="150"/>
      <c r="BF894" s="15"/>
      <c r="BG894" s="16"/>
      <c r="BH894" s="16"/>
      <c r="BI894" s="16"/>
      <c r="BJ894" s="17"/>
      <c r="BK894" s="15"/>
      <c r="BL894" s="130"/>
      <c r="BM894" s="130"/>
      <c r="BN894" s="130"/>
      <c r="BO894" s="17"/>
      <c r="BP894" s="11" t="str">
        <f t="shared" si="45"/>
        <v>Aderente</v>
      </c>
      <c r="BQ894" s="18" t="str">
        <f>IF(OR(B894="",E894=""),"*",AX894/O894)</f>
        <v>*</v>
      </c>
      <c r="BR894" s="18" t="str">
        <f>IF(OR(B894="",E894=""),"*",AZ894/P894)</f>
        <v>*</v>
      </c>
      <c r="BS894" s="210" t="str">
        <f t="shared" si="46"/>
        <v/>
      </c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</row>
    <row r="895" spans="1:122">
      <c r="A895" s="45" t="str">
        <f t="shared" ref="A895:A958" si="47">D895&amp;B895</f>
        <v/>
      </c>
      <c r="B895" s="102"/>
      <c r="C895" s="134" t="str">
        <f>IF(BS_CONTROLE[[#This Row],[DATA]]="","",WEEKNUM(BS_CONTROLE[[#This Row],[DATA]]))</f>
        <v/>
      </c>
      <c r="D895" s="104"/>
      <c r="E895" s="126"/>
      <c r="F895" s="142" t="str">
        <f>IF(D895="","*",VLOOKUP(E895,BS_ATIVIDADE[],3,FALSE))</f>
        <v>*</v>
      </c>
      <c r="G895" s="106"/>
      <c r="H895" s="106"/>
      <c r="I895" s="105"/>
      <c r="J895" s="105"/>
      <c r="K895" s="105"/>
      <c r="L895" s="127" t="str" cm="1">
        <f t="array" ref="L8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5" s="127" t="str" cm="1">
        <f t="array" ref="M8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5" s="106"/>
      <c r="O895" s="106"/>
      <c r="P895" s="105"/>
      <c r="Q895" s="9" t="str">
        <f>IF(E895=0, "*", IFERROR(_xlfn.XLOOKUP(E895, BS_ATIVIDADE[ATIVIDADE], BS_ATIVIDADE[UNIDADE]), "*"))</f>
        <v>*</v>
      </c>
      <c r="R895" s="128" t="str" cm="1">
        <f t="array" ref="R8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5" s="128" t="str" cm="1">
        <f t="array" ref="S8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5" s="10" t="str" cm="1">
        <f t="array" ref="T8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5" s="105"/>
      <c r="V895" s="151"/>
      <c r="W895" s="104"/>
      <c r="X895" s="129"/>
      <c r="Y895" s="104"/>
      <c r="Z895" s="105"/>
      <c r="AA895" s="103"/>
      <c r="AB895" s="152"/>
      <c r="AC895" s="107"/>
      <c r="AD895" s="105"/>
      <c r="AE895" s="105"/>
      <c r="AF895" s="105"/>
      <c r="AG895" s="14"/>
      <c r="AH895" s="126" t="str">
        <f>IF(BS_CONTROLE[[#This Row],[Atividade]]=0, "-", BS_CONTROLE[[#This Row],[Atividade]])</f>
        <v>-</v>
      </c>
      <c r="AI895" s="8" t="str">
        <f>IF(BS_CONTROLE[[#This Row],[Atividade]]=0, "-", BS_CONTROLE[[#This Row],[Atividade]])</f>
        <v>-</v>
      </c>
      <c r="AJ895" s="30">
        <f>BS_CONTROLE[[#This Row],[Local - Partida]]</f>
        <v>0</v>
      </c>
      <c r="AK895" s="30">
        <f>BS_CONTROLE[[#This Row],[Local - Encerramento]]</f>
        <v>0</v>
      </c>
      <c r="AL895" s="105" t="str">
        <f>IF(BS_CONTROLE[[#This Row],[Entre - Estações]]=0, "-", BS_CONTROLE[[#This Row],[Entre - Estações]])</f>
        <v>-</v>
      </c>
      <c r="AM895" s="105" t="str">
        <f>IF(BS_CONTROLE[[#This Row],[SB]]=0, "-", BS_CONTROLE[[#This Row],[SB]])</f>
        <v>-</v>
      </c>
      <c r="AN895" s="105" t="str">
        <f>IF(BS_CONTROLE[[#This Row],[SUB]]=0, "-", BS_CONTROLE[[#This Row],[SUB]])</f>
        <v>-</v>
      </c>
      <c r="AO895" s="105">
        <f>BS_CONTROLE[[#This Row],[KM - Inicio]]</f>
        <v>0</v>
      </c>
      <c r="AP895" s="105">
        <f>BS_CONTROLE[[#This Row],[KM - Inicio]]</f>
        <v>0</v>
      </c>
      <c r="AQ895" s="108"/>
      <c r="AR895" s="108"/>
      <c r="AS895" s="108"/>
      <c r="AT895" s="135"/>
      <c r="AU895" s="135"/>
      <c r="AV895" s="13"/>
      <c r="AW895" s="13"/>
      <c r="AX895" s="176" t="str">
        <f>IF(D895="","*",IFERROR(IF(ISODD(COUNT(AR895:AW895)),"ERRO",SUM((AS895-AR895),(AU895-AT895),(AW895-AV895))),"ERRO"))</f>
        <v>*</v>
      </c>
      <c r="AY895" s="153"/>
      <c r="AZ895" s="109"/>
      <c r="BA895" s="9" t="str">
        <f>IFERROR(_xlfn.XLOOKUP(AH895, BS_ATIVIDADE[ATIVIDADE],BS_ATIVIDADE[UNIDADE] ), "*")</f>
        <v>*</v>
      </c>
      <c r="BB895" s="12" t="str" cm="1">
        <f t="array" ref="BB8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5" s="12" t="str" cm="1">
        <f t="array" ref="BC8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5" s="10" t="str" cm="1">
        <f t="array" ref="BD8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5" s="150"/>
      <c r="BF895" s="15"/>
      <c r="BG895" s="16"/>
      <c r="BH895" s="16"/>
      <c r="BI895" s="16"/>
      <c r="BJ895" s="17"/>
      <c r="BK895" s="15"/>
      <c r="BL895" s="130"/>
      <c r="BM895" s="130"/>
      <c r="BN895" s="130"/>
      <c r="BO895" s="17"/>
      <c r="BP895" s="11" t="str">
        <f t="shared" ref="BP895:BP958" si="48">IF(AND(BQ895&lt;1,BR895&lt;1),"Produção e Intervalo",IF(BQ895&lt;1,"Intervalo",IF(BR895&lt;1,"Produção","Aderente")))</f>
        <v>Aderente</v>
      </c>
      <c r="BQ895" s="18" t="str">
        <f>IF(OR(B895="",E895=""),"*",AX895/O895)</f>
        <v>*</v>
      </c>
      <c r="BR895" s="18" t="str">
        <f>IF(OR(B895="",E895=""),"*",AZ895/P895)</f>
        <v>*</v>
      </c>
      <c r="BS895" s="210" t="str">
        <f t="shared" ref="BS895:BS958" si="49">IF(BM895="","",SUBSTITUTE(BL895," ","")&amp;SUBSTITUTE(BM895," ",""))</f>
        <v/>
      </c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</row>
    <row r="896" spans="1:122">
      <c r="A896" s="45" t="str">
        <f t="shared" si="47"/>
        <v/>
      </c>
      <c r="B896" s="102"/>
      <c r="C896" s="134" t="str">
        <f>IF(BS_CONTROLE[[#This Row],[DATA]]="","",WEEKNUM(BS_CONTROLE[[#This Row],[DATA]]))</f>
        <v/>
      </c>
      <c r="D896" s="104"/>
      <c r="E896" s="126"/>
      <c r="F896" s="142" t="str">
        <f>IF(D896="","*",VLOOKUP(E896,BS_ATIVIDADE[],3,FALSE))</f>
        <v>*</v>
      </c>
      <c r="G896" s="106"/>
      <c r="H896" s="106"/>
      <c r="I896" s="105"/>
      <c r="J896" s="105"/>
      <c r="K896" s="105"/>
      <c r="L896" s="127" t="str" cm="1">
        <f t="array" ref="L8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6" s="127" t="str" cm="1">
        <f t="array" ref="M8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6" s="106"/>
      <c r="O896" s="106"/>
      <c r="P896" s="105"/>
      <c r="Q896" s="9" t="str">
        <f>IF(E896=0, "*", IFERROR(_xlfn.XLOOKUP(E896, BS_ATIVIDADE[ATIVIDADE], BS_ATIVIDADE[UNIDADE]), "*"))</f>
        <v>*</v>
      </c>
      <c r="R896" s="128" t="str" cm="1">
        <f t="array" ref="R8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6" s="128" t="str" cm="1">
        <f t="array" ref="S8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6" s="10" t="str" cm="1">
        <f t="array" ref="T8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6" s="105"/>
      <c r="V896" s="151"/>
      <c r="W896" s="104"/>
      <c r="X896" s="129"/>
      <c r="Y896" s="104"/>
      <c r="Z896" s="105"/>
      <c r="AA896" s="103"/>
      <c r="AB896" s="152"/>
      <c r="AC896" s="107"/>
      <c r="AD896" s="105"/>
      <c r="AE896" s="105"/>
      <c r="AF896" s="105"/>
      <c r="AG896" s="14"/>
      <c r="AH896" s="126" t="str">
        <f>IF(BS_CONTROLE[[#This Row],[Atividade]]=0, "-", BS_CONTROLE[[#This Row],[Atividade]])</f>
        <v>-</v>
      </c>
      <c r="AI896" s="8" t="str">
        <f>IF(BS_CONTROLE[[#This Row],[Atividade]]=0, "-", BS_CONTROLE[[#This Row],[Atividade]])</f>
        <v>-</v>
      </c>
      <c r="AJ896" s="30">
        <f>BS_CONTROLE[[#This Row],[Local - Partida]]</f>
        <v>0</v>
      </c>
      <c r="AK896" s="30">
        <f>BS_CONTROLE[[#This Row],[Local - Encerramento]]</f>
        <v>0</v>
      </c>
      <c r="AL896" s="105" t="str">
        <f>IF(BS_CONTROLE[[#This Row],[Entre - Estações]]=0, "-", BS_CONTROLE[[#This Row],[Entre - Estações]])</f>
        <v>-</v>
      </c>
      <c r="AM896" s="105" t="str">
        <f>IF(BS_CONTROLE[[#This Row],[SB]]=0, "-", BS_CONTROLE[[#This Row],[SB]])</f>
        <v>-</v>
      </c>
      <c r="AN896" s="105" t="str">
        <f>IF(BS_CONTROLE[[#This Row],[SUB]]=0, "-", BS_CONTROLE[[#This Row],[SUB]])</f>
        <v>-</v>
      </c>
      <c r="AO896" s="105">
        <f>BS_CONTROLE[[#This Row],[KM - Inicio]]</f>
        <v>0</v>
      </c>
      <c r="AP896" s="105">
        <f>BS_CONTROLE[[#This Row],[KM - Inicio]]</f>
        <v>0</v>
      </c>
      <c r="AQ896" s="108"/>
      <c r="AR896" s="108"/>
      <c r="AS896" s="108"/>
      <c r="AT896" s="135"/>
      <c r="AU896" s="135"/>
      <c r="AV896" s="13"/>
      <c r="AW896" s="13"/>
      <c r="AX896" s="176" t="str">
        <f>IF(D896="","*",IFERROR(IF(ISODD(COUNT(AR896:AW896)),"ERRO",SUM((AS896-AR896),(AU896-AT896),(AW896-AV896))),"ERRO"))</f>
        <v>*</v>
      </c>
      <c r="AY896" s="153"/>
      <c r="AZ896" s="109"/>
      <c r="BA896" s="9" t="str">
        <f>IFERROR(_xlfn.XLOOKUP(AH896, BS_ATIVIDADE[ATIVIDADE],BS_ATIVIDADE[UNIDADE] ), "*")</f>
        <v>*</v>
      </c>
      <c r="BB896" s="12" t="str" cm="1">
        <f t="array" ref="BB8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6" s="12" t="str" cm="1">
        <f t="array" ref="BC8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6" s="10" t="str" cm="1">
        <f t="array" ref="BD8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6" s="150"/>
      <c r="BF896" s="15"/>
      <c r="BG896" s="16"/>
      <c r="BH896" s="16"/>
      <c r="BI896" s="16"/>
      <c r="BJ896" s="17"/>
      <c r="BK896" s="15"/>
      <c r="BL896" s="130"/>
      <c r="BM896" s="130"/>
      <c r="BN896" s="130"/>
      <c r="BO896" s="17"/>
      <c r="BP896" s="11" t="str">
        <f t="shared" si="48"/>
        <v>Aderente</v>
      </c>
      <c r="BQ896" s="18" t="str">
        <f>IF(OR(B896="",E896=""),"*",AX896/O896)</f>
        <v>*</v>
      </c>
      <c r="BR896" s="18" t="str">
        <f>IF(OR(B896="",E896=""),"*",AZ896/P896)</f>
        <v>*</v>
      </c>
      <c r="BS896" s="210" t="str">
        <f t="shared" si="49"/>
        <v/>
      </c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</row>
    <row r="897" spans="1:122">
      <c r="A897" s="45" t="str">
        <f t="shared" si="47"/>
        <v/>
      </c>
      <c r="B897" s="102"/>
      <c r="C897" s="134" t="str">
        <f>IF(BS_CONTROLE[[#This Row],[DATA]]="","",WEEKNUM(BS_CONTROLE[[#This Row],[DATA]]))</f>
        <v/>
      </c>
      <c r="D897" s="104"/>
      <c r="E897" s="126"/>
      <c r="F897" s="142" t="str">
        <f>IF(D897="","*",VLOOKUP(E897,BS_ATIVIDADE[],3,FALSE))</f>
        <v>*</v>
      </c>
      <c r="G897" s="106"/>
      <c r="H897" s="106"/>
      <c r="I897" s="105"/>
      <c r="J897" s="105"/>
      <c r="K897" s="105"/>
      <c r="L897" s="127" t="str" cm="1">
        <f t="array" ref="L8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7" s="127" t="str" cm="1">
        <f t="array" ref="M8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7" s="106"/>
      <c r="O897" s="106"/>
      <c r="P897" s="105"/>
      <c r="Q897" s="9" t="str">
        <f>IF(E897=0, "*", IFERROR(_xlfn.XLOOKUP(E897, BS_ATIVIDADE[ATIVIDADE], BS_ATIVIDADE[UNIDADE]), "*"))</f>
        <v>*</v>
      </c>
      <c r="R897" s="128" t="str" cm="1">
        <f t="array" ref="R8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7" s="128" t="str" cm="1">
        <f t="array" ref="S8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7" s="10" t="str" cm="1">
        <f t="array" ref="T8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7" s="105"/>
      <c r="V897" s="151"/>
      <c r="W897" s="104"/>
      <c r="X897" s="129"/>
      <c r="Y897" s="104"/>
      <c r="Z897" s="105"/>
      <c r="AA897" s="103"/>
      <c r="AB897" s="152"/>
      <c r="AC897" s="107"/>
      <c r="AD897" s="105"/>
      <c r="AE897" s="105"/>
      <c r="AF897" s="105"/>
      <c r="AG897" s="14"/>
      <c r="AH897" s="126" t="str">
        <f>IF(BS_CONTROLE[[#This Row],[Atividade]]=0, "-", BS_CONTROLE[[#This Row],[Atividade]])</f>
        <v>-</v>
      </c>
      <c r="AI897" s="8" t="str">
        <f>IF(BS_CONTROLE[[#This Row],[Atividade]]=0, "-", BS_CONTROLE[[#This Row],[Atividade]])</f>
        <v>-</v>
      </c>
      <c r="AJ897" s="30">
        <f>BS_CONTROLE[[#This Row],[Local - Partida]]</f>
        <v>0</v>
      </c>
      <c r="AK897" s="30">
        <f>BS_CONTROLE[[#This Row],[Local - Encerramento]]</f>
        <v>0</v>
      </c>
      <c r="AL897" s="105" t="str">
        <f>IF(BS_CONTROLE[[#This Row],[Entre - Estações]]=0, "-", BS_CONTROLE[[#This Row],[Entre - Estações]])</f>
        <v>-</v>
      </c>
      <c r="AM897" s="105" t="str">
        <f>IF(BS_CONTROLE[[#This Row],[SB]]=0, "-", BS_CONTROLE[[#This Row],[SB]])</f>
        <v>-</v>
      </c>
      <c r="AN897" s="105" t="str">
        <f>IF(BS_CONTROLE[[#This Row],[SUB]]=0, "-", BS_CONTROLE[[#This Row],[SUB]])</f>
        <v>-</v>
      </c>
      <c r="AO897" s="105">
        <f>BS_CONTROLE[[#This Row],[KM - Inicio]]</f>
        <v>0</v>
      </c>
      <c r="AP897" s="105">
        <f>BS_CONTROLE[[#This Row],[KM - Inicio]]</f>
        <v>0</v>
      </c>
      <c r="AQ897" s="108"/>
      <c r="AR897" s="108"/>
      <c r="AS897" s="108"/>
      <c r="AT897" s="135"/>
      <c r="AU897" s="135"/>
      <c r="AV897" s="13"/>
      <c r="AW897" s="13"/>
      <c r="AX897" s="176" t="str">
        <f>IF(D897="","*",IFERROR(IF(ISODD(COUNT(AR897:AW897)),"ERRO",SUM((AS897-AR897),(AU897-AT897),(AW897-AV897))),"ERRO"))</f>
        <v>*</v>
      </c>
      <c r="AY897" s="153"/>
      <c r="AZ897" s="109"/>
      <c r="BA897" s="9" t="str">
        <f>IFERROR(_xlfn.XLOOKUP(AH897, BS_ATIVIDADE[ATIVIDADE],BS_ATIVIDADE[UNIDADE] ), "*")</f>
        <v>*</v>
      </c>
      <c r="BB897" s="12" t="str" cm="1">
        <f t="array" ref="BB8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7" s="12" t="str" cm="1">
        <f t="array" ref="BC8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7" s="10" t="str" cm="1">
        <f t="array" ref="BD8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7" s="150"/>
      <c r="BF897" s="15"/>
      <c r="BG897" s="16"/>
      <c r="BH897" s="16"/>
      <c r="BI897" s="16"/>
      <c r="BJ897" s="17"/>
      <c r="BK897" s="15"/>
      <c r="BL897" s="130"/>
      <c r="BM897" s="130"/>
      <c r="BN897" s="130"/>
      <c r="BO897" s="17"/>
      <c r="BP897" s="11" t="str">
        <f t="shared" si="48"/>
        <v>Aderente</v>
      </c>
      <c r="BQ897" s="18" t="str">
        <f>IF(OR(B897="",E897=""),"*",AX897/O897)</f>
        <v>*</v>
      </c>
      <c r="BR897" s="18" t="str">
        <f>IF(OR(B897="",E897=""),"*",AZ897/P897)</f>
        <v>*</v>
      </c>
      <c r="BS897" s="210" t="str">
        <f t="shared" si="49"/>
        <v/>
      </c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</row>
    <row r="898" spans="1:122">
      <c r="A898" s="45" t="str">
        <f t="shared" si="47"/>
        <v/>
      </c>
      <c r="B898" s="102"/>
      <c r="C898" s="134" t="str">
        <f>IF(BS_CONTROLE[[#This Row],[DATA]]="","",WEEKNUM(BS_CONTROLE[[#This Row],[DATA]]))</f>
        <v/>
      </c>
      <c r="D898" s="104"/>
      <c r="E898" s="126"/>
      <c r="F898" s="142" t="str">
        <f>IF(D898="","*",VLOOKUP(E898,BS_ATIVIDADE[],3,FALSE))</f>
        <v>*</v>
      </c>
      <c r="G898" s="106"/>
      <c r="H898" s="106"/>
      <c r="I898" s="105"/>
      <c r="J898" s="105"/>
      <c r="K898" s="105"/>
      <c r="L898" s="127" t="str" cm="1">
        <f t="array" ref="L8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8" s="127" t="str" cm="1">
        <f t="array" ref="M8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8" s="106"/>
      <c r="O898" s="106"/>
      <c r="P898" s="105"/>
      <c r="Q898" s="9" t="str">
        <f>IF(E898=0, "*", IFERROR(_xlfn.XLOOKUP(E898, BS_ATIVIDADE[ATIVIDADE], BS_ATIVIDADE[UNIDADE]), "*"))</f>
        <v>*</v>
      </c>
      <c r="R898" s="128" t="str" cm="1">
        <f t="array" ref="R8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8" s="128" t="str" cm="1">
        <f t="array" ref="S8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8" s="10" t="str" cm="1">
        <f t="array" ref="T8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8" s="105"/>
      <c r="V898" s="151"/>
      <c r="W898" s="104"/>
      <c r="X898" s="129"/>
      <c r="Y898" s="104"/>
      <c r="Z898" s="105"/>
      <c r="AA898" s="103"/>
      <c r="AB898" s="152"/>
      <c r="AC898" s="107"/>
      <c r="AD898" s="105"/>
      <c r="AE898" s="105"/>
      <c r="AF898" s="105"/>
      <c r="AG898" s="14"/>
      <c r="AH898" s="126" t="str">
        <f>IF(BS_CONTROLE[[#This Row],[Atividade]]=0, "-", BS_CONTROLE[[#This Row],[Atividade]])</f>
        <v>-</v>
      </c>
      <c r="AI898" s="8" t="str">
        <f>IF(BS_CONTROLE[[#This Row],[Atividade]]=0, "-", BS_CONTROLE[[#This Row],[Atividade]])</f>
        <v>-</v>
      </c>
      <c r="AJ898" s="30">
        <f>BS_CONTROLE[[#This Row],[Local - Partida]]</f>
        <v>0</v>
      </c>
      <c r="AK898" s="30">
        <f>BS_CONTROLE[[#This Row],[Local - Encerramento]]</f>
        <v>0</v>
      </c>
      <c r="AL898" s="105" t="str">
        <f>IF(BS_CONTROLE[[#This Row],[Entre - Estações]]=0, "-", BS_CONTROLE[[#This Row],[Entre - Estações]])</f>
        <v>-</v>
      </c>
      <c r="AM898" s="105" t="str">
        <f>IF(BS_CONTROLE[[#This Row],[SB]]=0, "-", BS_CONTROLE[[#This Row],[SB]])</f>
        <v>-</v>
      </c>
      <c r="AN898" s="105" t="str">
        <f>IF(BS_CONTROLE[[#This Row],[SUB]]=0, "-", BS_CONTROLE[[#This Row],[SUB]])</f>
        <v>-</v>
      </c>
      <c r="AO898" s="105">
        <f>BS_CONTROLE[[#This Row],[KM - Inicio]]</f>
        <v>0</v>
      </c>
      <c r="AP898" s="105">
        <f>BS_CONTROLE[[#This Row],[KM - Inicio]]</f>
        <v>0</v>
      </c>
      <c r="AQ898" s="108"/>
      <c r="AR898" s="108"/>
      <c r="AS898" s="108"/>
      <c r="AT898" s="135"/>
      <c r="AU898" s="135"/>
      <c r="AV898" s="13"/>
      <c r="AW898" s="13"/>
      <c r="AX898" s="176" t="str">
        <f>IF(D898="","*",IFERROR(IF(ISODD(COUNT(AR898:AW898)),"ERRO",SUM((AS898-AR898),(AU898-AT898),(AW898-AV898))),"ERRO"))</f>
        <v>*</v>
      </c>
      <c r="AY898" s="153"/>
      <c r="AZ898" s="109"/>
      <c r="BA898" s="9" t="str">
        <f>IFERROR(_xlfn.XLOOKUP(AH898, BS_ATIVIDADE[ATIVIDADE],BS_ATIVIDADE[UNIDADE] ), "*")</f>
        <v>*</v>
      </c>
      <c r="BB898" s="12" t="str" cm="1">
        <f t="array" ref="BB8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8" s="12" t="str" cm="1">
        <f t="array" ref="BC8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8" s="10" t="str" cm="1">
        <f t="array" ref="BD8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8" s="150"/>
      <c r="BF898" s="15"/>
      <c r="BG898" s="16"/>
      <c r="BH898" s="16"/>
      <c r="BI898" s="16"/>
      <c r="BJ898" s="17"/>
      <c r="BK898" s="15"/>
      <c r="BL898" s="130"/>
      <c r="BM898" s="130"/>
      <c r="BN898" s="130"/>
      <c r="BO898" s="17"/>
      <c r="BP898" s="11" t="str">
        <f t="shared" si="48"/>
        <v>Aderente</v>
      </c>
      <c r="BQ898" s="18" t="str">
        <f>IF(OR(B898="",E898=""),"*",AX898/O898)</f>
        <v>*</v>
      </c>
      <c r="BR898" s="18" t="str">
        <f>IF(OR(B898="",E898=""),"*",AZ898/P898)</f>
        <v>*</v>
      </c>
      <c r="BS898" s="210" t="str">
        <f t="shared" si="49"/>
        <v/>
      </c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</row>
    <row r="899" spans="1:122">
      <c r="A899" s="45" t="str">
        <f t="shared" si="47"/>
        <v/>
      </c>
      <c r="B899" s="102"/>
      <c r="C899" s="134" t="str">
        <f>IF(BS_CONTROLE[[#This Row],[DATA]]="","",WEEKNUM(BS_CONTROLE[[#This Row],[DATA]]))</f>
        <v/>
      </c>
      <c r="D899" s="104"/>
      <c r="E899" s="126"/>
      <c r="F899" s="142" t="str">
        <f>IF(D899="","*",VLOOKUP(E899,BS_ATIVIDADE[],3,FALSE))</f>
        <v>*</v>
      </c>
      <c r="G899" s="106"/>
      <c r="H899" s="106"/>
      <c r="I899" s="105"/>
      <c r="J899" s="105"/>
      <c r="K899" s="105"/>
      <c r="L899" s="127" t="str" cm="1">
        <f t="array" ref="L8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899" s="127" t="str" cm="1">
        <f t="array" ref="M8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899" s="106"/>
      <c r="O899" s="106"/>
      <c r="P899" s="105"/>
      <c r="Q899" s="9" t="str">
        <f>IF(E899=0, "*", IFERROR(_xlfn.XLOOKUP(E899, BS_ATIVIDADE[ATIVIDADE], BS_ATIVIDADE[UNIDADE]), "*"))</f>
        <v>*</v>
      </c>
      <c r="R899" s="128" t="str" cm="1">
        <f t="array" ref="R8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899" s="128" t="str" cm="1">
        <f t="array" ref="S8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899" s="10" t="str" cm="1">
        <f t="array" ref="T8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899" s="105"/>
      <c r="V899" s="151"/>
      <c r="W899" s="104"/>
      <c r="X899" s="129"/>
      <c r="Y899" s="104"/>
      <c r="Z899" s="105"/>
      <c r="AA899" s="103"/>
      <c r="AB899" s="152"/>
      <c r="AC899" s="107"/>
      <c r="AD899" s="105"/>
      <c r="AE899" s="105"/>
      <c r="AF899" s="105"/>
      <c r="AG899" s="14"/>
      <c r="AH899" s="126" t="str">
        <f>IF(BS_CONTROLE[[#This Row],[Atividade]]=0, "-", BS_CONTROLE[[#This Row],[Atividade]])</f>
        <v>-</v>
      </c>
      <c r="AI899" s="8" t="str">
        <f>IF(BS_CONTROLE[[#This Row],[Atividade]]=0, "-", BS_CONTROLE[[#This Row],[Atividade]])</f>
        <v>-</v>
      </c>
      <c r="AJ899" s="30">
        <f>BS_CONTROLE[[#This Row],[Local - Partida]]</f>
        <v>0</v>
      </c>
      <c r="AK899" s="30">
        <f>BS_CONTROLE[[#This Row],[Local - Encerramento]]</f>
        <v>0</v>
      </c>
      <c r="AL899" s="105" t="str">
        <f>IF(BS_CONTROLE[[#This Row],[Entre - Estações]]=0, "-", BS_CONTROLE[[#This Row],[Entre - Estações]])</f>
        <v>-</v>
      </c>
      <c r="AM899" s="105" t="str">
        <f>IF(BS_CONTROLE[[#This Row],[SB]]=0, "-", BS_CONTROLE[[#This Row],[SB]])</f>
        <v>-</v>
      </c>
      <c r="AN899" s="105" t="str">
        <f>IF(BS_CONTROLE[[#This Row],[SUB]]=0, "-", BS_CONTROLE[[#This Row],[SUB]])</f>
        <v>-</v>
      </c>
      <c r="AO899" s="105">
        <f>BS_CONTROLE[[#This Row],[KM - Inicio]]</f>
        <v>0</v>
      </c>
      <c r="AP899" s="105">
        <f>BS_CONTROLE[[#This Row],[KM - Inicio]]</f>
        <v>0</v>
      </c>
      <c r="AQ899" s="108"/>
      <c r="AR899" s="108"/>
      <c r="AS899" s="108"/>
      <c r="AT899" s="135"/>
      <c r="AU899" s="135"/>
      <c r="AV899" s="13"/>
      <c r="AW899" s="13"/>
      <c r="AX899" s="176" t="str">
        <f>IF(D899="","*",IFERROR(IF(ISODD(COUNT(AR899:AW899)),"ERRO",SUM((AS899-AR899),(AU899-AT899),(AW899-AV899))),"ERRO"))</f>
        <v>*</v>
      </c>
      <c r="AY899" s="153"/>
      <c r="AZ899" s="109"/>
      <c r="BA899" s="9" t="str">
        <f>IFERROR(_xlfn.XLOOKUP(AH899, BS_ATIVIDADE[ATIVIDADE],BS_ATIVIDADE[UNIDADE] ), "*")</f>
        <v>*</v>
      </c>
      <c r="BB899" s="12" t="str" cm="1">
        <f t="array" ref="BB8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899" s="12" t="str" cm="1">
        <f t="array" ref="BC8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899" s="10" t="str" cm="1">
        <f t="array" ref="BD8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899" s="150"/>
      <c r="BF899" s="15"/>
      <c r="BG899" s="16"/>
      <c r="BH899" s="16"/>
      <c r="BI899" s="16"/>
      <c r="BJ899" s="17"/>
      <c r="BK899" s="15"/>
      <c r="BL899" s="130"/>
      <c r="BM899" s="130"/>
      <c r="BN899" s="130"/>
      <c r="BO899" s="17"/>
      <c r="BP899" s="11" t="str">
        <f t="shared" si="48"/>
        <v>Aderente</v>
      </c>
      <c r="BQ899" s="18" t="str">
        <f>IF(OR(B899="",E899=""),"*",AX899/O899)</f>
        <v>*</v>
      </c>
      <c r="BR899" s="18" t="str">
        <f>IF(OR(B899="",E899=""),"*",AZ899/P899)</f>
        <v>*</v>
      </c>
      <c r="BS899" s="210" t="str">
        <f t="shared" si="49"/>
        <v/>
      </c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</row>
    <row r="900" spans="1:122">
      <c r="A900" s="45" t="str">
        <f t="shared" si="47"/>
        <v/>
      </c>
      <c r="B900" s="102"/>
      <c r="C900" s="134" t="str">
        <f>IF(BS_CONTROLE[[#This Row],[DATA]]="","",WEEKNUM(BS_CONTROLE[[#This Row],[DATA]]))</f>
        <v/>
      </c>
      <c r="D900" s="104"/>
      <c r="E900" s="126"/>
      <c r="F900" s="142" t="str">
        <f>IF(D900="","*",VLOOKUP(E900,BS_ATIVIDADE[],3,FALSE))</f>
        <v>*</v>
      </c>
      <c r="G900" s="106"/>
      <c r="H900" s="106"/>
      <c r="I900" s="105"/>
      <c r="J900" s="105"/>
      <c r="K900" s="105"/>
      <c r="L900" s="127" t="str" cm="1">
        <f t="array" ref="L9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0" s="127" t="str" cm="1">
        <f t="array" ref="M9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0" s="106"/>
      <c r="O900" s="106"/>
      <c r="P900" s="105"/>
      <c r="Q900" s="9" t="str">
        <f>IF(E900=0, "*", IFERROR(_xlfn.XLOOKUP(E900, BS_ATIVIDADE[ATIVIDADE], BS_ATIVIDADE[UNIDADE]), "*"))</f>
        <v>*</v>
      </c>
      <c r="R900" s="128" t="str" cm="1">
        <f t="array" ref="R9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0" s="128" t="str" cm="1">
        <f t="array" ref="S9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0" s="10" t="str" cm="1">
        <f t="array" ref="T9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0" s="105"/>
      <c r="V900" s="151"/>
      <c r="W900" s="104"/>
      <c r="X900" s="129"/>
      <c r="Y900" s="104"/>
      <c r="Z900" s="105"/>
      <c r="AA900" s="103"/>
      <c r="AB900" s="152"/>
      <c r="AC900" s="107"/>
      <c r="AD900" s="105"/>
      <c r="AE900" s="105"/>
      <c r="AF900" s="105"/>
      <c r="AG900" s="14"/>
      <c r="AH900" s="126" t="str">
        <f>IF(BS_CONTROLE[[#This Row],[Atividade]]=0, "-", BS_CONTROLE[[#This Row],[Atividade]])</f>
        <v>-</v>
      </c>
      <c r="AI900" s="8" t="str">
        <f>IF(BS_CONTROLE[[#This Row],[Atividade]]=0, "-", BS_CONTROLE[[#This Row],[Atividade]])</f>
        <v>-</v>
      </c>
      <c r="AJ900" s="30">
        <f>BS_CONTROLE[[#This Row],[Local - Partida]]</f>
        <v>0</v>
      </c>
      <c r="AK900" s="30">
        <f>BS_CONTROLE[[#This Row],[Local - Encerramento]]</f>
        <v>0</v>
      </c>
      <c r="AL900" s="105" t="str">
        <f>IF(BS_CONTROLE[[#This Row],[Entre - Estações]]=0, "-", BS_CONTROLE[[#This Row],[Entre - Estações]])</f>
        <v>-</v>
      </c>
      <c r="AM900" s="105" t="str">
        <f>IF(BS_CONTROLE[[#This Row],[SB]]=0, "-", BS_CONTROLE[[#This Row],[SB]])</f>
        <v>-</v>
      </c>
      <c r="AN900" s="105" t="str">
        <f>IF(BS_CONTROLE[[#This Row],[SUB]]=0, "-", BS_CONTROLE[[#This Row],[SUB]])</f>
        <v>-</v>
      </c>
      <c r="AO900" s="105">
        <f>BS_CONTROLE[[#This Row],[KM - Inicio]]</f>
        <v>0</v>
      </c>
      <c r="AP900" s="105">
        <f>BS_CONTROLE[[#This Row],[KM - Inicio]]</f>
        <v>0</v>
      </c>
      <c r="AQ900" s="108"/>
      <c r="AR900" s="108"/>
      <c r="AS900" s="108"/>
      <c r="AT900" s="135"/>
      <c r="AU900" s="135"/>
      <c r="AV900" s="13"/>
      <c r="AW900" s="13"/>
      <c r="AX900" s="176" t="str">
        <f>IF(D900="","*",IFERROR(IF(ISODD(COUNT(AR900:AW900)),"ERRO",SUM((AS900-AR900),(AU900-AT900),(AW900-AV900))),"ERRO"))</f>
        <v>*</v>
      </c>
      <c r="AY900" s="153"/>
      <c r="AZ900" s="109"/>
      <c r="BA900" s="9" t="str">
        <f>IFERROR(_xlfn.XLOOKUP(AH900, BS_ATIVIDADE[ATIVIDADE],BS_ATIVIDADE[UNIDADE] ), "*")</f>
        <v>*</v>
      </c>
      <c r="BB900" s="12" t="str" cm="1">
        <f t="array" ref="BB9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0" s="12" t="str" cm="1">
        <f t="array" ref="BC9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0" s="10" t="str" cm="1">
        <f t="array" ref="BD9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0" s="150"/>
      <c r="BF900" s="15"/>
      <c r="BG900" s="16"/>
      <c r="BH900" s="16"/>
      <c r="BI900" s="16"/>
      <c r="BJ900" s="17"/>
      <c r="BK900" s="15"/>
      <c r="BL900" s="130"/>
      <c r="BM900" s="130"/>
      <c r="BN900" s="130"/>
      <c r="BO900" s="17"/>
      <c r="BP900" s="11" t="str">
        <f t="shared" si="48"/>
        <v>Aderente</v>
      </c>
      <c r="BQ900" s="18" t="str">
        <f>IF(OR(B900="",E900=""),"*",AX900/O900)</f>
        <v>*</v>
      </c>
      <c r="BR900" s="18" t="str">
        <f>IF(OR(B900="",E900=""),"*",AZ900/P900)</f>
        <v>*</v>
      </c>
      <c r="BS900" s="210" t="str">
        <f t="shared" si="49"/>
        <v/>
      </c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</row>
    <row r="901" spans="1:122">
      <c r="A901" s="45" t="str">
        <f t="shared" si="47"/>
        <v/>
      </c>
      <c r="B901" s="102"/>
      <c r="C901" s="134" t="str">
        <f>IF(BS_CONTROLE[[#This Row],[DATA]]="","",WEEKNUM(BS_CONTROLE[[#This Row],[DATA]]))</f>
        <v/>
      </c>
      <c r="D901" s="104"/>
      <c r="E901" s="126"/>
      <c r="F901" s="142" t="str">
        <f>IF(D901="","*",VLOOKUP(E901,BS_ATIVIDADE[],3,FALSE))</f>
        <v>*</v>
      </c>
      <c r="G901" s="106"/>
      <c r="H901" s="106"/>
      <c r="I901" s="105"/>
      <c r="J901" s="105"/>
      <c r="K901" s="105"/>
      <c r="L901" s="127" t="str" cm="1">
        <f t="array" ref="L9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1" s="127" t="str" cm="1">
        <f t="array" ref="M9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1" s="106"/>
      <c r="O901" s="106"/>
      <c r="P901" s="105"/>
      <c r="Q901" s="9" t="str">
        <f>IF(E901=0, "*", IFERROR(_xlfn.XLOOKUP(E901, BS_ATIVIDADE[ATIVIDADE], BS_ATIVIDADE[UNIDADE]), "*"))</f>
        <v>*</v>
      </c>
      <c r="R901" s="128" t="str" cm="1">
        <f t="array" ref="R9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1" s="128" t="str" cm="1">
        <f t="array" ref="S9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1" s="10" t="str" cm="1">
        <f t="array" ref="T9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1" s="105"/>
      <c r="V901" s="151"/>
      <c r="W901" s="104"/>
      <c r="X901" s="129"/>
      <c r="Y901" s="104"/>
      <c r="Z901" s="105"/>
      <c r="AA901" s="103"/>
      <c r="AB901" s="152"/>
      <c r="AC901" s="107"/>
      <c r="AD901" s="105"/>
      <c r="AE901" s="105"/>
      <c r="AF901" s="105"/>
      <c r="AG901" s="14"/>
      <c r="AH901" s="126" t="str">
        <f>IF(BS_CONTROLE[[#This Row],[Atividade]]=0, "-", BS_CONTROLE[[#This Row],[Atividade]])</f>
        <v>-</v>
      </c>
      <c r="AI901" s="8" t="str">
        <f>IF(BS_CONTROLE[[#This Row],[Atividade]]=0, "-", BS_CONTROLE[[#This Row],[Atividade]])</f>
        <v>-</v>
      </c>
      <c r="AJ901" s="30">
        <f>BS_CONTROLE[[#This Row],[Local - Partida]]</f>
        <v>0</v>
      </c>
      <c r="AK901" s="30">
        <f>BS_CONTROLE[[#This Row],[Local - Encerramento]]</f>
        <v>0</v>
      </c>
      <c r="AL901" s="105" t="str">
        <f>IF(BS_CONTROLE[[#This Row],[Entre - Estações]]=0, "-", BS_CONTROLE[[#This Row],[Entre - Estações]])</f>
        <v>-</v>
      </c>
      <c r="AM901" s="105" t="str">
        <f>IF(BS_CONTROLE[[#This Row],[SB]]=0, "-", BS_CONTROLE[[#This Row],[SB]])</f>
        <v>-</v>
      </c>
      <c r="AN901" s="105" t="str">
        <f>IF(BS_CONTROLE[[#This Row],[SUB]]=0, "-", BS_CONTROLE[[#This Row],[SUB]])</f>
        <v>-</v>
      </c>
      <c r="AO901" s="105">
        <f>BS_CONTROLE[[#This Row],[KM - Inicio]]</f>
        <v>0</v>
      </c>
      <c r="AP901" s="105">
        <f>BS_CONTROLE[[#This Row],[KM - Inicio]]</f>
        <v>0</v>
      </c>
      <c r="AQ901" s="108"/>
      <c r="AR901" s="108"/>
      <c r="AS901" s="108"/>
      <c r="AT901" s="135"/>
      <c r="AU901" s="135"/>
      <c r="AV901" s="13"/>
      <c r="AW901" s="13"/>
      <c r="AX901" s="176" t="str">
        <f>IF(D901="","*",IFERROR(IF(ISODD(COUNT(AR901:AW901)),"ERRO",SUM((AS901-AR901),(AU901-AT901),(AW901-AV901))),"ERRO"))</f>
        <v>*</v>
      </c>
      <c r="AY901" s="153"/>
      <c r="AZ901" s="109"/>
      <c r="BA901" s="9" t="str">
        <f>IFERROR(_xlfn.XLOOKUP(AH901, BS_ATIVIDADE[ATIVIDADE],BS_ATIVIDADE[UNIDADE] ), "*")</f>
        <v>*</v>
      </c>
      <c r="BB901" s="12" t="str" cm="1">
        <f t="array" ref="BB9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1" s="12" t="str" cm="1">
        <f t="array" ref="BC9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1" s="10" t="str" cm="1">
        <f t="array" ref="BD9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1" s="150"/>
      <c r="BF901" s="15"/>
      <c r="BG901" s="16"/>
      <c r="BH901" s="16"/>
      <c r="BI901" s="16"/>
      <c r="BJ901" s="17"/>
      <c r="BK901" s="15"/>
      <c r="BL901" s="130"/>
      <c r="BM901" s="130"/>
      <c r="BN901" s="130"/>
      <c r="BO901" s="17"/>
      <c r="BP901" s="11" t="str">
        <f t="shared" si="48"/>
        <v>Aderente</v>
      </c>
      <c r="BQ901" s="18" t="str">
        <f>IF(OR(B901="",E901=""),"*",AX901/O901)</f>
        <v>*</v>
      </c>
      <c r="BR901" s="18" t="str">
        <f>IF(OR(B901="",E901=""),"*",AZ901/P901)</f>
        <v>*</v>
      </c>
      <c r="BS901" s="210" t="str">
        <f t="shared" si="49"/>
        <v/>
      </c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</row>
    <row r="902" spans="1:122">
      <c r="A902" s="45" t="str">
        <f t="shared" si="47"/>
        <v/>
      </c>
      <c r="B902" s="102"/>
      <c r="C902" s="134" t="str">
        <f>IF(BS_CONTROLE[[#This Row],[DATA]]="","",WEEKNUM(BS_CONTROLE[[#This Row],[DATA]]))</f>
        <v/>
      </c>
      <c r="D902" s="104"/>
      <c r="E902" s="126"/>
      <c r="F902" s="142" t="str">
        <f>IF(D902="","*",VLOOKUP(E902,BS_ATIVIDADE[],3,FALSE))</f>
        <v>*</v>
      </c>
      <c r="G902" s="106"/>
      <c r="H902" s="106"/>
      <c r="I902" s="105"/>
      <c r="J902" s="105"/>
      <c r="K902" s="105"/>
      <c r="L902" s="127" t="str" cm="1">
        <f t="array" ref="L9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2" s="127" t="str" cm="1">
        <f t="array" ref="M9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2" s="106"/>
      <c r="O902" s="106"/>
      <c r="P902" s="105"/>
      <c r="Q902" s="9" t="str">
        <f>IF(E902=0, "*", IFERROR(_xlfn.XLOOKUP(E902, BS_ATIVIDADE[ATIVIDADE], BS_ATIVIDADE[UNIDADE]), "*"))</f>
        <v>*</v>
      </c>
      <c r="R902" s="128" t="str" cm="1">
        <f t="array" ref="R9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2" s="128" t="str" cm="1">
        <f t="array" ref="S9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2" s="10" t="str" cm="1">
        <f t="array" ref="T9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2" s="105"/>
      <c r="V902" s="151"/>
      <c r="W902" s="104"/>
      <c r="X902" s="129"/>
      <c r="Y902" s="104"/>
      <c r="Z902" s="105"/>
      <c r="AA902" s="103"/>
      <c r="AB902" s="152"/>
      <c r="AC902" s="107"/>
      <c r="AD902" s="105"/>
      <c r="AE902" s="105"/>
      <c r="AF902" s="105"/>
      <c r="AG902" s="14"/>
      <c r="AH902" s="126" t="str">
        <f>IF(BS_CONTROLE[[#This Row],[Atividade]]=0, "-", BS_CONTROLE[[#This Row],[Atividade]])</f>
        <v>-</v>
      </c>
      <c r="AI902" s="8" t="str">
        <f>IF(BS_CONTROLE[[#This Row],[Atividade]]=0, "-", BS_CONTROLE[[#This Row],[Atividade]])</f>
        <v>-</v>
      </c>
      <c r="AJ902" s="30">
        <f>BS_CONTROLE[[#This Row],[Local - Partida]]</f>
        <v>0</v>
      </c>
      <c r="AK902" s="30">
        <f>BS_CONTROLE[[#This Row],[Local - Encerramento]]</f>
        <v>0</v>
      </c>
      <c r="AL902" s="105" t="str">
        <f>IF(BS_CONTROLE[[#This Row],[Entre - Estações]]=0, "-", BS_CONTROLE[[#This Row],[Entre - Estações]])</f>
        <v>-</v>
      </c>
      <c r="AM902" s="105" t="str">
        <f>IF(BS_CONTROLE[[#This Row],[SB]]=0, "-", BS_CONTROLE[[#This Row],[SB]])</f>
        <v>-</v>
      </c>
      <c r="AN902" s="105" t="str">
        <f>IF(BS_CONTROLE[[#This Row],[SUB]]=0, "-", BS_CONTROLE[[#This Row],[SUB]])</f>
        <v>-</v>
      </c>
      <c r="AO902" s="105">
        <f>BS_CONTROLE[[#This Row],[KM - Inicio]]</f>
        <v>0</v>
      </c>
      <c r="AP902" s="105">
        <f>BS_CONTROLE[[#This Row],[KM - Inicio]]</f>
        <v>0</v>
      </c>
      <c r="AQ902" s="108"/>
      <c r="AR902" s="108"/>
      <c r="AS902" s="108"/>
      <c r="AT902" s="135"/>
      <c r="AU902" s="135"/>
      <c r="AV902" s="13"/>
      <c r="AW902" s="13"/>
      <c r="AX902" s="176" t="str">
        <f>IF(D902="","*",IFERROR(IF(ISODD(COUNT(AR902:AW902)),"ERRO",SUM((AS902-AR902),(AU902-AT902),(AW902-AV902))),"ERRO"))</f>
        <v>*</v>
      </c>
      <c r="AY902" s="153"/>
      <c r="AZ902" s="109"/>
      <c r="BA902" s="9" t="str">
        <f>IFERROR(_xlfn.XLOOKUP(AH902, BS_ATIVIDADE[ATIVIDADE],BS_ATIVIDADE[UNIDADE] ), "*")</f>
        <v>*</v>
      </c>
      <c r="BB902" s="12" t="str" cm="1">
        <f t="array" ref="BB9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2" s="12" t="str" cm="1">
        <f t="array" ref="BC9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2" s="10" t="str" cm="1">
        <f t="array" ref="BD9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2" s="150"/>
      <c r="BF902" s="15"/>
      <c r="BG902" s="16"/>
      <c r="BH902" s="16"/>
      <c r="BI902" s="16"/>
      <c r="BJ902" s="17"/>
      <c r="BK902" s="15"/>
      <c r="BL902" s="130"/>
      <c r="BM902" s="130"/>
      <c r="BN902" s="130"/>
      <c r="BO902" s="17"/>
      <c r="BP902" s="11" t="str">
        <f t="shared" si="48"/>
        <v>Aderente</v>
      </c>
      <c r="BQ902" s="18" t="str">
        <f>IF(OR(B902="",E902=""),"*",AX902/O902)</f>
        <v>*</v>
      </c>
      <c r="BR902" s="18" t="str">
        <f>IF(OR(B902="",E902=""),"*",AZ902/P902)</f>
        <v>*</v>
      </c>
      <c r="BS902" s="210" t="str">
        <f t="shared" si="49"/>
        <v/>
      </c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</row>
    <row r="903" spans="1:122">
      <c r="A903" s="45" t="str">
        <f t="shared" si="47"/>
        <v/>
      </c>
      <c r="B903" s="102"/>
      <c r="C903" s="134" t="str">
        <f>IF(BS_CONTROLE[[#This Row],[DATA]]="","",WEEKNUM(BS_CONTROLE[[#This Row],[DATA]]))</f>
        <v/>
      </c>
      <c r="D903" s="104"/>
      <c r="E903" s="126"/>
      <c r="F903" s="142" t="str">
        <f>IF(D903="","*",VLOOKUP(E903,BS_ATIVIDADE[],3,FALSE))</f>
        <v>*</v>
      </c>
      <c r="G903" s="106"/>
      <c r="H903" s="106"/>
      <c r="I903" s="105"/>
      <c r="J903" s="105"/>
      <c r="K903" s="105"/>
      <c r="L903" s="127" t="str" cm="1">
        <f t="array" ref="L9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3" s="127" t="str" cm="1">
        <f t="array" ref="M9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3" s="106"/>
      <c r="O903" s="106"/>
      <c r="P903" s="105"/>
      <c r="Q903" s="9" t="str">
        <f>IF(E903=0, "*", IFERROR(_xlfn.XLOOKUP(E903, BS_ATIVIDADE[ATIVIDADE], BS_ATIVIDADE[UNIDADE]), "*"))</f>
        <v>*</v>
      </c>
      <c r="R903" s="128" t="str" cm="1">
        <f t="array" ref="R9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3" s="128" t="str" cm="1">
        <f t="array" ref="S9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3" s="10" t="str" cm="1">
        <f t="array" ref="T9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3" s="105"/>
      <c r="V903" s="151"/>
      <c r="W903" s="104"/>
      <c r="X903" s="129"/>
      <c r="Y903" s="104"/>
      <c r="Z903" s="105"/>
      <c r="AA903" s="103"/>
      <c r="AB903" s="152"/>
      <c r="AC903" s="107"/>
      <c r="AD903" s="105"/>
      <c r="AE903" s="105"/>
      <c r="AF903" s="105"/>
      <c r="AG903" s="14"/>
      <c r="AH903" s="126" t="str">
        <f>IF(BS_CONTROLE[[#This Row],[Atividade]]=0, "-", BS_CONTROLE[[#This Row],[Atividade]])</f>
        <v>-</v>
      </c>
      <c r="AI903" s="8" t="str">
        <f>IF(BS_CONTROLE[[#This Row],[Atividade]]=0, "-", BS_CONTROLE[[#This Row],[Atividade]])</f>
        <v>-</v>
      </c>
      <c r="AJ903" s="30">
        <f>BS_CONTROLE[[#This Row],[Local - Partida]]</f>
        <v>0</v>
      </c>
      <c r="AK903" s="30">
        <f>BS_CONTROLE[[#This Row],[Local - Encerramento]]</f>
        <v>0</v>
      </c>
      <c r="AL903" s="105" t="str">
        <f>IF(BS_CONTROLE[[#This Row],[Entre - Estações]]=0, "-", BS_CONTROLE[[#This Row],[Entre - Estações]])</f>
        <v>-</v>
      </c>
      <c r="AM903" s="105" t="str">
        <f>IF(BS_CONTROLE[[#This Row],[SB]]=0, "-", BS_CONTROLE[[#This Row],[SB]])</f>
        <v>-</v>
      </c>
      <c r="AN903" s="105" t="str">
        <f>IF(BS_CONTROLE[[#This Row],[SUB]]=0, "-", BS_CONTROLE[[#This Row],[SUB]])</f>
        <v>-</v>
      </c>
      <c r="AO903" s="105">
        <f>BS_CONTROLE[[#This Row],[KM - Inicio]]</f>
        <v>0</v>
      </c>
      <c r="AP903" s="105">
        <f>BS_CONTROLE[[#This Row],[KM - Inicio]]</f>
        <v>0</v>
      </c>
      <c r="AQ903" s="108"/>
      <c r="AR903" s="108"/>
      <c r="AS903" s="108"/>
      <c r="AT903" s="135"/>
      <c r="AU903" s="135"/>
      <c r="AV903" s="13"/>
      <c r="AW903" s="13"/>
      <c r="AX903" s="176" t="str">
        <f>IF(D903="","*",IFERROR(IF(ISODD(COUNT(AR903:AW903)),"ERRO",SUM((AS903-AR903),(AU903-AT903),(AW903-AV903))),"ERRO"))</f>
        <v>*</v>
      </c>
      <c r="AY903" s="153"/>
      <c r="AZ903" s="109"/>
      <c r="BA903" s="9" t="str">
        <f>IFERROR(_xlfn.XLOOKUP(AH903, BS_ATIVIDADE[ATIVIDADE],BS_ATIVIDADE[UNIDADE] ), "*")</f>
        <v>*</v>
      </c>
      <c r="BB903" s="12" t="str" cm="1">
        <f t="array" ref="BB9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3" s="12" t="str" cm="1">
        <f t="array" ref="BC9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3" s="10" t="str" cm="1">
        <f t="array" ref="BD9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3" s="150"/>
      <c r="BF903" s="15"/>
      <c r="BG903" s="16"/>
      <c r="BH903" s="16"/>
      <c r="BI903" s="16"/>
      <c r="BJ903" s="17"/>
      <c r="BK903" s="15"/>
      <c r="BL903" s="130"/>
      <c r="BM903" s="130"/>
      <c r="BN903" s="130"/>
      <c r="BO903" s="17"/>
      <c r="BP903" s="11" t="str">
        <f t="shared" si="48"/>
        <v>Aderente</v>
      </c>
      <c r="BQ903" s="18" t="str">
        <f>IF(OR(B903="",E903=""),"*",AX903/O903)</f>
        <v>*</v>
      </c>
      <c r="BR903" s="18" t="str">
        <f>IF(OR(B903="",E903=""),"*",AZ903/P903)</f>
        <v>*</v>
      </c>
      <c r="BS903" s="210" t="str">
        <f t="shared" si="49"/>
        <v/>
      </c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</row>
    <row r="904" spans="1:122">
      <c r="A904" s="45" t="str">
        <f t="shared" si="47"/>
        <v/>
      </c>
      <c r="B904" s="102"/>
      <c r="C904" s="134" t="str">
        <f>IF(BS_CONTROLE[[#This Row],[DATA]]="","",WEEKNUM(BS_CONTROLE[[#This Row],[DATA]]))</f>
        <v/>
      </c>
      <c r="D904" s="104"/>
      <c r="E904" s="126"/>
      <c r="F904" s="142" t="str">
        <f>IF(D904="","*",VLOOKUP(E904,BS_ATIVIDADE[],3,FALSE))</f>
        <v>*</v>
      </c>
      <c r="G904" s="106"/>
      <c r="H904" s="106"/>
      <c r="I904" s="105"/>
      <c r="J904" s="105"/>
      <c r="K904" s="105"/>
      <c r="L904" s="127" t="str" cm="1">
        <f t="array" ref="L9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4" s="127" t="str" cm="1">
        <f t="array" ref="M9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4" s="106"/>
      <c r="O904" s="106"/>
      <c r="P904" s="105"/>
      <c r="Q904" s="9" t="str">
        <f>IF(E904=0, "*", IFERROR(_xlfn.XLOOKUP(E904, BS_ATIVIDADE[ATIVIDADE], BS_ATIVIDADE[UNIDADE]), "*"))</f>
        <v>*</v>
      </c>
      <c r="R904" s="128" t="str" cm="1">
        <f t="array" ref="R9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4" s="128" t="str" cm="1">
        <f t="array" ref="S9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4" s="10" t="str" cm="1">
        <f t="array" ref="T9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4" s="105"/>
      <c r="V904" s="151"/>
      <c r="W904" s="104"/>
      <c r="X904" s="129"/>
      <c r="Y904" s="104"/>
      <c r="Z904" s="105"/>
      <c r="AA904" s="103"/>
      <c r="AB904" s="152"/>
      <c r="AC904" s="107"/>
      <c r="AD904" s="105"/>
      <c r="AE904" s="105"/>
      <c r="AF904" s="105"/>
      <c r="AG904" s="14"/>
      <c r="AH904" s="126" t="str">
        <f>IF(BS_CONTROLE[[#This Row],[Atividade]]=0, "-", BS_CONTROLE[[#This Row],[Atividade]])</f>
        <v>-</v>
      </c>
      <c r="AI904" s="8" t="str">
        <f>IF(BS_CONTROLE[[#This Row],[Atividade]]=0, "-", BS_CONTROLE[[#This Row],[Atividade]])</f>
        <v>-</v>
      </c>
      <c r="AJ904" s="30">
        <f>BS_CONTROLE[[#This Row],[Local - Partida]]</f>
        <v>0</v>
      </c>
      <c r="AK904" s="30">
        <f>BS_CONTROLE[[#This Row],[Local - Encerramento]]</f>
        <v>0</v>
      </c>
      <c r="AL904" s="105" t="str">
        <f>IF(BS_CONTROLE[[#This Row],[Entre - Estações]]=0, "-", BS_CONTROLE[[#This Row],[Entre - Estações]])</f>
        <v>-</v>
      </c>
      <c r="AM904" s="105" t="str">
        <f>IF(BS_CONTROLE[[#This Row],[SB]]=0, "-", BS_CONTROLE[[#This Row],[SB]])</f>
        <v>-</v>
      </c>
      <c r="AN904" s="105" t="str">
        <f>IF(BS_CONTROLE[[#This Row],[SUB]]=0, "-", BS_CONTROLE[[#This Row],[SUB]])</f>
        <v>-</v>
      </c>
      <c r="AO904" s="105">
        <f>BS_CONTROLE[[#This Row],[KM - Inicio]]</f>
        <v>0</v>
      </c>
      <c r="AP904" s="105">
        <f>BS_CONTROLE[[#This Row],[KM - Inicio]]</f>
        <v>0</v>
      </c>
      <c r="AQ904" s="108"/>
      <c r="AR904" s="108"/>
      <c r="AS904" s="108"/>
      <c r="AT904" s="135"/>
      <c r="AU904" s="135"/>
      <c r="AV904" s="13"/>
      <c r="AW904" s="13"/>
      <c r="AX904" s="176" t="str">
        <f>IF(D904="","*",IFERROR(IF(ISODD(COUNT(AR904:AW904)),"ERRO",SUM((AS904-AR904),(AU904-AT904),(AW904-AV904))),"ERRO"))</f>
        <v>*</v>
      </c>
      <c r="AY904" s="153"/>
      <c r="AZ904" s="109"/>
      <c r="BA904" s="9" t="str">
        <f>IFERROR(_xlfn.XLOOKUP(AH904, BS_ATIVIDADE[ATIVIDADE],BS_ATIVIDADE[UNIDADE] ), "*")</f>
        <v>*</v>
      </c>
      <c r="BB904" s="12" t="str" cm="1">
        <f t="array" ref="BB9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4" s="12" t="str" cm="1">
        <f t="array" ref="BC9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4" s="10" t="str" cm="1">
        <f t="array" ref="BD9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4" s="150"/>
      <c r="BF904" s="15"/>
      <c r="BG904" s="16"/>
      <c r="BH904" s="16"/>
      <c r="BI904" s="16"/>
      <c r="BJ904" s="17"/>
      <c r="BK904" s="15"/>
      <c r="BL904" s="130"/>
      <c r="BM904" s="130"/>
      <c r="BN904" s="130"/>
      <c r="BO904" s="17"/>
      <c r="BP904" s="11" t="str">
        <f t="shared" si="48"/>
        <v>Aderente</v>
      </c>
      <c r="BQ904" s="18" t="str">
        <f>IF(OR(B904="",E904=""),"*",AX904/O904)</f>
        <v>*</v>
      </c>
      <c r="BR904" s="18" t="str">
        <f>IF(OR(B904="",E904=""),"*",AZ904/P904)</f>
        <v>*</v>
      </c>
      <c r="BS904" s="210" t="str">
        <f t="shared" si="49"/>
        <v/>
      </c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</row>
    <row r="905" spans="1:122">
      <c r="A905" s="45" t="str">
        <f t="shared" si="47"/>
        <v/>
      </c>
      <c r="B905" s="102"/>
      <c r="C905" s="134" t="str">
        <f>IF(BS_CONTROLE[[#This Row],[DATA]]="","",WEEKNUM(BS_CONTROLE[[#This Row],[DATA]]))</f>
        <v/>
      </c>
      <c r="D905" s="104"/>
      <c r="E905" s="126"/>
      <c r="F905" s="142" t="str">
        <f>IF(D905="","*",VLOOKUP(E905,BS_ATIVIDADE[],3,FALSE))</f>
        <v>*</v>
      </c>
      <c r="G905" s="106"/>
      <c r="H905" s="106"/>
      <c r="I905" s="105"/>
      <c r="J905" s="105"/>
      <c r="K905" s="105"/>
      <c r="L905" s="127" t="str" cm="1">
        <f t="array" ref="L9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5" s="127" t="str" cm="1">
        <f t="array" ref="M9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5" s="106"/>
      <c r="O905" s="106"/>
      <c r="P905" s="105"/>
      <c r="Q905" s="9" t="str">
        <f>IF(E905=0, "*", IFERROR(_xlfn.XLOOKUP(E905, BS_ATIVIDADE[ATIVIDADE], BS_ATIVIDADE[UNIDADE]), "*"))</f>
        <v>*</v>
      </c>
      <c r="R905" s="128" t="str" cm="1">
        <f t="array" ref="R9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5" s="128" t="str" cm="1">
        <f t="array" ref="S9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5" s="10" t="str" cm="1">
        <f t="array" ref="T9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5" s="105"/>
      <c r="V905" s="151"/>
      <c r="W905" s="104"/>
      <c r="X905" s="129"/>
      <c r="Y905" s="104"/>
      <c r="Z905" s="105"/>
      <c r="AA905" s="103"/>
      <c r="AB905" s="152"/>
      <c r="AC905" s="107"/>
      <c r="AD905" s="105"/>
      <c r="AE905" s="105"/>
      <c r="AF905" s="105"/>
      <c r="AG905" s="14"/>
      <c r="AH905" s="126" t="str">
        <f>IF(BS_CONTROLE[[#This Row],[Atividade]]=0, "-", BS_CONTROLE[[#This Row],[Atividade]])</f>
        <v>-</v>
      </c>
      <c r="AI905" s="8" t="str">
        <f>IF(BS_CONTROLE[[#This Row],[Atividade]]=0, "-", BS_CONTROLE[[#This Row],[Atividade]])</f>
        <v>-</v>
      </c>
      <c r="AJ905" s="30">
        <f>BS_CONTROLE[[#This Row],[Local - Partida]]</f>
        <v>0</v>
      </c>
      <c r="AK905" s="30">
        <f>BS_CONTROLE[[#This Row],[Local - Encerramento]]</f>
        <v>0</v>
      </c>
      <c r="AL905" s="105" t="str">
        <f>IF(BS_CONTROLE[[#This Row],[Entre - Estações]]=0, "-", BS_CONTROLE[[#This Row],[Entre - Estações]])</f>
        <v>-</v>
      </c>
      <c r="AM905" s="105" t="str">
        <f>IF(BS_CONTROLE[[#This Row],[SB]]=0, "-", BS_CONTROLE[[#This Row],[SB]])</f>
        <v>-</v>
      </c>
      <c r="AN905" s="105" t="str">
        <f>IF(BS_CONTROLE[[#This Row],[SUB]]=0, "-", BS_CONTROLE[[#This Row],[SUB]])</f>
        <v>-</v>
      </c>
      <c r="AO905" s="105">
        <f>BS_CONTROLE[[#This Row],[KM - Inicio]]</f>
        <v>0</v>
      </c>
      <c r="AP905" s="105">
        <f>BS_CONTROLE[[#This Row],[KM - Inicio]]</f>
        <v>0</v>
      </c>
      <c r="AQ905" s="108"/>
      <c r="AR905" s="108"/>
      <c r="AS905" s="108"/>
      <c r="AT905" s="135"/>
      <c r="AU905" s="135"/>
      <c r="AV905" s="13"/>
      <c r="AW905" s="13"/>
      <c r="AX905" s="176" t="str">
        <f>IF(D905="","*",IFERROR(IF(ISODD(COUNT(AR905:AW905)),"ERRO",SUM((AS905-AR905),(AU905-AT905),(AW905-AV905))),"ERRO"))</f>
        <v>*</v>
      </c>
      <c r="AY905" s="153"/>
      <c r="AZ905" s="109"/>
      <c r="BA905" s="9" t="str">
        <f>IFERROR(_xlfn.XLOOKUP(AH905, BS_ATIVIDADE[ATIVIDADE],BS_ATIVIDADE[UNIDADE] ), "*")</f>
        <v>*</v>
      </c>
      <c r="BB905" s="12" t="str" cm="1">
        <f t="array" ref="BB9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5" s="12" t="str" cm="1">
        <f t="array" ref="BC9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5" s="10" t="str" cm="1">
        <f t="array" ref="BD9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5" s="150"/>
      <c r="BF905" s="15"/>
      <c r="BG905" s="16"/>
      <c r="BH905" s="16"/>
      <c r="BI905" s="16"/>
      <c r="BJ905" s="17"/>
      <c r="BK905" s="15"/>
      <c r="BL905" s="130"/>
      <c r="BM905" s="130"/>
      <c r="BN905" s="130"/>
      <c r="BO905" s="17"/>
      <c r="BP905" s="11" t="str">
        <f t="shared" si="48"/>
        <v>Aderente</v>
      </c>
      <c r="BQ905" s="18" t="str">
        <f>IF(OR(B905="",E905=""),"*",AX905/O905)</f>
        <v>*</v>
      </c>
      <c r="BR905" s="18" t="str">
        <f>IF(OR(B905="",E905=""),"*",AZ905/P905)</f>
        <v>*</v>
      </c>
      <c r="BS905" s="210" t="str">
        <f t="shared" si="49"/>
        <v/>
      </c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</row>
    <row r="906" spans="1:122">
      <c r="A906" s="45" t="str">
        <f t="shared" si="47"/>
        <v/>
      </c>
      <c r="B906" s="102"/>
      <c r="C906" s="134" t="str">
        <f>IF(BS_CONTROLE[[#This Row],[DATA]]="","",WEEKNUM(BS_CONTROLE[[#This Row],[DATA]]))</f>
        <v/>
      </c>
      <c r="D906" s="104"/>
      <c r="E906" s="126"/>
      <c r="F906" s="142" t="str">
        <f>IF(D906="","*",VLOOKUP(E906,BS_ATIVIDADE[],3,FALSE))</f>
        <v>*</v>
      </c>
      <c r="G906" s="106"/>
      <c r="H906" s="106"/>
      <c r="I906" s="105"/>
      <c r="J906" s="105"/>
      <c r="K906" s="105"/>
      <c r="L906" s="127" t="str" cm="1">
        <f t="array" ref="L9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6" s="127" t="str" cm="1">
        <f t="array" ref="M9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6" s="106"/>
      <c r="O906" s="106"/>
      <c r="P906" s="105"/>
      <c r="Q906" s="9" t="str">
        <f>IF(E906=0, "*", IFERROR(_xlfn.XLOOKUP(E906, BS_ATIVIDADE[ATIVIDADE], BS_ATIVIDADE[UNIDADE]), "*"))</f>
        <v>*</v>
      </c>
      <c r="R906" s="128" t="str" cm="1">
        <f t="array" ref="R9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6" s="128" t="str" cm="1">
        <f t="array" ref="S9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6" s="10" t="str" cm="1">
        <f t="array" ref="T9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6" s="105"/>
      <c r="V906" s="151"/>
      <c r="W906" s="104"/>
      <c r="X906" s="129"/>
      <c r="Y906" s="104"/>
      <c r="Z906" s="105"/>
      <c r="AA906" s="103"/>
      <c r="AB906" s="152"/>
      <c r="AC906" s="107"/>
      <c r="AD906" s="105"/>
      <c r="AE906" s="105"/>
      <c r="AF906" s="105"/>
      <c r="AG906" s="14"/>
      <c r="AH906" s="126" t="str">
        <f>IF(BS_CONTROLE[[#This Row],[Atividade]]=0, "-", BS_CONTROLE[[#This Row],[Atividade]])</f>
        <v>-</v>
      </c>
      <c r="AI906" s="8" t="str">
        <f>IF(BS_CONTROLE[[#This Row],[Atividade]]=0, "-", BS_CONTROLE[[#This Row],[Atividade]])</f>
        <v>-</v>
      </c>
      <c r="AJ906" s="30">
        <f>BS_CONTROLE[[#This Row],[Local - Partida]]</f>
        <v>0</v>
      </c>
      <c r="AK906" s="30">
        <f>BS_CONTROLE[[#This Row],[Local - Encerramento]]</f>
        <v>0</v>
      </c>
      <c r="AL906" s="105" t="str">
        <f>IF(BS_CONTROLE[[#This Row],[Entre - Estações]]=0, "-", BS_CONTROLE[[#This Row],[Entre - Estações]])</f>
        <v>-</v>
      </c>
      <c r="AM906" s="105" t="str">
        <f>IF(BS_CONTROLE[[#This Row],[SB]]=0, "-", BS_CONTROLE[[#This Row],[SB]])</f>
        <v>-</v>
      </c>
      <c r="AN906" s="105" t="str">
        <f>IF(BS_CONTROLE[[#This Row],[SUB]]=0, "-", BS_CONTROLE[[#This Row],[SUB]])</f>
        <v>-</v>
      </c>
      <c r="AO906" s="105">
        <f>BS_CONTROLE[[#This Row],[KM - Inicio]]</f>
        <v>0</v>
      </c>
      <c r="AP906" s="105">
        <f>BS_CONTROLE[[#This Row],[KM - Inicio]]</f>
        <v>0</v>
      </c>
      <c r="AQ906" s="108"/>
      <c r="AR906" s="108"/>
      <c r="AS906" s="108"/>
      <c r="AT906" s="135"/>
      <c r="AU906" s="135"/>
      <c r="AV906" s="13"/>
      <c r="AW906" s="13"/>
      <c r="AX906" s="176" t="str">
        <f>IF(D906="","*",IFERROR(IF(ISODD(COUNT(AR906:AW906)),"ERRO",SUM((AS906-AR906),(AU906-AT906),(AW906-AV906))),"ERRO"))</f>
        <v>*</v>
      </c>
      <c r="AY906" s="153"/>
      <c r="AZ906" s="109"/>
      <c r="BA906" s="9" t="str">
        <f>IFERROR(_xlfn.XLOOKUP(AH906, BS_ATIVIDADE[ATIVIDADE],BS_ATIVIDADE[UNIDADE] ), "*")</f>
        <v>*</v>
      </c>
      <c r="BB906" s="12" t="str" cm="1">
        <f t="array" ref="BB9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6" s="12" t="str" cm="1">
        <f t="array" ref="BC9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6" s="10" t="str" cm="1">
        <f t="array" ref="BD9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6" s="150"/>
      <c r="BF906" s="15"/>
      <c r="BG906" s="16"/>
      <c r="BH906" s="16"/>
      <c r="BI906" s="16"/>
      <c r="BJ906" s="17"/>
      <c r="BK906" s="15"/>
      <c r="BL906" s="130"/>
      <c r="BM906" s="130"/>
      <c r="BN906" s="130"/>
      <c r="BO906" s="17"/>
      <c r="BP906" s="11" t="str">
        <f t="shared" si="48"/>
        <v>Aderente</v>
      </c>
      <c r="BQ906" s="18" t="str">
        <f>IF(OR(B906="",E906=""),"*",AX906/O906)</f>
        <v>*</v>
      </c>
      <c r="BR906" s="18" t="str">
        <f>IF(OR(B906="",E906=""),"*",AZ906/P906)</f>
        <v>*</v>
      </c>
      <c r="BS906" s="210" t="str">
        <f t="shared" si="49"/>
        <v/>
      </c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</row>
    <row r="907" spans="1:122">
      <c r="A907" s="45" t="str">
        <f t="shared" si="47"/>
        <v/>
      </c>
      <c r="B907" s="102"/>
      <c r="C907" s="134" t="str">
        <f>IF(BS_CONTROLE[[#This Row],[DATA]]="","",WEEKNUM(BS_CONTROLE[[#This Row],[DATA]]))</f>
        <v/>
      </c>
      <c r="D907" s="104"/>
      <c r="E907" s="126"/>
      <c r="F907" s="142" t="str">
        <f>IF(D907="","*",VLOOKUP(E907,BS_ATIVIDADE[],3,FALSE))</f>
        <v>*</v>
      </c>
      <c r="G907" s="106"/>
      <c r="H907" s="106"/>
      <c r="I907" s="105"/>
      <c r="J907" s="105"/>
      <c r="K907" s="105"/>
      <c r="L907" s="127" t="str" cm="1">
        <f t="array" ref="L9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7" s="127" t="str" cm="1">
        <f t="array" ref="M9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7" s="106"/>
      <c r="O907" s="106"/>
      <c r="P907" s="105"/>
      <c r="Q907" s="9" t="str">
        <f>IF(E907=0, "*", IFERROR(_xlfn.XLOOKUP(E907, BS_ATIVIDADE[ATIVIDADE], BS_ATIVIDADE[UNIDADE]), "*"))</f>
        <v>*</v>
      </c>
      <c r="R907" s="128" t="str" cm="1">
        <f t="array" ref="R9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7" s="128" t="str" cm="1">
        <f t="array" ref="S9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7" s="10" t="str" cm="1">
        <f t="array" ref="T9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7" s="105"/>
      <c r="V907" s="151"/>
      <c r="W907" s="104"/>
      <c r="X907" s="129"/>
      <c r="Y907" s="104"/>
      <c r="Z907" s="105"/>
      <c r="AA907" s="103"/>
      <c r="AB907" s="152"/>
      <c r="AC907" s="107"/>
      <c r="AD907" s="105"/>
      <c r="AE907" s="105"/>
      <c r="AF907" s="105"/>
      <c r="AG907" s="14"/>
      <c r="AH907" s="126" t="str">
        <f>IF(BS_CONTROLE[[#This Row],[Atividade]]=0, "-", BS_CONTROLE[[#This Row],[Atividade]])</f>
        <v>-</v>
      </c>
      <c r="AI907" s="8" t="str">
        <f>IF(BS_CONTROLE[[#This Row],[Atividade]]=0, "-", BS_CONTROLE[[#This Row],[Atividade]])</f>
        <v>-</v>
      </c>
      <c r="AJ907" s="30">
        <f>BS_CONTROLE[[#This Row],[Local - Partida]]</f>
        <v>0</v>
      </c>
      <c r="AK907" s="30">
        <f>BS_CONTROLE[[#This Row],[Local - Encerramento]]</f>
        <v>0</v>
      </c>
      <c r="AL907" s="105" t="str">
        <f>IF(BS_CONTROLE[[#This Row],[Entre - Estações]]=0, "-", BS_CONTROLE[[#This Row],[Entre - Estações]])</f>
        <v>-</v>
      </c>
      <c r="AM907" s="105" t="str">
        <f>IF(BS_CONTROLE[[#This Row],[SB]]=0, "-", BS_CONTROLE[[#This Row],[SB]])</f>
        <v>-</v>
      </c>
      <c r="AN907" s="105" t="str">
        <f>IF(BS_CONTROLE[[#This Row],[SUB]]=0, "-", BS_CONTROLE[[#This Row],[SUB]])</f>
        <v>-</v>
      </c>
      <c r="AO907" s="105">
        <f>BS_CONTROLE[[#This Row],[KM - Inicio]]</f>
        <v>0</v>
      </c>
      <c r="AP907" s="105">
        <f>BS_CONTROLE[[#This Row],[KM - Inicio]]</f>
        <v>0</v>
      </c>
      <c r="AQ907" s="108"/>
      <c r="AR907" s="108"/>
      <c r="AS907" s="108"/>
      <c r="AT907" s="135"/>
      <c r="AU907" s="135"/>
      <c r="AV907" s="13"/>
      <c r="AW907" s="13"/>
      <c r="AX907" s="176" t="str">
        <f>IF(D907="","*",IFERROR(IF(ISODD(COUNT(AR907:AW907)),"ERRO",SUM((AS907-AR907),(AU907-AT907),(AW907-AV907))),"ERRO"))</f>
        <v>*</v>
      </c>
      <c r="AY907" s="153"/>
      <c r="AZ907" s="109"/>
      <c r="BA907" s="9" t="str">
        <f>IFERROR(_xlfn.XLOOKUP(AH907, BS_ATIVIDADE[ATIVIDADE],BS_ATIVIDADE[UNIDADE] ), "*")</f>
        <v>*</v>
      </c>
      <c r="BB907" s="12" t="str" cm="1">
        <f t="array" ref="BB9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7" s="12" t="str" cm="1">
        <f t="array" ref="BC9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7" s="10" t="str" cm="1">
        <f t="array" ref="BD9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7" s="150"/>
      <c r="BF907" s="15"/>
      <c r="BG907" s="16"/>
      <c r="BH907" s="16"/>
      <c r="BI907" s="16"/>
      <c r="BJ907" s="17"/>
      <c r="BK907" s="15"/>
      <c r="BL907" s="130"/>
      <c r="BM907" s="130"/>
      <c r="BN907" s="130"/>
      <c r="BO907" s="17"/>
      <c r="BP907" s="11" t="str">
        <f t="shared" si="48"/>
        <v>Aderente</v>
      </c>
      <c r="BQ907" s="18" t="str">
        <f>IF(OR(B907="",E907=""),"*",AX907/O907)</f>
        <v>*</v>
      </c>
      <c r="BR907" s="18" t="str">
        <f>IF(OR(B907="",E907=""),"*",AZ907/P907)</f>
        <v>*</v>
      </c>
      <c r="BS907" s="210" t="str">
        <f t="shared" si="49"/>
        <v/>
      </c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</row>
    <row r="908" spans="1:122">
      <c r="A908" s="45" t="str">
        <f t="shared" si="47"/>
        <v/>
      </c>
      <c r="B908" s="102"/>
      <c r="C908" s="134" t="str">
        <f>IF(BS_CONTROLE[[#This Row],[DATA]]="","",WEEKNUM(BS_CONTROLE[[#This Row],[DATA]]))</f>
        <v/>
      </c>
      <c r="D908" s="104"/>
      <c r="E908" s="126"/>
      <c r="F908" s="142" t="str">
        <f>IF(D908="","*",VLOOKUP(E908,BS_ATIVIDADE[],3,FALSE))</f>
        <v>*</v>
      </c>
      <c r="G908" s="106"/>
      <c r="H908" s="106"/>
      <c r="I908" s="105"/>
      <c r="J908" s="105"/>
      <c r="K908" s="105"/>
      <c r="L908" s="127" t="str" cm="1">
        <f t="array" ref="L9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8" s="127" t="str" cm="1">
        <f t="array" ref="M9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8" s="106"/>
      <c r="O908" s="106"/>
      <c r="P908" s="105"/>
      <c r="Q908" s="9" t="str">
        <f>IF(E908=0, "*", IFERROR(_xlfn.XLOOKUP(E908, BS_ATIVIDADE[ATIVIDADE], BS_ATIVIDADE[UNIDADE]), "*"))</f>
        <v>*</v>
      </c>
      <c r="R908" s="128" t="str" cm="1">
        <f t="array" ref="R9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8" s="128" t="str" cm="1">
        <f t="array" ref="S9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8" s="10" t="str" cm="1">
        <f t="array" ref="T9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8" s="105"/>
      <c r="V908" s="151"/>
      <c r="W908" s="104"/>
      <c r="X908" s="129"/>
      <c r="Y908" s="104"/>
      <c r="Z908" s="105"/>
      <c r="AA908" s="103"/>
      <c r="AB908" s="152"/>
      <c r="AC908" s="107"/>
      <c r="AD908" s="105"/>
      <c r="AE908" s="105"/>
      <c r="AF908" s="105"/>
      <c r="AG908" s="14"/>
      <c r="AH908" s="126" t="str">
        <f>IF(BS_CONTROLE[[#This Row],[Atividade]]=0, "-", BS_CONTROLE[[#This Row],[Atividade]])</f>
        <v>-</v>
      </c>
      <c r="AI908" s="8" t="str">
        <f>IF(BS_CONTROLE[[#This Row],[Atividade]]=0, "-", BS_CONTROLE[[#This Row],[Atividade]])</f>
        <v>-</v>
      </c>
      <c r="AJ908" s="30">
        <f>BS_CONTROLE[[#This Row],[Local - Partida]]</f>
        <v>0</v>
      </c>
      <c r="AK908" s="30">
        <f>BS_CONTROLE[[#This Row],[Local - Encerramento]]</f>
        <v>0</v>
      </c>
      <c r="AL908" s="105" t="str">
        <f>IF(BS_CONTROLE[[#This Row],[Entre - Estações]]=0, "-", BS_CONTROLE[[#This Row],[Entre - Estações]])</f>
        <v>-</v>
      </c>
      <c r="AM908" s="105" t="str">
        <f>IF(BS_CONTROLE[[#This Row],[SB]]=0, "-", BS_CONTROLE[[#This Row],[SB]])</f>
        <v>-</v>
      </c>
      <c r="AN908" s="105" t="str">
        <f>IF(BS_CONTROLE[[#This Row],[SUB]]=0, "-", BS_CONTROLE[[#This Row],[SUB]])</f>
        <v>-</v>
      </c>
      <c r="AO908" s="105">
        <f>BS_CONTROLE[[#This Row],[KM - Inicio]]</f>
        <v>0</v>
      </c>
      <c r="AP908" s="105">
        <f>BS_CONTROLE[[#This Row],[KM - Inicio]]</f>
        <v>0</v>
      </c>
      <c r="AQ908" s="108"/>
      <c r="AR908" s="108"/>
      <c r="AS908" s="108"/>
      <c r="AT908" s="135"/>
      <c r="AU908" s="135"/>
      <c r="AV908" s="13"/>
      <c r="AW908" s="13"/>
      <c r="AX908" s="176" t="str">
        <f>IF(D908="","*",IFERROR(IF(ISODD(COUNT(AR908:AW908)),"ERRO",SUM((AS908-AR908),(AU908-AT908),(AW908-AV908))),"ERRO"))</f>
        <v>*</v>
      </c>
      <c r="AY908" s="153"/>
      <c r="AZ908" s="109"/>
      <c r="BA908" s="9" t="str">
        <f>IFERROR(_xlfn.XLOOKUP(AH908, BS_ATIVIDADE[ATIVIDADE],BS_ATIVIDADE[UNIDADE] ), "*")</f>
        <v>*</v>
      </c>
      <c r="BB908" s="12" t="str" cm="1">
        <f t="array" ref="BB9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8" s="12" t="str" cm="1">
        <f t="array" ref="BC9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8" s="10" t="str" cm="1">
        <f t="array" ref="BD9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8" s="150"/>
      <c r="BF908" s="15"/>
      <c r="BG908" s="16"/>
      <c r="BH908" s="16"/>
      <c r="BI908" s="16"/>
      <c r="BJ908" s="17"/>
      <c r="BK908" s="15"/>
      <c r="BL908" s="130"/>
      <c r="BM908" s="130"/>
      <c r="BN908" s="130"/>
      <c r="BO908" s="17"/>
      <c r="BP908" s="11" t="str">
        <f t="shared" si="48"/>
        <v>Aderente</v>
      </c>
      <c r="BQ908" s="18" t="str">
        <f>IF(OR(B908="",E908=""),"*",AX908/O908)</f>
        <v>*</v>
      </c>
      <c r="BR908" s="18" t="str">
        <f>IF(OR(B908="",E908=""),"*",AZ908/P908)</f>
        <v>*</v>
      </c>
      <c r="BS908" s="210" t="str">
        <f t="shared" si="49"/>
        <v/>
      </c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</row>
    <row r="909" spans="1:122">
      <c r="A909" s="45" t="str">
        <f t="shared" si="47"/>
        <v/>
      </c>
      <c r="B909" s="102"/>
      <c r="C909" s="134" t="str">
        <f>IF(BS_CONTROLE[[#This Row],[DATA]]="","",WEEKNUM(BS_CONTROLE[[#This Row],[DATA]]))</f>
        <v/>
      </c>
      <c r="D909" s="104"/>
      <c r="E909" s="126"/>
      <c r="F909" s="142" t="str">
        <f>IF(D909="","*",VLOOKUP(E909,BS_ATIVIDADE[],3,FALSE))</f>
        <v>*</v>
      </c>
      <c r="G909" s="106"/>
      <c r="H909" s="106"/>
      <c r="I909" s="105"/>
      <c r="J909" s="105"/>
      <c r="K909" s="105"/>
      <c r="L909" s="127" t="str" cm="1">
        <f t="array" ref="L9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09" s="127" t="str" cm="1">
        <f t="array" ref="M9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09" s="106"/>
      <c r="O909" s="106"/>
      <c r="P909" s="105"/>
      <c r="Q909" s="9" t="str">
        <f>IF(E909=0, "*", IFERROR(_xlfn.XLOOKUP(E909, BS_ATIVIDADE[ATIVIDADE], BS_ATIVIDADE[UNIDADE]), "*"))</f>
        <v>*</v>
      </c>
      <c r="R909" s="128" t="str" cm="1">
        <f t="array" ref="R9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09" s="128" t="str" cm="1">
        <f t="array" ref="S9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09" s="10" t="str" cm="1">
        <f t="array" ref="T9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09" s="105"/>
      <c r="V909" s="151"/>
      <c r="W909" s="104"/>
      <c r="X909" s="129"/>
      <c r="Y909" s="104"/>
      <c r="Z909" s="105"/>
      <c r="AA909" s="103"/>
      <c r="AB909" s="152"/>
      <c r="AC909" s="107"/>
      <c r="AD909" s="105"/>
      <c r="AE909" s="105"/>
      <c r="AF909" s="105"/>
      <c r="AG909" s="14"/>
      <c r="AH909" s="126" t="str">
        <f>IF(BS_CONTROLE[[#This Row],[Atividade]]=0, "-", BS_CONTROLE[[#This Row],[Atividade]])</f>
        <v>-</v>
      </c>
      <c r="AI909" s="8" t="str">
        <f>IF(BS_CONTROLE[[#This Row],[Atividade]]=0, "-", BS_CONTROLE[[#This Row],[Atividade]])</f>
        <v>-</v>
      </c>
      <c r="AJ909" s="30">
        <f>BS_CONTROLE[[#This Row],[Local - Partida]]</f>
        <v>0</v>
      </c>
      <c r="AK909" s="30">
        <f>BS_CONTROLE[[#This Row],[Local - Encerramento]]</f>
        <v>0</v>
      </c>
      <c r="AL909" s="105" t="str">
        <f>IF(BS_CONTROLE[[#This Row],[Entre - Estações]]=0, "-", BS_CONTROLE[[#This Row],[Entre - Estações]])</f>
        <v>-</v>
      </c>
      <c r="AM909" s="105" t="str">
        <f>IF(BS_CONTROLE[[#This Row],[SB]]=0, "-", BS_CONTROLE[[#This Row],[SB]])</f>
        <v>-</v>
      </c>
      <c r="AN909" s="105" t="str">
        <f>IF(BS_CONTROLE[[#This Row],[SUB]]=0, "-", BS_CONTROLE[[#This Row],[SUB]])</f>
        <v>-</v>
      </c>
      <c r="AO909" s="105">
        <f>BS_CONTROLE[[#This Row],[KM - Inicio]]</f>
        <v>0</v>
      </c>
      <c r="AP909" s="105">
        <f>BS_CONTROLE[[#This Row],[KM - Inicio]]</f>
        <v>0</v>
      </c>
      <c r="AQ909" s="108"/>
      <c r="AR909" s="108"/>
      <c r="AS909" s="108"/>
      <c r="AT909" s="135"/>
      <c r="AU909" s="135"/>
      <c r="AV909" s="13"/>
      <c r="AW909" s="13"/>
      <c r="AX909" s="176" t="str">
        <f>IF(D909="","*",IFERROR(IF(ISODD(COUNT(AR909:AW909)),"ERRO",SUM((AS909-AR909),(AU909-AT909),(AW909-AV909))),"ERRO"))</f>
        <v>*</v>
      </c>
      <c r="AY909" s="153"/>
      <c r="AZ909" s="109"/>
      <c r="BA909" s="9" t="str">
        <f>IFERROR(_xlfn.XLOOKUP(AH909, BS_ATIVIDADE[ATIVIDADE],BS_ATIVIDADE[UNIDADE] ), "*")</f>
        <v>*</v>
      </c>
      <c r="BB909" s="12" t="str" cm="1">
        <f t="array" ref="BB9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09" s="12" t="str" cm="1">
        <f t="array" ref="BC9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09" s="10" t="str" cm="1">
        <f t="array" ref="BD9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09" s="150"/>
      <c r="BF909" s="15"/>
      <c r="BG909" s="16"/>
      <c r="BH909" s="16"/>
      <c r="BI909" s="16"/>
      <c r="BJ909" s="17"/>
      <c r="BK909" s="15"/>
      <c r="BL909" s="130"/>
      <c r="BM909" s="130"/>
      <c r="BN909" s="130"/>
      <c r="BO909" s="17"/>
      <c r="BP909" s="11" t="str">
        <f t="shared" si="48"/>
        <v>Aderente</v>
      </c>
      <c r="BQ909" s="18" t="str">
        <f>IF(OR(B909="",E909=""),"*",AX909/O909)</f>
        <v>*</v>
      </c>
      <c r="BR909" s="18" t="str">
        <f>IF(OR(B909="",E909=""),"*",AZ909/P909)</f>
        <v>*</v>
      </c>
      <c r="BS909" s="210" t="str">
        <f t="shared" si="49"/>
        <v/>
      </c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</row>
    <row r="910" spans="1:122">
      <c r="A910" s="45" t="str">
        <f t="shared" si="47"/>
        <v/>
      </c>
      <c r="B910" s="102"/>
      <c r="C910" s="134" t="str">
        <f>IF(BS_CONTROLE[[#This Row],[DATA]]="","",WEEKNUM(BS_CONTROLE[[#This Row],[DATA]]))</f>
        <v/>
      </c>
      <c r="D910" s="104"/>
      <c r="E910" s="126"/>
      <c r="F910" s="142" t="str">
        <f>IF(D910="","*",VLOOKUP(E910,BS_ATIVIDADE[],3,FALSE))</f>
        <v>*</v>
      </c>
      <c r="G910" s="106"/>
      <c r="H910" s="106"/>
      <c r="I910" s="105"/>
      <c r="J910" s="105"/>
      <c r="K910" s="105"/>
      <c r="L910" s="127" t="str" cm="1">
        <f t="array" ref="L9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0" s="127" t="str" cm="1">
        <f t="array" ref="M9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0" s="106"/>
      <c r="O910" s="106"/>
      <c r="P910" s="105"/>
      <c r="Q910" s="9" t="str">
        <f>IF(E910=0, "*", IFERROR(_xlfn.XLOOKUP(E910, BS_ATIVIDADE[ATIVIDADE], BS_ATIVIDADE[UNIDADE]), "*"))</f>
        <v>*</v>
      </c>
      <c r="R910" s="128" t="str" cm="1">
        <f t="array" ref="R9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0" s="128" t="str" cm="1">
        <f t="array" ref="S9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0" s="10" t="str" cm="1">
        <f t="array" ref="T9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0" s="105"/>
      <c r="V910" s="151"/>
      <c r="W910" s="104"/>
      <c r="X910" s="129"/>
      <c r="Y910" s="104"/>
      <c r="Z910" s="105"/>
      <c r="AA910" s="103"/>
      <c r="AB910" s="152"/>
      <c r="AC910" s="107"/>
      <c r="AD910" s="105"/>
      <c r="AE910" s="105"/>
      <c r="AF910" s="105"/>
      <c r="AG910" s="14"/>
      <c r="AH910" s="126" t="str">
        <f>IF(BS_CONTROLE[[#This Row],[Atividade]]=0, "-", BS_CONTROLE[[#This Row],[Atividade]])</f>
        <v>-</v>
      </c>
      <c r="AI910" s="8" t="str">
        <f>IF(BS_CONTROLE[[#This Row],[Atividade]]=0, "-", BS_CONTROLE[[#This Row],[Atividade]])</f>
        <v>-</v>
      </c>
      <c r="AJ910" s="30">
        <f>BS_CONTROLE[[#This Row],[Local - Partida]]</f>
        <v>0</v>
      </c>
      <c r="AK910" s="30">
        <f>BS_CONTROLE[[#This Row],[Local - Encerramento]]</f>
        <v>0</v>
      </c>
      <c r="AL910" s="105" t="str">
        <f>IF(BS_CONTROLE[[#This Row],[Entre - Estações]]=0, "-", BS_CONTROLE[[#This Row],[Entre - Estações]])</f>
        <v>-</v>
      </c>
      <c r="AM910" s="105" t="str">
        <f>IF(BS_CONTROLE[[#This Row],[SB]]=0, "-", BS_CONTROLE[[#This Row],[SB]])</f>
        <v>-</v>
      </c>
      <c r="AN910" s="105" t="str">
        <f>IF(BS_CONTROLE[[#This Row],[SUB]]=0, "-", BS_CONTROLE[[#This Row],[SUB]])</f>
        <v>-</v>
      </c>
      <c r="AO910" s="105">
        <f>BS_CONTROLE[[#This Row],[KM - Inicio]]</f>
        <v>0</v>
      </c>
      <c r="AP910" s="105">
        <f>BS_CONTROLE[[#This Row],[KM - Inicio]]</f>
        <v>0</v>
      </c>
      <c r="AQ910" s="108"/>
      <c r="AR910" s="108"/>
      <c r="AS910" s="108"/>
      <c r="AT910" s="135"/>
      <c r="AU910" s="135"/>
      <c r="AV910" s="13"/>
      <c r="AW910" s="13"/>
      <c r="AX910" s="176" t="str">
        <f>IF(D910="","*",IFERROR(IF(ISODD(COUNT(AR910:AW910)),"ERRO",SUM((AS910-AR910),(AU910-AT910),(AW910-AV910))),"ERRO"))</f>
        <v>*</v>
      </c>
      <c r="AY910" s="153"/>
      <c r="AZ910" s="109"/>
      <c r="BA910" s="9" t="str">
        <f>IFERROR(_xlfn.XLOOKUP(AH910, BS_ATIVIDADE[ATIVIDADE],BS_ATIVIDADE[UNIDADE] ), "*")</f>
        <v>*</v>
      </c>
      <c r="BB910" s="12" t="str" cm="1">
        <f t="array" ref="BB9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0" s="12" t="str" cm="1">
        <f t="array" ref="BC9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0" s="10" t="str" cm="1">
        <f t="array" ref="BD9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0" s="150"/>
      <c r="BF910" s="15"/>
      <c r="BG910" s="16"/>
      <c r="BH910" s="16"/>
      <c r="BI910" s="16"/>
      <c r="BJ910" s="17"/>
      <c r="BK910" s="15"/>
      <c r="BL910" s="130"/>
      <c r="BM910" s="130"/>
      <c r="BN910" s="130"/>
      <c r="BO910" s="17"/>
      <c r="BP910" s="11" t="str">
        <f t="shared" si="48"/>
        <v>Aderente</v>
      </c>
      <c r="BQ910" s="18" t="str">
        <f>IF(OR(B910="",E910=""),"*",AX910/O910)</f>
        <v>*</v>
      </c>
      <c r="BR910" s="18" t="str">
        <f>IF(OR(B910="",E910=""),"*",AZ910/P910)</f>
        <v>*</v>
      </c>
      <c r="BS910" s="210" t="str">
        <f t="shared" si="49"/>
        <v/>
      </c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</row>
    <row r="911" spans="1:122">
      <c r="A911" s="45" t="str">
        <f t="shared" si="47"/>
        <v/>
      </c>
      <c r="B911" s="102"/>
      <c r="C911" s="134" t="str">
        <f>IF(BS_CONTROLE[[#This Row],[DATA]]="","",WEEKNUM(BS_CONTROLE[[#This Row],[DATA]]))</f>
        <v/>
      </c>
      <c r="D911" s="104"/>
      <c r="E911" s="126"/>
      <c r="F911" s="142" t="str">
        <f>IF(D911="","*",VLOOKUP(E911,BS_ATIVIDADE[],3,FALSE))</f>
        <v>*</v>
      </c>
      <c r="G911" s="106"/>
      <c r="H911" s="106"/>
      <c r="I911" s="105"/>
      <c r="J911" s="105"/>
      <c r="K911" s="105"/>
      <c r="L911" s="127" t="str" cm="1">
        <f t="array" ref="L9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1" s="127" t="str" cm="1">
        <f t="array" ref="M9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1" s="106"/>
      <c r="O911" s="106"/>
      <c r="P911" s="105"/>
      <c r="Q911" s="9" t="str">
        <f>IF(E911=0, "*", IFERROR(_xlfn.XLOOKUP(E911, BS_ATIVIDADE[ATIVIDADE], BS_ATIVIDADE[UNIDADE]), "*"))</f>
        <v>*</v>
      </c>
      <c r="R911" s="128" t="str" cm="1">
        <f t="array" ref="R9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1" s="128" t="str" cm="1">
        <f t="array" ref="S9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1" s="10" t="str" cm="1">
        <f t="array" ref="T9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1" s="105"/>
      <c r="V911" s="151"/>
      <c r="W911" s="104"/>
      <c r="X911" s="129"/>
      <c r="Y911" s="104"/>
      <c r="Z911" s="105"/>
      <c r="AA911" s="103"/>
      <c r="AB911" s="152"/>
      <c r="AC911" s="107"/>
      <c r="AD911" s="105"/>
      <c r="AE911" s="105"/>
      <c r="AF911" s="105"/>
      <c r="AG911" s="14"/>
      <c r="AH911" s="126" t="str">
        <f>IF(BS_CONTROLE[[#This Row],[Atividade]]=0, "-", BS_CONTROLE[[#This Row],[Atividade]])</f>
        <v>-</v>
      </c>
      <c r="AI911" s="8" t="str">
        <f>IF(BS_CONTROLE[[#This Row],[Atividade]]=0, "-", BS_CONTROLE[[#This Row],[Atividade]])</f>
        <v>-</v>
      </c>
      <c r="AJ911" s="30">
        <f>BS_CONTROLE[[#This Row],[Local - Partida]]</f>
        <v>0</v>
      </c>
      <c r="AK911" s="30">
        <f>BS_CONTROLE[[#This Row],[Local - Encerramento]]</f>
        <v>0</v>
      </c>
      <c r="AL911" s="105" t="str">
        <f>IF(BS_CONTROLE[[#This Row],[Entre - Estações]]=0, "-", BS_CONTROLE[[#This Row],[Entre - Estações]])</f>
        <v>-</v>
      </c>
      <c r="AM911" s="105" t="str">
        <f>IF(BS_CONTROLE[[#This Row],[SB]]=0, "-", BS_CONTROLE[[#This Row],[SB]])</f>
        <v>-</v>
      </c>
      <c r="AN911" s="105" t="str">
        <f>IF(BS_CONTROLE[[#This Row],[SUB]]=0, "-", BS_CONTROLE[[#This Row],[SUB]])</f>
        <v>-</v>
      </c>
      <c r="AO911" s="105">
        <f>BS_CONTROLE[[#This Row],[KM - Inicio]]</f>
        <v>0</v>
      </c>
      <c r="AP911" s="105">
        <f>BS_CONTROLE[[#This Row],[KM - Inicio]]</f>
        <v>0</v>
      </c>
      <c r="AQ911" s="108"/>
      <c r="AR911" s="108"/>
      <c r="AS911" s="108"/>
      <c r="AT911" s="135"/>
      <c r="AU911" s="135"/>
      <c r="AV911" s="13"/>
      <c r="AW911" s="13"/>
      <c r="AX911" s="176" t="str">
        <f>IF(D911="","*",IFERROR(IF(ISODD(COUNT(AR911:AW911)),"ERRO",SUM((AS911-AR911),(AU911-AT911),(AW911-AV911))),"ERRO"))</f>
        <v>*</v>
      </c>
      <c r="AY911" s="153"/>
      <c r="AZ911" s="109"/>
      <c r="BA911" s="9" t="str">
        <f>IFERROR(_xlfn.XLOOKUP(AH911, BS_ATIVIDADE[ATIVIDADE],BS_ATIVIDADE[UNIDADE] ), "*")</f>
        <v>*</v>
      </c>
      <c r="BB911" s="12" t="str" cm="1">
        <f t="array" ref="BB9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1" s="12" t="str" cm="1">
        <f t="array" ref="BC9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1" s="10" t="str" cm="1">
        <f t="array" ref="BD9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1" s="150"/>
      <c r="BF911" s="15"/>
      <c r="BG911" s="16"/>
      <c r="BH911" s="16"/>
      <c r="BI911" s="16"/>
      <c r="BJ911" s="17"/>
      <c r="BK911" s="15"/>
      <c r="BL911" s="130"/>
      <c r="BM911" s="130"/>
      <c r="BN911" s="130"/>
      <c r="BO911" s="17"/>
      <c r="BP911" s="11" t="str">
        <f t="shared" si="48"/>
        <v>Aderente</v>
      </c>
      <c r="BQ911" s="18" t="str">
        <f>IF(OR(B911="",E911=""),"*",AX911/O911)</f>
        <v>*</v>
      </c>
      <c r="BR911" s="18" t="str">
        <f>IF(OR(B911="",E911=""),"*",AZ911/P911)</f>
        <v>*</v>
      </c>
      <c r="BS911" s="210" t="str">
        <f t="shared" si="49"/>
        <v/>
      </c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</row>
    <row r="912" spans="1:122">
      <c r="A912" s="45" t="str">
        <f t="shared" si="47"/>
        <v/>
      </c>
      <c r="B912" s="102"/>
      <c r="C912" s="134" t="str">
        <f>IF(BS_CONTROLE[[#This Row],[DATA]]="","",WEEKNUM(BS_CONTROLE[[#This Row],[DATA]]))</f>
        <v/>
      </c>
      <c r="D912" s="104"/>
      <c r="E912" s="126"/>
      <c r="F912" s="142" t="str">
        <f>IF(D912="","*",VLOOKUP(E912,BS_ATIVIDADE[],3,FALSE))</f>
        <v>*</v>
      </c>
      <c r="G912" s="106"/>
      <c r="H912" s="106"/>
      <c r="I912" s="105"/>
      <c r="J912" s="105"/>
      <c r="K912" s="105"/>
      <c r="L912" s="127" t="str" cm="1">
        <f t="array" ref="L9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2" s="127" t="str" cm="1">
        <f t="array" ref="M9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2" s="106"/>
      <c r="O912" s="106"/>
      <c r="P912" s="105"/>
      <c r="Q912" s="9" t="str">
        <f>IF(E912=0, "*", IFERROR(_xlfn.XLOOKUP(E912, BS_ATIVIDADE[ATIVIDADE], BS_ATIVIDADE[UNIDADE]), "*"))</f>
        <v>*</v>
      </c>
      <c r="R912" s="128" t="str" cm="1">
        <f t="array" ref="R9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2" s="128" t="str" cm="1">
        <f t="array" ref="S9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2" s="10" t="str" cm="1">
        <f t="array" ref="T9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2" s="105"/>
      <c r="V912" s="151"/>
      <c r="W912" s="104"/>
      <c r="X912" s="129"/>
      <c r="Y912" s="104"/>
      <c r="Z912" s="105"/>
      <c r="AA912" s="103"/>
      <c r="AB912" s="152"/>
      <c r="AC912" s="107"/>
      <c r="AD912" s="105"/>
      <c r="AE912" s="105"/>
      <c r="AF912" s="105"/>
      <c r="AG912" s="14"/>
      <c r="AH912" s="126" t="str">
        <f>IF(BS_CONTROLE[[#This Row],[Atividade]]=0, "-", BS_CONTROLE[[#This Row],[Atividade]])</f>
        <v>-</v>
      </c>
      <c r="AI912" s="8" t="str">
        <f>IF(BS_CONTROLE[[#This Row],[Atividade]]=0, "-", BS_CONTROLE[[#This Row],[Atividade]])</f>
        <v>-</v>
      </c>
      <c r="AJ912" s="30">
        <f>BS_CONTROLE[[#This Row],[Local - Partida]]</f>
        <v>0</v>
      </c>
      <c r="AK912" s="30">
        <f>BS_CONTROLE[[#This Row],[Local - Encerramento]]</f>
        <v>0</v>
      </c>
      <c r="AL912" s="105" t="str">
        <f>IF(BS_CONTROLE[[#This Row],[Entre - Estações]]=0, "-", BS_CONTROLE[[#This Row],[Entre - Estações]])</f>
        <v>-</v>
      </c>
      <c r="AM912" s="105" t="str">
        <f>IF(BS_CONTROLE[[#This Row],[SB]]=0, "-", BS_CONTROLE[[#This Row],[SB]])</f>
        <v>-</v>
      </c>
      <c r="AN912" s="105" t="str">
        <f>IF(BS_CONTROLE[[#This Row],[SUB]]=0, "-", BS_CONTROLE[[#This Row],[SUB]])</f>
        <v>-</v>
      </c>
      <c r="AO912" s="105">
        <f>BS_CONTROLE[[#This Row],[KM - Inicio]]</f>
        <v>0</v>
      </c>
      <c r="AP912" s="105">
        <f>BS_CONTROLE[[#This Row],[KM - Inicio]]</f>
        <v>0</v>
      </c>
      <c r="AQ912" s="108"/>
      <c r="AR912" s="108"/>
      <c r="AS912" s="108"/>
      <c r="AT912" s="135"/>
      <c r="AU912" s="135"/>
      <c r="AV912" s="13"/>
      <c r="AW912" s="13"/>
      <c r="AX912" s="176" t="str">
        <f>IF(D912="","*",IFERROR(IF(ISODD(COUNT(AR912:AW912)),"ERRO",SUM((AS912-AR912),(AU912-AT912),(AW912-AV912))),"ERRO"))</f>
        <v>*</v>
      </c>
      <c r="AY912" s="153"/>
      <c r="AZ912" s="109"/>
      <c r="BA912" s="9" t="str">
        <f>IFERROR(_xlfn.XLOOKUP(AH912, BS_ATIVIDADE[ATIVIDADE],BS_ATIVIDADE[UNIDADE] ), "*")</f>
        <v>*</v>
      </c>
      <c r="BB912" s="12" t="str" cm="1">
        <f t="array" ref="BB9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2" s="12" t="str" cm="1">
        <f t="array" ref="BC9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2" s="10" t="str" cm="1">
        <f t="array" ref="BD9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2" s="150"/>
      <c r="BF912" s="15"/>
      <c r="BG912" s="16"/>
      <c r="BH912" s="16"/>
      <c r="BI912" s="16"/>
      <c r="BJ912" s="17"/>
      <c r="BK912" s="15"/>
      <c r="BL912" s="130"/>
      <c r="BM912" s="130"/>
      <c r="BN912" s="130"/>
      <c r="BO912" s="17"/>
      <c r="BP912" s="11" t="str">
        <f t="shared" si="48"/>
        <v>Aderente</v>
      </c>
      <c r="BQ912" s="18" t="str">
        <f>IF(OR(B912="",E912=""),"*",AX912/O912)</f>
        <v>*</v>
      </c>
      <c r="BR912" s="18" t="str">
        <f>IF(OR(B912="",E912=""),"*",AZ912/P912)</f>
        <v>*</v>
      </c>
      <c r="BS912" s="210" t="str">
        <f t="shared" si="49"/>
        <v/>
      </c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</row>
    <row r="913" spans="1:122">
      <c r="A913" s="45" t="str">
        <f t="shared" si="47"/>
        <v/>
      </c>
      <c r="B913" s="102"/>
      <c r="C913" s="134" t="str">
        <f>IF(BS_CONTROLE[[#This Row],[DATA]]="","",WEEKNUM(BS_CONTROLE[[#This Row],[DATA]]))</f>
        <v/>
      </c>
      <c r="D913" s="104"/>
      <c r="E913" s="126"/>
      <c r="F913" s="142" t="str">
        <f>IF(D913="","*",VLOOKUP(E913,BS_ATIVIDADE[],3,FALSE))</f>
        <v>*</v>
      </c>
      <c r="G913" s="106"/>
      <c r="H913" s="106"/>
      <c r="I913" s="105"/>
      <c r="J913" s="105"/>
      <c r="K913" s="105"/>
      <c r="L913" s="127" t="str" cm="1">
        <f t="array" ref="L9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3" s="127" t="str" cm="1">
        <f t="array" ref="M9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3" s="106"/>
      <c r="O913" s="106"/>
      <c r="P913" s="105"/>
      <c r="Q913" s="9" t="str">
        <f>IF(E913=0, "*", IFERROR(_xlfn.XLOOKUP(E913, BS_ATIVIDADE[ATIVIDADE], BS_ATIVIDADE[UNIDADE]), "*"))</f>
        <v>*</v>
      </c>
      <c r="R913" s="128" t="str" cm="1">
        <f t="array" ref="R9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3" s="128" t="str" cm="1">
        <f t="array" ref="S9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3" s="10" t="str" cm="1">
        <f t="array" ref="T9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3" s="105"/>
      <c r="V913" s="151"/>
      <c r="W913" s="104"/>
      <c r="X913" s="129"/>
      <c r="Y913" s="104"/>
      <c r="Z913" s="105"/>
      <c r="AA913" s="103"/>
      <c r="AB913" s="152"/>
      <c r="AC913" s="107"/>
      <c r="AD913" s="105"/>
      <c r="AE913" s="105"/>
      <c r="AF913" s="105"/>
      <c r="AG913" s="14"/>
      <c r="AH913" s="126" t="str">
        <f>IF(BS_CONTROLE[[#This Row],[Atividade]]=0, "-", BS_CONTROLE[[#This Row],[Atividade]])</f>
        <v>-</v>
      </c>
      <c r="AI913" s="8" t="str">
        <f>IF(BS_CONTROLE[[#This Row],[Atividade]]=0, "-", BS_CONTROLE[[#This Row],[Atividade]])</f>
        <v>-</v>
      </c>
      <c r="AJ913" s="30">
        <f>BS_CONTROLE[[#This Row],[Local - Partida]]</f>
        <v>0</v>
      </c>
      <c r="AK913" s="30">
        <f>BS_CONTROLE[[#This Row],[Local - Encerramento]]</f>
        <v>0</v>
      </c>
      <c r="AL913" s="105" t="str">
        <f>IF(BS_CONTROLE[[#This Row],[Entre - Estações]]=0, "-", BS_CONTROLE[[#This Row],[Entre - Estações]])</f>
        <v>-</v>
      </c>
      <c r="AM913" s="105" t="str">
        <f>IF(BS_CONTROLE[[#This Row],[SB]]=0, "-", BS_CONTROLE[[#This Row],[SB]])</f>
        <v>-</v>
      </c>
      <c r="AN913" s="105" t="str">
        <f>IF(BS_CONTROLE[[#This Row],[SUB]]=0, "-", BS_CONTROLE[[#This Row],[SUB]])</f>
        <v>-</v>
      </c>
      <c r="AO913" s="105">
        <f>BS_CONTROLE[[#This Row],[KM - Inicio]]</f>
        <v>0</v>
      </c>
      <c r="AP913" s="105">
        <f>BS_CONTROLE[[#This Row],[KM - Inicio]]</f>
        <v>0</v>
      </c>
      <c r="AQ913" s="108"/>
      <c r="AR913" s="108"/>
      <c r="AS913" s="108"/>
      <c r="AT913" s="135"/>
      <c r="AU913" s="135"/>
      <c r="AV913" s="13"/>
      <c r="AW913" s="13"/>
      <c r="AX913" s="176" t="str">
        <f>IF(D913="","*",IFERROR(IF(ISODD(COUNT(AR913:AW913)),"ERRO",SUM((AS913-AR913),(AU913-AT913),(AW913-AV913))),"ERRO"))</f>
        <v>*</v>
      </c>
      <c r="AY913" s="153"/>
      <c r="AZ913" s="109"/>
      <c r="BA913" s="9" t="str">
        <f>IFERROR(_xlfn.XLOOKUP(AH913, BS_ATIVIDADE[ATIVIDADE],BS_ATIVIDADE[UNIDADE] ), "*")</f>
        <v>*</v>
      </c>
      <c r="BB913" s="12" t="str" cm="1">
        <f t="array" ref="BB9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3" s="12" t="str" cm="1">
        <f t="array" ref="BC9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3" s="10" t="str" cm="1">
        <f t="array" ref="BD9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3" s="150"/>
      <c r="BF913" s="15"/>
      <c r="BG913" s="16"/>
      <c r="BH913" s="16"/>
      <c r="BI913" s="16"/>
      <c r="BJ913" s="17"/>
      <c r="BK913" s="15"/>
      <c r="BL913" s="130"/>
      <c r="BM913" s="130"/>
      <c r="BN913" s="130"/>
      <c r="BO913" s="17"/>
      <c r="BP913" s="11" t="str">
        <f t="shared" si="48"/>
        <v>Aderente</v>
      </c>
      <c r="BQ913" s="18" t="str">
        <f>IF(OR(B913="",E913=""),"*",AX913/O913)</f>
        <v>*</v>
      </c>
      <c r="BR913" s="18" t="str">
        <f>IF(OR(B913="",E913=""),"*",AZ913/P913)</f>
        <v>*</v>
      </c>
      <c r="BS913" s="210" t="str">
        <f t="shared" si="49"/>
        <v/>
      </c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</row>
    <row r="914" spans="1:122">
      <c r="A914" s="45" t="str">
        <f t="shared" si="47"/>
        <v/>
      </c>
      <c r="B914" s="102"/>
      <c r="C914" s="134" t="str">
        <f>IF(BS_CONTROLE[[#This Row],[DATA]]="","",WEEKNUM(BS_CONTROLE[[#This Row],[DATA]]))</f>
        <v/>
      </c>
      <c r="D914" s="104"/>
      <c r="E914" s="126"/>
      <c r="F914" s="142" t="str">
        <f>IF(D914="","*",VLOOKUP(E914,BS_ATIVIDADE[],3,FALSE))</f>
        <v>*</v>
      </c>
      <c r="G914" s="106"/>
      <c r="H914" s="106"/>
      <c r="I914" s="105"/>
      <c r="J914" s="105"/>
      <c r="K914" s="105"/>
      <c r="L914" s="127" t="str" cm="1">
        <f t="array" ref="L9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4" s="127" t="str" cm="1">
        <f t="array" ref="M9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4" s="106"/>
      <c r="O914" s="106"/>
      <c r="P914" s="105"/>
      <c r="Q914" s="9" t="str">
        <f>IF(E914=0, "*", IFERROR(_xlfn.XLOOKUP(E914, BS_ATIVIDADE[ATIVIDADE], BS_ATIVIDADE[UNIDADE]), "*"))</f>
        <v>*</v>
      </c>
      <c r="R914" s="128" t="str" cm="1">
        <f t="array" ref="R9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4" s="128" t="str" cm="1">
        <f t="array" ref="S9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4" s="10" t="str" cm="1">
        <f t="array" ref="T9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4" s="105"/>
      <c r="V914" s="151"/>
      <c r="W914" s="104"/>
      <c r="X914" s="129"/>
      <c r="Y914" s="104"/>
      <c r="Z914" s="105"/>
      <c r="AA914" s="103"/>
      <c r="AB914" s="152"/>
      <c r="AC914" s="107"/>
      <c r="AD914" s="105"/>
      <c r="AE914" s="105"/>
      <c r="AF914" s="105"/>
      <c r="AG914" s="14"/>
      <c r="AH914" s="126" t="str">
        <f>IF(BS_CONTROLE[[#This Row],[Atividade]]=0, "-", BS_CONTROLE[[#This Row],[Atividade]])</f>
        <v>-</v>
      </c>
      <c r="AI914" s="8" t="str">
        <f>IF(BS_CONTROLE[[#This Row],[Atividade]]=0, "-", BS_CONTROLE[[#This Row],[Atividade]])</f>
        <v>-</v>
      </c>
      <c r="AJ914" s="30">
        <f>BS_CONTROLE[[#This Row],[Local - Partida]]</f>
        <v>0</v>
      </c>
      <c r="AK914" s="30">
        <f>BS_CONTROLE[[#This Row],[Local - Encerramento]]</f>
        <v>0</v>
      </c>
      <c r="AL914" s="105" t="str">
        <f>IF(BS_CONTROLE[[#This Row],[Entre - Estações]]=0, "-", BS_CONTROLE[[#This Row],[Entre - Estações]])</f>
        <v>-</v>
      </c>
      <c r="AM914" s="105" t="str">
        <f>IF(BS_CONTROLE[[#This Row],[SB]]=0, "-", BS_CONTROLE[[#This Row],[SB]])</f>
        <v>-</v>
      </c>
      <c r="AN914" s="105" t="str">
        <f>IF(BS_CONTROLE[[#This Row],[SUB]]=0, "-", BS_CONTROLE[[#This Row],[SUB]])</f>
        <v>-</v>
      </c>
      <c r="AO914" s="105">
        <f>BS_CONTROLE[[#This Row],[KM - Inicio]]</f>
        <v>0</v>
      </c>
      <c r="AP914" s="105">
        <f>BS_CONTROLE[[#This Row],[KM - Inicio]]</f>
        <v>0</v>
      </c>
      <c r="AQ914" s="108"/>
      <c r="AR914" s="108"/>
      <c r="AS914" s="108"/>
      <c r="AT914" s="135"/>
      <c r="AU914" s="135"/>
      <c r="AV914" s="13"/>
      <c r="AW914" s="13"/>
      <c r="AX914" s="176" t="str">
        <f>IF(D914="","*",IFERROR(IF(ISODD(COUNT(AR914:AW914)),"ERRO",SUM((AS914-AR914),(AU914-AT914),(AW914-AV914))),"ERRO"))</f>
        <v>*</v>
      </c>
      <c r="AY914" s="153"/>
      <c r="AZ914" s="109"/>
      <c r="BA914" s="9" t="str">
        <f>IFERROR(_xlfn.XLOOKUP(AH914, BS_ATIVIDADE[ATIVIDADE],BS_ATIVIDADE[UNIDADE] ), "*")</f>
        <v>*</v>
      </c>
      <c r="BB914" s="12" t="str" cm="1">
        <f t="array" ref="BB9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4" s="12" t="str" cm="1">
        <f t="array" ref="BC9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4" s="10" t="str" cm="1">
        <f t="array" ref="BD9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4" s="150"/>
      <c r="BF914" s="15"/>
      <c r="BG914" s="16"/>
      <c r="BH914" s="16"/>
      <c r="BI914" s="16"/>
      <c r="BJ914" s="17"/>
      <c r="BK914" s="15"/>
      <c r="BL914" s="130"/>
      <c r="BM914" s="130"/>
      <c r="BN914" s="130"/>
      <c r="BO914" s="17"/>
      <c r="BP914" s="11" t="str">
        <f t="shared" si="48"/>
        <v>Aderente</v>
      </c>
      <c r="BQ914" s="18" t="str">
        <f>IF(OR(B914="",E914=""),"*",AX914/O914)</f>
        <v>*</v>
      </c>
      <c r="BR914" s="18" t="str">
        <f>IF(OR(B914="",E914=""),"*",AZ914/P914)</f>
        <v>*</v>
      </c>
      <c r="BS914" s="210" t="str">
        <f t="shared" si="49"/>
        <v/>
      </c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</row>
    <row r="915" spans="1:122">
      <c r="A915" s="45" t="str">
        <f t="shared" si="47"/>
        <v/>
      </c>
      <c r="B915" s="102"/>
      <c r="C915" s="134" t="str">
        <f>IF(BS_CONTROLE[[#This Row],[DATA]]="","",WEEKNUM(BS_CONTROLE[[#This Row],[DATA]]))</f>
        <v/>
      </c>
      <c r="D915" s="104"/>
      <c r="E915" s="126"/>
      <c r="F915" s="142" t="str">
        <f>IF(D915="","*",VLOOKUP(E915,BS_ATIVIDADE[],3,FALSE))</f>
        <v>*</v>
      </c>
      <c r="G915" s="106"/>
      <c r="H915" s="106"/>
      <c r="I915" s="105"/>
      <c r="J915" s="105"/>
      <c r="K915" s="105"/>
      <c r="L915" s="127" t="str" cm="1">
        <f t="array" ref="L9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5" s="127" t="str" cm="1">
        <f t="array" ref="M9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5" s="106"/>
      <c r="O915" s="106"/>
      <c r="P915" s="105"/>
      <c r="Q915" s="9" t="str">
        <f>IF(E915=0, "*", IFERROR(_xlfn.XLOOKUP(E915, BS_ATIVIDADE[ATIVIDADE], BS_ATIVIDADE[UNIDADE]), "*"))</f>
        <v>*</v>
      </c>
      <c r="R915" s="128" t="str" cm="1">
        <f t="array" ref="R9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5" s="128" t="str" cm="1">
        <f t="array" ref="S9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5" s="10" t="str" cm="1">
        <f t="array" ref="T9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5" s="105"/>
      <c r="V915" s="151"/>
      <c r="W915" s="104"/>
      <c r="X915" s="129"/>
      <c r="Y915" s="104"/>
      <c r="Z915" s="105"/>
      <c r="AA915" s="103"/>
      <c r="AB915" s="152"/>
      <c r="AC915" s="107"/>
      <c r="AD915" s="105"/>
      <c r="AE915" s="105"/>
      <c r="AF915" s="105"/>
      <c r="AG915" s="14"/>
      <c r="AH915" s="126" t="str">
        <f>IF(BS_CONTROLE[[#This Row],[Atividade]]=0, "-", BS_CONTROLE[[#This Row],[Atividade]])</f>
        <v>-</v>
      </c>
      <c r="AI915" s="8" t="str">
        <f>IF(BS_CONTROLE[[#This Row],[Atividade]]=0, "-", BS_CONTROLE[[#This Row],[Atividade]])</f>
        <v>-</v>
      </c>
      <c r="AJ915" s="30">
        <f>BS_CONTROLE[[#This Row],[Local - Partida]]</f>
        <v>0</v>
      </c>
      <c r="AK915" s="30">
        <f>BS_CONTROLE[[#This Row],[Local - Encerramento]]</f>
        <v>0</v>
      </c>
      <c r="AL915" s="105" t="str">
        <f>IF(BS_CONTROLE[[#This Row],[Entre - Estações]]=0, "-", BS_CONTROLE[[#This Row],[Entre - Estações]])</f>
        <v>-</v>
      </c>
      <c r="AM915" s="105" t="str">
        <f>IF(BS_CONTROLE[[#This Row],[SB]]=0, "-", BS_CONTROLE[[#This Row],[SB]])</f>
        <v>-</v>
      </c>
      <c r="AN915" s="105" t="str">
        <f>IF(BS_CONTROLE[[#This Row],[SUB]]=0, "-", BS_CONTROLE[[#This Row],[SUB]])</f>
        <v>-</v>
      </c>
      <c r="AO915" s="105">
        <f>BS_CONTROLE[[#This Row],[KM - Inicio]]</f>
        <v>0</v>
      </c>
      <c r="AP915" s="105">
        <f>BS_CONTROLE[[#This Row],[KM - Inicio]]</f>
        <v>0</v>
      </c>
      <c r="AQ915" s="108"/>
      <c r="AR915" s="108"/>
      <c r="AS915" s="108"/>
      <c r="AT915" s="135"/>
      <c r="AU915" s="135"/>
      <c r="AV915" s="13"/>
      <c r="AW915" s="13"/>
      <c r="AX915" s="176" t="str">
        <f>IF(D915="","*",IFERROR(IF(ISODD(COUNT(AR915:AW915)),"ERRO",SUM((AS915-AR915),(AU915-AT915),(AW915-AV915))),"ERRO"))</f>
        <v>*</v>
      </c>
      <c r="AY915" s="153"/>
      <c r="AZ915" s="109"/>
      <c r="BA915" s="9" t="str">
        <f>IFERROR(_xlfn.XLOOKUP(AH915, BS_ATIVIDADE[ATIVIDADE],BS_ATIVIDADE[UNIDADE] ), "*")</f>
        <v>*</v>
      </c>
      <c r="BB915" s="12" t="str" cm="1">
        <f t="array" ref="BB9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5" s="12" t="str" cm="1">
        <f t="array" ref="BC9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5" s="10" t="str" cm="1">
        <f t="array" ref="BD9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5" s="150"/>
      <c r="BF915" s="15"/>
      <c r="BG915" s="16"/>
      <c r="BH915" s="16"/>
      <c r="BI915" s="16"/>
      <c r="BJ915" s="17"/>
      <c r="BK915" s="15"/>
      <c r="BL915" s="130"/>
      <c r="BM915" s="130"/>
      <c r="BN915" s="130"/>
      <c r="BO915" s="17"/>
      <c r="BP915" s="11" t="str">
        <f t="shared" si="48"/>
        <v>Aderente</v>
      </c>
      <c r="BQ915" s="18" t="str">
        <f>IF(OR(B915="",E915=""),"*",AX915/O915)</f>
        <v>*</v>
      </c>
      <c r="BR915" s="18" t="str">
        <f>IF(OR(B915="",E915=""),"*",AZ915/P915)</f>
        <v>*</v>
      </c>
      <c r="BS915" s="210" t="str">
        <f t="shared" si="49"/>
        <v/>
      </c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</row>
    <row r="916" spans="1:122">
      <c r="A916" s="45" t="str">
        <f t="shared" si="47"/>
        <v/>
      </c>
      <c r="B916" s="102"/>
      <c r="C916" s="134" t="str">
        <f>IF(BS_CONTROLE[[#This Row],[DATA]]="","",WEEKNUM(BS_CONTROLE[[#This Row],[DATA]]))</f>
        <v/>
      </c>
      <c r="D916" s="104"/>
      <c r="E916" s="126"/>
      <c r="F916" s="142" t="str">
        <f>IF(D916="","*",VLOOKUP(E916,BS_ATIVIDADE[],3,FALSE))</f>
        <v>*</v>
      </c>
      <c r="G916" s="106"/>
      <c r="H916" s="106"/>
      <c r="I916" s="105"/>
      <c r="J916" s="105"/>
      <c r="K916" s="105"/>
      <c r="L916" s="127" t="str" cm="1">
        <f t="array" ref="L9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6" s="127" t="str" cm="1">
        <f t="array" ref="M9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6" s="106"/>
      <c r="O916" s="106"/>
      <c r="P916" s="105"/>
      <c r="Q916" s="9" t="str">
        <f>IF(E916=0, "*", IFERROR(_xlfn.XLOOKUP(E916, BS_ATIVIDADE[ATIVIDADE], BS_ATIVIDADE[UNIDADE]), "*"))</f>
        <v>*</v>
      </c>
      <c r="R916" s="128" t="str" cm="1">
        <f t="array" ref="R9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6" s="128" t="str" cm="1">
        <f t="array" ref="S9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6" s="10" t="str" cm="1">
        <f t="array" ref="T9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6" s="105"/>
      <c r="V916" s="151"/>
      <c r="W916" s="104"/>
      <c r="X916" s="129"/>
      <c r="Y916" s="104"/>
      <c r="Z916" s="105"/>
      <c r="AA916" s="103"/>
      <c r="AB916" s="152"/>
      <c r="AC916" s="107"/>
      <c r="AD916" s="105"/>
      <c r="AE916" s="105"/>
      <c r="AF916" s="105"/>
      <c r="AG916" s="14"/>
      <c r="AH916" s="126" t="str">
        <f>IF(BS_CONTROLE[[#This Row],[Atividade]]=0, "-", BS_CONTROLE[[#This Row],[Atividade]])</f>
        <v>-</v>
      </c>
      <c r="AI916" s="8" t="str">
        <f>IF(BS_CONTROLE[[#This Row],[Atividade]]=0, "-", BS_CONTROLE[[#This Row],[Atividade]])</f>
        <v>-</v>
      </c>
      <c r="AJ916" s="30">
        <f>BS_CONTROLE[[#This Row],[Local - Partida]]</f>
        <v>0</v>
      </c>
      <c r="AK916" s="30">
        <f>BS_CONTROLE[[#This Row],[Local - Encerramento]]</f>
        <v>0</v>
      </c>
      <c r="AL916" s="105" t="str">
        <f>IF(BS_CONTROLE[[#This Row],[Entre - Estações]]=0, "-", BS_CONTROLE[[#This Row],[Entre - Estações]])</f>
        <v>-</v>
      </c>
      <c r="AM916" s="105" t="str">
        <f>IF(BS_CONTROLE[[#This Row],[SB]]=0, "-", BS_CONTROLE[[#This Row],[SB]])</f>
        <v>-</v>
      </c>
      <c r="AN916" s="105" t="str">
        <f>IF(BS_CONTROLE[[#This Row],[SUB]]=0, "-", BS_CONTROLE[[#This Row],[SUB]])</f>
        <v>-</v>
      </c>
      <c r="AO916" s="105">
        <f>BS_CONTROLE[[#This Row],[KM - Inicio]]</f>
        <v>0</v>
      </c>
      <c r="AP916" s="105">
        <f>BS_CONTROLE[[#This Row],[KM - Inicio]]</f>
        <v>0</v>
      </c>
      <c r="AQ916" s="108"/>
      <c r="AR916" s="108"/>
      <c r="AS916" s="108"/>
      <c r="AT916" s="135"/>
      <c r="AU916" s="135"/>
      <c r="AV916" s="13"/>
      <c r="AW916" s="13"/>
      <c r="AX916" s="176" t="str">
        <f>IF(D916="","*",IFERROR(IF(ISODD(COUNT(AR916:AW916)),"ERRO",SUM((AS916-AR916),(AU916-AT916),(AW916-AV916))),"ERRO"))</f>
        <v>*</v>
      </c>
      <c r="AY916" s="153"/>
      <c r="AZ916" s="109"/>
      <c r="BA916" s="9" t="str">
        <f>IFERROR(_xlfn.XLOOKUP(AH916, BS_ATIVIDADE[ATIVIDADE],BS_ATIVIDADE[UNIDADE] ), "*")</f>
        <v>*</v>
      </c>
      <c r="BB916" s="12" t="str" cm="1">
        <f t="array" ref="BB9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6" s="12" t="str" cm="1">
        <f t="array" ref="BC9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6" s="10" t="str" cm="1">
        <f t="array" ref="BD9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6" s="150"/>
      <c r="BF916" s="15"/>
      <c r="BG916" s="16"/>
      <c r="BH916" s="16"/>
      <c r="BI916" s="16"/>
      <c r="BJ916" s="17"/>
      <c r="BK916" s="15"/>
      <c r="BL916" s="130"/>
      <c r="BM916" s="130"/>
      <c r="BN916" s="130"/>
      <c r="BO916" s="17"/>
      <c r="BP916" s="11" t="str">
        <f t="shared" si="48"/>
        <v>Aderente</v>
      </c>
      <c r="BQ916" s="18" t="str">
        <f>IF(OR(B916="",E916=""),"*",AX916/O916)</f>
        <v>*</v>
      </c>
      <c r="BR916" s="18" t="str">
        <f>IF(OR(B916="",E916=""),"*",AZ916/P916)</f>
        <v>*</v>
      </c>
      <c r="BS916" s="210" t="str">
        <f t="shared" si="49"/>
        <v/>
      </c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</row>
    <row r="917" spans="1:122">
      <c r="A917" s="45" t="str">
        <f t="shared" si="47"/>
        <v/>
      </c>
      <c r="B917" s="102"/>
      <c r="C917" s="134" t="str">
        <f>IF(BS_CONTROLE[[#This Row],[DATA]]="","",WEEKNUM(BS_CONTROLE[[#This Row],[DATA]]))</f>
        <v/>
      </c>
      <c r="D917" s="104"/>
      <c r="E917" s="126"/>
      <c r="F917" s="142" t="str">
        <f>IF(D917="","*",VLOOKUP(E917,BS_ATIVIDADE[],3,FALSE))</f>
        <v>*</v>
      </c>
      <c r="G917" s="106"/>
      <c r="H917" s="106"/>
      <c r="I917" s="105"/>
      <c r="J917" s="105"/>
      <c r="K917" s="105"/>
      <c r="L917" s="127" t="str" cm="1">
        <f t="array" ref="L9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7" s="127" t="str" cm="1">
        <f t="array" ref="M9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7" s="106"/>
      <c r="O917" s="106"/>
      <c r="P917" s="105"/>
      <c r="Q917" s="9" t="str">
        <f>IF(E917=0, "*", IFERROR(_xlfn.XLOOKUP(E917, BS_ATIVIDADE[ATIVIDADE], BS_ATIVIDADE[UNIDADE]), "*"))</f>
        <v>*</v>
      </c>
      <c r="R917" s="128" t="str" cm="1">
        <f t="array" ref="R9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7" s="128" t="str" cm="1">
        <f t="array" ref="S9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7" s="10" t="str" cm="1">
        <f t="array" ref="T9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7" s="105"/>
      <c r="V917" s="151"/>
      <c r="W917" s="104"/>
      <c r="X917" s="129"/>
      <c r="Y917" s="104"/>
      <c r="Z917" s="105"/>
      <c r="AA917" s="103"/>
      <c r="AB917" s="152"/>
      <c r="AC917" s="107"/>
      <c r="AD917" s="105"/>
      <c r="AE917" s="105"/>
      <c r="AF917" s="105"/>
      <c r="AG917" s="14"/>
      <c r="AH917" s="126" t="str">
        <f>IF(BS_CONTROLE[[#This Row],[Atividade]]=0, "-", BS_CONTROLE[[#This Row],[Atividade]])</f>
        <v>-</v>
      </c>
      <c r="AI917" s="8" t="str">
        <f>IF(BS_CONTROLE[[#This Row],[Atividade]]=0, "-", BS_CONTROLE[[#This Row],[Atividade]])</f>
        <v>-</v>
      </c>
      <c r="AJ917" s="30">
        <f>BS_CONTROLE[[#This Row],[Local - Partida]]</f>
        <v>0</v>
      </c>
      <c r="AK917" s="30">
        <f>BS_CONTROLE[[#This Row],[Local - Encerramento]]</f>
        <v>0</v>
      </c>
      <c r="AL917" s="105" t="str">
        <f>IF(BS_CONTROLE[[#This Row],[Entre - Estações]]=0, "-", BS_CONTROLE[[#This Row],[Entre - Estações]])</f>
        <v>-</v>
      </c>
      <c r="AM917" s="105" t="str">
        <f>IF(BS_CONTROLE[[#This Row],[SB]]=0, "-", BS_CONTROLE[[#This Row],[SB]])</f>
        <v>-</v>
      </c>
      <c r="AN917" s="105" t="str">
        <f>IF(BS_CONTROLE[[#This Row],[SUB]]=0, "-", BS_CONTROLE[[#This Row],[SUB]])</f>
        <v>-</v>
      </c>
      <c r="AO917" s="105">
        <f>BS_CONTROLE[[#This Row],[KM - Inicio]]</f>
        <v>0</v>
      </c>
      <c r="AP917" s="105">
        <f>BS_CONTROLE[[#This Row],[KM - Inicio]]</f>
        <v>0</v>
      </c>
      <c r="AQ917" s="108"/>
      <c r="AR917" s="108"/>
      <c r="AS917" s="108"/>
      <c r="AT917" s="135"/>
      <c r="AU917" s="135"/>
      <c r="AV917" s="13"/>
      <c r="AW917" s="13"/>
      <c r="AX917" s="176" t="str">
        <f>IF(D917="","*",IFERROR(IF(ISODD(COUNT(AR917:AW917)),"ERRO",SUM((AS917-AR917),(AU917-AT917),(AW917-AV917))),"ERRO"))</f>
        <v>*</v>
      </c>
      <c r="AY917" s="153"/>
      <c r="AZ917" s="109"/>
      <c r="BA917" s="9" t="str">
        <f>IFERROR(_xlfn.XLOOKUP(AH917, BS_ATIVIDADE[ATIVIDADE],BS_ATIVIDADE[UNIDADE] ), "*")</f>
        <v>*</v>
      </c>
      <c r="BB917" s="12" t="str" cm="1">
        <f t="array" ref="BB9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7" s="12" t="str" cm="1">
        <f t="array" ref="BC9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7" s="10" t="str" cm="1">
        <f t="array" ref="BD9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7" s="150"/>
      <c r="BF917" s="15"/>
      <c r="BG917" s="16"/>
      <c r="BH917" s="16"/>
      <c r="BI917" s="16"/>
      <c r="BJ917" s="17"/>
      <c r="BK917" s="15"/>
      <c r="BL917" s="130"/>
      <c r="BM917" s="130"/>
      <c r="BN917" s="130"/>
      <c r="BO917" s="17"/>
      <c r="BP917" s="11" t="str">
        <f t="shared" si="48"/>
        <v>Aderente</v>
      </c>
      <c r="BQ917" s="18" t="str">
        <f>IF(OR(B917="",E917=""),"*",AX917/O917)</f>
        <v>*</v>
      </c>
      <c r="BR917" s="18" t="str">
        <f>IF(OR(B917="",E917=""),"*",AZ917/P917)</f>
        <v>*</v>
      </c>
      <c r="BS917" s="210" t="str">
        <f t="shared" si="49"/>
        <v/>
      </c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</row>
    <row r="918" spans="1:122">
      <c r="A918" s="45" t="str">
        <f t="shared" si="47"/>
        <v/>
      </c>
      <c r="B918" s="102"/>
      <c r="C918" s="134" t="str">
        <f>IF(BS_CONTROLE[[#This Row],[DATA]]="","",WEEKNUM(BS_CONTROLE[[#This Row],[DATA]]))</f>
        <v/>
      </c>
      <c r="D918" s="104"/>
      <c r="E918" s="126"/>
      <c r="F918" s="142" t="str">
        <f>IF(D918="","*",VLOOKUP(E918,BS_ATIVIDADE[],3,FALSE))</f>
        <v>*</v>
      </c>
      <c r="G918" s="106"/>
      <c r="H918" s="106"/>
      <c r="I918" s="105"/>
      <c r="J918" s="105"/>
      <c r="K918" s="105"/>
      <c r="L918" s="127" t="str" cm="1">
        <f t="array" ref="L9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8" s="127" t="str" cm="1">
        <f t="array" ref="M9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8" s="106"/>
      <c r="O918" s="106"/>
      <c r="P918" s="105"/>
      <c r="Q918" s="9" t="str">
        <f>IF(E918=0, "*", IFERROR(_xlfn.XLOOKUP(E918, BS_ATIVIDADE[ATIVIDADE], BS_ATIVIDADE[UNIDADE]), "*"))</f>
        <v>*</v>
      </c>
      <c r="R918" s="128" t="str" cm="1">
        <f t="array" ref="R9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8" s="128" t="str" cm="1">
        <f t="array" ref="S9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8" s="10" t="str" cm="1">
        <f t="array" ref="T9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8" s="105"/>
      <c r="V918" s="151"/>
      <c r="W918" s="104"/>
      <c r="X918" s="129"/>
      <c r="Y918" s="104"/>
      <c r="Z918" s="105"/>
      <c r="AA918" s="103"/>
      <c r="AB918" s="152"/>
      <c r="AC918" s="107"/>
      <c r="AD918" s="105"/>
      <c r="AE918" s="105"/>
      <c r="AF918" s="105"/>
      <c r="AG918" s="14"/>
      <c r="AH918" s="126" t="str">
        <f>IF(BS_CONTROLE[[#This Row],[Atividade]]=0, "-", BS_CONTROLE[[#This Row],[Atividade]])</f>
        <v>-</v>
      </c>
      <c r="AI918" s="8" t="str">
        <f>IF(BS_CONTROLE[[#This Row],[Atividade]]=0, "-", BS_CONTROLE[[#This Row],[Atividade]])</f>
        <v>-</v>
      </c>
      <c r="AJ918" s="30">
        <f>BS_CONTROLE[[#This Row],[Local - Partida]]</f>
        <v>0</v>
      </c>
      <c r="AK918" s="30">
        <f>BS_CONTROLE[[#This Row],[Local - Encerramento]]</f>
        <v>0</v>
      </c>
      <c r="AL918" s="105" t="str">
        <f>IF(BS_CONTROLE[[#This Row],[Entre - Estações]]=0, "-", BS_CONTROLE[[#This Row],[Entre - Estações]])</f>
        <v>-</v>
      </c>
      <c r="AM918" s="105" t="str">
        <f>IF(BS_CONTROLE[[#This Row],[SB]]=0, "-", BS_CONTROLE[[#This Row],[SB]])</f>
        <v>-</v>
      </c>
      <c r="AN918" s="105" t="str">
        <f>IF(BS_CONTROLE[[#This Row],[SUB]]=0, "-", BS_CONTROLE[[#This Row],[SUB]])</f>
        <v>-</v>
      </c>
      <c r="AO918" s="105">
        <f>BS_CONTROLE[[#This Row],[KM - Inicio]]</f>
        <v>0</v>
      </c>
      <c r="AP918" s="105">
        <f>BS_CONTROLE[[#This Row],[KM - Inicio]]</f>
        <v>0</v>
      </c>
      <c r="AQ918" s="108"/>
      <c r="AR918" s="108"/>
      <c r="AS918" s="108"/>
      <c r="AT918" s="135"/>
      <c r="AU918" s="135"/>
      <c r="AV918" s="13"/>
      <c r="AW918" s="13"/>
      <c r="AX918" s="176" t="str">
        <f>IF(D918="","*",IFERROR(IF(ISODD(COUNT(AR918:AW918)),"ERRO",SUM((AS918-AR918),(AU918-AT918),(AW918-AV918))),"ERRO"))</f>
        <v>*</v>
      </c>
      <c r="AY918" s="153"/>
      <c r="AZ918" s="109"/>
      <c r="BA918" s="9" t="str">
        <f>IFERROR(_xlfn.XLOOKUP(AH918, BS_ATIVIDADE[ATIVIDADE],BS_ATIVIDADE[UNIDADE] ), "*")</f>
        <v>*</v>
      </c>
      <c r="BB918" s="12" t="str" cm="1">
        <f t="array" ref="BB9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8" s="12" t="str" cm="1">
        <f t="array" ref="BC9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8" s="10" t="str" cm="1">
        <f t="array" ref="BD9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8" s="150"/>
      <c r="BF918" s="15"/>
      <c r="BG918" s="16"/>
      <c r="BH918" s="16"/>
      <c r="BI918" s="16"/>
      <c r="BJ918" s="17"/>
      <c r="BK918" s="15"/>
      <c r="BL918" s="130"/>
      <c r="BM918" s="130"/>
      <c r="BN918" s="130"/>
      <c r="BO918" s="17"/>
      <c r="BP918" s="11" t="str">
        <f t="shared" si="48"/>
        <v>Aderente</v>
      </c>
      <c r="BQ918" s="18" t="str">
        <f>IF(OR(B918="",E918=""),"*",AX918/O918)</f>
        <v>*</v>
      </c>
      <c r="BR918" s="18" t="str">
        <f>IF(OR(B918="",E918=""),"*",AZ918/P918)</f>
        <v>*</v>
      </c>
      <c r="BS918" s="210" t="str">
        <f t="shared" si="49"/>
        <v/>
      </c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</row>
    <row r="919" spans="1:122">
      <c r="A919" s="45" t="str">
        <f t="shared" si="47"/>
        <v/>
      </c>
      <c r="B919" s="102"/>
      <c r="C919" s="134" t="str">
        <f>IF(BS_CONTROLE[[#This Row],[DATA]]="","",WEEKNUM(BS_CONTROLE[[#This Row],[DATA]]))</f>
        <v/>
      </c>
      <c r="D919" s="104"/>
      <c r="E919" s="126"/>
      <c r="F919" s="142" t="str">
        <f>IF(D919="","*",VLOOKUP(E919,BS_ATIVIDADE[],3,FALSE))</f>
        <v>*</v>
      </c>
      <c r="G919" s="106"/>
      <c r="H919" s="106"/>
      <c r="I919" s="105"/>
      <c r="J919" s="105"/>
      <c r="K919" s="105"/>
      <c r="L919" s="127" t="str" cm="1">
        <f t="array" ref="L9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19" s="127" t="str" cm="1">
        <f t="array" ref="M9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19" s="106"/>
      <c r="O919" s="106"/>
      <c r="P919" s="105"/>
      <c r="Q919" s="9" t="str">
        <f>IF(E919=0, "*", IFERROR(_xlfn.XLOOKUP(E919, BS_ATIVIDADE[ATIVIDADE], BS_ATIVIDADE[UNIDADE]), "*"))</f>
        <v>*</v>
      </c>
      <c r="R919" s="128" t="str" cm="1">
        <f t="array" ref="R9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19" s="128" t="str" cm="1">
        <f t="array" ref="S9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19" s="10" t="str" cm="1">
        <f t="array" ref="T9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19" s="105"/>
      <c r="V919" s="151"/>
      <c r="W919" s="104"/>
      <c r="X919" s="129"/>
      <c r="Y919" s="104"/>
      <c r="Z919" s="105"/>
      <c r="AA919" s="103"/>
      <c r="AB919" s="152"/>
      <c r="AC919" s="107"/>
      <c r="AD919" s="105"/>
      <c r="AE919" s="105"/>
      <c r="AF919" s="105"/>
      <c r="AG919" s="14"/>
      <c r="AH919" s="126" t="str">
        <f>IF(BS_CONTROLE[[#This Row],[Atividade]]=0, "-", BS_CONTROLE[[#This Row],[Atividade]])</f>
        <v>-</v>
      </c>
      <c r="AI919" s="8" t="str">
        <f>IF(BS_CONTROLE[[#This Row],[Atividade]]=0, "-", BS_CONTROLE[[#This Row],[Atividade]])</f>
        <v>-</v>
      </c>
      <c r="AJ919" s="30">
        <f>BS_CONTROLE[[#This Row],[Local - Partida]]</f>
        <v>0</v>
      </c>
      <c r="AK919" s="30">
        <f>BS_CONTROLE[[#This Row],[Local - Encerramento]]</f>
        <v>0</v>
      </c>
      <c r="AL919" s="105" t="str">
        <f>IF(BS_CONTROLE[[#This Row],[Entre - Estações]]=0, "-", BS_CONTROLE[[#This Row],[Entre - Estações]])</f>
        <v>-</v>
      </c>
      <c r="AM919" s="105" t="str">
        <f>IF(BS_CONTROLE[[#This Row],[SB]]=0, "-", BS_CONTROLE[[#This Row],[SB]])</f>
        <v>-</v>
      </c>
      <c r="AN919" s="105" t="str">
        <f>IF(BS_CONTROLE[[#This Row],[SUB]]=0, "-", BS_CONTROLE[[#This Row],[SUB]])</f>
        <v>-</v>
      </c>
      <c r="AO919" s="105">
        <f>BS_CONTROLE[[#This Row],[KM - Inicio]]</f>
        <v>0</v>
      </c>
      <c r="AP919" s="105">
        <f>BS_CONTROLE[[#This Row],[KM - Inicio]]</f>
        <v>0</v>
      </c>
      <c r="AQ919" s="108"/>
      <c r="AR919" s="108"/>
      <c r="AS919" s="108"/>
      <c r="AT919" s="135"/>
      <c r="AU919" s="135"/>
      <c r="AV919" s="13"/>
      <c r="AW919" s="13"/>
      <c r="AX919" s="176" t="str">
        <f>IF(D919="","*",IFERROR(IF(ISODD(COUNT(AR919:AW919)),"ERRO",SUM((AS919-AR919),(AU919-AT919),(AW919-AV919))),"ERRO"))</f>
        <v>*</v>
      </c>
      <c r="AY919" s="153"/>
      <c r="AZ919" s="109"/>
      <c r="BA919" s="9" t="str">
        <f>IFERROR(_xlfn.XLOOKUP(AH919, BS_ATIVIDADE[ATIVIDADE],BS_ATIVIDADE[UNIDADE] ), "*")</f>
        <v>*</v>
      </c>
      <c r="BB919" s="12" t="str" cm="1">
        <f t="array" ref="BB9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19" s="12" t="str" cm="1">
        <f t="array" ref="BC9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19" s="10" t="str" cm="1">
        <f t="array" ref="BD9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19" s="150"/>
      <c r="BF919" s="15"/>
      <c r="BG919" s="16"/>
      <c r="BH919" s="16"/>
      <c r="BI919" s="16"/>
      <c r="BJ919" s="17"/>
      <c r="BK919" s="15"/>
      <c r="BL919" s="130"/>
      <c r="BM919" s="130"/>
      <c r="BN919" s="130"/>
      <c r="BO919" s="17"/>
      <c r="BP919" s="11" t="str">
        <f t="shared" si="48"/>
        <v>Aderente</v>
      </c>
      <c r="BQ919" s="18" t="str">
        <f>IF(OR(B919="",E919=""),"*",AX919/O919)</f>
        <v>*</v>
      </c>
      <c r="BR919" s="18" t="str">
        <f>IF(OR(B919="",E919=""),"*",AZ919/P919)</f>
        <v>*</v>
      </c>
      <c r="BS919" s="210" t="str">
        <f t="shared" si="49"/>
        <v/>
      </c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</row>
    <row r="920" spans="1:122">
      <c r="A920" s="45" t="str">
        <f t="shared" si="47"/>
        <v/>
      </c>
      <c r="B920" s="102"/>
      <c r="C920" s="134" t="str">
        <f>IF(BS_CONTROLE[[#This Row],[DATA]]="","",WEEKNUM(BS_CONTROLE[[#This Row],[DATA]]))</f>
        <v/>
      </c>
      <c r="D920" s="104"/>
      <c r="E920" s="126"/>
      <c r="F920" s="142" t="str">
        <f>IF(D920="","*",VLOOKUP(E920,BS_ATIVIDADE[],3,FALSE))</f>
        <v>*</v>
      </c>
      <c r="G920" s="106"/>
      <c r="H920" s="106"/>
      <c r="I920" s="105"/>
      <c r="J920" s="105"/>
      <c r="K920" s="105"/>
      <c r="L920" s="127" t="str" cm="1">
        <f t="array" ref="L9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0" s="127" t="str" cm="1">
        <f t="array" ref="M9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0" s="106"/>
      <c r="O920" s="106"/>
      <c r="P920" s="105"/>
      <c r="Q920" s="9" t="str">
        <f>IF(E920=0, "*", IFERROR(_xlfn.XLOOKUP(E920, BS_ATIVIDADE[ATIVIDADE], BS_ATIVIDADE[UNIDADE]), "*"))</f>
        <v>*</v>
      </c>
      <c r="R920" s="128" t="str" cm="1">
        <f t="array" ref="R9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0" s="128" t="str" cm="1">
        <f t="array" ref="S9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0" s="10" t="str" cm="1">
        <f t="array" ref="T9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0" s="105"/>
      <c r="V920" s="151"/>
      <c r="W920" s="104"/>
      <c r="X920" s="129"/>
      <c r="Y920" s="104"/>
      <c r="Z920" s="105"/>
      <c r="AA920" s="103"/>
      <c r="AB920" s="152"/>
      <c r="AC920" s="107"/>
      <c r="AD920" s="105"/>
      <c r="AE920" s="105"/>
      <c r="AF920" s="105"/>
      <c r="AG920" s="14"/>
      <c r="AH920" s="126" t="str">
        <f>IF(BS_CONTROLE[[#This Row],[Atividade]]=0, "-", BS_CONTROLE[[#This Row],[Atividade]])</f>
        <v>-</v>
      </c>
      <c r="AI920" s="8" t="str">
        <f>IF(BS_CONTROLE[[#This Row],[Atividade]]=0, "-", BS_CONTROLE[[#This Row],[Atividade]])</f>
        <v>-</v>
      </c>
      <c r="AJ920" s="30">
        <f>BS_CONTROLE[[#This Row],[Local - Partida]]</f>
        <v>0</v>
      </c>
      <c r="AK920" s="30">
        <f>BS_CONTROLE[[#This Row],[Local - Encerramento]]</f>
        <v>0</v>
      </c>
      <c r="AL920" s="105" t="str">
        <f>IF(BS_CONTROLE[[#This Row],[Entre - Estações]]=0, "-", BS_CONTROLE[[#This Row],[Entre - Estações]])</f>
        <v>-</v>
      </c>
      <c r="AM920" s="105" t="str">
        <f>IF(BS_CONTROLE[[#This Row],[SB]]=0, "-", BS_CONTROLE[[#This Row],[SB]])</f>
        <v>-</v>
      </c>
      <c r="AN920" s="105" t="str">
        <f>IF(BS_CONTROLE[[#This Row],[SUB]]=0, "-", BS_CONTROLE[[#This Row],[SUB]])</f>
        <v>-</v>
      </c>
      <c r="AO920" s="105">
        <f>BS_CONTROLE[[#This Row],[KM - Inicio]]</f>
        <v>0</v>
      </c>
      <c r="AP920" s="105">
        <f>BS_CONTROLE[[#This Row],[KM - Inicio]]</f>
        <v>0</v>
      </c>
      <c r="AQ920" s="108"/>
      <c r="AR920" s="108"/>
      <c r="AS920" s="108"/>
      <c r="AT920" s="135"/>
      <c r="AU920" s="135"/>
      <c r="AV920" s="13"/>
      <c r="AW920" s="13"/>
      <c r="AX920" s="176" t="str">
        <f>IF(D920="","*",IFERROR(IF(ISODD(COUNT(AR920:AW920)),"ERRO",SUM((AS920-AR920),(AU920-AT920),(AW920-AV920))),"ERRO"))</f>
        <v>*</v>
      </c>
      <c r="AY920" s="153"/>
      <c r="AZ920" s="109"/>
      <c r="BA920" s="9" t="str">
        <f>IFERROR(_xlfn.XLOOKUP(AH920, BS_ATIVIDADE[ATIVIDADE],BS_ATIVIDADE[UNIDADE] ), "*")</f>
        <v>*</v>
      </c>
      <c r="BB920" s="12" t="str" cm="1">
        <f t="array" ref="BB9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0" s="12" t="str" cm="1">
        <f t="array" ref="BC9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0" s="10" t="str" cm="1">
        <f t="array" ref="BD9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0" s="150"/>
      <c r="BF920" s="15"/>
      <c r="BG920" s="16"/>
      <c r="BH920" s="16"/>
      <c r="BI920" s="16"/>
      <c r="BJ920" s="17"/>
      <c r="BK920" s="15"/>
      <c r="BL920" s="130"/>
      <c r="BM920" s="130"/>
      <c r="BN920" s="130"/>
      <c r="BO920" s="17"/>
      <c r="BP920" s="11" t="str">
        <f t="shared" si="48"/>
        <v>Aderente</v>
      </c>
      <c r="BQ920" s="18" t="str">
        <f>IF(OR(B920="",E920=""),"*",AX920/O920)</f>
        <v>*</v>
      </c>
      <c r="BR920" s="18" t="str">
        <f>IF(OR(B920="",E920=""),"*",AZ920/P920)</f>
        <v>*</v>
      </c>
      <c r="BS920" s="210" t="str">
        <f t="shared" si="49"/>
        <v/>
      </c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</row>
    <row r="921" spans="1:122">
      <c r="A921" s="45" t="str">
        <f t="shared" si="47"/>
        <v/>
      </c>
      <c r="B921" s="102"/>
      <c r="C921" s="134" t="str">
        <f>IF(BS_CONTROLE[[#This Row],[DATA]]="","",WEEKNUM(BS_CONTROLE[[#This Row],[DATA]]))</f>
        <v/>
      </c>
      <c r="D921" s="104"/>
      <c r="E921" s="126"/>
      <c r="F921" s="142" t="str">
        <f>IF(D921="","*",VLOOKUP(E921,BS_ATIVIDADE[],3,FALSE))</f>
        <v>*</v>
      </c>
      <c r="G921" s="106"/>
      <c r="H921" s="106"/>
      <c r="I921" s="105"/>
      <c r="J921" s="105"/>
      <c r="K921" s="105"/>
      <c r="L921" s="127" t="str" cm="1">
        <f t="array" ref="L9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1" s="127" t="str" cm="1">
        <f t="array" ref="M9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1" s="106"/>
      <c r="O921" s="106"/>
      <c r="P921" s="105"/>
      <c r="Q921" s="9" t="str">
        <f>IF(E921=0, "*", IFERROR(_xlfn.XLOOKUP(E921, BS_ATIVIDADE[ATIVIDADE], BS_ATIVIDADE[UNIDADE]), "*"))</f>
        <v>*</v>
      </c>
      <c r="R921" s="128" t="str" cm="1">
        <f t="array" ref="R9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1" s="128" t="str" cm="1">
        <f t="array" ref="S9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1" s="10" t="str" cm="1">
        <f t="array" ref="T9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1" s="105"/>
      <c r="V921" s="151"/>
      <c r="W921" s="104"/>
      <c r="X921" s="129"/>
      <c r="Y921" s="104"/>
      <c r="Z921" s="105"/>
      <c r="AA921" s="103"/>
      <c r="AB921" s="152"/>
      <c r="AC921" s="107"/>
      <c r="AD921" s="105"/>
      <c r="AE921" s="105"/>
      <c r="AF921" s="105"/>
      <c r="AG921" s="14"/>
      <c r="AH921" s="126" t="str">
        <f>IF(BS_CONTROLE[[#This Row],[Atividade]]=0, "-", BS_CONTROLE[[#This Row],[Atividade]])</f>
        <v>-</v>
      </c>
      <c r="AI921" s="8" t="str">
        <f>IF(BS_CONTROLE[[#This Row],[Atividade]]=0, "-", BS_CONTROLE[[#This Row],[Atividade]])</f>
        <v>-</v>
      </c>
      <c r="AJ921" s="30">
        <f>BS_CONTROLE[[#This Row],[Local - Partida]]</f>
        <v>0</v>
      </c>
      <c r="AK921" s="30">
        <f>BS_CONTROLE[[#This Row],[Local - Encerramento]]</f>
        <v>0</v>
      </c>
      <c r="AL921" s="105" t="str">
        <f>IF(BS_CONTROLE[[#This Row],[Entre - Estações]]=0, "-", BS_CONTROLE[[#This Row],[Entre - Estações]])</f>
        <v>-</v>
      </c>
      <c r="AM921" s="105" t="str">
        <f>IF(BS_CONTROLE[[#This Row],[SB]]=0, "-", BS_CONTROLE[[#This Row],[SB]])</f>
        <v>-</v>
      </c>
      <c r="AN921" s="105" t="str">
        <f>IF(BS_CONTROLE[[#This Row],[SUB]]=0, "-", BS_CONTROLE[[#This Row],[SUB]])</f>
        <v>-</v>
      </c>
      <c r="AO921" s="105">
        <f>BS_CONTROLE[[#This Row],[KM - Inicio]]</f>
        <v>0</v>
      </c>
      <c r="AP921" s="105">
        <f>BS_CONTROLE[[#This Row],[KM - Inicio]]</f>
        <v>0</v>
      </c>
      <c r="AQ921" s="108"/>
      <c r="AR921" s="108"/>
      <c r="AS921" s="108"/>
      <c r="AT921" s="135"/>
      <c r="AU921" s="135"/>
      <c r="AV921" s="13"/>
      <c r="AW921" s="13"/>
      <c r="AX921" s="176" t="str">
        <f>IF(D921="","*",IFERROR(IF(ISODD(COUNT(AR921:AW921)),"ERRO",SUM((AS921-AR921),(AU921-AT921),(AW921-AV921))),"ERRO"))</f>
        <v>*</v>
      </c>
      <c r="AY921" s="153"/>
      <c r="AZ921" s="109"/>
      <c r="BA921" s="9" t="str">
        <f>IFERROR(_xlfn.XLOOKUP(AH921, BS_ATIVIDADE[ATIVIDADE],BS_ATIVIDADE[UNIDADE] ), "*")</f>
        <v>*</v>
      </c>
      <c r="BB921" s="12" t="str" cm="1">
        <f t="array" ref="BB9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1" s="12" t="str" cm="1">
        <f t="array" ref="BC9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1" s="10" t="str" cm="1">
        <f t="array" ref="BD9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1" s="150"/>
      <c r="BF921" s="15"/>
      <c r="BG921" s="16"/>
      <c r="BH921" s="16"/>
      <c r="BI921" s="16"/>
      <c r="BJ921" s="17"/>
      <c r="BK921" s="15"/>
      <c r="BL921" s="130"/>
      <c r="BM921" s="130"/>
      <c r="BN921" s="130"/>
      <c r="BO921" s="17"/>
      <c r="BP921" s="11" t="str">
        <f t="shared" si="48"/>
        <v>Aderente</v>
      </c>
      <c r="BQ921" s="18" t="str">
        <f>IF(OR(B921="",E921=""),"*",AX921/O921)</f>
        <v>*</v>
      </c>
      <c r="BR921" s="18" t="str">
        <f>IF(OR(B921="",E921=""),"*",AZ921/P921)</f>
        <v>*</v>
      </c>
      <c r="BS921" s="210" t="str">
        <f t="shared" si="49"/>
        <v/>
      </c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</row>
    <row r="922" spans="1:122">
      <c r="A922" s="45" t="str">
        <f t="shared" si="47"/>
        <v/>
      </c>
      <c r="B922" s="102"/>
      <c r="C922" s="134" t="str">
        <f>IF(BS_CONTROLE[[#This Row],[DATA]]="","",WEEKNUM(BS_CONTROLE[[#This Row],[DATA]]))</f>
        <v/>
      </c>
      <c r="D922" s="104"/>
      <c r="E922" s="126"/>
      <c r="F922" s="142" t="str">
        <f>IF(D922="","*",VLOOKUP(E922,BS_ATIVIDADE[],3,FALSE))</f>
        <v>*</v>
      </c>
      <c r="G922" s="106"/>
      <c r="H922" s="106"/>
      <c r="I922" s="105"/>
      <c r="J922" s="105"/>
      <c r="K922" s="105"/>
      <c r="L922" s="127" t="str" cm="1">
        <f t="array" ref="L9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2" s="127" t="str" cm="1">
        <f t="array" ref="M9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2" s="106"/>
      <c r="O922" s="106"/>
      <c r="P922" s="105"/>
      <c r="Q922" s="9" t="str">
        <f>IF(E922=0, "*", IFERROR(_xlfn.XLOOKUP(E922, BS_ATIVIDADE[ATIVIDADE], BS_ATIVIDADE[UNIDADE]), "*"))</f>
        <v>*</v>
      </c>
      <c r="R922" s="128" t="str" cm="1">
        <f t="array" ref="R9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2" s="128" t="str" cm="1">
        <f t="array" ref="S9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2" s="10" t="str" cm="1">
        <f t="array" ref="T9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2" s="105"/>
      <c r="V922" s="151"/>
      <c r="W922" s="104"/>
      <c r="X922" s="129"/>
      <c r="Y922" s="104"/>
      <c r="Z922" s="105"/>
      <c r="AA922" s="103"/>
      <c r="AB922" s="152"/>
      <c r="AC922" s="107"/>
      <c r="AD922" s="105"/>
      <c r="AE922" s="105"/>
      <c r="AF922" s="105"/>
      <c r="AG922" s="14"/>
      <c r="AH922" s="126" t="str">
        <f>IF(BS_CONTROLE[[#This Row],[Atividade]]=0, "-", BS_CONTROLE[[#This Row],[Atividade]])</f>
        <v>-</v>
      </c>
      <c r="AI922" s="8" t="str">
        <f>IF(BS_CONTROLE[[#This Row],[Atividade]]=0, "-", BS_CONTROLE[[#This Row],[Atividade]])</f>
        <v>-</v>
      </c>
      <c r="AJ922" s="30">
        <f>BS_CONTROLE[[#This Row],[Local - Partida]]</f>
        <v>0</v>
      </c>
      <c r="AK922" s="30">
        <f>BS_CONTROLE[[#This Row],[Local - Encerramento]]</f>
        <v>0</v>
      </c>
      <c r="AL922" s="105" t="str">
        <f>IF(BS_CONTROLE[[#This Row],[Entre - Estações]]=0, "-", BS_CONTROLE[[#This Row],[Entre - Estações]])</f>
        <v>-</v>
      </c>
      <c r="AM922" s="105" t="str">
        <f>IF(BS_CONTROLE[[#This Row],[SB]]=0, "-", BS_CONTROLE[[#This Row],[SB]])</f>
        <v>-</v>
      </c>
      <c r="AN922" s="105" t="str">
        <f>IF(BS_CONTROLE[[#This Row],[SUB]]=0, "-", BS_CONTROLE[[#This Row],[SUB]])</f>
        <v>-</v>
      </c>
      <c r="AO922" s="105">
        <f>BS_CONTROLE[[#This Row],[KM - Inicio]]</f>
        <v>0</v>
      </c>
      <c r="AP922" s="105">
        <f>BS_CONTROLE[[#This Row],[KM - Inicio]]</f>
        <v>0</v>
      </c>
      <c r="AQ922" s="108"/>
      <c r="AR922" s="108"/>
      <c r="AS922" s="108"/>
      <c r="AT922" s="135"/>
      <c r="AU922" s="135"/>
      <c r="AV922" s="13"/>
      <c r="AW922" s="13"/>
      <c r="AX922" s="176" t="str">
        <f>IF(D922="","*",IFERROR(IF(ISODD(COUNT(AR922:AW922)),"ERRO",SUM((AS922-AR922),(AU922-AT922),(AW922-AV922))),"ERRO"))</f>
        <v>*</v>
      </c>
      <c r="AY922" s="153"/>
      <c r="AZ922" s="109"/>
      <c r="BA922" s="9" t="str">
        <f>IFERROR(_xlfn.XLOOKUP(AH922, BS_ATIVIDADE[ATIVIDADE],BS_ATIVIDADE[UNIDADE] ), "*")</f>
        <v>*</v>
      </c>
      <c r="BB922" s="12" t="str" cm="1">
        <f t="array" ref="BB9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2" s="12" t="str" cm="1">
        <f t="array" ref="BC9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2" s="10" t="str" cm="1">
        <f t="array" ref="BD9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2" s="150"/>
      <c r="BF922" s="15"/>
      <c r="BG922" s="16"/>
      <c r="BH922" s="16"/>
      <c r="BI922" s="16"/>
      <c r="BJ922" s="17"/>
      <c r="BK922" s="15"/>
      <c r="BL922" s="130"/>
      <c r="BM922" s="130"/>
      <c r="BN922" s="130"/>
      <c r="BO922" s="17"/>
      <c r="BP922" s="11" t="str">
        <f t="shared" si="48"/>
        <v>Aderente</v>
      </c>
      <c r="BQ922" s="18" t="str">
        <f>IF(OR(B922="",E922=""),"*",AX922/O922)</f>
        <v>*</v>
      </c>
      <c r="BR922" s="18" t="str">
        <f>IF(OR(B922="",E922=""),"*",AZ922/P922)</f>
        <v>*</v>
      </c>
      <c r="BS922" s="210" t="str">
        <f t="shared" si="49"/>
        <v/>
      </c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</row>
    <row r="923" spans="1:122">
      <c r="A923" s="45" t="str">
        <f t="shared" si="47"/>
        <v/>
      </c>
      <c r="B923" s="102"/>
      <c r="C923" s="134" t="str">
        <f>IF(BS_CONTROLE[[#This Row],[DATA]]="","",WEEKNUM(BS_CONTROLE[[#This Row],[DATA]]))</f>
        <v/>
      </c>
      <c r="D923" s="104"/>
      <c r="E923" s="126"/>
      <c r="F923" s="142" t="str">
        <f>IF(D923="","*",VLOOKUP(E923,BS_ATIVIDADE[],3,FALSE))</f>
        <v>*</v>
      </c>
      <c r="G923" s="106"/>
      <c r="H923" s="106"/>
      <c r="I923" s="105"/>
      <c r="J923" s="105"/>
      <c r="K923" s="105"/>
      <c r="L923" s="127" t="str" cm="1">
        <f t="array" ref="L9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3" s="127" t="str" cm="1">
        <f t="array" ref="M9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3" s="106"/>
      <c r="O923" s="106"/>
      <c r="P923" s="105"/>
      <c r="Q923" s="9" t="str">
        <f>IF(E923=0, "*", IFERROR(_xlfn.XLOOKUP(E923, BS_ATIVIDADE[ATIVIDADE], BS_ATIVIDADE[UNIDADE]), "*"))</f>
        <v>*</v>
      </c>
      <c r="R923" s="128" t="str" cm="1">
        <f t="array" ref="R9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3" s="128" t="str" cm="1">
        <f t="array" ref="S9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3" s="10" t="str" cm="1">
        <f t="array" ref="T9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3" s="105"/>
      <c r="V923" s="151"/>
      <c r="W923" s="104"/>
      <c r="X923" s="129"/>
      <c r="Y923" s="104"/>
      <c r="Z923" s="105"/>
      <c r="AA923" s="103"/>
      <c r="AB923" s="152"/>
      <c r="AC923" s="107"/>
      <c r="AD923" s="105"/>
      <c r="AE923" s="105"/>
      <c r="AF923" s="105"/>
      <c r="AG923" s="14"/>
      <c r="AH923" s="126" t="str">
        <f>IF(BS_CONTROLE[[#This Row],[Atividade]]=0, "-", BS_CONTROLE[[#This Row],[Atividade]])</f>
        <v>-</v>
      </c>
      <c r="AI923" s="8" t="str">
        <f>IF(BS_CONTROLE[[#This Row],[Atividade]]=0, "-", BS_CONTROLE[[#This Row],[Atividade]])</f>
        <v>-</v>
      </c>
      <c r="AJ923" s="30">
        <f>BS_CONTROLE[[#This Row],[Local - Partida]]</f>
        <v>0</v>
      </c>
      <c r="AK923" s="30">
        <f>BS_CONTROLE[[#This Row],[Local - Encerramento]]</f>
        <v>0</v>
      </c>
      <c r="AL923" s="105" t="str">
        <f>IF(BS_CONTROLE[[#This Row],[Entre - Estações]]=0, "-", BS_CONTROLE[[#This Row],[Entre - Estações]])</f>
        <v>-</v>
      </c>
      <c r="AM923" s="105" t="str">
        <f>IF(BS_CONTROLE[[#This Row],[SB]]=0, "-", BS_CONTROLE[[#This Row],[SB]])</f>
        <v>-</v>
      </c>
      <c r="AN923" s="105" t="str">
        <f>IF(BS_CONTROLE[[#This Row],[SUB]]=0, "-", BS_CONTROLE[[#This Row],[SUB]])</f>
        <v>-</v>
      </c>
      <c r="AO923" s="105">
        <f>BS_CONTROLE[[#This Row],[KM - Inicio]]</f>
        <v>0</v>
      </c>
      <c r="AP923" s="105">
        <f>BS_CONTROLE[[#This Row],[KM - Inicio]]</f>
        <v>0</v>
      </c>
      <c r="AQ923" s="108"/>
      <c r="AR923" s="108"/>
      <c r="AS923" s="108"/>
      <c r="AT923" s="135"/>
      <c r="AU923" s="135"/>
      <c r="AV923" s="13"/>
      <c r="AW923" s="13"/>
      <c r="AX923" s="176" t="str">
        <f>IF(D923="","*",IFERROR(IF(ISODD(COUNT(AR923:AW923)),"ERRO",SUM((AS923-AR923),(AU923-AT923),(AW923-AV923))),"ERRO"))</f>
        <v>*</v>
      </c>
      <c r="AY923" s="153"/>
      <c r="AZ923" s="109"/>
      <c r="BA923" s="9" t="str">
        <f>IFERROR(_xlfn.XLOOKUP(AH923, BS_ATIVIDADE[ATIVIDADE],BS_ATIVIDADE[UNIDADE] ), "*")</f>
        <v>*</v>
      </c>
      <c r="BB923" s="12" t="str" cm="1">
        <f t="array" ref="BB9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3" s="12" t="str" cm="1">
        <f t="array" ref="BC9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3" s="10" t="str" cm="1">
        <f t="array" ref="BD9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3" s="150"/>
      <c r="BF923" s="15"/>
      <c r="BG923" s="16"/>
      <c r="BH923" s="16"/>
      <c r="BI923" s="16"/>
      <c r="BJ923" s="17"/>
      <c r="BK923" s="15"/>
      <c r="BL923" s="130"/>
      <c r="BM923" s="130"/>
      <c r="BN923" s="130"/>
      <c r="BO923" s="17"/>
      <c r="BP923" s="11" t="str">
        <f t="shared" si="48"/>
        <v>Aderente</v>
      </c>
      <c r="BQ923" s="18" t="str">
        <f>IF(OR(B923="",E923=""),"*",AX923/O923)</f>
        <v>*</v>
      </c>
      <c r="BR923" s="18" t="str">
        <f>IF(OR(B923="",E923=""),"*",AZ923/P923)</f>
        <v>*</v>
      </c>
      <c r="BS923" s="210" t="str">
        <f t="shared" si="49"/>
        <v/>
      </c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</row>
    <row r="924" spans="1:122">
      <c r="A924" s="45" t="str">
        <f t="shared" si="47"/>
        <v/>
      </c>
      <c r="B924" s="102"/>
      <c r="C924" s="134" t="str">
        <f>IF(BS_CONTROLE[[#This Row],[DATA]]="","",WEEKNUM(BS_CONTROLE[[#This Row],[DATA]]))</f>
        <v/>
      </c>
      <c r="D924" s="104"/>
      <c r="E924" s="126"/>
      <c r="F924" s="142" t="str">
        <f>IF(D924="","*",VLOOKUP(E924,BS_ATIVIDADE[],3,FALSE))</f>
        <v>*</v>
      </c>
      <c r="G924" s="106"/>
      <c r="H924" s="106"/>
      <c r="I924" s="105"/>
      <c r="J924" s="105"/>
      <c r="K924" s="105"/>
      <c r="L924" s="127" t="str" cm="1">
        <f t="array" ref="L9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4" s="127" t="str" cm="1">
        <f t="array" ref="M9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4" s="106"/>
      <c r="O924" s="106"/>
      <c r="P924" s="105"/>
      <c r="Q924" s="9" t="str">
        <f>IF(E924=0, "*", IFERROR(_xlfn.XLOOKUP(E924, BS_ATIVIDADE[ATIVIDADE], BS_ATIVIDADE[UNIDADE]), "*"))</f>
        <v>*</v>
      </c>
      <c r="R924" s="128" t="str" cm="1">
        <f t="array" ref="R9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4" s="128" t="str" cm="1">
        <f t="array" ref="S9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4" s="10" t="str" cm="1">
        <f t="array" ref="T9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4" s="105"/>
      <c r="V924" s="151"/>
      <c r="W924" s="104"/>
      <c r="X924" s="129"/>
      <c r="Y924" s="104"/>
      <c r="Z924" s="105"/>
      <c r="AA924" s="103"/>
      <c r="AB924" s="152"/>
      <c r="AC924" s="107"/>
      <c r="AD924" s="105"/>
      <c r="AE924" s="105"/>
      <c r="AF924" s="105"/>
      <c r="AG924" s="14"/>
      <c r="AH924" s="126" t="str">
        <f>IF(BS_CONTROLE[[#This Row],[Atividade]]=0, "-", BS_CONTROLE[[#This Row],[Atividade]])</f>
        <v>-</v>
      </c>
      <c r="AI924" s="8" t="str">
        <f>IF(BS_CONTROLE[[#This Row],[Atividade]]=0, "-", BS_CONTROLE[[#This Row],[Atividade]])</f>
        <v>-</v>
      </c>
      <c r="AJ924" s="30">
        <f>BS_CONTROLE[[#This Row],[Local - Partida]]</f>
        <v>0</v>
      </c>
      <c r="AK924" s="30">
        <f>BS_CONTROLE[[#This Row],[Local - Encerramento]]</f>
        <v>0</v>
      </c>
      <c r="AL924" s="105" t="str">
        <f>IF(BS_CONTROLE[[#This Row],[Entre - Estações]]=0, "-", BS_CONTROLE[[#This Row],[Entre - Estações]])</f>
        <v>-</v>
      </c>
      <c r="AM924" s="105" t="str">
        <f>IF(BS_CONTROLE[[#This Row],[SB]]=0, "-", BS_CONTROLE[[#This Row],[SB]])</f>
        <v>-</v>
      </c>
      <c r="AN924" s="105" t="str">
        <f>IF(BS_CONTROLE[[#This Row],[SUB]]=0, "-", BS_CONTROLE[[#This Row],[SUB]])</f>
        <v>-</v>
      </c>
      <c r="AO924" s="105">
        <f>BS_CONTROLE[[#This Row],[KM - Inicio]]</f>
        <v>0</v>
      </c>
      <c r="AP924" s="105">
        <f>BS_CONTROLE[[#This Row],[KM - Inicio]]</f>
        <v>0</v>
      </c>
      <c r="AQ924" s="108"/>
      <c r="AR924" s="108"/>
      <c r="AS924" s="108"/>
      <c r="AT924" s="135"/>
      <c r="AU924" s="135"/>
      <c r="AV924" s="13"/>
      <c r="AW924" s="13"/>
      <c r="AX924" s="176" t="str">
        <f>IF(D924="","*",IFERROR(IF(ISODD(COUNT(AR924:AW924)),"ERRO",SUM((AS924-AR924),(AU924-AT924),(AW924-AV924))),"ERRO"))</f>
        <v>*</v>
      </c>
      <c r="AY924" s="153"/>
      <c r="AZ924" s="109"/>
      <c r="BA924" s="9" t="str">
        <f>IFERROR(_xlfn.XLOOKUP(AH924, BS_ATIVIDADE[ATIVIDADE],BS_ATIVIDADE[UNIDADE] ), "*")</f>
        <v>*</v>
      </c>
      <c r="BB924" s="12" t="str" cm="1">
        <f t="array" ref="BB9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4" s="12" t="str" cm="1">
        <f t="array" ref="BC9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4" s="10" t="str" cm="1">
        <f t="array" ref="BD9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4" s="150"/>
      <c r="BF924" s="15"/>
      <c r="BG924" s="16"/>
      <c r="BH924" s="16"/>
      <c r="BI924" s="16"/>
      <c r="BJ924" s="17"/>
      <c r="BK924" s="15"/>
      <c r="BL924" s="130"/>
      <c r="BM924" s="130"/>
      <c r="BN924" s="130"/>
      <c r="BO924" s="17"/>
      <c r="BP924" s="11" t="str">
        <f t="shared" si="48"/>
        <v>Aderente</v>
      </c>
      <c r="BQ924" s="18" t="str">
        <f>IF(OR(B924="",E924=""),"*",AX924/O924)</f>
        <v>*</v>
      </c>
      <c r="BR924" s="18" t="str">
        <f>IF(OR(B924="",E924=""),"*",AZ924/P924)</f>
        <v>*</v>
      </c>
      <c r="BS924" s="210" t="str">
        <f t="shared" si="49"/>
        <v/>
      </c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</row>
    <row r="925" spans="1:122">
      <c r="A925" s="45" t="str">
        <f t="shared" si="47"/>
        <v/>
      </c>
      <c r="B925" s="102"/>
      <c r="C925" s="134" t="str">
        <f>IF(BS_CONTROLE[[#This Row],[DATA]]="","",WEEKNUM(BS_CONTROLE[[#This Row],[DATA]]))</f>
        <v/>
      </c>
      <c r="D925" s="104"/>
      <c r="E925" s="126"/>
      <c r="F925" s="142" t="str">
        <f>IF(D925="","*",VLOOKUP(E925,BS_ATIVIDADE[],3,FALSE))</f>
        <v>*</v>
      </c>
      <c r="G925" s="106"/>
      <c r="H925" s="106"/>
      <c r="I925" s="105"/>
      <c r="J925" s="105"/>
      <c r="K925" s="105"/>
      <c r="L925" s="127" t="str" cm="1">
        <f t="array" ref="L9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5" s="127" t="str" cm="1">
        <f t="array" ref="M9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5" s="106"/>
      <c r="O925" s="106"/>
      <c r="P925" s="105"/>
      <c r="Q925" s="9" t="str">
        <f>IF(E925=0, "*", IFERROR(_xlfn.XLOOKUP(E925, BS_ATIVIDADE[ATIVIDADE], BS_ATIVIDADE[UNIDADE]), "*"))</f>
        <v>*</v>
      </c>
      <c r="R925" s="128" t="str" cm="1">
        <f t="array" ref="R9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5" s="128" t="str" cm="1">
        <f t="array" ref="S9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5" s="10" t="str" cm="1">
        <f t="array" ref="T9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5" s="105"/>
      <c r="V925" s="151"/>
      <c r="W925" s="104"/>
      <c r="X925" s="129"/>
      <c r="Y925" s="104"/>
      <c r="Z925" s="105"/>
      <c r="AA925" s="103"/>
      <c r="AB925" s="152"/>
      <c r="AC925" s="107"/>
      <c r="AD925" s="105"/>
      <c r="AE925" s="105"/>
      <c r="AF925" s="105"/>
      <c r="AG925" s="14"/>
      <c r="AH925" s="126" t="str">
        <f>IF(BS_CONTROLE[[#This Row],[Atividade]]=0, "-", BS_CONTROLE[[#This Row],[Atividade]])</f>
        <v>-</v>
      </c>
      <c r="AI925" s="8" t="str">
        <f>IF(BS_CONTROLE[[#This Row],[Atividade]]=0, "-", BS_CONTROLE[[#This Row],[Atividade]])</f>
        <v>-</v>
      </c>
      <c r="AJ925" s="30">
        <f>BS_CONTROLE[[#This Row],[Local - Partida]]</f>
        <v>0</v>
      </c>
      <c r="AK925" s="30">
        <f>BS_CONTROLE[[#This Row],[Local - Encerramento]]</f>
        <v>0</v>
      </c>
      <c r="AL925" s="105" t="str">
        <f>IF(BS_CONTROLE[[#This Row],[Entre - Estações]]=0, "-", BS_CONTROLE[[#This Row],[Entre - Estações]])</f>
        <v>-</v>
      </c>
      <c r="AM925" s="105" t="str">
        <f>IF(BS_CONTROLE[[#This Row],[SB]]=0, "-", BS_CONTROLE[[#This Row],[SB]])</f>
        <v>-</v>
      </c>
      <c r="AN925" s="105" t="str">
        <f>IF(BS_CONTROLE[[#This Row],[SUB]]=0, "-", BS_CONTROLE[[#This Row],[SUB]])</f>
        <v>-</v>
      </c>
      <c r="AO925" s="105">
        <f>BS_CONTROLE[[#This Row],[KM - Inicio]]</f>
        <v>0</v>
      </c>
      <c r="AP925" s="105">
        <f>BS_CONTROLE[[#This Row],[KM - Inicio]]</f>
        <v>0</v>
      </c>
      <c r="AQ925" s="108"/>
      <c r="AR925" s="108"/>
      <c r="AS925" s="108"/>
      <c r="AT925" s="135"/>
      <c r="AU925" s="135"/>
      <c r="AV925" s="13"/>
      <c r="AW925" s="13"/>
      <c r="AX925" s="176" t="str">
        <f>IF(D925="","*",IFERROR(IF(ISODD(COUNT(AR925:AW925)),"ERRO",SUM((AS925-AR925),(AU925-AT925),(AW925-AV925))),"ERRO"))</f>
        <v>*</v>
      </c>
      <c r="AY925" s="153"/>
      <c r="AZ925" s="109"/>
      <c r="BA925" s="9" t="str">
        <f>IFERROR(_xlfn.XLOOKUP(AH925, BS_ATIVIDADE[ATIVIDADE],BS_ATIVIDADE[UNIDADE] ), "*")</f>
        <v>*</v>
      </c>
      <c r="BB925" s="12" t="str" cm="1">
        <f t="array" ref="BB9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5" s="12" t="str" cm="1">
        <f t="array" ref="BC9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5" s="10" t="str" cm="1">
        <f t="array" ref="BD9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5" s="150"/>
      <c r="BF925" s="15"/>
      <c r="BG925" s="16"/>
      <c r="BH925" s="16"/>
      <c r="BI925" s="16"/>
      <c r="BJ925" s="17"/>
      <c r="BK925" s="15"/>
      <c r="BL925" s="130"/>
      <c r="BM925" s="130"/>
      <c r="BN925" s="130"/>
      <c r="BO925" s="17"/>
      <c r="BP925" s="11" t="str">
        <f t="shared" si="48"/>
        <v>Aderente</v>
      </c>
      <c r="BQ925" s="18" t="str">
        <f>IF(OR(B925="",E925=""),"*",AX925/O925)</f>
        <v>*</v>
      </c>
      <c r="BR925" s="18" t="str">
        <f>IF(OR(B925="",E925=""),"*",AZ925/P925)</f>
        <v>*</v>
      </c>
      <c r="BS925" s="210" t="str">
        <f t="shared" si="49"/>
        <v/>
      </c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</row>
    <row r="926" spans="1:122">
      <c r="A926" s="45" t="str">
        <f t="shared" si="47"/>
        <v/>
      </c>
      <c r="B926" s="102"/>
      <c r="C926" s="134" t="str">
        <f>IF(BS_CONTROLE[[#This Row],[DATA]]="","",WEEKNUM(BS_CONTROLE[[#This Row],[DATA]]))</f>
        <v/>
      </c>
      <c r="D926" s="104"/>
      <c r="E926" s="126"/>
      <c r="F926" s="142" t="str">
        <f>IF(D926="","*",VLOOKUP(E926,BS_ATIVIDADE[],3,FALSE))</f>
        <v>*</v>
      </c>
      <c r="G926" s="106"/>
      <c r="H926" s="106"/>
      <c r="I926" s="105"/>
      <c r="J926" s="105"/>
      <c r="K926" s="105"/>
      <c r="L926" s="127" t="str" cm="1">
        <f t="array" ref="L9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6" s="127" t="str" cm="1">
        <f t="array" ref="M9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6" s="106"/>
      <c r="O926" s="106"/>
      <c r="P926" s="105"/>
      <c r="Q926" s="9" t="str">
        <f>IF(E926=0, "*", IFERROR(_xlfn.XLOOKUP(E926, BS_ATIVIDADE[ATIVIDADE], BS_ATIVIDADE[UNIDADE]), "*"))</f>
        <v>*</v>
      </c>
      <c r="R926" s="128" t="str" cm="1">
        <f t="array" ref="R9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6" s="128" t="str" cm="1">
        <f t="array" ref="S9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6" s="10" t="str" cm="1">
        <f t="array" ref="T9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6" s="105"/>
      <c r="V926" s="151"/>
      <c r="W926" s="104"/>
      <c r="X926" s="129"/>
      <c r="Y926" s="104"/>
      <c r="Z926" s="105"/>
      <c r="AA926" s="103"/>
      <c r="AB926" s="152"/>
      <c r="AC926" s="107"/>
      <c r="AD926" s="105"/>
      <c r="AE926" s="105"/>
      <c r="AF926" s="105"/>
      <c r="AG926" s="14"/>
      <c r="AH926" s="126" t="str">
        <f>IF(BS_CONTROLE[[#This Row],[Atividade]]=0, "-", BS_CONTROLE[[#This Row],[Atividade]])</f>
        <v>-</v>
      </c>
      <c r="AI926" s="8" t="str">
        <f>IF(BS_CONTROLE[[#This Row],[Atividade]]=0, "-", BS_CONTROLE[[#This Row],[Atividade]])</f>
        <v>-</v>
      </c>
      <c r="AJ926" s="30">
        <f>BS_CONTROLE[[#This Row],[Local - Partida]]</f>
        <v>0</v>
      </c>
      <c r="AK926" s="30">
        <f>BS_CONTROLE[[#This Row],[Local - Encerramento]]</f>
        <v>0</v>
      </c>
      <c r="AL926" s="105" t="str">
        <f>IF(BS_CONTROLE[[#This Row],[Entre - Estações]]=0, "-", BS_CONTROLE[[#This Row],[Entre - Estações]])</f>
        <v>-</v>
      </c>
      <c r="AM926" s="105" t="str">
        <f>IF(BS_CONTROLE[[#This Row],[SB]]=0, "-", BS_CONTROLE[[#This Row],[SB]])</f>
        <v>-</v>
      </c>
      <c r="AN926" s="105" t="str">
        <f>IF(BS_CONTROLE[[#This Row],[SUB]]=0, "-", BS_CONTROLE[[#This Row],[SUB]])</f>
        <v>-</v>
      </c>
      <c r="AO926" s="105">
        <f>BS_CONTROLE[[#This Row],[KM - Inicio]]</f>
        <v>0</v>
      </c>
      <c r="AP926" s="105">
        <f>BS_CONTROLE[[#This Row],[KM - Inicio]]</f>
        <v>0</v>
      </c>
      <c r="AQ926" s="108"/>
      <c r="AR926" s="108"/>
      <c r="AS926" s="108"/>
      <c r="AT926" s="135"/>
      <c r="AU926" s="135"/>
      <c r="AV926" s="13"/>
      <c r="AW926" s="13"/>
      <c r="AX926" s="176" t="str">
        <f>IF(D926="","*",IFERROR(IF(ISODD(COUNT(AR926:AW926)),"ERRO",SUM((AS926-AR926),(AU926-AT926),(AW926-AV926))),"ERRO"))</f>
        <v>*</v>
      </c>
      <c r="AY926" s="153"/>
      <c r="AZ926" s="109"/>
      <c r="BA926" s="9" t="str">
        <f>IFERROR(_xlfn.XLOOKUP(AH926, BS_ATIVIDADE[ATIVIDADE],BS_ATIVIDADE[UNIDADE] ), "*")</f>
        <v>*</v>
      </c>
      <c r="BB926" s="12" t="str" cm="1">
        <f t="array" ref="BB9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6" s="12" t="str" cm="1">
        <f t="array" ref="BC9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6" s="10" t="str" cm="1">
        <f t="array" ref="BD9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6" s="150"/>
      <c r="BF926" s="15"/>
      <c r="BG926" s="16"/>
      <c r="BH926" s="16"/>
      <c r="BI926" s="16"/>
      <c r="BJ926" s="17"/>
      <c r="BK926" s="15"/>
      <c r="BL926" s="130"/>
      <c r="BM926" s="130"/>
      <c r="BN926" s="130"/>
      <c r="BO926" s="17"/>
      <c r="BP926" s="11" t="str">
        <f t="shared" si="48"/>
        <v>Aderente</v>
      </c>
      <c r="BQ926" s="18" t="str">
        <f>IF(OR(B926="",E926=""),"*",AX926/O926)</f>
        <v>*</v>
      </c>
      <c r="BR926" s="18" t="str">
        <f>IF(OR(B926="",E926=""),"*",AZ926/P926)</f>
        <v>*</v>
      </c>
      <c r="BS926" s="210" t="str">
        <f t="shared" si="49"/>
        <v/>
      </c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</row>
    <row r="927" spans="1:122">
      <c r="A927" s="45" t="str">
        <f t="shared" si="47"/>
        <v/>
      </c>
      <c r="B927" s="102"/>
      <c r="C927" s="134" t="str">
        <f>IF(BS_CONTROLE[[#This Row],[DATA]]="","",WEEKNUM(BS_CONTROLE[[#This Row],[DATA]]))</f>
        <v/>
      </c>
      <c r="D927" s="104"/>
      <c r="E927" s="126"/>
      <c r="F927" s="142" t="str">
        <f>IF(D927="","*",VLOOKUP(E927,BS_ATIVIDADE[],3,FALSE))</f>
        <v>*</v>
      </c>
      <c r="G927" s="106"/>
      <c r="H927" s="106"/>
      <c r="I927" s="105"/>
      <c r="J927" s="105"/>
      <c r="K927" s="105"/>
      <c r="L927" s="127" t="str" cm="1">
        <f t="array" ref="L9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7" s="127" t="str" cm="1">
        <f t="array" ref="M9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7" s="106"/>
      <c r="O927" s="106"/>
      <c r="P927" s="105"/>
      <c r="Q927" s="9" t="str">
        <f>IF(E927=0, "*", IFERROR(_xlfn.XLOOKUP(E927, BS_ATIVIDADE[ATIVIDADE], BS_ATIVIDADE[UNIDADE]), "*"))</f>
        <v>*</v>
      </c>
      <c r="R927" s="128" t="str" cm="1">
        <f t="array" ref="R9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7" s="128" t="str" cm="1">
        <f t="array" ref="S9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7" s="10" t="str" cm="1">
        <f t="array" ref="T9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7" s="105"/>
      <c r="V927" s="151"/>
      <c r="W927" s="104"/>
      <c r="X927" s="129"/>
      <c r="Y927" s="104"/>
      <c r="Z927" s="105"/>
      <c r="AA927" s="103"/>
      <c r="AB927" s="152"/>
      <c r="AC927" s="107"/>
      <c r="AD927" s="105"/>
      <c r="AE927" s="105"/>
      <c r="AF927" s="105"/>
      <c r="AG927" s="14"/>
      <c r="AH927" s="126" t="str">
        <f>IF(BS_CONTROLE[[#This Row],[Atividade]]=0, "-", BS_CONTROLE[[#This Row],[Atividade]])</f>
        <v>-</v>
      </c>
      <c r="AI927" s="8" t="str">
        <f>IF(BS_CONTROLE[[#This Row],[Atividade]]=0, "-", BS_CONTROLE[[#This Row],[Atividade]])</f>
        <v>-</v>
      </c>
      <c r="AJ927" s="30">
        <f>BS_CONTROLE[[#This Row],[Local - Partida]]</f>
        <v>0</v>
      </c>
      <c r="AK927" s="30">
        <f>BS_CONTROLE[[#This Row],[Local - Encerramento]]</f>
        <v>0</v>
      </c>
      <c r="AL927" s="105" t="str">
        <f>IF(BS_CONTROLE[[#This Row],[Entre - Estações]]=0, "-", BS_CONTROLE[[#This Row],[Entre - Estações]])</f>
        <v>-</v>
      </c>
      <c r="AM927" s="105" t="str">
        <f>IF(BS_CONTROLE[[#This Row],[SB]]=0, "-", BS_CONTROLE[[#This Row],[SB]])</f>
        <v>-</v>
      </c>
      <c r="AN927" s="105" t="str">
        <f>IF(BS_CONTROLE[[#This Row],[SUB]]=0, "-", BS_CONTROLE[[#This Row],[SUB]])</f>
        <v>-</v>
      </c>
      <c r="AO927" s="105">
        <f>BS_CONTROLE[[#This Row],[KM - Inicio]]</f>
        <v>0</v>
      </c>
      <c r="AP927" s="105">
        <f>BS_CONTROLE[[#This Row],[KM - Inicio]]</f>
        <v>0</v>
      </c>
      <c r="AQ927" s="108"/>
      <c r="AR927" s="108"/>
      <c r="AS927" s="108"/>
      <c r="AT927" s="135"/>
      <c r="AU927" s="135"/>
      <c r="AV927" s="13"/>
      <c r="AW927" s="13"/>
      <c r="AX927" s="176" t="str">
        <f>IF(D927="","*",IFERROR(IF(ISODD(COUNT(AR927:AW927)),"ERRO",SUM((AS927-AR927),(AU927-AT927),(AW927-AV927))),"ERRO"))</f>
        <v>*</v>
      </c>
      <c r="AY927" s="153"/>
      <c r="AZ927" s="109"/>
      <c r="BA927" s="9" t="str">
        <f>IFERROR(_xlfn.XLOOKUP(AH927, BS_ATIVIDADE[ATIVIDADE],BS_ATIVIDADE[UNIDADE] ), "*")</f>
        <v>*</v>
      </c>
      <c r="BB927" s="12" t="str" cm="1">
        <f t="array" ref="BB9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7" s="12" t="str" cm="1">
        <f t="array" ref="BC9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7" s="10" t="str" cm="1">
        <f t="array" ref="BD9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7" s="150"/>
      <c r="BF927" s="15"/>
      <c r="BG927" s="16"/>
      <c r="BH927" s="16"/>
      <c r="BI927" s="16"/>
      <c r="BJ927" s="17"/>
      <c r="BK927" s="15"/>
      <c r="BL927" s="130"/>
      <c r="BM927" s="130"/>
      <c r="BN927" s="130"/>
      <c r="BO927" s="17"/>
      <c r="BP927" s="11" t="str">
        <f t="shared" si="48"/>
        <v>Aderente</v>
      </c>
      <c r="BQ927" s="18" t="str">
        <f>IF(OR(B927="",E927=""),"*",AX927/O927)</f>
        <v>*</v>
      </c>
      <c r="BR927" s="18" t="str">
        <f>IF(OR(B927="",E927=""),"*",AZ927/P927)</f>
        <v>*</v>
      </c>
      <c r="BS927" s="210" t="str">
        <f t="shared" si="49"/>
        <v/>
      </c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</row>
    <row r="928" spans="1:122">
      <c r="A928" s="45" t="str">
        <f t="shared" si="47"/>
        <v/>
      </c>
      <c r="B928" s="102"/>
      <c r="C928" s="134" t="str">
        <f>IF(BS_CONTROLE[[#This Row],[DATA]]="","",WEEKNUM(BS_CONTROLE[[#This Row],[DATA]]))</f>
        <v/>
      </c>
      <c r="D928" s="104"/>
      <c r="E928" s="126"/>
      <c r="F928" s="142" t="str">
        <f>IF(D928="","*",VLOOKUP(E928,BS_ATIVIDADE[],3,FALSE))</f>
        <v>*</v>
      </c>
      <c r="G928" s="106"/>
      <c r="H928" s="106"/>
      <c r="I928" s="105"/>
      <c r="J928" s="105"/>
      <c r="K928" s="105"/>
      <c r="L928" s="127" t="str" cm="1">
        <f t="array" ref="L9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8" s="127" t="str" cm="1">
        <f t="array" ref="M9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8" s="106"/>
      <c r="O928" s="106"/>
      <c r="P928" s="105"/>
      <c r="Q928" s="9" t="str">
        <f>IF(E928=0, "*", IFERROR(_xlfn.XLOOKUP(E928, BS_ATIVIDADE[ATIVIDADE], BS_ATIVIDADE[UNIDADE]), "*"))</f>
        <v>*</v>
      </c>
      <c r="R928" s="128" t="str" cm="1">
        <f t="array" ref="R9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8" s="128" t="str" cm="1">
        <f t="array" ref="S9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8" s="10" t="str" cm="1">
        <f t="array" ref="T9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8" s="105"/>
      <c r="V928" s="151"/>
      <c r="W928" s="104"/>
      <c r="X928" s="129"/>
      <c r="Y928" s="104"/>
      <c r="Z928" s="105"/>
      <c r="AA928" s="103"/>
      <c r="AB928" s="152"/>
      <c r="AC928" s="107"/>
      <c r="AD928" s="105"/>
      <c r="AE928" s="105"/>
      <c r="AF928" s="105"/>
      <c r="AG928" s="14"/>
      <c r="AH928" s="126" t="str">
        <f>IF(BS_CONTROLE[[#This Row],[Atividade]]=0, "-", BS_CONTROLE[[#This Row],[Atividade]])</f>
        <v>-</v>
      </c>
      <c r="AI928" s="8" t="str">
        <f>IF(BS_CONTROLE[[#This Row],[Atividade]]=0, "-", BS_CONTROLE[[#This Row],[Atividade]])</f>
        <v>-</v>
      </c>
      <c r="AJ928" s="30">
        <f>BS_CONTROLE[[#This Row],[Local - Partida]]</f>
        <v>0</v>
      </c>
      <c r="AK928" s="30">
        <f>BS_CONTROLE[[#This Row],[Local - Encerramento]]</f>
        <v>0</v>
      </c>
      <c r="AL928" s="105" t="str">
        <f>IF(BS_CONTROLE[[#This Row],[Entre - Estações]]=0, "-", BS_CONTROLE[[#This Row],[Entre - Estações]])</f>
        <v>-</v>
      </c>
      <c r="AM928" s="105" t="str">
        <f>IF(BS_CONTROLE[[#This Row],[SB]]=0, "-", BS_CONTROLE[[#This Row],[SB]])</f>
        <v>-</v>
      </c>
      <c r="AN928" s="105" t="str">
        <f>IF(BS_CONTROLE[[#This Row],[SUB]]=0, "-", BS_CONTROLE[[#This Row],[SUB]])</f>
        <v>-</v>
      </c>
      <c r="AO928" s="105">
        <f>BS_CONTROLE[[#This Row],[KM - Inicio]]</f>
        <v>0</v>
      </c>
      <c r="AP928" s="105">
        <f>BS_CONTROLE[[#This Row],[KM - Inicio]]</f>
        <v>0</v>
      </c>
      <c r="AQ928" s="108"/>
      <c r="AR928" s="108"/>
      <c r="AS928" s="108"/>
      <c r="AT928" s="135"/>
      <c r="AU928" s="135"/>
      <c r="AV928" s="13"/>
      <c r="AW928" s="13"/>
      <c r="AX928" s="176" t="str">
        <f>IF(D928="","*",IFERROR(IF(ISODD(COUNT(AR928:AW928)),"ERRO",SUM((AS928-AR928),(AU928-AT928),(AW928-AV928))),"ERRO"))</f>
        <v>*</v>
      </c>
      <c r="AY928" s="153"/>
      <c r="AZ928" s="109"/>
      <c r="BA928" s="9" t="str">
        <f>IFERROR(_xlfn.XLOOKUP(AH928, BS_ATIVIDADE[ATIVIDADE],BS_ATIVIDADE[UNIDADE] ), "*")</f>
        <v>*</v>
      </c>
      <c r="BB928" s="12" t="str" cm="1">
        <f t="array" ref="BB9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8" s="12" t="str" cm="1">
        <f t="array" ref="BC9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8" s="10" t="str" cm="1">
        <f t="array" ref="BD9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8" s="150"/>
      <c r="BF928" s="15"/>
      <c r="BG928" s="16"/>
      <c r="BH928" s="16"/>
      <c r="BI928" s="16"/>
      <c r="BJ928" s="17"/>
      <c r="BK928" s="15"/>
      <c r="BL928" s="130"/>
      <c r="BM928" s="130"/>
      <c r="BN928" s="130"/>
      <c r="BO928" s="17"/>
      <c r="BP928" s="11" t="str">
        <f t="shared" si="48"/>
        <v>Aderente</v>
      </c>
      <c r="BQ928" s="18" t="str">
        <f>IF(OR(B928="",E928=""),"*",AX928/O928)</f>
        <v>*</v>
      </c>
      <c r="BR928" s="18" t="str">
        <f>IF(OR(B928="",E928=""),"*",AZ928/P928)</f>
        <v>*</v>
      </c>
      <c r="BS928" s="210" t="str">
        <f t="shared" si="49"/>
        <v/>
      </c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</row>
    <row r="929" spans="1:122">
      <c r="A929" s="45" t="str">
        <f t="shared" si="47"/>
        <v/>
      </c>
      <c r="B929" s="102"/>
      <c r="C929" s="134" t="str">
        <f>IF(BS_CONTROLE[[#This Row],[DATA]]="","",WEEKNUM(BS_CONTROLE[[#This Row],[DATA]]))</f>
        <v/>
      </c>
      <c r="D929" s="104"/>
      <c r="E929" s="126"/>
      <c r="F929" s="142" t="str">
        <f>IF(D929="","*",VLOOKUP(E929,BS_ATIVIDADE[],3,FALSE))</f>
        <v>*</v>
      </c>
      <c r="G929" s="106"/>
      <c r="H929" s="106"/>
      <c r="I929" s="105"/>
      <c r="J929" s="105"/>
      <c r="K929" s="105"/>
      <c r="L929" s="127" t="str" cm="1">
        <f t="array" ref="L9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29" s="127" t="str" cm="1">
        <f t="array" ref="M9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29" s="106"/>
      <c r="O929" s="106"/>
      <c r="P929" s="105"/>
      <c r="Q929" s="9" t="str">
        <f>IF(E929=0, "*", IFERROR(_xlfn.XLOOKUP(E929, BS_ATIVIDADE[ATIVIDADE], BS_ATIVIDADE[UNIDADE]), "*"))</f>
        <v>*</v>
      </c>
      <c r="R929" s="128" t="str" cm="1">
        <f t="array" ref="R9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29" s="128" t="str" cm="1">
        <f t="array" ref="S9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29" s="10" t="str" cm="1">
        <f t="array" ref="T9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29" s="105"/>
      <c r="V929" s="151"/>
      <c r="W929" s="104"/>
      <c r="X929" s="129"/>
      <c r="Y929" s="104"/>
      <c r="Z929" s="105"/>
      <c r="AA929" s="103"/>
      <c r="AB929" s="152"/>
      <c r="AC929" s="107"/>
      <c r="AD929" s="105"/>
      <c r="AE929" s="105"/>
      <c r="AF929" s="105"/>
      <c r="AG929" s="14"/>
      <c r="AH929" s="126" t="str">
        <f>IF(BS_CONTROLE[[#This Row],[Atividade]]=0, "-", BS_CONTROLE[[#This Row],[Atividade]])</f>
        <v>-</v>
      </c>
      <c r="AI929" s="8" t="str">
        <f>IF(BS_CONTROLE[[#This Row],[Atividade]]=0, "-", BS_CONTROLE[[#This Row],[Atividade]])</f>
        <v>-</v>
      </c>
      <c r="AJ929" s="30">
        <f>BS_CONTROLE[[#This Row],[Local - Partida]]</f>
        <v>0</v>
      </c>
      <c r="AK929" s="30">
        <f>BS_CONTROLE[[#This Row],[Local - Encerramento]]</f>
        <v>0</v>
      </c>
      <c r="AL929" s="105" t="str">
        <f>IF(BS_CONTROLE[[#This Row],[Entre - Estações]]=0, "-", BS_CONTROLE[[#This Row],[Entre - Estações]])</f>
        <v>-</v>
      </c>
      <c r="AM929" s="105" t="str">
        <f>IF(BS_CONTROLE[[#This Row],[SB]]=0, "-", BS_CONTROLE[[#This Row],[SB]])</f>
        <v>-</v>
      </c>
      <c r="AN929" s="105" t="str">
        <f>IF(BS_CONTROLE[[#This Row],[SUB]]=0, "-", BS_CONTROLE[[#This Row],[SUB]])</f>
        <v>-</v>
      </c>
      <c r="AO929" s="105">
        <f>BS_CONTROLE[[#This Row],[KM - Inicio]]</f>
        <v>0</v>
      </c>
      <c r="AP929" s="105">
        <f>BS_CONTROLE[[#This Row],[KM - Inicio]]</f>
        <v>0</v>
      </c>
      <c r="AQ929" s="108"/>
      <c r="AR929" s="108"/>
      <c r="AS929" s="108"/>
      <c r="AT929" s="135"/>
      <c r="AU929" s="135"/>
      <c r="AV929" s="13"/>
      <c r="AW929" s="13"/>
      <c r="AX929" s="176" t="str">
        <f>IF(D929="","*",IFERROR(IF(ISODD(COUNT(AR929:AW929)),"ERRO",SUM((AS929-AR929),(AU929-AT929),(AW929-AV929))),"ERRO"))</f>
        <v>*</v>
      </c>
      <c r="AY929" s="153"/>
      <c r="AZ929" s="109"/>
      <c r="BA929" s="9" t="str">
        <f>IFERROR(_xlfn.XLOOKUP(AH929, BS_ATIVIDADE[ATIVIDADE],BS_ATIVIDADE[UNIDADE] ), "*")</f>
        <v>*</v>
      </c>
      <c r="BB929" s="12" t="str" cm="1">
        <f t="array" ref="BB9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29" s="12" t="str" cm="1">
        <f t="array" ref="BC9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29" s="10" t="str" cm="1">
        <f t="array" ref="BD9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29" s="150"/>
      <c r="BF929" s="15"/>
      <c r="BG929" s="16"/>
      <c r="BH929" s="16"/>
      <c r="BI929" s="16"/>
      <c r="BJ929" s="17"/>
      <c r="BK929" s="15"/>
      <c r="BL929" s="130"/>
      <c r="BM929" s="130"/>
      <c r="BN929" s="130"/>
      <c r="BO929" s="17"/>
      <c r="BP929" s="11" t="str">
        <f t="shared" si="48"/>
        <v>Aderente</v>
      </c>
      <c r="BQ929" s="18" t="str">
        <f>IF(OR(B929="",E929=""),"*",AX929/O929)</f>
        <v>*</v>
      </c>
      <c r="BR929" s="18" t="str">
        <f>IF(OR(B929="",E929=""),"*",AZ929/P929)</f>
        <v>*</v>
      </c>
      <c r="BS929" s="210" t="str">
        <f t="shared" si="49"/>
        <v/>
      </c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</row>
    <row r="930" spans="1:122">
      <c r="A930" s="45" t="str">
        <f t="shared" si="47"/>
        <v/>
      </c>
      <c r="B930" s="102"/>
      <c r="C930" s="134" t="str">
        <f>IF(BS_CONTROLE[[#This Row],[DATA]]="","",WEEKNUM(BS_CONTROLE[[#This Row],[DATA]]))</f>
        <v/>
      </c>
      <c r="D930" s="104"/>
      <c r="E930" s="126"/>
      <c r="F930" s="142" t="str">
        <f>IF(D930="","*",VLOOKUP(E930,BS_ATIVIDADE[],3,FALSE))</f>
        <v>*</v>
      </c>
      <c r="G930" s="106"/>
      <c r="H930" s="106"/>
      <c r="I930" s="105"/>
      <c r="J930" s="105"/>
      <c r="K930" s="105"/>
      <c r="L930" s="127" t="str" cm="1">
        <f t="array" ref="L9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0" s="127" t="str" cm="1">
        <f t="array" ref="M9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0" s="106"/>
      <c r="O930" s="106"/>
      <c r="P930" s="105"/>
      <c r="Q930" s="9" t="str">
        <f>IF(E930=0, "*", IFERROR(_xlfn.XLOOKUP(E930, BS_ATIVIDADE[ATIVIDADE], BS_ATIVIDADE[UNIDADE]), "*"))</f>
        <v>*</v>
      </c>
      <c r="R930" s="128" t="str" cm="1">
        <f t="array" ref="R9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0" s="128" t="str" cm="1">
        <f t="array" ref="S9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0" s="10" t="str" cm="1">
        <f t="array" ref="T9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0" s="105"/>
      <c r="V930" s="151"/>
      <c r="W930" s="104"/>
      <c r="X930" s="129"/>
      <c r="Y930" s="104"/>
      <c r="Z930" s="105"/>
      <c r="AA930" s="103"/>
      <c r="AB930" s="152"/>
      <c r="AC930" s="107"/>
      <c r="AD930" s="105"/>
      <c r="AE930" s="105"/>
      <c r="AF930" s="105"/>
      <c r="AG930" s="14"/>
      <c r="AH930" s="126" t="str">
        <f>IF(BS_CONTROLE[[#This Row],[Atividade]]=0, "-", BS_CONTROLE[[#This Row],[Atividade]])</f>
        <v>-</v>
      </c>
      <c r="AI930" s="8" t="str">
        <f>IF(BS_CONTROLE[[#This Row],[Atividade]]=0, "-", BS_CONTROLE[[#This Row],[Atividade]])</f>
        <v>-</v>
      </c>
      <c r="AJ930" s="30">
        <f>BS_CONTROLE[[#This Row],[Local - Partida]]</f>
        <v>0</v>
      </c>
      <c r="AK930" s="30">
        <f>BS_CONTROLE[[#This Row],[Local - Encerramento]]</f>
        <v>0</v>
      </c>
      <c r="AL930" s="105" t="str">
        <f>IF(BS_CONTROLE[[#This Row],[Entre - Estações]]=0, "-", BS_CONTROLE[[#This Row],[Entre - Estações]])</f>
        <v>-</v>
      </c>
      <c r="AM930" s="105" t="str">
        <f>IF(BS_CONTROLE[[#This Row],[SB]]=0, "-", BS_CONTROLE[[#This Row],[SB]])</f>
        <v>-</v>
      </c>
      <c r="AN930" s="105" t="str">
        <f>IF(BS_CONTROLE[[#This Row],[SUB]]=0, "-", BS_CONTROLE[[#This Row],[SUB]])</f>
        <v>-</v>
      </c>
      <c r="AO930" s="105">
        <f>BS_CONTROLE[[#This Row],[KM - Inicio]]</f>
        <v>0</v>
      </c>
      <c r="AP930" s="105">
        <f>BS_CONTROLE[[#This Row],[KM - Inicio]]</f>
        <v>0</v>
      </c>
      <c r="AQ930" s="108"/>
      <c r="AR930" s="108"/>
      <c r="AS930" s="108"/>
      <c r="AT930" s="135"/>
      <c r="AU930" s="135"/>
      <c r="AV930" s="13"/>
      <c r="AW930" s="13"/>
      <c r="AX930" s="176" t="str">
        <f>IF(D930="","*",IFERROR(IF(ISODD(COUNT(AR930:AW930)),"ERRO",SUM((AS930-AR930),(AU930-AT930),(AW930-AV930))),"ERRO"))</f>
        <v>*</v>
      </c>
      <c r="AY930" s="153"/>
      <c r="AZ930" s="109"/>
      <c r="BA930" s="9" t="str">
        <f>IFERROR(_xlfn.XLOOKUP(AH930, BS_ATIVIDADE[ATIVIDADE],BS_ATIVIDADE[UNIDADE] ), "*")</f>
        <v>*</v>
      </c>
      <c r="BB930" s="12" t="str" cm="1">
        <f t="array" ref="BB9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0" s="12" t="str" cm="1">
        <f t="array" ref="BC9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0" s="10" t="str" cm="1">
        <f t="array" ref="BD9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0" s="150"/>
      <c r="BF930" s="15"/>
      <c r="BG930" s="16"/>
      <c r="BH930" s="16"/>
      <c r="BI930" s="16"/>
      <c r="BJ930" s="17"/>
      <c r="BK930" s="15"/>
      <c r="BL930" s="130"/>
      <c r="BM930" s="130"/>
      <c r="BN930" s="130"/>
      <c r="BO930" s="17"/>
      <c r="BP930" s="11" t="str">
        <f t="shared" si="48"/>
        <v>Aderente</v>
      </c>
      <c r="BQ930" s="18" t="str">
        <f>IF(OR(B930="",E930=""),"*",AX930/O930)</f>
        <v>*</v>
      </c>
      <c r="BR930" s="18" t="str">
        <f>IF(OR(B930="",E930=""),"*",AZ930/P930)</f>
        <v>*</v>
      </c>
      <c r="BS930" s="210" t="str">
        <f t="shared" si="49"/>
        <v/>
      </c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</row>
    <row r="931" spans="1:122">
      <c r="A931" s="45" t="str">
        <f t="shared" si="47"/>
        <v/>
      </c>
      <c r="B931" s="102"/>
      <c r="C931" s="134" t="str">
        <f>IF(BS_CONTROLE[[#This Row],[DATA]]="","",WEEKNUM(BS_CONTROLE[[#This Row],[DATA]]))</f>
        <v/>
      </c>
      <c r="D931" s="104"/>
      <c r="E931" s="126"/>
      <c r="F931" s="142" t="str">
        <f>IF(D931="","*",VLOOKUP(E931,BS_ATIVIDADE[],3,FALSE))</f>
        <v>*</v>
      </c>
      <c r="G931" s="106"/>
      <c r="H931" s="106"/>
      <c r="I931" s="105"/>
      <c r="J931" s="105"/>
      <c r="K931" s="105"/>
      <c r="L931" s="127" t="str" cm="1">
        <f t="array" ref="L9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1" s="127" t="str" cm="1">
        <f t="array" ref="M9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1" s="106"/>
      <c r="O931" s="106"/>
      <c r="P931" s="105"/>
      <c r="Q931" s="9" t="str">
        <f>IF(E931=0, "*", IFERROR(_xlfn.XLOOKUP(E931, BS_ATIVIDADE[ATIVIDADE], BS_ATIVIDADE[UNIDADE]), "*"))</f>
        <v>*</v>
      </c>
      <c r="R931" s="128" t="str" cm="1">
        <f t="array" ref="R9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1" s="128" t="str" cm="1">
        <f t="array" ref="S9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1" s="10" t="str" cm="1">
        <f t="array" ref="T9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1" s="105"/>
      <c r="V931" s="151"/>
      <c r="W931" s="104"/>
      <c r="X931" s="129"/>
      <c r="Y931" s="104"/>
      <c r="Z931" s="105"/>
      <c r="AA931" s="103"/>
      <c r="AB931" s="152"/>
      <c r="AC931" s="107"/>
      <c r="AD931" s="105"/>
      <c r="AE931" s="105"/>
      <c r="AF931" s="105"/>
      <c r="AG931" s="14"/>
      <c r="AH931" s="126" t="str">
        <f>IF(BS_CONTROLE[[#This Row],[Atividade]]=0, "-", BS_CONTROLE[[#This Row],[Atividade]])</f>
        <v>-</v>
      </c>
      <c r="AI931" s="8" t="str">
        <f>IF(BS_CONTROLE[[#This Row],[Atividade]]=0, "-", BS_CONTROLE[[#This Row],[Atividade]])</f>
        <v>-</v>
      </c>
      <c r="AJ931" s="30">
        <f>BS_CONTROLE[[#This Row],[Local - Partida]]</f>
        <v>0</v>
      </c>
      <c r="AK931" s="30">
        <f>BS_CONTROLE[[#This Row],[Local - Encerramento]]</f>
        <v>0</v>
      </c>
      <c r="AL931" s="105" t="str">
        <f>IF(BS_CONTROLE[[#This Row],[Entre - Estações]]=0, "-", BS_CONTROLE[[#This Row],[Entre - Estações]])</f>
        <v>-</v>
      </c>
      <c r="AM931" s="105" t="str">
        <f>IF(BS_CONTROLE[[#This Row],[SB]]=0, "-", BS_CONTROLE[[#This Row],[SB]])</f>
        <v>-</v>
      </c>
      <c r="AN931" s="105" t="str">
        <f>IF(BS_CONTROLE[[#This Row],[SUB]]=0, "-", BS_CONTROLE[[#This Row],[SUB]])</f>
        <v>-</v>
      </c>
      <c r="AO931" s="105">
        <f>BS_CONTROLE[[#This Row],[KM - Inicio]]</f>
        <v>0</v>
      </c>
      <c r="AP931" s="105">
        <f>BS_CONTROLE[[#This Row],[KM - Inicio]]</f>
        <v>0</v>
      </c>
      <c r="AQ931" s="108"/>
      <c r="AR931" s="108"/>
      <c r="AS931" s="108"/>
      <c r="AT931" s="135"/>
      <c r="AU931" s="135"/>
      <c r="AV931" s="13"/>
      <c r="AW931" s="13"/>
      <c r="AX931" s="176" t="str">
        <f>IF(D931="","*",IFERROR(IF(ISODD(COUNT(AR931:AW931)),"ERRO",SUM((AS931-AR931),(AU931-AT931),(AW931-AV931))),"ERRO"))</f>
        <v>*</v>
      </c>
      <c r="AY931" s="153"/>
      <c r="AZ931" s="109"/>
      <c r="BA931" s="9" t="str">
        <f>IFERROR(_xlfn.XLOOKUP(AH931, BS_ATIVIDADE[ATIVIDADE],BS_ATIVIDADE[UNIDADE] ), "*")</f>
        <v>*</v>
      </c>
      <c r="BB931" s="12" t="str" cm="1">
        <f t="array" ref="BB9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1" s="12" t="str" cm="1">
        <f t="array" ref="BC9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1" s="10" t="str" cm="1">
        <f t="array" ref="BD9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1" s="150"/>
      <c r="BF931" s="15"/>
      <c r="BG931" s="16"/>
      <c r="BH931" s="16"/>
      <c r="BI931" s="16"/>
      <c r="BJ931" s="17"/>
      <c r="BK931" s="15"/>
      <c r="BL931" s="130"/>
      <c r="BM931" s="130"/>
      <c r="BN931" s="130"/>
      <c r="BO931" s="17"/>
      <c r="BP931" s="11" t="str">
        <f t="shared" si="48"/>
        <v>Aderente</v>
      </c>
      <c r="BQ931" s="18" t="str">
        <f>IF(OR(B931="",E931=""),"*",AX931/O931)</f>
        <v>*</v>
      </c>
      <c r="BR931" s="18" t="str">
        <f>IF(OR(B931="",E931=""),"*",AZ931/P931)</f>
        <v>*</v>
      </c>
      <c r="BS931" s="210" t="str">
        <f t="shared" si="49"/>
        <v/>
      </c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</row>
    <row r="932" spans="1:122">
      <c r="A932" s="45" t="str">
        <f t="shared" si="47"/>
        <v/>
      </c>
      <c r="B932" s="102"/>
      <c r="C932" s="134" t="str">
        <f>IF(BS_CONTROLE[[#This Row],[DATA]]="","",WEEKNUM(BS_CONTROLE[[#This Row],[DATA]]))</f>
        <v/>
      </c>
      <c r="D932" s="104"/>
      <c r="E932" s="126"/>
      <c r="F932" s="142" t="str">
        <f>IF(D932="","*",VLOOKUP(E932,BS_ATIVIDADE[],3,FALSE))</f>
        <v>*</v>
      </c>
      <c r="G932" s="106"/>
      <c r="H932" s="106"/>
      <c r="I932" s="105"/>
      <c r="J932" s="105"/>
      <c r="K932" s="105"/>
      <c r="L932" s="127" t="str" cm="1">
        <f t="array" ref="L9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2" s="127" t="str" cm="1">
        <f t="array" ref="M9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2" s="106"/>
      <c r="O932" s="106"/>
      <c r="P932" s="105"/>
      <c r="Q932" s="9" t="str">
        <f>IF(E932=0, "*", IFERROR(_xlfn.XLOOKUP(E932, BS_ATIVIDADE[ATIVIDADE], BS_ATIVIDADE[UNIDADE]), "*"))</f>
        <v>*</v>
      </c>
      <c r="R932" s="128" t="str" cm="1">
        <f t="array" ref="R9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2" s="128" t="str" cm="1">
        <f t="array" ref="S9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2" s="10" t="str" cm="1">
        <f t="array" ref="T9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2" s="105"/>
      <c r="V932" s="151"/>
      <c r="W932" s="104"/>
      <c r="X932" s="129"/>
      <c r="Y932" s="104"/>
      <c r="Z932" s="105"/>
      <c r="AA932" s="103"/>
      <c r="AB932" s="152"/>
      <c r="AC932" s="107"/>
      <c r="AD932" s="105"/>
      <c r="AE932" s="105"/>
      <c r="AF932" s="105"/>
      <c r="AG932" s="14"/>
      <c r="AH932" s="126" t="str">
        <f>IF(BS_CONTROLE[[#This Row],[Atividade]]=0, "-", BS_CONTROLE[[#This Row],[Atividade]])</f>
        <v>-</v>
      </c>
      <c r="AI932" s="8" t="str">
        <f>IF(BS_CONTROLE[[#This Row],[Atividade]]=0, "-", BS_CONTROLE[[#This Row],[Atividade]])</f>
        <v>-</v>
      </c>
      <c r="AJ932" s="30">
        <f>BS_CONTROLE[[#This Row],[Local - Partida]]</f>
        <v>0</v>
      </c>
      <c r="AK932" s="30">
        <f>BS_CONTROLE[[#This Row],[Local - Encerramento]]</f>
        <v>0</v>
      </c>
      <c r="AL932" s="105" t="str">
        <f>IF(BS_CONTROLE[[#This Row],[Entre - Estações]]=0, "-", BS_CONTROLE[[#This Row],[Entre - Estações]])</f>
        <v>-</v>
      </c>
      <c r="AM932" s="105" t="str">
        <f>IF(BS_CONTROLE[[#This Row],[SB]]=0, "-", BS_CONTROLE[[#This Row],[SB]])</f>
        <v>-</v>
      </c>
      <c r="AN932" s="105" t="str">
        <f>IF(BS_CONTROLE[[#This Row],[SUB]]=0, "-", BS_CONTROLE[[#This Row],[SUB]])</f>
        <v>-</v>
      </c>
      <c r="AO932" s="105">
        <f>BS_CONTROLE[[#This Row],[KM - Inicio]]</f>
        <v>0</v>
      </c>
      <c r="AP932" s="105">
        <f>BS_CONTROLE[[#This Row],[KM - Inicio]]</f>
        <v>0</v>
      </c>
      <c r="AQ932" s="108"/>
      <c r="AR932" s="108"/>
      <c r="AS932" s="108"/>
      <c r="AT932" s="135"/>
      <c r="AU932" s="135"/>
      <c r="AV932" s="13"/>
      <c r="AW932" s="13"/>
      <c r="AX932" s="176" t="str">
        <f>IF(D932="","*",IFERROR(IF(ISODD(COUNT(AR932:AW932)),"ERRO",SUM((AS932-AR932),(AU932-AT932),(AW932-AV932))),"ERRO"))</f>
        <v>*</v>
      </c>
      <c r="AY932" s="153"/>
      <c r="AZ932" s="109"/>
      <c r="BA932" s="9" t="str">
        <f>IFERROR(_xlfn.XLOOKUP(AH932, BS_ATIVIDADE[ATIVIDADE],BS_ATIVIDADE[UNIDADE] ), "*")</f>
        <v>*</v>
      </c>
      <c r="BB932" s="12" t="str" cm="1">
        <f t="array" ref="BB9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2" s="12" t="str" cm="1">
        <f t="array" ref="BC9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2" s="10" t="str" cm="1">
        <f t="array" ref="BD9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2" s="150"/>
      <c r="BF932" s="15"/>
      <c r="BG932" s="16"/>
      <c r="BH932" s="16"/>
      <c r="BI932" s="16"/>
      <c r="BJ932" s="17"/>
      <c r="BK932" s="15"/>
      <c r="BL932" s="130"/>
      <c r="BM932" s="130"/>
      <c r="BN932" s="130"/>
      <c r="BO932" s="17"/>
      <c r="BP932" s="11" t="str">
        <f t="shared" si="48"/>
        <v>Aderente</v>
      </c>
      <c r="BQ932" s="18" t="str">
        <f>IF(OR(B932="",E932=""),"*",AX932/O932)</f>
        <v>*</v>
      </c>
      <c r="BR932" s="18" t="str">
        <f>IF(OR(B932="",E932=""),"*",AZ932/P932)</f>
        <v>*</v>
      </c>
      <c r="BS932" s="210" t="str">
        <f t="shared" si="49"/>
        <v/>
      </c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</row>
    <row r="933" spans="1:122">
      <c r="A933" s="45" t="str">
        <f t="shared" si="47"/>
        <v/>
      </c>
      <c r="B933" s="102"/>
      <c r="C933" s="134" t="str">
        <f>IF(BS_CONTROLE[[#This Row],[DATA]]="","",WEEKNUM(BS_CONTROLE[[#This Row],[DATA]]))</f>
        <v/>
      </c>
      <c r="D933" s="104"/>
      <c r="E933" s="126"/>
      <c r="F933" s="142" t="str">
        <f>IF(D933="","*",VLOOKUP(E933,BS_ATIVIDADE[],3,FALSE))</f>
        <v>*</v>
      </c>
      <c r="G933" s="106"/>
      <c r="H933" s="106"/>
      <c r="I933" s="105"/>
      <c r="J933" s="105"/>
      <c r="K933" s="105"/>
      <c r="L933" s="127" t="str" cm="1">
        <f t="array" ref="L9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3" s="127" t="str" cm="1">
        <f t="array" ref="M9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3" s="106"/>
      <c r="O933" s="106"/>
      <c r="P933" s="105"/>
      <c r="Q933" s="9" t="str">
        <f>IF(E933=0, "*", IFERROR(_xlfn.XLOOKUP(E933, BS_ATIVIDADE[ATIVIDADE], BS_ATIVIDADE[UNIDADE]), "*"))</f>
        <v>*</v>
      </c>
      <c r="R933" s="128" t="str" cm="1">
        <f t="array" ref="R9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3" s="128" t="str" cm="1">
        <f t="array" ref="S9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3" s="10" t="str" cm="1">
        <f t="array" ref="T9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3" s="105"/>
      <c r="V933" s="151"/>
      <c r="W933" s="104"/>
      <c r="X933" s="129"/>
      <c r="Y933" s="104"/>
      <c r="Z933" s="105"/>
      <c r="AA933" s="103"/>
      <c r="AB933" s="152"/>
      <c r="AC933" s="107"/>
      <c r="AD933" s="105"/>
      <c r="AE933" s="105"/>
      <c r="AF933" s="105"/>
      <c r="AG933" s="14"/>
      <c r="AH933" s="126" t="str">
        <f>IF(BS_CONTROLE[[#This Row],[Atividade]]=0, "-", BS_CONTROLE[[#This Row],[Atividade]])</f>
        <v>-</v>
      </c>
      <c r="AI933" s="8" t="str">
        <f>IF(BS_CONTROLE[[#This Row],[Atividade]]=0, "-", BS_CONTROLE[[#This Row],[Atividade]])</f>
        <v>-</v>
      </c>
      <c r="AJ933" s="30">
        <f>BS_CONTROLE[[#This Row],[Local - Partida]]</f>
        <v>0</v>
      </c>
      <c r="AK933" s="30">
        <f>BS_CONTROLE[[#This Row],[Local - Encerramento]]</f>
        <v>0</v>
      </c>
      <c r="AL933" s="105" t="str">
        <f>IF(BS_CONTROLE[[#This Row],[Entre - Estações]]=0, "-", BS_CONTROLE[[#This Row],[Entre - Estações]])</f>
        <v>-</v>
      </c>
      <c r="AM933" s="105" t="str">
        <f>IF(BS_CONTROLE[[#This Row],[SB]]=0, "-", BS_CONTROLE[[#This Row],[SB]])</f>
        <v>-</v>
      </c>
      <c r="AN933" s="105" t="str">
        <f>IF(BS_CONTROLE[[#This Row],[SUB]]=0, "-", BS_CONTROLE[[#This Row],[SUB]])</f>
        <v>-</v>
      </c>
      <c r="AO933" s="105">
        <f>BS_CONTROLE[[#This Row],[KM - Inicio]]</f>
        <v>0</v>
      </c>
      <c r="AP933" s="105">
        <f>BS_CONTROLE[[#This Row],[KM - Inicio]]</f>
        <v>0</v>
      </c>
      <c r="AQ933" s="108"/>
      <c r="AR933" s="108"/>
      <c r="AS933" s="108"/>
      <c r="AT933" s="135"/>
      <c r="AU933" s="135"/>
      <c r="AV933" s="13"/>
      <c r="AW933" s="13"/>
      <c r="AX933" s="176" t="str">
        <f>IF(D933="","*",IFERROR(IF(ISODD(COUNT(AR933:AW933)),"ERRO",SUM((AS933-AR933),(AU933-AT933),(AW933-AV933))),"ERRO"))</f>
        <v>*</v>
      </c>
      <c r="AY933" s="153"/>
      <c r="AZ933" s="109"/>
      <c r="BA933" s="9" t="str">
        <f>IFERROR(_xlfn.XLOOKUP(AH933, BS_ATIVIDADE[ATIVIDADE],BS_ATIVIDADE[UNIDADE] ), "*")</f>
        <v>*</v>
      </c>
      <c r="BB933" s="12" t="str" cm="1">
        <f t="array" ref="BB9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3" s="12" t="str" cm="1">
        <f t="array" ref="BC9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3" s="10" t="str" cm="1">
        <f t="array" ref="BD9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3" s="150"/>
      <c r="BF933" s="15"/>
      <c r="BG933" s="16"/>
      <c r="BH933" s="16"/>
      <c r="BI933" s="16"/>
      <c r="BJ933" s="17"/>
      <c r="BK933" s="15"/>
      <c r="BL933" s="130"/>
      <c r="BM933" s="130"/>
      <c r="BN933" s="130"/>
      <c r="BO933" s="17"/>
      <c r="BP933" s="11" t="str">
        <f t="shared" si="48"/>
        <v>Aderente</v>
      </c>
      <c r="BQ933" s="18" t="str">
        <f>IF(OR(B933="",E933=""),"*",AX933/O933)</f>
        <v>*</v>
      </c>
      <c r="BR933" s="18" t="str">
        <f>IF(OR(B933="",E933=""),"*",AZ933/P933)</f>
        <v>*</v>
      </c>
      <c r="BS933" s="210" t="str">
        <f t="shared" si="49"/>
        <v/>
      </c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</row>
    <row r="934" spans="1:122">
      <c r="A934" s="45" t="str">
        <f t="shared" si="47"/>
        <v/>
      </c>
      <c r="B934" s="102"/>
      <c r="C934" s="134" t="str">
        <f>IF(BS_CONTROLE[[#This Row],[DATA]]="","",WEEKNUM(BS_CONTROLE[[#This Row],[DATA]]))</f>
        <v/>
      </c>
      <c r="D934" s="104"/>
      <c r="E934" s="126"/>
      <c r="F934" s="142" t="str">
        <f>IF(D934="","*",VLOOKUP(E934,BS_ATIVIDADE[],3,FALSE))</f>
        <v>*</v>
      </c>
      <c r="G934" s="106"/>
      <c r="H934" s="106"/>
      <c r="I934" s="105"/>
      <c r="J934" s="105"/>
      <c r="K934" s="105"/>
      <c r="L934" s="127" t="str" cm="1">
        <f t="array" ref="L9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4" s="127" t="str" cm="1">
        <f t="array" ref="M9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4" s="106"/>
      <c r="O934" s="106"/>
      <c r="P934" s="105"/>
      <c r="Q934" s="9" t="str">
        <f>IF(E934=0, "*", IFERROR(_xlfn.XLOOKUP(E934, BS_ATIVIDADE[ATIVIDADE], BS_ATIVIDADE[UNIDADE]), "*"))</f>
        <v>*</v>
      </c>
      <c r="R934" s="128" t="str" cm="1">
        <f t="array" ref="R9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4" s="128" t="str" cm="1">
        <f t="array" ref="S9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4" s="10" t="str" cm="1">
        <f t="array" ref="T9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4" s="105"/>
      <c r="V934" s="151"/>
      <c r="W934" s="104"/>
      <c r="X934" s="129"/>
      <c r="Y934" s="104"/>
      <c r="Z934" s="105"/>
      <c r="AA934" s="103"/>
      <c r="AB934" s="152"/>
      <c r="AC934" s="107"/>
      <c r="AD934" s="105"/>
      <c r="AE934" s="105"/>
      <c r="AF934" s="105"/>
      <c r="AG934" s="14"/>
      <c r="AH934" s="126" t="str">
        <f>IF(BS_CONTROLE[[#This Row],[Atividade]]=0, "-", BS_CONTROLE[[#This Row],[Atividade]])</f>
        <v>-</v>
      </c>
      <c r="AI934" s="8" t="str">
        <f>IF(BS_CONTROLE[[#This Row],[Atividade]]=0, "-", BS_CONTROLE[[#This Row],[Atividade]])</f>
        <v>-</v>
      </c>
      <c r="AJ934" s="30">
        <f>BS_CONTROLE[[#This Row],[Local - Partida]]</f>
        <v>0</v>
      </c>
      <c r="AK934" s="30">
        <f>BS_CONTROLE[[#This Row],[Local - Encerramento]]</f>
        <v>0</v>
      </c>
      <c r="AL934" s="105" t="str">
        <f>IF(BS_CONTROLE[[#This Row],[Entre - Estações]]=0, "-", BS_CONTROLE[[#This Row],[Entre - Estações]])</f>
        <v>-</v>
      </c>
      <c r="AM934" s="105" t="str">
        <f>IF(BS_CONTROLE[[#This Row],[SB]]=0, "-", BS_CONTROLE[[#This Row],[SB]])</f>
        <v>-</v>
      </c>
      <c r="AN934" s="105" t="str">
        <f>IF(BS_CONTROLE[[#This Row],[SUB]]=0, "-", BS_CONTROLE[[#This Row],[SUB]])</f>
        <v>-</v>
      </c>
      <c r="AO934" s="105">
        <f>BS_CONTROLE[[#This Row],[KM - Inicio]]</f>
        <v>0</v>
      </c>
      <c r="AP934" s="105">
        <f>BS_CONTROLE[[#This Row],[KM - Inicio]]</f>
        <v>0</v>
      </c>
      <c r="AQ934" s="108"/>
      <c r="AR934" s="108"/>
      <c r="AS934" s="108"/>
      <c r="AT934" s="135"/>
      <c r="AU934" s="135"/>
      <c r="AV934" s="13"/>
      <c r="AW934" s="13"/>
      <c r="AX934" s="176" t="str">
        <f>IF(D934="","*",IFERROR(IF(ISODD(COUNT(AR934:AW934)),"ERRO",SUM((AS934-AR934),(AU934-AT934),(AW934-AV934))),"ERRO"))</f>
        <v>*</v>
      </c>
      <c r="AY934" s="153"/>
      <c r="AZ934" s="109"/>
      <c r="BA934" s="9" t="str">
        <f>IFERROR(_xlfn.XLOOKUP(AH934, BS_ATIVIDADE[ATIVIDADE],BS_ATIVIDADE[UNIDADE] ), "*")</f>
        <v>*</v>
      </c>
      <c r="BB934" s="12" t="str" cm="1">
        <f t="array" ref="BB9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4" s="12" t="str" cm="1">
        <f t="array" ref="BC9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4" s="10" t="str" cm="1">
        <f t="array" ref="BD9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4" s="150"/>
      <c r="BF934" s="15"/>
      <c r="BG934" s="16"/>
      <c r="BH934" s="16"/>
      <c r="BI934" s="16"/>
      <c r="BJ934" s="17"/>
      <c r="BK934" s="15"/>
      <c r="BL934" s="130"/>
      <c r="BM934" s="130"/>
      <c r="BN934" s="130"/>
      <c r="BO934" s="17"/>
      <c r="BP934" s="11" t="str">
        <f t="shared" si="48"/>
        <v>Aderente</v>
      </c>
      <c r="BQ934" s="18" t="str">
        <f>IF(OR(B934="",E934=""),"*",AX934/O934)</f>
        <v>*</v>
      </c>
      <c r="BR934" s="18" t="str">
        <f>IF(OR(B934="",E934=""),"*",AZ934/P934)</f>
        <v>*</v>
      </c>
      <c r="BS934" s="210" t="str">
        <f t="shared" si="49"/>
        <v/>
      </c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</row>
    <row r="935" spans="1:122">
      <c r="A935" s="45" t="str">
        <f t="shared" si="47"/>
        <v/>
      </c>
      <c r="B935" s="102"/>
      <c r="C935" s="134" t="str">
        <f>IF(BS_CONTROLE[[#This Row],[DATA]]="","",WEEKNUM(BS_CONTROLE[[#This Row],[DATA]]))</f>
        <v/>
      </c>
      <c r="D935" s="104"/>
      <c r="E935" s="126"/>
      <c r="F935" s="142" t="str">
        <f>IF(D935="","*",VLOOKUP(E935,BS_ATIVIDADE[],3,FALSE))</f>
        <v>*</v>
      </c>
      <c r="G935" s="106"/>
      <c r="H935" s="106"/>
      <c r="I935" s="105"/>
      <c r="J935" s="105"/>
      <c r="K935" s="105"/>
      <c r="L935" s="127" t="str" cm="1">
        <f t="array" ref="L9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5" s="127" t="str" cm="1">
        <f t="array" ref="M9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5" s="106"/>
      <c r="O935" s="106"/>
      <c r="P935" s="105"/>
      <c r="Q935" s="9" t="str">
        <f>IF(E935=0, "*", IFERROR(_xlfn.XLOOKUP(E935, BS_ATIVIDADE[ATIVIDADE], BS_ATIVIDADE[UNIDADE]), "*"))</f>
        <v>*</v>
      </c>
      <c r="R935" s="128" t="str" cm="1">
        <f t="array" ref="R9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5" s="128" t="str" cm="1">
        <f t="array" ref="S9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5" s="10" t="str" cm="1">
        <f t="array" ref="T9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5" s="105"/>
      <c r="V935" s="151"/>
      <c r="W935" s="104"/>
      <c r="X935" s="129"/>
      <c r="Y935" s="104"/>
      <c r="Z935" s="105"/>
      <c r="AA935" s="103"/>
      <c r="AB935" s="152"/>
      <c r="AC935" s="107"/>
      <c r="AD935" s="105"/>
      <c r="AE935" s="105"/>
      <c r="AF935" s="105"/>
      <c r="AG935" s="14"/>
      <c r="AH935" s="126" t="str">
        <f>IF(BS_CONTROLE[[#This Row],[Atividade]]=0, "-", BS_CONTROLE[[#This Row],[Atividade]])</f>
        <v>-</v>
      </c>
      <c r="AI935" s="8" t="str">
        <f>IF(BS_CONTROLE[[#This Row],[Atividade]]=0, "-", BS_CONTROLE[[#This Row],[Atividade]])</f>
        <v>-</v>
      </c>
      <c r="AJ935" s="30">
        <f>BS_CONTROLE[[#This Row],[Local - Partida]]</f>
        <v>0</v>
      </c>
      <c r="AK935" s="30">
        <f>BS_CONTROLE[[#This Row],[Local - Encerramento]]</f>
        <v>0</v>
      </c>
      <c r="AL935" s="105" t="str">
        <f>IF(BS_CONTROLE[[#This Row],[Entre - Estações]]=0, "-", BS_CONTROLE[[#This Row],[Entre - Estações]])</f>
        <v>-</v>
      </c>
      <c r="AM935" s="105" t="str">
        <f>IF(BS_CONTROLE[[#This Row],[SB]]=0, "-", BS_CONTROLE[[#This Row],[SB]])</f>
        <v>-</v>
      </c>
      <c r="AN935" s="105" t="str">
        <f>IF(BS_CONTROLE[[#This Row],[SUB]]=0, "-", BS_CONTROLE[[#This Row],[SUB]])</f>
        <v>-</v>
      </c>
      <c r="AO935" s="105">
        <f>BS_CONTROLE[[#This Row],[KM - Inicio]]</f>
        <v>0</v>
      </c>
      <c r="AP935" s="105">
        <f>BS_CONTROLE[[#This Row],[KM - Inicio]]</f>
        <v>0</v>
      </c>
      <c r="AQ935" s="108"/>
      <c r="AR935" s="108"/>
      <c r="AS935" s="108"/>
      <c r="AT935" s="135"/>
      <c r="AU935" s="135"/>
      <c r="AV935" s="13"/>
      <c r="AW935" s="13"/>
      <c r="AX935" s="176" t="str">
        <f>IF(D935="","*",IFERROR(IF(ISODD(COUNT(AR935:AW935)),"ERRO",SUM((AS935-AR935),(AU935-AT935),(AW935-AV935))),"ERRO"))</f>
        <v>*</v>
      </c>
      <c r="AY935" s="153"/>
      <c r="AZ935" s="109"/>
      <c r="BA935" s="9" t="str">
        <f>IFERROR(_xlfn.XLOOKUP(AH935, BS_ATIVIDADE[ATIVIDADE],BS_ATIVIDADE[UNIDADE] ), "*")</f>
        <v>*</v>
      </c>
      <c r="BB935" s="12" t="str" cm="1">
        <f t="array" ref="BB9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5" s="12" t="str" cm="1">
        <f t="array" ref="BC9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5" s="10" t="str" cm="1">
        <f t="array" ref="BD9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5" s="150"/>
      <c r="BF935" s="15"/>
      <c r="BG935" s="16"/>
      <c r="BH935" s="16"/>
      <c r="BI935" s="16"/>
      <c r="BJ935" s="17"/>
      <c r="BK935" s="15"/>
      <c r="BL935" s="130"/>
      <c r="BM935" s="130"/>
      <c r="BN935" s="130"/>
      <c r="BO935" s="17"/>
      <c r="BP935" s="11" t="str">
        <f t="shared" si="48"/>
        <v>Aderente</v>
      </c>
      <c r="BQ935" s="18" t="str">
        <f>IF(OR(B935="",E935=""),"*",AX935/O935)</f>
        <v>*</v>
      </c>
      <c r="BR935" s="18" t="str">
        <f>IF(OR(B935="",E935=""),"*",AZ935/P935)</f>
        <v>*</v>
      </c>
      <c r="BS935" s="210" t="str">
        <f t="shared" si="49"/>
        <v/>
      </c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</row>
    <row r="936" spans="1:122">
      <c r="A936" s="45" t="str">
        <f t="shared" si="47"/>
        <v/>
      </c>
      <c r="B936" s="102"/>
      <c r="C936" s="134" t="str">
        <f>IF(BS_CONTROLE[[#This Row],[DATA]]="","",WEEKNUM(BS_CONTROLE[[#This Row],[DATA]]))</f>
        <v/>
      </c>
      <c r="D936" s="104"/>
      <c r="E936" s="126"/>
      <c r="F936" s="142" t="str">
        <f>IF(D936="","*",VLOOKUP(E936,BS_ATIVIDADE[],3,FALSE))</f>
        <v>*</v>
      </c>
      <c r="G936" s="106"/>
      <c r="H936" s="106"/>
      <c r="I936" s="105"/>
      <c r="J936" s="105"/>
      <c r="K936" s="105"/>
      <c r="L936" s="127" t="str" cm="1">
        <f t="array" ref="L9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6" s="127" t="str" cm="1">
        <f t="array" ref="M9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6" s="106"/>
      <c r="O936" s="106"/>
      <c r="P936" s="105"/>
      <c r="Q936" s="9" t="str">
        <f>IF(E936=0, "*", IFERROR(_xlfn.XLOOKUP(E936, BS_ATIVIDADE[ATIVIDADE], BS_ATIVIDADE[UNIDADE]), "*"))</f>
        <v>*</v>
      </c>
      <c r="R936" s="128" t="str" cm="1">
        <f t="array" ref="R9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6" s="128" t="str" cm="1">
        <f t="array" ref="S9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6" s="10" t="str" cm="1">
        <f t="array" ref="T9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6" s="105"/>
      <c r="V936" s="151"/>
      <c r="W936" s="104"/>
      <c r="X936" s="129"/>
      <c r="Y936" s="104"/>
      <c r="Z936" s="105"/>
      <c r="AA936" s="103"/>
      <c r="AB936" s="152"/>
      <c r="AC936" s="107"/>
      <c r="AD936" s="105"/>
      <c r="AE936" s="105"/>
      <c r="AF936" s="105"/>
      <c r="AG936" s="14"/>
      <c r="AH936" s="126" t="str">
        <f>IF(BS_CONTROLE[[#This Row],[Atividade]]=0, "-", BS_CONTROLE[[#This Row],[Atividade]])</f>
        <v>-</v>
      </c>
      <c r="AI936" s="8" t="str">
        <f>IF(BS_CONTROLE[[#This Row],[Atividade]]=0, "-", BS_CONTROLE[[#This Row],[Atividade]])</f>
        <v>-</v>
      </c>
      <c r="AJ936" s="30">
        <f>BS_CONTROLE[[#This Row],[Local - Partida]]</f>
        <v>0</v>
      </c>
      <c r="AK936" s="30">
        <f>BS_CONTROLE[[#This Row],[Local - Encerramento]]</f>
        <v>0</v>
      </c>
      <c r="AL936" s="105" t="str">
        <f>IF(BS_CONTROLE[[#This Row],[Entre - Estações]]=0, "-", BS_CONTROLE[[#This Row],[Entre - Estações]])</f>
        <v>-</v>
      </c>
      <c r="AM936" s="105" t="str">
        <f>IF(BS_CONTROLE[[#This Row],[SB]]=0, "-", BS_CONTROLE[[#This Row],[SB]])</f>
        <v>-</v>
      </c>
      <c r="AN936" s="105" t="str">
        <f>IF(BS_CONTROLE[[#This Row],[SUB]]=0, "-", BS_CONTROLE[[#This Row],[SUB]])</f>
        <v>-</v>
      </c>
      <c r="AO936" s="105">
        <f>BS_CONTROLE[[#This Row],[KM - Inicio]]</f>
        <v>0</v>
      </c>
      <c r="AP936" s="105">
        <f>BS_CONTROLE[[#This Row],[KM - Inicio]]</f>
        <v>0</v>
      </c>
      <c r="AQ936" s="108"/>
      <c r="AR936" s="108"/>
      <c r="AS936" s="108"/>
      <c r="AT936" s="135"/>
      <c r="AU936" s="135"/>
      <c r="AV936" s="13"/>
      <c r="AW936" s="13"/>
      <c r="AX936" s="176" t="str">
        <f>IF(D936="","*",IFERROR(IF(ISODD(COUNT(AR936:AW936)),"ERRO",SUM((AS936-AR936),(AU936-AT936),(AW936-AV936))),"ERRO"))</f>
        <v>*</v>
      </c>
      <c r="AY936" s="153"/>
      <c r="AZ936" s="109"/>
      <c r="BA936" s="9" t="str">
        <f>IFERROR(_xlfn.XLOOKUP(AH936, BS_ATIVIDADE[ATIVIDADE],BS_ATIVIDADE[UNIDADE] ), "*")</f>
        <v>*</v>
      </c>
      <c r="BB936" s="12" t="str" cm="1">
        <f t="array" ref="BB9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6" s="12" t="str" cm="1">
        <f t="array" ref="BC9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6" s="10" t="str" cm="1">
        <f t="array" ref="BD9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6" s="150"/>
      <c r="BF936" s="15"/>
      <c r="BG936" s="16"/>
      <c r="BH936" s="16"/>
      <c r="BI936" s="16"/>
      <c r="BJ936" s="17"/>
      <c r="BK936" s="15"/>
      <c r="BL936" s="130"/>
      <c r="BM936" s="130"/>
      <c r="BN936" s="130"/>
      <c r="BO936" s="17"/>
      <c r="BP936" s="11" t="str">
        <f t="shared" si="48"/>
        <v>Aderente</v>
      </c>
      <c r="BQ936" s="18" t="str">
        <f>IF(OR(B936="",E936=""),"*",AX936/O936)</f>
        <v>*</v>
      </c>
      <c r="BR936" s="18" t="str">
        <f>IF(OR(B936="",E936=""),"*",AZ936/P936)</f>
        <v>*</v>
      </c>
      <c r="BS936" s="210" t="str">
        <f t="shared" si="49"/>
        <v/>
      </c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</row>
    <row r="937" spans="1:122">
      <c r="A937" s="45" t="str">
        <f t="shared" si="47"/>
        <v/>
      </c>
      <c r="B937" s="102"/>
      <c r="C937" s="134" t="str">
        <f>IF(BS_CONTROLE[[#This Row],[DATA]]="","",WEEKNUM(BS_CONTROLE[[#This Row],[DATA]]))</f>
        <v/>
      </c>
      <c r="D937" s="104"/>
      <c r="E937" s="126"/>
      <c r="F937" s="142" t="str">
        <f>IF(D937="","*",VLOOKUP(E937,BS_ATIVIDADE[],3,FALSE))</f>
        <v>*</v>
      </c>
      <c r="G937" s="106"/>
      <c r="H937" s="106"/>
      <c r="I937" s="105"/>
      <c r="J937" s="105"/>
      <c r="K937" s="105"/>
      <c r="L937" s="127" t="str" cm="1">
        <f t="array" ref="L9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7" s="127" t="str" cm="1">
        <f t="array" ref="M9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7" s="106"/>
      <c r="O937" s="106"/>
      <c r="P937" s="105"/>
      <c r="Q937" s="9" t="str">
        <f>IF(E937=0, "*", IFERROR(_xlfn.XLOOKUP(E937, BS_ATIVIDADE[ATIVIDADE], BS_ATIVIDADE[UNIDADE]), "*"))</f>
        <v>*</v>
      </c>
      <c r="R937" s="128" t="str" cm="1">
        <f t="array" ref="R9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7" s="128" t="str" cm="1">
        <f t="array" ref="S9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7" s="10" t="str" cm="1">
        <f t="array" ref="T9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7" s="105"/>
      <c r="V937" s="151"/>
      <c r="W937" s="104"/>
      <c r="X937" s="129"/>
      <c r="Y937" s="104"/>
      <c r="Z937" s="105"/>
      <c r="AA937" s="103"/>
      <c r="AB937" s="152"/>
      <c r="AC937" s="107"/>
      <c r="AD937" s="105"/>
      <c r="AE937" s="105"/>
      <c r="AF937" s="105"/>
      <c r="AG937" s="14"/>
      <c r="AH937" s="126" t="str">
        <f>IF(BS_CONTROLE[[#This Row],[Atividade]]=0, "-", BS_CONTROLE[[#This Row],[Atividade]])</f>
        <v>-</v>
      </c>
      <c r="AI937" s="8" t="str">
        <f>IF(BS_CONTROLE[[#This Row],[Atividade]]=0, "-", BS_CONTROLE[[#This Row],[Atividade]])</f>
        <v>-</v>
      </c>
      <c r="AJ937" s="30">
        <f>BS_CONTROLE[[#This Row],[Local - Partida]]</f>
        <v>0</v>
      </c>
      <c r="AK937" s="30">
        <f>BS_CONTROLE[[#This Row],[Local - Encerramento]]</f>
        <v>0</v>
      </c>
      <c r="AL937" s="105" t="str">
        <f>IF(BS_CONTROLE[[#This Row],[Entre - Estações]]=0, "-", BS_CONTROLE[[#This Row],[Entre - Estações]])</f>
        <v>-</v>
      </c>
      <c r="AM937" s="105" t="str">
        <f>IF(BS_CONTROLE[[#This Row],[SB]]=0, "-", BS_CONTROLE[[#This Row],[SB]])</f>
        <v>-</v>
      </c>
      <c r="AN937" s="105" t="str">
        <f>IF(BS_CONTROLE[[#This Row],[SUB]]=0, "-", BS_CONTROLE[[#This Row],[SUB]])</f>
        <v>-</v>
      </c>
      <c r="AO937" s="105">
        <f>BS_CONTROLE[[#This Row],[KM - Inicio]]</f>
        <v>0</v>
      </c>
      <c r="AP937" s="105">
        <f>BS_CONTROLE[[#This Row],[KM - Inicio]]</f>
        <v>0</v>
      </c>
      <c r="AQ937" s="108"/>
      <c r="AR937" s="108"/>
      <c r="AS937" s="108"/>
      <c r="AT937" s="135"/>
      <c r="AU937" s="135"/>
      <c r="AV937" s="13"/>
      <c r="AW937" s="13"/>
      <c r="AX937" s="176" t="str">
        <f>IF(D937="","*",IFERROR(IF(ISODD(COUNT(AR937:AW937)),"ERRO",SUM((AS937-AR937),(AU937-AT937),(AW937-AV937))),"ERRO"))</f>
        <v>*</v>
      </c>
      <c r="AY937" s="153"/>
      <c r="AZ937" s="109"/>
      <c r="BA937" s="9" t="str">
        <f>IFERROR(_xlfn.XLOOKUP(AH937, BS_ATIVIDADE[ATIVIDADE],BS_ATIVIDADE[UNIDADE] ), "*")</f>
        <v>*</v>
      </c>
      <c r="BB937" s="12" t="str" cm="1">
        <f t="array" ref="BB9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7" s="12" t="str" cm="1">
        <f t="array" ref="BC9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7" s="10" t="str" cm="1">
        <f t="array" ref="BD9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7" s="150"/>
      <c r="BF937" s="15"/>
      <c r="BG937" s="16"/>
      <c r="BH937" s="16"/>
      <c r="BI937" s="16"/>
      <c r="BJ937" s="17"/>
      <c r="BK937" s="15"/>
      <c r="BL937" s="130"/>
      <c r="BM937" s="130"/>
      <c r="BN937" s="130"/>
      <c r="BO937" s="17"/>
      <c r="BP937" s="11" t="str">
        <f t="shared" si="48"/>
        <v>Aderente</v>
      </c>
      <c r="BQ937" s="18" t="str">
        <f>IF(OR(B937="",E937=""),"*",AX937/O937)</f>
        <v>*</v>
      </c>
      <c r="BR937" s="18" t="str">
        <f>IF(OR(B937="",E937=""),"*",AZ937/P937)</f>
        <v>*</v>
      </c>
      <c r="BS937" s="210" t="str">
        <f t="shared" si="49"/>
        <v/>
      </c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</row>
    <row r="938" spans="1:122">
      <c r="A938" s="45" t="str">
        <f t="shared" si="47"/>
        <v/>
      </c>
      <c r="B938" s="102"/>
      <c r="C938" s="134" t="str">
        <f>IF(BS_CONTROLE[[#This Row],[DATA]]="","",WEEKNUM(BS_CONTROLE[[#This Row],[DATA]]))</f>
        <v/>
      </c>
      <c r="D938" s="104"/>
      <c r="E938" s="126"/>
      <c r="F938" s="142" t="str">
        <f>IF(D938="","*",VLOOKUP(E938,BS_ATIVIDADE[],3,FALSE))</f>
        <v>*</v>
      </c>
      <c r="G938" s="106"/>
      <c r="H938" s="106"/>
      <c r="I938" s="105"/>
      <c r="J938" s="105"/>
      <c r="K938" s="105"/>
      <c r="L938" s="127" t="str" cm="1">
        <f t="array" ref="L9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8" s="127" t="str" cm="1">
        <f t="array" ref="M9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8" s="106"/>
      <c r="O938" s="106"/>
      <c r="P938" s="105"/>
      <c r="Q938" s="9" t="str">
        <f>IF(E938=0, "*", IFERROR(_xlfn.XLOOKUP(E938, BS_ATIVIDADE[ATIVIDADE], BS_ATIVIDADE[UNIDADE]), "*"))</f>
        <v>*</v>
      </c>
      <c r="R938" s="128" t="str" cm="1">
        <f t="array" ref="R9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8" s="128" t="str" cm="1">
        <f t="array" ref="S9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8" s="10" t="str" cm="1">
        <f t="array" ref="T9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8" s="105"/>
      <c r="V938" s="151"/>
      <c r="W938" s="104"/>
      <c r="X938" s="129"/>
      <c r="Y938" s="104"/>
      <c r="Z938" s="105"/>
      <c r="AA938" s="103"/>
      <c r="AB938" s="152"/>
      <c r="AC938" s="107"/>
      <c r="AD938" s="105"/>
      <c r="AE938" s="105"/>
      <c r="AF938" s="105"/>
      <c r="AG938" s="14"/>
      <c r="AH938" s="126" t="str">
        <f>IF(BS_CONTROLE[[#This Row],[Atividade]]=0, "-", BS_CONTROLE[[#This Row],[Atividade]])</f>
        <v>-</v>
      </c>
      <c r="AI938" s="8" t="str">
        <f>IF(BS_CONTROLE[[#This Row],[Atividade]]=0, "-", BS_CONTROLE[[#This Row],[Atividade]])</f>
        <v>-</v>
      </c>
      <c r="AJ938" s="30">
        <f>BS_CONTROLE[[#This Row],[Local - Partida]]</f>
        <v>0</v>
      </c>
      <c r="AK938" s="30">
        <f>BS_CONTROLE[[#This Row],[Local - Encerramento]]</f>
        <v>0</v>
      </c>
      <c r="AL938" s="105" t="str">
        <f>IF(BS_CONTROLE[[#This Row],[Entre - Estações]]=0, "-", BS_CONTROLE[[#This Row],[Entre - Estações]])</f>
        <v>-</v>
      </c>
      <c r="AM938" s="105" t="str">
        <f>IF(BS_CONTROLE[[#This Row],[SB]]=0, "-", BS_CONTROLE[[#This Row],[SB]])</f>
        <v>-</v>
      </c>
      <c r="AN938" s="105" t="str">
        <f>IF(BS_CONTROLE[[#This Row],[SUB]]=0, "-", BS_CONTROLE[[#This Row],[SUB]])</f>
        <v>-</v>
      </c>
      <c r="AO938" s="105">
        <f>BS_CONTROLE[[#This Row],[KM - Inicio]]</f>
        <v>0</v>
      </c>
      <c r="AP938" s="105">
        <f>BS_CONTROLE[[#This Row],[KM - Inicio]]</f>
        <v>0</v>
      </c>
      <c r="AQ938" s="108"/>
      <c r="AR938" s="108"/>
      <c r="AS938" s="108"/>
      <c r="AT938" s="135"/>
      <c r="AU938" s="135"/>
      <c r="AV938" s="13"/>
      <c r="AW938" s="13"/>
      <c r="AX938" s="176" t="str">
        <f>IF(D938="","*",IFERROR(IF(ISODD(COUNT(AR938:AW938)),"ERRO",SUM((AS938-AR938),(AU938-AT938),(AW938-AV938))),"ERRO"))</f>
        <v>*</v>
      </c>
      <c r="AY938" s="153"/>
      <c r="AZ938" s="109"/>
      <c r="BA938" s="9" t="str">
        <f>IFERROR(_xlfn.XLOOKUP(AH938, BS_ATIVIDADE[ATIVIDADE],BS_ATIVIDADE[UNIDADE] ), "*")</f>
        <v>*</v>
      </c>
      <c r="BB938" s="12" t="str" cm="1">
        <f t="array" ref="BB9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8" s="12" t="str" cm="1">
        <f t="array" ref="BC9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8" s="10" t="str" cm="1">
        <f t="array" ref="BD9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8" s="150"/>
      <c r="BF938" s="15"/>
      <c r="BG938" s="16"/>
      <c r="BH938" s="16"/>
      <c r="BI938" s="16"/>
      <c r="BJ938" s="17"/>
      <c r="BK938" s="15"/>
      <c r="BL938" s="130"/>
      <c r="BM938" s="130"/>
      <c r="BN938" s="130"/>
      <c r="BO938" s="17"/>
      <c r="BP938" s="11" t="str">
        <f t="shared" si="48"/>
        <v>Aderente</v>
      </c>
      <c r="BQ938" s="18" t="str">
        <f>IF(OR(B938="",E938=""),"*",AX938/O938)</f>
        <v>*</v>
      </c>
      <c r="BR938" s="18" t="str">
        <f>IF(OR(B938="",E938=""),"*",AZ938/P938)</f>
        <v>*</v>
      </c>
      <c r="BS938" s="210" t="str">
        <f t="shared" si="49"/>
        <v/>
      </c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</row>
    <row r="939" spans="1:122">
      <c r="A939" s="45" t="str">
        <f t="shared" si="47"/>
        <v/>
      </c>
      <c r="B939" s="102"/>
      <c r="C939" s="134" t="str">
        <f>IF(BS_CONTROLE[[#This Row],[DATA]]="","",WEEKNUM(BS_CONTROLE[[#This Row],[DATA]]))</f>
        <v/>
      </c>
      <c r="D939" s="104"/>
      <c r="E939" s="126"/>
      <c r="F939" s="142" t="str">
        <f>IF(D939="","*",VLOOKUP(E939,BS_ATIVIDADE[],3,FALSE))</f>
        <v>*</v>
      </c>
      <c r="G939" s="106"/>
      <c r="H939" s="106"/>
      <c r="I939" s="105"/>
      <c r="J939" s="105"/>
      <c r="K939" s="105"/>
      <c r="L939" s="127" t="str" cm="1">
        <f t="array" ref="L9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39" s="127" t="str" cm="1">
        <f t="array" ref="M9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39" s="106"/>
      <c r="O939" s="106"/>
      <c r="P939" s="105"/>
      <c r="Q939" s="9" t="str">
        <f>IF(E939=0, "*", IFERROR(_xlfn.XLOOKUP(E939, BS_ATIVIDADE[ATIVIDADE], BS_ATIVIDADE[UNIDADE]), "*"))</f>
        <v>*</v>
      </c>
      <c r="R939" s="128" t="str" cm="1">
        <f t="array" ref="R9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39" s="128" t="str" cm="1">
        <f t="array" ref="S9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39" s="10" t="str" cm="1">
        <f t="array" ref="T9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39" s="105"/>
      <c r="V939" s="151"/>
      <c r="W939" s="104"/>
      <c r="X939" s="129"/>
      <c r="Y939" s="104"/>
      <c r="Z939" s="105"/>
      <c r="AA939" s="103"/>
      <c r="AB939" s="152"/>
      <c r="AC939" s="107"/>
      <c r="AD939" s="105"/>
      <c r="AE939" s="105"/>
      <c r="AF939" s="105"/>
      <c r="AG939" s="14"/>
      <c r="AH939" s="126" t="str">
        <f>IF(BS_CONTROLE[[#This Row],[Atividade]]=0, "-", BS_CONTROLE[[#This Row],[Atividade]])</f>
        <v>-</v>
      </c>
      <c r="AI939" s="8" t="str">
        <f>IF(BS_CONTROLE[[#This Row],[Atividade]]=0, "-", BS_CONTROLE[[#This Row],[Atividade]])</f>
        <v>-</v>
      </c>
      <c r="AJ939" s="30">
        <f>BS_CONTROLE[[#This Row],[Local - Partida]]</f>
        <v>0</v>
      </c>
      <c r="AK939" s="30">
        <f>BS_CONTROLE[[#This Row],[Local - Encerramento]]</f>
        <v>0</v>
      </c>
      <c r="AL939" s="105" t="str">
        <f>IF(BS_CONTROLE[[#This Row],[Entre - Estações]]=0, "-", BS_CONTROLE[[#This Row],[Entre - Estações]])</f>
        <v>-</v>
      </c>
      <c r="AM939" s="105" t="str">
        <f>IF(BS_CONTROLE[[#This Row],[SB]]=0, "-", BS_CONTROLE[[#This Row],[SB]])</f>
        <v>-</v>
      </c>
      <c r="AN939" s="105" t="str">
        <f>IF(BS_CONTROLE[[#This Row],[SUB]]=0, "-", BS_CONTROLE[[#This Row],[SUB]])</f>
        <v>-</v>
      </c>
      <c r="AO939" s="105">
        <f>BS_CONTROLE[[#This Row],[KM - Inicio]]</f>
        <v>0</v>
      </c>
      <c r="AP939" s="105">
        <f>BS_CONTROLE[[#This Row],[KM - Inicio]]</f>
        <v>0</v>
      </c>
      <c r="AQ939" s="108"/>
      <c r="AR939" s="108"/>
      <c r="AS939" s="108"/>
      <c r="AT939" s="135"/>
      <c r="AU939" s="135"/>
      <c r="AV939" s="13"/>
      <c r="AW939" s="13"/>
      <c r="AX939" s="176" t="str">
        <f>IF(D939="","*",IFERROR(IF(ISODD(COUNT(AR939:AW939)),"ERRO",SUM((AS939-AR939),(AU939-AT939),(AW939-AV939))),"ERRO"))</f>
        <v>*</v>
      </c>
      <c r="AY939" s="153"/>
      <c r="AZ939" s="109"/>
      <c r="BA939" s="9" t="str">
        <f>IFERROR(_xlfn.XLOOKUP(AH939, BS_ATIVIDADE[ATIVIDADE],BS_ATIVIDADE[UNIDADE] ), "*")</f>
        <v>*</v>
      </c>
      <c r="BB939" s="12" t="str" cm="1">
        <f t="array" ref="BB9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39" s="12" t="str" cm="1">
        <f t="array" ref="BC9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39" s="10" t="str" cm="1">
        <f t="array" ref="BD9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39" s="150"/>
      <c r="BF939" s="15"/>
      <c r="BG939" s="16"/>
      <c r="BH939" s="16"/>
      <c r="BI939" s="16"/>
      <c r="BJ939" s="17"/>
      <c r="BK939" s="15"/>
      <c r="BL939" s="130"/>
      <c r="BM939" s="130"/>
      <c r="BN939" s="130"/>
      <c r="BO939" s="17"/>
      <c r="BP939" s="11" t="str">
        <f t="shared" si="48"/>
        <v>Aderente</v>
      </c>
      <c r="BQ939" s="18" t="str">
        <f>IF(OR(B939="",E939=""),"*",AX939/O939)</f>
        <v>*</v>
      </c>
      <c r="BR939" s="18" t="str">
        <f>IF(OR(B939="",E939=""),"*",AZ939/P939)</f>
        <v>*</v>
      </c>
      <c r="BS939" s="210" t="str">
        <f t="shared" si="49"/>
        <v/>
      </c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</row>
    <row r="940" spans="1:122">
      <c r="A940" s="45" t="str">
        <f t="shared" si="47"/>
        <v/>
      </c>
      <c r="B940" s="102"/>
      <c r="C940" s="134" t="str">
        <f>IF(BS_CONTROLE[[#This Row],[DATA]]="","",WEEKNUM(BS_CONTROLE[[#This Row],[DATA]]))</f>
        <v/>
      </c>
      <c r="D940" s="104"/>
      <c r="E940" s="126"/>
      <c r="F940" s="142" t="str">
        <f>IF(D940="","*",VLOOKUP(E940,BS_ATIVIDADE[],3,FALSE))</f>
        <v>*</v>
      </c>
      <c r="G940" s="106"/>
      <c r="H940" s="106"/>
      <c r="I940" s="105"/>
      <c r="J940" s="105"/>
      <c r="K940" s="105"/>
      <c r="L940" s="127" t="str" cm="1">
        <f t="array" ref="L9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0" s="127" t="str" cm="1">
        <f t="array" ref="M9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0" s="106"/>
      <c r="O940" s="106"/>
      <c r="P940" s="105"/>
      <c r="Q940" s="9" t="str">
        <f>IF(E940=0, "*", IFERROR(_xlfn.XLOOKUP(E940, BS_ATIVIDADE[ATIVIDADE], BS_ATIVIDADE[UNIDADE]), "*"))</f>
        <v>*</v>
      </c>
      <c r="R940" s="128" t="str" cm="1">
        <f t="array" ref="R9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0" s="128" t="str" cm="1">
        <f t="array" ref="S9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0" s="10" t="str" cm="1">
        <f t="array" ref="T9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0" s="105"/>
      <c r="V940" s="151"/>
      <c r="W940" s="104"/>
      <c r="X940" s="129"/>
      <c r="Y940" s="104"/>
      <c r="Z940" s="105"/>
      <c r="AA940" s="103"/>
      <c r="AB940" s="152"/>
      <c r="AC940" s="107"/>
      <c r="AD940" s="105"/>
      <c r="AE940" s="105"/>
      <c r="AF940" s="105"/>
      <c r="AG940" s="14"/>
      <c r="AH940" s="126" t="str">
        <f>IF(BS_CONTROLE[[#This Row],[Atividade]]=0, "-", BS_CONTROLE[[#This Row],[Atividade]])</f>
        <v>-</v>
      </c>
      <c r="AI940" s="8" t="str">
        <f>IF(BS_CONTROLE[[#This Row],[Atividade]]=0, "-", BS_CONTROLE[[#This Row],[Atividade]])</f>
        <v>-</v>
      </c>
      <c r="AJ940" s="30">
        <f>BS_CONTROLE[[#This Row],[Local - Partida]]</f>
        <v>0</v>
      </c>
      <c r="AK940" s="30">
        <f>BS_CONTROLE[[#This Row],[Local - Encerramento]]</f>
        <v>0</v>
      </c>
      <c r="AL940" s="105" t="str">
        <f>IF(BS_CONTROLE[[#This Row],[Entre - Estações]]=0, "-", BS_CONTROLE[[#This Row],[Entre - Estações]])</f>
        <v>-</v>
      </c>
      <c r="AM940" s="105" t="str">
        <f>IF(BS_CONTROLE[[#This Row],[SB]]=0, "-", BS_CONTROLE[[#This Row],[SB]])</f>
        <v>-</v>
      </c>
      <c r="AN940" s="105" t="str">
        <f>IF(BS_CONTROLE[[#This Row],[SUB]]=0, "-", BS_CONTROLE[[#This Row],[SUB]])</f>
        <v>-</v>
      </c>
      <c r="AO940" s="105">
        <f>BS_CONTROLE[[#This Row],[KM - Inicio]]</f>
        <v>0</v>
      </c>
      <c r="AP940" s="105">
        <f>BS_CONTROLE[[#This Row],[KM - Inicio]]</f>
        <v>0</v>
      </c>
      <c r="AQ940" s="108"/>
      <c r="AR940" s="108"/>
      <c r="AS940" s="108"/>
      <c r="AT940" s="135"/>
      <c r="AU940" s="135"/>
      <c r="AV940" s="13"/>
      <c r="AW940" s="13"/>
      <c r="AX940" s="176" t="str">
        <f>IF(D940="","*",IFERROR(IF(ISODD(COUNT(AR940:AW940)),"ERRO",SUM((AS940-AR940),(AU940-AT940),(AW940-AV940))),"ERRO"))</f>
        <v>*</v>
      </c>
      <c r="AY940" s="153"/>
      <c r="AZ940" s="109"/>
      <c r="BA940" s="9" t="str">
        <f>IFERROR(_xlfn.XLOOKUP(AH940, BS_ATIVIDADE[ATIVIDADE],BS_ATIVIDADE[UNIDADE] ), "*")</f>
        <v>*</v>
      </c>
      <c r="BB940" s="12" t="str" cm="1">
        <f t="array" ref="BB9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0" s="12" t="str" cm="1">
        <f t="array" ref="BC9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0" s="10" t="str" cm="1">
        <f t="array" ref="BD9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0" s="150"/>
      <c r="BF940" s="15"/>
      <c r="BG940" s="16"/>
      <c r="BH940" s="16"/>
      <c r="BI940" s="16"/>
      <c r="BJ940" s="17"/>
      <c r="BK940" s="15"/>
      <c r="BL940" s="130"/>
      <c r="BM940" s="130"/>
      <c r="BN940" s="130"/>
      <c r="BO940" s="17"/>
      <c r="BP940" s="11" t="str">
        <f t="shared" si="48"/>
        <v>Aderente</v>
      </c>
      <c r="BQ940" s="18" t="str">
        <f>IF(OR(B940="",E940=""),"*",AX940/O940)</f>
        <v>*</v>
      </c>
      <c r="BR940" s="18" t="str">
        <f>IF(OR(B940="",E940=""),"*",AZ940/P940)</f>
        <v>*</v>
      </c>
      <c r="BS940" s="210" t="str">
        <f t="shared" si="49"/>
        <v/>
      </c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</row>
    <row r="941" spans="1:122">
      <c r="A941" s="45" t="str">
        <f t="shared" si="47"/>
        <v/>
      </c>
      <c r="B941" s="102"/>
      <c r="C941" s="134" t="str">
        <f>IF(BS_CONTROLE[[#This Row],[DATA]]="","",WEEKNUM(BS_CONTROLE[[#This Row],[DATA]]))</f>
        <v/>
      </c>
      <c r="D941" s="104"/>
      <c r="E941" s="126"/>
      <c r="F941" s="142" t="str">
        <f>IF(D941="","*",VLOOKUP(E941,BS_ATIVIDADE[],3,FALSE))</f>
        <v>*</v>
      </c>
      <c r="G941" s="106"/>
      <c r="H941" s="106"/>
      <c r="I941" s="105"/>
      <c r="J941" s="105"/>
      <c r="K941" s="105"/>
      <c r="L941" s="127" t="str" cm="1">
        <f t="array" ref="L9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1" s="127" t="str" cm="1">
        <f t="array" ref="M9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1" s="106"/>
      <c r="O941" s="106"/>
      <c r="P941" s="105"/>
      <c r="Q941" s="9" t="str">
        <f>IF(E941=0, "*", IFERROR(_xlfn.XLOOKUP(E941, BS_ATIVIDADE[ATIVIDADE], BS_ATIVIDADE[UNIDADE]), "*"))</f>
        <v>*</v>
      </c>
      <c r="R941" s="128" t="str" cm="1">
        <f t="array" ref="R9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1" s="128" t="str" cm="1">
        <f t="array" ref="S9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1" s="10" t="str" cm="1">
        <f t="array" ref="T9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1" s="105"/>
      <c r="V941" s="151"/>
      <c r="W941" s="104"/>
      <c r="X941" s="129"/>
      <c r="Y941" s="104"/>
      <c r="Z941" s="105"/>
      <c r="AA941" s="103"/>
      <c r="AB941" s="152"/>
      <c r="AC941" s="107"/>
      <c r="AD941" s="105"/>
      <c r="AE941" s="105"/>
      <c r="AF941" s="105"/>
      <c r="AG941" s="14"/>
      <c r="AH941" s="126" t="str">
        <f>IF(BS_CONTROLE[[#This Row],[Atividade]]=0, "-", BS_CONTROLE[[#This Row],[Atividade]])</f>
        <v>-</v>
      </c>
      <c r="AI941" s="8" t="str">
        <f>IF(BS_CONTROLE[[#This Row],[Atividade]]=0, "-", BS_CONTROLE[[#This Row],[Atividade]])</f>
        <v>-</v>
      </c>
      <c r="AJ941" s="30">
        <f>BS_CONTROLE[[#This Row],[Local - Partida]]</f>
        <v>0</v>
      </c>
      <c r="AK941" s="30">
        <f>BS_CONTROLE[[#This Row],[Local - Encerramento]]</f>
        <v>0</v>
      </c>
      <c r="AL941" s="105" t="str">
        <f>IF(BS_CONTROLE[[#This Row],[Entre - Estações]]=0, "-", BS_CONTROLE[[#This Row],[Entre - Estações]])</f>
        <v>-</v>
      </c>
      <c r="AM941" s="105" t="str">
        <f>IF(BS_CONTROLE[[#This Row],[SB]]=0, "-", BS_CONTROLE[[#This Row],[SB]])</f>
        <v>-</v>
      </c>
      <c r="AN941" s="105" t="str">
        <f>IF(BS_CONTROLE[[#This Row],[SUB]]=0, "-", BS_CONTROLE[[#This Row],[SUB]])</f>
        <v>-</v>
      </c>
      <c r="AO941" s="105">
        <f>BS_CONTROLE[[#This Row],[KM - Inicio]]</f>
        <v>0</v>
      </c>
      <c r="AP941" s="105">
        <f>BS_CONTROLE[[#This Row],[KM - Inicio]]</f>
        <v>0</v>
      </c>
      <c r="AQ941" s="108"/>
      <c r="AR941" s="108"/>
      <c r="AS941" s="108"/>
      <c r="AT941" s="135"/>
      <c r="AU941" s="135"/>
      <c r="AV941" s="13"/>
      <c r="AW941" s="13"/>
      <c r="AX941" s="176" t="str">
        <f>IF(D941="","*",IFERROR(IF(ISODD(COUNT(AR941:AW941)),"ERRO",SUM((AS941-AR941),(AU941-AT941),(AW941-AV941))),"ERRO"))</f>
        <v>*</v>
      </c>
      <c r="AY941" s="153"/>
      <c r="AZ941" s="109"/>
      <c r="BA941" s="9" t="str">
        <f>IFERROR(_xlfn.XLOOKUP(AH941, BS_ATIVIDADE[ATIVIDADE],BS_ATIVIDADE[UNIDADE] ), "*")</f>
        <v>*</v>
      </c>
      <c r="BB941" s="12" t="str" cm="1">
        <f t="array" ref="BB9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1" s="12" t="str" cm="1">
        <f t="array" ref="BC9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1" s="10" t="str" cm="1">
        <f t="array" ref="BD9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1" s="150"/>
      <c r="BF941" s="15"/>
      <c r="BG941" s="16"/>
      <c r="BH941" s="16"/>
      <c r="BI941" s="16"/>
      <c r="BJ941" s="17"/>
      <c r="BK941" s="15"/>
      <c r="BL941" s="130"/>
      <c r="BM941" s="130"/>
      <c r="BN941" s="130"/>
      <c r="BO941" s="17"/>
      <c r="BP941" s="11" t="str">
        <f t="shared" si="48"/>
        <v>Aderente</v>
      </c>
      <c r="BQ941" s="18" t="str">
        <f>IF(OR(B941="",E941=""),"*",AX941/O941)</f>
        <v>*</v>
      </c>
      <c r="BR941" s="18" t="str">
        <f>IF(OR(B941="",E941=""),"*",AZ941/P941)</f>
        <v>*</v>
      </c>
      <c r="BS941" s="210" t="str">
        <f t="shared" si="49"/>
        <v/>
      </c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</row>
    <row r="942" spans="1:122">
      <c r="A942" s="45" t="str">
        <f t="shared" si="47"/>
        <v/>
      </c>
      <c r="B942" s="102"/>
      <c r="C942" s="134" t="str">
        <f>IF(BS_CONTROLE[[#This Row],[DATA]]="","",WEEKNUM(BS_CONTROLE[[#This Row],[DATA]]))</f>
        <v/>
      </c>
      <c r="D942" s="104"/>
      <c r="E942" s="126"/>
      <c r="F942" s="142" t="str">
        <f>IF(D942="","*",VLOOKUP(E942,BS_ATIVIDADE[],3,FALSE))</f>
        <v>*</v>
      </c>
      <c r="G942" s="106"/>
      <c r="H942" s="106"/>
      <c r="I942" s="105"/>
      <c r="J942" s="105"/>
      <c r="K942" s="105"/>
      <c r="L942" s="127" t="str" cm="1">
        <f t="array" ref="L9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2" s="127" t="str" cm="1">
        <f t="array" ref="M9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2" s="106"/>
      <c r="O942" s="106"/>
      <c r="P942" s="105"/>
      <c r="Q942" s="9" t="str">
        <f>IF(E942=0, "*", IFERROR(_xlfn.XLOOKUP(E942, BS_ATIVIDADE[ATIVIDADE], BS_ATIVIDADE[UNIDADE]), "*"))</f>
        <v>*</v>
      </c>
      <c r="R942" s="128" t="str" cm="1">
        <f t="array" ref="R9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2" s="128" t="str" cm="1">
        <f t="array" ref="S9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2" s="10" t="str" cm="1">
        <f t="array" ref="T9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2" s="105"/>
      <c r="V942" s="151"/>
      <c r="W942" s="104"/>
      <c r="X942" s="129"/>
      <c r="Y942" s="104"/>
      <c r="Z942" s="105"/>
      <c r="AA942" s="103"/>
      <c r="AB942" s="152"/>
      <c r="AC942" s="107"/>
      <c r="AD942" s="105"/>
      <c r="AE942" s="105"/>
      <c r="AF942" s="105"/>
      <c r="AG942" s="14"/>
      <c r="AH942" s="126" t="str">
        <f>IF(BS_CONTROLE[[#This Row],[Atividade]]=0, "-", BS_CONTROLE[[#This Row],[Atividade]])</f>
        <v>-</v>
      </c>
      <c r="AI942" s="8" t="str">
        <f>IF(BS_CONTROLE[[#This Row],[Atividade]]=0, "-", BS_CONTROLE[[#This Row],[Atividade]])</f>
        <v>-</v>
      </c>
      <c r="AJ942" s="30">
        <f>BS_CONTROLE[[#This Row],[Local - Partida]]</f>
        <v>0</v>
      </c>
      <c r="AK942" s="30">
        <f>BS_CONTROLE[[#This Row],[Local - Encerramento]]</f>
        <v>0</v>
      </c>
      <c r="AL942" s="105" t="str">
        <f>IF(BS_CONTROLE[[#This Row],[Entre - Estações]]=0, "-", BS_CONTROLE[[#This Row],[Entre - Estações]])</f>
        <v>-</v>
      </c>
      <c r="AM942" s="105" t="str">
        <f>IF(BS_CONTROLE[[#This Row],[SB]]=0, "-", BS_CONTROLE[[#This Row],[SB]])</f>
        <v>-</v>
      </c>
      <c r="AN942" s="105" t="str">
        <f>IF(BS_CONTROLE[[#This Row],[SUB]]=0, "-", BS_CONTROLE[[#This Row],[SUB]])</f>
        <v>-</v>
      </c>
      <c r="AO942" s="105">
        <f>BS_CONTROLE[[#This Row],[KM - Inicio]]</f>
        <v>0</v>
      </c>
      <c r="AP942" s="105">
        <f>BS_CONTROLE[[#This Row],[KM - Inicio]]</f>
        <v>0</v>
      </c>
      <c r="AQ942" s="108"/>
      <c r="AR942" s="108"/>
      <c r="AS942" s="108"/>
      <c r="AT942" s="135"/>
      <c r="AU942" s="135"/>
      <c r="AV942" s="13"/>
      <c r="AW942" s="13"/>
      <c r="AX942" s="176" t="str">
        <f>IF(D942="","*",IFERROR(IF(ISODD(COUNT(AR942:AW942)),"ERRO",SUM((AS942-AR942),(AU942-AT942),(AW942-AV942))),"ERRO"))</f>
        <v>*</v>
      </c>
      <c r="AY942" s="153"/>
      <c r="AZ942" s="109"/>
      <c r="BA942" s="9" t="str">
        <f>IFERROR(_xlfn.XLOOKUP(AH942, BS_ATIVIDADE[ATIVIDADE],BS_ATIVIDADE[UNIDADE] ), "*")</f>
        <v>*</v>
      </c>
      <c r="BB942" s="12" t="str" cm="1">
        <f t="array" ref="BB9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2" s="12" t="str" cm="1">
        <f t="array" ref="BC9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2" s="10" t="str" cm="1">
        <f t="array" ref="BD9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2" s="150"/>
      <c r="BF942" s="15"/>
      <c r="BG942" s="16"/>
      <c r="BH942" s="16"/>
      <c r="BI942" s="16"/>
      <c r="BJ942" s="17"/>
      <c r="BK942" s="15"/>
      <c r="BL942" s="130"/>
      <c r="BM942" s="130"/>
      <c r="BN942" s="130"/>
      <c r="BO942" s="17"/>
      <c r="BP942" s="11" t="str">
        <f t="shared" si="48"/>
        <v>Aderente</v>
      </c>
      <c r="BQ942" s="18" t="str">
        <f>IF(OR(B942="",E942=""),"*",AX942/O942)</f>
        <v>*</v>
      </c>
      <c r="BR942" s="18" t="str">
        <f>IF(OR(B942="",E942=""),"*",AZ942/P942)</f>
        <v>*</v>
      </c>
      <c r="BS942" s="210" t="str">
        <f t="shared" si="49"/>
        <v/>
      </c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</row>
    <row r="943" spans="1:122">
      <c r="A943" s="45" t="str">
        <f t="shared" si="47"/>
        <v/>
      </c>
      <c r="B943" s="102"/>
      <c r="C943" s="134" t="str">
        <f>IF(BS_CONTROLE[[#This Row],[DATA]]="","",WEEKNUM(BS_CONTROLE[[#This Row],[DATA]]))</f>
        <v/>
      </c>
      <c r="D943" s="104"/>
      <c r="E943" s="126"/>
      <c r="F943" s="142" t="str">
        <f>IF(D943="","*",VLOOKUP(E943,BS_ATIVIDADE[],3,FALSE))</f>
        <v>*</v>
      </c>
      <c r="G943" s="106"/>
      <c r="H943" s="106"/>
      <c r="I943" s="105"/>
      <c r="J943" s="105"/>
      <c r="K943" s="105"/>
      <c r="L943" s="127" t="str" cm="1">
        <f t="array" ref="L9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3" s="127" t="str" cm="1">
        <f t="array" ref="M9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3" s="106"/>
      <c r="O943" s="106"/>
      <c r="P943" s="105"/>
      <c r="Q943" s="9" t="str">
        <f>IF(E943=0, "*", IFERROR(_xlfn.XLOOKUP(E943, BS_ATIVIDADE[ATIVIDADE], BS_ATIVIDADE[UNIDADE]), "*"))</f>
        <v>*</v>
      </c>
      <c r="R943" s="128" t="str" cm="1">
        <f t="array" ref="R9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3" s="128" t="str" cm="1">
        <f t="array" ref="S9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3" s="10" t="str" cm="1">
        <f t="array" ref="T9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3" s="105"/>
      <c r="V943" s="151"/>
      <c r="W943" s="104"/>
      <c r="X943" s="129"/>
      <c r="Y943" s="104"/>
      <c r="Z943" s="105"/>
      <c r="AA943" s="103"/>
      <c r="AB943" s="152"/>
      <c r="AC943" s="107"/>
      <c r="AD943" s="105"/>
      <c r="AE943" s="105"/>
      <c r="AF943" s="105"/>
      <c r="AG943" s="14"/>
      <c r="AH943" s="126" t="str">
        <f>IF(BS_CONTROLE[[#This Row],[Atividade]]=0, "-", BS_CONTROLE[[#This Row],[Atividade]])</f>
        <v>-</v>
      </c>
      <c r="AI943" s="8" t="str">
        <f>IF(BS_CONTROLE[[#This Row],[Atividade]]=0, "-", BS_CONTROLE[[#This Row],[Atividade]])</f>
        <v>-</v>
      </c>
      <c r="AJ943" s="30">
        <f>BS_CONTROLE[[#This Row],[Local - Partida]]</f>
        <v>0</v>
      </c>
      <c r="AK943" s="30">
        <f>BS_CONTROLE[[#This Row],[Local - Encerramento]]</f>
        <v>0</v>
      </c>
      <c r="AL943" s="105" t="str">
        <f>IF(BS_CONTROLE[[#This Row],[Entre - Estações]]=0, "-", BS_CONTROLE[[#This Row],[Entre - Estações]])</f>
        <v>-</v>
      </c>
      <c r="AM943" s="105" t="str">
        <f>IF(BS_CONTROLE[[#This Row],[SB]]=0, "-", BS_CONTROLE[[#This Row],[SB]])</f>
        <v>-</v>
      </c>
      <c r="AN943" s="105" t="str">
        <f>IF(BS_CONTROLE[[#This Row],[SUB]]=0, "-", BS_CONTROLE[[#This Row],[SUB]])</f>
        <v>-</v>
      </c>
      <c r="AO943" s="105">
        <f>BS_CONTROLE[[#This Row],[KM - Inicio]]</f>
        <v>0</v>
      </c>
      <c r="AP943" s="105">
        <f>BS_CONTROLE[[#This Row],[KM - Inicio]]</f>
        <v>0</v>
      </c>
      <c r="AQ943" s="108"/>
      <c r="AR943" s="108"/>
      <c r="AS943" s="108"/>
      <c r="AT943" s="135"/>
      <c r="AU943" s="135"/>
      <c r="AV943" s="13"/>
      <c r="AW943" s="13"/>
      <c r="AX943" s="176" t="str">
        <f>IF(D943="","*",IFERROR(IF(ISODD(COUNT(AR943:AW943)),"ERRO",SUM((AS943-AR943),(AU943-AT943),(AW943-AV943))),"ERRO"))</f>
        <v>*</v>
      </c>
      <c r="AY943" s="153"/>
      <c r="AZ943" s="109"/>
      <c r="BA943" s="9" t="str">
        <f>IFERROR(_xlfn.XLOOKUP(AH943, BS_ATIVIDADE[ATIVIDADE],BS_ATIVIDADE[UNIDADE] ), "*")</f>
        <v>*</v>
      </c>
      <c r="BB943" s="12" t="str" cm="1">
        <f t="array" ref="BB9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3" s="12" t="str" cm="1">
        <f t="array" ref="BC9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3" s="10" t="str" cm="1">
        <f t="array" ref="BD9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3" s="150"/>
      <c r="BF943" s="15"/>
      <c r="BG943" s="16"/>
      <c r="BH943" s="16"/>
      <c r="BI943" s="16"/>
      <c r="BJ943" s="17"/>
      <c r="BK943" s="15"/>
      <c r="BL943" s="130"/>
      <c r="BM943" s="130"/>
      <c r="BN943" s="130"/>
      <c r="BO943" s="17"/>
      <c r="BP943" s="11" t="str">
        <f t="shared" si="48"/>
        <v>Aderente</v>
      </c>
      <c r="BQ943" s="18" t="str">
        <f>IF(OR(B943="",E943=""),"*",AX943/O943)</f>
        <v>*</v>
      </c>
      <c r="BR943" s="18" t="str">
        <f>IF(OR(B943="",E943=""),"*",AZ943/P943)</f>
        <v>*</v>
      </c>
      <c r="BS943" s="210" t="str">
        <f t="shared" si="49"/>
        <v/>
      </c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</row>
    <row r="944" spans="1:122">
      <c r="A944" s="45" t="str">
        <f t="shared" si="47"/>
        <v/>
      </c>
      <c r="B944" s="102"/>
      <c r="C944" s="134" t="str">
        <f>IF(BS_CONTROLE[[#This Row],[DATA]]="","",WEEKNUM(BS_CONTROLE[[#This Row],[DATA]]))</f>
        <v/>
      </c>
      <c r="D944" s="104"/>
      <c r="E944" s="126"/>
      <c r="F944" s="142" t="str">
        <f>IF(D944="","*",VLOOKUP(E944,BS_ATIVIDADE[],3,FALSE))</f>
        <v>*</v>
      </c>
      <c r="G944" s="106"/>
      <c r="H944" s="106"/>
      <c r="I944" s="105"/>
      <c r="J944" s="105"/>
      <c r="K944" s="105"/>
      <c r="L944" s="127" t="str" cm="1">
        <f t="array" ref="L9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4" s="127" t="str" cm="1">
        <f t="array" ref="M9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4" s="106"/>
      <c r="O944" s="106"/>
      <c r="P944" s="105"/>
      <c r="Q944" s="9" t="str">
        <f>IF(E944=0, "*", IFERROR(_xlfn.XLOOKUP(E944, BS_ATIVIDADE[ATIVIDADE], BS_ATIVIDADE[UNIDADE]), "*"))</f>
        <v>*</v>
      </c>
      <c r="R944" s="128" t="str" cm="1">
        <f t="array" ref="R9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4" s="128" t="str" cm="1">
        <f t="array" ref="S9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4" s="10" t="str" cm="1">
        <f t="array" ref="T9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4" s="105"/>
      <c r="V944" s="151"/>
      <c r="W944" s="104"/>
      <c r="X944" s="129"/>
      <c r="Y944" s="104"/>
      <c r="Z944" s="105"/>
      <c r="AA944" s="103"/>
      <c r="AB944" s="152"/>
      <c r="AC944" s="107"/>
      <c r="AD944" s="105"/>
      <c r="AE944" s="105"/>
      <c r="AF944" s="105"/>
      <c r="AG944" s="14"/>
      <c r="AH944" s="126" t="str">
        <f>IF(BS_CONTROLE[[#This Row],[Atividade]]=0, "-", BS_CONTROLE[[#This Row],[Atividade]])</f>
        <v>-</v>
      </c>
      <c r="AI944" s="8" t="str">
        <f>IF(BS_CONTROLE[[#This Row],[Atividade]]=0, "-", BS_CONTROLE[[#This Row],[Atividade]])</f>
        <v>-</v>
      </c>
      <c r="AJ944" s="30">
        <f>BS_CONTROLE[[#This Row],[Local - Partida]]</f>
        <v>0</v>
      </c>
      <c r="AK944" s="30">
        <f>BS_CONTROLE[[#This Row],[Local - Encerramento]]</f>
        <v>0</v>
      </c>
      <c r="AL944" s="105" t="str">
        <f>IF(BS_CONTROLE[[#This Row],[Entre - Estações]]=0, "-", BS_CONTROLE[[#This Row],[Entre - Estações]])</f>
        <v>-</v>
      </c>
      <c r="AM944" s="105" t="str">
        <f>IF(BS_CONTROLE[[#This Row],[SB]]=0, "-", BS_CONTROLE[[#This Row],[SB]])</f>
        <v>-</v>
      </c>
      <c r="AN944" s="105" t="str">
        <f>IF(BS_CONTROLE[[#This Row],[SUB]]=0, "-", BS_CONTROLE[[#This Row],[SUB]])</f>
        <v>-</v>
      </c>
      <c r="AO944" s="105">
        <f>BS_CONTROLE[[#This Row],[KM - Inicio]]</f>
        <v>0</v>
      </c>
      <c r="AP944" s="105">
        <f>BS_CONTROLE[[#This Row],[KM - Inicio]]</f>
        <v>0</v>
      </c>
      <c r="AQ944" s="108"/>
      <c r="AR944" s="108"/>
      <c r="AS944" s="108"/>
      <c r="AT944" s="135"/>
      <c r="AU944" s="135"/>
      <c r="AV944" s="13"/>
      <c r="AW944" s="13"/>
      <c r="AX944" s="176" t="str">
        <f>IF(D944="","*",IFERROR(IF(ISODD(COUNT(AR944:AW944)),"ERRO",SUM((AS944-AR944),(AU944-AT944),(AW944-AV944))),"ERRO"))</f>
        <v>*</v>
      </c>
      <c r="AY944" s="153"/>
      <c r="AZ944" s="109"/>
      <c r="BA944" s="9" t="str">
        <f>IFERROR(_xlfn.XLOOKUP(AH944, BS_ATIVIDADE[ATIVIDADE],BS_ATIVIDADE[UNIDADE] ), "*")</f>
        <v>*</v>
      </c>
      <c r="BB944" s="12" t="str" cm="1">
        <f t="array" ref="BB9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4" s="12" t="str" cm="1">
        <f t="array" ref="BC9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4" s="10" t="str" cm="1">
        <f t="array" ref="BD9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4" s="150"/>
      <c r="BF944" s="15"/>
      <c r="BG944" s="16"/>
      <c r="BH944" s="16"/>
      <c r="BI944" s="16"/>
      <c r="BJ944" s="17"/>
      <c r="BK944" s="15"/>
      <c r="BL944" s="130"/>
      <c r="BM944" s="130"/>
      <c r="BN944" s="130"/>
      <c r="BO944" s="17"/>
      <c r="BP944" s="11" t="str">
        <f t="shared" si="48"/>
        <v>Aderente</v>
      </c>
      <c r="BQ944" s="18" t="str">
        <f>IF(OR(B944="",E944=""),"*",AX944/O944)</f>
        <v>*</v>
      </c>
      <c r="BR944" s="18" t="str">
        <f>IF(OR(B944="",E944=""),"*",AZ944/P944)</f>
        <v>*</v>
      </c>
      <c r="BS944" s="210" t="str">
        <f t="shared" si="49"/>
        <v/>
      </c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</row>
    <row r="945" spans="1:122">
      <c r="A945" s="45" t="str">
        <f t="shared" si="47"/>
        <v/>
      </c>
      <c r="B945" s="102"/>
      <c r="C945" s="134" t="str">
        <f>IF(BS_CONTROLE[[#This Row],[DATA]]="","",WEEKNUM(BS_CONTROLE[[#This Row],[DATA]]))</f>
        <v/>
      </c>
      <c r="D945" s="104"/>
      <c r="E945" s="126"/>
      <c r="F945" s="142" t="str">
        <f>IF(D945="","*",VLOOKUP(E945,BS_ATIVIDADE[],3,FALSE))</f>
        <v>*</v>
      </c>
      <c r="G945" s="106"/>
      <c r="H945" s="106"/>
      <c r="I945" s="105"/>
      <c r="J945" s="105"/>
      <c r="K945" s="105"/>
      <c r="L945" s="127" t="str" cm="1">
        <f t="array" ref="L9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5" s="127" t="str" cm="1">
        <f t="array" ref="M9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5" s="106"/>
      <c r="O945" s="106"/>
      <c r="P945" s="105"/>
      <c r="Q945" s="9" t="str">
        <f>IF(E945=0, "*", IFERROR(_xlfn.XLOOKUP(E945, BS_ATIVIDADE[ATIVIDADE], BS_ATIVIDADE[UNIDADE]), "*"))</f>
        <v>*</v>
      </c>
      <c r="R945" s="128" t="str" cm="1">
        <f t="array" ref="R9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5" s="128" t="str" cm="1">
        <f t="array" ref="S9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5" s="10" t="str" cm="1">
        <f t="array" ref="T9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5" s="105"/>
      <c r="V945" s="151"/>
      <c r="W945" s="104"/>
      <c r="X945" s="129"/>
      <c r="Y945" s="104"/>
      <c r="Z945" s="105"/>
      <c r="AA945" s="103"/>
      <c r="AB945" s="152"/>
      <c r="AC945" s="107"/>
      <c r="AD945" s="105"/>
      <c r="AE945" s="105"/>
      <c r="AF945" s="105"/>
      <c r="AG945" s="14"/>
      <c r="AH945" s="126" t="str">
        <f>IF(BS_CONTROLE[[#This Row],[Atividade]]=0, "-", BS_CONTROLE[[#This Row],[Atividade]])</f>
        <v>-</v>
      </c>
      <c r="AI945" s="8" t="str">
        <f>IF(BS_CONTROLE[[#This Row],[Atividade]]=0, "-", BS_CONTROLE[[#This Row],[Atividade]])</f>
        <v>-</v>
      </c>
      <c r="AJ945" s="30">
        <f>BS_CONTROLE[[#This Row],[Local - Partida]]</f>
        <v>0</v>
      </c>
      <c r="AK945" s="30">
        <f>BS_CONTROLE[[#This Row],[Local - Encerramento]]</f>
        <v>0</v>
      </c>
      <c r="AL945" s="105" t="str">
        <f>IF(BS_CONTROLE[[#This Row],[Entre - Estações]]=0, "-", BS_CONTROLE[[#This Row],[Entre - Estações]])</f>
        <v>-</v>
      </c>
      <c r="AM945" s="105" t="str">
        <f>IF(BS_CONTROLE[[#This Row],[SB]]=0, "-", BS_CONTROLE[[#This Row],[SB]])</f>
        <v>-</v>
      </c>
      <c r="AN945" s="105" t="str">
        <f>IF(BS_CONTROLE[[#This Row],[SUB]]=0, "-", BS_CONTROLE[[#This Row],[SUB]])</f>
        <v>-</v>
      </c>
      <c r="AO945" s="105">
        <f>BS_CONTROLE[[#This Row],[KM - Inicio]]</f>
        <v>0</v>
      </c>
      <c r="AP945" s="105">
        <f>BS_CONTROLE[[#This Row],[KM - Inicio]]</f>
        <v>0</v>
      </c>
      <c r="AQ945" s="108"/>
      <c r="AR945" s="108"/>
      <c r="AS945" s="108"/>
      <c r="AT945" s="135"/>
      <c r="AU945" s="135"/>
      <c r="AV945" s="13"/>
      <c r="AW945" s="13"/>
      <c r="AX945" s="176" t="str">
        <f>IF(D945="","*",IFERROR(IF(ISODD(COUNT(AR945:AW945)),"ERRO",SUM((AS945-AR945),(AU945-AT945),(AW945-AV945))),"ERRO"))</f>
        <v>*</v>
      </c>
      <c r="AY945" s="153"/>
      <c r="AZ945" s="109"/>
      <c r="BA945" s="9" t="str">
        <f>IFERROR(_xlfn.XLOOKUP(AH945, BS_ATIVIDADE[ATIVIDADE],BS_ATIVIDADE[UNIDADE] ), "*")</f>
        <v>*</v>
      </c>
      <c r="BB945" s="12" t="str" cm="1">
        <f t="array" ref="BB9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5" s="12" t="str" cm="1">
        <f t="array" ref="BC9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5" s="10" t="str" cm="1">
        <f t="array" ref="BD9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5" s="150"/>
      <c r="BF945" s="15"/>
      <c r="BG945" s="16"/>
      <c r="BH945" s="16"/>
      <c r="BI945" s="16"/>
      <c r="BJ945" s="17"/>
      <c r="BK945" s="15"/>
      <c r="BL945" s="130"/>
      <c r="BM945" s="130"/>
      <c r="BN945" s="130"/>
      <c r="BO945" s="17"/>
      <c r="BP945" s="11" t="str">
        <f t="shared" si="48"/>
        <v>Aderente</v>
      </c>
      <c r="BQ945" s="18" t="str">
        <f>IF(OR(B945="",E945=""),"*",AX945/O945)</f>
        <v>*</v>
      </c>
      <c r="BR945" s="18" t="str">
        <f>IF(OR(B945="",E945=""),"*",AZ945/P945)</f>
        <v>*</v>
      </c>
      <c r="BS945" s="210" t="str">
        <f t="shared" si="49"/>
        <v/>
      </c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</row>
    <row r="946" spans="1:122">
      <c r="A946" s="45" t="str">
        <f t="shared" si="47"/>
        <v/>
      </c>
      <c r="B946" s="102"/>
      <c r="C946" s="134" t="str">
        <f>IF(BS_CONTROLE[[#This Row],[DATA]]="","",WEEKNUM(BS_CONTROLE[[#This Row],[DATA]]))</f>
        <v/>
      </c>
      <c r="D946" s="104"/>
      <c r="E946" s="126"/>
      <c r="F946" s="142" t="str">
        <f>IF(D946="","*",VLOOKUP(E946,BS_ATIVIDADE[],3,FALSE))</f>
        <v>*</v>
      </c>
      <c r="G946" s="106"/>
      <c r="H946" s="106"/>
      <c r="I946" s="105"/>
      <c r="J946" s="105"/>
      <c r="K946" s="105"/>
      <c r="L946" s="127" t="str" cm="1">
        <f t="array" ref="L9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6" s="127" t="str" cm="1">
        <f t="array" ref="M9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6" s="106"/>
      <c r="O946" s="106"/>
      <c r="P946" s="105"/>
      <c r="Q946" s="9" t="str">
        <f>IF(E946=0, "*", IFERROR(_xlfn.XLOOKUP(E946, BS_ATIVIDADE[ATIVIDADE], BS_ATIVIDADE[UNIDADE]), "*"))</f>
        <v>*</v>
      </c>
      <c r="R946" s="128" t="str" cm="1">
        <f t="array" ref="R9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6" s="128" t="str" cm="1">
        <f t="array" ref="S9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6" s="10" t="str" cm="1">
        <f t="array" ref="T9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6" s="105"/>
      <c r="V946" s="151"/>
      <c r="W946" s="104"/>
      <c r="X946" s="129"/>
      <c r="Y946" s="104"/>
      <c r="Z946" s="105"/>
      <c r="AA946" s="103"/>
      <c r="AB946" s="152"/>
      <c r="AC946" s="107"/>
      <c r="AD946" s="105"/>
      <c r="AE946" s="105"/>
      <c r="AF946" s="105"/>
      <c r="AG946" s="14"/>
      <c r="AH946" s="126" t="str">
        <f>IF(BS_CONTROLE[[#This Row],[Atividade]]=0, "-", BS_CONTROLE[[#This Row],[Atividade]])</f>
        <v>-</v>
      </c>
      <c r="AI946" s="8" t="str">
        <f>IF(BS_CONTROLE[[#This Row],[Atividade]]=0, "-", BS_CONTROLE[[#This Row],[Atividade]])</f>
        <v>-</v>
      </c>
      <c r="AJ946" s="30">
        <f>BS_CONTROLE[[#This Row],[Local - Partida]]</f>
        <v>0</v>
      </c>
      <c r="AK946" s="30">
        <f>BS_CONTROLE[[#This Row],[Local - Encerramento]]</f>
        <v>0</v>
      </c>
      <c r="AL946" s="105" t="str">
        <f>IF(BS_CONTROLE[[#This Row],[Entre - Estações]]=0, "-", BS_CONTROLE[[#This Row],[Entre - Estações]])</f>
        <v>-</v>
      </c>
      <c r="AM946" s="105" t="str">
        <f>IF(BS_CONTROLE[[#This Row],[SB]]=0, "-", BS_CONTROLE[[#This Row],[SB]])</f>
        <v>-</v>
      </c>
      <c r="AN946" s="105" t="str">
        <f>IF(BS_CONTROLE[[#This Row],[SUB]]=0, "-", BS_CONTROLE[[#This Row],[SUB]])</f>
        <v>-</v>
      </c>
      <c r="AO946" s="105">
        <f>BS_CONTROLE[[#This Row],[KM - Inicio]]</f>
        <v>0</v>
      </c>
      <c r="AP946" s="105">
        <f>BS_CONTROLE[[#This Row],[KM - Inicio]]</f>
        <v>0</v>
      </c>
      <c r="AQ946" s="108"/>
      <c r="AR946" s="108"/>
      <c r="AS946" s="108"/>
      <c r="AT946" s="135"/>
      <c r="AU946" s="135"/>
      <c r="AV946" s="13"/>
      <c r="AW946" s="13"/>
      <c r="AX946" s="176" t="str">
        <f>IF(D946="","*",IFERROR(IF(ISODD(COUNT(AR946:AW946)),"ERRO",SUM((AS946-AR946),(AU946-AT946),(AW946-AV946))),"ERRO"))</f>
        <v>*</v>
      </c>
      <c r="AY946" s="153"/>
      <c r="AZ946" s="109"/>
      <c r="BA946" s="9" t="str">
        <f>IFERROR(_xlfn.XLOOKUP(AH946, BS_ATIVIDADE[ATIVIDADE],BS_ATIVIDADE[UNIDADE] ), "*")</f>
        <v>*</v>
      </c>
      <c r="BB946" s="12" t="str" cm="1">
        <f t="array" ref="BB9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6" s="12" t="str" cm="1">
        <f t="array" ref="BC9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6" s="10" t="str" cm="1">
        <f t="array" ref="BD9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6" s="150"/>
      <c r="BF946" s="15"/>
      <c r="BG946" s="16"/>
      <c r="BH946" s="16"/>
      <c r="BI946" s="16"/>
      <c r="BJ946" s="17"/>
      <c r="BK946" s="15"/>
      <c r="BL946" s="130"/>
      <c r="BM946" s="130"/>
      <c r="BN946" s="130"/>
      <c r="BO946" s="17"/>
      <c r="BP946" s="11" t="str">
        <f t="shared" si="48"/>
        <v>Aderente</v>
      </c>
      <c r="BQ946" s="18" t="str">
        <f>IF(OR(B946="",E946=""),"*",AX946/O946)</f>
        <v>*</v>
      </c>
      <c r="BR946" s="18" t="str">
        <f>IF(OR(B946="",E946=""),"*",AZ946/P946)</f>
        <v>*</v>
      </c>
      <c r="BS946" s="210" t="str">
        <f t="shared" si="49"/>
        <v/>
      </c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</row>
    <row r="947" spans="1:122">
      <c r="A947" s="45" t="str">
        <f t="shared" si="47"/>
        <v/>
      </c>
      <c r="B947" s="102"/>
      <c r="C947" s="134" t="str">
        <f>IF(BS_CONTROLE[[#This Row],[DATA]]="","",WEEKNUM(BS_CONTROLE[[#This Row],[DATA]]))</f>
        <v/>
      </c>
      <c r="D947" s="104"/>
      <c r="E947" s="126"/>
      <c r="F947" s="142" t="str">
        <f>IF(D947="","*",VLOOKUP(E947,BS_ATIVIDADE[],3,FALSE))</f>
        <v>*</v>
      </c>
      <c r="G947" s="106"/>
      <c r="H947" s="106"/>
      <c r="I947" s="105"/>
      <c r="J947" s="105"/>
      <c r="K947" s="105"/>
      <c r="L947" s="127" t="str" cm="1">
        <f t="array" ref="L9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7" s="127" t="str" cm="1">
        <f t="array" ref="M9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7" s="106"/>
      <c r="O947" s="106"/>
      <c r="P947" s="105"/>
      <c r="Q947" s="9" t="str">
        <f>IF(E947=0, "*", IFERROR(_xlfn.XLOOKUP(E947, BS_ATIVIDADE[ATIVIDADE], BS_ATIVIDADE[UNIDADE]), "*"))</f>
        <v>*</v>
      </c>
      <c r="R947" s="128" t="str" cm="1">
        <f t="array" ref="R9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7" s="128" t="str" cm="1">
        <f t="array" ref="S9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7" s="10" t="str" cm="1">
        <f t="array" ref="T9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7" s="105"/>
      <c r="V947" s="151"/>
      <c r="W947" s="104"/>
      <c r="X947" s="129"/>
      <c r="Y947" s="104"/>
      <c r="Z947" s="105"/>
      <c r="AA947" s="103"/>
      <c r="AB947" s="152"/>
      <c r="AC947" s="107"/>
      <c r="AD947" s="105"/>
      <c r="AE947" s="105"/>
      <c r="AF947" s="105"/>
      <c r="AG947" s="14"/>
      <c r="AH947" s="126" t="str">
        <f>IF(BS_CONTROLE[[#This Row],[Atividade]]=0, "-", BS_CONTROLE[[#This Row],[Atividade]])</f>
        <v>-</v>
      </c>
      <c r="AI947" s="8" t="str">
        <f>IF(BS_CONTROLE[[#This Row],[Atividade]]=0, "-", BS_CONTROLE[[#This Row],[Atividade]])</f>
        <v>-</v>
      </c>
      <c r="AJ947" s="30">
        <f>BS_CONTROLE[[#This Row],[Local - Partida]]</f>
        <v>0</v>
      </c>
      <c r="AK947" s="30">
        <f>BS_CONTROLE[[#This Row],[Local - Encerramento]]</f>
        <v>0</v>
      </c>
      <c r="AL947" s="105" t="str">
        <f>IF(BS_CONTROLE[[#This Row],[Entre - Estações]]=0, "-", BS_CONTROLE[[#This Row],[Entre - Estações]])</f>
        <v>-</v>
      </c>
      <c r="AM947" s="105" t="str">
        <f>IF(BS_CONTROLE[[#This Row],[SB]]=0, "-", BS_CONTROLE[[#This Row],[SB]])</f>
        <v>-</v>
      </c>
      <c r="AN947" s="105" t="str">
        <f>IF(BS_CONTROLE[[#This Row],[SUB]]=0, "-", BS_CONTROLE[[#This Row],[SUB]])</f>
        <v>-</v>
      </c>
      <c r="AO947" s="105">
        <f>BS_CONTROLE[[#This Row],[KM - Inicio]]</f>
        <v>0</v>
      </c>
      <c r="AP947" s="105">
        <f>BS_CONTROLE[[#This Row],[KM - Inicio]]</f>
        <v>0</v>
      </c>
      <c r="AQ947" s="108"/>
      <c r="AR947" s="108"/>
      <c r="AS947" s="108"/>
      <c r="AT947" s="135"/>
      <c r="AU947" s="135"/>
      <c r="AV947" s="13"/>
      <c r="AW947" s="13"/>
      <c r="AX947" s="176" t="str">
        <f>IF(D947="","*",IFERROR(IF(ISODD(COUNT(AR947:AW947)),"ERRO",SUM((AS947-AR947),(AU947-AT947),(AW947-AV947))),"ERRO"))</f>
        <v>*</v>
      </c>
      <c r="AY947" s="153"/>
      <c r="AZ947" s="109"/>
      <c r="BA947" s="9" t="str">
        <f>IFERROR(_xlfn.XLOOKUP(AH947, BS_ATIVIDADE[ATIVIDADE],BS_ATIVIDADE[UNIDADE] ), "*")</f>
        <v>*</v>
      </c>
      <c r="BB947" s="12" t="str" cm="1">
        <f t="array" ref="BB9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7" s="12" t="str" cm="1">
        <f t="array" ref="BC9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7" s="10" t="str" cm="1">
        <f t="array" ref="BD9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7" s="150"/>
      <c r="BF947" s="15"/>
      <c r="BG947" s="16"/>
      <c r="BH947" s="16"/>
      <c r="BI947" s="16"/>
      <c r="BJ947" s="17"/>
      <c r="BK947" s="15"/>
      <c r="BL947" s="130"/>
      <c r="BM947" s="130"/>
      <c r="BN947" s="130"/>
      <c r="BO947" s="17"/>
      <c r="BP947" s="11" t="str">
        <f t="shared" si="48"/>
        <v>Aderente</v>
      </c>
      <c r="BQ947" s="18" t="str">
        <f>IF(OR(B947="",E947=""),"*",AX947/O947)</f>
        <v>*</v>
      </c>
      <c r="BR947" s="18" t="str">
        <f>IF(OR(B947="",E947=""),"*",AZ947/P947)</f>
        <v>*</v>
      </c>
      <c r="BS947" s="210" t="str">
        <f t="shared" si="49"/>
        <v/>
      </c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</row>
    <row r="948" spans="1:122">
      <c r="A948" s="45" t="str">
        <f t="shared" si="47"/>
        <v/>
      </c>
      <c r="B948" s="102"/>
      <c r="C948" s="134" t="str">
        <f>IF(BS_CONTROLE[[#This Row],[DATA]]="","",WEEKNUM(BS_CONTROLE[[#This Row],[DATA]]))</f>
        <v/>
      </c>
      <c r="D948" s="104"/>
      <c r="E948" s="126"/>
      <c r="F948" s="142" t="str">
        <f>IF(D948="","*",VLOOKUP(E948,BS_ATIVIDADE[],3,FALSE))</f>
        <v>*</v>
      </c>
      <c r="G948" s="106"/>
      <c r="H948" s="106"/>
      <c r="I948" s="105"/>
      <c r="J948" s="105"/>
      <c r="K948" s="105"/>
      <c r="L948" s="127" t="str" cm="1">
        <f t="array" ref="L9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8" s="127" t="str" cm="1">
        <f t="array" ref="M9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8" s="106"/>
      <c r="O948" s="106"/>
      <c r="P948" s="105"/>
      <c r="Q948" s="9" t="str">
        <f>IF(E948=0, "*", IFERROR(_xlfn.XLOOKUP(E948, BS_ATIVIDADE[ATIVIDADE], BS_ATIVIDADE[UNIDADE]), "*"))</f>
        <v>*</v>
      </c>
      <c r="R948" s="128" t="str" cm="1">
        <f t="array" ref="R9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8" s="128" t="str" cm="1">
        <f t="array" ref="S9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8" s="10" t="str" cm="1">
        <f t="array" ref="T9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8" s="105"/>
      <c r="V948" s="151"/>
      <c r="W948" s="104"/>
      <c r="X948" s="129"/>
      <c r="Y948" s="104"/>
      <c r="Z948" s="105"/>
      <c r="AA948" s="103"/>
      <c r="AB948" s="152"/>
      <c r="AC948" s="107"/>
      <c r="AD948" s="105"/>
      <c r="AE948" s="105"/>
      <c r="AF948" s="105"/>
      <c r="AG948" s="14"/>
      <c r="AH948" s="126" t="str">
        <f>IF(BS_CONTROLE[[#This Row],[Atividade]]=0, "-", BS_CONTROLE[[#This Row],[Atividade]])</f>
        <v>-</v>
      </c>
      <c r="AI948" s="8" t="str">
        <f>IF(BS_CONTROLE[[#This Row],[Atividade]]=0, "-", BS_CONTROLE[[#This Row],[Atividade]])</f>
        <v>-</v>
      </c>
      <c r="AJ948" s="30">
        <f>BS_CONTROLE[[#This Row],[Local - Partida]]</f>
        <v>0</v>
      </c>
      <c r="AK948" s="30">
        <f>BS_CONTROLE[[#This Row],[Local - Encerramento]]</f>
        <v>0</v>
      </c>
      <c r="AL948" s="105" t="str">
        <f>IF(BS_CONTROLE[[#This Row],[Entre - Estações]]=0, "-", BS_CONTROLE[[#This Row],[Entre - Estações]])</f>
        <v>-</v>
      </c>
      <c r="AM948" s="105" t="str">
        <f>IF(BS_CONTROLE[[#This Row],[SB]]=0, "-", BS_CONTROLE[[#This Row],[SB]])</f>
        <v>-</v>
      </c>
      <c r="AN948" s="105" t="str">
        <f>IF(BS_CONTROLE[[#This Row],[SUB]]=0, "-", BS_CONTROLE[[#This Row],[SUB]])</f>
        <v>-</v>
      </c>
      <c r="AO948" s="105">
        <f>BS_CONTROLE[[#This Row],[KM - Inicio]]</f>
        <v>0</v>
      </c>
      <c r="AP948" s="105">
        <f>BS_CONTROLE[[#This Row],[KM - Inicio]]</f>
        <v>0</v>
      </c>
      <c r="AQ948" s="108"/>
      <c r="AR948" s="108"/>
      <c r="AS948" s="108"/>
      <c r="AT948" s="135"/>
      <c r="AU948" s="135"/>
      <c r="AV948" s="13"/>
      <c r="AW948" s="13"/>
      <c r="AX948" s="176" t="str">
        <f>IF(D948="","*",IFERROR(IF(ISODD(COUNT(AR948:AW948)),"ERRO",SUM((AS948-AR948),(AU948-AT948),(AW948-AV948))),"ERRO"))</f>
        <v>*</v>
      </c>
      <c r="AY948" s="153"/>
      <c r="AZ948" s="109"/>
      <c r="BA948" s="9" t="str">
        <f>IFERROR(_xlfn.XLOOKUP(AH948, BS_ATIVIDADE[ATIVIDADE],BS_ATIVIDADE[UNIDADE] ), "*")</f>
        <v>*</v>
      </c>
      <c r="BB948" s="12" t="str" cm="1">
        <f t="array" ref="BB9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8" s="12" t="str" cm="1">
        <f t="array" ref="BC9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8" s="10" t="str" cm="1">
        <f t="array" ref="BD9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8" s="150"/>
      <c r="BF948" s="15"/>
      <c r="BG948" s="16"/>
      <c r="BH948" s="16"/>
      <c r="BI948" s="16"/>
      <c r="BJ948" s="17"/>
      <c r="BK948" s="15"/>
      <c r="BL948" s="130"/>
      <c r="BM948" s="130"/>
      <c r="BN948" s="130"/>
      <c r="BO948" s="17"/>
      <c r="BP948" s="11" t="str">
        <f t="shared" si="48"/>
        <v>Aderente</v>
      </c>
      <c r="BQ948" s="18" t="str">
        <f>IF(OR(B948="",E948=""),"*",AX948/O948)</f>
        <v>*</v>
      </c>
      <c r="BR948" s="18" t="str">
        <f>IF(OR(B948="",E948=""),"*",AZ948/P948)</f>
        <v>*</v>
      </c>
      <c r="BS948" s="210" t="str">
        <f t="shared" si="49"/>
        <v/>
      </c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</row>
    <row r="949" spans="1:122">
      <c r="A949" s="45" t="str">
        <f t="shared" si="47"/>
        <v/>
      </c>
      <c r="B949" s="102"/>
      <c r="C949" s="134" t="str">
        <f>IF(BS_CONTROLE[[#This Row],[DATA]]="","",WEEKNUM(BS_CONTROLE[[#This Row],[DATA]]))</f>
        <v/>
      </c>
      <c r="D949" s="104"/>
      <c r="E949" s="126"/>
      <c r="F949" s="142" t="str">
        <f>IF(D949="","*",VLOOKUP(E949,BS_ATIVIDADE[],3,FALSE))</f>
        <v>*</v>
      </c>
      <c r="G949" s="106"/>
      <c r="H949" s="106"/>
      <c r="I949" s="105"/>
      <c r="J949" s="105"/>
      <c r="K949" s="105"/>
      <c r="L949" s="127" t="str" cm="1">
        <f t="array" ref="L9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49" s="127" t="str" cm="1">
        <f t="array" ref="M9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49" s="106"/>
      <c r="O949" s="106"/>
      <c r="P949" s="105"/>
      <c r="Q949" s="9" t="str">
        <f>IF(E949=0, "*", IFERROR(_xlfn.XLOOKUP(E949, BS_ATIVIDADE[ATIVIDADE], BS_ATIVIDADE[UNIDADE]), "*"))</f>
        <v>*</v>
      </c>
      <c r="R949" s="128" t="str" cm="1">
        <f t="array" ref="R9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49" s="128" t="str" cm="1">
        <f t="array" ref="S9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49" s="10" t="str" cm="1">
        <f t="array" ref="T9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49" s="105"/>
      <c r="V949" s="151"/>
      <c r="W949" s="104"/>
      <c r="X949" s="129"/>
      <c r="Y949" s="104"/>
      <c r="Z949" s="105"/>
      <c r="AA949" s="103"/>
      <c r="AB949" s="152"/>
      <c r="AC949" s="107"/>
      <c r="AD949" s="105"/>
      <c r="AE949" s="105"/>
      <c r="AF949" s="105"/>
      <c r="AG949" s="14"/>
      <c r="AH949" s="126" t="str">
        <f>IF(BS_CONTROLE[[#This Row],[Atividade]]=0, "-", BS_CONTROLE[[#This Row],[Atividade]])</f>
        <v>-</v>
      </c>
      <c r="AI949" s="8" t="str">
        <f>IF(BS_CONTROLE[[#This Row],[Atividade]]=0, "-", BS_CONTROLE[[#This Row],[Atividade]])</f>
        <v>-</v>
      </c>
      <c r="AJ949" s="30">
        <f>BS_CONTROLE[[#This Row],[Local - Partida]]</f>
        <v>0</v>
      </c>
      <c r="AK949" s="30">
        <f>BS_CONTROLE[[#This Row],[Local - Encerramento]]</f>
        <v>0</v>
      </c>
      <c r="AL949" s="105" t="str">
        <f>IF(BS_CONTROLE[[#This Row],[Entre - Estações]]=0, "-", BS_CONTROLE[[#This Row],[Entre - Estações]])</f>
        <v>-</v>
      </c>
      <c r="AM949" s="105" t="str">
        <f>IF(BS_CONTROLE[[#This Row],[SB]]=0, "-", BS_CONTROLE[[#This Row],[SB]])</f>
        <v>-</v>
      </c>
      <c r="AN949" s="105" t="str">
        <f>IF(BS_CONTROLE[[#This Row],[SUB]]=0, "-", BS_CONTROLE[[#This Row],[SUB]])</f>
        <v>-</v>
      </c>
      <c r="AO949" s="105">
        <f>BS_CONTROLE[[#This Row],[KM - Inicio]]</f>
        <v>0</v>
      </c>
      <c r="AP949" s="105">
        <f>BS_CONTROLE[[#This Row],[KM - Inicio]]</f>
        <v>0</v>
      </c>
      <c r="AQ949" s="108"/>
      <c r="AR949" s="108"/>
      <c r="AS949" s="108"/>
      <c r="AT949" s="135"/>
      <c r="AU949" s="135"/>
      <c r="AV949" s="13"/>
      <c r="AW949" s="13"/>
      <c r="AX949" s="176" t="str">
        <f>IF(D949="","*",IFERROR(IF(ISODD(COUNT(AR949:AW949)),"ERRO",SUM((AS949-AR949),(AU949-AT949),(AW949-AV949))),"ERRO"))</f>
        <v>*</v>
      </c>
      <c r="AY949" s="153"/>
      <c r="AZ949" s="109"/>
      <c r="BA949" s="9" t="str">
        <f>IFERROR(_xlfn.XLOOKUP(AH949, BS_ATIVIDADE[ATIVIDADE],BS_ATIVIDADE[UNIDADE] ), "*")</f>
        <v>*</v>
      </c>
      <c r="BB949" s="12" t="str" cm="1">
        <f t="array" ref="BB9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49" s="12" t="str" cm="1">
        <f t="array" ref="BC9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49" s="10" t="str" cm="1">
        <f t="array" ref="BD9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49" s="150"/>
      <c r="BF949" s="15"/>
      <c r="BG949" s="16"/>
      <c r="BH949" s="16"/>
      <c r="BI949" s="16"/>
      <c r="BJ949" s="17"/>
      <c r="BK949" s="15"/>
      <c r="BL949" s="130"/>
      <c r="BM949" s="130"/>
      <c r="BN949" s="130"/>
      <c r="BO949" s="17"/>
      <c r="BP949" s="11" t="str">
        <f t="shared" si="48"/>
        <v>Aderente</v>
      </c>
      <c r="BQ949" s="18" t="str">
        <f>IF(OR(B949="",E949=""),"*",AX949/O949)</f>
        <v>*</v>
      </c>
      <c r="BR949" s="18" t="str">
        <f>IF(OR(B949="",E949=""),"*",AZ949/P949)</f>
        <v>*</v>
      </c>
      <c r="BS949" s="210" t="str">
        <f t="shared" si="49"/>
        <v/>
      </c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</row>
    <row r="950" spans="1:122">
      <c r="A950" s="45" t="str">
        <f t="shared" si="47"/>
        <v/>
      </c>
      <c r="B950" s="102"/>
      <c r="C950" s="134" t="str">
        <f>IF(BS_CONTROLE[[#This Row],[DATA]]="","",WEEKNUM(BS_CONTROLE[[#This Row],[DATA]]))</f>
        <v/>
      </c>
      <c r="D950" s="104"/>
      <c r="E950" s="126"/>
      <c r="F950" s="142" t="str">
        <f>IF(D950="","*",VLOOKUP(E950,BS_ATIVIDADE[],3,FALSE))</f>
        <v>*</v>
      </c>
      <c r="G950" s="106"/>
      <c r="H950" s="106"/>
      <c r="I950" s="105"/>
      <c r="J950" s="105"/>
      <c r="K950" s="105"/>
      <c r="L950" s="127" t="str" cm="1">
        <f t="array" ref="L9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0" s="127" t="str" cm="1">
        <f t="array" ref="M9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0" s="106"/>
      <c r="O950" s="106"/>
      <c r="P950" s="105"/>
      <c r="Q950" s="9" t="str">
        <f>IF(E950=0, "*", IFERROR(_xlfn.XLOOKUP(E950, BS_ATIVIDADE[ATIVIDADE], BS_ATIVIDADE[UNIDADE]), "*"))</f>
        <v>*</v>
      </c>
      <c r="R950" s="128" t="str" cm="1">
        <f t="array" ref="R9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0" s="128" t="str" cm="1">
        <f t="array" ref="S9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0" s="10" t="str" cm="1">
        <f t="array" ref="T9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0" s="105"/>
      <c r="V950" s="151"/>
      <c r="W950" s="104"/>
      <c r="X950" s="129"/>
      <c r="Y950" s="104"/>
      <c r="Z950" s="105"/>
      <c r="AA950" s="103"/>
      <c r="AB950" s="152"/>
      <c r="AC950" s="107"/>
      <c r="AD950" s="105"/>
      <c r="AE950" s="105"/>
      <c r="AF950" s="105"/>
      <c r="AG950" s="14"/>
      <c r="AH950" s="126" t="str">
        <f>IF(BS_CONTROLE[[#This Row],[Atividade]]=0, "-", BS_CONTROLE[[#This Row],[Atividade]])</f>
        <v>-</v>
      </c>
      <c r="AI950" s="8" t="str">
        <f>IF(BS_CONTROLE[[#This Row],[Atividade]]=0, "-", BS_CONTROLE[[#This Row],[Atividade]])</f>
        <v>-</v>
      </c>
      <c r="AJ950" s="30">
        <f>BS_CONTROLE[[#This Row],[Local - Partida]]</f>
        <v>0</v>
      </c>
      <c r="AK950" s="30">
        <f>BS_CONTROLE[[#This Row],[Local - Encerramento]]</f>
        <v>0</v>
      </c>
      <c r="AL950" s="105" t="str">
        <f>IF(BS_CONTROLE[[#This Row],[Entre - Estações]]=0, "-", BS_CONTROLE[[#This Row],[Entre - Estações]])</f>
        <v>-</v>
      </c>
      <c r="AM950" s="105" t="str">
        <f>IF(BS_CONTROLE[[#This Row],[SB]]=0, "-", BS_CONTROLE[[#This Row],[SB]])</f>
        <v>-</v>
      </c>
      <c r="AN950" s="105" t="str">
        <f>IF(BS_CONTROLE[[#This Row],[SUB]]=0, "-", BS_CONTROLE[[#This Row],[SUB]])</f>
        <v>-</v>
      </c>
      <c r="AO950" s="105">
        <f>BS_CONTROLE[[#This Row],[KM - Inicio]]</f>
        <v>0</v>
      </c>
      <c r="AP950" s="105">
        <f>BS_CONTROLE[[#This Row],[KM - Inicio]]</f>
        <v>0</v>
      </c>
      <c r="AQ950" s="108"/>
      <c r="AR950" s="108"/>
      <c r="AS950" s="108"/>
      <c r="AT950" s="135"/>
      <c r="AU950" s="135"/>
      <c r="AV950" s="13"/>
      <c r="AW950" s="13"/>
      <c r="AX950" s="176" t="str">
        <f>IF(D950="","*",IFERROR(IF(ISODD(COUNT(AR950:AW950)),"ERRO",SUM((AS950-AR950),(AU950-AT950),(AW950-AV950))),"ERRO"))</f>
        <v>*</v>
      </c>
      <c r="AY950" s="153"/>
      <c r="AZ950" s="109"/>
      <c r="BA950" s="9" t="str">
        <f>IFERROR(_xlfn.XLOOKUP(AH950, BS_ATIVIDADE[ATIVIDADE],BS_ATIVIDADE[UNIDADE] ), "*")</f>
        <v>*</v>
      </c>
      <c r="BB950" s="12" t="str" cm="1">
        <f t="array" ref="BB9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0" s="12" t="str" cm="1">
        <f t="array" ref="BC9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0" s="10" t="str" cm="1">
        <f t="array" ref="BD9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0" s="150"/>
      <c r="BF950" s="15"/>
      <c r="BG950" s="16"/>
      <c r="BH950" s="16"/>
      <c r="BI950" s="16"/>
      <c r="BJ950" s="17"/>
      <c r="BK950" s="15"/>
      <c r="BL950" s="130"/>
      <c r="BM950" s="130"/>
      <c r="BN950" s="130"/>
      <c r="BO950" s="17"/>
      <c r="BP950" s="11" t="str">
        <f t="shared" si="48"/>
        <v>Aderente</v>
      </c>
      <c r="BQ950" s="18" t="str">
        <f>IF(OR(B950="",E950=""),"*",AX950/O950)</f>
        <v>*</v>
      </c>
      <c r="BR950" s="18" t="str">
        <f>IF(OR(B950="",E950=""),"*",AZ950/P950)</f>
        <v>*</v>
      </c>
      <c r="BS950" s="210" t="str">
        <f t="shared" si="49"/>
        <v/>
      </c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</row>
    <row r="951" spans="1:122">
      <c r="A951" s="45" t="str">
        <f t="shared" si="47"/>
        <v/>
      </c>
      <c r="B951" s="102"/>
      <c r="C951" s="134" t="str">
        <f>IF(BS_CONTROLE[[#This Row],[DATA]]="","",WEEKNUM(BS_CONTROLE[[#This Row],[DATA]]))</f>
        <v/>
      </c>
      <c r="D951" s="104"/>
      <c r="E951" s="126"/>
      <c r="F951" s="142" t="str">
        <f>IF(D951="","*",VLOOKUP(E951,BS_ATIVIDADE[],3,FALSE))</f>
        <v>*</v>
      </c>
      <c r="G951" s="106"/>
      <c r="H951" s="106"/>
      <c r="I951" s="105"/>
      <c r="J951" s="105"/>
      <c r="K951" s="105"/>
      <c r="L951" s="127" t="str" cm="1">
        <f t="array" ref="L9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1" s="127" t="str" cm="1">
        <f t="array" ref="M9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1" s="106"/>
      <c r="O951" s="106"/>
      <c r="P951" s="105"/>
      <c r="Q951" s="9" t="str">
        <f>IF(E951=0, "*", IFERROR(_xlfn.XLOOKUP(E951, BS_ATIVIDADE[ATIVIDADE], BS_ATIVIDADE[UNIDADE]), "*"))</f>
        <v>*</v>
      </c>
      <c r="R951" s="128" t="str" cm="1">
        <f t="array" ref="R9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1" s="128" t="str" cm="1">
        <f t="array" ref="S9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1" s="10" t="str" cm="1">
        <f t="array" ref="T9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1" s="105"/>
      <c r="V951" s="151"/>
      <c r="W951" s="104"/>
      <c r="X951" s="129"/>
      <c r="Y951" s="104"/>
      <c r="Z951" s="105"/>
      <c r="AA951" s="103"/>
      <c r="AB951" s="152"/>
      <c r="AC951" s="107"/>
      <c r="AD951" s="105"/>
      <c r="AE951" s="105"/>
      <c r="AF951" s="105"/>
      <c r="AG951" s="14"/>
      <c r="AH951" s="126" t="str">
        <f>IF(BS_CONTROLE[[#This Row],[Atividade]]=0, "-", BS_CONTROLE[[#This Row],[Atividade]])</f>
        <v>-</v>
      </c>
      <c r="AI951" s="8" t="str">
        <f>IF(BS_CONTROLE[[#This Row],[Atividade]]=0, "-", BS_CONTROLE[[#This Row],[Atividade]])</f>
        <v>-</v>
      </c>
      <c r="AJ951" s="30">
        <f>BS_CONTROLE[[#This Row],[Local - Partida]]</f>
        <v>0</v>
      </c>
      <c r="AK951" s="30">
        <f>BS_CONTROLE[[#This Row],[Local - Encerramento]]</f>
        <v>0</v>
      </c>
      <c r="AL951" s="105" t="str">
        <f>IF(BS_CONTROLE[[#This Row],[Entre - Estações]]=0, "-", BS_CONTROLE[[#This Row],[Entre - Estações]])</f>
        <v>-</v>
      </c>
      <c r="AM951" s="105" t="str">
        <f>IF(BS_CONTROLE[[#This Row],[SB]]=0, "-", BS_CONTROLE[[#This Row],[SB]])</f>
        <v>-</v>
      </c>
      <c r="AN951" s="105" t="str">
        <f>IF(BS_CONTROLE[[#This Row],[SUB]]=0, "-", BS_CONTROLE[[#This Row],[SUB]])</f>
        <v>-</v>
      </c>
      <c r="AO951" s="105">
        <f>BS_CONTROLE[[#This Row],[KM - Inicio]]</f>
        <v>0</v>
      </c>
      <c r="AP951" s="105">
        <f>BS_CONTROLE[[#This Row],[KM - Inicio]]</f>
        <v>0</v>
      </c>
      <c r="AQ951" s="108"/>
      <c r="AR951" s="108"/>
      <c r="AS951" s="108"/>
      <c r="AT951" s="135"/>
      <c r="AU951" s="135"/>
      <c r="AV951" s="13"/>
      <c r="AW951" s="13"/>
      <c r="AX951" s="176" t="str">
        <f>IF(D951="","*",IFERROR(IF(ISODD(COUNT(AR951:AW951)),"ERRO",SUM((AS951-AR951),(AU951-AT951),(AW951-AV951))),"ERRO"))</f>
        <v>*</v>
      </c>
      <c r="AY951" s="153"/>
      <c r="AZ951" s="109"/>
      <c r="BA951" s="9" t="str">
        <f>IFERROR(_xlfn.XLOOKUP(AH951, BS_ATIVIDADE[ATIVIDADE],BS_ATIVIDADE[UNIDADE] ), "*")</f>
        <v>*</v>
      </c>
      <c r="BB951" s="12" t="str" cm="1">
        <f t="array" ref="BB9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1" s="12" t="str" cm="1">
        <f t="array" ref="BC9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1" s="10" t="str" cm="1">
        <f t="array" ref="BD9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1" s="150"/>
      <c r="BF951" s="15"/>
      <c r="BG951" s="16"/>
      <c r="BH951" s="16"/>
      <c r="BI951" s="16"/>
      <c r="BJ951" s="17"/>
      <c r="BK951" s="15"/>
      <c r="BL951" s="130"/>
      <c r="BM951" s="130"/>
      <c r="BN951" s="130"/>
      <c r="BO951" s="17"/>
      <c r="BP951" s="11" t="str">
        <f t="shared" si="48"/>
        <v>Aderente</v>
      </c>
      <c r="BQ951" s="18" t="str">
        <f>IF(OR(B951="",E951=""),"*",AX951/O951)</f>
        <v>*</v>
      </c>
      <c r="BR951" s="18" t="str">
        <f>IF(OR(B951="",E951=""),"*",AZ951/P951)</f>
        <v>*</v>
      </c>
      <c r="BS951" s="210" t="str">
        <f t="shared" si="49"/>
        <v/>
      </c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</row>
    <row r="952" spans="1:122">
      <c r="A952" s="45" t="str">
        <f t="shared" si="47"/>
        <v/>
      </c>
      <c r="B952" s="102"/>
      <c r="C952" s="134" t="str">
        <f>IF(BS_CONTROLE[[#This Row],[DATA]]="","",WEEKNUM(BS_CONTROLE[[#This Row],[DATA]]))</f>
        <v/>
      </c>
      <c r="D952" s="104"/>
      <c r="E952" s="126"/>
      <c r="F952" s="142" t="str">
        <f>IF(D952="","*",VLOOKUP(E952,BS_ATIVIDADE[],3,FALSE))</f>
        <v>*</v>
      </c>
      <c r="G952" s="106"/>
      <c r="H952" s="106"/>
      <c r="I952" s="105"/>
      <c r="J952" s="105"/>
      <c r="K952" s="105"/>
      <c r="L952" s="127" t="str" cm="1">
        <f t="array" ref="L9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2" s="127" t="str" cm="1">
        <f t="array" ref="M9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2" s="106"/>
      <c r="O952" s="106"/>
      <c r="P952" s="105"/>
      <c r="Q952" s="9" t="str">
        <f>IF(E952=0, "*", IFERROR(_xlfn.XLOOKUP(E952, BS_ATIVIDADE[ATIVIDADE], BS_ATIVIDADE[UNIDADE]), "*"))</f>
        <v>*</v>
      </c>
      <c r="R952" s="128" t="str" cm="1">
        <f t="array" ref="R9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2" s="128" t="str" cm="1">
        <f t="array" ref="S9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2" s="10" t="str" cm="1">
        <f t="array" ref="T9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2" s="105"/>
      <c r="V952" s="151"/>
      <c r="W952" s="104"/>
      <c r="X952" s="129"/>
      <c r="Y952" s="104"/>
      <c r="Z952" s="105"/>
      <c r="AA952" s="103"/>
      <c r="AB952" s="152"/>
      <c r="AC952" s="107"/>
      <c r="AD952" s="105"/>
      <c r="AE952" s="105"/>
      <c r="AF952" s="105"/>
      <c r="AG952" s="14"/>
      <c r="AH952" s="126" t="str">
        <f>IF(BS_CONTROLE[[#This Row],[Atividade]]=0, "-", BS_CONTROLE[[#This Row],[Atividade]])</f>
        <v>-</v>
      </c>
      <c r="AI952" s="8" t="str">
        <f>IF(BS_CONTROLE[[#This Row],[Atividade]]=0, "-", BS_CONTROLE[[#This Row],[Atividade]])</f>
        <v>-</v>
      </c>
      <c r="AJ952" s="30">
        <f>BS_CONTROLE[[#This Row],[Local - Partida]]</f>
        <v>0</v>
      </c>
      <c r="AK952" s="30">
        <f>BS_CONTROLE[[#This Row],[Local - Encerramento]]</f>
        <v>0</v>
      </c>
      <c r="AL952" s="105" t="str">
        <f>IF(BS_CONTROLE[[#This Row],[Entre - Estações]]=0, "-", BS_CONTROLE[[#This Row],[Entre - Estações]])</f>
        <v>-</v>
      </c>
      <c r="AM952" s="105" t="str">
        <f>IF(BS_CONTROLE[[#This Row],[SB]]=0, "-", BS_CONTROLE[[#This Row],[SB]])</f>
        <v>-</v>
      </c>
      <c r="AN952" s="105" t="str">
        <f>IF(BS_CONTROLE[[#This Row],[SUB]]=0, "-", BS_CONTROLE[[#This Row],[SUB]])</f>
        <v>-</v>
      </c>
      <c r="AO952" s="105">
        <f>BS_CONTROLE[[#This Row],[KM - Inicio]]</f>
        <v>0</v>
      </c>
      <c r="AP952" s="105">
        <f>BS_CONTROLE[[#This Row],[KM - Inicio]]</f>
        <v>0</v>
      </c>
      <c r="AQ952" s="108"/>
      <c r="AR952" s="108"/>
      <c r="AS952" s="108"/>
      <c r="AT952" s="135"/>
      <c r="AU952" s="135"/>
      <c r="AV952" s="13"/>
      <c r="AW952" s="13"/>
      <c r="AX952" s="176" t="str">
        <f>IF(D952="","*",IFERROR(IF(ISODD(COUNT(AR952:AW952)),"ERRO",SUM((AS952-AR952),(AU952-AT952),(AW952-AV952))),"ERRO"))</f>
        <v>*</v>
      </c>
      <c r="AY952" s="153"/>
      <c r="AZ952" s="109"/>
      <c r="BA952" s="9" t="str">
        <f>IFERROR(_xlfn.XLOOKUP(AH952, BS_ATIVIDADE[ATIVIDADE],BS_ATIVIDADE[UNIDADE] ), "*")</f>
        <v>*</v>
      </c>
      <c r="BB952" s="12" t="str" cm="1">
        <f t="array" ref="BB9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2" s="12" t="str" cm="1">
        <f t="array" ref="BC9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2" s="10" t="str" cm="1">
        <f t="array" ref="BD9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2" s="150"/>
      <c r="BF952" s="15"/>
      <c r="BG952" s="16"/>
      <c r="BH952" s="16"/>
      <c r="BI952" s="16"/>
      <c r="BJ952" s="17"/>
      <c r="BK952" s="15"/>
      <c r="BL952" s="130"/>
      <c r="BM952" s="130"/>
      <c r="BN952" s="130"/>
      <c r="BO952" s="17"/>
      <c r="BP952" s="11" t="str">
        <f t="shared" si="48"/>
        <v>Aderente</v>
      </c>
      <c r="BQ952" s="18" t="str">
        <f>IF(OR(B952="",E952=""),"*",AX952/O952)</f>
        <v>*</v>
      </c>
      <c r="BR952" s="18" t="str">
        <f>IF(OR(B952="",E952=""),"*",AZ952/P952)</f>
        <v>*</v>
      </c>
      <c r="BS952" s="210" t="str">
        <f t="shared" si="49"/>
        <v/>
      </c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</row>
    <row r="953" spans="1:122">
      <c r="A953" s="45" t="str">
        <f t="shared" si="47"/>
        <v/>
      </c>
      <c r="B953" s="102"/>
      <c r="C953" s="134" t="str">
        <f>IF(BS_CONTROLE[[#This Row],[DATA]]="","",WEEKNUM(BS_CONTROLE[[#This Row],[DATA]]))</f>
        <v/>
      </c>
      <c r="D953" s="104"/>
      <c r="E953" s="126"/>
      <c r="F953" s="142" t="str">
        <f>IF(D953="","*",VLOOKUP(E953,BS_ATIVIDADE[],3,FALSE))</f>
        <v>*</v>
      </c>
      <c r="G953" s="106"/>
      <c r="H953" s="106"/>
      <c r="I953" s="105"/>
      <c r="J953" s="105"/>
      <c r="K953" s="105"/>
      <c r="L953" s="127" t="str" cm="1">
        <f t="array" ref="L9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3" s="127" t="str" cm="1">
        <f t="array" ref="M9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3" s="106"/>
      <c r="O953" s="106"/>
      <c r="P953" s="105"/>
      <c r="Q953" s="9" t="str">
        <f>IF(E953=0, "*", IFERROR(_xlfn.XLOOKUP(E953, BS_ATIVIDADE[ATIVIDADE], BS_ATIVIDADE[UNIDADE]), "*"))</f>
        <v>*</v>
      </c>
      <c r="R953" s="128" t="str" cm="1">
        <f t="array" ref="R9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3" s="128" t="str" cm="1">
        <f t="array" ref="S9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3" s="10" t="str" cm="1">
        <f t="array" ref="T9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3" s="105"/>
      <c r="V953" s="151"/>
      <c r="W953" s="104"/>
      <c r="X953" s="129"/>
      <c r="Y953" s="104"/>
      <c r="Z953" s="105"/>
      <c r="AA953" s="103"/>
      <c r="AB953" s="152"/>
      <c r="AC953" s="107"/>
      <c r="AD953" s="105"/>
      <c r="AE953" s="105"/>
      <c r="AF953" s="105"/>
      <c r="AG953" s="14"/>
      <c r="AH953" s="126" t="str">
        <f>IF(BS_CONTROLE[[#This Row],[Atividade]]=0, "-", BS_CONTROLE[[#This Row],[Atividade]])</f>
        <v>-</v>
      </c>
      <c r="AI953" s="8" t="str">
        <f>IF(BS_CONTROLE[[#This Row],[Atividade]]=0, "-", BS_CONTROLE[[#This Row],[Atividade]])</f>
        <v>-</v>
      </c>
      <c r="AJ953" s="30">
        <f>BS_CONTROLE[[#This Row],[Local - Partida]]</f>
        <v>0</v>
      </c>
      <c r="AK953" s="30">
        <f>BS_CONTROLE[[#This Row],[Local - Encerramento]]</f>
        <v>0</v>
      </c>
      <c r="AL953" s="105" t="str">
        <f>IF(BS_CONTROLE[[#This Row],[Entre - Estações]]=0, "-", BS_CONTROLE[[#This Row],[Entre - Estações]])</f>
        <v>-</v>
      </c>
      <c r="AM953" s="105" t="str">
        <f>IF(BS_CONTROLE[[#This Row],[SB]]=0, "-", BS_CONTROLE[[#This Row],[SB]])</f>
        <v>-</v>
      </c>
      <c r="AN953" s="105" t="str">
        <f>IF(BS_CONTROLE[[#This Row],[SUB]]=0, "-", BS_CONTROLE[[#This Row],[SUB]])</f>
        <v>-</v>
      </c>
      <c r="AO953" s="105">
        <f>BS_CONTROLE[[#This Row],[KM - Inicio]]</f>
        <v>0</v>
      </c>
      <c r="AP953" s="105">
        <f>BS_CONTROLE[[#This Row],[KM - Inicio]]</f>
        <v>0</v>
      </c>
      <c r="AQ953" s="108"/>
      <c r="AR953" s="108"/>
      <c r="AS953" s="108"/>
      <c r="AT953" s="135"/>
      <c r="AU953" s="135"/>
      <c r="AV953" s="13"/>
      <c r="AW953" s="13"/>
      <c r="AX953" s="176" t="str">
        <f>IF(D953="","*",IFERROR(IF(ISODD(COUNT(AR953:AW953)),"ERRO",SUM((AS953-AR953),(AU953-AT953),(AW953-AV953))),"ERRO"))</f>
        <v>*</v>
      </c>
      <c r="AY953" s="153"/>
      <c r="AZ953" s="109"/>
      <c r="BA953" s="9" t="str">
        <f>IFERROR(_xlfn.XLOOKUP(AH953, BS_ATIVIDADE[ATIVIDADE],BS_ATIVIDADE[UNIDADE] ), "*")</f>
        <v>*</v>
      </c>
      <c r="BB953" s="12" t="str" cm="1">
        <f t="array" ref="BB9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3" s="12" t="str" cm="1">
        <f t="array" ref="BC9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3" s="10" t="str" cm="1">
        <f t="array" ref="BD9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3" s="150"/>
      <c r="BF953" s="15"/>
      <c r="BG953" s="16"/>
      <c r="BH953" s="16"/>
      <c r="BI953" s="16"/>
      <c r="BJ953" s="17"/>
      <c r="BK953" s="15"/>
      <c r="BL953" s="130"/>
      <c r="BM953" s="130"/>
      <c r="BN953" s="130"/>
      <c r="BO953" s="17"/>
      <c r="BP953" s="11" t="str">
        <f t="shared" si="48"/>
        <v>Aderente</v>
      </c>
      <c r="BQ953" s="18" t="str">
        <f>IF(OR(B953="",E953=""),"*",AX953/O953)</f>
        <v>*</v>
      </c>
      <c r="BR953" s="18" t="str">
        <f>IF(OR(B953="",E953=""),"*",AZ953/P953)</f>
        <v>*</v>
      </c>
      <c r="BS953" s="210" t="str">
        <f t="shared" si="49"/>
        <v/>
      </c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</row>
    <row r="954" spans="1:122">
      <c r="A954" s="45" t="str">
        <f t="shared" si="47"/>
        <v/>
      </c>
      <c r="B954" s="102"/>
      <c r="C954" s="134" t="str">
        <f>IF(BS_CONTROLE[[#This Row],[DATA]]="","",WEEKNUM(BS_CONTROLE[[#This Row],[DATA]]))</f>
        <v/>
      </c>
      <c r="D954" s="104"/>
      <c r="E954" s="126"/>
      <c r="F954" s="142" t="str">
        <f>IF(D954="","*",VLOOKUP(E954,BS_ATIVIDADE[],3,FALSE))</f>
        <v>*</v>
      </c>
      <c r="G954" s="106"/>
      <c r="H954" s="106"/>
      <c r="I954" s="105"/>
      <c r="J954" s="105"/>
      <c r="K954" s="105"/>
      <c r="L954" s="127" t="str" cm="1">
        <f t="array" ref="L9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4" s="127" t="str" cm="1">
        <f t="array" ref="M9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4" s="106"/>
      <c r="O954" s="106"/>
      <c r="P954" s="105"/>
      <c r="Q954" s="9" t="str">
        <f>IF(E954=0, "*", IFERROR(_xlfn.XLOOKUP(E954, BS_ATIVIDADE[ATIVIDADE], BS_ATIVIDADE[UNIDADE]), "*"))</f>
        <v>*</v>
      </c>
      <c r="R954" s="128" t="str" cm="1">
        <f t="array" ref="R9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4" s="128" t="str" cm="1">
        <f t="array" ref="S9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4" s="10" t="str" cm="1">
        <f t="array" ref="T9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4" s="105"/>
      <c r="V954" s="151"/>
      <c r="W954" s="104"/>
      <c r="X954" s="129"/>
      <c r="Y954" s="104"/>
      <c r="Z954" s="105"/>
      <c r="AA954" s="103"/>
      <c r="AB954" s="152"/>
      <c r="AC954" s="107"/>
      <c r="AD954" s="105"/>
      <c r="AE954" s="105"/>
      <c r="AF954" s="105"/>
      <c r="AG954" s="14"/>
      <c r="AH954" s="126" t="str">
        <f>IF(BS_CONTROLE[[#This Row],[Atividade]]=0, "-", BS_CONTROLE[[#This Row],[Atividade]])</f>
        <v>-</v>
      </c>
      <c r="AI954" s="8" t="str">
        <f>IF(BS_CONTROLE[[#This Row],[Atividade]]=0, "-", BS_CONTROLE[[#This Row],[Atividade]])</f>
        <v>-</v>
      </c>
      <c r="AJ954" s="30">
        <f>BS_CONTROLE[[#This Row],[Local - Partida]]</f>
        <v>0</v>
      </c>
      <c r="AK954" s="30">
        <f>BS_CONTROLE[[#This Row],[Local - Encerramento]]</f>
        <v>0</v>
      </c>
      <c r="AL954" s="105" t="str">
        <f>IF(BS_CONTROLE[[#This Row],[Entre - Estações]]=0, "-", BS_CONTROLE[[#This Row],[Entre - Estações]])</f>
        <v>-</v>
      </c>
      <c r="AM954" s="105" t="str">
        <f>IF(BS_CONTROLE[[#This Row],[SB]]=0, "-", BS_CONTROLE[[#This Row],[SB]])</f>
        <v>-</v>
      </c>
      <c r="AN954" s="105" t="str">
        <f>IF(BS_CONTROLE[[#This Row],[SUB]]=0, "-", BS_CONTROLE[[#This Row],[SUB]])</f>
        <v>-</v>
      </c>
      <c r="AO954" s="105">
        <f>BS_CONTROLE[[#This Row],[KM - Inicio]]</f>
        <v>0</v>
      </c>
      <c r="AP954" s="105">
        <f>BS_CONTROLE[[#This Row],[KM - Inicio]]</f>
        <v>0</v>
      </c>
      <c r="AQ954" s="108"/>
      <c r="AR954" s="108"/>
      <c r="AS954" s="108"/>
      <c r="AT954" s="135"/>
      <c r="AU954" s="135"/>
      <c r="AV954" s="13"/>
      <c r="AW954" s="13"/>
      <c r="AX954" s="176" t="str">
        <f>IF(D954="","*",IFERROR(IF(ISODD(COUNT(AR954:AW954)),"ERRO",SUM((AS954-AR954),(AU954-AT954),(AW954-AV954))),"ERRO"))</f>
        <v>*</v>
      </c>
      <c r="AY954" s="153"/>
      <c r="AZ954" s="109"/>
      <c r="BA954" s="9" t="str">
        <f>IFERROR(_xlfn.XLOOKUP(AH954, BS_ATIVIDADE[ATIVIDADE],BS_ATIVIDADE[UNIDADE] ), "*")</f>
        <v>*</v>
      </c>
      <c r="BB954" s="12" t="str" cm="1">
        <f t="array" ref="BB9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4" s="12" t="str" cm="1">
        <f t="array" ref="BC9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4" s="10" t="str" cm="1">
        <f t="array" ref="BD9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4" s="150"/>
      <c r="BF954" s="15"/>
      <c r="BG954" s="16"/>
      <c r="BH954" s="16"/>
      <c r="BI954" s="16"/>
      <c r="BJ954" s="17"/>
      <c r="BK954" s="15"/>
      <c r="BL954" s="130"/>
      <c r="BM954" s="130"/>
      <c r="BN954" s="130"/>
      <c r="BO954" s="17"/>
      <c r="BP954" s="11" t="str">
        <f t="shared" si="48"/>
        <v>Aderente</v>
      </c>
      <c r="BQ954" s="18" t="str">
        <f>IF(OR(B954="",E954=""),"*",AX954/O954)</f>
        <v>*</v>
      </c>
      <c r="BR954" s="18" t="str">
        <f>IF(OR(B954="",E954=""),"*",AZ954/P954)</f>
        <v>*</v>
      </c>
      <c r="BS954" s="210" t="str">
        <f t="shared" si="49"/>
        <v/>
      </c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</row>
    <row r="955" spans="1:122">
      <c r="A955" s="45" t="str">
        <f t="shared" si="47"/>
        <v/>
      </c>
      <c r="B955" s="102"/>
      <c r="C955" s="134" t="str">
        <f>IF(BS_CONTROLE[[#This Row],[DATA]]="","",WEEKNUM(BS_CONTROLE[[#This Row],[DATA]]))</f>
        <v/>
      </c>
      <c r="D955" s="104"/>
      <c r="E955" s="126"/>
      <c r="F955" s="142" t="str">
        <f>IF(D955="","*",VLOOKUP(E955,BS_ATIVIDADE[],3,FALSE))</f>
        <v>*</v>
      </c>
      <c r="G955" s="106"/>
      <c r="H955" s="106"/>
      <c r="I955" s="105"/>
      <c r="J955" s="105"/>
      <c r="K955" s="105"/>
      <c r="L955" s="127" t="str" cm="1">
        <f t="array" ref="L9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5" s="127" t="str" cm="1">
        <f t="array" ref="M9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5" s="106"/>
      <c r="O955" s="106"/>
      <c r="P955" s="105"/>
      <c r="Q955" s="9" t="str">
        <f>IF(E955=0, "*", IFERROR(_xlfn.XLOOKUP(E955, BS_ATIVIDADE[ATIVIDADE], BS_ATIVIDADE[UNIDADE]), "*"))</f>
        <v>*</v>
      </c>
      <c r="R955" s="128" t="str" cm="1">
        <f t="array" ref="R9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5" s="128" t="str" cm="1">
        <f t="array" ref="S9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5" s="10" t="str" cm="1">
        <f t="array" ref="T9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5" s="105"/>
      <c r="V955" s="151"/>
      <c r="W955" s="104"/>
      <c r="X955" s="129"/>
      <c r="Y955" s="104"/>
      <c r="Z955" s="105"/>
      <c r="AA955" s="103"/>
      <c r="AB955" s="152"/>
      <c r="AC955" s="107"/>
      <c r="AD955" s="105"/>
      <c r="AE955" s="105"/>
      <c r="AF955" s="105"/>
      <c r="AG955" s="14"/>
      <c r="AH955" s="126" t="str">
        <f>IF(BS_CONTROLE[[#This Row],[Atividade]]=0, "-", BS_CONTROLE[[#This Row],[Atividade]])</f>
        <v>-</v>
      </c>
      <c r="AI955" s="8" t="str">
        <f>IF(BS_CONTROLE[[#This Row],[Atividade]]=0, "-", BS_CONTROLE[[#This Row],[Atividade]])</f>
        <v>-</v>
      </c>
      <c r="AJ955" s="30">
        <f>BS_CONTROLE[[#This Row],[Local - Partida]]</f>
        <v>0</v>
      </c>
      <c r="AK955" s="30">
        <f>BS_CONTROLE[[#This Row],[Local - Encerramento]]</f>
        <v>0</v>
      </c>
      <c r="AL955" s="105" t="str">
        <f>IF(BS_CONTROLE[[#This Row],[Entre - Estações]]=0, "-", BS_CONTROLE[[#This Row],[Entre - Estações]])</f>
        <v>-</v>
      </c>
      <c r="AM955" s="105" t="str">
        <f>IF(BS_CONTROLE[[#This Row],[SB]]=0, "-", BS_CONTROLE[[#This Row],[SB]])</f>
        <v>-</v>
      </c>
      <c r="AN955" s="105" t="str">
        <f>IF(BS_CONTROLE[[#This Row],[SUB]]=0, "-", BS_CONTROLE[[#This Row],[SUB]])</f>
        <v>-</v>
      </c>
      <c r="AO955" s="105">
        <f>BS_CONTROLE[[#This Row],[KM - Inicio]]</f>
        <v>0</v>
      </c>
      <c r="AP955" s="105">
        <f>BS_CONTROLE[[#This Row],[KM - Inicio]]</f>
        <v>0</v>
      </c>
      <c r="AQ955" s="108"/>
      <c r="AR955" s="108"/>
      <c r="AS955" s="108"/>
      <c r="AT955" s="135"/>
      <c r="AU955" s="135"/>
      <c r="AV955" s="13"/>
      <c r="AW955" s="13"/>
      <c r="AX955" s="176" t="str">
        <f>IF(D955="","*",IFERROR(IF(ISODD(COUNT(AR955:AW955)),"ERRO",SUM((AS955-AR955),(AU955-AT955),(AW955-AV955))),"ERRO"))</f>
        <v>*</v>
      </c>
      <c r="AY955" s="153"/>
      <c r="AZ955" s="109"/>
      <c r="BA955" s="9" t="str">
        <f>IFERROR(_xlfn.XLOOKUP(AH955, BS_ATIVIDADE[ATIVIDADE],BS_ATIVIDADE[UNIDADE] ), "*")</f>
        <v>*</v>
      </c>
      <c r="BB955" s="12" t="str" cm="1">
        <f t="array" ref="BB9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5" s="12" t="str" cm="1">
        <f t="array" ref="BC9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5" s="10" t="str" cm="1">
        <f t="array" ref="BD9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5" s="150"/>
      <c r="BF955" s="15"/>
      <c r="BG955" s="16"/>
      <c r="BH955" s="16"/>
      <c r="BI955" s="16"/>
      <c r="BJ955" s="17"/>
      <c r="BK955" s="15"/>
      <c r="BL955" s="130"/>
      <c r="BM955" s="130"/>
      <c r="BN955" s="130"/>
      <c r="BO955" s="17"/>
      <c r="BP955" s="11" t="str">
        <f t="shared" si="48"/>
        <v>Aderente</v>
      </c>
      <c r="BQ955" s="18" t="str">
        <f>IF(OR(B955="",E955=""),"*",AX955/O955)</f>
        <v>*</v>
      </c>
      <c r="BR955" s="18" t="str">
        <f>IF(OR(B955="",E955=""),"*",AZ955/P955)</f>
        <v>*</v>
      </c>
      <c r="BS955" s="210" t="str">
        <f t="shared" si="49"/>
        <v/>
      </c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</row>
    <row r="956" spans="1:122">
      <c r="A956" s="45" t="str">
        <f t="shared" si="47"/>
        <v/>
      </c>
      <c r="B956" s="102"/>
      <c r="C956" s="134" t="str">
        <f>IF(BS_CONTROLE[[#This Row],[DATA]]="","",WEEKNUM(BS_CONTROLE[[#This Row],[DATA]]))</f>
        <v/>
      </c>
      <c r="D956" s="104"/>
      <c r="E956" s="126"/>
      <c r="F956" s="142" t="str">
        <f>IF(D956="","*",VLOOKUP(E956,BS_ATIVIDADE[],3,FALSE))</f>
        <v>*</v>
      </c>
      <c r="G956" s="106"/>
      <c r="H956" s="106"/>
      <c r="I956" s="105"/>
      <c r="J956" s="105"/>
      <c r="K956" s="105"/>
      <c r="L956" s="127" t="str" cm="1">
        <f t="array" ref="L9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6" s="127" t="str" cm="1">
        <f t="array" ref="M9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6" s="106"/>
      <c r="O956" s="106"/>
      <c r="P956" s="105"/>
      <c r="Q956" s="9" t="str">
        <f>IF(E956=0, "*", IFERROR(_xlfn.XLOOKUP(E956, BS_ATIVIDADE[ATIVIDADE], BS_ATIVIDADE[UNIDADE]), "*"))</f>
        <v>*</v>
      </c>
      <c r="R956" s="128" t="str" cm="1">
        <f t="array" ref="R9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6" s="128" t="str" cm="1">
        <f t="array" ref="S9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6" s="10" t="str" cm="1">
        <f t="array" ref="T9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6" s="105"/>
      <c r="V956" s="151"/>
      <c r="W956" s="104"/>
      <c r="X956" s="129"/>
      <c r="Y956" s="104"/>
      <c r="Z956" s="105"/>
      <c r="AA956" s="103"/>
      <c r="AB956" s="152"/>
      <c r="AC956" s="107"/>
      <c r="AD956" s="105"/>
      <c r="AE956" s="105"/>
      <c r="AF956" s="105"/>
      <c r="AG956" s="14"/>
      <c r="AH956" s="126" t="str">
        <f>IF(BS_CONTROLE[[#This Row],[Atividade]]=0, "-", BS_CONTROLE[[#This Row],[Atividade]])</f>
        <v>-</v>
      </c>
      <c r="AI956" s="8" t="str">
        <f>IF(BS_CONTROLE[[#This Row],[Atividade]]=0, "-", BS_CONTROLE[[#This Row],[Atividade]])</f>
        <v>-</v>
      </c>
      <c r="AJ956" s="30">
        <f>BS_CONTROLE[[#This Row],[Local - Partida]]</f>
        <v>0</v>
      </c>
      <c r="AK956" s="30">
        <f>BS_CONTROLE[[#This Row],[Local - Encerramento]]</f>
        <v>0</v>
      </c>
      <c r="AL956" s="105" t="str">
        <f>IF(BS_CONTROLE[[#This Row],[Entre - Estações]]=0, "-", BS_CONTROLE[[#This Row],[Entre - Estações]])</f>
        <v>-</v>
      </c>
      <c r="AM956" s="105" t="str">
        <f>IF(BS_CONTROLE[[#This Row],[SB]]=0, "-", BS_CONTROLE[[#This Row],[SB]])</f>
        <v>-</v>
      </c>
      <c r="AN956" s="105" t="str">
        <f>IF(BS_CONTROLE[[#This Row],[SUB]]=0, "-", BS_CONTROLE[[#This Row],[SUB]])</f>
        <v>-</v>
      </c>
      <c r="AO956" s="105">
        <f>BS_CONTROLE[[#This Row],[KM - Inicio]]</f>
        <v>0</v>
      </c>
      <c r="AP956" s="105">
        <f>BS_CONTROLE[[#This Row],[KM - Inicio]]</f>
        <v>0</v>
      </c>
      <c r="AQ956" s="108"/>
      <c r="AR956" s="108"/>
      <c r="AS956" s="108"/>
      <c r="AT956" s="135"/>
      <c r="AU956" s="135"/>
      <c r="AV956" s="13"/>
      <c r="AW956" s="13"/>
      <c r="AX956" s="176" t="str">
        <f>IF(D956="","*",IFERROR(IF(ISODD(COUNT(AR956:AW956)),"ERRO",SUM((AS956-AR956),(AU956-AT956),(AW956-AV956))),"ERRO"))</f>
        <v>*</v>
      </c>
      <c r="AY956" s="153"/>
      <c r="AZ956" s="109"/>
      <c r="BA956" s="9" t="str">
        <f>IFERROR(_xlfn.XLOOKUP(AH956, BS_ATIVIDADE[ATIVIDADE],BS_ATIVIDADE[UNIDADE] ), "*")</f>
        <v>*</v>
      </c>
      <c r="BB956" s="12" t="str" cm="1">
        <f t="array" ref="BB9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6" s="12" t="str" cm="1">
        <f t="array" ref="BC9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6" s="10" t="str" cm="1">
        <f t="array" ref="BD9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6" s="150"/>
      <c r="BF956" s="15"/>
      <c r="BG956" s="16"/>
      <c r="BH956" s="16"/>
      <c r="BI956" s="16"/>
      <c r="BJ956" s="17"/>
      <c r="BK956" s="15"/>
      <c r="BL956" s="130"/>
      <c r="BM956" s="130"/>
      <c r="BN956" s="130"/>
      <c r="BO956" s="17"/>
      <c r="BP956" s="11" t="str">
        <f t="shared" si="48"/>
        <v>Aderente</v>
      </c>
      <c r="BQ956" s="18" t="str">
        <f>IF(OR(B956="",E956=""),"*",AX956/O956)</f>
        <v>*</v>
      </c>
      <c r="BR956" s="18" t="str">
        <f>IF(OR(B956="",E956=""),"*",AZ956/P956)</f>
        <v>*</v>
      </c>
      <c r="BS956" s="210" t="str">
        <f t="shared" si="49"/>
        <v/>
      </c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</row>
    <row r="957" spans="1:122">
      <c r="A957" s="45" t="str">
        <f t="shared" si="47"/>
        <v/>
      </c>
      <c r="B957" s="102"/>
      <c r="C957" s="134" t="str">
        <f>IF(BS_CONTROLE[[#This Row],[DATA]]="","",WEEKNUM(BS_CONTROLE[[#This Row],[DATA]]))</f>
        <v/>
      </c>
      <c r="D957" s="104"/>
      <c r="E957" s="126"/>
      <c r="F957" s="142" t="str">
        <f>IF(D957="","*",VLOOKUP(E957,BS_ATIVIDADE[],3,FALSE))</f>
        <v>*</v>
      </c>
      <c r="G957" s="106"/>
      <c r="H957" s="106"/>
      <c r="I957" s="105"/>
      <c r="J957" s="105"/>
      <c r="K957" s="105"/>
      <c r="L957" s="127" t="str" cm="1">
        <f t="array" ref="L9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7" s="127" t="str" cm="1">
        <f t="array" ref="M9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7" s="106"/>
      <c r="O957" s="106"/>
      <c r="P957" s="105"/>
      <c r="Q957" s="9" t="str">
        <f>IF(E957=0, "*", IFERROR(_xlfn.XLOOKUP(E957, BS_ATIVIDADE[ATIVIDADE], BS_ATIVIDADE[UNIDADE]), "*"))</f>
        <v>*</v>
      </c>
      <c r="R957" s="128" t="str" cm="1">
        <f t="array" ref="R9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7" s="128" t="str" cm="1">
        <f t="array" ref="S9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7" s="10" t="str" cm="1">
        <f t="array" ref="T9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7" s="105"/>
      <c r="V957" s="151"/>
      <c r="W957" s="104"/>
      <c r="X957" s="129"/>
      <c r="Y957" s="104"/>
      <c r="Z957" s="105"/>
      <c r="AA957" s="103"/>
      <c r="AB957" s="152"/>
      <c r="AC957" s="107"/>
      <c r="AD957" s="105"/>
      <c r="AE957" s="105"/>
      <c r="AF957" s="105"/>
      <c r="AG957" s="14"/>
      <c r="AH957" s="126" t="str">
        <f>IF(BS_CONTROLE[[#This Row],[Atividade]]=0, "-", BS_CONTROLE[[#This Row],[Atividade]])</f>
        <v>-</v>
      </c>
      <c r="AI957" s="8" t="str">
        <f>IF(BS_CONTROLE[[#This Row],[Atividade]]=0, "-", BS_CONTROLE[[#This Row],[Atividade]])</f>
        <v>-</v>
      </c>
      <c r="AJ957" s="30">
        <f>BS_CONTROLE[[#This Row],[Local - Partida]]</f>
        <v>0</v>
      </c>
      <c r="AK957" s="30">
        <f>BS_CONTROLE[[#This Row],[Local - Encerramento]]</f>
        <v>0</v>
      </c>
      <c r="AL957" s="105" t="str">
        <f>IF(BS_CONTROLE[[#This Row],[Entre - Estações]]=0, "-", BS_CONTROLE[[#This Row],[Entre - Estações]])</f>
        <v>-</v>
      </c>
      <c r="AM957" s="105" t="str">
        <f>IF(BS_CONTROLE[[#This Row],[SB]]=0, "-", BS_CONTROLE[[#This Row],[SB]])</f>
        <v>-</v>
      </c>
      <c r="AN957" s="105" t="str">
        <f>IF(BS_CONTROLE[[#This Row],[SUB]]=0, "-", BS_CONTROLE[[#This Row],[SUB]])</f>
        <v>-</v>
      </c>
      <c r="AO957" s="105">
        <f>BS_CONTROLE[[#This Row],[KM - Inicio]]</f>
        <v>0</v>
      </c>
      <c r="AP957" s="105">
        <f>BS_CONTROLE[[#This Row],[KM - Inicio]]</f>
        <v>0</v>
      </c>
      <c r="AQ957" s="108"/>
      <c r="AR957" s="108"/>
      <c r="AS957" s="108"/>
      <c r="AT957" s="135"/>
      <c r="AU957" s="135"/>
      <c r="AV957" s="13"/>
      <c r="AW957" s="13"/>
      <c r="AX957" s="176" t="str">
        <f>IF(D957="","*",IFERROR(IF(ISODD(COUNT(AR957:AW957)),"ERRO",SUM((AS957-AR957),(AU957-AT957),(AW957-AV957))),"ERRO"))</f>
        <v>*</v>
      </c>
      <c r="AY957" s="153"/>
      <c r="AZ957" s="109"/>
      <c r="BA957" s="9" t="str">
        <f>IFERROR(_xlfn.XLOOKUP(AH957, BS_ATIVIDADE[ATIVIDADE],BS_ATIVIDADE[UNIDADE] ), "*")</f>
        <v>*</v>
      </c>
      <c r="BB957" s="12" t="str" cm="1">
        <f t="array" ref="BB9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7" s="12" t="str" cm="1">
        <f t="array" ref="BC9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7" s="10" t="str" cm="1">
        <f t="array" ref="BD9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7" s="150"/>
      <c r="BF957" s="15"/>
      <c r="BG957" s="16"/>
      <c r="BH957" s="16"/>
      <c r="BI957" s="16"/>
      <c r="BJ957" s="17"/>
      <c r="BK957" s="15"/>
      <c r="BL957" s="130"/>
      <c r="BM957" s="130"/>
      <c r="BN957" s="130"/>
      <c r="BO957" s="17"/>
      <c r="BP957" s="11" t="str">
        <f t="shared" si="48"/>
        <v>Aderente</v>
      </c>
      <c r="BQ957" s="18" t="str">
        <f>IF(OR(B957="",E957=""),"*",AX957/O957)</f>
        <v>*</v>
      </c>
      <c r="BR957" s="18" t="str">
        <f>IF(OR(B957="",E957=""),"*",AZ957/P957)</f>
        <v>*</v>
      </c>
      <c r="BS957" s="210" t="str">
        <f t="shared" si="49"/>
        <v/>
      </c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</row>
    <row r="958" spans="1:122">
      <c r="A958" s="45" t="str">
        <f t="shared" si="47"/>
        <v/>
      </c>
      <c r="B958" s="102"/>
      <c r="C958" s="134" t="str">
        <f>IF(BS_CONTROLE[[#This Row],[DATA]]="","",WEEKNUM(BS_CONTROLE[[#This Row],[DATA]]))</f>
        <v/>
      </c>
      <c r="D958" s="104"/>
      <c r="E958" s="126"/>
      <c r="F958" s="142" t="str">
        <f>IF(D958="","*",VLOOKUP(E958,BS_ATIVIDADE[],3,FALSE))</f>
        <v>*</v>
      </c>
      <c r="G958" s="106"/>
      <c r="H958" s="106"/>
      <c r="I958" s="105"/>
      <c r="J958" s="105"/>
      <c r="K958" s="105"/>
      <c r="L958" s="127" t="str" cm="1">
        <f t="array" ref="L9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8" s="127" t="str" cm="1">
        <f t="array" ref="M9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8" s="106"/>
      <c r="O958" s="106"/>
      <c r="P958" s="105"/>
      <c r="Q958" s="9" t="str">
        <f>IF(E958=0, "*", IFERROR(_xlfn.XLOOKUP(E958, BS_ATIVIDADE[ATIVIDADE], BS_ATIVIDADE[UNIDADE]), "*"))</f>
        <v>*</v>
      </c>
      <c r="R958" s="128" t="str" cm="1">
        <f t="array" ref="R9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8" s="128" t="str" cm="1">
        <f t="array" ref="S9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8" s="10" t="str" cm="1">
        <f t="array" ref="T9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8" s="105"/>
      <c r="V958" s="151"/>
      <c r="W958" s="104"/>
      <c r="X958" s="129"/>
      <c r="Y958" s="104"/>
      <c r="Z958" s="105"/>
      <c r="AA958" s="103"/>
      <c r="AB958" s="152"/>
      <c r="AC958" s="107"/>
      <c r="AD958" s="105"/>
      <c r="AE958" s="105"/>
      <c r="AF958" s="105"/>
      <c r="AG958" s="14"/>
      <c r="AH958" s="126" t="str">
        <f>IF(BS_CONTROLE[[#This Row],[Atividade]]=0, "-", BS_CONTROLE[[#This Row],[Atividade]])</f>
        <v>-</v>
      </c>
      <c r="AI958" s="8" t="str">
        <f>IF(BS_CONTROLE[[#This Row],[Atividade]]=0, "-", BS_CONTROLE[[#This Row],[Atividade]])</f>
        <v>-</v>
      </c>
      <c r="AJ958" s="30">
        <f>BS_CONTROLE[[#This Row],[Local - Partida]]</f>
        <v>0</v>
      </c>
      <c r="AK958" s="30">
        <f>BS_CONTROLE[[#This Row],[Local - Encerramento]]</f>
        <v>0</v>
      </c>
      <c r="AL958" s="105" t="str">
        <f>IF(BS_CONTROLE[[#This Row],[Entre - Estações]]=0, "-", BS_CONTROLE[[#This Row],[Entre - Estações]])</f>
        <v>-</v>
      </c>
      <c r="AM958" s="105" t="str">
        <f>IF(BS_CONTROLE[[#This Row],[SB]]=0, "-", BS_CONTROLE[[#This Row],[SB]])</f>
        <v>-</v>
      </c>
      <c r="AN958" s="105" t="str">
        <f>IF(BS_CONTROLE[[#This Row],[SUB]]=0, "-", BS_CONTROLE[[#This Row],[SUB]])</f>
        <v>-</v>
      </c>
      <c r="AO958" s="105">
        <f>BS_CONTROLE[[#This Row],[KM - Inicio]]</f>
        <v>0</v>
      </c>
      <c r="AP958" s="105">
        <f>BS_CONTROLE[[#This Row],[KM - Inicio]]</f>
        <v>0</v>
      </c>
      <c r="AQ958" s="108"/>
      <c r="AR958" s="108"/>
      <c r="AS958" s="108"/>
      <c r="AT958" s="135"/>
      <c r="AU958" s="135"/>
      <c r="AV958" s="13"/>
      <c r="AW958" s="13"/>
      <c r="AX958" s="176" t="str">
        <f>IF(D958="","*",IFERROR(IF(ISODD(COUNT(AR958:AW958)),"ERRO",SUM((AS958-AR958),(AU958-AT958),(AW958-AV958))),"ERRO"))</f>
        <v>*</v>
      </c>
      <c r="AY958" s="153"/>
      <c r="AZ958" s="109"/>
      <c r="BA958" s="9" t="str">
        <f>IFERROR(_xlfn.XLOOKUP(AH958, BS_ATIVIDADE[ATIVIDADE],BS_ATIVIDADE[UNIDADE] ), "*")</f>
        <v>*</v>
      </c>
      <c r="BB958" s="12" t="str" cm="1">
        <f t="array" ref="BB9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8" s="12" t="str" cm="1">
        <f t="array" ref="BC9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8" s="10" t="str" cm="1">
        <f t="array" ref="BD9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8" s="150"/>
      <c r="BF958" s="15"/>
      <c r="BG958" s="16"/>
      <c r="BH958" s="16"/>
      <c r="BI958" s="16"/>
      <c r="BJ958" s="17"/>
      <c r="BK958" s="15"/>
      <c r="BL958" s="130"/>
      <c r="BM958" s="130"/>
      <c r="BN958" s="130"/>
      <c r="BO958" s="17"/>
      <c r="BP958" s="11" t="str">
        <f t="shared" si="48"/>
        <v>Aderente</v>
      </c>
      <c r="BQ958" s="18" t="str">
        <f>IF(OR(B958="",E958=""),"*",AX958/O958)</f>
        <v>*</v>
      </c>
      <c r="BR958" s="18" t="str">
        <f>IF(OR(B958="",E958=""),"*",AZ958/P958)</f>
        <v>*</v>
      </c>
      <c r="BS958" s="210" t="str">
        <f t="shared" si="49"/>
        <v/>
      </c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</row>
    <row r="959" spans="1:122">
      <c r="A959" s="45" t="str">
        <f t="shared" ref="A959:A1022" si="50">D959&amp;B959</f>
        <v/>
      </c>
      <c r="B959" s="102"/>
      <c r="C959" s="134" t="str">
        <f>IF(BS_CONTROLE[[#This Row],[DATA]]="","",WEEKNUM(BS_CONTROLE[[#This Row],[DATA]]))</f>
        <v/>
      </c>
      <c r="D959" s="104"/>
      <c r="E959" s="126"/>
      <c r="F959" s="142" t="str">
        <f>IF(D959="","*",VLOOKUP(E959,BS_ATIVIDADE[],3,FALSE))</f>
        <v>*</v>
      </c>
      <c r="G959" s="106"/>
      <c r="H959" s="106"/>
      <c r="I959" s="105"/>
      <c r="J959" s="105"/>
      <c r="K959" s="105"/>
      <c r="L959" s="127" t="str" cm="1">
        <f t="array" ref="L9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59" s="127" t="str" cm="1">
        <f t="array" ref="M9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59" s="106"/>
      <c r="O959" s="106"/>
      <c r="P959" s="105"/>
      <c r="Q959" s="9" t="str">
        <f>IF(E959=0, "*", IFERROR(_xlfn.XLOOKUP(E959, BS_ATIVIDADE[ATIVIDADE], BS_ATIVIDADE[UNIDADE]), "*"))</f>
        <v>*</v>
      </c>
      <c r="R959" s="128" t="str" cm="1">
        <f t="array" ref="R9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59" s="128" t="str" cm="1">
        <f t="array" ref="S9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59" s="10" t="str" cm="1">
        <f t="array" ref="T9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59" s="105"/>
      <c r="V959" s="151"/>
      <c r="W959" s="104"/>
      <c r="X959" s="129"/>
      <c r="Y959" s="104"/>
      <c r="Z959" s="105"/>
      <c r="AA959" s="103"/>
      <c r="AB959" s="152"/>
      <c r="AC959" s="107"/>
      <c r="AD959" s="105"/>
      <c r="AE959" s="105"/>
      <c r="AF959" s="105"/>
      <c r="AG959" s="14"/>
      <c r="AH959" s="126" t="str">
        <f>IF(BS_CONTROLE[[#This Row],[Atividade]]=0, "-", BS_CONTROLE[[#This Row],[Atividade]])</f>
        <v>-</v>
      </c>
      <c r="AI959" s="8" t="str">
        <f>IF(BS_CONTROLE[[#This Row],[Atividade]]=0, "-", BS_CONTROLE[[#This Row],[Atividade]])</f>
        <v>-</v>
      </c>
      <c r="AJ959" s="30">
        <f>BS_CONTROLE[[#This Row],[Local - Partida]]</f>
        <v>0</v>
      </c>
      <c r="AK959" s="30">
        <f>BS_CONTROLE[[#This Row],[Local - Encerramento]]</f>
        <v>0</v>
      </c>
      <c r="AL959" s="105" t="str">
        <f>IF(BS_CONTROLE[[#This Row],[Entre - Estações]]=0, "-", BS_CONTROLE[[#This Row],[Entre - Estações]])</f>
        <v>-</v>
      </c>
      <c r="AM959" s="105" t="str">
        <f>IF(BS_CONTROLE[[#This Row],[SB]]=0, "-", BS_CONTROLE[[#This Row],[SB]])</f>
        <v>-</v>
      </c>
      <c r="AN959" s="105" t="str">
        <f>IF(BS_CONTROLE[[#This Row],[SUB]]=0, "-", BS_CONTROLE[[#This Row],[SUB]])</f>
        <v>-</v>
      </c>
      <c r="AO959" s="105">
        <f>BS_CONTROLE[[#This Row],[KM - Inicio]]</f>
        <v>0</v>
      </c>
      <c r="AP959" s="105">
        <f>BS_CONTROLE[[#This Row],[KM - Inicio]]</f>
        <v>0</v>
      </c>
      <c r="AQ959" s="108"/>
      <c r="AR959" s="108"/>
      <c r="AS959" s="108"/>
      <c r="AT959" s="135"/>
      <c r="AU959" s="135"/>
      <c r="AV959" s="13"/>
      <c r="AW959" s="13"/>
      <c r="AX959" s="176" t="str">
        <f>IF(D959="","*",IFERROR(IF(ISODD(COUNT(AR959:AW959)),"ERRO",SUM((AS959-AR959),(AU959-AT959),(AW959-AV959))),"ERRO"))</f>
        <v>*</v>
      </c>
      <c r="AY959" s="153"/>
      <c r="AZ959" s="109"/>
      <c r="BA959" s="9" t="str">
        <f>IFERROR(_xlfn.XLOOKUP(AH959, BS_ATIVIDADE[ATIVIDADE],BS_ATIVIDADE[UNIDADE] ), "*")</f>
        <v>*</v>
      </c>
      <c r="BB959" s="12" t="str" cm="1">
        <f t="array" ref="BB9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59" s="12" t="str" cm="1">
        <f t="array" ref="BC9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59" s="10" t="str" cm="1">
        <f t="array" ref="BD9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59" s="150"/>
      <c r="BF959" s="15"/>
      <c r="BG959" s="16"/>
      <c r="BH959" s="16"/>
      <c r="BI959" s="16"/>
      <c r="BJ959" s="17"/>
      <c r="BK959" s="15"/>
      <c r="BL959" s="130"/>
      <c r="BM959" s="130"/>
      <c r="BN959" s="130"/>
      <c r="BO959" s="17"/>
      <c r="BP959" s="11" t="str">
        <f t="shared" ref="BP959:BP1022" si="51">IF(AND(BQ959&lt;1,BR959&lt;1),"Produção e Intervalo",IF(BQ959&lt;1,"Intervalo",IF(BR959&lt;1,"Produção","Aderente")))</f>
        <v>Aderente</v>
      </c>
      <c r="BQ959" s="18" t="str">
        <f>IF(OR(B959="",E959=""),"*",AX959/O959)</f>
        <v>*</v>
      </c>
      <c r="BR959" s="18" t="str">
        <f>IF(OR(B959="",E959=""),"*",AZ959/P959)</f>
        <v>*</v>
      </c>
      <c r="BS959" s="210" t="str">
        <f t="shared" ref="BS959:BS1022" si="52">IF(BM959="","",SUBSTITUTE(BL959," ","")&amp;SUBSTITUTE(BM959," ",""))</f>
        <v/>
      </c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</row>
    <row r="960" spans="1:122">
      <c r="A960" s="45" t="str">
        <f t="shared" si="50"/>
        <v/>
      </c>
      <c r="B960" s="102"/>
      <c r="C960" s="134" t="str">
        <f>IF(BS_CONTROLE[[#This Row],[DATA]]="","",WEEKNUM(BS_CONTROLE[[#This Row],[DATA]]))</f>
        <v/>
      </c>
      <c r="D960" s="104"/>
      <c r="E960" s="126"/>
      <c r="F960" s="142" t="str">
        <f>IF(D960="","*",VLOOKUP(E960,BS_ATIVIDADE[],3,FALSE))</f>
        <v>*</v>
      </c>
      <c r="G960" s="106"/>
      <c r="H960" s="106"/>
      <c r="I960" s="105"/>
      <c r="J960" s="105"/>
      <c r="K960" s="105"/>
      <c r="L960" s="127" t="str" cm="1">
        <f t="array" ref="L9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0" s="127" t="str" cm="1">
        <f t="array" ref="M9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0" s="106"/>
      <c r="O960" s="106"/>
      <c r="P960" s="105"/>
      <c r="Q960" s="9" t="str">
        <f>IF(E960=0, "*", IFERROR(_xlfn.XLOOKUP(E960, BS_ATIVIDADE[ATIVIDADE], BS_ATIVIDADE[UNIDADE]), "*"))</f>
        <v>*</v>
      </c>
      <c r="R960" s="128" t="str" cm="1">
        <f t="array" ref="R9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0" s="128" t="str" cm="1">
        <f t="array" ref="S9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0" s="10" t="str" cm="1">
        <f t="array" ref="T9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0" s="105"/>
      <c r="V960" s="151"/>
      <c r="W960" s="104"/>
      <c r="X960" s="129"/>
      <c r="Y960" s="104"/>
      <c r="Z960" s="105"/>
      <c r="AA960" s="103"/>
      <c r="AB960" s="152"/>
      <c r="AC960" s="107"/>
      <c r="AD960" s="105"/>
      <c r="AE960" s="105"/>
      <c r="AF960" s="105"/>
      <c r="AG960" s="14"/>
      <c r="AH960" s="126" t="str">
        <f>IF(BS_CONTROLE[[#This Row],[Atividade]]=0, "-", BS_CONTROLE[[#This Row],[Atividade]])</f>
        <v>-</v>
      </c>
      <c r="AI960" s="8" t="str">
        <f>IF(BS_CONTROLE[[#This Row],[Atividade]]=0, "-", BS_CONTROLE[[#This Row],[Atividade]])</f>
        <v>-</v>
      </c>
      <c r="AJ960" s="30">
        <f>BS_CONTROLE[[#This Row],[Local - Partida]]</f>
        <v>0</v>
      </c>
      <c r="AK960" s="30">
        <f>BS_CONTROLE[[#This Row],[Local - Encerramento]]</f>
        <v>0</v>
      </c>
      <c r="AL960" s="105" t="str">
        <f>IF(BS_CONTROLE[[#This Row],[Entre - Estações]]=0, "-", BS_CONTROLE[[#This Row],[Entre - Estações]])</f>
        <v>-</v>
      </c>
      <c r="AM960" s="105" t="str">
        <f>IF(BS_CONTROLE[[#This Row],[SB]]=0, "-", BS_CONTROLE[[#This Row],[SB]])</f>
        <v>-</v>
      </c>
      <c r="AN960" s="105" t="str">
        <f>IF(BS_CONTROLE[[#This Row],[SUB]]=0, "-", BS_CONTROLE[[#This Row],[SUB]])</f>
        <v>-</v>
      </c>
      <c r="AO960" s="105">
        <f>BS_CONTROLE[[#This Row],[KM - Inicio]]</f>
        <v>0</v>
      </c>
      <c r="AP960" s="105">
        <f>BS_CONTROLE[[#This Row],[KM - Inicio]]</f>
        <v>0</v>
      </c>
      <c r="AQ960" s="108"/>
      <c r="AR960" s="108"/>
      <c r="AS960" s="108"/>
      <c r="AT960" s="135"/>
      <c r="AU960" s="135"/>
      <c r="AV960" s="13"/>
      <c r="AW960" s="13"/>
      <c r="AX960" s="176" t="str">
        <f>IF(D960="","*",IFERROR(IF(ISODD(COUNT(AR960:AW960)),"ERRO",SUM((AS960-AR960),(AU960-AT960),(AW960-AV960))),"ERRO"))</f>
        <v>*</v>
      </c>
      <c r="AY960" s="153"/>
      <c r="AZ960" s="109"/>
      <c r="BA960" s="9" t="str">
        <f>IFERROR(_xlfn.XLOOKUP(AH960, BS_ATIVIDADE[ATIVIDADE],BS_ATIVIDADE[UNIDADE] ), "*")</f>
        <v>*</v>
      </c>
      <c r="BB960" s="12" t="str" cm="1">
        <f t="array" ref="BB9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0" s="12" t="str" cm="1">
        <f t="array" ref="BC9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0" s="10" t="str" cm="1">
        <f t="array" ref="BD9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0" s="150"/>
      <c r="BF960" s="15"/>
      <c r="BG960" s="16"/>
      <c r="BH960" s="16"/>
      <c r="BI960" s="16"/>
      <c r="BJ960" s="17"/>
      <c r="BK960" s="15"/>
      <c r="BL960" s="130"/>
      <c r="BM960" s="130"/>
      <c r="BN960" s="130"/>
      <c r="BO960" s="17"/>
      <c r="BP960" s="11" t="str">
        <f t="shared" si="51"/>
        <v>Aderente</v>
      </c>
      <c r="BQ960" s="18" t="str">
        <f>IF(OR(B960="",E960=""),"*",AX960/O960)</f>
        <v>*</v>
      </c>
      <c r="BR960" s="18" t="str">
        <f>IF(OR(B960="",E960=""),"*",AZ960/P960)</f>
        <v>*</v>
      </c>
      <c r="BS960" s="210" t="str">
        <f t="shared" si="52"/>
        <v/>
      </c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</row>
    <row r="961" spans="1:122">
      <c r="A961" s="45" t="str">
        <f t="shared" si="50"/>
        <v/>
      </c>
      <c r="B961" s="102"/>
      <c r="C961" s="134" t="str">
        <f>IF(BS_CONTROLE[[#This Row],[DATA]]="","",WEEKNUM(BS_CONTROLE[[#This Row],[DATA]]))</f>
        <v/>
      </c>
      <c r="D961" s="104"/>
      <c r="E961" s="126"/>
      <c r="F961" s="142" t="str">
        <f>IF(D961="","*",VLOOKUP(E961,BS_ATIVIDADE[],3,FALSE))</f>
        <v>*</v>
      </c>
      <c r="G961" s="106"/>
      <c r="H961" s="106"/>
      <c r="I961" s="105"/>
      <c r="J961" s="105"/>
      <c r="K961" s="105"/>
      <c r="L961" s="127" t="str" cm="1">
        <f t="array" ref="L9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1" s="127" t="str" cm="1">
        <f t="array" ref="M9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1" s="106"/>
      <c r="O961" s="106"/>
      <c r="P961" s="105"/>
      <c r="Q961" s="9" t="str">
        <f>IF(E961=0, "*", IFERROR(_xlfn.XLOOKUP(E961, BS_ATIVIDADE[ATIVIDADE], BS_ATIVIDADE[UNIDADE]), "*"))</f>
        <v>*</v>
      </c>
      <c r="R961" s="128" t="str" cm="1">
        <f t="array" ref="R9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1" s="128" t="str" cm="1">
        <f t="array" ref="S9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1" s="10" t="str" cm="1">
        <f t="array" ref="T9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1" s="105"/>
      <c r="V961" s="151"/>
      <c r="W961" s="104"/>
      <c r="X961" s="129"/>
      <c r="Y961" s="104"/>
      <c r="Z961" s="105"/>
      <c r="AA961" s="103"/>
      <c r="AB961" s="152"/>
      <c r="AC961" s="107"/>
      <c r="AD961" s="105"/>
      <c r="AE961" s="105"/>
      <c r="AF961" s="105"/>
      <c r="AG961" s="14"/>
      <c r="AH961" s="126" t="str">
        <f>IF(BS_CONTROLE[[#This Row],[Atividade]]=0, "-", BS_CONTROLE[[#This Row],[Atividade]])</f>
        <v>-</v>
      </c>
      <c r="AI961" s="8" t="str">
        <f>IF(BS_CONTROLE[[#This Row],[Atividade]]=0, "-", BS_CONTROLE[[#This Row],[Atividade]])</f>
        <v>-</v>
      </c>
      <c r="AJ961" s="30">
        <f>BS_CONTROLE[[#This Row],[Local - Partida]]</f>
        <v>0</v>
      </c>
      <c r="AK961" s="30">
        <f>BS_CONTROLE[[#This Row],[Local - Encerramento]]</f>
        <v>0</v>
      </c>
      <c r="AL961" s="105" t="str">
        <f>IF(BS_CONTROLE[[#This Row],[Entre - Estações]]=0, "-", BS_CONTROLE[[#This Row],[Entre - Estações]])</f>
        <v>-</v>
      </c>
      <c r="AM961" s="105" t="str">
        <f>IF(BS_CONTROLE[[#This Row],[SB]]=0, "-", BS_CONTROLE[[#This Row],[SB]])</f>
        <v>-</v>
      </c>
      <c r="AN961" s="105" t="str">
        <f>IF(BS_CONTROLE[[#This Row],[SUB]]=0, "-", BS_CONTROLE[[#This Row],[SUB]])</f>
        <v>-</v>
      </c>
      <c r="AO961" s="105">
        <f>BS_CONTROLE[[#This Row],[KM - Inicio]]</f>
        <v>0</v>
      </c>
      <c r="AP961" s="105">
        <f>BS_CONTROLE[[#This Row],[KM - Inicio]]</f>
        <v>0</v>
      </c>
      <c r="AQ961" s="108"/>
      <c r="AR961" s="108"/>
      <c r="AS961" s="108"/>
      <c r="AT961" s="135"/>
      <c r="AU961" s="135"/>
      <c r="AV961" s="13"/>
      <c r="AW961" s="13"/>
      <c r="AX961" s="176" t="str">
        <f>IF(D961="","*",IFERROR(IF(ISODD(COUNT(AR961:AW961)),"ERRO",SUM((AS961-AR961),(AU961-AT961),(AW961-AV961))),"ERRO"))</f>
        <v>*</v>
      </c>
      <c r="AY961" s="153"/>
      <c r="AZ961" s="109"/>
      <c r="BA961" s="9" t="str">
        <f>IFERROR(_xlfn.XLOOKUP(AH961, BS_ATIVIDADE[ATIVIDADE],BS_ATIVIDADE[UNIDADE] ), "*")</f>
        <v>*</v>
      </c>
      <c r="BB961" s="12" t="str" cm="1">
        <f t="array" ref="BB9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1" s="12" t="str" cm="1">
        <f t="array" ref="BC9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1" s="10" t="str" cm="1">
        <f t="array" ref="BD9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1" s="150"/>
      <c r="BF961" s="15"/>
      <c r="BG961" s="16"/>
      <c r="BH961" s="16"/>
      <c r="BI961" s="16"/>
      <c r="BJ961" s="17"/>
      <c r="BK961" s="15"/>
      <c r="BL961" s="130"/>
      <c r="BM961" s="130"/>
      <c r="BN961" s="130"/>
      <c r="BO961" s="17"/>
      <c r="BP961" s="11" t="str">
        <f t="shared" si="51"/>
        <v>Aderente</v>
      </c>
      <c r="BQ961" s="18" t="str">
        <f>IF(OR(B961="",E961=""),"*",AX961/O961)</f>
        <v>*</v>
      </c>
      <c r="BR961" s="18" t="str">
        <f>IF(OR(B961="",E961=""),"*",AZ961/P961)</f>
        <v>*</v>
      </c>
      <c r="BS961" s="210" t="str">
        <f t="shared" si="52"/>
        <v/>
      </c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</row>
    <row r="962" spans="1:122">
      <c r="A962" s="45" t="str">
        <f t="shared" si="50"/>
        <v/>
      </c>
      <c r="B962" s="102"/>
      <c r="C962" s="134" t="str">
        <f>IF(BS_CONTROLE[[#This Row],[DATA]]="","",WEEKNUM(BS_CONTROLE[[#This Row],[DATA]]))</f>
        <v/>
      </c>
      <c r="D962" s="104"/>
      <c r="E962" s="126"/>
      <c r="F962" s="142" t="str">
        <f>IF(D962="","*",VLOOKUP(E962,BS_ATIVIDADE[],3,FALSE))</f>
        <v>*</v>
      </c>
      <c r="G962" s="106"/>
      <c r="H962" s="106"/>
      <c r="I962" s="105"/>
      <c r="J962" s="105"/>
      <c r="K962" s="105"/>
      <c r="L962" s="127" t="str" cm="1">
        <f t="array" ref="L9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2" s="127" t="str" cm="1">
        <f t="array" ref="M9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2" s="106"/>
      <c r="O962" s="106"/>
      <c r="P962" s="105"/>
      <c r="Q962" s="9" t="str">
        <f>IF(E962=0, "*", IFERROR(_xlfn.XLOOKUP(E962, BS_ATIVIDADE[ATIVIDADE], BS_ATIVIDADE[UNIDADE]), "*"))</f>
        <v>*</v>
      </c>
      <c r="R962" s="128" t="str" cm="1">
        <f t="array" ref="R9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2" s="128" t="str" cm="1">
        <f t="array" ref="S9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2" s="10" t="str" cm="1">
        <f t="array" ref="T9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2" s="105"/>
      <c r="V962" s="151"/>
      <c r="W962" s="104"/>
      <c r="X962" s="129"/>
      <c r="Y962" s="104"/>
      <c r="Z962" s="105"/>
      <c r="AA962" s="103"/>
      <c r="AB962" s="152"/>
      <c r="AC962" s="107"/>
      <c r="AD962" s="105"/>
      <c r="AE962" s="105"/>
      <c r="AF962" s="105"/>
      <c r="AG962" s="14"/>
      <c r="AH962" s="126" t="str">
        <f>IF(BS_CONTROLE[[#This Row],[Atividade]]=0, "-", BS_CONTROLE[[#This Row],[Atividade]])</f>
        <v>-</v>
      </c>
      <c r="AI962" s="8" t="str">
        <f>IF(BS_CONTROLE[[#This Row],[Atividade]]=0, "-", BS_CONTROLE[[#This Row],[Atividade]])</f>
        <v>-</v>
      </c>
      <c r="AJ962" s="30">
        <f>BS_CONTROLE[[#This Row],[Local - Partida]]</f>
        <v>0</v>
      </c>
      <c r="AK962" s="30">
        <f>BS_CONTROLE[[#This Row],[Local - Encerramento]]</f>
        <v>0</v>
      </c>
      <c r="AL962" s="105" t="str">
        <f>IF(BS_CONTROLE[[#This Row],[Entre - Estações]]=0, "-", BS_CONTROLE[[#This Row],[Entre - Estações]])</f>
        <v>-</v>
      </c>
      <c r="AM962" s="105" t="str">
        <f>IF(BS_CONTROLE[[#This Row],[SB]]=0, "-", BS_CONTROLE[[#This Row],[SB]])</f>
        <v>-</v>
      </c>
      <c r="AN962" s="105" t="str">
        <f>IF(BS_CONTROLE[[#This Row],[SUB]]=0, "-", BS_CONTROLE[[#This Row],[SUB]])</f>
        <v>-</v>
      </c>
      <c r="AO962" s="105">
        <f>BS_CONTROLE[[#This Row],[KM - Inicio]]</f>
        <v>0</v>
      </c>
      <c r="AP962" s="105">
        <f>BS_CONTROLE[[#This Row],[KM - Inicio]]</f>
        <v>0</v>
      </c>
      <c r="AQ962" s="108"/>
      <c r="AR962" s="108"/>
      <c r="AS962" s="108"/>
      <c r="AT962" s="135"/>
      <c r="AU962" s="135"/>
      <c r="AV962" s="13"/>
      <c r="AW962" s="13"/>
      <c r="AX962" s="176" t="str">
        <f>IF(D962="","*",IFERROR(IF(ISODD(COUNT(AR962:AW962)),"ERRO",SUM((AS962-AR962),(AU962-AT962),(AW962-AV962))),"ERRO"))</f>
        <v>*</v>
      </c>
      <c r="AY962" s="153"/>
      <c r="AZ962" s="109"/>
      <c r="BA962" s="9" t="str">
        <f>IFERROR(_xlfn.XLOOKUP(AH962, BS_ATIVIDADE[ATIVIDADE],BS_ATIVIDADE[UNIDADE] ), "*")</f>
        <v>*</v>
      </c>
      <c r="BB962" s="12" t="str" cm="1">
        <f t="array" ref="BB9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2" s="12" t="str" cm="1">
        <f t="array" ref="BC9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2" s="10" t="str" cm="1">
        <f t="array" ref="BD9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2" s="150"/>
      <c r="BF962" s="15"/>
      <c r="BG962" s="16"/>
      <c r="BH962" s="16"/>
      <c r="BI962" s="16"/>
      <c r="BJ962" s="17"/>
      <c r="BK962" s="15"/>
      <c r="BL962" s="130"/>
      <c r="BM962" s="130"/>
      <c r="BN962" s="130"/>
      <c r="BO962" s="17"/>
      <c r="BP962" s="11" t="str">
        <f t="shared" si="51"/>
        <v>Aderente</v>
      </c>
      <c r="BQ962" s="18" t="str">
        <f>IF(OR(B962="",E962=""),"*",AX962/O962)</f>
        <v>*</v>
      </c>
      <c r="BR962" s="18" t="str">
        <f>IF(OR(B962="",E962=""),"*",AZ962/P962)</f>
        <v>*</v>
      </c>
      <c r="BS962" s="210" t="str">
        <f t="shared" si="52"/>
        <v/>
      </c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</row>
    <row r="963" spans="1:122">
      <c r="A963" s="45" t="str">
        <f t="shared" si="50"/>
        <v/>
      </c>
      <c r="B963" s="102"/>
      <c r="C963" s="134" t="str">
        <f>IF(BS_CONTROLE[[#This Row],[DATA]]="","",WEEKNUM(BS_CONTROLE[[#This Row],[DATA]]))</f>
        <v/>
      </c>
      <c r="D963" s="104"/>
      <c r="E963" s="126"/>
      <c r="F963" s="142" t="str">
        <f>IF(D963="","*",VLOOKUP(E963,BS_ATIVIDADE[],3,FALSE))</f>
        <v>*</v>
      </c>
      <c r="G963" s="106"/>
      <c r="H963" s="106"/>
      <c r="I963" s="105"/>
      <c r="J963" s="105"/>
      <c r="K963" s="105"/>
      <c r="L963" s="127" t="str" cm="1">
        <f t="array" ref="L9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3" s="127" t="str" cm="1">
        <f t="array" ref="M9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3" s="106"/>
      <c r="O963" s="106"/>
      <c r="P963" s="105"/>
      <c r="Q963" s="9" t="str">
        <f>IF(E963=0, "*", IFERROR(_xlfn.XLOOKUP(E963, BS_ATIVIDADE[ATIVIDADE], BS_ATIVIDADE[UNIDADE]), "*"))</f>
        <v>*</v>
      </c>
      <c r="R963" s="128" t="str" cm="1">
        <f t="array" ref="R9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3" s="128" t="str" cm="1">
        <f t="array" ref="S9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3" s="10" t="str" cm="1">
        <f t="array" ref="T9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3" s="105"/>
      <c r="V963" s="151"/>
      <c r="W963" s="104"/>
      <c r="X963" s="129"/>
      <c r="Y963" s="104"/>
      <c r="Z963" s="105"/>
      <c r="AA963" s="103"/>
      <c r="AB963" s="152"/>
      <c r="AC963" s="107"/>
      <c r="AD963" s="105"/>
      <c r="AE963" s="105"/>
      <c r="AF963" s="105"/>
      <c r="AG963" s="14"/>
      <c r="AH963" s="126" t="str">
        <f>IF(BS_CONTROLE[[#This Row],[Atividade]]=0, "-", BS_CONTROLE[[#This Row],[Atividade]])</f>
        <v>-</v>
      </c>
      <c r="AI963" s="8" t="str">
        <f>IF(BS_CONTROLE[[#This Row],[Atividade]]=0, "-", BS_CONTROLE[[#This Row],[Atividade]])</f>
        <v>-</v>
      </c>
      <c r="AJ963" s="30">
        <f>BS_CONTROLE[[#This Row],[Local - Partida]]</f>
        <v>0</v>
      </c>
      <c r="AK963" s="30">
        <f>BS_CONTROLE[[#This Row],[Local - Encerramento]]</f>
        <v>0</v>
      </c>
      <c r="AL963" s="105" t="str">
        <f>IF(BS_CONTROLE[[#This Row],[Entre - Estações]]=0, "-", BS_CONTROLE[[#This Row],[Entre - Estações]])</f>
        <v>-</v>
      </c>
      <c r="AM963" s="105" t="str">
        <f>IF(BS_CONTROLE[[#This Row],[SB]]=0, "-", BS_CONTROLE[[#This Row],[SB]])</f>
        <v>-</v>
      </c>
      <c r="AN963" s="105" t="str">
        <f>IF(BS_CONTROLE[[#This Row],[SUB]]=0, "-", BS_CONTROLE[[#This Row],[SUB]])</f>
        <v>-</v>
      </c>
      <c r="AO963" s="105">
        <f>BS_CONTROLE[[#This Row],[KM - Inicio]]</f>
        <v>0</v>
      </c>
      <c r="AP963" s="105">
        <f>BS_CONTROLE[[#This Row],[KM - Inicio]]</f>
        <v>0</v>
      </c>
      <c r="AQ963" s="108"/>
      <c r="AR963" s="108"/>
      <c r="AS963" s="108"/>
      <c r="AT963" s="135"/>
      <c r="AU963" s="135"/>
      <c r="AV963" s="13"/>
      <c r="AW963" s="13"/>
      <c r="AX963" s="176" t="str">
        <f>IF(D963="","*",IFERROR(IF(ISODD(COUNT(AR963:AW963)),"ERRO",SUM((AS963-AR963),(AU963-AT963),(AW963-AV963))),"ERRO"))</f>
        <v>*</v>
      </c>
      <c r="AY963" s="153"/>
      <c r="AZ963" s="109"/>
      <c r="BA963" s="9" t="str">
        <f>IFERROR(_xlfn.XLOOKUP(AH963, BS_ATIVIDADE[ATIVIDADE],BS_ATIVIDADE[UNIDADE] ), "*")</f>
        <v>*</v>
      </c>
      <c r="BB963" s="12" t="str" cm="1">
        <f t="array" ref="BB9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3" s="12" t="str" cm="1">
        <f t="array" ref="BC9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3" s="10" t="str" cm="1">
        <f t="array" ref="BD9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3" s="150"/>
      <c r="BF963" s="15"/>
      <c r="BG963" s="16"/>
      <c r="BH963" s="16"/>
      <c r="BI963" s="16"/>
      <c r="BJ963" s="17"/>
      <c r="BK963" s="15"/>
      <c r="BL963" s="130"/>
      <c r="BM963" s="130"/>
      <c r="BN963" s="130"/>
      <c r="BO963" s="17"/>
      <c r="BP963" s="11" t="str">
        <f t="shared" si="51"/>
        <v>Aderente</v>
      </c>
      <c r="BQ963" s="18" t="str">
        <f>IF(OR(B963="",E963=""),"*",AX963/O963)</f>
        <v>*</v>
      </c>
      <c r="BR963" s="18" t="str">
        <f>IF(OR(B963="",E963=""),"*",AZ963/P963)</f>
        <v>*</v>
      </c>
      <c r="BS963" s="210" t="str">
        <f t="shared" si="52"/>
        <v/>
      </c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</row>
    <row r="964" spans="1:122">
      <c r="A964" s="45" t="str">
        <f t="shared" si="50"/>
        <v/>
      </c>
      <c r="B964" s="102"/>
      <c r="C964" s="134" t="str">
        <f>IF(BS_CONTROLE[[#This Row],[DATA]]="","",WEEKNUM(BS_CONTROLE[[#This Row],[DATA]]))</f>
        <v/>
      </c>
      <c r="D964" s="104"/>
      <c r="E964" s="126"/>
      <c r="F964" s="142" t="str">
        <f>IF(D964="","*",VLOOKUP(E964,BS_ATIVIDADE[],3,FALSE))</f>
        <v>*</v>
      </c>
      <c r="G964" s="106"/>
      <c r="H964" s="106"/>
      <c r="I964" s="105"/>
      <c r="J964" s="105"/>
      <c r="K964" s="105"/>
      <c r="L964" s="127" t="str" cm="1">
        <f t="array" ref="L9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4" s="127" t="str" cm="1">
        <f t="array" ref="M9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4" s="106"/>
      <c r="O964" s="106"/>
      <c r="P964" s="105"/>
      <c r="Q964" s="9" t="str">
        <f>IF(E964=0, "*", IFERROR(_xlfn.XLOOKUP(E964, BS_ATIVIDADE[ATIVIDADE], BS_ATIVIDADE[UNIDADE]), "*"))</f>
        <v>*</v>
      </c>
      <c r="R964" s="128" t="str" cm="1">
        <f t="array" ref="R9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4" s="128" t="str" cm="1">
        <f t="array" ref="S9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4" s="10" t="str" cm="1">
        <f t="array" ref="T9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4" s="105"/>
      <c r="V964" s="151"/>
      <c r="W964" s="104"/>
      <c r="X964" s="129"/>
      <c r="Y964" s="104"/>
      <c r="Z964" s="105"/>
      <c r="AA964" s="103"/>
      <c r="AB964" s="152"/>
      <c r="AC964" s="107"/>
      <c r="AD964" s="105"/>
      <c r="AE964" s="105"/>
      <c r="AF964" s="105"/>
      <c r="AG964" s="14"/>
      <c r="AH964" s="126" t="str">
        <f>IF(BS_CONTROLE[[#This Row],[Atividade]]=0, "-", BS_CONTROLE[[#This Row],[Atividade]])</f>
        <v>-</v>
      </c>
      <c r="AI964" s="8" t="str">
        <f>IF(BS_CONTROLE[[#This Row],[Atividade]]=0, "-", BS_CONTROLE[[#This Row],[Atividade]])</f>
        <v>-</v>
      </c>
      <c r="AJ964" s="30">
        <f>BS_CONTROLE[[#This Row],[Local - Partida]]</f>
        <v>0</v>
      </c>
      <c r="AK964" s="30">
        <f>BS_CONTROLE[[#This Row],[Local - Encerramento]]</f>
        <v>0</v>
      </c>
      <c r="AL964" s="105" t="str">
        <f>IF(BS_CONTROLE[[#This Row],[Entre - Estações]]=0, "-", BS_CONTROLE[[#This Row],[Entre - Estações]])</f>
        <v>-</v>
      </c>
      <c r="AM964" s="105" t="str">
        <f>IF(BS_CONTROLE[[#This Row],[SB]]=0, "-", BS_CONTROLE[[#This Row],[SB]])</f>
        <v>-</v>
      </c>
      <c r="AN964" s="105" t="str">
        <f>IF(BS_CONTROLE[[#This Row],[SUB]]=0, "-", BS_CONTROLE[[#This Row],[SUB]])</f>
        <v>-</v>
      </c>
      <c r="AO964" s="105">
        <f>BS_CONTROLE[[#This Row],[KM - Inicio]]</f>
        <v>0</v>
      </c>
      <c r="AP964" s="105">
        <f>BS_CONTROLE[[#This Row],[KM - Inicio]]</f>
        <v>0</v>
      </c>
      <c r="AQ964" s="108"/>
      <c r="AR964" s="108"/>
      <c r="AS964" s="108"/>
      <c r="AT964" s="135"/>
      <c r="AU964" s="135"/>
      <c r="AV964" s="13"/>
      <c r="AW964" s="13"/>
      <c r="AX964" s="176" t="str">
        <f>IF(D964="","*",IFERROR(IF(ISODD(COUNT(AR964:AW964)),"ERRO",SUM((AS964-AR964),(AU964-AT964),(AW964-AV964))),"ERRO"))</f>
        <v>*</v>
      </c>
      <c r="AY964" s="153"/>
      <c r="AZ964" s="109"/>
      <c r="BA964" s="9" t="str">
        <f>IFERROR(_xlfn.XLOOKUP(AH964, BS_ATIVIDADE[ATIVIDADE],BS_ATIVIDADE[UNIDADE] ), "*")</f>
        <v>*</v>
      </c>
      <c r="BB964" s="12" t="str" cm="1">
        <f t="array" ref="BB9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4" s="12" t="str" cm="1">
        <f t="array" ref="BC9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4" s="10" t="str" cm="1">
        <f t="array" ref="BD9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4" s="150"/>
      <c r="BF964" s="15"/>
      <c r="BG964" s="16"/>
      <c r="BH964" s="16"/>
      <c r="BI964" s="16"/>
      <c r="BJ964" s="17"/>
      <c r="BK964" s="15"/>
      <c r="BL964" s="130"/>
      <c r="BM964" s="130"/>
      <c r="BN964" s="130"/>
      <c r="BO964" s="17"/>
      <c r="BP964" s="11" t="str">
        <f t="shared" si="51"/>
        <v>Aderente</v>
      </c>
      <c r="BQ964" s="18" t="str">
        <f>IF(OR(B964="",E964=""),"*",AX964/O964)</f>
        <v>*</v>
      </c>
      <c r="BR964" s="18" t="str">
        <f>IF(OR(B964="",E964=""),"*",AZ964/P964)</f>
        <v>*</v>
      </c>
      <c r="BS964" s="210" t="str">
        <f t="shared" si="52"/>
        <v/>
      </c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</row>
    <row r="965" spans="1:122">
      <c r="A965" s="45" t="str">
        <f t="shared" si="50"/>
        <v/>
      </c>
      <c r="B965" s="102"/>
      <c r="C965" s="134" t="str">
        <f>IF(BS_CONTROLE[[#This Row],[DATA]]="","",WEEKNUM(BS_CONTROLE[[#This Row],[DATA]]))</f>
        <v/>
      </c>
      <c r="D965" s="104"/>
      <c r="E965" s="126"/>
      <c r="F965" s="142" t="str">
        <f>IF(D965="","*",VLOOKUP(E965,BS_ATIVIDADE[],3,FALSE))</f>
        <v>*</v>
      </c>
      <c r="G965" s="106"/>
      <c r="H965" s="106"/>
      <c r="I965" s="105"/>
      <c r="J965" s="105"/>
      <c r="K965" s="105"/>
      <c r="L965" s="127" t="str" cm="1">
        <f t="array" ref="L9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5" s="127" t="str" cm="1">
        <f t="array" ref="M9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5" s="106"/>
      <c r="O965" s="106"/>
      <c r="P965" s="105"/>
      <c r="Q965" s="9" t="str">
        <f>IF(E965=0, "*", IFERROR(_xlfn.XLOOKUP(E965, BS_ATIVIDADE[ATIVIDADE], BS_ATIVIDADE[UNIDADE]), "*"))</f>
        <v>*</v>
      </c>
      <c r="R965" s="128" t="str" cm="1">
        <f t="array" ref="R9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5" s="128" t="str" cm="1">
        <f t="array" ref="S9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5" s="10" t="str" cm="1">
        <f t="array" ref="T9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5" s="105"/>
      <c r="V965" s="151"/>
      <c r="W965" s="104"/>
      <c r="X965" s="129"/>
      <c r="Y965" s="104"/>
      <c r="Z965" s="105"/>
      <c r="AA965" s="103"/>
      <c r="AB965" s="152"/>
      <c r="AC965" s="107"/>
      <c r="AD965" s="105"/>
      <c r="AE965" s="105"/>
      <c r="AF965" s="105"/>
      <c r="AG965" s="14"/>
      <c r="AH965" s="126" t="str">
        <f>IF(BS_CONTROLE[[#This Row],[Atividade]]=0, "-", BS_CONTROLE[[#This Row],[Atividade]])</f>
        <v>-</v>
      </c>
      <c r="AI965" s="8" t="str">
        <f>IF(BS_CONTROLE[[#This Row],[Atividade]]=0, "-", BS_CONTROLE[[#This Row],[Atividade]])</f>
        <v>-</v>
      </c>
      <c r="AJ965" s="30">
        <f>BS_CONTROLE[[#This Row],[Local - Partida]]</f>
        <v>0</v>
      </c>
      <c r="AK965" s="30">
        <f>BS_CONTROLE[[#This Row],[Local - Encerramento]]</f>
        <v>0</v>
      </c>
      <c r="AL965" s="105" t="str">
        <f>IF(BS_CONTROLE[[#This Row],[Entre - Estações]]=0, "-", BS_CONTROLE[[#This Row],[Entre - Estações]])</f>
        <v>-</v>
      </c>
      <c r="AM965" s="105" t="str">
        <f>IF(BS_CONTROLE[[#This Row],[SB]]=0, "-", BS_CONTROLE[[#This Row],[SB]])</f>
        <v>-</v>
      </c>
      <c r="AN965" s="105" t="str">
        <f>IF(BS_CONTROLE[[#This Row],[SUB]]=0, "-", BS_CONTROLE[[#This Row],[SUB]])</f>
        <v>-</v>
      </c>
      <c r="AO965" s="105">
        <f>BS_CONTROLE[[#This Row],[KM - Inicio]]</f>
        <v>0</v>
      </c>
      <c r="AP965" s="105">
        <f>BS_CONTROLE[[#This Row],[KM - Inicio]]</f>
        <v>0</v>
      </c>
      <c r="AQ965" s="108"/>
      <c r="AR965" s="108"/>
      <c r="AS965" s="108"/>
      <c r="AT965" s="135"/>
      <c r="AU965" s="135"/>
      <c r="AV965" s="13"/>
      <c r="AW965" s="13"/>
      <c r="AX965" s="176" t="str">
        <f>IF(D965="","*",IFERROR(IF(ISODD(COUNT(AR965:AW965)),"ERRO",SUM((AS965-AR965),(AU965-AT965),(AW965-AV965))),"ERRO"))</f>
        <v>*</v>
      </c>
      <c r="AY965" s="153"/>
      <c r="AZ965" s="109"/>
      <c r="BA965" s="9" t="str">
        <f>IFERROR(_xlfn.XLOOKUP(AH965, BS_ATIVIDADE[ATIVIDADE],BS_ATIVIDADE[UNIDADE] ), "*")</f>
        <v>*</v>
      </c>
      <c r="BB965" s="12" t="str" cm="1">
        <f t="array" ref="BB9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5" s="12" t="str" cm="1">
        <f t="array" ref="BC9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5" s="10" t="str" cm="1">
        <f t="array" ref="BD9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5" s="150"/>
      <c r="BF965" s="15"/>
      <c r="BG965" s="16"/>
      <c r="BH965" s="16"/>
      <c r="BI965" s="16"/>
      <c r="BJ965" s="17"/>
      <c r="BK965" s="15"/>
      <c r="BL965" s="130"/>
      <c r="BM965" s="130"/>
      <c r="BN965" s="130"/>
      <c r="BO965" s="17"/>
      <c r="BP965" s="11" t="str">
        <f t="shared" si="51"/>
        <v>Aderente</v>
      </c>
      <c r="BQ965" s="18" t="str">
        <f>IF(OR(B965="",E965=""),"*",AX965/O965)</f>
        <v>*</v>
      </c>
      <c r="BR965" s="18" t="str">
        <f>IF(OR(B965="",E965=""),"*",AZ965/P965)</f>
        <v>*</v>
      </c>
      <c r="BS965" s="210" t="str">
        <f t="shared" si="52"/>
        <v/>
      </c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</row>
    <row r="966" spans="1:122">
      <c r="A966" s="45" t="str">
        <f t="shared" si="50"/>
        <v/>
      </c>
      <c r="B966" s="102"/>
      <c r="C966" s="134" t="str">
        <f>IF(BS_CONTROLE[[#This Row],[DATA]]="","",WEEKNUM(BS_CONTROLE[[#This Row],[DATA]]))</f>
        <v/>
      </c>
      <c r="D966" s="104"/>
      <c r="E966" s="126"/>
      <c r="F966" s="142" t="str">
        <f>IF(D966="","*",VLOOKUP(E966,BS_ATIVIDADE[],3,FALSE))</f>
        <v>*</v>
      </c>
      <c r="G966" s="106"/>
      <c r="H966" s="106"/>
      <c r="I966" s="105"/>
      <c r="J966" s="105"/>
      <c r="K966" s="105"/>
      <c r="L966" s="127" t="str" cm="1">
        <f t="array" ref="L9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6" s="127" t="str" cm="1">
        <f t="array" ref="M9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6" s="106"/>
      <c r="O966" s="106"/>
      <c r="P966" s="105"/>
      <c r="Q966" s="9" t="str">
        <f>IF(E966=0, "*", IFERROR(_xlfn.XLOOKUP(E966, BS_ATIVIDADE[ATIVIDADE], BS_ATIVIDADE[UNIDADE]), "*"))</f>
        <v>*</v>
      </c>
      <c r="R966" s="128" t="str" cm="1">
        <f t="array" ref="R9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6" s="128" t="str" cm="1">
        <f t="array" ref="S9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6" s="10" t="str" cm="1">
        <f t="array" ref="T9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6" s="105"/>
      <c r="V966" s="151"/>
      <c r="W966" s="104"/>
      <c r="X966" s="129"/>
      <c r="Y966" s="104"/>
      <c r="Z966" s="105"/>
      <c r="AA966" s="103"/>
      <c r="AB966" s="152"/>
      <c r="AC966" s="107"/>
      <c r="AD966" s="105"/>
      <c r="AE966" s="105"/>
      <c r="AF966" s="105"/>
      <c r="AG966" s="14"/>
      <c r="AH966" s="126" t="str">
        <f>IF(BS_CONTROLE[[#This Row],[Atividade]]=0, "-", BS_CONTROLE[[#This Row],[Atividade]])</f>
        <v>-</v>
      </c>
      <c r="AI966" s="8" t="str">
        <f>IF(BS_CONTROLE[[#This Row],[Atividade]]=0, "-", BS_CONTROLE[[#This Row],[Atividade]])</f>
        <v>-</v>
      </c>
      <c r="AJ966" s="30">
        <f>BS_CONTROLE[[#This Row],[Local - Partida]]</f>
        <v>0</v>
      </c>
      <c r="AK966" s="30">
        <f>BS_CONTROLE[[#This Row],[Local - Encerramento]]</f>
        <v>0</v>
      </c>
      <c r="AL966" s="105" t="str">
        <f>IF(BS_CONTROLE[[#This Row],[Entre - Estações]]=0, "-", BS_CONTROLE[[#This Row],[Entre - Estações]])</f>
        <v>-</v>
      </c>
      <c r="AM966" s="105" t="str">
        <f>IF(BS_CONTROLE[[#This Row],[SB]]=0, "-", BS_CONTROLE[[#This Row],[SB]])</f>
        <v>-</v>
      </c>
      <c r="AN966" s="105" t="str">
        <f>IF(BS_CONTROLE[[#This Row],[SUB]]=0, "-", BS_CONTROLE[[#This Row],[SUB]])</f>
        <v>-</v>
      </c>
      <c r="AO966" s="105">
        <f>BS_CONTROLE[[#This Row],[KM - Inicio]]</f>
        <v>0</v>
      </c>
      <c r="AP966" s="105">
        <f>BS_CONTROLE[[#This Row],[KM - Inicio]]</f>
        <v>0</v>
      </c>
      <c r="AQ966" s="108"/>
      <c r="AR966" s="108"/>
      <c r="AS966" s="108"/>
      <c r="AT966" s="135"/>
      <c r="AU966" s="135"/>
      <c r="AV966" s="13"/>
      <c r="AW966" s="13"/>
      <c r="AX966" s="176" t="str">
        <f>IF(D966="","*",IFERROR(IF(ISODD(COUNT(AR966:AW966)),"ERRO",SUM((AS966-AR966),(AU966-AT966),(AW966-AV966))),"ERRO"))</f>
        <v>*</v>
      </c>
      <c r="AY966" s="153"/>
      <c r="AZ966" s="109"/>
      <c r="BA966" s="9" t="str">
        <f>IFERROR(_xlfn.XLOOKUP(AH966, BS_ATIVIDADE[ATIVIDADE],BS_ATIVIDADE[UNIDADE] ), "*")</f>
        <v>*</v>
      </c>
      <c r="BB966" s="12" t="str" cm="1">
        <f t="array" ref="BB9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6" s="12" t="str" cm="1">
        <f t="array" ref="BC9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6" s="10" t="str" cm="1">
        <f t="array" ref="BD9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6" s="150"/>
      <c r="BF966" s="15"/>
      <c r="BG966" s="16"/>
      <c r="BH966" s="16"/>
      <c r="BI966" s="16"/>
      <c r="BJ966" s="17"/>
      <c r="BK966" s="15"/>
      <c r="BL966" s="130"/>
      <c r="BM966" s="130"/>
      <c r="BN966" s="130"/>
      <c r="BO966" s="17"/>
      <c r="BP966" s="11" t="str">
        <f t="shared" si="51"/>
        <v>Aderente</v>
      </c>
      <c r="BQ966" s="18" t="str">
        <f>IF(OR(B966="",E966=""),"*",AX966/O966)</f>
        <v>*</v>
      </c>
      <c r="BR966" s="18" t="str">
        <f>IF(OR(B966="",E966=""),"*",AZ966/P966)</f>
        <v>*</v>
      </c>
      <c r="BS966" s="210" t="str">
        <f t="shared" si="52"/>
        <v/>
      </c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</row>
    <row r="967" spans="1:122">
      <c r="A967" s="45" t="str">
        <f t="shared" si="50"/>
        <v/>
      </c>
      <c r="B967" s="102"/>
      <c r="C967" s="134" t="str">
        <f>IF(BS_CONTROLE[[#This Row],[DATA]]="","",WEEKNUM(BS_CONTROLE[[#This Row],[DATA]]))</f>
        <v/>
      </c>
      <c r="D967" s="104"/>
      <c r="E967" s="126"/>
      <c r="F967" s="142" t="str">
        <f>IF(D967="","*",VLOOKUP(E967,BS_ATIVIDADE[],3,FALSE))</f>
        <v>*</v>
      </c>
      <c r="G967" s="106"/>
      <c r="H967" s="106"/>
      <c r="I967" s="105"/>
      <c r="J967" s="105"/>
      <c r="K967" s="105"/>
      <c r="L967" s="127" t="str" cm="1">
        <f t="array" ref="L9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7" s="127" t="str" cm="1">
        <f t="array" ref="M9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7" s="106"/>
      <c r="O967" s="106"/>
      <c r="P967" s="105"/>
      <c r="Q967" s="9" t="str">
        <f>IF(E967=0, "*", IFERROR(_xlfn.XLOOKUP(E967, BS_ATIVIDADE[ATIVIDADE], BS_ATIVIDADE[UNIDADE]), "*"))</f>
        <v>*</v>
      </c>
      <c r="R967" s="128" t="str" cm="1">
        <f t="array" ref="R9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7" s="128" t="str" cm="1">
        <f t="array" ref="S9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7" s="10" t="str" cm="1">
        <f t="array" ref="T9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7" s="105"/>
      <c r="V967" s="151"/>
      <c r="W967" s="104"/>
      <c r="X967" s="129"/>
      <c r="Y967" s="104"/>
      <c r="Z967" s="105"/>
      <c r="AA967" s="103"/>
      <c r="AB967" s="152"/>
      <c r="AC967" s="107"/>
      <c r="AD967" s="105"/>
      <c r="AE967" s="105"/>
      <c r="AF967" s="105"/>
      <c r="AG967" s="14"/>
      <c r="AH967" s="126" t="str">
        <f>IF(BS_CONTROLE[[#This Row],[Atividade]]=0, "-", BS_CONTROLE[[#This Row],[Atividade]])</f>
        <v>-</v>
      </c>
      <c r="AI967" s="8" t="str">
        <f>IF(BS_CONTROLE[[#This Row],[Atividade]]=0, "-", BS_CONTROLE[[#This Row],[Atividade]])</f>
        <v>-</v>
      </c>
      <c r="AJ967" s="30">
        <f>BS_CONTROLE[[#This Row],[Local - Partida]]</f>
        <v>0</v>
      </c>
      <c r="AK967" s="30">
        <f>BS_CONTROLE[[#This Row],[Local - Encerramento]]</f>
        <v>0</v>
      </c>
      <c r="AL967" s="105" t="str">
        <f>IF(BS_CONTROLE[[#This Row],[Entre - Estações]]=0, "-", BS_CONTROLE[[#This Row],[Entre - Estações]])</f>
        <v>-</v>
      </c>
      <c r="AM967" s="105" t="str">
        <f>IF(BS_CONTROLE[[#This Row],[SB]]=0, "-", BS_CONTROLE[[#This Row],[SB]])</f>
        <v>-</v>
      </c>
      <c r="AN967" s="105" t="str">
        <f>IF(BS_CONTROLE[[#This Row],[SUB]]=0, "-", BS_CONTROLE[[#This Row],[SUB]])</f>
        <v>-</v>
      </c>
      <c r="AO967" s="105">
        <f>BS_CONTROLE[[#This Row],[KM - Inicio]]</f>
        <v>0</v>
      </c>
      <c r="AP967" s="105">
        <f>BS_CONTROLE[[#This Row],[KM - Inicio]]</f>
        <v>0</v>
      </c>
      <c r="AQ967" s="108"/>
      <c r="AR967" s="108"/>
      <c r="AS967" s="108"/>
      <c r="AT967" s="135"/>
      <c r="AU967" s="135"/>
      <c r="AV967" s="13"/>
      <c r="AW967" s="13"/>
      <c r="AX967" s="176" t="str">
        <f>IF(D967="","*",IFERROR(IF(ISODD(COUNT(AR967:AW967)),"ERRO",SUM((AS967-AR967),(AU967-AT967),(AW967-AV967))),"ERRO"))</f>
        <v>*</v>
      </c>
      <c r="AY967" s="153"/>
      <c r="AZ967" s="109"/>
      <c r="BA967" s="9" t="str">
        <f>IFERROR(_xlfn.XLOOKUP(AH967, BS_ATIVIDADE[ATIVIDADE],BS_ATIVIDADE[UNIDADE] ), "*")</f>
        <v>*</v>
      </c>
      <c r="BB967" s="12" t="str" cm="1">
        <f t="array" ref="BB9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7" s="12" t="str" cm="1">
        <f t="array" ref="BC9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7" s="10" t="str" cm="1">
        <f t="array" ref="BD9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7" s="150"/>
      <c r="BF967" s="15"/>
      <c r="BG967" s="16"/>
      <c r="BH967" s="16"/>
      <c r="BI967" s="16"/>
      <c r="BJ967" s="17"/>
      <c r="BK967" s="15"/>
      <c r="BL967" s="130"/>
      <c r="BM967" s="130"/>
      <c r="BN967" s="130"/>
      <c r="BO967" s="17"/>
      <c r="BP967" s="11" t="str">
        <f t="shared" si="51"/>
        <v>Aderente</v>
      </c>
      <c r="BQ967" s="18" t="str">
        <f>IF(OR(B967="",E967=""),"*",AX967/O967)</f>
        <v>*</v>
      </c>
      <c r="BR967" s="18" t="str">
        <f>IF(OR(B967="",E967=""),"*",AZ967/P967)</f>
        <v>*</v>
      </c>
      <c r="BS967" s="210" t="str">
        <f t="shared" si="52"/>
        <v/>
      </c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</row>
    <row r="968" spans="1:122">
      <c r="A968" s="45" t="str">
        <f t="shared" si="50"/>
        <v/>
      </c>
      <c r="B968" s="102"/>
      <c r="C968" s="134" t="str">
        <f>IF(BS_CONTROLE[[#This Row],[DATA]]="","",WEEKNUM(BS_CONTROLE[[#This Row],[DATA]]))</f>
        <v/>
      </c>
      <c r="D968" s="104"/>
      <c r="E968" s="126"/>
      <c r="F968" s="142" t="str">
        <f>IF(D968="","*",VLOOKUP(E968,BS_ATIVIDADE[],3,FALSE))</f>
        <v>*</v>
      </c>
      <c r="G968" s="106"/>
      <c r="H968" s="106"/>
      <c r="I968" s="105"/>
      <c r="J968" s="105"/>
      <c r="K968" s="105"/>
      <c r="L968" s="127" t="str" cm="1">
        <f t="array" ref="L9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8" s="127" t="str" cm="1">
        <f t="array" ref="M9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8" s="106"/>
      <c r="O968" s="106"/>
      <c r="P968" s="105"/>
      <c r="Q968" s="9" t="str">
        <f>IF(E968=0, "*", IFERROR(_xlfn.XLOOKUP(E968, BS_ATIVIDADE[ATIVIDADE], BS_ATIVIDADE[UNIDADE]), "*"))</f>
        <v>*</v>
      </c>
      <c r="R968" s="128" t="str" cm="1">
        <f t="array" ref="R9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8" s="128" t="str" cm="1">
        <f t="array" ref="S9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8" s="10" t="str" cm="1">
        <f t="array" ref="T9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8" s="105"/>
      <c r="V968" s="151"/>
      <c r="W968" s="104"/>
      <c r="X968" s="129"/>
      <c r="Y968" s="104"/>
      <c r="Z968" s="105"/>
      <c r="AA968" s="103"/>
      <c r="AB968" s="152"/>
      <c r="AC968" s="107"/>
      <c r="AD968" s="105"/>
      <c r="AE968" s="105"/>
      <c r="AF968" s="105"/>
      <c r="AG968" s="14"/>
      <c r="AH968" s="126" t="str">
        <f>IF(BS_CONTROLE[[#This Row],[Atividade]]=0, "-", BS_CONTROLE[[#This Row],[Atividade]])</f>
        <v>-</v>
      </c>
      <c r="AI968" s="8" t="str">
        <f>IF(BS_CONTROLE[[#This Row],[Atividade]]=0, "-", BS_CONTROLE[[#This Row],[Atividade]])</f>
        <v>-</v>
      </c>
      <c r="AJ968" s="30">
        <f>BS_CONTROLE[[#This Row],[Local - Partida]]</f>
        <v>0</v>
      </c>
      <c r="AK968" s="30">
        <f>BS_CONTROLE[[#This Row],[Local - Encerramento]]</f>
        <v>0</v>
      </c>
      <c r="AL968" s="105" t="str">
        <f>IF(BS_CONTROLE[[#This Row],[Entre - Estações]]=0, "-", BS_CONTROLE[[#This Row],[Entre - Estações]])</f>
        <v>-</v>
      </c>
      <c r="AM968" s="105" t="str">
        <f>IF(BS_CONTROLE[[#This Row],[SB]]=0, "-", BS_CONTROLE[[#This Row],[SB]])</f>
        <v>-</v>
      </c>
      <c r="AN968" s="105" t="str">
        <f>IF(BS_CONTROLE[[#This Row],[SUB]]=0, "-", BS_CONTROLE[[#This Row],[SUB]])</f>
        <v>-</v>
      </c>
      <c r="AO968" s="105">
        <f>BS_CONTROLE[[#This Row],[KM - Inicio]]</f>
        <v>0</v>
      </c>
      <c r="AP968" s="105">
        <f>BS_CONTROLE[[#This Row],[KM - Inicio]]</f>
        <v>0</v>
      </c>
      <c r="AQ968" s="108"/>
      <c r="AR968" s="108"/>
      <c r="AS968" s="108"/>
      <c r="AT968" s="135"/>
      <c r="AU968" s="135"/>
      <c r="AV968" s="13"/>
      <c r="AW968" s="13"/>
      <c r="AX968" s="176" t="str">
        <f>IF(D968="","*",IFERROR(IF(ISODD(COUNT(AR968:AW968)),"ERRO",SUM((AS968-AR968),(AU968-AT968),(AW968-AV968))),"ERRO"))</f>
        <v>*</v>
      </c>
      <c r="AY968" s="153"/>
      <c r="AZ968" s="109"/>
      <c r="BA968" s="9" t="str">
        <f>IFERROR(_xlfn.XLOOKUP(AH968, BS_ATIVIDADE[ATIVIDADE],BS_ATIVIDADE[UNIDADE] ), "*")</f>
        <v>*</v>
      </c>
      <c r="BB968" s="12" t="str" cm="1">
        <f t="array" ref="BB9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8" s="12" t="str" cm="1">
        <f t="array" ref="BC9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8" s="10" t="str" cm="1">
        <f t="array" ref="BD9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8" s="150"/>
      <c r="BF968" s="15"/>
      <c r="BG968" s="16"/>
      <c r="BH968" s="16"/>
      <c r="BI968" s="16"/>
      <c r="BJ968" s="17"/>
      <c r="BK968" s="15"/>
      <c r="BL968" s="130"/>
      <c r="BM968" s="130"/>
      <c r="BN968" s="130"/>
      <c r="BO968" s="17"/>
      <c r="BP968" s="11" t="str">
        <f t="shared" si="51"/>
        <v>Aderente</v>
      </c>
      <c r="BQ968" s="18" t="str">
        <f>IF(OR(B968="",E968=""),"*",AX968/O968)</f>
        <v>*</v>
      </c>
      <c r="BR968" s="18" t="str">
        <f>IF(OR(B968="",E968=""),"*",AZ968/P968)</f>
        <v>*</v>
      </c>
      <c r="BS968" s="210" t="str">
        <f t="shared" si="52"/>
        <v/>
      </c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</row>
    <row r="969" spans="1:122">
      <c r="A969" s="45" t="str">
        <f t="shared" si="50"/>
        <v/>
      </c>
      <c r="B969" s="102"/>
      <c r="C969" s="134" t="str">
        <f>IF(BS_CONTROLE[[#This Row],[DATA]]="","",WEEKNUM(BS_CONTROLE[[#This Row],[DATA]]))</f>
        <v/>
      </c>
      <c r="D969" s="104"/>
      <c r="E969" s="126"/>
      <c r="F969" s="142" t="str">
        <f>IF(D969="","*",VLOOKUP(E969,BS_ATIVIDADE[],3,FALSE))</f>
        <v>*</v>
      </c>
      <c r="G969" s="106"/>
      <c r="H969" s="106"/>
      <c r="I969" s="105"/>
      <c r="J969" s="105"/>
      <c r="K969" s="105"/>
      <c r="L969" s="127" t="str" cm="1">
        <f t="array" ref="L9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69" s="127" t="str" cm="1">
        <f t="array" ref="M9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69" s="106"/>
      <c r="O969" s="106"/>
      <c r="P969" s="105"/>
      <c r="Q969" s="9" t="str">
        <f>IF(E969=0, "*", IFERROR(_xlfn.XLOOKUP(E969, BS_ATIVIDADE[ATIVIDADE], BS_ATIVIDADE[UNIDADE]), "*"))</f>
        <v>*</v>
      </c>
      <c r="R969" s="128" t="str" cm="1">
        <f t="array" ref="R9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69" s="128" t="str" cm="1">
        <f t="array" ref="S9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69" s="10" t="str" cm="1">
        <f t="array" ref="T9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69" s="105"/>
      <c r="V969" s="151"/>
      <c r="W969" s="104"/>
      <c r="X969" s="129"/>
      <c r="Y969" s="104"/>
      <c r="Z969" s="105"/>
      <c r="AA969" s="103"/>
      <c r="AB969" s="152"/>
      <c r="AC969" s="107"/>
      <c r="AD969" s="105"/>
      <c r="AE969" s="105"/>
      <c r="AF969" s="105"/>
      <c r="AG969" s="14"/>
      <c r="AH969" s="126" t="str">
        <f>IF(BS_CONTROLE[[#This Row],[Atividade]]=0, "-", BS_CONTROLE[[#This Row],[Atividade]])</f>
        <v>-</v>
      </c>
      <c r="AI969" s="8" t="str">
        <f>IF(BS_CONTROLE[[#This Row],[Atividade]]=0, "-", BS_CONTROLE[[#This Row],[Atividade]])</f>
        <v>-</v>
      </c>
      <c r="AJ969" s="30">
        <f>BS_CONTROLE[[#This Row],[Local - Partida]]</f>
        <v>0</v>
      </c>
      <c r="AK969" s="30">
        <f>BS_CONTROLE[[#This Row],[Local - Encerramento]]</f>
        <v>0</v>
      </c>
      <c r="AL969" s="105" t="str">
        <f>IF(BS_CONTROLE[[#This Row],[Entre - Estações]]=0, "-", BS_CONTROLE[[#This Row],[Entre - Estações]])</f>
        <v>-</v>
      </c>
      <c r="AM969" s="105" t="str">
        <f>IF(BS_CONTROLE[[#This Row],[SB]]=0, "-", BS_CONTROLE[[#This Row],[SB]])</f>
        <v>-</v>
      </c>
      <c r="AN969" s="105" t="str">
        <f>IF(BS_CONTROLE[[#This Row],[SUB]]=0, "-", BS_CONTROLE[[#This Row],[SUB]])</f>
        <v>-</v>
      </c>
      <c r="AO969" s="105">
        <f>BS_CONTROLE[[#This Row],[KM - Inicio]]</f>
        <v>0</v>
      </c>
      <c r="AP969" s="105">
        <f>BS_CONTROLE[[#This Row],[KM - Inicio]]</f>
        <v>0</v>
      </c>
      <c r="AQ969" s="108"/>
      <c r="AR969" s="108"/>
      <c r="AS969" s="108"/>
      <c r="AT969" s="135"/>
      <c r="AU969" s="135"/>
      <c r="AV969" s="13"/>
      <c r="AW969" s="13"/>
      <c r="AX969" s="176" t="str">
        <f>IF(D969="","*",IFERROR(IF(ISODD(COUNT(AR969:AW969)),"ERRO",SUM((AS969-AR969),(AU969-AT969),(AW969-AV969))),"ERRO"))</f>
        <v>*</v>
      </c>
      <c r="AY969" s="153"/>
      <c r="AZ969" s="109"/>
      <c r="BA969" s="9" t="str">
        <f>IFERROR(_xlfn.XLOOKUP(AH969, BS_ATIVIDADE[ATIVIDADE],BS_ATIVIDADE[UNIDADE] ), "*")</f>
        <v>*</v>
      </c>
      <c r="BB969" s="12" t="str" cm="1">
        <f t="array" ref="BB9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69" s="12" t="str" cm="1">
        <f t="array" ref="BC9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69" s="10" t="str" cm="1">
        <f t="array" ref="BD9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69" s="150"/>
      <c r="BF969" s="15"/>
      <c r="BG969" s="16"/>
      <c r="BH969" s="16"/>
      <c r="BI969" s="16"/>
      <c r="BJ969" s="17"/>
      <c r="BK969" s="15"/>
      <c r="BL969" s="130"/>
      <c r="BM969" s="130"/>
      <c r="BN969" s="130"/>
      <c r="BO969" s="17"/>
      <c r="BP969" s="11" t="str">
        <f t="shared" si="51"/>
        <v>Aderente</v>
      </c>
      <c r="BQ969" s="18" t="str">
        <f>IF(OR(B969="",E969=""),"*",AX969/O969)</f>
        <v>*</v>
      </c>
      <c r="BR969" s="18" t="str">
        <f>IF(OR(B969="",E969=""),"*",AZ969/P969)</f>
        <v>*</v>
      </c>
      <c r="BS969" s="210" t="str">
        <f t="shared" si="52"/>
        <v/>
      </c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</row>
    <row r="970" spans="1:122">
      <c r="A970" s="45" t="str">
        <f t="shared" si="50"/>
        <v/>
      </c>
      <c r="B970" s="102"/>
      <c r="C970" s="134" t="str">
        <f>IF(BS_CONTROLE[[#This Row],[DATA]]="","",WEEKNUM(BS_CONTROLE[[#This Row],[DATA]]))</f>
        <v/>
      </c>
      <c r="D970" s="104"/>
      <c r="E970" s="126"/>
      <c r="F970" s="142" t="str">
        <f>IF(D970="","*",VLOOKUP(E970,BS_ATIVIDADE[],3,FALSE))</f>
        <v>*</v>
      </c>
      <c r="G970" s="106"/>
      <c r="H970" s="106"/>
      <c r="I970" s="105"/>
      <c r="J970" s="105"/>
      <c r="K970" s="105"/>
      <c r="L970" s="127" t="str" cm="1">
        <f t="array" ref="L9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0" s="127" t="str" cm="1">
        <f t="array" ref="M9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0" s="106"/>
      <c r="O970" s="106"/>
      <c r="P970" s="105"/>
      <c r="Q970" s="9" t="str">
        <f>IF(E970=0, "*", IFERROR(_xlfn.XLOOKUP(E970, BS_ATIVIDADE[ATIVIDADE], BS_ATIVIDADE[UNIDADE]), "*"))</f>
        <v>*</v>
      </c>
      <c r="R970" s="128" t="str" cm="1">
        <f t="array" ref="R9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0" s="128" t="str" cm="1">
        <f t="array" ref="S9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0" s="10" t="str" cm="1">
        <f t="array" ref="T9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0" s="105"/>
      <c r="V970" s="151"/>
      <c r="W970" s="104"/>
      <c r="X970" s="129"/>
      <c r="Y970" s="104"/>
      <c r="Z970" s="105"/>
      <c r="AA970" s="103"/>
      <c r="AB970" s="152"/>
      <c r="AC970" s="107"/>
      <c r="AD970" s="105"/>
      <c r="AE970" s="105"/>
      <c r="AF970" s="105"/>
      <c r="AG970" s="14"/>
      <c r="AH970" s="126" t="str">
        <f>IF(BS_CONTROLE[[#This Row],[Atividade]]=0, "-", BS_CONTROLE[[#This Row],[Atividade]])</f>
        <v>-</v>
      </c>
      <c r="AI970" s="8" t="str">
        <f>IF(BS_CONTROLE[[#This Row],[Atividade]]=0, "-", BS_CONTROLE[[#This Row],[Atividade]])</f>
        <v>-</v>
      </c>
      <c r="AJ970" s="30">
        <f>BS_CONTROLE[[#This Row],[Local - Partida]]</f>
        <v>0</v>
      </c>
      <c r="AK970" s="30">
        <f>BS_CONTROLE[[#This Row],[Local - Encerramento]]</f>
        <v>0</v>
      </c>
      <c r="AL970" s="105" t="str">
        <f>IF(BS_CONTROLE[[#This Row],[Entre - Estações]]=0, "-", BS_CONTROLE[[#This Row],[Entre - Estações]])</f>
        <v>-</v>
      </c>
      <c r="AM970" s="105" t="str">
        <f>IF(BS_CONTROLE[[#This Row],[SB]]=0, "-", BS_CONTROLE[[#This Row],[SB]])</f>
        <v>-</v>
      </c>
      <c r="AN970" s="105" t="str">
        <f>IF(BS_CONTROLE[[#This Row],[SUB]]=0, "-", BS_CONTROLE[[#This Row],[SUB]])</f>
        <v>-</v>
      </c>
      <c r="AO970" s="105">
        <f>BS_CONTROLE[[#This Row],[KM - Inicio]]</f>
        <v>0</v>
      </c>
      <c r="AP970" s="105">
        <f>BS_CONTROLE[[#This Row],[KM - Inicio]]</f>
        <v>0</v>
      </c>
      <c r="AQ970" s="108"/>
      <c r="AR970" s="108"/>
      <c r="AS970" s="108"/>
      <c r="AT970" s="135"/>
      <c r="AU970" s="135"/>
      <c r="AV970" s="13"/>
      <c r="AW970" s="13"/>
      <c r="AX970" s="176" t="str">
        <f>IF(D970="","*",IFERROR(IF(ISODD(COUNT(AR970:AW970)),"ERRO",SUM((AS970-AR970),(AU970-AT970),(AW970-AV970))),"ERRO"))</f>
        <v>*</v>
      </c>
      <c r="AY970" s="153"/>
      <c r="AZ970" s="109"/>
      <c r="BA970" s="9" t="str">
        <f>IFERROR(_xlfn.XLOOKUP(AH970, BS_ATIVIDADE[ATIVIDADE],BS_ATIVIDADE[UNIDADE] ), "*")</f>
        <v>*</v>
      </c>
      <c r="BB970" s="12" t="str" cm="1">
        <f t="array" ref="BB9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0" s="12" t="str" cm="1">
        <f t="array" ref="BC9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0" s="10" t="str" cm="1">
        <f t="array" ref="BD9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0" s="150"/>
      <c r="BF970" s="15"/>
      <c r="BG970" s="16"/>
      <c r="BH970" s="16"/>
      <c r="BI970" s="16"/>
      <c r="BJ970" s="17"/>
      <c r="BK970" s="15"/>
      <c r="BL970" s="130"/>
      <c r="BM970" s="130"/>
      <c r="BN970" s="130"/>
      <c r="BO970" s="17"/>
      <c r="BP970" s="11" t="str">
        <f t="shared" si="51"/>
        <v>Aderente</v>
      </c>
      <c r="BQ970" s="18" t="str">
        <f>IF(OR(B970="",E970=""),"*",AX970/O970)</f>
        <v>*</v>
      </c>
      <c r="BR970" s="18" t="str">
        <f>IF(OR(B970="",E970=""),"*",AZ970/P970)</f>
        <v>*</v>
      </c>
      <c r="BS970" s="210" t="str">
        <f t="shared" si="52"/>
        <v/>
      </c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</row>
    <row r="971" spans="1:122">
      <c r="A971" s="45" t="str">
        <f t="shared" si="50"/>
        <v/>
      </c>
      <c r="B971" s="102"/>
      <c r="C971" s="134" t="str">
        <f>IF(BS_CONTROLE[[#This Row],[DATA]]="","",WEEKNUM(BS_CONTROLE[[#This Row],[DATA]]))</f>
        <v/>
      </c>
      <c r="D971" s="104"/>
      <c r="E971" s="126"/>
      <c r="F971" s="142" t="str">
        <f>IF(D971="","*",VLOOKUP(E971,BS_ATIVIDADE[],3,FALSE))</f>
        <v>*</v>
      </c>
      <c r="G971" s="106"/>
      <c r="H971" s="106"/>
      <c r="I971" s="105"/>
      <c r="J971" s="105"/>
      <c r="K971" s="105"/>
      <c r="L971" s="127" t="str" cm="1">
        <f t="array" ref="L9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1" s="127" t="str" cm="1">
        <f t="array" ref="M9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1" s="106"/>
      <c r="O971" s="106"/>
      <c r="P971" s="105"/>
      <c r="Q971" s="9" t="str">
        <f>IF(E971=0, "*", IFERROR(_xlfn.XLOOKUP(E971, BS_ATIVIDADE[ATIVIDADE], BS_ATIVIDADE[UNIDADE]), "*"))</f>
        <v>*</v>
      </c>
      <c r="R971" s="128" t="str" cm="1">
        <f t="array" ref="R9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1" s="128" t="str" cm="1">
        <f t="array" ref="S9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1" s="10" t="str" cm="1">
        <f t="array" ref="T9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1" s="105"/>
      <c r="V971" s="151"/>
      <c r="W971" s="104"/>
      <c r="X971" s="129"/>
      <c r="Y971" s="104"/>
      <c r="Z971" s="105"/>
      <c r="AA971" s="103"/>
      <c r="AB971" s="152"/>
      <c r="AC971" s="107"/>
      <c r="AD971" s="105"/>
      <c r="AE971" s="105"/>
      <c r="AF971" s="105"/>
      <c r="AG971" s="14"/>
      <c r="AH971" s="126" t="str">
        <f>IF(BS_CONTROLE[[#This Row],[Atividade]]=0, "-", BS_CONTROLE[[#This Row],[Atividade]])</f>
        <v>-</v>
      </c>
      <c r="AI971" s="8" t="str">
        <f>IF(BS_CONTROLE[[#This Row],[Atividade]]=0, "-", BS_CONTROLE[[#This Row],[Atividade]])</f>
        <v>-</v>
      </c>
      <c r="AJ971" s="30">
        <f>BS_CONTROLE[[#This Row],[Local - Partida]]</f>
        <v>0</v>
      </c>
      <c r="AK971" s="30">
        <f>BS_CONTROLE[[#This Row],[Local - Encerramento]]</f>
        <v>0</v>
      </c>
      <c r="AL971" s="105" t="str">
        <f>IF(BS_CONTROLE[[#This Row],[Entre - Estações]]=0, "-", BS_CONTROLE[[#This Row],[Entre - Estações]])</f>
        <v>-</v>
      </c>
      <c r="AM971" s="105" t="str">
        <f>IF(BS_CONTROLE[[#This Row],[SB]]=0, "-", BS_CONTROLE[[#This Row],[SB]])</f>
        <v>-</v>
      </c>
      <c r="AN971" s="105" t="str">
        <f>IF(BS_CONTROLE[[#This Row],[SUB]]=0, "-", BS_CONTROLE[[#This Row],[SUB]])</f>
        <v>-</v>
      </c>
      <c r="AO971" s="105">
        <f>BS_CONTROLE[[#This Row],[KM - Inicio]]</f>
        <v>0</v>
      </c>
      <c r="AP971" s="105">
        <f>BS_CONTROLE[[#This Row],[KM - Inicio]]</f>
        <v>0</v>
      </c>
      <c r="AQ971" s="108"/>
      <c r="AR971" s="108"/>
      <c r="AS971" s="108"/>
      <c r="AT971" s="135"/>
      <c r="AU971" s="135"/>
      <c r="AV971" s="13"/>
      <c r="AW971" s="13"/>
      <c r="AX971" s="176" t="str">
        <f>IF(D971="","*",IFERROR(IF(ISODD(COUNT(AR971:AW971)),"ERRO",SUM((AS971-AR971),(AU971-AT971),(AW971-AV971))),"ERRO"))</f>
        <v>*</v>
      </c>
      <c r="AY971" s="153"/>
      <c r="AZ971" s="109"/>
      <c r="BA971" s="9" t="str">
        <f>IFERROR(_xlfn.XLOOKUP(AH971, BS_ATIVIDADE[ATIVIDADE],BS_ATIVIDADE[UNIDADE] ), "*")</f>
        <v>*</v>
      </c>
      <c r="BB971" s="12" t="str" cm="1">
        <f t="array" ref="BB9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1" s="12" t="str" cm="1">
        <f t="array" ref="BC9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1" s="10" t="str" cm="1">
        <f t="array" ref="BD9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1" s="150"/>
      <c r="BF971" s="15"/>
      <c r="BG971" s="16"/>
      <c r="BH971" s="16"/>
      <c r="BI971" s="16"/>
      <c r="BJ971" s="17"/>
      <c r="BK971" s="15"/>
      <c r="BL971" s="130"/>
      <c r="BM971" s="130"/>
      <c r="BN971" s="130"/>
      <c r="BO971" s="17"/>
      <c r="BP971" s="11" t="str">
        <f t="shared" si="51"/>
        <v>Aderente</v>
      </c>
      <c r="BQ971" s="18" t="str">
        <f>IF(OR(B971="",E971=""),"*",AX971/O971)</f>
        <v>*</v>
      </c>
      <c r="BR971" s="18" t="str">
        <f>IF(OR(B971="",E971=""),"*",AZ971/P971)</f>
        <v>*</v>
      </c>
      <c r="BS971" s="210" t="str">
        <f t="shared" si="52"/>
        <v/>
      </c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</row>
    <row r="972" spans="1:122">
      <c r="A972" s="45" t="str">
        <f t="shared" si="50"/>
        <v/>
      </c>
      <c r="B972" s="102"/>
      <c r="C972" s="134" t="str">
        <f>IF(BS_CONTROLE[[#This Row],[DATA]]="","",WEEKNUM(BS_CONTROLE[[#This Row],[DATA]]))</f>
        <v/>
      </c>
      <c r="D972" s="104"/>
      <c r="E972" s="126"/>
      <c r="F972" s="142" t="str">
        <f>IF(D972="","*",VLOOKUP(E972,BS_ATIVIDADE[],3,FALSE))</f>
        <v>*</v>
      </c>
      <c r="G972" s="106"/>
      <c r="H972" s="106"/>
      <c r="I972" s="105"/>
      <c r="J972" s="105"/>
      <c r="K972" s="105"/>
      <c r="L972" s="127" t="str" cm="1">
        <f t="array" ref="L9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2" s="127" t="str" cm="1">
        <f t="array" ref="M9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2" s="106"/>
      <c r="O972" s="106"/>
      <c r="P972" s="105"/>
      <c r="Q972" s="9" t="str">
        <f>IF(E972=0, "*", IFERROR(_xlfn.XLOOKUP(E972, BS_ATIVIDADE[ATIVIDADE], BS_ATIVIDADE[UNIDADE]), "*"))</f>
        <v>*</v>
      </c>
      <c r="R972" s="128" t="str" cm="1">
        <f t="array" ref="R9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2" s="128" t="str" cm="1">
        <f t="array" ref="S9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2" s="10" t="str" cm="1">
        <f t="array" ref="T9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2" s="105"/>
      <c r="V972" s="151"/>
      <c r="W972" s="104"/>
      <c r="X972" s="129"/>
      <c r="Y972" s="104"/>
      <c r="Z972" s="105"/>
      <c r="AA972" s="103"/>
      <c r="AB972" s="152"/>
      <c r="AC972" s="107"/>
      <c r="AD972" s="105"/>
      <c r="AE972" s="105"/>
      <c r="AF972" s="105"/>
      <c r="AG972" s="14"/>
      <c r="AH972" s="126" t="str">
        <f>IF(BS_CONTROLE[[#This Row],[Atividade]]=0, "-", BS_CONTROLE[[#This Row],[Atividade]])</f>
        <v>-</v>
      </c>
      <c r="AI972" s="8" t="str">
        <f>IF(BS_CONTROLE[[#This Row],[Atividade]]=0, "-", BS_CONTROLE[[#This Row],[Atividade]])</f>
        <v>-</v>
      </c>
      <c r="AJ972" s="30">
        <f>BS_CONTROLE[[#This Row],[Local - Partida]]</f>
        <v>0</v>
      </c>
      <c r="AK972" s="30">
        <f>BS_CONTROLE[[#This Row],[Local - Encerramento]]</f>
        <v>0</v>
      </c>
      <c r="AL972" s="105" t="str">
        <f>IF(BS_CONTROLE[[#This Row],[Entre - Estações]]=0, "-", BS_CONTROLE[[#This Row],[Entre - Estações]])</f>
        <v>-</v>
      </c>
      <c r="AM972" s="105" t="str">
        <f>IF(BS_CONTROLE[[#This Row],[SB]]=0, "-", BS_CONTROLE[[#This Row],[SB]])</f>
        <v>-</v>
      </c>
      <c r="AN972" s="105" t="str">
        <f>IF(BS_CONTROLE[[#This Row],[SUB]]=0, "-", BS_CONTROLE[[#This Row],[SUB]])</f>
        <v>-</v>
      </c>
      <c r="AO972" s="105">
        <f>BS_CONTROLE[[#This Row],[KM - Inicio]]</f>
        <v>0</v>
      </c>
      <c r="AP972" s="105">
        <f>BS_CONTROLE[[#This Row],[KM - Inicio]]</f>
        <v>0</v>
      </c>
      <c r="AQ972" s="108"/>
      <c r="AR972" s="108"/>
      <c r="AS972" s="108"/>
      <c r="AT972" s="135"/>
      <c r="AU972" s="135"/>
      <c r="AV972" s="13"/>
      <c r="AW972" s="13"/>
      <c r="AX972" s="176" t="str">
        <f>IF(D972="","*",IFERROR(IF(ISODD(COUNT(AR972:AW972)),"ERRO",SUM((AS972-AR972),(AU972-AT972),(AW972-AV972))),"ERRO"))</f>
        <v>*</v>
      </c>
      <c r="AY972" s="153"/>
      <c r="AZ972" s="109"/>
      <c r="BA972" s="9" t="str">
        <f>IFERROR(_xlfn.XLOOKUP(AH972, BS_ATIVIDADE[ATIVIDADE],BS_ATIVIDADE[UNIDADE] ), "*")</f>
        <v>*</v>
      </c>
      <c r="BB972" s="12" t="str" cm="1">
        <f t="array" ref="BB9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2" s="12" t="str" cm="1">
        <f t="array" ref="BC9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2" s="10" t="str" cm="1">
        <f t="array" ref="BD9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2" s="150"/>
      <c r="BF972" s="15"/>
      <c r="BG972" s="16"/>
      <c r="BH972" s="16"/>
      <c r="BI972" s="16"/>
      <c r="BJ972" s="17"/>
      <c r="BK972" s="15"/>
      <c r="BL972" s="130"/>
      <c r="BM972" s="130"/>
      <c r="BN972" s="130"/>
      <c r="BO972" s="17"/>
      <c r="BP972" s="11" t="str">
        <f t="shared" si="51"/>
        <v>Aderente</v>
      </c>
      <c r="BQ972" s="18" t="str">
        <f>IF(OR(B972="",E972=""),"*",AX972/O972)</f>
        <v>*</v>
      </c>
      <c r="BR972" s="18" t="str">
        <f>IF(OR(B972="",E972=""),"*",AZ972/P972)</f>
        <v>*</v>
      </c>
      <c r="BS972" s="210" t="str">
        <f t="shared" si="52"/>
        <v/>
      </c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</row>
    <row r="973" spans="1:122">
      <c r="A973" s="45" t="str">
        <f t="shared" si="50"/>
        <v/>
      </c>
      <c r="B973" s="102"/>
      <c r="C973" s="134" t="str">
        <f>IF(BS_CONTROLE[[#This Row],[DATA]]="","",WEEKNUM(BS_CONTROLE[[#This Row],[DATA]]))</f>
        <v/>
      </c>
      <c r="D973" s="104"/>
      <c r="E973" s="126"/>
      <c r="F973" s="142" t="str">
        <f>IF(D973="","*",VLOOKUP(E973,BS_ATIVIDADE[],3,FALSE))</f>
        <v>*</v>
      </c>
      <c r="G973" s="106"/>
      <c r="H973" s="106"/>
      <c r="I973" s="105"/>
      <c r="J973" s="105"/>
      <c r="K973" s="105"/>
      <c r="L973" s="127" t="str" cm="1">
        <f t="array" ref="L9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3" s="127" t="str" cm="1">
        <f t="array" ref="M9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3" s="106"/>
      <c r="O973" s="106"/>
      <c r="P973" s="105"/>
      <c r="Q973" s="9" t="str">
        <f>IF(E973=0, "*", IFERROR(_xlfn.XLOOKUP(E973, BS_ATIVIDADE[ATIVIDADE], BS_ATIVIDADE[UNIDADE]), "*"))</f>
        <v>*</v>
      </c>
      <c r="R973" s="128" t="str" cm="1">
        <f t="array" ref="R9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3" s="128" t="str" cm="1">
        <f t="array" ref="S9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3" s="10" t="str" cm="1">
        <f t="array" ref="T9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3" s="105"/>
      <c r="V973" s="151"/>
      <c r="W973" s="104"/>
      <c r="X973" s="129"/>
      <c r="Y973" s="104"/>
      <c r="Z973" s="105"/>
      <c r="AA973" s="103"/>
      <c r="AB973" s="152"/>
      <c r="AC973" s="107"/>
      <c r="AD973" s="105"/>
      <c r="AE973" s="105"/>
      <c r="AF973" s="105"/>
      <c r="AG973" s="14"/>
      <c r="AH973" s="126" t="str">
        <f>IF(BS_CONTROLE[[#This Row],[Atividade]]=0, "-", BS_CONTROLE[[#This Row],[Atividade]])</f>
        <v>-</v>
      </c>
      <c r="AI973" s="8" t="str">
        <f>IF(BS_CONTROLE[[#This Row],[Atividade]]=0, "-", BS_CONTROLE[[#This Row],[Atividade]])</f>
        <v>-</v>
      </c>
      <c r="AJ973" s="30">
        <f>BS_CONTROLE[[#This Row],[Local - Partida]]</f>
        <v>0</v>
      </c>
      <c r="AK973" s="30">
        <f>BS_CONTROLE[[#This Row],[Local - Encerramento]]</f>
        <v>0</v>
      </c>
      <c r="AL973" s="105" t="str">
        <f>IF(BS_CONTROLE[[#This Row],[Entre - Estações]]=0, "-", BS_CONTROLE[[#This Row],[Entre - Estações]])</f>
        <v>-</v>
      </c>
      <c r="AM973" s="105" t="str">
        <f>IF(BS_CONTROLE[[#This Row],[SB]]=0, "-", BS_CONTROLE[[#This Row],[SB]])</f>
        <v>-</v>
      </c>
      <c r="AN973" s="105" t="str">
        <f>IF(BS_CONTROLE[[#This Row],[SUB]]=0, "-", BS_CONTROLE[[#This Row],[SUB]])</f>
        <v>-</v>
      </c>
      <c r="AO973" s="105">
        <f>BS_CONTROLE[[#This Row],[KM - Inicio]]</f>
        <v>0</v>
      </c>
      <c r="AP973" s="105">
        <f>BS_CONTROLE[[#This Row],[KM - Inicio]]</f>
        <v>0</v>
      </c>
      <c r="AQ973" s="108"/>
      <c r="AR973" s="108"/>
      <c r="AS973" s="108"/>
      <c r="AT973" s="135"/>
      <c r="AU973" s="135"/>
      <c r="AV973" s="13"/>
      <c r="AW973" s="13"/>
      <c r="AX973" s="176" t="str">
        <f>IF(D973="","*",IFERROR(IF(ISODD(COUNT(AR973:AW973)),"ERRO",SUM((AS973-AR973),(AU973-AT973),(AW973-AV973))),"ERRO"))</f>
        <v>*</v>
      </c>
      <c r="AY973" s="153"/>
      <c r="AZ973" s="109"/>
      <c r="BA973" s="9" t="str">
        <f>IFERROR(_xlfn.XLOOKUP(AH973, BS_ATIVIDADE[ATIVIDADE],BS_ATIVIDADE[UNIDADE] ), "*")</f>
        <v>*</v>
      </c>
      <c r="BB973" s="12" t="str" cm="1">
        <f t="array" ref="BB9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3" s="12" t="str" cm="1">
        <f t="array" ref="BC9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3" s="10" t="str" cm="1">
        <f t="array" ref="BD9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3" s="150"/>
      <c r="BF973" s="15"/>
      <c r="BG973" s="16"/>
      <c r="BH973" s="16"/>
      <c r="BI973" s="16"/>
      <c r="BJ973" s="17"/>
      <c r="BK973" s="15"/>
      <c r="BL973" s="130"/>
      <c r="BM973" s="130"/>
      <c r="BN973" s="130"/>
      <c r="BO973" s="17"/>
      <c r="BP973" s="11" t="str">
        <f t="shared" si="51"/>
        <v>Aderente</v>
      </c>
      <c r="BQ973" s="18" t="str">
        <f>IF(OR(B973="",E973=""),"*",AX973/O973)</f>
        <v>*</v>
      </c>
      <c r="BR973" s="18" t="str">
        <f>IF(OR(B973="",E973=""),"*",AZ973/P973)</f>
        <v>*</v>
      </c>
      <c r="BS973" s="210" t="str">
        <f t="shared" si="52"/>
        <v/>
      </c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</row>
    <row r="974" spans="1:122">
      <c r="A974" s="45" t="str">
        <f t="shared" si="50"/>
        <v/>
      </c>
      <c r="B974" s="102"/>
      <c r="C974" s="134" t="str">
        <f>IF(BS_CONTROLE[[#This Row],[DATA]]="","",WEEKNUM(BS_CONTROLE[[#This Row],[DATA]]))</f>
        <v/>
      </c>
      <c r="D974" s="104"/>
      <c r="E974" s="126"/>
      <c r="F974" s="142" t="str">
        <f>IF(D974="","*",VLOOKUP(E974,BS_ATIVIDADE[],3,FALSE))</f>
        <v>*</v>
      </c>
      <c r="G974" s="106"/>
      <c r="H974" s="106"/>
      <c r="I974" s="105"/>
      <c r="J974" s="105"/>
      <c r="K974" s="105"/>
      <c r="L974" s="127" t="str" cm="1">
        <f t="array" ref="L9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4" s="127" t="str" cm="1">
        <f t="array" ref="M9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4" s="106"/>
      <c r="O974" s="106"/>
      <c r="P974" s="105"/>
      <c r="Q974" s="9" t="str">
        <f>IF(E974=0, "*", IFERROR(_xlfn.XLOOKUP(E974, BS_ATIVIDADE[ATIVIDADE], BS_ATIVIDADE[UNIDADE]), "*"))</f>
        <v>*</v>
      </c>
      <c r="R974" s="128" t="str" cm="1">
        <f t="array" ref="R9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4" s="128" t="str" cm="1">
        <f t="array" ref="S9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4" s="10" t="str" cm="1">
        <f t="array" ref="T9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4" s="105"/>
      <c r="V974" s="151"/>
      <c r="W974" s="104"/>
      <c r="X974" s="129"/>
      <c r="Y974" s="104"/>
      <c r="Z974" s="105"/>
      <c r="AA974" s="103"/>
      <c r="AB974" s="152"/>
      <c r="AC974" s="107"/>
      <c r="AD974" s="105"/>
      <c r="AE974" s="105"/>
      <c r="AF974" s="105"/>
      <c r="AG974" s="14"/>
      <c r="AH974" s="126" t="str">
        <f>IF(BS_CONTROLE[[#This Row],[Atividade]]=0, "-", BS_CONTROLE[[#This Row],[Atividade]])</f>
        <v>-</v>
      </c>
      <c r="AI974" s="8" t="str">
        <f>IF(BS_CONTROLE[[#This Row],[Atividade]]=0, "-", BS_CONTROLE[[#This Row],[Atividade]])</f>
        <v>-</v>
      </c>
      <c r="AJ974" s="30">
        <f>BS_CONTROLE[[#This Row],[Local - Partida]]</f>
        <v>0</v>
      </c>
      <c r="AK974" s="30">
        <f>BS_CONTROLE[[#This Row],[Local - Encerramento]]</f>
        <v>0</v>
      </c>
      <c r="AL974" s="105" t="str">
        <f>IF(BS_CONTROLE[[#This Row],[Entre - Estações]]=0, "-", BS_CONTROLE[[#This Row],[Entre - Estações]])</f>
        <v>-</v>
      </c>
      <c r="AM974" s="105" t="str">
        <f>IF(BS_CONTROLE[[#This Row],[SB]]=0, "-", BS_CONTROLE[[#This Row],[SB]])</f>
        <v>-</v>
      </c>
      <c r="AN974" s="105" t="str">
        <f>IF(BS_CONTROLE[[#This Row],[SUB]]=0, "-", BS_CONTROLE[[#This Row],[SUB]])</f>
        <v>-</v>
      </c>
      <c r="AO974" s="105">
        <f>BS_CONTROLE[[#This Row],[KM - Inicio]]</f>
        <v>0</v>
      </c>
      <c r="AP974" s="105">
        <f>BS_CONTROLE[[#This Row],[KM - Inicio]]</f>
        <v>0</v>
      </c>
      <c r="AQ974" s="108"/>
      <c r="AR974" s="108"/>
      <c r="AS974" s="108"/>
      <c r="AT974" s="135"/>
      <c r="AU974" s="135"/>
      <c r="AV974" s="13"/>
      <c r="AW974" s="13"/>
      <c r="AX974" s="176" t="str">
        <f>IF(D974="","*",IFERROR(IF(ISODD(COUNT(AR974:AW974)),"ERRO",SUM((AS974-AR974),(AU974-AT974),(AW974-AV974))),"ERRO"))</f>
        <v>*</v>
      </c>
      <c r="AY974" s="153"/>
      <c r="AZ974" s="109"/>
      <c r="BA974" s="9" t="str">
        <f>IFERROR(_xlfn.XLOOKUP(AH974, BS_ATIVIDADE[ATIVIDADE],BS_ATIVIDADE[UNIDADE] ), "*")</f>
        <v>*</v>
      </c>
      <c r="BB974" s="12" t="str" cm="1">
        <f t="array" ref="BB9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4" s="12" t="str" cm="1">
        <f t="array" ref="BC9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4" s="10" t="str" cm="1">
        <f t="array" ref="BD9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4" s="150"/>
      <c r="BF974" s="15"/>
      <c r="BG974" s="16"/>
      <c r="BH974" s="16"/>
      <c r="BI974" s="16"/>
      <c r="BJ974" s="17"/>
      <c r="BK974" s="15"/>
      <c r="BL974" s="130"/>
      <c r="BM974" s="130"/>
      <c r="BN974" s="130"/>
      <c r="BO974" s="17"/>
      <c r="BP974" s="11" t="str">
        <f t="shared" si="51"/>
        <v>Aderente</v>
      </c>
      <c r="BQ974" s="18" t="str">
        <f>IF(OR(B974="",E974=""),"*",AX974/O974)</f>
        <v>*</v>
      </c>
      <c r="BR974" s="18" t="str">
        <f>IF(OR(B974="",E974=""),"*",AZ974/P974)</f>
        <v>*</v>
      </c>
      <c r="BS974" s="210" t="str">
        <f t="shared" si="52"/>
        <v/>
      </c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</row>
    <row r="975" spans="1:122">
      <c r="A975" s="45" t="str">
        <f t="shared" si="50"/>
        <v/>
      </c>
      <c r="B975" s="102"/>
      <c r="C975" s="134" t="str">
        <f>IF(BS_CONTROLE[[#This Row],[DATA]]="","",WEEKNUM(BS_CONTROLE[[#This Row],[DATA]]))</f>
        <v/>
      </c>
      <c r="D975" s="104"/>
      <c r="E975" s="126"/>
      <c r="F975" s="142" t="str">
        <f>IF(D975="","*",VLOOKUP(E975,BS_ATIVIDADE[],3,FALSE))</f>
        <v>*</v>
      </c>
      <c r="G975" s="106"/>
      <c r="H975" s="106"/>
      <c r="I975" s="105"/>
      <c r="J975" s="105"/>
      <c r="K975" s="105"/>
      <c r="L975" s="127" t="str" cm="1">
        <f t="array" ref="L9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5" s="127" t="str" cm="1">
        <f t="array" ref="M9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5" s="106"/>
      <c r="O975" s="106"/>
      <c r="P975" s="105"/>
      <c r="Q975" s="9" t="str">
        <f>IF(E975=0, "*", IFERROR(_xlfn.XLOOKUP(E975, BS_ATIVIDADE[ATIVIDADE], BS_ATIVIDADE[UNIDADE]), "*"))</f>
        <v>*</v>
      </c>
      <c r="R975" s="128" t="str" cm="1">
        <f t="array" ref="R9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5" s="128" t="str" cm="1">
        <f t="array" ref="S9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5" s="10" t="str" cm="1">
        <f t="array" ref="T9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5" s="105"/>
      <c r="V975" s="151"/>
      <c r="W975" s="104"/>
      <c r="X975" s="129"/>
      <c r="Y975" s="104"/>
      <c r="Z975" s="105"/>
      <c r="AA975" s="103"/>
      <c r="AB975" s="152"/>
      <c r="AC975" s="107"/>
      <c r="AD975" s="105"/>
      <c r="AE975" s="105"/>
      <c r="AF975" s="105"/>
      <c r="AG975" s="14"/>
      <c r="AH975" s="126" t="str">
        <f>IF(BS_CONTROLE[[#This Row],[Atividade]]=0, "-", BS_CONTROLE[[#This Row],[Atividade]])</f>
        <v>-</v>
      </c>
      <c r="AI975" s="8" t="str">
        <f>IF(BS_CONTROLE[[#This Row],[Atividade]]=0, "-", BS_CONTROLE[[#This Row],[Atividade]])</f>
        <v>-</v>
      </c>
      <c r="AJ975" s="30">
        <f>BS_CONTROLE[[#This Row],[Local - Partida]]</f>
        <v>0</v>
      </c>
      <c r="AK975" s="30">
        <f>BS_CONTROLE[[#This Row],[Local - Encerramento]]</f>
        <v>0</v>
      </c>
      <c r="AL975" s="105" t="str">
        <f>IF(BS_CONTROLE[[#This Row],[Entre - Estações]]=0, "-", BS_CONTROLE[[#This Row],[Entre - Estações]])</f>
        <v>-</v>
      </c>
      <c r="AM975" s="105" t="str">
        <f>IF(BS_CONTROLE[[#This Row],[SB]]=0, "-", BS_CONTROLE[[#This Row],[SB]])</f>
        <v>-</v>
      </c>
      <c r="AN975" s="105" t="str">
        <f>IF(BS_CONTROLE[[#This Row],[SUB]]=0, "-", BS_CONTROLE[[#This Row],[SUB]])</f>
        <v>-</v>
      </c>
      <c r="AO975" s="105">
        <f>BS_CONTROLE[[#This Row],[KM - Inicio]]</f>
        <v>0</v>
      </c>
      <c r="AP975" s="105">
        <f>BS_CONTROLE[[#This Row],[KM - Inicio]]</f>
        <v>0</v>
      </c>
      <c r="AQ975" s="108"/>
      <c r="AR975" s="108"/>
      <c r="AS975" s="108"/>
      <c r="AT975" s="135"/>
      <c r="AU975" s="135"/>
      <c r="AV975" s="13"/>
      <c r="AW975" s="13"/>
      <c r="AX975" s="176" t="str">
        <f>IF(D975="","*",IFERROR(IF(ISODD(COUNT(AR975:AW975)),"ERRO",SUM((AS975-AR975),(AU975-AT975),(AW975-AV975))),"ERRO"))</f>
        <v>*</v>
      </c>
      <c r="AY975" s="153"/>
      <c r="AZ975" s="109"/>
      <c r="BA975" s="9" t="str">
        <f>IFERROR(_xlfn.XLOOKUP(AH975, BS_ATIVIDADE[ATIVIDADE],BS_ATIVIDADE[UNIDADE] ), "*")</f>
        <v>*</v>
      </c>
      <c r="BB975" s="12" t="str" cm="1">
        <f t="array" ref="BB9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5" s="12" t="str" cm="1">
        <f t="array" ref="BC9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5" s="10" t="str" cm="1">
        <f t="array" ref="BD9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5" s="150"/>
      <c r="BF975" s="15"/>
      <c r="BG975" s="16"/>
      <c r="BH975" s="16"/>
      <c r="BI975" s="16"/>
      <c r="BJ975" s="17"/>
      <c r="BK975" s="15"/>
      <c r="BL975" s="130"/>
      <c r="BM975" s="130"/>
      <c r="BN975" s="130"/>
      <c r="BO975" s="17"/>
      <c r="BP975" s="11" t="str">
        <f t="shared" si="51"/>
        <v>Aderente</v>
      </c>
      <c r="BQ975" s="18" t="str">
        <f>IF(OR(B975="",E975=""),"*",AX975/O975)</f>
        <v>*</v>
      </c>
      <c r="BR975" s="18" t="str">
        <f>IF(OR(B975="",E975=""),"*",AZ975/P975)</f>
        <v>*</v>
      </c>
      <c r="BS975" s="210" t="str">
        <f t="shared" si="52"/>
        <v/>
      </c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</row>
    <row r="976" spans="1:122">
      <c r="A976" s="45" t="str">
        <f t="shared" si="50"/>
        <v/>
      </c>
      <c r="B976" s="102"/>
      <c r="C976" s="134" t="str">
        <f>IF(BS_CONTROLE[[#This Row],[DATA]]="","",WEEKNUM(BS_CONTROLE[[#This Row],[DATA]]))</f>
        <v/>
      </c>
      <c r="D976" s="104"/>
      <c r="E976" s="126"/>
      <c r="F976" s="142" t="str">
        <f>IF(D976="","*",VLOOKUP(E976,BS_ATIVIDADE[],3,FALSE))</f>
        <v>*</v>
      </c>
      <c r="G976" s="106"/>
      <c r="H976" s="106"/>
      <c r="I976" s="105"/>
      <c r="J976" s="105"/>
      <c r="K976" s="105"/>
      <c r="L976" s="127" t="str" cm="1">
        <f t="array" ref="L9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6" s="127" t="str" cm="1">
        <f t="array" ref="M9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6" s="106"/>
      <c r="O976" s="106"/>
      <c r="P976" s="105"/>
      <c r="Q976" s="9" t="str">
        <f>IF(E976=0, "*", IFERROR(_xlfn.XLOOKUP(E976, BS_ATIVIDADE[ATIVIDADE], BS_ATIVIDADE[UNIDADE]), "*"))</f>
        <v>*</v>
      </c>
      <c r="R976" s="128" t="str" cm="1">
        <f t="array" ref="R9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6" s="128" t="str" cm="1">
        <f t="array" ref="S9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6" s="10" t="str" cm="1">
        <f t="array" ref="T9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6" s="105"/>
      <c r="V976" s="151"/>
      <c r="W976" s="104"/>
      <c r="X976" s="129"/>
      <c r="Y976" s="104"/>
      <c r="Z976" s="105"/>
      <c r="AA976" s="103"/>
      <c r="AB976" s="152"/>
      <c r="AC976" s="107"/>
      <c r="AD976" s="105"/>
      <c r="AE976" s="105"/>
      <c r="AF976" s="105"/>
      <c r="AG976" s="14"/>
      <c r="AH976" s="126" t="str">
        <f>IF(BS_CONTROLE[[#This Row],[Atividade]]=0, "-", BS_CONTROLE[[#This Row],[Atividade]])</f>
        <v>-</v>
      </c>
      <c r="AI976" s="8" t="str">
        <f>IF(BS_CONTROLE[[#This Row],[Atividade]]=0, "-", BS_CONTROLE[[#This Row],[Atividade]])</f>
        <v>-</v>
      </c>
      <c r="AJ976" s="30">
        <f>BS_CONTROLE[[#This Row],[Local - Partida]]</f>
        <v>0</v>
      </c>
      <c r="AK976" s="30">
        <f>BS_CONTROLE[[#This Row],[Local - Encerramento]]</f>
        <v>0</v>
      </c>
      <c r="AL976" s="105" t="str">
        <f>IF(BS_CONTROLE[[#This Row],[Entre - Estações]]=0, "-", BS_CONTROLE[[#This Row],[Entre - Estações]])</f>
        <v>-</v>
      </c>
      <c r="AM976" s="105" t="str">
        <f>IF(BS_CONTROLE[[#This Row],[SB]]=0, "-", BS_CONTROLE[[#This Row],[SB]])</f>
        <v>-</v>
      </c>
      <c r="AN976" s="105" t="str">
        <f>IF(BS_CONTROLE[[#This Row],[SUB]]=0, "-", BS_CONTROLE[[#This Row],[SUB]])</f>
        <v>-</v>
      </c>
      <c r="AO976" s="105">
        <f>BS_CONTROLE[[#This Row],[KM - Inicio]]</f>
        <v>0</v>
      </c>
      <c r="AP976" s="105">
        <f>BS_CONTROLE[[#This Row],[KM - Inicio]]</f>
        <v>0</v>
      </c>
      <c r="AQ976" s="108"/>
      <c r="AR976" s="108"/>
      <c r="AS976" s="108"/>
      <c r="AT976" s="135"/>
      <c r="AU976" s="135"/>
      <c r="AV976" s="13"/>
      <c r="AW976" s="13"/>
      <c r="AX976" s="176" t="str">
        <f>IF(D976="","*",IFERROR(IF(ISODD(COUNT(AR976:AW976)),"ERRO",SUM((AS976-AR976),(AU976-AT976),(AW976-AV976))),"ERRO"))</f>
        <v>*</v>
      </c>
      <c r="AY976" s="153"/>
      <c r="AZ976" s="109"/>
      <c r="BA976" s="9" t="str">
        <f>IFERROR(_xlfn.XLOOKUP(AH976, BS_ATIVIDADE[ATIVIDADE],BS_ATIVIDADE[UNIDADE] ), "*")</f>
        <v>*</v>
      </c>
      <c r="BB976" s="12" t="str" cm="1">
        <f t="array" ref="BB9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6" s="12" t="str" cm="1">
        <f t="array" ref="BC9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6" s="10" t="str" cm="1">
        <f t="array" ref="BD9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6" s="150"/>
      <c r="BF976" s="15"/>
      <c r="BG976" s="16"/>
      <c r="BH976" s="16"/>
      <c r="BI976" s="16"/>
      <c r="BJ976" s="17"/>
      <c r="BK976" s="15"/>
      <c r="BL976" s="130"/>
      <c r="BM976" s="130"/>
      <c r="BN976" s="130"/>
      <c r="BO976" s="17"/>
      <c r="BP976" s="11" t="str">
        <f t="shared" si="51"/>
        <v>Aderente</v>
      </c>
      <c r="BQ976" s="18" t="str">
        <f>IF(OR(B976="",E976=""),"*",AX976/O976)</f>
        <v>*</v>
      </c>
      <c r="BR976" s="18" t="str">
        <f>IF(OR(B976="",E976=""),"*",AZ976/P976)</f>
        <v>*</v>
      </c>
      <c r="BS976" s="210" t="str">
        <f t="shared" si="52"/>
        <v/>
      </c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</row>
    <row r="977" spans="1:122">
      <c r="A977" s="45" t="str">
        <f t="shared" si="50"/>
        <v/>
      </c>
      <c r="B977" s="102"/>
      <c r="C977" s="134" t="str">
        <f>IF(BS_CONTROLE[[#This Row],[DATA]]="","",WEEKNUM(BS_CONTROLE[[#This Row],[DATA]]))</f>
        <v/>
      </c>
      <c r="D977" s="104"/>
      <c r="E977" s="126"/>
      <c r="F977" s="142" t="str">
        <f>IF(D977="","*",VLOOKUP(E977,BS_ATIVIDADE[],3,FALSE))</f>
        <v>*</v>
      </c>
      <c r="G977" s="106"/>
      <c r="H977" s="106"/>
      <c r="I977" s="105"/>
      <c r="J977" s="105"/>
      <c r="K977" s="105"/>
      <c r="L977" s="127" t="str" cm="1">
        <f t="array" ref="L9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7" s="127" t="str" cm="1">
        <f t="array" ref="M9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7" s="106"/>
      <c r="O977" s="106"/>
      <c r="P977" s="105"/>
      <c r="Q977" s="9" t="str">
        <f>IF(E977=0, "*", IFERROR(_xlfn.XLOOKUP(E977, BS_ATIVIDADE[ATIVIDADE], BS_ATIVIDADE[UNIDADE]), "*"))</f>
        <v>*</v>
      </c>
      <c r="R977" s="128" t="str" cm="1">
        <f t="array" ref="R9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7" s="128" t="str" cm="1">
        <f t="array" ref="S9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7" s="10" t="str" cm="1">
        <f t="array" ref="T9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7" s="105"/>
      <c r="V977" s="151"/>
      <c r="W977" s="104"/>
      <c r="X977" s="129"/>
      <c r="Y977" s="104"/>
      <c r="Z977" s="105"/>
      <c r="AA977" s="103"/>
      <c r="AB977" s="152"/>
      <c r="AC977" s="107"/>
      <c r="AD977" s="105"/>
      <c r="AE977" s="105"/>
      <c r="AF977" s="105"/>
      <c r="AG977" s="14"/>
      <c r="AH977" s="126" t="str">
        <f>IF(BS_CONTROLE[[#This Row],[Atividade]]=0, "-", BS_CONTROLE[[#This Row],[Atividade]])</f>
        <v>-</v>
      </c>
      <c r="AI977" s="8" t="str">
        <f>IF(BS_CONTROLE[[#This Row],[Atividade]]=0, "-", BS_CONTROLE[[#This Row],[Atividade]])</f>
        <v>-</v>
      </c>
      <c r="AJ977" s="30">
        <f>BS_CONTROLE[[#This Row],[Local - Partida]]</f>
        <v>0</v>
      </c>
      <c r="AK977" s="30">
        <f>BS_CONTROLE[[#This Row],[Local - Encerramento]]</f>
        <v>0</v>
      </c>
      <c r="AL977" s="105" t="str">
        <f>IF(BS_CONTROLE[[#This Row],[Entre - Estações]]=0, "-", BS_CONTROLE[[#This Row],[Entre - Estações]])</f>
        <v>-</v>
      </c>
      <c r="AM977" s="105" t="str">
        <f>IF(BS_CONTROLE[[#This Row],[SB]]=0, "-", BS_CONTROLE[[#This Row],[SB]])</f>
        <v>-</v>
      </c>
      <c r="AN977" s="105" t="str">
        <f>IF(BS_CONTROLE[[#This Row],[SUB]]=0, "-", BS_CONTROLE[[#This Row],[SUB]])</f>
        <v>-</v>
      </c>
      <c r="AO977" s="105">
        <f>BS_CONTROLE[[#This Row],[KM - Inicio]]</f>
        <v>0</v>
      </c>
      <c r="AP977" s="105">
        <f>BS_CONTROLE[[#This Row],[KM - Inicio]]</f>
        <v>0</v>
      </c>
      <c r="AQ977" s="108"/>
      <c r="AR977" s="108"/>
      <c r="AS977" s="108"/>
      <c r="AT977" s="135"/>
      <c r="AU977" s="135"/>
      <c r="AV977" s="13"/>
      <c r="AW977" s="13"/>
      <c r="AX977" s="176" t="str">
        <f>IF(D977="","*",IFERROR(IF(ISODD(COUNT(AR977:AW977)),"ERRO",SUM((AS977-AR977),(AU977-AT977),(AW977-AV977))),"ERRO"))</f>
        <v>*</v>
      </c>
      <c r="AY977" s="153"/>
      <c r="AZ977" s="109"/>
      <c r="BA977" s="9" t="str">
        <f>IFERROR(_xlfn.XLOOKUP(AH977, BS_ATIVIDADE[ATIVIDADE],BS_ATIVIDADE[UNIDADE] ), "*")</f>
        <v>*</v>
      </c>
      <c r="BB977" s="12" t="str" cm="1">
        <f t="array" ref="BB9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7" s="12" t="str" cm="1">
        <f t="array" ref="BC9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7" s="10" t="str" cm="1">
        <f t="array" ref="BD9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7" s="150"/>
      <c r="BF977" s="15"/>
      <c r="BG977" s="16"/>
      <c r="BH977" s="16"/>
      <c r="BI977" s="16"/>
      <c r="BJ977" s="17"/>
      <c r="BK977" s="15"/>
      <c r="BL977" s="130"/>
      <c r="BM977" s="130"/>
      <c r="BN977" s="130"/>
      <c r="BO977" s="17"/>
      <c r="BP977" s="11" t="str">
        <f t="shared" si="51"/>
        <v>Aderente</v>
      </c>
      <c r="BQ977" s="18" t="str">
        <f>IF(OR(B977="",E977=""),"*",AX977/O977)</f>
        <v>*</v>
      </c>
      <c r="BR977" s="18" t="str">
        <f>IF(OR(B977="",E977=""),"*",AZ977/P977)</f>
        <v>*</v>
      </c>
      <c r="BS977" s="210" t="str">
        <f t="shared" si="52"/>
        <v/>
      </c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</row>
    <row r="978" spans="1:122">
      <c r="A978" s="45" t="str">
        <f t="shared" si="50"/>
        <v/>
      </c>
      <c r="B978" s="102"/>
      <c r="C978" s="134" t="str">
        <f>IF(BS_CONTROLE[[#This Row],[DATA]]="","",WEEKNUM(BS_CONTROLE[[#This Row],[DATA]]))</f>
        <v/>
      </c>
      <c r="D978" s="104"/>
      <c r="E978" s="126"/>
      <c r="F978" s="142" t="str">
        <f>IF(D978="","*",VLOOKUP(E978,BS_ATIVIDADE[],3,FALSE))</f>
        <v>*</v>
      </c>
      <c r="G978" s="106"/>
      <c r="H978" s="106"/>
      <c r="I978" s="105"/>
      <c r="J978" s="105"/>
      <c r="K978" s="105"/>
      <c r="L978" s="127" t="str" cm="1">
        <f t="array" ref="L9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8" s="127" t="str" cm="1">
        <f t="array" ref="M9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8" s="106"/>
      <c r="O978" s="106"/>
      <c r="P978" s="105"/>
      <c r="Q978" s="9" t="str">
        <f>IF(E978=0, "*", IFERROR(_xlfn.XLOOKUP(E978, BS_ATIVIDADE[ATIVIDADE], BS_ATIVIDADE[UNIDADE]), "*"))</f>
        <v>*</v>
      </c>
      <c r="R978" s="128" t="str" cm="1">
        <f t="array" ref="R9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8" s="128" t="str" cm="1">
        <f t="array" ref="S9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8" s="10" t="str" cm="1">
        <f t="array" ref="T9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8" s="105"/>
      <c r="V978" s="151"/>
      <c r="W978" s="104"/>
      <c r="X978" s="129"/>
      <c r="Y978" s="104"/>
      <c r="Z978" s="105"/>
      <c r="AA978" s="103"/>
      <c r="AB978" s="152"/>
      <c r="AC978" s="107"/>
      <c r="AD978" s="105"/>
      <c r="AE978" s="105"/>
      <c r="AF978" s="105"/>
      <c r="AG978" s="14"/>
      <c r="AH978" s="126" t="str">
        <f>IF(BS_CONTROLE[[#This Row],[Atividade]]=0, "-", BS_CONTROLE[[#This Row],[Atividade]])</f>
        <v>-</v>
      </c>
      <c r="AI978" s="8" t="str">
        <f>IF(BS_CONTROLE[[#This Row],[Atividade]]=0, "-", BS_CONTROLE[[#This Row],[Atividade]])</f>
        <v>-</v>
      </c>
      <c r="AJ978" s="30">
        <f>BS_CONTROLE[[#This Row],[Local - Partida]]</f>
        <v>0</v>
      </c>
      <c r="AK978" s="30">
        <f>BS_CONTROLE[[#This Row],[Local - Encerramento]]</f>
        <v>0</v>
      </c>
      <c r="AL978" s="105" t="str">
        <f>IF(BS_CONTROLE[[#This Row],[Entre - Estações]]=0, "-", BS_CONTROLE[[#This Row],[Entre - Estações]])</f>
        <v>-</v>
      </c>
      <c r="AM978" s="105" t="str">
        <f>IF(BS_CONTROLE[[#This Row],[SB]]=0, "-", BS_CONTROLE[[#This Row],[SB]])</f>
        <v>-</v>
      </c>
      <c r="AN978" s="105" t="str">
        <f>IF(BS_CONTROLE[[#This Row],[SUB]]=0, "-", BS_CONTROLE[[#This Row],[SUB]])</f>
        <v>-</v>
      </c>
      <c r="AO978" s="105">
        <f>BS_CONTROLE[[#This Row],[KM - Inicio]]</f>
        <v>0</v>
      </c>
      <c r="AP978" s="105">
        <f>BS_CONTROLE[[#This Row],[KM - Inicio]]</f>
        <v>0</v>
      </c>
      <c r="AQ978" s="108"/>
      <c r="AR978" s="108"/>
      <c r="AS978" s="108"/>
      <c r="AT978" s="135"/>
      <c r="AU978" s="135"/>
      <c r="AV978" s="13"/>
      <c r="AW978" s="13"/>
      <c r="AX978" s="176" t="str">
        <f>IF(D978="","*",IFERROR(IF(ISODD(COUNT(AR978:AW978)),"ERRO",SUM((AS978-AR978),(AU978-AT978),(AW978-AV978))),"ERRO"))</f>
        <v>*</v>
      </c>
      <c r="AY978" s="153"/>
      <c r="AZ978" s="109"/>
      <c r="BA978" s="9" t="str">
        <f>IFERROR(_xlfn.XLOOKUP(AH978, BS_ATIVIDADE[ATIVIDADE],BS_ATIVIDADE[UNIDADE] ), "*")</f>
        <v>*</v>
      </c>
      <c r="BB978" s="12" t="str" cm="1">
        <f t="array" ref="BB9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8" s="12" t="str" cm="1">
        <f t="array" ref="BC9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8" s="10" t="str" cm="1">
        <f t="array" ref="BD9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8" s="150"/>
      <c r="BF978" s="15"/>
      <c r="BG978" s="16"/>
      <c r="BH978" s="16"/>
      <c r="BI978" s="16"/>
      <c r="BJ978" s="17"/>
      <c r="BK978" s="15"/>
      <c r="BL978" s="130"/>
      <c r="BM978" s="130"/>
      <c r="BN978" s="130"/>
      <c r="BO978" s="17"/>
      <c r="BP978" s="11" t="str">
        <f t="shared" si="51"/>
        <v>Aderente</v>
      </c>
      <c r="BQ978" s="18" t="str">
        <f>IF(OR(B978="",E978=""),"*",AX978/O978)</f>
        <v>*</v>
      </c>
      <c r="BR978" s="18" t="str">
        <f>IF(OR(B978="",E978=""),"*",AZ978/P978)</f>
        <v>*</v>
      </c>
      <c r="BS978" s="210" t="str">
        <f t="shared" si="52"/>
        <v/>
      </c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</row>
    <row r="979" spans="1:122">
      <c r="A979" s="45" t="str">
        <f t="shared" si="50"/>
        <v/>
      </c>
      <c r="B979" s="102"/>
      <c r="C979" s="134" t="str">
        <f>IF(BS_CONTROLE[[#This Row],[DATA]]="","",WEEKNUM(BS_CONTROLE[[#This Row],[DATA]]))</f>
        <v/>
      </c>
      <c r="D979" s="104"/>
      <c r="E979" s="126"/>
      <c r="F979" s="142" t="str">
        <f>IF(D979="","*",VLOOKUP(E979,BS_ATIVIDADE[],3,FALSE))</f>
        <v>*</v>
      </c>
      <c r="G979" s="106"/>
      <c r="H979" s="106"/>
      <c r="I979" s="105"/>
      <c r="J979" s="105"/>
      <c r="K979" s="105"/>
      <c r="L979" s="127" t="str" cm="1">
        <f t="array" ref="L9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79" s="127" t="str" cm="1">
        <f t="array" ref="M9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79" s="106"/>
      <c r="O979" s="106"/>
      <c r="P979" s="105"/>
      <c r="Q979" s="9" t="str">
        <f>IF(E979=0, "*", IFERROR(_xlfn.XLOOKUP(E979, BS_ATIVIDADE[ATIVIDADE], BS_ATIVIDADE[UNIDADE]), "*"))</f>
        <v>*</v>
      </c>
      <c r="R979" s="128" t="str" cm="1">
        <f t="array" ref="R9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79" s="128" t="str" cm="1">
        <f t="array" ref="S9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79" s="10" t="str" cm="1">
        <f t="array" ref="T9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79" s="105"/>
      <c r="V979" s="151"/>
      <c r="W979" s="104"/>
      <c r="X979" s="129"/>
      <c r="Y979" s="104"/>
      <c r="Z979" s="105"/>
      <c r="AA979" s="103"/>
      <c r="AB979" s="152"/>
      <c r="AC979" s="107"/>
      <c r="AD979" s="105"/>
      <c r="AE979" s="105"/>
      <c r="AF979" s="105"/>
      <c r="AG979" s="14"/>
      <c r="AH979" s="126" t="str">
        <f>IF(BS_CONTROLE[[#This Row],[Atividade]]=0, "-", BS_CONTROLE[[#This Row],[Atividade]])</f>
        <v>-</v>
      </c>
      <c r="AI979" s="8" t="str">
        <f>IF(BS_CONTROLE[[#This Row],[Atividade]]=0, "-", BS_CONTROLE[[#This Row],[Atividade]])</f>
        <v>-</v>
      </c>
      <c r="AJ979" s="30">
        <f>BS_CONTROLE[[#This Row],[Local - Partida]]</f>
        <v>0</v>
      </c>
      <c r="AK979" s="30">
        <f>BS_CONTROLE[[#This Row],[Local - Encerramento]]</f>
        <v>0</v>
      </c>
      <c r="AL979" s="105" t="str">
        <f>IF(BS_CONTROLE[[#This Row],[Entre - Estações]]=0, "-", BS_CONTROLE[[#This Row],[Entre - Estações]])</f>
        <v>-</v>
      </c>
      <c r="AM979" s="105" t="str">
        <f>IF(BS_CONTROLE[[#This Row],[SB]]=0, "-", BS_CONTROLE[[#This Row],[SB]])</f>
        <v>-</v>
      </c>
      <c r="AN979" s="105" t="str">
        <f>IF(BS_CONTROLE[[#This Row],[SUB]]=0, "-", BS_CONTROLE[[#This Row],[SUB]])</f>
        <v>-</v>
      </c>
      <c r="AO979" s="105">
        <f>BS_CONTROLE[[#This Row],[KM - Inicio]]</f>
        <v>0</v>
      </c>
      <c r="AP979" s="105">
        <f>BS_CONTROLE[[#This Row],[KM - Inicio]]</f>
        <v>0</v>
      </c>
      <c r="AQ979" s="108"/>
      <c r="AR979" s="108"/>
      <c r="AS979" s="108"/>
      <c r="AT979" s="135"/>
      <c r="AU979" s="135"/>
      <c r="AV979" s="13"/>
      <c r="AW979" s="13"/>
      <c r="AX979" s="176" t="str">
        <f>IF(D979="","*",IFERROR(IF(ISODD(COUNT(AR979:AW979)),"ERRO",SUM((AS979-AR979),(AU979-AT979),(AW979-AV979))),"ERRO"))</f>
        <v>*</v>
      </c>
      <c r="AY979" s="153"/>
      <c r="AZ979" s="109"/>
      <c r="BA979" s="9" t="str">
        <f>IFERROR(_xlfn.XLOOKUP(AH979, BS_ATIVIDADE[ATIVIDADE],BS_ATIVIDADE[UNIDADE] ), "*")</f>
        <v>*</v>
      </c>
      <c r="BB979" s="12" t="str" cm="1">
        <f t="array" ref="BB9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79" s="12" t="str" cm="1">
        <f t="array" ref="BC9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79" s="10" t="str" cm="1">
        <f t="array" ref="BD9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79" s="150"/>
      <c r="BF979" s="15"/>
      <c r="BG979" s="16"/>
      <c r="BH979" s="16"/>
      <c r="BI979" s="16"/>
      <c r="BJ979" s="17"/>
      <c r="BK979" s="15"/>
      <c r="BL979" s="130"/>
      <c r="BM979" s="130"/>
      <c r="BN979" s="130"/>
      <c r="BO979" s="17"/>
      <c r="BP979" s="11" t="str">
        <f t="shared" si="51"/>
        <v>Aderente</v>
      </c>
      <c r="BQ979" s="18" t="str">
        <f>IF(OR(B979="",E979=""),"*",AX979/O979)</f>
        <v>*</v>
      </c>
      <c r="BR979" s="18" t="str">
        <f>IF(OR(B979="",E979=""),"*",AZ979/P979)</f>
        <v>*</v>
      </c>
      <c r="BS979" s="210" t="str">
        <f t="shared" si="52"/>
        <v/>
      </c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</row>
    <row r="980" spans="1:122">
      <c r="A980" s="45" t="str">
        <f t="shared" si="50"/>
        <v/>
      </c>
      <c r="B980" s="102"/>
      <c r="C980" s="134" t="str">
        <f>IF(BS_CONTROLE[[#This Row],[DATA]]="","",WEEKNUM(BS_CONTROLE[[#This Row],[DATA]]))</f>
        <v/>
      </c>
      <c r="D980" s="104"/>
      <c r="E980" s="126"/>
      <c r="F980" s="142" t="str">
        <f>IF(D980="","*",VLOOKUP(E980,BS_ATIVIDADE[],3,FALSE))</f>
        <v>*</v>
      </c>
      <c r="G980" s="106"/>
      <c r="H980" s="106"/>
      <c r="I980" s="105"/>
      <c r="J980" s="105"/>
      <c r="K980" s="105"/>
      <c r="L980" s="127" t="str" cm="1">
        <f t="array" ref="L9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0" s="127" t="str" cm="1">
        <f t="array" ref="M9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0" s="106"/>
      <c r="O980" s="106"/>
      <c r="P980" s="105"/>
      <c r="Q980" s="9" t="str">
        <f>IF(E980=0, "*", IFERROR(_xlfn.XLOOKUP(E980, BS_ATIVIDADE[ATIVIDADE], BS_ATIVIDADE[UNIDADE]), "*"))</f>
        <v>*</v>
      </c>
      <c r="R980" s="128" t="str" cm="1">
        <f t="array" ref="R9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0" s="128" t="str" cm="1">
        <f t="array" ref="S9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0" s="10" t="str" cm="1">
        <f t="array" ref="T9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0" s="105"/>
      <c r="V980" s="151"/>
      <c r="W980" s="104"/>
      <c r="X980" s="129"/>
      <c r="Y980" s="104"/>
      <c r="Z980" s="105"/>
      <c r="AA980" s="103"/>
      <c r="AB980" s="152"/>
      <c r="AC980" s="107"/>
      <c r="AD980" s="105"/>
      <c r="AE980" s="105"/>
      <c r="AF980" s="105"/>
      <c r="AG980" s="14"/>
      <c r="AH980" s="126" t="str">
        <f>IF(BS_CONTROLE[[#This Row],[Atividade]]=0, "-", BS_CONTROLE[[#This Row],[Atividade]])</f>
        <v>-</v>
      </c>
      <c r="AI980" s="8" t="str">
        <f>IF(BS_CONTROLE[[#This Row],[Atividade]]=0, "-", BS_CONTROLE[[#This Row],[Atividade]])</f>
        <v>-</v>
      </c>
      <c r="AJ980" s="30">
        <f>BS_CONTROLE[[#This Row],[Local - Partida]]</f>
        <v>0</v>
      </c>
      <c r="AK980" s="30">
        <f>BS_CONTROLE[[#This Row],[Local - Encerramento]]</f>
        <v>0</v>
      </c>
      <c r="AL980" s="105" t="str">
        <f>IF(BS_CONTROLE[[#This Row],[Entre - Estações]]=0, "-", BS_CONTROLE[[#This Row],[Entre - Estações]])</f>
        <v>-</v>
      </c>
      <c r="AM980" s="105" t="str">
        <f>IF(BS_CONTROLE[[#This Row],[SB]]=0, "-", BS_CONTROLE[[#This Row],[SB]])</f>
        <v>-</v>
      </c>
      <c r="AN980" s="105" t="str">
        <f>IF(BS_CONTROLE[[#This Row],[SUB]]=0, "-", BS_CONTROLE[[#This Row],[SUB]])</f>
        <v>-</v>
      </c>
      <c r="AO980" s="105">
        <f>BS_CONTROLE[[#This Row],[KM - Inicio]]</f>
        <v>0</v>
      </c>
      <c r="AP980" s="105">
        <f>BS_CONTROLE[[#This Row],[KM - Inicio]]</f>
        <v>0</v>
      </c>
      <c r="AQ980" s="108"/>
      <c r="AR980" s="108"/>
      <c r="AS980" s="108"/>
      <c r="AT980" s="135"/>
      <c r="AU980" s="135"/>
      <c r="AV980" s="13"/>
      <c r="AW980" s="13"/>
      <c r="AX980" s="176" t="str">
        <f>IF(D980="","*",IFERROR(IF(ISODD(COUNT(AR980:AW980)),"ERRO",SUM((AS980-AR980),(AU980-AT980),(AW980-AV980))),"ERRO"))</f>
        <v>*</v>
      </c>
      <c r="AY980" s="153"/>
      <c r="AZ980" s="109"/>
      <c r="BA980" s="9" t="str">
        <f>IFERROR(_xlfn.XLOOKUP(AH980, BS_ATIVIDADE[ATIVIDADE],BS_ATIVIDADE[UNIDADE] ), "*")</f>
        <v>*</v>
      </c>
      <c r="BB980" s="12" t="str" cm="1">
        <f t="array" ref="BB9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0" s="12" t="str" cm="1">
        <f t="array" ref="BC9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0" s="10" t="str" cm="1">
        <f t="array" ref="BD9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0" s="150"/>
      <c r="BF980" s="15"/>
      <c r="BG980" s="16"/>
      <c r="BH980" s="16"/>
      <c r="BI980" s="16"/>
      <c r="BJ980" s="17"/>
      <c r="BK980" s="15"/>
      <c r="BL980" s="130"/>
      <c r="BM980" s="130"/>
      <c r="BN980" s="130"/>
      <c r="BO980" s="17"/>
      <c r="BP980" s="11" t="str">
        <f t="shared" si="51"/>
        <v>Aderente</v>
      </c>
      <c r="BQ980" s="18" t="str">
        <f>IF(OR(B980="",E980=""),"*",AX980/O980)</f>
        <v>*</v>
      </c>
      <c r="BR980" s="18" t="str">
        <f>IF(OR(B980="",E980=""),"*",AZ980/P980)</f>
        <v>*</v>
      </c>
      <c r="BS980" s="210" t="str">
        <f t="shared" si="52"/>
        <v/>
      </c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</row>
    <row r="981" spans="1:122">
      <c r="A981" s="45" t="str">
        <f t="shared" si="50"/>
        <v/>
      </c>
      <c r="B981" s="102"/>
      <c r="C981" s="134" t="str">
        <f>IF(BS_CONTROLE[[#This Row],[DATA]]="","",WEEKNUM(BS_CONTROLE[[#This Row],[DATA]]))</f>
        <v/>
      </c>
      <c r="D981" s="104"/>
      <c r="E981" s="126"/>
      <c r="F981" s="142" t="str">
        <f>IF(D981="","*",VLOOKUP(E981,BS_ATIVIDADE[],3,FALSE))</f>
        <v>*</v>
      </c>
      <c r="G981" s="106"/>
      <c r="H981" s="106"/>
      <c r="I981" s="105"/>
      <c r="J981" s="105"/>
      <c r="K981" s="105"/>
      <c r="L981" s="127" t="str" cm="1">
        <f t="array" ref="L9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1" s="127" t="str" cm="1">
        <f t="array" ref="M9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1" s="106"/>
      <c r="O981" s="106"/>
      <c r="P981" s="105"/>
      <c r="Q981" s="9" t="str">
        <f>IF(E981=0, "*", IFERROR(_xlfn.XLOOKUP(E981, BS_ATIVIDADE[ATIVIDADE], BS_ATIVIDADE[UNIDADE]), "*"))</f>
        <v>*</v>
      </c>
      <c r="R981" s="128" t="str" cm="1">
        <f t="array" ref="R9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1" s="128" t="str" cm="1">
        <f t="array" ref="S9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1" s="10" t="str" cm="1">
        <f t="array" ref="T9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1" s="105"/>
      <c r="V981" s="151"/>
      <c r="W981" s="104"/>
      <c r="X981" s="129"/>
      <c r="Y981" s="104"/>
      <c r="Z981" s="105"/>
      <c r="AA981" s="103"/>
      <c r="AB981" s="152"/>
      <c r="AC981" s="107"/>
      <c r="AD981" s="105"/>
      <c r="AE981" s="105"/>
      <c r="AF981" s="105"/>
      <c r="AG981" s="14"/>
      <c r="AH981" s="126" t="str">
        <f>IF(BS_CONTROLE[[#This Row],[Atividade]]=0, "-", BS_CONTROLE[[#This Row],[Atividade]])</f>
        <v>-</v>
      </c>
      <c r="AI981" s="8" t="str">
        <f>IF(BS_CONTROLE[[#This Row],[Atividade]]=0, "-", BS_CONTROLE[[#This Row],[Atividade]])</f>
        <v>-</v>
      </c>
      <c r="AJ981" s="30">
        <f>BS_CONTROLE[[#This Row],[Local - Partida]]</f>
        <v>0</v>
      </c>
      <c r="AK981" s="30">
        <f>BS_CONTROLE[[#This Row],[Local - Encerramento]]</f>
        <v>0</v>
      </c>
      <c r="AL981" s="105" t="str">
        <f>IF(BS_CONTROLE[[#This Row],[Entre - Estações]]=0, "-", BS_CONTROLE[[#This Row],[Entre - Estações]])</f>
        <v>-</v>
      </c>
      <c r="AM981" s="105" t="str">
        <f>IF(BS_CONTROLE[[#This Row],[SB]]=0, "-", BS_CONTROLE[[#This Row],[SB]])</f>
        <v>-</v>
      </c>
      <c r="AN981" s="105" t="str">
        <f>IF(BS_CONTROLE[[#This Row],[SUB]]=0, "-", BS_CONTROLE[[#This Row],[SUB]])</f>
        <v>-</v>
      </c>
      <c r="AO981" s="105">
        <f>BS_CONTROLE[[#This Row],[KM - Inicio]]</f>
        <v>0</v>
      </c>
      <c r="AP981" s="105">
        <f>BS_CONTROLE[[#This Row],[KM - Inicio]]</f>
        <v>0</v>
      </c>
      <c r="AQ981" s="108"/>
      <c r="AR981" s="108"/>
      <c r="AS981" s="108"/>
      <c r="AT981" s="135"/>
      <c r="AU981" s="135"/>
      <c r="AV981" s="13"/>
      <c r="AW981" s="13"/>
      <c r="AX981" s="176" t="str">
        <f>IF(D981="","*",IFERROR(IF(ISODD(COUNT(AR981:AW981)),"ERRO",SUM((AS981-AR981),(AU981-AT981),(AW981-AV981))),"ERRO"))</f>
        <v>*</v>
      </c>
      <c r="AY981" s="153"/>
      <c r="AZ981" s="109"/>
      <c r="BA981" s="9" t="str">
        <f>IFERROR(_xlfn.XLOOKUP(AH981, BS_ATIVIDADE[ATIVIDADE],BS_ATIVIDADE[UNIDADE] ), "*")</f>
        <v>*</v>
      </c>
      <c r="BB981" s="12" t="str" cm="1">
        <f t="array" ref="BB9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1" s="12" t="str" cm="1">
        <f t="array" ref="BC9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1" s="10" t="str" cm="1">
        <f t="array" ref="BD9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1" s="150"/>
      <c r="BF981" s="15"/>
      <c r="BG981" s="16"/>
      <c r="BH981" s="16"/>
      <c r="BI981" s="16"/>
      <c r="BJ981" s="17"/>
      <c r="BK981" s="15"/>
      <c r="BL981" s="130"/>
      <c r="BM981" s="130"/>
      <c r="BN981" s="130"/>
      <c r="BO981" s="17"/>
      <c r="BP981" s="11" t="str">
        <f t="shared" si="51"/>
        <v>Aderente</v>
      </c>
      <c r="BQ981" s="18" t="str">
        <f>IF(OR(B981="",E981=""),"*",AX981/O981)</f>
        <v>*</v>
      </c>
      <c r="BR981" s="18" t="str">
        <f>IF(OR(B981="",E981=""),"*",AZ981/P981)</f>
        <v>*</v>
      </c>
      <c r="BS981" s="210" t="str">
        <f t="shared" si="52"/>
        <v/>
      </c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</row>
    <row r="982" spans="1:122">
      <c r="A982" s="45" t="str">
        <f t="shared" si="50"/>
        <v/>
      </c>
      <c r="B982" s="102"/>
      <c r="C982" s="134" t="str">
        <f>IF(BS_CONTROLE[[#This Row],[DATA]]="","",WEEKNUM(BS_CONTROLE[[#This Row],[DATA]]))</f>
        <v/>
      </c>
      <c r="D982" s="104"/>
      <c r="E982" s="126"/>
      <c r="F982" s="142" t="str">
        <f>IF(D982="","*",VLOOKUP(E982,BS_ATIVIDADE[],3,FALSE))</f>
        <v>*</v>
      </c>
      <c r="G982" s="106"/>
      <c r="H982" s="106"/>
      <c r="I982" s="105"/>
      <c r="J982" s="105"/>
      <c r="K982" s="105"/>
      <c r="L982" s="127" t="str" cm="1">
        <f t="array" ref="L9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2" s="127" t="str" cm="1">
        <f t="array" ref="M9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2" s="106"/>
      <c r="O982" s="106"/>
      <c r="P982" s="105"/>
      <c r="Q982" s="9" t="str">
        <f>IF(E982=0, "*", IFERROR(_xlfn.XLOOKUP(E982, BS_ATIVIDADE[ATIVIDADE], BS_ATIVIDADE[UNIDADE]), "*"))</f>
        <v>*</v>
      </c>
      <c r="R982" s="128" t="str" cm="1">
        <f t="array" ref="R9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2" s="128" t="str" cm="1">
        <f t="array" ref="S9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2" s="10" t="str" cm="1">
        <f t="array" ref="T9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2" s="105"/>
      <c r="V982" s="151"/>
      <c r="W982" s="104"/>
      <c r="X982" s="129"/>
      <c r="Y982" s="104"/>
      <c r="Z982" s="105"/>
      <c r="AA982" s="103"/>
      <c r="AB982" s="152"/>
      <c r="AC982" s="107"/>
      <c r="AD982" s="105"/>
      <c r="AE982" s="105"/>
      <c r="AF982" s="105"/>
      <c r="AG982" s="14"/>
      <c r="AH982" s="126" t="str">
        <f>IF(BS_CONTROLE[[#This Row],[Atividade]]=0, "-", BS_CONTROLE[[#This Row],[Atividade]])</f>
        <v>-</v>
      </c>
      <c r="AI982" s="8" t="str">
        <f>IF(BS_CONTROLE[[#This Row],[Atividade]]=0, "-", BS_CONTROLE[[#This Row],[Atividade]])</f>
        <v>-</v>
      </c>
      <c r="AJ982" s="30">
        <f>BS_CONTROLE[[#This Row],[Local - Partida]]</f>
        <v>0</v>
      </c>
      <c r="AK982" s="30">
        <f>BS_CONTROLE[[#This Row],[Local - Encerramento]]</f>
        <v>0</v>
      </c>
      <c r="AL982" s="105" t="str">
        <f>IF(BS_CONTROLE[[#This Row],[Entre - Estações]]=0, "-", BS_CONTROLE[[#This Row],[Entre - Estações]])</f>
        <v>-</v>
      </c>
      <c r="AM982" s="105" t="str">
        <f>IF(BS_CONTROLE[[#This Row],[SB]]=0, "-", BS_CONTROLE[[#This Row],[SB]])</f>
        <v>-</v>
      </c>
      <c r="AN982" s="105" t="str">
        <f>IF(BS_CONTROLE[[#This Row],[SUB]]=0, "-", BS_CONTROLE[[#This Row],[SUB]])</f>
        <v>-</v>
      </c>
      <c r="AO982" s="105">
        <f>BS_CONTROLE[[#This Row],[KM - Inicio]]</f>
        <v>0</v>
      </c>
      <c r="AP982" s="105">
        <f>BS_CONTROLE[[#This Row],[KM - Inicio]]</f>
        <v>0</v>
      </c>
      <c r="AQ982" s="108"/>
      <c r="AR982" s="108"/>
      <c r="AS982" s="108"/>
      <c r="AT982" s="135"/>
      <c r="AU982" s="135"/>
      <c r="AV982" s="13"/>
      <c r="AW982" s="13"/>
      <c r="AX982" s="176" t="str">
        <f>IF(D982="","*",IFERROR(IF(ISODD(COUNT(AR982:AW982)),"ERRO",SUM((AS982-AR982),(AU982-AT982),(AW982-AV982))),"ERRO"))</f>
        <v>*</v>
      </c>
      <c r="AY982" s="153"/>
      <c r="AZ982" s="109"/>
      <c r="BA982" s="9" t="str">
        <f>IFERROR(_xlfn.XLOOKUP(AH982, BS_ATIVIDADE[ATIVIDADE],BS_ATIVIDADE[UNIDADE] ), "*")</f>
        <v>*</v>
      </c>
      <c r="BB982" s="12" t="str" cm="1">
        <f t="array" ref="BB9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2" s="12" t="str" cm="1">
        <f t="array" ref="BC9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2" s="10" t="str" cm="1">
        <f t="array" ref="BD9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2" s="150"/>
      <c r="BF982" s="15"/>
      <c r="BG982" s="16"/>
      <c r="BH982" s="16"/>
      <c r="BI982" s="16"/>
      <c r="BJ982" s="17"/>
      <c r="BK982" s="15"/>
      <c r="BL982" s="130"/>
      <c r="BM982" s="130"/>
      <c r="BN982" s="130"/>
      <c r="BO982" s="17"/>
      <c r="BP982" s="11" t="str">
        <f t="shared" si="51"/>
        <v>Aderente</v>
      </c>
      <c r="BQ982" s="18" t="str">
        <f>IF(OR(B982="",E982=""),"*",AX982/O982)</f>
        <v>*</v>
      </c>
      <c r="BR982" s="18" t="str">
        <f>IF(OR(B982="",E982=""),"*",AZ982/P982)</f>
        <v>*</v>
      </c>
      <c r="BS982" s="210" t="str">
        <f t="shared" si="52"/>
        <v/>
      </c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</row>
    <row r="983" spans="1:122">
      <c r="A983" s="45" t="str">
        <f t="shared" si="50"/>
        <v/>
      </c>
      <c r="B983" s="102"/>
      <c r="C983" s="134" t="str">
        <f>IF(BS_CONTROLE[[#This Row],[DATA]]="","",WEEKNUM(BS_CONTROLE[[#This Row],[DATA]]))</f>
        <v/>
      </c>
      <c r="D983" s="104"/>
      <c r="E983" s="126"/>
      <c r="F983" s="142" t="str">
        <f>IF(D983="","*",VLOOKUP(E983,BS_ATIVIDADE[],3,FALSE))</f>
        <v>*</v>
      </c>
      <c r="G983" s="106"/>
      <c r="H983" s="106"/>
      <c r="I983" s="105"/>
      <c r="J983" s="105"/>
      <c r="K983" s="105"/>
      <c r="L983" s="127" t="str" cm="1">
        <f t="array" ref="L9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3" s="127" t="str" cm="1">
        <f t="array" ref="M9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3" s="106"/>
      <c r="O983" s="106"/>
      <c r="P983" s="105"/>
      <c r="Q983" s="9" t="str">
        <f>IF(E983=0, "*", IFERROR(_xlfn.XLOOKUP(E983, BS_ATIVIDADE[ATIVIDADE], BS_ATIVIDADE[UNIDADE]), "*"))</f>
        <v>*</v>
      </c>
      <c r="R983" s="128" t="str" cm="1">
        <f t="array" ref="R9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3" s="128" t="str" cm="1">
        <f t="array" ref="S9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3" s="10" t="str" cm="1">
        <f t="array" ref="T9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3" s="105"/>
      <c r="V983" s="151"/>
      <c r="W983" s="104"/>
      <c r="X983" s="129"/>
      <c r="Y983" s="104"/>
      <c r="Z983" s="105"/>
      <c r="AA983" s="103"/>
      <c r="AB983" s="152"/>
      <c r="AC983" s="107"/>
      <c r="AD983" s="105"/>
      <c r="AE983" s="105"/>
      <c r="AF983" s="105"/>
      <c r="AG983" s="14"/>
      <c r="AH983" s="126" t="str">
        <f>IF(BS_CONTROLE[[#This Row],[Atividade]]=0, "-", BS_CONTROLE[[#This Row],[Atividade]])</f>
        <v>-</v>
      </c>
      <c r="AI983" s="8" t="str">
        <f>IF(BS_CONTROLE[[#This Row],[Atividade]]=0, "-", BS_CONTROLE[[#This Row],[Atividade]])</f>
        <v>-</v>
      </c>
      <c r="AJ983" s="30">
        <f>BS_CONTROLE[[#This Row],[Local - Partida]]</f>
        <v>0</v>
      </c>
      <c r="AK983" s="30">
        <f>BS_CONTROLE[[#This Row],[Local - Encerramento]]</f>
        <v>0</v>
      </c>
      <c r="AL983" s="105" t="str">
        <f>IF(BS_CONTROLE[[#This Row],[Entre - Estações]]=0, "-", BS_CONTROLE[[#This Row],[Entre - Estações]])</f>
        <v>-</v>
      </c>
      <c r="AM983" s="105" t="str">
        <f>IF(BS_CONTROLE[[#This Row],[SB]]=0, "-", BS_CONTROLE[[#This Row],[SB]])</f>
        <v>-</v>
      </c>
      <c r="AN983" s="105" t="str">
        <f>IF(BS_CONTROLE[[#This Row],[SUB]]=0, "-", BS_CONTROLE[[#This Row],[SUB]])</f>
        <v>-</v>
      </c>
      <c r="AO983" s="105">
        <f>BS_CONTROLE[[#This Row],[KM - Inicio]]</f>
        <v>0</v>
      </c>
      <c r="AP983" s="105">
        <f>BS_CONTROLE[[#This Row],[KM - Inicio]]</f>
        <v>0</v>
      </c>
      <c r="AQ983" s="108"/>
      <c r="AR983" s="108"/>
      <c r="AS983" s="108"/>
      <c r="AT983" s="135"/>
      <c r="AU983" s="135"/>
      <c r="AV983" s="13"/>
      <c r="AW983" s="13"/>
      <c r="AX983" s="176" t="str">
        <f>IF(D983="","*",IFERROR(IF(ISODD(COUNT(AR983:AW983)),"ERRO",SUM((AS983-AR983),(AU983-AT983),(AW983-AV983))),"ERRO"))</f>
        <v>*</v>
      </c>
      <c r="AY983" s="153"/>
      <c r="AZ983" s="109"/>
      <c r="BA983" s="9" t="str">
        <f>IFERROR(_xlfn.XLOOKUP(AH983, BS_ATIVIDADE[ATIVIDADE],BS_ATIVIDADE[UNIDADE] ), "*")</f>
        <v>*</v>
      </c>
      <c r="BB983" s="12" t="str" cm="1">
        <f t="array" ref="BB9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3" s="12" t="str" cm="1">
        <f t="array" ref="BC9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3" s="10" t="str" cm="1">
        <f t="array" ref="BD9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3" s="150"/>
      <c r="BF983" s="15"/>
      <c r="BG983" s="16"/>
      <c r="BH983" s="16"/>
      <c r="BI983" s="16"/>
      <c r="BJ983" s="17"/>
      <c r="BK983" s="15"/>
      <c r="BL983" s="130"/>
      <c r="BM983" s="130"/>
      <c r="BN983" s="130"/>
      <c r="BO983" s="17"/>
      <c r="BP983" s="11" t="str">
        <f t="shared" si="51"/>
        <v>Aderente</v>
      </c>
      <c r="BQ983" s="18" t="str">
        <f>IF(OR(B983="",E983=""),"*",AX983/O983)</f>
        <v>*</v>
      </c>
      <c r="BR983" s="18" t="str">
        <f>IF(OR(B983="",E983=""),"*",AZ983/P983)</f>
        <v>*</v>
      </c>
      <c r="BS983" s="210" t="str">
        <f t="shared" si="52"/>
        <v/>
      </c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</row>
    <row r="984" spans="1:122">
      <c r="A984" s="45" t="str">
        <f t="shared" si="50"/>
        <v/>
      </c>
      <c r="B984" s="102"/>
      <c r="C984" s="134" t="str">
        <f>IF(BS_CONTROLE[[#This Row],[DATA]]="","",WEEKNUM(BS_CONTROLE[[#This Row],[DATA]]))</f>
        <v/>
      </c>
      <c r="D984" s="104"/>
      <c r="E984" s="126"/>
      <c r="F984" s="142" t="str">
        <f>IF(D984="","*",VLOOKUP(E984,BS_ATIVIDADE[],3,FALSE))</f>
        <v>*</v>
      </c>
      <c r="G984" s="106"/>
      <c r="H984" s="106"/>
      <c r="I984" s="105"/>
      <c r="J984" s="105"/>
      <c r="K984" s="105"/>
      <c r="L984" s="127" t="str" cm="1">
        <f t="array" ref="L9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4" s="127" t="str" cm="1">
        <f t="array" ref="M9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4" s="106"/>
      <c r="O984" s="106"/>
      <c r="P984" s="105"/>
      <c r="Q984" s="9" t="str">
        <f>IF(E984=0, "*", IFERROR(_xlfn.XLOOKUP(E984, BS_ATIVIDADE[ATIVIDADE], BS_ATIVIDADE[UNIDADE]), "*"))</f>
        <v>*</v>
      </c>
      <c r="R984" s="128" t="str" cm="1">
        <f t="array" ref="R9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4" s="128" t="str" cm="1">
        <f t="array" ref="S9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4" s="10" t="str" cm="1">
        <f t="array" ref="T9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4" s="105"/>
      <c r="V984" s="151"/>
      <c r="W984" s="104"/>
      <c r="X984" s="129"/>
      <c r="Y984" s="104"/>
      <c r="Z984" s="105"/>
      <c r="AA984" s="103"/>
      <c r="AB984" s="152"/>
      <c r="AC984" s="107"/>
      <c r="AD984" s="105"/>
      <c r="AE984" s="105"/>
      <c r="AF984" s="105"/>
      <c r="AG984" s="14"/>
      <c r="AH984" s="126" t="str">
        <f>IF(BS_CONTROLE[[#This Row],[Atividade]]=0, "-", BS_CONTROLE[[#This Row],[Atividade]])</f>
        <v>-</v>
      </c>
      <c r="AI984" s="8" t="str">
        <f>IF(BS_CONTROLE[[#This Row],[Atividade]]=0, "-", BS_CONTROLE[[#This Row],[Atividade]])</f>
        <v>-</v>
      </c>
      <c r="AJ984" s="30">
        <f>BS_CONTROLE[[#This Row],[Local - Partida]]</f>
        <v>0</v>
      </c>
      <c r="AK984" s="30">
        <f>BS_CONTROLE[[#This Row],[Local - Encerramento]]</f>
        <v>0</v>
      </c>
      <c r="AL984" s="105" t="str">
        <f>IF(BS_CONTROLE[[#This Row],[Entre - Estações]]=0, "-", BS_CONTROLE[[#This Row],[Entre - Estações]])</f>
        <v>-</v>
      </c>
      <c r="AM984" s="105" t="str">
        <f>IF(BS_CONTROLE[[#This Row],[SB]]=0, "-", BS_CONTROLE[[#This Row],[SB]])</f>
        <v>-</v>
      </c>
      <c r="AN984" s="105" t="str">
        <f>IF(BS_CONTROLE[[#This Row],[SUB]]=0, "-", BS_CONTROLE[[#This Row],[SUB]])</f>
        <v>-</v>
      </c>
      <c r="AO984" s="105">
        <f>BS_CONTROLE[[#This Row],[KM - Inicio]]</f>
        <v>0</v>
      </c>
      <c r="AP984" s="105">
        <f>BS_CONTROLE[[#This Row],[KM - Inicio]]</f>
        <v>0</v>
      </c>
      <c r="AQ984" s="108"/>
      <c r="AR984" s="108"/>
      <c r="AS984" s="108"/>
      <c r="AT984" s="135"/>
      <c r="AU984" s="135"/>
      <c r="AV984" s="13"/>
      <c r="AW984" s="13"/>
      <c r="AX984" s="176" t="str">
        <f>IF(D984="","*",IFERROR(IF(ISODD(COUNT(AR984:AW984)),"ERRO",SUM((AS984-AR984),(AU984-AT984),(AW984-AV984))),"ERRO"))</f>
        <v>*</v>
      </c>
      <c r="AY984" s="153"/>
      <c r="AZ984" s="109"/>
      <c r="BA984" s="9" t="str">
        <f>IFERROR(_xlfn.XLOOKUP(AH984, BS_ATIVIDADE[ATIVIDADE],BS_ATIVIDADE[UNIDADE] ), "*")</f>
        <v>*</v>
      </c>
      <c r="BB984" s="12" t="str" cm="1">
        <f t="array" ref="BB9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4" s="12" t="str" cm="1">
        <f t="array" ref="BC9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4" s="10" t="str" cm="1">
        <f t="array" ref="BD9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4" s="150"/>
      <c r="BF984" s="15"/>
      <c r="BG984" s="16"/>
      <c r="BH984" s="16"/>
      <c r="BI984" s="16"/>
      <c r="BJ984" s="17"/>
      <c r="BK984" s="15"/>
      <c r="BL984" s="130"/>
      <c r="BM984" s="130"/>
      <c r="BN984" s="130"/>
      <c r="BO984" s="17"/>
      <c r="BP984" s="11" t="str">
        <f t="shared" si="51"/>
        <v>Aderente</v>
      </c>
      <c r="BQ984" s="18" t="str">
        <f>IF(OR(B984="",E984=""),"*",AX984/O984)</f>
        <v>*</v>
      </c>
      <c r="BR984" s="18" t="str">
        <f>IF(OR(B984="",E984=""),"*",AZ984/P984)</f>
        <v>*</v>
      </c>
      <c r="BS984" s="210" t="str">
        <f t="shared" si="52"/>
        <v/>
      </c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</row>
    <row r="985" spans="1:122">
      <c r="A985" s="45" t="str">
        <f t="shared" si="50"/>
        <v/>
      </c>
      <c r="B985" s="102"/>
      <c r="C985" s="134" t="str">
        <f>IF(BS_CONTROLE[[#This Row],[DATA]]="","",WEEKNUM(BS_CONTROLE[[#This Row],[DATA]]))</f>
        <v/>
      </c>
      <c r="D985" s="104"/>
      <c r="E985" s="126"/>
      <c r="F985" s="142" t="str">
        <f>IF(D985="","*",VLOOKUP(E985,BS_ATIVIDADE[],3,FALSE))</f>
        <v>*</v>
      </c>
      <c r="G985" s="106"/>
      <c r="H985" s="106"/>
      <c r="I985" s="105"/>
      <c r="J985" s="105"/>
      <c r="K985" s="105"/>
      <c r="L985" s="127" t="str" cm="1">
        <f t="array" ref="L9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5" s="127" t="str" cm="1">
        <f t="array" ref="M9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5" s="106"/>
      <c r="O985" s="106"/>
      <c r="P985" s="105"/>
      <c r="Q985" s="9" t="str">
        <f>IF(E985=0, "*", IFERROR(_xlfn.XLOOKUP(E985, BS_ATIVIDADE[ATIVIDADE], BS_ATIVIDADE[UNIDADE]), "*"))</f>
        <v>*</v>
      </c>
      <c r="R985" s="128" t="str" cm="1">
        <f t="array" ref="R9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5" s="128" t="str" cm="1">
        <f t="array" ref="S9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5" s="10" t="str" cm="1">
        <f t="array" ref="T9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5" s="105"/>
      <c r="V985" s="151"/>
      <c r="W985" s="104"/>
      <c r="X985" s="129"/>
      <c r="Y985" s="104"/>
      <c r="Z985" s="105"/>
      <c r="AA985" s="103"/>
      <c r="AB985" s="152"/>
      <c r="AC985" s="107"/>
      <c r="AD985" s="105"/>
      <c r="AE985" s="105"/>
      <c r="AF985" s="105"/>
      <c r="AG985" s="14"/>
      <c r="AH985" s="126" t="str">
        <f>IF(BS_CONTROLE[[#This Row],[Atividade]]=0, "-", BS_CONTROLE[[#This Row],[Atividade]])</f>
        <v>-</v>
      </c>
      <c r="AI985" s="8" t="str">
        <f>IF(BS_CONTROLE[[#This Row],[Atividade]]=0, "-", BS_CONTROLE[[#This Row],[Atividade]])</f>
        <v>-</v>
      </c>
      <c r="AJ985" s="30">
        <f>BS_CONTROLE[[#This Row],[Local - Partida]]</f>
        <v>0</v>
      </c>
      <c r="AK985" s="30">
        <f>BS_CONTROLE[[#This Row],[Local - Encerramento]]</f>
        <v>0</v>
      </c>
      <c r="AL985" s="105" t="str">
        <f>IF(BS_CONTROLE[[#This Row],[Entre - Estações]]=0, "-", BS_CONTROLE[[#This Row],[Entre - Estações]])</f>
        <v>-</v>
      </c>
      <c r="AM985" s="105" t="str">
        <f>IF(BS_CONTROLE[[#This Row],[SB]]=0, "-", BS_CONTROLE[[#This Row],[SB]])</f>
        <v>-</v>
      </c>
      <c r="AN985" s="105" t="str">
        <f>IF(BS_CONTROLE[[#This Row],[SUB]]=0, "-", BS_CONTROLE[[#This Row],[SUB]])</f>
        <v>-</v>
      </c>
      <c r="AO985" s="105">
        <f>BS_CONTROLE[[#This Row],[KM - Inicio]]</f>
        <v>0</v>
      </c>
      <c r="AP985" s="105">
        <f>BS_CONTROLE[[#This Row],[KM - Inicio]]</f>
        <v>0</v>
      </c>
      <c r="AQ985" s="108"/>
      <c r="AR985" s="108"/>
      <c r="AS985" s="108"/>
      <c r="AT985" s="135"/>
      <c r="AU985" s="135"/>
      <c r="AV985" s="13"/>
      <c r="AW985" s="13"/>
      <c r="AX985" s="176" t="str">
        <f>IF(D985="","*",IFERROR(IF(ISODD(COUNT(AR985:AW985)),"ERRO",SUM((AS985-AR985),(AU985-AT985),(AW985-AV985))),"ERRO"))</f>
        <v>*</v>
      </c>
      <c r="AY985" s="153"/>
      <c r="AZ985" s="109"/>
      <c r="BA985" s="9" t="str">
        <f>IFERROR(_xlfn.XLOOKUP(AH985, BS_ATIVIDADE[ATIVIDADE],BS_ATIVIDADE[UNIDADE] ), "*")</f>
        <v>*</v>
      </c>
      <c r="BB985" s="12" t="str" cm="1">
        <f t="array" ref="BB9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5" s="12" t="str" cm="1">
        <f t="array" ref="BC9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5" s="10" t="str" cm="1">
        <f t="array" ref="BD9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5" s="150"/>
      <c r="BF985" s="15"/>
      <c r="BG985" s="16"/>
      <c r="BH985" s="16"/>
      <c r="BI985" s="16"/>
      <c r="BJ985" s="17"/>
      <c r="BK985" s="15"/>
      <c r="BL985" s="130"/>
      <c r="BM985" s="130"/>
      <c r="BN985" s="130"/>
      <c r="BO985" s="17"/>
      <c r="BP985" s="11" t="str">
        <f t="shared" si="51"/>
        <v>Aderente</v>
      </c>
      <c r="BQ985" s="18" t="str">
        <f>IF(OR(B985="",E985=""),"*",AX985/O985)</f>
        <v>*</v>
      </c>
      <c r="BR985" s="18" t="str">
        <f>IF(OR(B985="",E985=""),"*",AZ985/P985)</f>
        <v>*</v>
      </c>
      <c r="BS985" s="210" t="str">
        <f t="shared" si="52"/>
        <v/>
      </c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</row>
    <row r="986" spans="1:122">
      <c r="A986" s="45" t="str">
        <f t="shared" si="50"/>
        <v/>
      </c>
      <c r="B986" s="102"/>
      <c r="C986" s="134" t="str">
        <f>IF(BS_CONTROLE[[#This Row],[DATA]]="","",WEEKNUM(BS_CONTROLE[[#This Row],[DATA]]))</f>
        <v/>
      </c>
      <c r="D986" s="104"/>
      <c r="E986" s="126"/>
      <c r="F986" s="142" t="str">
        <f>IF(D986="","*",VLOOKUP(E986,BS_ATIVIDADE[],3,FALSE))</f>
        <v>*</v>
      </c>
      <c r="G986" s="106"/>
      <c r="H986" s="106"/>
      <c r="I986" s="105"/>
      <c r="J986" s="105"/>
      <c r="K986" s="105"/>
      <c r="L986" s="127" t="str" cm="1">
        <f t="array" ref="L9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6" s="127" t="str" cm="1">
        <f t="array" ref="M9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6" s="106"/>
      <c r="O986" s="106"/>
      <c r="P986" s="105"/>
      <c r="Q986" s="9" t="str">
        <f>IF(E986=0, "*", IFERROR(_xlfn.XLOOKUP(E986, BS_ATIVIDADE[ATIVIDADE], BS_ATIVIDADE[UNIDADE]), "*"))</f>
        <v>*</v>
      </c>
      <c r="R986" s="128" t="str" cm="1">
        <f t="array" ref="R9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6" s="128" t="str" cm="1">
        <f t="array" ref="S9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6" s="10" t="str" cm="1">
        <f t="array" ref="T9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6" s="105"/>
      <c r="V986" s="151"/>
      <c r="W986" s="104"/>
      <c r="X986" s="129"/>
      <c r="Y986" s="104"/>
      <c r="Z986" s="105"/>
      <c r="AA986" s="103"/>
      <c r="AB986" s="152"/>
      <c r="AC986" s="107"/>
      <c r="AD986" s="105"/>
      <c r="AE986" s="105"/>
      <c r="AF986" s="105"/>
      <c r="AG986" s="14"/>
      <c r="AH986" s="126" t="str">
        <f>IF(BS_CONTROLE[[#This Row],[Atividade]]=0, "-", BS_CONTROLE[[#This Row],[Atividade]])</f>
        <v>-</v>
      </c>
      <c r="AI986" s="8" t="str">
        <f>IF(BS_CONTROLE[[#This Row],[Atividade]]=0, "-", BS_CONTROLE[[#This Row],[Atividade]])</f>
        <v>-</v>
      </c>
      <c r="AJ986" s="30">
        <f>BS_CONTROLE[[#This Row],[Local - Partida]]</f>
        <v>0</v>
      </c>
      <c r="AK986" s="30">
        <f>BS_CONTROLE[[#This Row],[Local - Encerramento]]</f>
        <v>0</v>
      </c>
      <c r="AL986" s="105" t="str">
        <f>IF(BS_CONTROLE[[#This Row],[Entre - Estações]]=0, "-", BS_CONTROLE[[#This Row],[Entre - Estações]])</f>
        <v>-</v>
      </c>
      <c r="AM986" s="105" t="str">
        <f>IF(BS_CONTROLE[[#This Row],[SB]]=0, "-", BS_CONTROLE[[#This Row],[SB]])</f>
        <v>-</v>
      </c>
      <c r="AN986" s="105" t="str">
        <f>IF(BS_CONTROLE[[#This Row],[SUB]]=0, "-", BS_CONTROLE[[#This Row],[SUB]])</f>
        <v>-</v>
      </c>
      <c r="AO986" s="105">
        <f>BS_CONTROLE[[#This Row],[KM - Inicio]]</f>
        <v>0</v>
      </c>
      <c r="AP986" s="105">
        <f>BS_CONTROLE[[#This Row],[KM - Inicio]]</f>
        <v>0</v>
      </c>
      <c r="AQ986" s="108"/>
      <c r="AR986" s="108"/>
      <c r="AS986" s="108"/>
      <c r="AT986" s="135"/>
      <c r="AU986" s="135"/>
      <c r="AV986" s="13"/>
      <c r="AW986" s="13"/>
      <c r="AX986" s="176" t="str">
        <f>IF(D986="","*",IFERROR(IF(ISODD(COUNT(AR986:AW986)),"ERRO",SUM((AS986-AR986),(AU986-AT986),(AW986-AV986))),"ERRO"))</f>
        <v>*</v>
      </c>
      <c r="AY986" s="153"/>
      <c r="AZ986" s="109"/>
      <c r="BA986" s="9" t="str">
        <f>IFERROR(_xlfn.XLOOKUP(AH986, BS_ATIVIDADE[ATIVIDADE],BS_ATIVIDADE[UNIDADE] ), "*")</f>
        <v>*</v>
      </c>
      <c r="BB986" s="12" t="str" cm="1">
        <f t="array" ref="BB9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6" s="12" t="str" cm="1">
        <f t="array" ref="BC9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6" s="10" t="str" cm="1">
        <f t="array" ref="BD9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6" s="150"/>
      <c r="BF986" s="15"/>
      <c r="BG986" s="16"/>
      <c r="BH986" s="16"/>
      <c r="BI986" s="16"/>
      <c r="BJ986" s="17"/>
      <c r="BK986" s="15"/>
      <c r="BL986" s="130"/>
      <c r="BM986" s="130"/>
      <c r="BN986" s="130"/>
      <c r="BO986" s="17"/>
      <c r="BP986" s="11" t="str">
        <f t="shared" si="51"/>
        <v>Aderente</v>
      </c>
      <c r="BQ986" s="18" t="str">
        <f>IF(OR(B986="",E986=""),"*",AX986/O986)</f>
        <v>*</v>
      </c>
      <c r="BR986" s="18" t="str">
        <f>IF(OR(B986="",E986=""),"*",AZ986/P986)</f>
        <v>*</v>
      </c>
      <c r="BS986" s="210" t="str">
        <f t="shared" si="52"/>
        <v/>
      </c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</row>
    <row r="987" spans="1:122">
      <c r="A987" s="45" t="str">
        <f t="shared" si="50"/>
        <v/>
      </c>
      <c r="B987" s="102"/>
      <c r="C987" s="134" t="str">
        <f>IF(BS_CONTROLE[[#This Row],[DATA]]="","",WEEKNUM(BS_CONTROLE[[#This Row],[DATA]]))</f>
        <v/>
      </c>
      <c r="D987" s="104"/>
      <c r="E987" s="126"/>
      <c r="F987" s="142" t="str">
        <f>IF(D987="","*",VLOOKUP(E987,BS_ATIVIDADE[],3,FALSE))</f>
        <v>*</v>
      </c>
      <c r="G987" s="106"/>
      <c r="H987" s="106"/>
      <c r="I987" s="105"/>
      <c r="J987" s="105"/>
      <c r="K987" s="105"/>
      <c r="L987" s="127" t="str" cm="1">
        <f t="array" ref="L9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7" s="127" t="str" cm="1">
        <f t="array" ref="M9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7" s="106"/>
      <c r="O987" s="106"/>
      <c r="P987" s="105"/>
      <c r="Q987" s="9" t="str">
        <f>IF(E987=0, "*", IFERROR(_xlfn.XLOOKUP(E987, BS_ATIVIDADE[ATIVIDADE], BS_ATIVIDADE[UNIDADE]), "*"))</f>
        <v>*</v>
      </c>
      <c r="R987" s="128" t="str" cm="1">
        <f t="array" ref="R9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7" s="128" t="str" cm="1">
        <f t="array" ref="S9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7" s="10" t="str" cm="1">
        <f t="array" ref="T9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7" s="105"/>
      <c r="V987" s="151"/>
      <c r="W987" s="104"/>
      <c r="X987" s="129"/>
      <c r="Y987" s="104"/>
      <c r="Z987" s="105"/>
      <c r="AA987" s="103"/>
      <c r="AB987" s="152"/>
      <c r="AC987" s="107"/>
      <c r="AD987" s="105"/>
      <c r="AE987" s="105"/>
      <c r="AF987" s="105"/>
      <c r="AG987" s="14"/>
      <c r="AH987" s="126" t="str">
        <f>IF(BS_CONTROLE[[#This Row],[Atividade]]=0, "-", BS_CONTROLE[[#This Row],[Atividade]])</f>
        <v>-</v>
      </c>
      <c r="AI987" s="8" t="str">
        <f>IF(BS_CONTROLE[[#This Row],[Atividade]]=0, "-", BS_CONTROLE[[#This Row],[Atividade]])</f>
        <v>-</v>
      </c>
      <c r="AJ987" s="30">
        <f>BS_CONTROLE[[#This Row],[Local - Partida]]</f>
        <v>0</v>
      </c>
      <c r="AK987" s="30">
        <f>BS_CONTROLE[[#This Row],[Local - Encerramento]]</f>
        <v>0</v>
      </c>
      <c r="AL987" s="105" t="str">
        <f>IF(BS_CONTROLE[[#This Row],[Entre - Estações]]=0, "-", BS_CONTROLE[[#This Row],[Entre - Estações]])</f>
        <v>-</v>
      </c>
      <c r="AM987" s="105" t="str">
        <f>IF(BS_CONTROLE[[#This Row],[SB]]=0, "-", BS_CONTROLE[[#This Row],[SB]])</f>
        <v>-</v>
      </c>
      <c r="AN987" s="105" t="str">
        <f>IF(BS_CONTROLE[[#This Row],[SUB]]=0, "-", BS_CONTROLE[[#This Row],[SUB]])</f>
        <v>-</v>
      </c>
      <c r="AO987" s="105">
        <f>BS_CONTROLE[[#This Row],[KM - Inicio]]</f>
        <v>0</v>
      </c>
      <c r="AP987" s="105">
        <f>BS_CONTROLE[[#This Row],[KM - Inicio]]</f>
        <v>0</v>
      </c>
      <c r="AQ987" s="108"/>
      <c r="AR987" s="108"/>
      <c r="AS987" s="108"/>
      <c r="AT987" s="135"/>
      <c r="AU987" s="135"/>
      <c r="AV987" s="13"/>
      <c r="AW987" s="13"/>
      <c r="AX987" s="176" t="str">
        <f>IF(D987="","*",IFERROR(IF(ISODD(COUNT(AR987:AW987)),"ERRO",SUM((AS987-AR987),(AU987-AT987),(AW987-AV987))),"ERRO"))</f>
        <v>*</v>
      </c>
      <c r="AY987" s="153"/>
      <c r="AZ987" s="109"/>
      <c r="BA987" s="9" t="str">
        <f>IFERROR(_xlfn.XLOOKUP(AH987, BS_ATIVIDADE[ATIVIDADE],BS_ATIVIDADE[UNIDADE] ), "*")</f>
        <v>*</v>
      </c>
      <c r="BB987" s="12" t="str" cm="1">
        <f t="array" ref="BB9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7" s="12" t="str" cm="1">
        <f t="array" ref="BC9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7" s="10" t="str" cm="1">
        <f t="array" ref="BD9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7" s="150"/>
      <c r="BF987" s="15"/>
      <c r="BG987" s="16"/>
      <c r="BH987" s="16"/>
      <c r="BI987" s="16"/>
      <c r="BJ987" s="17"/>
      <c r="BK987" s="15"/>
      <c r="BL987" s="130"/>
      <c r="BM987" s="130"/>
      <c r="BN987" s="130"/>
      <c r="BO987" s="17"/>
      <c r="BP987" s="11" t="str">
        <f t="shared" si="51"/>
        <v>Aderente</v>
      </c>
      <c r="BQ987" s="18" t="str">
        <f>IF(OR(B987="",E987=""),"*",AX987/O987)</f>
        <v>*</v>
      </c>
      <c r="BR987" s="18" t="str">
        <f>IF(OR(B987="",E987=""),"*",AZ987/P987)</f>
        <v>*</v>
      </c>
      <c r="BS987" s="210" t="str">
        <f t="shared" si="52"/>
        <v/>
      </c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</row>
    <row r="988" spans="1:122">
      <c r="A988" s="45" t="str">
        <f t="shared" si="50"/>
        <v/>
      </c>
      <c r="B988" s="102"/>
      <c r="C988" s="134" t="str">
        <f>IF(BS_CONTROLE[[#This Row],[DATA]]="","",WEEKNUM(BS_CONTROLE[[#This Row],[DATA]]))</f>
        <v/>
      </c>
      <c r="D988" s="104"/>
      <c r="E988" s="126"/>
      <c r="F988" s="142" t="str">
        <f>IF(D988="","*",VLOOKUP(E988,BS_ATIVIDADE[],3,FALSE))</f>
        <v>*</v>
      </c>
      <c r="G988" s="106"/>
      <c r="H988" s="106"/>
      <c r="I988" s="105"/>
      <c r="J988" s="105"/>
      <c r="K988" s="105"/>
      <c r="L988" s="127" t="str" cm="1">
        <f t="array" ref="L9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8" s="127" t="str" cm="1">
        <f t="array" ref="M9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8" s="106"/>
      <c r="O988" s="106"/>
      <c r="P988" s="105"/>
      <c r="Q988" s="9" t="str">
        <f>IF(E988=0, "*", IFERROR(_xlfn.XLOOKUP(E988, BS_ATIVIDADE[ATIVIDADE], BS_ATIVIDADE[UNIDADE]), "*"))</f>
        <v>*</v>
      </c>
      <c r="R988" s="128" t="str" cm="1">
        <f t="array" ref="R9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8" s="128" t="str" cm="1">
        <f t="array" ref="S9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8" s="10" t="str" cm="1">
        <f t="array" ref="T9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8" s="105"/>
      <c r="V988" s="151"/>
      <c r="W988" s="104"/>
      <c r="X988" s="129"/>
      <c r="Y988" s="104"/>
      <c r="Z988" s="105"/>
      <c r="AA988" s="103"/>
      <c r="AB988" s="152"/>
      <c r="AC988" s="107"/>
      <c r="AD988" s="105"/>
      <c r="AE988" s="105"/>
      <c r="AF988" s="105"/>
      <c r="AG988" s="14"/>
      <c r="AH988" s="126" t="str">
        <f>IF(BS_CONTROLE[[#This Row],[Atividade]]=0, "-", BS_CONTROLE[[#This Row],[Atividade]])</f>
        <v>-</v>
      </c>
      <c r="AI988" s="8" t="str">
        <f>IF(BS_CONTROLE[[#This Row],[Atividade]]=0, "-", BS_CONTROLE[[#This Row],[Atividade]])</f>
        <v>-</v>
      </c>
      <c r="AJ988" s="30">
        <f>BS_CONTROLE[[#This Row],[Local - Partida]]</f>
        <v>0</v>
      </c>
      <c r="AK988" s="30">
        <f>BS_CONTROLE[[#This Row],[Local - Encerramento]]</f>
        <v>0</v>
      </c>
      <c r="AL988" s="105" t="str">
        <f>IF(BS_CONTROLE[[#This Row],[Entre - Estações]]=0, "-", BS_CONTROLE[[#This Row],[Entre - Estações]])</f>
        <v>-</v>
      </c>
      <c r="AM988" s="105" t="str">
        <f>IF(BS_CONTROLE[[#This Row],[SB]]=0, "-", BS_CONTROLE[[#This Row],[SB]])</f>
        <v>-</v>
      </c>
      <c r="AN988" s="105" t="str">
        <f>IF(BS_CONTROLE[[#This Row],[SUB]]=0, "-", BS_CONTROLE[[#This Row],[SUB]])</f>
        <v>-</v>
      </c>
      <c r="AO988" s="105">
        <f>BS_CONTROLE[[#This Row],[KM - Inicio]]</f>
        <v>0</v>
      </c>
      <c r="AP988" s="105">
        <f>BS_CONTROLE[[#This Row],[KM - Inicio]]</f>
        <v>0</v>
      </c>
      <c r="AQ988" s="108"/>
      <c r="AR988" s="108"/>
      <c r="AS988" s="108"/>
      <c r="AT988" s="135"/>
      <c r="AU988" s="135"/>
      <c r="AV988" s="13"/>
      <c r="AW988" s="13"/>
      <c r="AX988" s="176" t="str">
        <f>IF(D988="","*",IFERROR(IF(ISODD(COUNT(AR988:AW988)),"ERRO",SUM((AS988-AR988),(AU988-AT988),(AW988-AV988))),"ERRO"))</f>
        <v>*</v>
      </c>
      <c r="AY988" s="153"/>
      <c r="AZ988" s="109"/>
      <c r="BA988" s="9" t="str">
        <f>IFERROR(_xlfn.XLOOKUP(AH988, BS_ATIVIDADE[ATIVIDADE],BS_ATIVIDADE[UNIDADE] ), "*")</f>
        <v>*</v>
      </c>
      <c r="BB988" s="12" t="str" cm="1">
        <f t="array" ref="BB9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8" s="12" t="str" cm="1">
        <f t="array" ref="BC9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8" s="10" t="str" cm="1">
        <f t="array" ref="BD9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8" s="150"/>
      <c r="BF988" s="15"/>
      <c r="BG988" s="16"/>
      <c r="BH988" s="16"/>
      <c r="BI988" s="16"/>
      <c r="BJ988" s="17"/>
      <c r="BK988" s="15"/>
      <c r="BL988" s="130"/>
      <c r="BM988" s="130"/>
      <c r="BN988" s="130"/>
      <c r="BO988" s="17"/>
      <c r="BP988" s="11" t="str">
        <f t="shared" si="51"/>
        <v>Aderente</v>
      </c>
      <c r="BQ988" s="18" t="str">
        <f>IF(OR(B988="",E988=""),"*",AX988/O988)</f>
        <v>*</v>
      </c>
      <c r="BR988" s="18" t="str">
        <f>IF(OR(B988="",E988=""),"*",AZ988/P988)</f>
        <v>*</v>
      </c>
      <c r="BS988" s="210" t="str">
        <f t="shared" si="52"/>
        <v/>
      </c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</row>
    <row r="989" spans="1:122">
      <c r="A989" s="45" t="str">
        <f t="shared" si="50"/>
        <v/>
      </c>
      <c r="B989" s="102"/>
      <c r="C989" s="134" t="str">
        <f>IF(BS_CONTROLE[[#This Row],[DATA]]="","",WEEKNUM(BS_CONTROLE[[#This Row],[DATA]]))</f>
        <v/>
      </c>
      <c r="D989" s="104"/>
      <c r="E989" s="126"/>
      <c r="F989" s="142" t="str">
        <f>IF(D989="","*",VLOOKUP(E989,BS_ATIVIDADE[],3,FALSE))</f>
        <v>*</v>
      </c>
      <c r="G989" s="106"/>
      <c r="H989" s="106"/>
      <c r="I989" s="105"/>
      <c r="J989" s="105"/>
      <c r="K989" s="105"/>
      <c r="L989" s="127" t="str" cm="1">
        <f t="array" ref="L9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89" s="127" t="str" cm="1">
        <f t="array" ref="M9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89" s="106"/>
      <c r="O989" s="106"/>
      <c r="P989" s="105"/>
      <c r="Q989" s="9" t="str">
        <f>IF(E989=0, "*", IFERROR(_xlfn.XLOOKUP(E989, BS_ATIVIDADE[ATIVIDADE], BS_ATIVIDADE[UNIDADE]), "*"))</f>
        <v>*</v>
      </c>
      <c r="R989" s="128" t="str" cm="1">
        <f t="array" ref="R9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89" s="128" t="str" cm="1">
        <f t="array" ref="S9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89" s="10" t="str" cm="1">
        <f t="array" ref="T9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89" s="105"/>
      <c r="V989" s="151"/>
      <c r="W989" s="104"/>
      <c r="X989" s="129"/>
      <c r="Y989" s="104"/>
      <c r="Z989" s="105"/>
      <c r="AA989" s="103"/>
      <c r="AB989" s="152"/>
      <c r="AC989" s="107"/>
      <c r="AD989" s="105"/>
      <c r="AE989" s="105"/>
      <c r="AF989" s="105"/>
      <c r="AG989" s="14"/>
      <c r="AH989" s="126" t="str">
        <f>IF(BS_CONTROLE[[#This Row],[Atividade]]=0, "-", BS_CONTROLE[[#This Row],[Atividade]])</f>
        <v>-</v>
      </c>
      <c r="AI989" s="8" t="str">
        <f>IF(BS_CONTROLE[[#This Row],[Atividade]]=0, "-", BS_CONTROLE[[#This Row],[Atividade]])</f>
        <v>-</v>
      </c>
      <c r="AJ989" s="30">
        <f>BS_CONTROLE[[#This Row],[Local - Partida]]</f>
        <v>0</v>
      </c>
      <c r="AK989" s="30">
        <f>BS_CONTROLE[[#This Row],[Local - Encerramento]]</f>
        <v>0</v>
      </c>
      <c r="AL989" s="105" t="str">
        <f>IF(BS_CONTROLE[[#This Row],[Entre - Estações]]=0, "-", BS_CONTROLE[[#This Row],[Entre - Estações]])</f>
        <v>-</v>
      </c>
      <c r="AM989" s="105" t="str">
        <f>IF(BS_CONTROLE[[#This Row],[SB]]=0, "-", BS_CONTROLE[[#This Row],[SB]])</f>
        <v>-</v>
      </c>
      <c r="AN989" s="105" t="str">
        <f>IF(BS_CONTROLE[[#This Row],[SUB]]=0, "-", BS_CONTROLE[[#This Row],[SUB]])</f>
        <v>-</v>
      </c>
      <c r="AO989" s="105">
        <f>BS_CONTROLE[[#This Row],[KM - Inicio]]</f>
        <v>0</v>
      </c>
      <c r="AP989" s="105">
        <f>BS_CONTROLE[[#This Row],[KM - Inicio]]</f>
        <v>0</v>
      </c>
      <c r="AQ989" s="108"/>
      <c r="AR989" s="108"/>
      <c r="AS989" s="108"/>
      <c r="AT989" s="135"/>
      <c r="AU989" s="135"/>
      <c r="AV989" s="13"/>
      <c r="AW989" s="13"/>
      <c r="AX989" s="176" t="str">
        <f>IF(D989="","*",IFERROR(IF(ISODD(COUNT(AR989:AW989)),"ERRO",SUM((AS989-AR989),(AU989-AT989),(AW989-AV989))),"ERRO"))</f>
        <v>*</v>
      </c>
      <c r="AY989" s="153"/>
      <c r="AZ989" s="109"/>
      <c r="BA989" s="9" t="str">
        <f>IFERROR(_xlfn.XLOOKUP(AH989, BS_ATIVIDADE[ATIVIDADE],BS_ATIVIDADE[UNIDADE] ), "*")</f>
        <v>*</v>
      </c>
      <c r="BB989" s="12" t="str" cm="1">
        <f t="array" ref="BB9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89" s="12" t="str" cm="1">
        <f t="array" ref="BC9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89" s="10" t="str" cm="1">
        <f t="array" ref="BD9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89" s="150"/>
      <c r="BF989" s="15"/>
      <c r="BG989" s="16"/>
      <c r="BH989" s="16"/>
      <c r="BI989" s="16"/>
      <c r="BJ989" s="17"/>
      <c r="BK989" s="15"/>
      <c r="BL989" s="130"/>
      <c r="BM989" s="130"/>
      <c r="BN989" s="130"/>
      <c r="BO989" s="17"/>
      <c r="BP989" s="11" t="str">
        <f t="shared" si="51"/>
        <v>Aderente</v>
      </c>
      <c r="BQ989" s="18" t="str">
        <f>IF(OR(B989="",E989=""),"*",AX989/O989)</f>
        <v>*</v>
      </c>
      <c r="BR989" s="18" t="str">
        <f>IF(OR(B989="",E989=""),"*",AZ989/P989)</f>
        <v>*</v>
      </c>
      <c r="BS989" s="210" t="str">
        <f t="shared" si="52"/>
        <v/>
      </c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</row>
    <row r="990" spans="1:122">
      <c r="A990" s="45" t="str">
        <f t="shared" si="50"/>
        <v/>
      </c>
      <c r="B990" s="102"/>
      <c r="C990" s="134" t="str">
        <f>IF(BS_CONTROLE[[#This Row],[DATA]]="","",WEEKNUM(BS_CONTROLE[[#This Row],[DATA]]))</f>
        <v/>
      </c>
      <c r="D990" s="104"/>
      <c r="E990" s="126"/>
      <c r="F990" s="142" t="str">
        <f>IF(D990="","*",VLOOKUP(E990,BS_ATIVIDADE[],3,FALSE))</f>
        <v>*</v>
      </c>
      <c r="G990" s="106"/>
      <c r="H990" s="106"/>
      <c r="I990" s="105"/>
      <c r="J990" s="105"/>
      <c r="K990" s="105"/>
      <c r="L990" s="127" t="str" cm="1">
        <f t="array" ref="L9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0" s="127" t="str" cm="1">
        <f t="array" ref="M9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0" s="106"/>
      <c r="O990" s="106"/>
      <c r="P990" s="105"/>
      <c r="Q990" s="9" t="str">
        <f>IF(E990=0, "*", IFERROR(_xlfn.XLOOKUP(E990, BS_ATIVIDADE[ATIVIDADE], BS_ATIVIDADE[UNIDADE]), "*"))</f>
        <v>*</v>
      </c>
      <c r="R990" s="128" t="str" cm="1">
        <f t="array" ref="R9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0" s="128" t="str" cm="1">
        <f t="array" ref="S9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0" s="10" t="str" cm="1">
        <f t="array" ref="T9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0" s="105"/>
      <c r="V990" s="151"/>
      <c r="W990" s="104"/>
      <c r="X990" s="129"/>
      <c r="Y990" s="104"/>
      <c r="Z990" s="105"/>
      <c r="AA990" s="103"/>
      <c r="AB990" s="152"/>
      <c r="AC990" s="107"/>
      <c r="AD990" s="105"/>
      <c r="AE990" s="105"/>
      <c r="AF990" s="105"/>
      <c r="AG990" s="14"/>
      <c r="AH990" s="126" t="str">
        <f>IF(BS_CONTROLE[[#This Row],[Atividade]]=0, "-", BS_CONTROLE[[#This Row],[Atividade]])</f>
        <v>-</v>
      </c>
      <c r="AI990" s="8" t="str">
        <f>IF(BS_CONTROLE[[#This Row],[Atividade]]=0, "-", BS_CONTROLE[[#This Row],[Atividade]])</f>
        <v>-</v>
      </c>
      <c r="AJ990" s="30">
        <f>BS_CONTROLE[[#This Row],[Local - Partida]]</f>
        <v>0</v>
      </c>
      <c r="AK990" s="30">
        <f>BS_CONTROLE[[#This Row],[Local - Encerramento]]</f>
        <v>0</v>
      </c>
      <c r="AL990" s="105" t="str">
        <f>IF(BS_CONTROLE[[#This Row],[Entre - Estações]]=0, "-", BS_CONTROLE[[#This Row],[Entre - Estações]])</f>
        <v>-</v>
      </c>
      <c r="AM990" s="105" t="str">
        <f>IF(BS_CONTROLE[[#This Row],[SB]]=0, "-", BS_CONTROLE[[#This Row],[SB]])</f>
        <v>-</v>
      </c>
      <c r="AN990" s="105" t="str">
        <f>IF(BS_CONTROLE[[#This Row],[SUB]]=0, "-", BS_CONTROLE[[#This Row],[SUB]])</f>
        <v>-</v>
      </c>
      <c r="AO990" s="105">
        <f>BS_CONTROLE[[#This Row],[KM - Inicio]]</f>
        <v>0</v>
      </c>
      <c r="AP990" s="105">
        <f>BS_CONTROLE[[#This Row],[KM - Inicio]]</f>
        <v>0</v>
      </c>
      <c r="AQ990" s="108"/>
      <c r="AR990" s="108"/>
      <c r="AS990" s="108"/>
      <c r="AT990" s="135"/>
      <c r="AU990" s="135"/>
      <c r="AV990" s="13"/>
      <c r="AW990" s="13"/>
      <c r="AX990" s="176" t="str">
        <f>IF(D990="","*",IFERROR(IF(ISODD(COUNT(AR990:AW990)),"ERRO",SUM((AS990-AR990),(AU990-AT990),(AW990-AV990))),"ERRO"))</f>
        <v>*</v>
      </c>
      <c r="AY990" s="153"/>
      <c r="AZ990" s="109"/>
      <c r="BA990" s="9" t="str">
        <f>IFERROR(_xlfn.XLOOKUP(AH990, BS_ATIVIDADE[ATIVIDADE],BS_ATIVIDADE[UNIDADE] ), "*")</f>
        <v>*</v>
      </c>
      <c r="BB990" s="12" t="str" cm="1">
        <f t="array" ref="BB9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0" s="12" t="str" cm="1">
        <f t="array" ref="BC9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0" s="10" t="str" cm="1">
        <f t="array" ref="BD9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0" s="150"/>
      <c r="BF990" s="15"/>
      <c r="BG990" s="16"/>
      <c r="BH990" s="16"/>
      <c r="BI990" s="16"/>
      <c r="BJ990" s="17"/>
      <c r="BK990" s="15"/>
      <c r="BL990" s="130"/>
      <c r="BM990" s="130"/>
      <c r="BN990" s="130"/>
      <c r="BO990" s="17"/>
      <c r="BP990" s="11" t="str">
        <f t="shared" si="51"/>
        <v>Aderente</v>
      </c>
      <c r="BQ990" s="18" t="str">
        <f>IF(OR(B990="",E990=""),"*",AX990/O990)</f>
        <v>*</v>
      </c>
      <c r="BR990" s="18" t="str">
        <f>IF(OR(B990="",E990=""),"*",AZ990/P990)</f>
        <v>*</v>
      </c>
      <c r="BS990" s="210" t="str">
        <f t="shared" si="52"/>
        <v/>
      </c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</row>
    <row r="991" spans="1:122">
      <c r="A991" s="45" t="str">
        <f t="shared" si="50"/>
        <v/>
      </c>
      <c r="B991" s="102"/>
      <c r="C991" s="134" t="str">
        <f>IF(BS_CONTROLE[[#This Row],[DATA]]="","",WEEKNUM(BS_CONTROLE[[#This Row],[DATA]]))</f>
        <v/>
      </c>
      <c r="D991" s="104"/>
      <c r="E991" s="126"/>
      <c r="F991" s="142" t="str">
        <f>IF(D991="","*",VLOOKUP(E991,BS_ATIVIDADE[],3,FALSE))</f>
        <v>*</v>
      </c>
      <c r="G991" s="106"/>
      <c r="H991" s="106"/>
      <c r="I991" s="105"/>
      <c r="J991" s="105"/>
      <c r="K991" s="105"/>
      <c r="L991" s="127" t="str" cm="1">
        <f t="array" ref="L9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1" s="127" t="str" cm="1">
        <f t="array" ref="M9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1" s="106"/>
      <c r="O991" s="106"/>
      <c r="P991" s="105"/>
      <c r="Q991" s="9" t="str">
        <f>IF(E991=0, "*", IFERROR(_xlfn.XLOOKUP(E991, BS_ATIVIDADE[ATIVIDADE], BS_ATIVIDADE[UNIDADE]), "*"))</f>
        <v>*</v>
      </c>
      <c r="R991" s="128" t="str" cm="1">
        <f t="array" ref="R9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1" s="128" t="str" cm="1">
        <f t="array" ref="S9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1" s="10" t="str" cm="1">
        <f t="array" ref="T9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1" s="105"/>
      <c r="V991" s="151"/>
      <c r="W991" s="104"/>
      <c r="X991" s="129"/>
      <c r="Y991" s="104"/>
      <c r="Z991" s="105"/>
      <c r="AA991" s="103"/>
      <c r="AB991" s="152"/>
      <c r="AC991" s="107"/>
      <c r="AD991" s="105"/>
      <c r="AE991" s="105"/>
      <c r="AF991" s="105"/>
      <c r="AG991" s="14"/>
      <c r="AH991" s="126" t="str">
        <f>IF(BS_CONTROLE[[#This Row],[Atividade]]=0, "-", BS_CONTROLE[[#This Row],[Atividade]])</f>
        <v>-</v>
      </c>
      <c r="AI991" s="8" t="str">
        <f>IF(BS_CONTROLE[[#This Row],[Atividade]]=0, "-", BS_CONTROLE[[#This Row],[Atividade]])</f>
        <v>-</v>
      </c>
      <c r="AJ991" s="30">
        <f>BS_CONTROLE[[#This Row],[Local - Partida]]</f>
        <v>0</v>
      </c>
      <c r="AK991" s="30">
        <f>BS_CONTROLE[[#This Row],[Local - Encerramento]]</f>
        <v>0</v>
      </c>
      <c r="AL991" s="105" t="str">
        <f>IF(BS_CONTROLE[[#This Row],[Entre - Estações]]=0, "-", BS_CONTROLE[[#This Row],[Entre - Estações]])</f>
        <v>-</v>
      </c>
      <c r="AM991" s="105" t="str">
        <f>IF(BS_CONTROLE[[#This Row],[SB]]=0, "-", BS_CONTROLE[[#This Row],[SB]])</f>
        <v>-</v>
      </c>
      <c r="AN991" s="105" t="str">
        <f>IF(BS_CONTROLE[[#This Row],[SUB]]=0, "-", BS_CONTROLE[[#This Row],[SUB]])</f>
        <v>-</v>
      </c>
      <c r="AO991" s="105">
        <f>BS_CONTROLE[[#This Row],[KM - Inicio]]</f>
        <v>0</v>
      </c>
      <c r="AP991" s="105">
        <f>BS_CONTROLE[[#This Row],[KM - Inicio]]</f>
        <v>0</v>
      </c>
      <c r="AQ991" s="108"/>
      <c r="AR991" s="108"/>
      <c r="AS991" s="108"/>
      <c r="AT991" s="135"/>
      <c r="AU991" s="135"/>
      <c r="AV991" s="13"/>
      <c r="AW991" s="13"/>
      <c r="AX991" s="176" t="str">
        <f>IF(D991="","*",IFERROR(IF(ISODD(COUNT(AR991:AW991)),"ERRO",SUM((AS991-AR991),(AU991-AT991),(AW991-AV991))),"ERRO"))</f>
        <v>*</v>
      </c>
      <c r="AY991" s="153"/>
      <c r="AZ991" s="109"/>
      <c r="BA991" s="9" t="str">
        <f>IFERROR(_xlfn.XLOOKUP(AH991, BS_ATIVIDADE[ATIVIDADE],BS_ATIVIDADE[UNIDADE] ), "*")</f>
        <v>*</v>
      </c>
      <c r="BB991" s="12" t="str" cm="1">
        <f t="array" ref="BB9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1" s="12" t="str" cm="1">
        <f t="array" ref="BC9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1" s="10" t="str" cm="1">
        <f t="array" ref="BD9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1" s="150"/>
      <c r="BF991" s="15"/>
      <c r="BG991" s="16"/>
      <c r="BH991" s="16"/>
      <c r="BI991" s="16"/>
      <c r="BJ991" s="17"/>
      <c r="BK991" s="15"/>
      <c r="BL991" s="130"/>
      <c r="BM991" s="130"/>
      <c r="BN991" s="130"/>
      <c r="BO991" s="17"/>
      <c r="BP991" s="11" t="str">
        <f t="shared" si="51"/>
        <v>Aderente</v>
      </c>
      <c r="BQ991" s="18" t="str">
        <f>IF(OR(B991="",E991=""),"*",AX991/O991)</f>
        <v>*</v>
      </c>
      <c r="BR991" s="18" t="str">
        <f>IF(OR(B991="",E991=""),"*",AZ991/P991)</f>
        <v>*</v>
      </c>
      <c r="BS991" s="210" t="str">
        <f t="shared" si="52"/>
        <v/>
      </c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</row>
    <row r="992" spans="1:122">
      <c r="A992" s="45" t="str">
        <f t="shared" si="50"/>
        <v/>
      </c>
      <c r="B992" s="102"/>
      <c r="C992" s="134" t="str">
        <f>IF(BS_CONTROLE[[#This Row],[DATA]]="","",WEEKNUM(BS_CONTROLE[[#This Row],[DATA]]))</f>
        <v/>
      </c>
      <c r="D992" s="104"/>
      <c r="E992" s="126"/>
      <c r="F992" s="142" t="str">
        <f>IF(D992="","*",VLOOKUP(E992,BS_ATIVIDADE[],3,FALSE))</f>
        <v>*</v>
      </c>
      <c r="G992" s="106"/>
      <c r="H992" s="106"/>
      <c r="I992" s="105"/>
      <c r="J992" s="105"/>
      <c r="K992" s="105"/>
      <c r="L992" s="127" t="str" cm="1">
        <f t="array" ref="L9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2" s="127" t="str" cm="1">
        <f t="array" ref="M9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2" s="106"/>
      <c r="O992" s="106"/>
      <c r="P992" s="105"/>
      <c r="Q992" s="9" t="str">
        <f>IF(E992=0, "*", IFERROR(_xlfn.XLOOKUP(E992, BS_ATIVIDADE[ATIVIDADE], BS_ATIVIDADE[UNIDADE]), "*"))</f>
        <v>*</v>
      </c>
      <c r="R992" s="128" t="str" cm="1">
        <f t="array" ref="R9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2" s="128" t="str" cm="1">
        <f t="array" ref="S9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2" s="10" t="str" cm="1">
        <f t="array" ref="T9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2" s="105"/>
      <c r="V992" s="151"/>
      <c r="W992" s="104"/>
      <c r="X992" s="129"/>
      <c r="Y992" s="104"/>
      <c r="Z992" s="105"/>
      <c r="AA992" s="103"/>
      <c r="AB992" s="152"/>
      <c r="AC992" s="107"/>
      <c r="AD992" s="105"/>
      <c r="AE992" s="105"/>
      <c r="AF992" s="105"/>
      <c r="AG992" s="14"/>
      <c r="AH992" s="126" t="str">
        <f>IF(BS_CONTROLE[[#This Row],[Atividade]]=0, "-", BS_CONTROLE[[#This Row],[Atividade]])</f>
        <v>-</v>
      </c>
      <c r="AI992" s="8" t="str">
        <f>IF(BS_CONTROLE[[#This Row],[Atividade]]=0, "-", BS_CONTROLE[[#This Row],[Atividade]])</f>
        <v>-</v>
      </c>
      <c r="AJ992" s="30">
        <f>BS_CONTROLE[[#This Row],[Local - Partida]]</f>
        <v>0</v>
      </c>
      <c r="AK992" s="30">
        <f>BS_CONTROLE[[#This Row],[Local - Encerramento]]</f>
        <v>0</v>
      </c>
      <c r="AL992" s="105" t="str">
        <f>IF(BS_CONTROLE[[#This Row],[Entre - Estações]]=0, "-", BS_CONTROLE[[#This Row],[Entre - Estações]])</f>
        <v>-</v>
      </c>
      <c r="AM992" s="105" t="str">
        <f>IF(BS_CONTROLE[[#This Row],[SB]]=0, "-", BS_CONTROLE[[#This Row],[SB]])</f>
        <v>-</v>
      </c>
      <c r="AN992" s="105" t="str">
        <f>IF(BS_CONTROLE[[#This Row],[SUB]]=0, "-", BS_CONTROLE[[#This Row],[SUB]])</f>
        <v>-</v>
      </c>
      <c r="AO992" s="105">
        <f>BS_CONTROLE[[#This Row],[KM - Inicio]]</f>
        <v>0</v>
      </c>
      <c r="AP992" s="105">
        <f>BS_CONTROLE[[#This Row],[KM - Inicio]]</f>
        <v>0</v>
      </c>
      <c r="AQ992" s="108"/>
      <c r="AR992" s="108"/>
      <c r="AS992" s="108"/>
      <c r="AT992" s="135"/>
      <c r="AU992" s="135"/>
      <c r="AV992" s="13"/>
      <c r="AW992" s="13"/>
      <c r="AX992" s="176" t="str">
        <f>IF(D992="","*",IFERROR(IF(ISODD(COUNT(AR992:AW992)),"ERRO",SUM((AS992-AR992),(AU992-AT992),(AW992-AV992))),"ERRO"))</f>
        <v>*</v>
      </c>
      <c r="AY992" s="153"/>
      <c r="AZ992" s="109"/>
      <c r="BA992" s="9" t="str">
        <f>IFERROR(_xlfn.XLOOKUP(AH992, BS_ATIVIDADE[ATIVIDADE],BS_ATIVIDADE[UNIDADE] ), "*")</f>
        <v>*</v>
      </c>
      <c r="BB992" s="12" t="str" cm="1">
        <f t="array" ref="BB9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2" s="12" t="str" cm="1">
        <f t="array" ref="BC9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2" s="10" t="str" cm="1">
        <f t="array" ref="BD9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2" s="150"/>
      <c r="BF992" s="15"/>
      <c r="BG992" s="16"/>
      <c r="BH992" s="16"/>
      <c r="BI992" s="16"/>
      <c r="BJ992" s="17"/>
      <c r="BK992" s="15"/>
      <c r="BL992" s="130"/>
      <c r="BM992" s="130"/>
      <c r="BN992" s="130"/>
      <c r="BO992" s="17"/>
      <c r="BP992" s="11" t="str">
        <f t="shared" si="51"/>
        <v>Aderente</v>
      </c>
      <c r="BQ992" s="18" t="str">
        <f>IF(OR(B992="",E992=""),"*",AX992/O992)</f>
        <v>*</v>
      </c>
      <c r="BR992" s="18" t="str">
        <f>IF(OR(B992="",E992=""),"*",AZ992/P992)</f>
        <v>*</v>
      </c>
      <c r="BS992" s="210" t="str">
        <f t="shared" si="52"/>
        <v/>
      </c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</row>
    <row r="993" spans="1:122">
      <c r="A993" s="45" t="str">
        <f t="shared" si="50"/>
        <v/>
      </c>
      <c r="B993" s="102"/>
      <c r="C993" s="134" t="str">
        <f>IF(BS_CONTROLE[[#This Row],[DATA]]="","",WEEKNUM(BS_CONTROLE[[#This Row],[DATA]]))</f>
        <v/>
      </c>
      <c r="D993" s="104"/>
      <c r="E993" s="126"/>
      <c r="F993" s="142" t="str">
        <f>IF(D993="","*",VLOOKUP(E993,BS_ATIVIDADE[],3,FALSE))</f>
        <v>*</v>
      </c>
      <c r="G993" s="106"/>
      <c r="H993" s="106"/>
      <c r="I993" s="105"/>
      <c r="J993" s="105"/>
      <c r="K993" s="105"/>
      <c r="L993" s="127" t="str" cm="1">
        <f t="array" ref="L9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3" s="127" t="str" cm="1">
        <f t="array" ref="M9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3" s="106"/>
      <c r="O993" s="106"/>
      <c r="P993" s="105"/>
      <c r="Q993" s="9" t="str">
        <f>IF(E993=0, "*", IFERROR(_xlfn.XLOOKUP(E993, BS_ATIVIDADE[ATIVIDADE], BS_ATIVIDADE[UNIDADE]), "*"))</f>
        <v>*</v>
      </c>
      <c r="R993" s="128" t="str" cm="1">
        <f t="array" ref="R9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3" s="128" t="str" cm="1">
        <f t="array" ref="S9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3" s="10" t="str" cm="1">
        <f t="array" ref="T9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3" s="105"/>
      <c r="V993" s="151"/>
      <c r="W993" s="104"/>
      <c r="X993" s="129"/>
      <c r="Y993" s="104"/>
      <c r="Z993" s="105"/>
      <c r="AA993" s="103"/>
      <c r="AB993" s="152"/>
      <c r="AC993" s="107"/>
      <c r="AD993" s="105"/>
      <c r="AE993" s="105"/>
      <c r="AF993" s="105"/>
      <c r="AG993" s="14"/>
      <c r="AH993" s="126" t="str">
        <f>IF(BS_CONTROLE[[#This Row],[Atividade]]=0, "-", BS_CONTROLE[[#This Row],[Atividade]])</f>
        <v>-</v>
      </c>
      <c r="AI993" s="8" t="str">
        <f>IF(BS_CONTROLE[[#This Row],[Atividade]]=0, "-", BS_CONTROLE[[#This Row],[Atividade]])</f>
        <v>-</v>
      </c>
      <c r="AJ993" s="30">
        <f>BS_CONTROLE[[#This Row],[Local - Partida]]</f>
        <v>0</v>
      </c>
      <c r="AK993" s="30">
        <f>BS_CONTROLE[[#This Row],[Local - Encerramento]]</f>
        <v>0</v>
      </c>
      <c r="AL993" s="105" t="str">
        <f>IF(BS_CONTROLE[[#This Row],[Entre - Estações]]=0, "-", BS_CONTROLE[[#This Row],[Entre - Estações]])</f>
        <v>-</v>
      </c>
      <c r="AM993" s="105" t="str">
        <f>IF(BS_CONTROLE[[#This Row],[SB]]=0, "-", BS_CONTROLE[[#This Row],[SB]])</f>
        <v>-</v>
      </c>
      <c r="AN993" s="105" t="str">
        <f>IF(BS_CONTROLE[[#This Row],[SUB]]=0, "-", BS_CONTROLE[[#This Row],[SUB]])</f>
        <v>-</v>
      </c>
      <c r="AO993" s="105">
        <f>BS_CONTROLE[[#This Row],[KM - Inicio]]</f>
        <v>0</v>
      </c>
      <c r="AP993" s="105">
        <f>BS_CONTROLE[[#This Row],[KM - Inicio]]</f>
        <v>0</v>
      </c>
      <c r="AQ993" s="108"/>
      <c r="AR993" s="108"/>
      <c r="AS993" s="108"/>
      <c r="AT993" s="135"/>
      <c r="AU993" s="135"/>
      <c r="AV993" s="13"/>
      <c r="AW993" s="13"/>
      <c r="AX993" s="176" t="str">
        <f>IF(D993="","*",IFERROR(IF(ISODD(COUNT(AR993:AW993)),"ERRO",SUM((AS993-AR993),(AU993-AT993),(AW993-AV993))),"ERRO"))</f>
        <v>*</v>
      </c>
      <c r="AY993" s="153"/>
      <c r="AZ993" s="109"/>
      <c r="BA993" s="9" t="str">
        <f>IFERROR(_xlfn.XLOOKUP(AH993, BS_ATIVIDADE[ATIVIDADE],BS_ATIVIDADE[UNIDADE] ), "*")</f>
        <v>*</v>
      </c>
      <c r="BB993" s="12" t="str" cm="1">
        <f t="array" ref="BB9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3" s="12" t="str" cm="1">
        <f t="array" ref="BC9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3" s="10" t="str" cm="1">
        <f t="array" ref="BD9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3" s="150"/>
      <c r="BF993" s="15"/>
      <c r="BG993" s="16"/>
      <c r="BH993" s="16"/>
      <c r="BI993" s="16"/>
      <c r="BJ993" s="17"/>
      <c r="BK993" s="15"/>
      <c r="BL993" s="130"/>
      <c r="BM993" s="130"/>
      <c r="BN993" s="130"/>
      <c r="BO993" s="17"/>
      <c r="BP993" s="11" t="str">
        <f t="shared" si="51"/>
        <v>Aderente</v>
      </c>
      <c r="BQ993" s="18" t="str">
        <f>IF(OR(B993="",E993=""),"*",AX993/O993)</f>
        <v>*</v>
      </c>
      <c r="BR993" s="18" t="str">
        <f>IF(OR(B993="",E993=""),"*",AZ993/P993)</f>
        <v>*</v>
      </c>
      <c r="BS993" s="210" t="str">
        <f t="shared" si="52"/>
        <v/>
      </c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</row>
    <row r="994" spans="1:122">
      <c r="A994" s="45" t="str">
        <f t="shared" si="50"/>
        <v/>
      </c>
      <c r="B994" s="102"/>
      <c r="C994" s="134" t="str">
        <f>IF(BS_CONTROLE[[#This Row],[DATA]]="","",WEEKNUM(BS_CONTROLE[[#This Row],[DATA]]))</f>
        <v/>
      </c>
      <c r="D994" s="104"/>
      <c r="E994" s="126"/>
      <c r="F994" s="142" t="str">
        <f>IF(D994="","*",VLOOKUP(E994,BS_ATIVIDADE[],3,FALSE))</f>
        <v>*</v>
      </c>
      <c r="G994" s="106"/>
      <c r="H994" s="106"/>
      <c r="I994" s="105"/>
      <c r="J994" s="105"/>
      <c r="K994" s="105"/>
      <c r="L994" s="127" t="str" cm="1">
        <f t="array" ref="L9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4" s="127" t="str" cm="1">
        <f t="array" ref="M9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4" s="106"/>
      <c r="O994" s="106"/>
      <c r="P994" s="105"/>
      <c r="Q994" s="9" t="str">
        <f>IF(E994=0, "*", IFERROR(_xlfn.XLOOKUP(E994, BS_ATIVIDADE[ATIVIDADE], BS_ATIVIDADE[UNIDADE]), "*"))</f>
        <v>*</v>
      </c>
      <c r="R994" s="128" t="str" cm="1">
        <f t="array" ref="R9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4" s="128" t="str" cm="1">
        <f t="array" ref="S9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4" s="10" t="str" cm="1">
        <f t="array" ref="T9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4" s="105"/>
      <c r="V994" s="151"/>
      <c r="W994" s="104"/>
      <c r="X994" s="129"/>
      <c r="Y994" s="104"/>
      <c r="Z994" s="105"/>
      <c r="AA994" s="103"/>
      <c r="AB994" s="152"/>
      <c r="AC994" s="107"/>
      <c r="AD994" s="105"/>
      <c r="AE994" s="105"/>
      <c r="AF994" s="105"/>
      <c r="AG994" s="14"/>
      <c r="AH994" s="126" t="str">
        <f>IF(BS_CONTROLE[[#This Row],[Atividade]]=0, "-", BS_CONTROLE[[#This Row],[Atividade]])</f>
        <v>-</v>
      </c>
      <c r="AI994" s="8" t="str">
        <f>IF(BS_CONTROLE[[#This Row],[Atividade]]=0, "-", BS_CONTROLE[[#This Row],[Atividade]])</f>
        <v>-</v>
      </c>
      <c r="AJ994" s="30">
        <f>BS_CONTROLE[[#This Row],[Local - Partida]]</f>
        <v>0</v>
      </c>
      <c r="AK994" s="30">
        <f>BS_CONTROLE[[#This Row],[Local - Encerramento]]</f>
        <v>0</v>
      </c>
      <c r="AL994" s="105" t="str">
        <f>IF(BS_CONTROLE[[#This Row],[Entre - Estações]]=0, "-", BS_CONTROLE[[#This Row],[Entre - Estações]])</f>
        <v>-</v>
      </c>
      <c r="AM994" s="105" t="str">
        <f>IF(BS_CONTROLE[[#This Row],[SB]]=0, "-", BS_CONTROLE[[#This Row],[SB]])</f>
        <v>-</v>
      </c>
      <c r="AN994" s="105" t="str">
        <f>IF(BS_CONTROLE[[#This Row],[SUB]]=0, "-", BS_CONTROLE[[#This Row],[SUB]])</f>
        <v>-</v>
      </c>
      <c r="AO994" s="105">
        <f>BS_CONTROLE[[#This Row],[KM - Inicio]]</f>
        <v>0</v>
      </c>
      <c r="AP994" s="105">
        <f>BS_CONTROLE[[#This Row],[KM - Inicio]]</f>
        <v>0</v>
      </c>
      <c r="AQ994" s="108"/>
      <c r="AR994" s="108"/>
      <c r="AS994" s="108"/>
      <c r="AT994" s="135"/>
      <c r="AU994" s="135"/>
      <c r="AV994" s="13"/>
      <c r="AW994" s="13"/>
      <c r="AX994" s="176" t="str">
        <f>IF(D994="","*",IFERROR(IF(ISODD(COUNT(AR994:AW994)),"ERRO",SUM((AS994-AR994),(AU994-AT994),(AW994-AV994))),"ERRO"))</f>
        <v>*</v>
      </c>
      <c r="AY994" s="153"/>
      <c r="AZ994" s="109"/>
      <c r="BA994" s="9" t="str">
        <f>IFERROR(_xlfn.XLOOKUP(AH994, BS_ATIVIDADE[ATIVIDADE],BS_ATIVIDADE[UNIDADE] ), "*")</f>
        <v>*</v>
      </c>
      <c r="BB994" s="12" t="str" cm="1">
        <f t="array" ref="BB9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4" s="12" t="str" cm="1">
        <f t="array" ref="BC9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4" s="10" t="str" cm="1">
        <f t="array" ref="BD9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4" s="150"/>
      <c r="BF994" s="15"/>
      <c r="BG994" s="16"/>
      <c r="BH994" s="16"/>
      <c r="BI994" s="16"/>
      <c r="BJ994" s="17"/>
      <c r="BK994" s="15"/>
      <c r="BL994" s="130"/>
      <c r="BM994" s="130"/>
      <c r="BN994" s="130"/>
      <c r="BO994" s="17"/>
      <c r="BP994" s="11" t="str">
        <f t="shared" si="51"/>
        <v>Aderente</v>
      </c>
      <c r="BQ994" s="18" t="str">
        <f>IF(OR(B994="",E994=""),"*",AX994/O994)</f>
        <v>*</v>
      </c>
      <c r="BR994" s="18" t="str">
        <f>IF(OR(B994="",E994=""),"*",AZ994/P994)</f>
        <v>*</v>
      </c>
      <c r="BS994" s="210" t="str">
        <f t="shared" si="52"/>
        <v/>
      </c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</row>
    <row r="995" spans="1:122">
      <c r="A995" s="45" t="str">
        <f t="shared" si="50"/>
        <v/>
      </c>
      <c r="B995" s="102"/>
      <c r="C995" s="134" t="str">
        <f>IF(BS_CONTROLE[[#This Row],[DATA]]="","",WEEKNUM(BS_CONTROLE[[#This Row],[DATA]]))</f>
        <v/>
      </c>
      <c r="D995" s="104"/>
      <c r="E995" s="126"/>
      <c r="F995" s="142" t="str">
        <f>IF(D995="","*",VLOOKUP(E995,BS_ATIVIDADE[],3,FALSE))</f>
        <v>*</v>
      </c>
      <c r="G995" s="106"/>
      <c r="H995" s="106"/>
      <c r="I995" s="105"/>
      <c r="J995" s="105"/>
      <c r="K995" s="105"/>
      <c r="L995" s="127" t="str" cm="1">
        <f t="array" ref="L9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5" s="127" t="str" cm="1">
        <f t="array" ref="M9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5" s="106"/>
      <c r="O995" s="106"/>
      <c r="P995" s="105"/>
      <c r="Q995" s="9" t="str">
        <f>IF(E995=0, "*", IFERROR(_xlfn.XLOOKUP(E995, BS_ATIVIDADE[ATIVIDADE], BS_ATIVIDADE[UNIDADE]), "*"))</f>
        <v>*</v>
      </c>
      <c r="R995" s="128" t="str" cm="1">
        <f t="array" ref="R9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5" s="128" t="str" cm="1">
        <f t="array" ref="S9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5" s="10" t="str" cm="1">
        <f t="array" ref="T9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5" s="105"/>
      <c r="V995" s="151"/>
      <c r="W995" s="104"/>
      <c r="X995" s="129"/>
      <c r="Y995" s="104"/>
      <c r="Z995" s="105"/>
      <c r="AA995" s="103"/>
      <c r="AB995" s="152"/>
      <c r="AC995" s="107"/>
      <c r="AD995" s="105"/>
      <c r="AE995" s="105"/>
      <c r="AF995" s="105"/>
      <c r="AG995" s="14"/>
      <c r="AH995" s="126" t="str">
        <f>IF(BS_CONTROLE[[#This Row],[Atividade]]=0, "-", BS_CONTROLE[[#This Row],[Atividade]])</f>
        <v>-</v>
      </c>
      <c r="AI995" s="8" t="str">
        <f>IF(BS_CONTROLE[[#This Row],[Atividade]]=0, "-", BS_CONTROLE[[#This Row],[Atividade]])</f>
        <v>-</v>
      </c>
      <c r="AJ995" s="30">
        <f>BS_CONTROLE[[#This Row],[Local - Partida]]</f>
        <v>0</v>
      </c>
      <c r="AK995" s="30">
        <f>BS_CONTROLE[[#This Row],[Local - Encerramento]]</f>
        <v>0</v>
      </c>
      <c r="AL995" s="105" t="str">
        <f>IF(BS_CONTROLE[[#This Row],[Entre - Estações]]=0, "-", BS_CONTROLE[[#This Row],[Entre - Estações]])</f>
        <v>-</v>
      </c>
      <c r="AM995" s="105" t="str">
        <f>IF(BS_CONTROLE[[#This Row],[SB]]=0, "-", BS_CONTROLE[[#This Row],[SB]])</f>
        <v>-</v>
      </c>
      <c r="AN995" s="105" t="str">
        <f>IF(BS_CONTROLE[[#This Row],[SUB]]=0, "-", BS_CONTROLE[[#This Row],[SUB]])</f>
        <v>-</v>
      </c>
      <c r="AO995" s="105">
        <f>BS_CONTROLE[[#This Row],[KM - Inicio]]</f>
        <v>0</v>
      </c>
      <c r="AP995" s="105">
        <f>BS_CONTROLE[[#This Row],[KM - Inicio]]</f>
        <v>0</v>
      </c>
      <c r="AQ995" s="108"/>
      <c r="AR995" s="108"/>
      <c r="AS995" s="108"/>
      <c r="AT995" s="135"/>
      <c r="AU995" s="135"/>
      <c r="AV995" s="13"/>
      <c r="AW995" s="13"/>
      <c r="AX995" s="176" t="str">
        <f>IF(D995="","*",IFERROR(IF(ISODD(COUNT(AR995:AW995)),"ERRO",SUM((AS995-AR995),(AU995-AT995),(AW995-AV995))),"ERRO"))</f>
        <v>*</v>
      </c>
      <c r="AY995" s="153"/>
      <c r="AZ995" s="109"/>
      <c r="BA995" s="9" t="str">
        <f>IFERROR(_xlfn.XLOOKUP(AH995, BS_ATIVIDADE[ATIVIDADE],BS_ATIVIDADE[UNIDADE] ), "*")</f>
        <v>*</v>
      </c>
      <c r="BB995" s="12" t="str" cm="1">
        <f t="array" ref="BB9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5" s="12" t="str" cm="1">
        <f t="array" ref="BC9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5" s="10" t="str" cm="1">
        <f t="array" ref="BD9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5" s="150"/>
      <c r="BF995" s="15"/>
      <c r="BG995" s="16"/>
      <c r="BH995" s="16"/>
      <c r="BI995" s="16"/>
      <c r="BJ995" s="17"/>
      <c r="BK995" s="15"/>
      <c r="BL995" s="130"/>
      <c r="BM995" s="130"/>
      <c r="BN995" s="130"/>
      <c r="BO995" s="17"/>
      <c r="BP995" s="11" t="str">
        <f t="shared" si="51"/>
        <v>Aderente</v>
      </c>
      <c r="BQ995" s="18" t="str">
        <f>IF(OR(B995="",E995=""),"*",AX995/O995)</f>
        <v>*</v>
      </c>
      <c r="BR995" s="18" t="str">
        <f>IF(OR(B995="",E995=""),"*",AZ995/P995)</f>
        <v>*</v>
      </c>
      <c r="BS995" s="210" t="str">
        <f t="shared" si="52"/>
        <v/>
      </c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</row>
    <row r="996" spans="1:122">
      <c r="A996" s="45" t="str">
        <f t="shared" si="50"/>
        <v/>
      </c>
      <c r="B996" s="102"/>
      <c r="C996" s="134" t="str">
        <f>IF(BS_CONTROLE[[#This Row],[DATA]]="","",WEEKNUM(BS_CONTROLE[[#This Row],[DATA]]))</f>
        <v/>
      </c>
      <c r="D996" s="104"/>
      <c r="E996" s="126"/>
      <c r="F996" s="142" t="str">
        <f>IF(D996="","*",VLOOKUP(E996,BS_ATIVIDADE[],3,FALSE))</f>
        <v>*</v>
      </c>
      <c r="G996" s="106"/>
      <c r="H996" s="106"/>
      <c r="I996" s="105"/>
      <c r="J996" s="105"/>
      <c r="K996" s="105"/>
      <c r="L996" s="127" t="str" cm="1">
        <f t="array" ref="L9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6" s="127" t="str" cm="1">
        <f t="array" ref="M9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6" s="106"/>
      <c r="O996" s="106"/>
      <c r="P996" s="105"/>
      <c r="Q996" s="9" t="str">
        <f>IF(E996=0, "*", IFERROR(_xlfn.XLOOKUP(E996, BS_ATIVIDADE[ATIVIDADE], BS_ATIVIDADE[UNIDADE]), "*"))</f>
        <v>*</v>
      </c>
      <c r="R996" s="128" t="str" cm="1">
        <f t="array" ref="R9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6" s="128" t="str" cm="1">
        <f t="array" ref="S9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6" s="10" t="str" cm="1">
        <f t="array" ref="T9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6" s="105"/>
      <c r="V996" s="151"/>
      <c r="W996" s="104"/>
      <c r="X996" s="129"/>
      <c r="Y996" s="104"/>
      <c r="Z996" s="105"/>
      <c r="AA996" s="103"/>
      <c r="AB996" s="152"/>
      <c r="AC996" s="107"/>
      <c r="AD996" s="105"/>
      <c r="AE996" s="105"/>
      <c r="AF996" s="105"/>
      <c r="AG996" s="14"/>
      <c r="AH996" s="126" t="str">
        <f>IF(BS_CONTROLE[[#This Row],[Atividade]]=0, "-", BS_CONTROLE[[#This Row],[Atividade]])</f>
        <v>-</v>
      </c>
      <c r="AI996" s="8" t="str">
        <f>IF(BS_CONTROLE[[#This Row],[Atividade]]=0, "-", BS_CONTROLE[[#This Row],[Atividade]])</f>
        <v>-</v>
      </c>
      <c r="AJ996" s="30">
        <f>BS_CONTROLE[[#This Row],[Local - Partida]]</f>
        <v>0</v>
      </c>
      <c r="AK996" s="30">
        <f>BS_CONTROLE[[#This Row],[Local - Encerramento]]</f>
        <v>0</v>
      </c>
      <c r="AL996" s="105" t="str">
        <f>IF(BS_CONTROLE[[#This Row],[Entre - Estações]]=0, "-", BS_CONTROLE[[#This Row],[Entre - Estações]])</f>
        <v>-</v>
      </c>
      <c r="AM996" s="105" t="str">
        <f>IF(BS_CONTROLE[[#This Row],[SB]]=0, "-", BS_CONTROLE[[#This Row],[SB]])</f>
        <v>-</v>
      </c>
      <c r="AN996" s="105" t="str">
        <f>IF(BS_CONTROLE[[#This Row],[SUB]]=0, "-", BS_CONTROLE[[#This Row],[SUB]])</f>
        <v>-</v>
      </c>
      <c r="AO996" s="105">
        <f>BS_CONTROLE[[#This Row],[KM - Inicio]]</f>
        <v>0</v>
      </c>
      <c r="AP996" s="105">
        <f>BS_CONTROLE[[#This Row],[KM - Inicio]]</f>
        <v>0</v>
      </c>
      <c r="AQ996" s="108"/>
      <c r="AR996" s="108"/>
      <c r="AS996" s="108"/>
      <c r="AT996" s="135"/>
      <c r="AU996" s="135"/>
      <c r="AV996" s="13"/>
      <c r="AW996" s="13"/>
      <c r="AX996" s="176" t="str">
        <f>IF(D996="","*",IFERROR(IF(ISODD(COUNT(AR996:AW996)),"ERRO",SUM((AS996-AR996),(AU996-AT996),(AW996-AV996))),"ERRO"))</f>
        <v>*</v>
      </c>
      <c r="AY996" s="153"/>
      <c r="AZ996" s="109"/>
      <c r="BA996" s="9" t="str">
        <f>IFERROR(_xlfn.XLOOKUP(AH996, BS_ATIVIDADE[ATIVIDADE],BS_ATIVIDADE[UNIDADE] ), "*")</f>
        <v>*</v>
      </c>
      <c r="BB996" s="12" t="str" cm="1">
        <f t="array" ref="BB9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6" s="12" t="str" cm="1">
        <f t="array" ref="BC9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6" s="10" t="str" cm="1">
        <f t="array" ref="BD9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6" s="150"/>
      <c r="BF996" s="15"/>
      <c r="BG996" s="16"/>
      <c r="BH996" s="16"/>
      <c r="BI996" s="16"/>
      <c r="BJ996" s="17"/>
      <c r="BK996" s="15"/>
      <c r="BL996" s="130"/>
      <c r="BM996" s="130"/>
      <c r="BN996" s="130"/>
      <c r="BO996" s="17"/>
      <c r="BP996" s="11" t="str">
        <f t="shared" si="51"/>
        <v>Aderente</v>
      </c>
      <c r="BQ996" s="18" t="str">
        <f>IF(OR(B996="",E996=""),"*",AX996/O996)</f>
        <v>*</v>
      </c>
      <c r="BR996" s="18" t="str">
        <f>IF(OR(B996="",E996=""),"*",AZ996/P996)</f>
        <v>*</v>
      </c>
      <c r="BS996" s="210" t="str">
        <f t="shared" si="52"/>
        <v/>
      </c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</row>
    <row r="997" spans="1:122">
      <c r="A997" s="45" t="str">
        <f t="shared" si="50"/>
        <v/>
      </c>
      <c r="B997" s="102"/>
      <c r="C997" s="134" t="str">
        <f>IF(BS_CONTROLE[[#This Row],[DATA]]="","",WEEKNUM(BS_CONTROLE[[#This Row],[DATA]]))</f>
        <v/>
      </c>
      <c r="D997" s="104"/>
      <c r="E997" s="126"/>
      <c r="F997" s="142" t="str">
        <f>IF(D997="","*",VLOOKUP(E997,BS_ATIVIDADE[],3,FALSE))</f>
        <v>*</v>
      </c>
      <c r="G997" s="106"/>
      <c r="H997" s="106"/>
      <c r="I997" s="105"/>
      <c r="J997" s="105"/>
      <c r="K997" s="105"/>
      <c r="L997" s="127" t="str" cm="1">
        <f t="array" ref="L9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7" s="127" t="str" cm="1">
        <f t="array" ref="M9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7" s="106"/>
      <c r="O997" s="106"/>
      <c r="P997" s="105"/>
      <c r="Q997" s="9" t="str">
        <f>IF(E997=0, "*", IFERROR(_xlfn.XLOOKUP(E997, BS_ATIVIDADE[ATIVIDADE], BS_ATIVIDADE[UNIDADE]), "*"))</f>
        <v>*</v>
      </c>
      <c r="R997" s="128" t="str" cm="1">
        <f t="array" ref="R9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7" s="128" t="str" cm="1">
        <f t="array" ref="S9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7" s="10" t="str" cm="1">
        <f t="array" ref="T9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7" s="105"/>
      <c r="V997" s="151"/>
      <c r="W997" s="104"/>
      <c r="X997" s="129"/>
      <c r="Y997" s="104"/>
      <c r="Z997" s="105"/>
      <c r="AA997" s="103"/>
      <c r="AB997" s="152"/>
      <c r="AC997" s="107"/>
      <c r="AD997" s="105"/>
      <c r="AE997" s="105"/>
      <c r="AF997" s="105"/>
      <c r="AG997" s="14"/>
      <c r="AH997" s="126" t="str">
        <f>IF(BS_CONTROLE[[#This Row],[Atividade]]=0, "-", BS_CONTROLE[[#This Row],[Atividade]])</f>
        <v>-</v>
      </c>
      <c r="AI997" s="8" t="str">
        <f>IF(BS_CONTROLE[[#This Row],[Atividade]]=0, "-", BS_CONTROLE[[#This Row],[Atividade]])</f>
        <v>-</v>
      </c>
      <c r="AJ997" s="30">
        <f>BS_CONTROLE[[#This Row],[Local - Partida]]</f>
        <v>0</v>
      </c>
      <c r="AK997" s="30">
        <f>BS_CONTROLE[[#This Row],[Local - Encerramento]]</f>
        <v>0</v>
      </c>
      <c r="AL997" s="105" t="str">
        <f>IF(BS_CONTROLE[[#This Row],[Entre - Estações]]=0, "-", BS_CONTROLE[[#This Row],[Entre - Estações]])</f>
        <v>-</v>
      </c>
      <c r="AM997" s="105" t="str">
        <f>IF(BS_CONTROLE[[#This Row],[SB]]=0, "-", BS_CONTROLE[[#This Row],[SB]])</f>
        <v>-</v>
      </c>
      <c r="AN997" s="105" t="str">
        <f>IF(BS_CONTROLE[[#This Row],[SUB]]=0, "-", BS_CONTROLE[[#This Row],[SUB]])</f>
        <v>-</v>
      </c>
      <c r="AO997" s="105">
        <f>BS_CONTROLE[[#This Row],[KM - Inicio]]</f>
        <v>0</v>
      </c>
      <c r="AP997" s="105">
        <f>BS_CONTROLE[[#This Row],[KM - Inicio]]</f>
        <v>0</v>
      </c>
      <c r="AQ997" s="108"/>
      <c r="AR997" s="108"/>
      <c r="AS997" s="108"/>
      <c r="AT997" s="135"/>
      <c r="AU997" s="135"/>
      <c r="AV997" s="13"/>
      <c r="AW997" s="13"/>
      <c r="AX997" s="176" t="str">
        <f>IF(D997="","*",IFERROR(IF(ISODD(COUNT(AR997:AW997)),"ERRO",SUM((AS997-AR997),(AU997-AT997),(AW997-AV997))),"ERRO"))</f>
        <v>*</v>
      </c>
      <c r="AY997" s="153"/>
      <c r="AZ997" s="109"/>
      <c r="BA997" s="9" t="str">
        <f>IFERROR(_xlfn.XLOOKUP(AH997, BS_ATIVIDADE[ATIVIDADE],BS_ATIVIDADE[UNIDADE] ), "*")</f>
        <v>*</v>
      </c>
      <c r="BB997" s="12" t="str" cm="1">
        <f t="array" ref="BB9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7" s="12" t="str" cm="1">
        <f t="array" ref="BC9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7" s="10" t="str" cm="1">
        <f t="array" ref="BD9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7" s="150"/>
      <c r="BF997" s="15"/>
      <c r="BG997" s="16"/>
      <c r="BH997" s="16"/>
      <c r="BI997" s="16"/>
      <c r="BJ997" s="17"/>
      <c r="BK997" s="15"/>
      <c r="BL997" s="130"/>
      <c r="BM997" s="130"/>
      <c r="BN997" s="130"/>
      <c r="BO997" s="17"/>
      <c r="BP997" s="11" t="str">
        <f t="shared" si="51"/>
        <v>Aderente</v>
      </c>
      <c r="BQ997" s="18" t="str">
        <f>IF(OR(B997="",E997=""),"*",AX997/O997)</f>
        <v>*</v>
      </c>
      <c r="BR997" s="18" t="str">
        <f>IF(OR(B997="",E997=""),"*",AZ997/P997)</f>
        <v>*</v>
      </c>
      <c r="BS997" s="210" t="str">
        <f t="shared" si="52"/>
        <v/>
      </c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</row>
    <row r="998" spans="1:122">
      <c r="A998" s="45" t="str">
        <f t="shared" si="50"/>
        <v/>
      </c>
      <c r="B998" s="102"/>
      <c r="C998" s="134" t="str">
        <f>IF(BS_CONTROLE[[#This Row],[DATA]]="","",WEEKNUM(BS_CONTROLE[[#This Row],[DATA]]))</f>
        <v/>
      </c>
      <c r="D998" s="104"/>
      <c r="E998" s="126"/>
      <c r="F998" s="142" t="str">
        <f>IF(D998="","*",VLOOKUP(E998,BS_ATIVIDADE[],3,FALSE))</f>
        <v>*</v>
      </c>
      <c r="G998" s="106"/>
      <c r="H998" s="106"/>
      <c r="I998" s="105"/>
      <c r="J998" s="105"/>
      <c r="K998" s="105"/>
      <c r="L998" s="127" t="str" cm="1">
        <f t="array" ref="L9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8" s="127" t="str" cm="1">
        <f t="array" ref="M9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8" s="106"/>
      <c r="O998" s="106"/>
      <c r="P998" s="105"/>
      <c r="Q998" s="9" t="str">
        <f>IF(E998=0, "*", IFERROR(_xlfn.XLOOKUP(E998, BS_ATIVIDADE[ATIVIDADE], BS_ATIVIDADE[UNIDADE]), "*"))</f>
        <v>*</v>
      </c>
      <c r="R998" s="128" t="str" cm="1">
        <f t="array" ref="R9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8" s="128" t="str" cm="1">
        <f t="array" ref="S9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8" s="10" t="str" cm="1">
        <f t="array" ref="T9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8" s="105"/>
      <c r="V998" s="151"/>
      <c r="W998" s="104"/>
      <c r="X998" s="129"/>
      <c r="Y998" s="104"/>
      <c r="Z998" s="105"/>
      <c r="AA998" s="103"/>
      <c r="AB998" s="152"/>
      <c r="AC998" s="107"/>
      <c r="AD998" s="105"/>
      <c r="AE998" s="105"/>
      <c r="AF998" s="105"/>
      <c r="AG998" s="14"/>
      <c r="AH998" s="126" t="str">
        <f>IF(BS_CONTROLE[[#This Row],[Atividade]]=0, "-", BS_CONTROLE[[#This Row],[Atividade]])</f>
        <v>-</v>
      </c>
      <c r="AI998" s="8" t="str">
        <f>IF(BS_CONTROLE[[#This Row],[Atividade]]=0, "-", BS_CONTROLE[[#This Row],[Atividade]])</f>
        <v>-</v>
      </c>
      <c r="AJ998" s="30">
        <f>BS_CONTROLE[[#This Row],[Local - Partida]]</f>
        <v>0</v>
      </c>
      <c r="AK998" s="30">
        <f>BS_CONTROLE[[#This Row],[Local - Encerramento]]</f>
        <v>0</v>
      </c>
      <c r="AL998" s="105" t="str">
        <f>IF(BS_CONTROLE[[#This Row],[Entre - Estações]]=0, "-", BS_CONTROLE[[#This Row],[Entre - Estações]])</f>
        <v>-</v>
      </c>
      <c r="AM998" s="105" t="str">
        <f>IF(BS_CONTROLE[[#This Row],[SB]]=0, "-", BS_CONTROLE[[#This Row],[SB]])</f>
        <v>-</v>
      </c>
      <c r="AN998" s="105" t="str">
        <f>IF(BS_CONTROLE[[#This Row],[SUB]]=0, "-", BS_CONTROLE[[#This Row],[SUB]])</f>
        <v>-</v>
      </c>
      <c r="AO998" s="105">
        <f>BS_CONTROLE[[#This Row],[KM - Inicio]]</f>
        <v>0</v>
      </c>
      <c r="AP998" s="105">
        <f>BS_CONTROLE[[#This Row],[KM - Inicio]]</f>
        <v>0</v>
      </c>
      <c r="AQ998" s="108"/>
      <c r="AR998" s="108"/>
      <c r="AS998" s="108"/>
      <c r="AT998" s="135"/>
      <c r="AU998" s="135"/>
      <c r="AV998" s="13"/>
      <c r="AW998" s="13"/>
      <c r="AX998" s="176" t="str">
        <f>IF(D998="","*",IFERROR(IF(ISODD(COUNT(AR998:AW998)),"ERRO",SUM((AS998-AR998),(AU998-AT998),(AW998-AV998))),"ERRO"))</f>
        <v>*</v>
      </c>
      <c r="AY998" s="153"/>
      <c r="AZ998" s="109"/>
      <c r="BA998" s="9" t="str">
        <f>IFERROR(_xlfn.XLOOKUP(AH998, BS_ATIVIDADE[ATIVIDADE],BS_ATIVIDADE[UNIDADE] ), "*")</f>
        <v>*</v>
      </c>
      <c r="BB998" s="12" t="str" cm="1">
        <f t="array" ref="BB9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8" s="12" t="str" cm="1">
        <f t="array" ref="BC9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8" s="10" t="str" cm="1">
        <f t="array" ref="BD9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8" s="150"/>
      <c r="BF998" s="15"/>
      <c r="BG998" s="16"/>
      <c r="BH998" s="16"/>
      <c r="BI998" s="16"/>
      <c r="BJ998" s="17"/>
      <c r="BK998" s="15"/>
      <c r="BL998" s="130"/>
      <c r="BM998" s="130"/>
      <c r="BN998" s="130"/>
      <c r="BO998" s="17"/>
      <c r="BP998" s="11" t="str">
        <f t="shared" si="51"/>
        <v>Aderente</v>
      </c>
      <c r="BQ998" s="18" t="str">
        <f>IF(OR(B998="",E998=""),"*",AX998/O998)</f>
        <v>*</v>
      </c>
      <c r="BR998" s="18" t="str">
        <f>IF(OR(B998="",E998=""),"*",AZ998/P998)</f>
        <v>*</v>
      </c>
      <c r="BS998" s="210" t="str">
        <f t="shared" si="52"/>
        <v/>
      </c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</row>
    <row r="999" spans="1:122">
      <c r="A999" s="45" t="str">
        <f t="shared" si="50"/>
        <v/>
      </c>
      <c r="B999" s="102"/>
      <c r="C999" s="134" t="str">
        <f>IF(BS_CONTROLE[[#This Row],[DATA]]="","",WEEKNUM(BS_CONTROLE[[#This Row],[DATA]]))</f>
        <v/>
      </c>
      <c r="D999" s="104"/>
      <c r="E999" s="126"/>
      <c r="F999" s="142" t="str">
        <f>IF(D999="","*",VLOOKUP(E999,BS_ATIVIDADE[],3,FALSE))</f>
        <v>*</v>
      </c>
      <c r="G999" s="106"/>
      <c r="H999" s="106"/>
      <c r="I999" s="105"/>
      <c r="J999" s="105"/>
      <c r="K999" s="105"/>
      <c r="L999" s="127" t="str" cm="1">
        <f t="array" ref="L9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999" s="127" t="str" cm="1">
        <f t="array" ref="M9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999" s="106"/>
      <c r="O999" s="106"/>
      <c r="P999" s="105"/>
      <c r="Q999" s="9" t="str">
        <f>IF(E999=0, "*", IFERROR(_xlfn.XLOOKUP(E999, BS_ATIVIDADE[ATIVIDADE], BS_ATIVIDADE[UNIDADE]), "*"))</f>
        <v>*</v>
      </c>
      <c r="R999" s="128" t="str" cm="1">
        <f t="array" ref="R9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999" s="128" t="str" cm="1">
        <f t="array" ref="S9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999" s="10" t="str" cm="1">
        <f t="array" ref="T9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999" s="105"/>
      <c r="V999" s="151"/>
      <c r="W999" s="104"/>
      <c r="X999" s="129"/>
      <c r="Y999" s="104"/>
      <c r="Z999" s="105"/>
      <c r="AA999" s="103"/>
      <c r="AB999" s="152"/>
      <c r="AC999" s="107"/>
      <c r="AD999" s="105"/>
      <c r="AE999" s="105"/>
      <c r="AF999" s="105"/>
      <c r="AG999" s="14"/>
      <c r="AH999" s="126" t="str">
        <f>IF(BS_CONTROLE[[#This Row],[Atividade]]=0, "-", BS_CONTROLE[[#This Row],[Atividade]])</f>
        <v>-</v>
      </c>
      <c r="AI999" s="8" t="str">
        <f>IF(BS_CONTROLE[[#This Row],[Atividade]]=0, "-", BS_CONTROLE[[#This Row],[Atividade]])</f>
        <v>-</v>
      </c>
      <c r="AJ999" s="30">
        <f>BS_CONTROLE[[#This Row],[Local - Partida]]</f>
        <v>0</v>
      </c>
      <c r="AK999" s="30">
        <f>BS_CONTROLE[[#This Row],[Local - Encerramento]]</f>
        <v>0</v>
      </c>
      <c r="AL999" s="105" t="str">
        <f>IF(BS_CONTROLE[[#This Row],[Entre - Estações]]=0, "-", BS_CONTROLE[[#This Row],[Entre - Estações]])</f>
        <v>-</v>
      </c>
      <c r="AM999" s="105" t="str">
        <f>IF(BS_CONTROLE[[#This Row],[SB]]=0, "-", BS_CONTROLE[[#This Row],[SB]])</f>
        <v>-</v>
      </c>
      <c r="AN999" s="105" t="str">
        <f>IF(BS_CONTROLE[[#This Row],[SUB]]=0, "-", BS_CONTROLE[[#This Row],[SUB]])</f>
        <v>-</v>
      </c>
      <c r="AO999" s="105">
        <f>BS_CONTROLE[[#This Row],[KM - Inicio]]</f>
        <v>0</v>
      </c>
      <c r="AP999" s="105">
        <f>BS_CONTROLE[[#This Row],[KM - Inicio]]</f>
        <v>0</v>
      </c>
      <c r="AQ999" s="108"/>
      <c r="AR999" s="108"/>
      <c r="AS999" s="108"/>
      <c r="AT999" s="135"/>
      <c r="AU999" s="135"/>
      <c r="AV999" s="13"/>
      <c r="AW999" s="13"/>
      <c r="AX999" s="176" t="str">
        <f>IF(D999="","*",IFERROR(IF(ISODD(COUNT(AR999:AW999)),"ERRO",SUM((AS999-AR999),(AU999-AT999),(AW999-AV999))),"ERRO"))</f>
        <v>*</v>
      </c>
      <c r="AY999" s="153"/>
      <c r="AZ999" s="109"/>
      <c r="BA999" s="9" t="str">
        <f>IFERROR(_xlfn.XLOOKUP(AH999, BS_ATIVIDADE[ATIVIDADE],BS_ATIVIDADE[UNIDADE] ), "*")</f>
        <v>*</v>
      </c>
      <c r="BB999" s="12" t="str" cm="1">
        <f t="array" ref="BB9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999" s="12" t="str" cm="1">
        <f t="array" ref="BC9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999" s="10" t="str" cm="1">
        <f t="array" ref="BD9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999" s="150"/>
      <c r="BF999" s="15"/>
      <c r="BG999" s="16"/>
      <c r="BH999" s="16"/>
      <c r="BI999" s="16"/>
      <c r="BJ999" s="17"/>
      <c r="BK999" s="15"/>
      <c r="BL999" s="130"/>
      <c r="BM999" s="130"/>
      <c r="BN999" s="130"/>
      <c r="BO999" s="17"/>
      <c r="BP999" s="11" t="str">
        <f t="shared" si="51"/>
        <v>Aderente</v>
      </c>
      <c r="BQ999" s="18" t="str">
        <f>IF(OR(B999="",E999=""),"*",AX999/O999)</f>
        <v>*</v>
      </c>
      <c r="BR999" s="18" t="str">
        <f>IF(OR(B999="",E999=""),"*",AZ999/P999)</f>
        <v>*</v>
      </c>
      <c r="BS999" s="210" t="str">
        <f t="shared" si="52"/>
        <v/>
      </c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</row>
    <row r="1000" spans="1:122">
      <c r="A1000" s="45" t="str">
        <f t="shared" si="50"/>
        <v/>
      </c>
      <c r="B1000" s="102"/>
      <c r="C1000" s="134" t="str">
        <f>IF(BS_CONTROLE[[#This Row],[DATA]]="","",WEEKNUM(BS_CONTROLE[[#This Row],[DATA]]))</f>
        <v/>
      </c>
      <c r="D1000" s="104"/>
      <c r="E1000" s="126"/>
      <c r="F1000" s="142" t="str">
        <f>IF(D1000="","*",VLOOKUP(E1000,BS_ATIVIDADE[],3,FALSE))</f>
        <v>*</v>
      </c>
      <c r="G1000" s="106"/>
      <c r="H1000" s="106"/>
      <c r="I1000" s="105"/>
      <c r="J1000" s="105"/>
      <c r="K1000" s="105"/>
      <c r="L1000" s="127" t="str" cm="1">
        <f t="array" ref="L10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0" s="127" t="str" cm="1">
        <f t="array" ref="M10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0" s="106"/>
      <c r="O1000" s="106"/>
      <c r="P1000" s="105"/>
      <c r="Q1000" s="9" t="str">
        <f>IF(E1000=0, "*", IFERROR(_xlfn.XLOOKUP(E1000, BS_ATIVIDADE[ATIVIDADE], BS_ATIVIDADE[UNIDADE]), "*"))</f>
        <v>*</v>
      </c>
      <c r="R1000" s="128" t="str" cm="1">
        <f t="array" ref="R10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0" s="128" t="str" cm="1">
        <f t="array" ref="S10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0" s="10" t="str" cm="1">
        <f t="array" ref="T10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0" s="105"/>
      <c r="V1000" s="151"/>
      <c r="W1000" s="104"/>
      <c r="X1000" s="129"/>
      <c r="Y1000" s="104"/>
      <c r="Z1000" s="105"/>
      <c r="AA1000" s="103"/>
      <c r="AB1000" s="152"/>
      <c r="AC1000" s="107"/>
      <c r="AD1000" s="105"/>
      <c r="AE1000" s="105"/>
      <c r="AF1000" s="105"/>
      <c r="AG1000" s="14"/>
      <c r="AH1000" s="126" t="str">
        <f>IF(BS_CONTROLE[[#This Row],[Atividade]]=0, "-", BS_CONTROLE[[#This Row],[Atividade]])</f>
        <v>-</v>
      </c>
      <c r="AI1000" s="8" t="str">
        <f>IF(BS_CONTROLE[[#This Row],[Atividade]]=0, "-", BS_CONTROLE[[#This Row],[Atividade]])</f>
        <v>-</v>
      </c>
      <c r="AJ1000" s="30">
        <f>BS_CONTROLE[[#This Row],[Local - Partida]]</f>
        <v>0</v>
      </c>
      <c r="AK1000" s="30">
        <f>BS_CONTROLE[[#This Row],[Local - Encerramento]]</f>
        <v>0</v>
      </c>
      <c r="AL1000" s="105" t="str">
        <f>IF(BS_CONTROLE[[#This Row],[Entre - Estações]]=0, "-", BS_CONTROLE[[#This Row],[Entre - Estações]])</f>
        <v>-</v>
      </c>
      <c r="AM1000" s="105" t="str">
        <f>IF(BS_CONTROLE[[#This Row],[SB]]=0, "-", BS_CONTROLE[[#This Row],[SB]])</f>
        <v>-</v>
      </c>
      <c r="AN1000" s="105" t="str">
        <f>IF(BS_CONTROLE[[#This Row],[SUB]]=0, "-", BS_CONTROLE[[#This Row],[SUB]])</f>
        <v>-</v>
      </c>
      <c r="AO1000" s="105">
        <f>BS_CONTROLE[[#This Row],[KM - Inicio]]</f>
        <v>0</v>
      </c>
      <c r="AP1000" s="105">
        <f>BS_CONTROLE[[#This Row],[KM - Inicio]]</f>
        <v>0</v>
      </c>
      <c r="AQ1000" s="108"/>
      <c r="AR1000" s="108"/>
      <c r="AS1000" s="108"/>
      <c r="AT1000" s="135"/>
      <c r="AU1000" s="135"/>
      <c r="AV1000" s="13"/>
      <c r="AW1000" s="13"/>
      <c r="AX1000" s="176" t="str">
        <f>IF(D1000="","*",IFERROR(IF(ISODD(COUNT(AR1000:AW1000)),"ERRO",SUM((AS1000-AR1000),(AU1000-AT1000),(AW1000-AV1000))),"ERRO"))</f>
        <v>*</v>
      </c>
      <c r="AY1000" s="153"/>
      <c r="AZ1000" s="109"/>
      <c r="BA1000" s="9" t="str">
        <f>IFERROR(_xlfn.XLOOKUP(AH1000, BS_ATIVIDADE[ATIVIDADE],BS_ATIVIDADE[UNIDADE] ), "*")</f>
        <v>*</v>
      </c>
      <c r="BB1000" s="12" t="str" cm="1">
        <f t="array" ref="BB10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0" s="12" t="str" cm="1">
        <f t="array" ref="BC10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0" s="10" t="str" cm="1">
        <f t="array" ref="BD10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0" s="150"/>
      <c r="BF1000" s="15"/>
      <c r="BG1000" s="16"/>
      <c r="BH1000" s="16"/>
      <c r="BI1000" s="16"/>
      <c r="BJ1000" s="17"/>
      <c r="BK1000" s="15"/>
      <c r="BL1000" s="130"/>
      <c r="BM1000" s="130"/>
      <c r="BN1000" s="130"/>
      <c r="BO1000" s="17"/>
      <c r="BP1000" s="11" t="str">
        <f t="shared" si="51"/>
        <v>Aderente</v>
      </c>
      <c r="BQ1000" s="18" t="str">
        <f>IF(OR(B1000="",E1000=""),"*",AX1000/O1000)</f>
        <v>*</v>
      </c>
      <c r="BR1000" s="18" t="str">
        <f>IF(OR(B1000="",E1000=""),"*",AZ1000/P1000)</f>
        <v>*</v>
      </c>
      <c r="BS1000" s="210" t="str">
        <f t="shared" si="52"/>
        <v/>
      </c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</row>
    <row r="1001" spans="1:122">
      <c r="A1001" s="45" t="str">
        <f t="shared" si="50"/>
        <v/>
      </c>
      <c r="B1001" s="102"/>
      <c r="C1001" s="134" t="str">
        <f>IF(BS_CONTROLE[[#This Row],[DATA]]="","",WEEKNUM(BS_CONTROLE[[#This Row],[DATA]]))</f>
        <v/>
      </c>
      <c r="D1001" s="104"/>
      <c r="E1001" s="126"/>
      <c r="F1001" s="142" t="str">
        <f>IF(D1001="","*",VLOOKUP(E1001,BS_ATIVIDADE[],3,FALSE))</f>
        <v>*</v>
      </c>
      <c r="G1001" s="106"/>
      <c r="H1001" s="106"/>
      <c r="I1001" s="105"/>
      <c r="J1001" s="105"/>
      <c r="K1001" s="105"/>
      <c r="L1001" s="127" t="str" cm="1">
        <f t="array" ref="L10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1" s="127" t="str" cm="1">
        <f t="array" ref="M10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1" s="106"/>
      <c r="O1001" s="106"/>
      <c r="P1001" s="105"/>
      <c r="Q1001" s="9" t="str">
        <f>IF(E1001=0, "*", IFERROR(_xlfn.XLOOKUP(E1001, BS_ATIVIDADE[ATIVIDADE], BS_ATIVIDADE[UNIDADE]), "*"))</f>
        <v>*</v>
      </c>
      <c r="R1001" s="128" t="str" cm="1">
        <f t="array" ref="R10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1" s="128" t="str" cm="1">
        <f t="array" ref="S10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1" s="10" t="str" cm="1">
        <f t="array" ref="T10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1" s="105"/>
      <c r="V1001" s="151"/>
      <c r="W1001" s="104"/>
      <c r="X1001" s="129"/>
      <c r="Y1001" s="104"/>
      <c r="Z1001" s="105"/>
      <c r="AA1001" s="103"/>
      <c r="AB1001" s="152"/>
      <c r="AC1001" s="107"/>
      <c r="AD1001" s="105"/>
      <c r="AE1001" s="105"/>
      <c r="AF1001" s="105"/>
      <c r="AG1001" s="14"/>
      <c r="AH1001" s="126" t="str">
        <f>IF(BS_CONTROLE[[#This Row],[Atividade]]=0, "-", BS_CONTROLE[[#This Row],[Atividade]])</f>
        <v>-</v>
      </c>
      <c r="AI1001" s="8" t="str">
        <f>IF(BS_CONTROLE[[#This Row],[Atividade]]=0, "-", BS_CONTROLE[[#This Row],[Atividade]])</f>
        <v>-</v>
      </c>
      <c r="AJ1001" s="30">
        <f>BS_CONTROLE[[#This Row],[Local - Partida]]</f>
        <v>0</v>
      </c>
      <c r="AK1001" s="30">
        <f>BS_CONTROLE[[#This Row],[Local - Encerramento]]</f>
        <v>0</v>
      </c>
      <c r="AL1001" s="105" t="str">
        <f>IF(BS_CONTROLE[[#This Row],[Entre - Estações]]=0, "-", BS_CONTROLE[[#This Row],[Entre - Estações]])</f>
        <v>-</v>
      </c>
      <c r="AM1001" s="105" t="str">
        <f>IF(BS_CONTROLE[[#This Row],[SB]]=0, "-", BS_CONTROLE[[#This Row],[SB]])</f>
        <v>-</v>
      </c>
      <c r="AN1001" s="105" t="str">
        <f>IF(BS_CONTROLE[[#This Row],[SUB]]=0, "-", BS_CONTROLE[[#This Row],[SUB]])</f>
        <v>-</v>
      </c>
      <c r="AO1001" s="105">
        <f>BS_CONTROLE[[#This Row],[KM - Inicio]]</f>
        <v>0</v>
      </c>
      <c r="AP1001" s="105">
        <f>BS_CONTROLE[[#This Row],[KM - Inicio]]</f>
        <v>0</v>
      </c>
      <c r="AQ1001" s="108"/>
      <c r="AR1001" s="108"/>
      <c r="AS1001" s="108"/>
      <c r="AT1001" s="135"/>
      <c r="AU1001" s="135"/>
      <c r="AV1001" s="13"/>
      <c r="AW1001" s="13"/>
      <c r="AX1001" s="176" t="str">
        <f>IF(D1001="","*",IFERROR(IF(ISODD(COUNT(AR1001:AW1001)),"ERRO",SUM((AS1001-AR1001),(AU1001-AT1001),(AW1001-AV1001))),"ERRO"))</f>
        <v>*</v>
      </c>
      <c r="AY1001" s="153"/>
      <c r="AZ1001" s="109"/>
      <c r="BA1001" s="9" t="str">
        <f>IFERROR(_xlfn.XLOOKUP(AH1001, BS_ATIVIDADE[ATIVIDADE],BS_ATIVIDADE[UNIDADE] ), "*")</f>
        <v>*</v>
      </c>
      <c r="BB1001" s="12" t="str" cm="1">
        <f t="array" ref="BB10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1" s="12" t="str" cm="1">
        <f t="array" ref="BC10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1" s="10" t="str" cm="1">
        <f t="array" ref="BD10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1" s="150"/>
      <c r="BF1001" s="15"/>
      <c r="BG1001" s="16"/>
      <c r="BH1001" s="16"/>
      <c r="BI1001" s="16"/>
      <c r="BJ1001" s="17"/>
      <c r="BK1001" s="15"/>
      <c r="BL1001" s="130"/>
      <c r="BM1001" s="130"/>
      <c r="BN1001" s="130"/>
      <c r="BO1001" s="17"/>
      <c r="BP1001" s="11" t="str">
        <f t="shared" si="51"/>
        <v>Aderente</v>
      </c>
      <c r="BQ1001" s="18" t="str">
        <f>IF(OR(B1001="",E1001=""),"*",AX1001/O1001)</f>
        <v>*</v>
      </c>
      <c r="BR1001" s="18" t="str">
        <f>IF(OR(B1001="",E1001=""),"*",AZ1001/P1001)</f>
        <v>*</v>
      </c>
      <c r="BS1001" s="210" t="str">
        <f t="shared" si="52"/>
        <v/>
      </c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</row>
    <row r="1002" spans="1:122">
      <c r="A1002" s="45" t="str">
        <f t="shared" si="50"/>
        <v/>
      </c>
      <c r="B1002" s="102"/>
      <c r="C1002" s="134" t="str">
        <f>IF(BS_CONTROLE[[#This Row],[DATA]]="","",WEEKNUM(BS_CONTROLE[[#This Row],[DATA]]))</f>
        <v/>
      </c>
      <c r="D1002" s="104"/>
      <c r="E1002" s="126"/>
      <c r="F1002" s="142" t="str">
        <f>IF(D1002="","*",VLOOKUP(E1002,BS_ATIVIDADE[],3,FALSE))</f>
        <v>*</v>
      </c>
      <c r="G1002" s="106"/>
      <c r="H1002" s="106"/>
      <c r="I1002" s="105"/>
      <c r="J1002" s="105"/>
      <c r="K1002" s="105"/>
      <c r="L1002" s="127" t="str" cm="1">
        <f t="array" ref="L10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2" s="127" t="str" cm="1">
        <f t="array" ref="M10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2" s="106"/>
      <c r="O1002" s="106"/>
      <c r="P1002" s="105"/>
      <c r="Q1002" s="9" t="str">
        <f>IF(E1002=0, "*", IFERROR(_xlfn.XLOOKUP(E1002, BS_ATIVIDADE[ATIVIDADE], BS_ATIVIDADE[UNIDADE]), "*"))</f>
        <v>*</v>
      </c>
      <c r="R1002" s="128" t="str" cm="1">
        <f t="array" ref="R10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2" s="128" t="str" cm="1">
        <f t="array" ref="S10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2" s="10" t="str" cm="1">
        <f t="array" ref="T10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2" s="105"/>
      <c r="V1002" s="151"/>
      <c r="W1002" s="104"/>
      <c r="X1002" s="129"/>
      <c r="Y1002" s="104"/>
      <c r="Z1002" s="105"/>
      <c r="AA1002" s="103"/>
      <c r="AB1002" s="152"/>
      <c r="AC1002" s="107"/>
      <c r="AD1002" s="105"/>
      <c r="AE1002" s="105"/>
      <c r="AF1002" s="105"/>
      <c r="AG1002" s="14"/>
      <c r="AH1002" s="126" t="str">
        <f>IF(BS_CONTROLE[[#This Row],[Atividade]]=0, "-", BS_CONTROLE[[#This Row],[Atividade]])</f>
        <v>-</v>
      </c>
      <c r="AI1002" s="8" t="str">
        <f>IF(BS_CONTROLE[[#This Row],[Atividade]]=0, "-", BS_CONTROLE[[#This Row],[Atividade]])</f>
        <v>-</v>
      </c>
      <c r="AJ1002" s="30">
        <f>BS_CONTROLE[[#This Row],[Local - Partida]]</f>
        <v>0</v>
      </c>
      <c r="AK1002" s="30">
        <f>BS_CONTROLE[[#This Row],[Local - Encerramento]]</f>
        <v>0</v>
      </c>
      <c r="AL1002" s="105" t="str">
        <f>IF(BS_CONTROLE[[#This Row],[Entre - Estações]]=0, "-", BS_CONTROLE[[#This Row],[Entre - Estações]])</f>
        <v>-</v>
      </c>
      <c r="AM1002" s="105" t="str">
        <f>IF(BS_CONTROLE[[#This Row],[SB]]=0, "-", BS_CONTROLE[[#This Row],[SB]])</f>
        <v>-</v>
      </c>
      <c r="AN1002" s="105" t="str">
        <f>IF(BS_CONTROLE[[#This Row],[SUB]]=0, "-", BS_CONTROLE[[#This Row],[SUB]])</f>
        <v>-</v>
      </c>
      <c r="AO1002" s="105">
        <f>BS_CONTROLE[[#This Row],[KM - Inicio]]</f>
        <v>0</v>
      </c>
      <c r="AP1002" s="105">
        <f>BS_CONTROLE[[#This Row],[KM - Inicio]]</f>
        <v>0</v>
      </c>
      <c r="AQ1002" s="108"/>
      <c r="AR1002" s="108"/>
      <c r="AS1002" s="108"/>
      <c r="AT1002" s="135"/>
      <c r="AU1002" s="135"/>
      <c r="AV1002" s="13"/>
      <c r="AW1002" s="13"/>
      <c r="AX1002" s="176" t="str">
        <f>IF(D1002="","*",IFERROR(IF(ISODD(COUNT(AR1002:AW1002)),"ERRO",SUM((AS1002-AR1002),(AU1002-AT1002),(AW1002-AV1002))),"ERRO"))</f>
        <v>*</v>
      </c>
      <c r="AY1002" s="153"/>
      <c r="AZ1002" s="109"/>
      <c r="BA1002" s="9" t="str">
        <f>IFERROR(_xlfn.XLOOKUP(AH1002, BS_ATIVIDADE[ATIVIDADE],BS_ATIVIDADE[UNIDADE] ), "*")</f>
        <v>*</v>
      </c>
      <c r="BB1002" s="12" t="str" cm="1">
        <f t="array" ref="BB10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2" s="12" t="str" cm="1">
        <f t="array" ref="BC10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2" s="10" t="str" cm="1">
        <f t="array" ref="BD10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2" s="150"/>
      <c r="BF1002" s="15"/>
      <c r="BG1002" s="16"/>
      <c r="BH1002" s="16"/>
      <c r="BI1002" s="16"/>
      <c r="BJ1002" s="17"/>
      <c r="BK1002" s="15"/>
      <c r="BL1002" s="130"/>
      <c r="BM1002" s="130"/>
      <c r="BN1002" s="130"/>
      <c r="BO1002" s="17"/>
      <c r="BP1002" s="11" t="str">
        <f t="shared" si="51"/>
        <v>Aderente</v>
      </c>
      <c r="BQ1002" s="18" t="str">
        <f>IF(OR(B1002="",E1002=""),"*",AX1002/O1002)</f>
        <v>*</v>
      </c>
      <c r="BR1002" s="18" t="str">
        <f>IF(OR(B1002="",E1002=""),"*",AZ1002/P1002)</f>
        <v>*</v>
      </c>
      <c r="BS1002" s="210" t="str">
        <f t="shared" si="52"/>
        <v/>
      </c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</row>
    <row r="1003" spans="1:122">
      <c r="A1003" s="45" t="str">
        <f t="shared" si="50"/>
        <v/>
      </c>
      <c r="B1003" s="102"/>
      <c r="C1003" s="134" t="str">
        <f>IF(BS_CONTROLE[[#This Row],[DATA]]="","",WEEKNUM(BS_CONTROLE[[#This Row],[DATA]]))</f>
        <v/>
      </c>
      <c r="D1003" s="104"/>
      <c r="E1003" s="126"/>
      <c r="F1003" s="142" t="str">
        <f>IF(D1003="","*",VLOOKUP(E1003,BS_ATIVIDADE[],3,FALSE))</f>
        <v>*</v>
      </c>
      <c r="G1003" s="106"/>
      <c r="H1003" s="106"/>
      <c r="I1003" s="105"/>
      <c r="J1003" s="105"/>
      <c r="K1003" s="105"/>
      <c r="L1003" s="127" t="str" cm="1">
        <f t="array" ref="L10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3" s="127" t="str" cm="1">
        <f t="array" ref="M10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3" s="106"/>
      <c r="O1003" s="106"/>
      <c r="P1003" s="105"/>
      <c r="Q1003" s="9" t="str">
        <f>IF(E1003=0, "*", IFERROR(_xlfn.XLOOKUP(E1003, BS_ATIVIDADE[ATIVIDADE], BS_ATIVIDADE[UNIDADE]), "*"))</f>
        <v>*</v>
      </c>
      <c r="R1003" s="128" t="str" cm="1">
        <f t="array" ref="R10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3" s="128" t="str" cm="1">
        <f t="array" ref="S10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3" s="10" t="str" cm="1">
        <f t="array" ref="T10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3" s="105"/>
      <c r="V1003" s="151"/>
      <c r="W1003" s="104"/>
      <c r="X1003" s="129"/>
      <c r="Y1003" s="104"/>
      <c r="Z1003" s="105"/>
      <c r="AA1003" s="103"/>
      <c r="AB1003" s="152"/>
      <c r="AC1003" s="107"/>
      <c r="AD1003" s="105"/>
      <c r="AE1003" s="105"/>
      <c r="AF1003" s="105"/>
      <c r="AG1003" s="14"/>
      <c r="AH1003" s="126" t="str">
        <f>IF(BS_CONTROLE[[#This Row],[Atividade]]=0, "-", BS_CONTROLE[[#This Row],[Atividade]])</f>
        <v>-</v>
      </c>
      <c r="AI1003" s="8" t="str">
        <f>IF(BS_CONTROLE[[#This Row],[Atividade]]=0, "-", BS_CONTROLE[[#This Row],[Atividade]])</f>
        <v>-</v>
      </c>
      <c r="AJ1003" s="30">
        <f>BS_CONTROLE[[#This Row],[Local - Partida]]</f>
        <v>0</v>
      </c>
      <c r="AK1003" s="30">
        <f>BS_CONTROLE[[#This Row],[Local - Encerramento]]</f>
        <v>0</v>
      </c>
      <c r="AL1003" s="105" t="str">
        <f>IF(BS_CONTROLE[[#This Row],[Entre - Estações]]=0, "-", BS_CONTROLE[[#This Row],[Entre - Estações]])</f>
        <v>-</v>
      </c>
      <c r="AM1003" s="105" t="str">
        <f>IF(BS_CONTROLE[[#This Row],[SB]]=0, "-", BS_CONTROLE[[#This Row],[SB]])</f>
        <v>-</v>
      </c>
      <c r="AN1003" s="105" t="str">
        <f>IF(BS_CONTROLE[[#This Row],[SUB]]=0, "-", BS_CONTROLE[[#This Row],[SUB]])</f>
        <v>-</v>
      </c>
      <c r="AO1003" s="105">
        <f>BS_CONTROLE[[#This Row],[KM - Inicio]]</f>
        <v>0</v>
      </c>
      <c r="AP1003" s="105">
        <f>BS_CONTROLE[[#This Row],[KM - Inicio]]</f>
        <v>0</v>
      </c>
      <c r="AQ1003" s="108"/>
      <c r="AR1003" s="108"/>
      <c r="AS1003" s="108"/>
      <c r="AT1003" s="135"/>
      <c r="AU1003" s="135"/>
      <c r="AV1003" s="13"/>
      <c r="AW1003" s="13"/>
      <c r="AX1003" s="176" t="str">
        <f>IF(D1003="","*",IFERROR(IF(ISODD(COUNT(AR1003:AW1003)),"ERRO",SUM((AS1003-AR1003),(AU1003-AT1003),(AW1003-AV1003))),"ERRO"))</f>
        <v>*</v>
      </c>
      <c r="AY1003" s="153"/>
      <c r="AZ1003" s="109"/>
      <c r="BA1003" s="9" t="str">
        <f>IFERROR(_xlfn.XLOOKUP(AH1003, BS_ATIVIDADE[ATIVIDADE],BS_ATIVIDADE[UNIDADE] ), "*")</f>
        <v>*</v>
      </c>
      <c r="BB1003" s="12" t="str" cm="1">
        <f t="array" ref="BB10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3" s="12" t="str" cm="1">
        <f t="array" ref="BC10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3" s="10" t="str" cm="1">
        <f t="array" ref="BD10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3" s="150"/>
      <c r="BF1003" s="15"/>
      <c r="BG1003" s="16"/>
      <c r="BH1003" s="16"/>
      <c r="BI1003" s="16"/>
      <c r="BJ1003" s="17"/>
      <c r="BK1003" s="15"/>
      <c r="BL1003" s="130"/>
      <c r="BM1003" s="130"/>
      <c r="BN1003" s="130"/>
      <c r="BO1003" s="17"/>
      <c r="BP1003" s="11" t="str">
        <f t="shared" si="51"/>
        <v>Aderente</v>
      </c>
      <c r="BQ1003" s="18" t="str">
        <f>IF(OR(B1003="",E1003=""),"*",AX1003/O1003)</f>
        <v>*</v>
      </c>
      <c r="BR1003" s="18" t="str">
        <f>IF(OR(B1003="",E1003=""),"*",AZ1003/P1003)</f>
        <v>*</v>
      </c>
      <c r="BS1003" s="210" t="str">
        <f t="shared" si="52"/>
        <v/>
      </c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</row>
    <row r="1004" spans="1:122">
      <c r="A1004" s="45" t="str">
        <f t="shared" si="50"/>
        <v/>
      </c>
      <c r="B1004" s="102"/>
      <c r="C1004" s="134" t="str">
        <f>IF(BS_CONTROLE[[#This Row],[DATA]]="","",WEEKNUM(BS_CONTROLE[[#This Row],[DATA]]))</f>
        <v/>
      </c>
      <c r="D1004" s="104"/>
      <c r="E1004" s="126"/>
      <c r="F1004" s="142" t="str">
        <f>IF(D1004="","*",VLOOKUP(E1004,BS_ATIVIDADE[],3,FALSE))</f>
        <v>*</v>
      </c>
      <c r="G1004" s="106"/>
      <c r="H1004" s="106"/>
      <c r="I1004" s="105"/>
      <c r="J1004" s="105"/>
      <c r="K1004" s="105"/>
      <c r="L1004" s="127" t="str" cm="1">
        <f t="array" ref="L10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4" s="127" t="str" cm="1">
        <f t="array" ref="M10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4" s="106"/>
      <c r="O1004" s="106"/>
      <c r="P1004" s="105"/>
      <c r="Q1004" s="9" t="str">
        <f>IF(E1004=0, "*", IFERROR(_xlfn.XLOOKUP(E1004, BS_ATIVIDADE[ATIVIDADE], BS_ATIVIDADE[UNIDADE]), "*"))</f>
        <v>*</v>
      </c>
      <c r="R1004" s="128" t="str" cm="1">
        <f t="array" ref="R10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4" s="128" t="str" cm="1">
        <f t="array" ref="S10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4" s="10" t="str" cm="1">
        <f t="array" ref="T10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4" s="105"/>
      <c r="V1004" s="151"/>
      <c r="W1004" s="104"/>
      <c r="X1004" s="129"/>
      <c r="Y1004" s="104"/>
      <c r="Z1004" s="105"/>
      <c r="AA1004" s="103"/>
      <c r="AB1004" s="152"/>
      <c r="AC1004" s="107"/>
      <c r="AD1004" s="105"/>
      <c r="AE1004" s="105"/>
      <c r="AF1004" s="105"/>
      <c r="AG1004" s="14"/>
      <c r="AH1004" s="126" t="str">
        <f>IF(BS_CONTROLE[[#This Row],[Atividade]]=0, "-", BS_CONTROLE[[#This Row],[Atividade]])</f>
        <v>-</v>
      </c>
      <c r="AI1004" s="8" t="str">
        <f>IF(BS_CONTROLE[[#This Row],[Atividade]]=0, "-", BS_CONTROLE[[#This Row],[Atividade]])</f>
        <v>-</v>
      </c>
      <c r="AJ1004" s="30">
        <f>BS_CONTROLE[[#This Row],[Local - Partida]]</f>
        <v>0</v>
      </c>
      <c r="AK1004" s="30">
        <f>BS_CONTROLE[[#This Row],[Local - Encerramento]]</f>
        <v>0</v>
      </c>
      <c r="AL1004" s="105" t="str">
        <f>IF(BS_CONTROLE[[#This Row],[Entre - Estações]]=0, "-", BS_CONTROLE[[#This Row],[Entre - Estações]])</f>
        <v>-</v>
      </c>
      <c r="AM1004" s="105" t="str">
        <f>IF(BS_CONTROLE[[#This Row],[SB]]=0, "-", BS_CONTROLE[[#This Row],[SB]])</f>
        <v>-</v>
      </c>
      <c r="AN1004" s="105" t="str">
        <f>IF(BS_CONTROLE[[#This Row],[SUB]]=0, "-", BS_CONTROLE[[#This Row],[SUB]])</f>
        <v>-</v>
      </c>
      <c r="AO1004" s="105">
        <f>BS_CONTROLE[[#This Row],[KM - Inicio]]</f>
        <v>0</v>
      </c>
      <c r="AP1004" s="105">
        <f>BS_CONTROLE[[#This Row],[KM - Inicio]]</f>
        <v>0</v>
      </c>
      <c r="AQ1004" s="108"/>
      <c r="AR1004" s="108"/>
      <c r="AS1004" s="108"/>
      <c r="AT1004" s="135"/>
      <c r="AU1004" s="135"/>
      <c r="AV1004" s="13"/>
      <c r="AW1004" s="13"/>
      <c r="AX1004" s="176" t="str">
        <f>IF(D1004="","*",IFERROR(IF(ISODD(COUNT(AR1004:AW1004)),"ERRO",SUM((AS1004-AR1004),(AU1004-AT1004),(AW1004-AV1004))),"ERRO"))</f>
        <v>*</v>
      </c>
      <c r="AY1004" s="153"/>
      <c r="AZ1004" s="109"/>
      <c r="BA1004" s="9" t="str">
        <f>IFERROR(_xlfn.XLOOKUP(AH1004, BS_ATIVIDADE[ATIVIDADE],BS_ATIVIDADE[UNIDADE] ), "*")</f>
        <v>*</v>
      </c>
      <c r="BB1004" s="12" t="str" cm="1">
        <f t="array" ref="BB10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4" s="12" t="str" cm="1">
        <f t="array" ref="BC10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4" s="10" t="str" cm="1">
        <f t="array" ref="BD10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4" s="150"/>
      <c r="BF1004" s="15"/>
      <c r="BG1004" s="16"/>
      <c r="BH1004" s="16"/>
      <c r="BI1004" s="16"/>
      <c r="BJ1004" s="17"/>
      <c r="BK1004" s="15"/>
      <c r="BL1004" s="130"/>
      <c r="BM1004" s="130"/>
      <c r="BN1004" s="130"/>
      <c r="BO1004" s="17"/>
      <c r="BP1004" s="11" t="str">
        <f t="shared" si="51"/>
        <v>Aderente</v>
      </c>
      <c r="BQ1004" s="18" t="str">
        <f>IF(OR(B1004="",E1004=""),"*",AX1004/O1004)</f>
        <v>*</v>
      </c>
      <c r="BR1004" s="18" t="str">
        <f>IF(OR(B1004="",E1004=""),"*",AZ1004/P1004)</f>
        <v>*</v>
      </c>
      <c r="BS1004" s="210" t="str">
        <f t="shared" si="52"/>
        <v/>
      </c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</row>
    <row r="1005" spans="1:122">
      <c r="A1005" s="45" t="str">
        <f t="shared" si="50"/>
        <v/>
      </c>
      <c r="B1005" s="102"/>
      <c r="C1005" s="134" t="str">
        <f>IF(BS_CONTROLE[[#This Row],[DATA]]="","",WEEKNUM(BS_CONTROLE[[#This Row],[DATA]]))</f>
        <v/>
      </c>
      <c r="D1005" s="104"/>
      <c r="E1005" s="126"/>
      <c r="F1005" s="142" t="str">
        <f>IF(D1005="","*",VLOOKUP(E1005,BS_ATIVIDADE[],3,FALSE))</f>
        <v>*</v>
      </c>
      <c r="G1005" s="106"/>
      <c r="H1005" s="106"/>
      <c r="I1005" s="105"/>
      <c r="J1005" s="105"/>
      <c r="K1005" s="105"/>
      <c r="L1005" s="127" t="str" cm="1">
        <f t="array" ref="L10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5" s="127" t="str" cm="1">
        <f t="array" ref="M10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5" s="106"/>
      <c r="O1005" s="106"/>
      <c r="P1005" s="105"/>
      <c r="Q1005" s="9" t="str">
        <f>IF(E1005=0, "*", IFERROR(_xlfn.XLOOKUP(E1005, BS_ATIVIDADE[ATIVIDADE], BS_ATIVIDADE[UNIDADE]), "*"))</f>
        <v>*</v>
      </c>
      <c r="R1005" s="128" t="str" cm="1">
        <f t="array" ref="R10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5" s="128" t="str" cm="1">
        <f t="array" ref="S10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5" s="10" t="str" cm="1">
        <f t="array" ref="T10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5" s="105"/>
      <c r="V1005" s="151"/>
      <c r="W1005" s="104"/>
      <c r="X1005" s="129"/>
      <c r="Y1005" s="104"/>
      <c r="Z1005" s="105"/>
      <c r="AA1005" s="103"/>
      <c r="AB1005" s="152"/>
      <c r="AC1005" s="107"/>
      <c r="AD1005" s="105"/>
      <c r="AE1005" s="105"/>
      <c r="AF1005" s="105"/>
      <c r="AG1005" s="14"/>
      <c r="AH1005" s="126" t="str">
        <f>IF(BS_CONTROLE[[#This Row],[Atividade]]=0, "-", BS_CONTROLE[[#This Row],[Atividade]])</f>
        <v>-</v>
      </c>
      <c r="AI1005" s="8" t="str">
        <f>IF(BS_CONTROLE[[#This Row],[Atividade]]=0, "-", BS_CONTROLE[[#This Row],[Atividade]])</f>
        <v>-</v>
      </c>
      <c r="AJ1005" s="30">
        <f>BS_CONTROLE[[#This Row],[Local - Partida]]</f>
        <v>0</v>
      </c>
      <c r="AK1005" s="30">
        <f>BS_CONTROLE[[#This Row],[Local - Encerramento]]</f>
        <v>0</v>
      </c>
      <c r="AL1005" s="105" t="str">
        <f>IF(BS_CONTROLE[[#This Row],[Entre - Estações]]=0, "-", BS_CONTROLE[[#This Row],[Entre - Estações]])</f>
        <v>-</v>
      </c>
      <c r="AM1005" s="105" t="str">
        <f>IF(BS_CONTROLE[[#This Row],[SB]]=0, "-", BS_CONTROLE[[#This Row],[SB]])</f>
        <v>-</v>
      </c>
      <c r="AN1005" s="105" t="str">
        <f>IF(BS_CONTROLE[[#This Row],[SUB]]=0, "-", BS_CONTROLE[[#This Row],[SUB]])</f>
        <v>-</v>
      </c>
      <c r="AO1005" s="105">
        <f>BS_CONTROLE[[#This Row],[KM - Inicio]]</f>
        <v>0</v>
      </c>
      <c r="AP1005" s="105">
        <f>BS_CONTROLE[[#This Row],[KM - Inicio]]</f>
        <v>0</v>
      </c>
      <c r="AQ1005" s="108"/>
      <c r="AR1005" s="108"/>
      <c r="AS1005" s="108"/>
      <c r="AT1005" s="135"/>
      <c r="AU1005" s="135"/>
      <c r="AV1005" s="13"/>
      <c r="AW1005" s="13"/>
      <c r="AX1005" s="176" t="str">
        <f>IF(D1005="","*",IFERROR(IF(ISODD(COUNT(AR1005:AW1005)),"ERRO",SUM((AS1005-AR1005),(AU1005-AT1005),(AW1005-AV1005))),"ERRO"))</f>
        <v>*</v>
      </c>
      <c r="AY1005" s="153"/>
      <c r="AZ1005" s="109"/>
      <c r="BA1005" s="9" t="str">
        <f>IFERROR(_xlfn.XLOOKUP(AH1005, BS_ATIVIDADE[ATIVIDADE],BS_ATIVIDADE[UNIDADE] ), "*")</f>
        <v>*</v>
      </c>
      <c r="BB1005" s="12" t="str" cm="1">
        <f t="array" ref="BB10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5" s="12" t="str" cm="1">
        <f t="array" ref="BC10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5" s="10" t="str" cm="1">
        <f t="array" ref="BD10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5" s="150"/>
      <c r="BF1005" s="15"/>
      <c r="BG1005" s="16"/>
      <c r="BH1005" s="16"/>
      <c r="BI1005" s="16"/>
      <c r="BJ1005" s="17"/>
      <c r="BK1005" s="15"/>
      <c r="BL1005" s="130"/>
      <c r="BM1005" s="130"/>
      <c r="BN1005" s="130"/>
      <c r="BO1005" s="17"/>
      <c r="BP1005" s="11" t="str">
        <f t="shared" si="51"/>
        <v>Aderente</v>
      </c>
      <c r="BQ1005" s="18" t="str">
        <f>IF(OR(B1005="",E1005=""),"*",AX1005/O1005)</f>
        <v>*</v>
      </c>
      <c r="BR1005" s="18" t="str">
        <f>IF(OR(B1005="",E1005=""),"*",AZ1005/P1005)</f>
        <v>*</v>
      </c>
      <c r="BS1005" s="210" t="str">
        <f t="shared" si="52"/>
        <v/>
      </c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</row>
    <row r="1006" spans="1:122">
      <c r="A1006" s="45" t="str">
        <f t="shared" si="50"/>
        <v/>
      </c>
      <c r="B1006" s="102"/>
      <c r="C1006" s="134" t="str">
        <f>IF(BS_CONTROLE[[#This Row],[DATA]]="","",WEEKNUM(BS_CONTROLE[[#This Row],[DATA]]))</f>
        <v/>
      </c>
      <c r="D1006" s="104"/>
      <c r="E1006" s="126"/>
      <c r="F1006" s="142" t="str">
        <f>IF(D1006="","*",VLOOKUP(E1006,BS_ATIVIDADE[],3,FALSE))</f>
        <v>*</v>
      </c>
      <c r="G1006" s="106"/>
      <c r="H1006" s="106"/>
      <c r="I1006" s="105"/>
      <c r="J1006" s="105"/>
      <c r="K1006" s="105"/>
      <c r="L1006" s="127" t="str" cm="1">
        <f t="array" ref="L10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6" s="127" t="str" cm="1">
        <f t="array" ref="M10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6" s="106"/>
      <c r="O1006" s="106"/>
      <c r="P1006" s="105"/>
      <c r="Q1006" s="9" t="str">
        <f>IF(E1006=0, "*", IFERROR(_xlfn.XLOOKUP(E1006, BS_ATIVIDADE[ATIVIDADE], BS_ATIVIDADE[UNIDADE]), "*"))</f>
        <v>*</v>
      </c>
      <c r="R1006" s="128" t="str" cm="1">
        <f t="array" ref="R10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6" s="128" t="str" cm="1">
        <f t="array" ref="S10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6" s="10" t="str" cm="1">
        <f t="array" ref="T10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6" s="105"/>
      <c r="V1006" s="151"/>
      <c r="W1006" s="104"/>
      <c r="X1006" s="129"/>
      <c r="Y1006" s="104"/>
      <c r="Z1006" s="105"/>
      <c r="AA1006" s="103"/>
      <c r="AB1006" s="152"/>
      <c r="AC1006" s="107"/>
      <c r="AD1006" s="105"/>
      <c r="AE1006" s="105"/>
      <c r="AF1006" s="105"/>
      <c r="AG1006" s="14"/>
      <c r="AH1006" s="126" t="str">
        <f>IF(BS_CONTROLE[[#This Row],[Atividade]]=0, "-", BS_CONTROLE[[#This Row],[Atividade]])</f>
        <v>-</v>
      </c>
      <c r="AI1006" s="8" t="str">
        <f>IF(BS_CONTROLE[[#This Row],[Atividade]]=0, "-", BS_CONTROLE[[#This Row],[Atividade]])</f>
        <v>-</v>
      </c>
      <c r="AJ1006" s="30">
        <f>BS_CONTROLE[[#This Row],[Local - Partida]]</f>
        <v>0</v>
      </c>
      <c r="AK1006" s="30">
        <f>BS_CONTROLE[[#This Row],[Local - Encerramento]]</f>
        <v>0</v>
      </c>
      <c r="AL1006" s="105" t="str">
        <f>IF(BS_CONTROLE[[#This Row],[Entre - Estações]]=0, "-", BS_CONTROLE[[#This Row],[Entre - Estações]])</f>
        <v>-</v>
      </c>
      <c r="AM1006" s="105" t="str">
        <f>IF(BS_CONTROLE[[#This Row],[SB]]=0, "-", BS_CONTROLE[[#This Row],[SB]])</f>
        <v>-</v>
      </c>
      <c r="AN1006" s="105" t="str">
        <f>IF(BS_CONTROLE[[#This Row],[SUB]]=0, "-", BS_CONTROLE[[#This Row],[SUB]])</f>
        <v>-</v>
      </c>
      <c r="AO1006" s="105">
        <f>BS_CONTROLE[[#This Row],[KM - Inicio]]</f>
        <v>0</v>
      </c>
      <c r="AP1006" s="105">
        <f>BS_CONTROLE[[#This Row],[KM - Inicio]]</f>
        <v>0</v>
      </c>
      <c r="AQ1006" s="108"/>
      <c r="AR1006" s="108"/>
      <c r="AS1006" s="108"/>
      <c r="AT1006" s="135"/>
      <c r="AU1006" s="135"/>
      <c r="AV1006" s="13"/>
      <c r="AW1006" s="13"/>
      <c r="AX1006" s="176" t="str">
        <f>IF(D1006="","*",IFERROR(IF(ISODD(COUNT(AR1006:AW1006)),"ERRO",SUM((AS1006-AR1006),(AU1006-AT1006),(AW1006-AV1006))),"ERRO"))</f>
        <v>*</v>
      </c>
      <c r="AY1006" s="153"/>
      <c r="AZ1006" s="109"/>
      <c r="BA1006" s="9" t="str">
        <f>IFERROR(_xlfn.XLOOKUP(AH1006, BS_ATIVIDADE[ATIVIDADE],BS_ATIVIDADE[UNIDADE] ), "*")</f>
        <v>*</v>
      </c>
      <c r="BB1006" s="12" t="str" cm="1">
        <f t="array" ref="BB10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6" s="12" t="str" cm="1">
        <f t="array" ref="BC10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6" s="10" t="str" cm="1">
        <f t="array" ref="BD10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6" s="150"/>
      <c r="BF1006" s="15"/>
      <c r="BG1006" s="16"/>
      <c r="BH1006" s="16"/>
      <c r="BI1006" s="16"/>
      <c r="BJ1006" s="17"/>
      <c r="BK1006" s="15"/>
      <c r="BL1006" s="130"/>
      <c r="BM1006" s="130"/>
      <c r="BN1006" s="130"/>
      <c r="BO1006" s="17"/>
      <c r="BP1006" s="11" t="str">
        <f t="shared" si="51"/>
        <v>Aderente</v>
      </c>
      <c r="BQ1006" s="18" t="str">
        <f>IF(OR(B1006="",E1006=""),"*",AX1006/O1006)</f>
        <v>*</v>
      </c>
      <c r="BR1006" s="18" t="str">
        <f>IF(OR(B1006="",E1006=""),"*",AZ1006/P1006)</f>
        <v>*</v>
      </c>
      <c r="BS1006" s="210" t="str">
        <f t="shared" si="52"/>
        <v/>
      </c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</row>
    <row r="1007" spans="1:122">
      <c r="A1007" s="45" t="str">
        <f t="shared" si="50"/>
        <v/>
      </c>
      <c r="B1007" s="102"/>
      <c r="C1007" s="134" t="str">
        <f>IF(BS_CONTROLE[[#This Row],[DATA]]="","",WEEKNUM(BS_CONTROLE[[#This Row],[DATA]]))</f>
        <v/>
      </c>
      <c r="D1007" s="104"/>
      <c r="E1007" s="126"/>
      <c r="F1007" s="142" t="str">
        <f>IF(D1007="","*",VLOOKUP(E1007,BS_ATIVIDADE[],3,FALSE))</f>
        <v>*</v>
      </c>
      <c r="G1007" s="106"/>
      <c r="H1007" s="106"/>
      <c r="I1007" s="105"/>
      <c r="J1007" s="105"/>
      <c r="K1007" s="105"/>
      <c r="L1007" s="127" t="str" cm="1">
        <f t="array" ref="L10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7" s="127" t="str" cm="1">
        <f t="array" ref="M10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7" s="106"/>
      <c r="O1007" s="106"/>
      <c r="P1007" s="105"/>
      <c r="Q1007" s="9" t="str">
        <f>IF(E1007=0, "*", IFERROR(_xlfn.XLOOKUP(E1007, BS_ATIVIDADE[ATIVIDADE], BS_ATIVIDADE[UNIDADE]), "*"))</f>
        <v>*</v>
      </c>
      <c r="R1007" s="128" t="str" cm="1">
        <f t="array" ref="R10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7" s="128" t="str" cm="1">
        <f t="array" ref="S10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7" s="10" t="str" cm="1">
        <f t="array" ref="T10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7" s="105"/>
      <c r="V1007" s="151"/>
      <c r="W1007" s="104"/>
      <c r="X1007" s="129"/>
      <c r="Y1007" s="104"/>
      <c r="Z1007" s="105"/>
      <c r="AA1007" s="103"/>
      <c r="AB1007" s="152"/>
      <c r="AC1007" s="107"/>
      <c r="AD1007" s="105"/>
      <c r="AE1007" s="105"/>
      <c r="AF1007" s="105"/>
      <c r="AG1007" s="14"/>
      <c r="AH1007" s="126" t="str">
        <f>IF(BS_CONTROLE[[#This Row],[Atividade]]=0, "-", BS_CONTROLE[[#This Row],[Atividade]])</f>
        <v>-</v>
      </c>
      <c r="AI1007" s="8" t="str">
        <f>IF(BS_CONTROLE[[#This Row],[Atividade]]=0, "-", BS_CONTROLE[[#This Row],[Atividade]])</f>
        <v>-</v>
      </c>
      <c r="AJ1007" s="30">
        <f>BS_CONTROLE[[#This Row],[Local - Partida]]</f>
        <v>0</v>
      </c>
      <c r="AK1007" s="30">
        <f>BS_CONTROLE[[#This Row],[Local - Encerramento]]</f>
        <v>0</v>
      </c>
      <c r="AL1007" s="105" t="str">
        <f>IF(BS_CONTROLE[[#This Row],[Entre - Estações]]=0, "-", BS_CONTROLE[[#This Row],[Entre - Estações]])</f>
        <v>-</v>
      </c>
      <c r="AM1007" s="105" t="str">
        <f>IF(BS_CONTROLE[[#This Row],[SB]]=0, "-", BS_CONTROLE[[#This Row],[SB]])</f>
        <v>-</v>
      </c>
      <c r="AN1007" s="105" t="str">
        <f>IF(BS_CONTROLE[[#This Row],[SUB]]=0, "-", BS_CONTROLE[[#This Row],[SUB]])</f>
        <v>-</v>
      </c>
      <c r="AO1007" s="105">
        <f>BS_CONTROLE[[#This Row],[KM - Inicio]]</f>
        <v>0</v>
      </c>
      <c r="AP1007" s="105">
        <f>BS_CONTROLE[[#This Row],[KM - Inicio]]</f>
        <v>0</v>
      </c>
      <c r="AQ1007" s="108"/>
      <c r="AR1007" s="108"/>
      <c r="AS1007" s="108"/>
      <c r="AT1007" s="135"/>
      <c r="AU1007" s="135"/>
      <c r="AV1007" s="13"/>
      <c r="AW1007" s="13"/>
      <c r="AX1007" s="176" t="str">
        <f>IF(D1007="","*",IFERROR(IF(ISODD(COUNT(AR1007:AW1007)),"ERRO",SUM((AS1007-AR1007),(AU1007-AT1007),(AW1007-AV1007))),"ERRO"))</f>
        <v>*</v>
      </c>
      <c r="AY1007" s="153"/>
      <c r="AZ1007" s="109"/>
      <c r="BA1007" s="9" t="str">
        <f>IFERROR(_xlfn.XLOOKUP(AH1007, BS_ATIVIDADE[ATIVIDADE],BS_ATIVIDADE[UNIDADE] ), "*")</f>
        <v>*</v>
      </c>
      <c r="BB1007" s="12" t="str" cm="1">
        <f t="array" ref="BB10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7" s="12" t="str" cm="1">
        <f t="array" ref="BC10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7" s="10" t="str" cm="1">
        <f t="array" ref="BD10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7" s="150"/>
      <c r="BF1007" s="15"/>
      <c r="BG1007" s="16"/>
      <c r="BH1007" s="16"/>
      <c r="BI1007" s="16"/>
      <c r="BJ1007" s="17"/>
      <c r="BK1007" s="15"/>
      <c r="BL1007" s="130"/>
      <c r="BM1007" s="130"/>
      <c r="BN1007" s="130"/>
      <c r="BO1007" s="17"/>
      <c r="BP1007" s="11" t="str">
        <f t="shared" si="51"/>
        <v>Aderente</v>
      </c>
      <c r="BQ1007" s="18" t="str">
        <f>IF(OR(B1007="",E1007=""),"*",AX1007/O1007)</f>
        <v>*</v>
      </c>
      <c r="BR1007" s="18" t="str">
        <f>IF(OR(B1007="",E1007=""),"*",AZ1007/P1007)</f>
        <v>*</v>
      </c>
      <c r="BS1007" s="210" t="str">
        <f t="shared" si="52"/>
        <v/>
      </c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</row>
    <row r="1008" spans="1:122">
      <c r="A1008" s="45" t="str">
        <f t="shared" si="50"/>
        <v/>
      </c>
      <c r="B1008" s="102"/>
      <c r="C1008" s="134" t="str">
        <f>IF(BS_CONTROLE[[#This Row],[DATA]]="","",WEEKNUM(BS_CONTROLE[[#This Row],[DATA]]))</f>
        <v/>
      </c>
      <c r="D1008" s="104"/>
      <c r="E1008" s="126"/>
      <c r="F1008" s="142" t="str">
        <f>IF(D1008="","*",VLOOKUP(E1008,BS_ATIVIDADE[],3,FALSE))</f>
        <v>*</v>
      </c>
      <c r="G1008" s="106"/>
      <c r="H1008" s="106"/>
      <c r="I1008" s="105"/>
      <c r="J1008" s="105"/>
      <c r="K1008" s="105"/>
      <c r="L1008" s="127" t="str" cm="1">
        <f t="array" ref="L10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8" s="127" t="str" cm="1">
        <f t="array" ref="M10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8" s="106"/>
      <c r="O1008" s="106"/>
      <c r="P1008" s="105"/>
      <c r="Q1008" s="9" t="str">
        <f>IF(E1008=0, "*", IFERROR(_xlfn.XLOOKUP(E1008, BS_ATIVIDADE[ATIVIDADE], BS_ATIVIDADE[UNIDADE]), "*"))</f>
        <v>*</v>
      </c>
      <c r="R1008" s="128" t="str" cm="1">
        <f t="array" ref="R10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8" s="128" t="str" cm="1">
        <f t="array" ref="S10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8" s="10" t="str" cm="1">
        <f t="array" ref="T10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8" s="105"/>
      <c r="V1008" s="151"/>
      <c r="W1008" s="104"/>
      <c r="X1008" s="129"/>
      <c r="Y1008" s="104"/>
      <c r="Z1008" s="105"/>
      <c r="AA1008" s="103"/>
      <c r="AB1008" s="152"/>
      <c r="AC1008" s="107"/>
      <c r="AD1008" s="105"/>
      <c r="AE1008" s="105"/>
      <c r="AF1008" s="105"/>
      <c r="AG1008" s="14"/>
      <c r="AH1008" s="126" t="str">
        <f>IF(BS_CONTROLE[[#This Row],[Atividade]]=0, "-", BS_CONTROLE[[#This Row],[Atividade]])</f>
        <v>-</v>
      </c>
      <c r="AI1008" s="8" t="str">
        <f>IF(BS_CONTROLE[[#This Row],[Atividade]]=0, "-", BS_CONTROLE[[#This Row],[Atividade]])</f>
        <v>-</v>
      </c>
      <c r="AJ1008" s="30">
        <f>BS_CONTROLE[[#This Row],[Local - Partida]]</f>
        <v>0</v>
      </c>
      <c r="AK1008" s="30">
        <f>BS_CONTROLE[[#This Row],[Local - Encerramento]]</f>
        <v>0</v>
      </c>
      <c r="AL1008" s="105" t="str">
        <f>IF(BS_CONTROLE[[#This Row],[Entre - Estações]]=0, "-", BS_CONTROLE[[#This Row],[Entre - Estações]])</f>
        <v>-</v>
      </c>
      <c r="AM1008" s="105" t="str">
        <f>IF(BS_CONTROLE[[#This Row],[SB]]=0, "-", BS_CONTROLE[[#This Row],[SB]])</f>
        <v>-</v>
      </c>
      <c r="AN1008" s="105" t="str">
        <f>IF(BS_CONTROLE[[#This Row],[SUB]]=0, "-", BS_CONTROLE[[#This Row],[SUB]])</f>
        <v>-</v>
      </c>
      <c r="AO1008" s="105">
        <f>BS_CONTROLE[[#This Row],[KM - Inicio]]</f>
        <v>0</v>
      </c>
      <c r="AP1008" s="105">
        <f>BS_CONTROLE[[#This Row],[KM - Inicio]]</f>
        <v>0</v>
      </c>
      <c r="AQ1008" s="108"/>
      <c r="AR1008" s="108"/>
      <c r="AS1008" s="108"/>
      <c r="AT1008" s="135"/>
      <c r="AU1008" s="135"/>
      <c r="AV1008" s="13"/>
      <c r="AW1008" s="13"/>
      <c r="AX1008" s="176" t="str">
        <f>IF(D1008="","*",IFERROR(IF(ISODD(COUNT(AR1008:AW1008)),"ERRO",SUM((AS1008-AR1008),(AU1008-AT1008),(AW1008-AV1008))),"ERRO"))</f>
        <v>*</v>
      </c>
      <c r="AY1008" s="153"/>
      <c r="AZ1008" s="109"/>
      <c r="BA1008" s="9" t="str">
        <f>IFERROR(_xlfn.XLOOKUP(AH1008, BS_ATIVIDADE[ATIVIDADE],BS_ATIVIDADE[UNIDADE] ), "*")</f>
        <v>*</v>
      </c>
      <c r="BB1008" s="12" t="str" cm="1">
        <f t="array" ref="BB10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8" s="12" t="str" cm="1">
        <f t="array" ref="BC10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8" s="10" t="str" cm="1">
        <f t="array" ref="BD10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8" s="150"/>
      <c r="BF1008" s="15"/>
      <c r="BG1008" s="16"/>
      <c r="BH1008" s="16"/>
      <c r="BI1008" s="16"/>
      <c r="BJ1008" s="17"/>
      <c r="BK1008" s="15"/>
      <c r="BL1008" s="130"/>
      <c r="BM1008" s="130"/>
      <c r="BN1008" s="130"/>
      <c r="BO1008" s="17"/>
      <c r="BP1008" s="11" t="str">
        <f t="shared" si="51"/>
        <v>Aderente</v>
      </c>
      <c r="BQ1008" s="18" t="str">
        <f>IF(OR(B1008="",E1008=""),"*",AX1008/O1008)</f>
        <v>*</v>
      </c>
      <c r="BR1008" s="18" t="str">
        <f>IF(OR(B1008="",E1008=""),"*",AZ1008/P1008)</f>
        <v>*</v>
      </c>
      <c r="BS1008" s="210" t="str">
        <f t="shared" si="52"/>
        <v/>
      </c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</row>
    <row r="1009" spans="1:122">
      <c r="A1009" s="45" t="str">
        <f t="shared" si="50"/>
        <v/>
      </c>
      <c r="B1009" s="102"/>
      <c r="C1009" s="134" t="str">
        <f>IF(BS_CONTROLE[[#This Row],[DATA]]="","",WEEKNUM(BS_CONTROLE[[#This Row],[DATA]]))</f>
        <v/>
      </c>
      <c r="D1009" s="104"/>
      <c r="E1009" s="126"/>
      <c r="F1009" s="142" t="str">
        <f>IF(D1009="","*",VLOOKUP(E1009,BS_ATIVIDADE[],3,FALSE))</f>
        <v>*</v>
      </c>
      <c r="G1009" s="106"/>
      <c r="H1009" s="106"/>
      <c r="I1009" s="105"/>
      <c r="J1009" s="105"/>
      <c r="K1009" s="105"/>
      <c r="L1009" s="127" t="str" cm="1">
        <f t="array" ref="L10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09" s="127" t="str" cm="1">
        <f t="array" ref="M10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09" s="106"/>
      <c r="O1009" s="106"/>
      <c r="P1009" s="105"/>
      <c r="Q1009" s="9" t="str">
        <f>IF(E1009=0, "*", IFERROR(_xlfn.XLOOKUP(E1009, BS_ATIVIDADE[ATIVIDADE], BS_ATIVIDADE[UNIDADE]), "*"))</f>
        <v>*</v>
      </c>
      <c r="R1009" s="128" t="str" cm="1">
        <f t="array" ref="R10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09" s="128" t="str" cm="1">
        <f t="array" ref="S10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09" s="10" t="str" cm="1">
        <f t="array" ref="T10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09" s="105"/>
      <c r="V1009" s="151"/>
      <c r="W1009" s="104"/>
      <c r="X1009" s="129"/>
      <c r="Y1009" s="104"/>
      <c r="Z1009" s="105"/>
      <c r="AA1009" s="103"/>
      <c r="AB1009" s="152"/>
      <c r="AC1009" s="107"/>
      <c r="AD1009" s="105"/>
      <c r="AE1009" s="105"/>
      <c r="AF1009" s="105"/>
      <c r="AG1009" s="14"/>
      <c r="AH1009" s="126" t="str">
        <f>IF(BS_CONTROLE[[#This Row],[Atividade]]=0, "-", BS_CONTROLE[[#This Row],[Atividade]])</f>
        <v>-</v>
      </c>
      <c r="AI1009" s="8" t="str">
        <f>IF(BS_CONTROLE[[#This Row],[Atividade]]=0, "-", BS_CONTROLE[[#This Row],[Atividade]])</f>
        <v>-</v>
      </c>
      <c r="AJ1009" s="30">
        <f>BS_CONTROLE[[#This Row],[Local - Partida]]</f>
        <v>0</v>
      </c>
      <c r="AK1009" s="30">
        <f>BS_CONTROLE[[#This Row],[Local - Encerramento]]</f>
        <v>0</v>
      </c>
      <c r="AL1009" s="105" t="str">
        <f>IF(BS_CONTROLE[[#This Row],[Entre - Estações]]=0, "-", BS_CONTROLE[[#This Row],[Entre - Estações]])</f>
        <v>-</v>
      </c>
      <c r="AM1009" s="105" t="str">
        <f>IF(BS_CONTROLE[[#This Row],[SB]]=0, "-", BS_CONTROLE[[#This Row],[SB]])</f>
        <v>-</v>
      </c>
      <c r="AN1009" s="105" t="str">
        <f>IF(BS_CONTROLE[[#This Row],[SUB]]=0, "-", BS_CONTROLE[[#This Row],[SUB]])</f>
        <v>-</v>
      </c>
      <c r="AO1009" s="105">
        <f>BS_CONTROLE[[#This Row],[KM - Inicio]]</f>
        <v>0</v>
      </c>
      <c r="AP1009" s="105">
        <f>BS_CONTROLE[[#This Row],[KM - Inicio]]</f>
        <v>0</v>
      </c>
      <c r="AQ1009" s="108"/>
      <c r="AR1009" s="108"/>
      <c r="AS1009" s="108"/>
      <c r="AT1009" s="135"/>
      <c r="AU1009" s="135"/>
      <c r="AV1009" s="13"/>
      <c r="AW1009" s="13"/>
      <c r="AX1009" s="176" t="str">
        <f>IF(D1009="","*",IFERROR(IF(ISODD(COUNT(AR1009:AW1009)),"ERRO",SUM((AS1009-AR1009),(AU1009-AT1009),(AW1009-AV1009))),"ERRO"))</f>
        <v>*</v>
      </c>
      <c r="AY1009" s="153"/>
      <c r="AZ1009" s="109"/>
      <c r="BA1009" s="9" t="str">
        <f>IFERROR(_xlfn.XLOOKUP(AH1009, BS_ATIVIDADE[ATIVIDADE],BS_ATIVIDADE[UNIDADE] ), "*")</f>
        <v>*</v>
      </c>
      <c r="BB1009" s="12" t="str" cm="1">
        <f t="array" ref="BB10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09" s="12" t="str" cm="1">
        <f t="array" ref="BC10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09" s="10" t="str" cm="1">
        <f t="array" ref="BD10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09" s="150"/>
      <c r="BF1009" s="15"/>
      <c r="BG1009" s="16"/>
      <c r="BH1009" s="16"/>
      <c r="BI1009" s="16"/>
      <c r="BJ1009" s="17"/>
      <c r="BK1009" s="15"/>
      <c r="BL1009" s="130"/>
      <c r="BM1009" s="130"/>
      <c r="BN1009" s="130"/>
      <c r="BO1009" s="17"/>
      <c r="BP1009" s="11" t="str">
        <f t="shared" si="51"/>
        <v>Aderente</v>
      </c>
      <c r="BQ1009" s="18" t="str">
        <f>IF(OR(B1009="",E1009=""),"*",AX1009/O1009)</f>
        <v>*</v>
      </c>
      <c r="BR1009" s="18" t="str">
        <f>IF(OR(B1009="",E1009=""),"*",AZ1009/P1009)</f>
        <v>*</v>
      </c>
      <c r="BS1009" s="210" t="str">
        <f t="shared" si="52"/>
        <v/>
      </c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</row>
    <row r="1010" spans="1:122">
      <c r="A1010" s="45" t="str">
        <f t="shared" si="50"/>
        <v/>
      </c>
      <c r="B1010" s="102"/>
      <c r="C1010" s="134" t="str">
        <f>IF(BS_CONTROLE[[#This Row],[DATA]]="","",WEEKNUM(BS_CONTROLE[[#This Row],[DATA]]))</f>
        <v/>
      </c>
      <c r="D1010" s="104"/>
      <c r="E1010" s="126"/>
      <c r="F1010" s="142" t="str">
        <f>IF(D1010="","*",VLOOKUP(E1010,BS_ATIVIDADE[],3,FALSE))</f>
        <v>*</v>
      </c>
      <c r="G1010" s="106"/>
      <c r="H1010" s="106"/>
      <c r="I1010" s="105"/>
      <c r="J1010" s="105"/>
      <c r="K1010" s="105"/>
      <c r="L1010" s="127" t="str" cm="1">
        <f t="array" ref="L10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0" s="127" t="str" cm="1">
        <f t="array" ref="M10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0" s="106"/>
      <c r="O1010" s="106"/>
      <c r="P1010" s="105"/>
      <c r="Q1010" s="9" t="str">
        <f>IF(E1010=0, "*", IFERROR(_xlfn.XLOOKUP(E1010, BS_ATIVIDADE[ATIVIDADE], BS_ATIVIDADE[UNIDADE]), "*"))</f>
        <v>*</v>
      </c>
      <c r="R1010" s="128" t="str" cm="1">
        <f t="array" ref="R10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0" s="128" t="str" cm="1">
        <f t="array" ref="S10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0" s="10" t="str" cm="1">
        <f t="array" ref="T10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0" s="105"/>
      <c r="V1010" s="151"/>
      <c r="W1010" s="104"/>
      <c r="X1010" s="129"/>
      <c r="Y1010" s="104"/>
      <c r="Z1010" s="105"/>
      <c r="AA1010" s="103"/>
      <c r="AB1010" s="152"/>
      <c r="AC1010" s="107"/>
      <c r="AD1010" s="105"/>
      <c r="AE1010" s="105"/>
      <c r="AF1010" s="105"/>
      <c r="AG1010" s="14"/>
      <c r="AH1010" s="126" t="str">
        <f>IF(BS_CONTROLE[[#This Row],[Atividade]]=0, "-", BS_CONTROLE[[#This Row],[Atividade]])</f>
        <v>-</v>
      </c>
      <c r="AI1010" s="8" t="str">
        <f>IF(BS_CONTROLE[[#This Row],[Atividade]]=0, "-", BS_CONTROLE[[#This Row],[Atividade]])</f>
        <v>-</v>
      </c>
      <c r="AJ1010" s="30">
        <f>BS_CONTROLE[[#This Row],[Local - Partida]]</f>
        <v>0</v>
      </c>
      <c r="AK1010" s="30">
        <f>BS_CONTROLE[[#This Row],[Local - Encerramento]]</f>
        <v>0</v>
      </c>
      <c r="AL1010" s="105" t="str">
        <f>IF(BS_CONTROLE[[#This Row],[Entre - Estações]]=0, "-", BS_CONTROLE[[#This Row],[Entre - Estações]])</f>
        <v>-</v>
      </c>
      <c r="AM1010" s="105" t="str">
        <f>IF(BS_CONTROLE[[#This Row],[SB]]=0, "-", BS_CONTROLE[[#This Row],[SB]])</f>
        <v>-</v>
      </c>
      <c r="AN1010" s="105" t="str">
        <f>IF(BS_CONTROLE[[#This Row],[SUB]]=0, "-", BS_CONTROLE[[#This Row],[SUB]])</f>
        <v>-</v>
      </c>
      <c r="AO1010" s="105">
        <f>BS_CONTROLE[[#This Row],[KM - Inicio]]</f>
        <v>0</v>
      </c>
      <c r="AP1010" s="105">
        <f>BS_CONTROLE[[#This Row],[KM - Inicio]]</f>
        <v>0</v>
      </c>
      <c r="AQ1010" s="108"/>
      <c r="AR1010" s="108"/>
      <c r="AS1010" s="108"/>
      <c r="AT1010" s="135"/>
      <c r="AU1010" s="135"/>
      <c r="AV1010" s="13"/>
      <c r="AW1010" s="13"/>
      <c r="AX1010" s="176" t="str">
        <f>IF(D1010="","*",IFERROR(IF(ISODD(COUNT(AR1010:AW1010)),"ERRO",SUM((AS1010-AR1010),(AU1010-AT1010),(AW1010-AV1010))),"ERRO"))</f>
        <v>*</v>
      </c>
      <c r="AY1010" s="153"/>
      <c r="AZ1010" s="109"/>
      <c r="BA1010" s="9" t="str">
        <f>IFERROR(_xlfn.XLOOKUP(AH1010, BS_ATIVIDADE[ATIVIDADE],BS_ATIVIDADE[UNIDADE] ), "*")</f>
        <v>*</v>
      </c>
      <c r="BB1010" s="12" t="str" cm="1">
        <f t="array" ref="BB10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0" s="12" t="str" cm="1">
        <f t="array" ref="BC10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0" s="10" t="str" cm="1">
        <f t="array" ref="BD10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0" s="150"/>
      <c r="BF1010" s="15"/>
      <c r="BG1010" s="16"/>
      <c r="BH1010" s="16"/>
      <c r="BI1010" s="16"/>
      <c r="BJ1010" s="17"/>
      <c r="BK1010" s="15"/>
      <c r="BL1010" s="130"/>
      <c r="BM1010" s="130"/>
      <c r="BN1010" s="130"/>
      <c r="BO1010" s="17"/>
      <c r="BP1010" s="11" t="str">
        <f t="shared" si="51"/>
        <v>Aderente</v>
      </c>
      <c r="BQ1010" s="18" t="str">
        <f>IF(OR(B1010="",E1010=""),"*",AX1010/O1010)</f>
        <v>*</v>
      </c>
      <c r="BR1010" s="18" t="str">
        <f>IF(OR(B1010="",E1010=""),"*",AZ1010/P1010)</f>
        <v>*</v>
      </c>
      <c r="BS1010" s="210" t="str">
        <f t="shared" si="52"/>
        <v/>
      </c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</row>
    <row r="1011" spans="1:122">
      <c r="A1011" s="45" t="str">
        <f t="shared" si="50"/>
        <v/>
      </c>
      <c r="B1011" s="102"/>
      <c r="C1011" s="134" t="str">
        <f>IF(BS_CONTROLE[[#This Row],[DATA]]="","",WEEKNUM(BS_CONTROLE[[#This Row],[DATA]]))</f>
        <v/>
      </c>
      <c r="D1011" s="104"/>
      <c r="E1011" s="126"/>
      <c r="F1011" s="142" t="str">
        <f>IF(D1011="","*",VLOOKUP(E1011,BS_ATIVIDADE[],3,FALSE))</f>
        <v>*</v>
      </c>
      <c r="G1011" s="106"/>
      <c r="H1011" s="106"/>
      <c r="I1011" s="105"/>
      <c r="J1011" s="105"/>
      <c r="K1011" s="105"/>
      <c r="L1011" s="127" t="str" cm="1">
        <f t="array" ref="L10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1" s="127" t="str" cm="1">
        <f t="array" ref="M10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1" s="106"/>
      <c r="O1011" s="106"/>
      <c r="P1011" s="105"/>
      <c r="Q1011" s="9" t="str">
        <f>IF(E1011=0, "*", IFERROR(_xlfn.XLOOKUP(E1011, BS_ATIVIDADE[ATIVIDADE], BS_ATIVIDADE[UNIDADE]), "*"))</f>
        <v>*</v>
      </c>
      <c r="R1011" s="128" t="str" cm="1">
        <f t="array" ref="R10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1" s="128" t="str" cm="1">
        <f t="array" ref="S10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1" s="10" t="str" cm="1">
        <f t="array" ref="T10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1" s="105"/>
      <c r="V1011" s="151"/>
      <c r="W1011" s="104"/>
      <c r="X1011" s="129"/>
      <c r="Y1011" s="104"/>
      <c r="Z1011" s="105"/>
      <c r="AA1011" s="103"/>
      <c r="AB1011" s="152"/>
      <c r="AC1011" s="107"/>
      <c r="AD1011" s="105"/>
      <c r="AE1011" s="105"/>
      <c r="AF1011" s="105"/>
      <c r="AG1011" s="14"/>
      <c r="AH1011" s="126" t="str">
        <f>IF(BS_CONTROLE[[#This Row],[Atividade]]=0, "-", BS_CONTROLE[[#This Row],[Atividade]])</f>
        <v>-</v>
      </c>
      <c r="AI1011" s="8" t="str">
        <f>IF(BS_CONTROLE[[#This Row],[Atividade]]=0, "-", BS_CONTROLE[[#This Row],[Atividade]])</f>
        <v>-</v>
      </c>
      <c r="AJ1011" s="30">
        <f>BS_CONTROLE[[#This Row],[Local - Partida]]</f>
        <v>0</v>
      </c>
      <c r="AK1011" s="30">
        <f>BS_CONTROLE[[#This Row],[Local - Encerramento]]</f>
        <v>0</v>
      </c>
      <c r="AL1011" s="105" t="str">
        <f>IF(BS_CONTROLE[[#This Row],[Entre - Estações]]=0, "-", BS_CONTROLE[[#This Row],[Entre - Estações]])</f>
        <v>-</v>
      </c>
      <c r="AM1011" s="105" t="str">
        <f>IF(BS_CONTROLE[[#This Row],[SB]]=0, "-", BS_CONTROLE[[#This Row],[SB]])</f>
        <v>-</v>
      </c>
      <c r="AN1011" s="105" t="str">
        <f>IF(BS_CONTROLE[[#This Row],[SUB]]=0, "-", BS_CONTROLE[[#This Row],[SUB]])</f>
        <v>-</v>
      </c>
      <c r="AO1011" s="105">
        <f>BS_CONTROLE[[#This Row],[KM - Inicio]]</f>
        <v>0</v>
      </c>
      <c r="AP1011" s="105">
        <f>BS_CONTROLE[[#This Row],[KM - Inicio]]</f>
        <v>0</v>
      </c>
      <c r="AQ1011" s="108"/>
      <c r="AR1011" s="108"/>
      <c r="AS1011" s="108"/>
      <c r="AT1011" s="135"/>
      <c r="AU1011" s="135"/>
      <c r="AV1011" s="13"/>
      <c r="AW1011" s="13"/>
      <c r="AX1011" s="176" t="str">
        <f>IF(D1011="","*",IFERROR(IF(ISODD(COUNT(AR1011:AW1011)),"ERRO",SUM((AS1011-AR1011),(AU1011-AT1011),(AW1011-AV1011))),"ERRO"))</f>
        <v>*</v>
      </c>
      <c r="AY1011" s="153"/>
      <c r="AZ1011" s="109"/>
      <c r="BA1011" s="9" t="str">
        <f>IFERROR(_xlfn.XLOOKUP(AH1011, BS_ATIVIDADE[ATIVIDADE],BS_ATIVIDADE[UNIDADE] ), "*")</f>
        <v>*</v>
      </c>
      <c r="BB1011" s="12" t="str" cm="1">
        <f t="array" ref="BB10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1" s="12" t="str" cm="1">
        <f t="array" ref="BC10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1" s="10" t="str" cm="1">
        <f t="array" ref="BD10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1" s="150"/>
      <c r="BF1011" s="15"/>
      <c r="BG1011" s="16"/>
      <c r="BH1011" s="16"/>
      <c r="BI1011" s="16"/>
      <c r="BJ1011" s="17"/>
      <c r="BK1011" s="15"/>
      <c r="BL1011" s="130"/>
      <c r="BM1011" s="130"/>
      <c r="BN1011" s="130"/>
      <c r="BO1011" s="17"/>
      <c r="BP1011" s="11" t="str">
        <f t="shared" si="51"/>
        <v>Aderente</v>
      </c>
      <c r="BQ1011" s="18" t="str">
        <f>IF(OR(B1011="",E1011=""),"*",AX1011/O1011)</f>
        <v>*</v>
      </c>
      <c r="BR1011" s="18" t="str">
        <f>IF(OR(B1011="",E1011=""),"*",AZ1011/P1011)</f>
        <v>*</v>
      </c>
      <c r="BS1011" s="210" t="str">
        <f t="shared" si="52"/>
        <v/>
      </c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</row>
    <row r="1012" spans="1:122">
      <c r="A1012" s="45" t="str">
        <f t="shared" si="50"/>
        <v/>
      </c>
      <c r="B1012" s="102"/>
      <c r="C1012" s="134" t="str">
        <f>IF(BS_CONTROLE[[#This Row],[DATA]]="","",WEEKNUM(BS_CONTROLE[[#This Row],[DATA]]))</f>
        <v/>
      </c>
      <c r="D1012" s="104"/>
      <c r="E1012" s="126"/>
      <c r="F1012" s="142" t="str">
        <f>IF(D1012="","*",VLOOKUP(E1012,BS_ATIVIDADE[],3,FALSE))</f>
        <v>*</v>
      </c>
      <c r="G1012" s="106"/>
      <c r="H1012" s="106"/>
      <c r="I1012" s="105"/>
      <c r="J1012" s="105"/>
      <c r="K1012" s="105"/>
      <c r="L1012" s="127" t="str" cm="1">
        <f t="array" ref="L10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2" s="127" t="str" cm="1">
        <f t="array" ref="M10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2" s="106"/>
      <c r="O1012" s="106"/>
      <c r="P1012" s="105"/>
      <c r="Q1012" s="9" t="str">
        <f>IF(E1012=0, "*", IFERROR(_xlfn.XLOOKUP(E1012, BS_ATIVIDADE[ATIVIDADE], BS_ATIVIDADE[UNIDADE]), "*"))</f>
        <v>*</v>
      </c>
      <c r="R1012" s="128" t="str" cm="1">
        <f t="array" ref="R10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2" s="128" t="str" cm="1">
        <f t="array" ref="S10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2" s="10" t="str" cm="1">
        <f t="array" ref="T10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2" s="105"/>
      <c r="V1012" s="151"/>
      <c r="W1012" s="104"/>
      <c r="X1012" s="129"/>
      <c r="Y1012" s="104"/>
      <c r="Z1012" s="105"/>
      <c r="AA1012" s="103"/>
      <c r="AB1012" s="152"/>
      <c r="AC1012" s="107"/>
      <c r="AD1012" s="105"/>
      <c r="AE1012" s="105"/>
      <c r="AF1012" s="105"/>
      <c r="AG1012" s="14"/>
      <c r="AH1012" s="126" t="str">
        <f>IF(BS_CONTROLE[[#This Row],[Atividade]]=0, "-", BS_CONTROLE[[#This Row],[Atividade]])</f>
        <v>-</v>
      </c>
      <c r="AI1012" s="8" t="str">
        <f>IF(BS_CONTROLE[[#This Row],[Atividade]]=0, "-", BS_CONTROLE[[#This Row],[Atividade]])</f>
        <v>-</v>
      </c>
      <c r="AJ1012" s="30">
        <f>BS_CONTROLE[[#This Row],[Local - Partida]]</f>
        <v>0</v>
      </c>
      <c r="AK1012" s="30">
        <f>BS_CONTROLE[[#This Row],[Local - Encerramento]]</f>
        <v>0</v>
      </c>
      <c r="AL1012" s="105" t="str">
        <f>IF(BS_CONTROLE[[#This Row],[Entre - Estações]]=0, "-", BS_CONTROLE[[#This Row],[Entre - Estações]])</f>
        <v>-</v>
      </c>
      <c r="AM1012" s="105" t="str">
        <f>IF(BS_CONTROLE[[#This Row],[SB]]=0, "-", BS_CONTROLE[[#This Row],[SB]])</f>
        <v>-</v>
      </c>
      <c r="AN1012" s="105" t="str">
        <f>IF(BS_CONTROLE[[#This Row],[SUB]]=0, "-", BS_CONTROLE[[#This Row],[SUB]])</f>
        <v>-</v>
      </c>
      <c r="AO1012" s="105">
        <f>BS_CONTROLE[[#This Row],[KM - Inicio]]</f>
        <v>0</v>
      </c>
      <c r="AP1012" s="105">
        <f>BS_CONTROLE[[#This Row],[KM - Inicio]]</f>
        <v>0</v>
      </c>
      <c r="AQ1012" s="108"/>
      <c r="AR1012" s="108"/>
      <c r="AS1012" s="108"/>
      <c r="AT1012" s="135"/>
      <c r="AU1012" s="135"/>
      <c r="AV1012" s="13"/>
      <c r="AW1012" s="13"/>
      <c r="AX1012" s="176" t="str">
        <f>IF(D1012="","*",IFERROR(IF(ISODD(COUNT(AR1012:AW1012)),"ERRO",SUM((AS1012-AR1012),(AU1012-AT1012),(AW1012-AV1012))),"ERRO"))</f>
        <v>*</v>
      </c>
      <c r="AY1012" s="153"/>
      <c r="AZ1012" s="109"/>
      <c r="BA1012" s="9" t="str">
        <f>IFERROR(_xlfn.XLOOKUP(AH1012, BS_ATIVIDADE[ATIVIDADE],BS_ATIVIDADE[UNIDADE] ), "*")</f>
        <v>*</v>
      </c>
      <c r="BB1012" s="12" t="str" cm="1">
        <f t="array" ref="BB10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2" s="12" t="str" cm="1">
        <f t="array" ref="BC10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2" s="10" t="str" cm="1">
        <f t="array" ref="BD10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2" s="150"/>
      <c r="BF1012" s="15"/>
      <c r="BG1012" s="16"/>
      <c r="BH1012" s="16"/>
      <c r="BI1012" s="16"/>
      <c r="BJ1012" s="17"/>
      <c r="BK1012" s="15"/>
      <c r="BL1012" s="130"/>
      <c r="BM1012" s="130"/>
      <c r="BN1012" s="130"/>
      <c r="BO1012" s="17"/>
      <c r="BP1012" s="11" t="str">
        <f t="shared" si="51"/>
        <v>Aderente</v>
      </c>
      <c r="BQ1012" s="18" t="str">
        <f>IF(OR(B1012="",E1012=""),"*",AX1012/O1012)</f>
        <v>*</v>
      </c>
      <c r="BR1012" s="18" t="str">
        <f>IF(OR(B1012="",E1012=""),"*",AZ1012/P1012)</f>
        <v>*</v>
      </c>
      <c r="BS1012" s="210" t="str">
        <f t="shared" si="52"/>
        <v/>
      </c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</row>
    <row r="1013" spans="1:122">
      <c r="A1013" s="45" t="str">
        <f t="shared" si="50"/>
        <v/>
      </c>
      <c r="B1013" s="102"/>
      <c r="C1013" s="134" t="str">
        <f>IF(BS_CONTROLE[[#This Row],[DATA]]="","",WEEKNUM(BS_CONTROLE[[#This Row],[DATA]]))</f>
        <v/>
      </c>
      <c r="D1013" s="104"/>
      <c r="E1013" s="126"/>
      <c r="F1013" s="142" t="str">
        <f>IF(D1013="","*",VLOOKUP(E1013,BS_ATIVIDADE[],3,FALSE))</f>
        <v>*</v>
      </c>
      <c r="G1013" s="106"/>
      <c r="H1013" s="106"/>
      <c r="I1013" s="105"/>
      <c r="J1013" s="105"/>
      <c r="K1013" s="105"/>
      <c r="L1013" s="127" t="str" cm="1">
        <f t="array" ref="L10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3" s="127" t="str" cm="1">
        <f t="array" ref="M10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3" s="106"/>
      <c r="O1013" s="106"/>
      <c r="P1013" s="105"/>
      <c r="Q1013" s="9" t="str">
        <f>IF(E1013=0, "*", IFERROR(_xlfn.XLOOKUP(E1013, BS_ATIVIDADE[ATIVIDADE], BS_ATIVIDADE[UNIDADE]), "*"))</f>
        <v>*</v>
      </c>
      <c r="R1013" s="128" t="str" cm="1">
        <f t="array" ref="R10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3" s="128" t="str" cm="1">
        <f t="array" ref="S10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3" s="10" t="str" cm="1">
        <f t="array" ref="T10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3" s="105"/>
      <c r="V1013" s="151"/>
      <c r="W1013" s="104"/>
      <c r="X1013" s="129"/>
      <c r="Y1013" s="104"/>
      <c r="Z1013" s="105"/>
      <c r="AA1013" s="103"/>
      <c r="AB1013" s="152"/>
      <c r="AC1013" s="107"/>
      <c r="AD1013" s="105"/>
      <c r="AE1013" s="105"/>
      <c r="AF1013" s="105"/>
      <c r="AG1013" s="14"/>
      <c r="AH1013" s="126" t="str">
        <f>IF(BS_CONTROLE[[#This Row],[Atividade]]=0, "-", BS_CONTROLE[[#This Row],[Atividade]])</f>
        <v>-</v>
      </c>
      <c r="AI1013" s="8" t="str">
        <f>IF(BS_CONTROLE[[#This Row],[Atividade]]=0, "-", BS_CONTROLE[[#This Row],[Atividade]])</f>
        <v>-</v>
      </c>
      <c r="AJ1013" s="30">
        <f>BS_CONTROLE[[#This Row],[Local - Partida]]</f>
        <v>0</v>
      </c>
      <c r="AK1013" s="30">
        <f>BS_CONTROLE[[#This Row],[Local - Encerramento]]</f>
        <v>0</v>
      </c>
      <c r="AL1013" s="105" t="str">
        <f>IF(BS_CONTROLE[[#This Row],[Entre - Estações]]=0, "-", BS_CONTROLE[[#This Row],[Entre - Estações]])</f>
        <v>-</v>
      </c>
      <c r="AM1013" s="105" t="str">
        <f>IF(BS_CONTROLE[[#This Row],[SB]]=0, "-", BS_CONTROLE[[#This Row],[SB]])</f>
        <v>-</v>
      </c>
      <c r="AN1013" s="105" t="str">
        <f>IF(BS_CONTROLE[[#This Row],[SUB]]=0, "-", BS_CONTROLE[[#This Row],[SUB]])</f>
        <v>-</v>
      </c>
      <c r="AO1013" s="105">
        <f>BS_CONTROLE[[#This Row],[KM - Inicio]]</f>
        <v>0</v>
      </c>
      <c r="AP1013" s="105">
        <f>BS_CONTROLE[[#This Row],[KM - Inicio]]</f>
        <v>0</v>
      </c>
      <c r="AQ1013" s="108"/>
      <c r="AR1013" s="108"/>
      <c r="AS1013" s="108"/>
      <c r="AT1013" s="135"/>
      <c r="AU1013" s="135"/>
      <c r="AV1013" s="13"/>
      <c r="AW1013" s="13"/>
      <c r="AX1013" s="176" t="str">
        <f>IF(D1013="","*",IFERROR(IF(ISODD(COUNT(AR1013:AW1013)),"ERRO",SUM((AS1013-AR1013),(AU1013-AT1013),(AW1013-AV1013))),"ERRO"))</f>
        <v>*</v>
      </c>
      <c r="AY1013" s="153"/>
      <c r="AZ1013" s="109"/>
      <c r="BA1013" s="9" t="str">
        <f>IFERROR(_xlfn.XLOOKUP(AH1013, BS_ATIVIDADE[ATIVIDADE],BS_ATIVIDADE[UNIDADE] ), "*")</f>
        <v>*</v>
      </c>
      <c r="BB1013" s="12" t="str" cm="1">
        <f t="array" ref="BB10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3" s="12" t="str" cm="1">
        <f t="array" ref="BC10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3" s="10" t="str" cm="1">
        <f t="array" ref="BD10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3" s="150"/>
      <c r="BF1013" s="15"/>
      <c r="BG1013" s="16"/>
      <c r="BH1013" s="16"/>
      <c r="BI1013" s="16"/>
      <c r="BJ1013" s="17"/>
      <c r="BK1013" s="15"/>
      <c r="BL1013" s="130"/>
      <c r="BM1013" s="130"/>
      <c r="BN1013" s="130"/>
      <c r="BO1013" s="17"/>
      <c r="BP1013" s="11" t="str">
        <f t="shared" si="51"/>
        <v>Aderente</v>
      </c>
      <c r="BQ1013" s="18" t="str">
        <f>IF(OR(B1013="",E1013=""),"*",AX1013/O1013)</f>
        <v>*</v>
      </c>
      <c r="BR1013" s="18" t="str">
        <f>IF(OR(B1013="",E1013=""),"*",AZ1013/P1013)</f>
        <v>*</v>
      </c>
      <c r="BS1013" s="210" t="str">
        <f t="shared" si="52"/>
        <v/>
      </c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</row>
    <row r="1014" spans="1:122">
      <c r="A1014" s="45" t="str">
        <f t="shared" si="50"/>
        <v/>
      </c>
      <c r="B1014" s="102"/>
      <c r="C1014" s="134" t="str">
        <f>IF(BS_CONTROLE[[#This Row],[DATA]]="","",WEEKNUM(BS_CONTROLE[[#This Row],[DATA]]))</f>
        <v/>
      </c>
      <c r="D1014" s="104"/>
      <c r="E1014" s="126"/>
      <c r="F1014" s="142" t="str">
        <f>IF(D1014="","*",VLOOKUP(E1014,BS_ATIVIDADE[],3,FALSE))</f>
        <v>*</v>
      </c>
      <c r="G1014" s="106"/>
      <c r="H1014" s="106"/>
      <c r="I1014" s="105"/>
      <c r="J1014" s="105"/>
      <c r="K1014" s="105"/>
      <c r="L1014" s="127" t="str" cm="1">
        <f t="array" ref="L10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4" s="127" t="str" cm="1">
        <f t="array" ref="M10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4" s="106"/>
      <c r="O1014" s="106"/>
      <c r="P1014" s="105"/>
      <c r="Q1014" s="9" t="str">
        <f>IF(E1014=0, "*", IFERROR(_xlfn.XLOOKUP(E1014, BS_ATIVIDADE[ATIVIDADE], BS_ATIVIDADE[UNIDADE]), "*"))</f>
        <v>*</v>
      </c>
      <c r="R1014" s="128" t="str" cm="1">
        <f t="array" ref="R10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4" s="128" t="str" cm="1">
        <f t="array" ref="S10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4" s="10" t="str" cm="1">
        <f t="array" ref="T10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4" s="105"/>
      <c r="V1014" s="151"/>
      <c r="W1014" s="104"/>
      <c r="X1014" s="129"/>
      <c r="Y1014" s="104"/>
      <c r="Z1014" s="105"/>
      <c r="AA1014" s="103"/>
      <c r="AB1014" s="152"/>
      <c r="AC1014" s="107"/>
      <c r="AD1014" s="105"/>
      <c r="AE1014" s="105"/>
      <c r="AF1014" s="105"/>
      <c r="AG1014" s="14"/>
      <c r="AH1014" s="126" t="str">
        <f>IF(BS_CONTROLE[[#This Row],[Atividade]]=0, "-", BS_CONTROLE[[#This Row],[Atividade]])</f>
        <v>-</v>
      </c>
      <c r="AI1014" s="8" t="str">
        <f>IF(BS_CONTROLE[[#This Row],[Atividade]]=0, "-", BS_CONTROLE[[#This Row],[Atividade]])</f>
        <v>-</v>
      </c>
      <c r="AJ1014" s="30">
        <f>BS_CONTROLE[[#This Row],[Local - Partida]]</f>
        <v>0</v>
      </c>
      <c r="AK1014" s="30">
        <f>BS_CONTROLE[[#This Row],[Local - Encerramento]]</f>
        <v>0</v>
      </c>
      <c r="AL1014" s="105" t="str">
        <f>IF(BS_CONTROLE[[#This Row],[Entre - Estações]]=0, "-", BS_CONTROLE[[#This Row],[Entre - Estações]])</f>
        <v>-</v>
      </c>
      <c r="AM1014" s="105" t="str">
        <f>IF(BS_CONTROLE[[#This Row],[SB]]=0, "-", BS_CONTROLE[[#This Row],[SB]])</f>
        <v>-</v>
      </c>
      <c r="AN1014" s="105" t="str">
        <f>IF(BS_CONTROLE[[#This Row],[SUB]]=0, "-", BS_CONTROLE[[#This Row],[SUB]])</f>
        <v>-</v>
      </c>
      <c r="AO1014" s="105">
        <f>BS_CONTROLE[[#This Row],[KM - Inicio]]</f>
        <v>0</v>
      </c>
      <c r="AP1014" s="105">
        <f>BS_CONTROLE[[#This Row],[KM - Inicio]]</f>
        <v>0</v>
      </c>
      <c r="AQ1014" s="108"/>
      <c r="AR1014" s="108"/>
      <c r="AS1014" s="108"/>
      <c r="AT1014" s="135"/>
      <c r="AU1014" s="135"/>
      <c r="AV1014" s="13"/>
      <c r="AW1014" s="13"/>
      <c r="AX1014" s="176" t="str">
        <f>IF(D1014="","*",IFERROR(IF(ISODD(COUNT(AR1014:AW1014)),"ERRO",SUM((AS1014-AR1014),(AU1014-AT1014),(AW1014-AV1014))),"ERRO"))</f>
        <v>*</v>
      </c>
      <c r="AY1014" s="153"/>
      <c r="AZ1014" s="109"/>
      <c r="BA1014" s="9" t="str">
        <f>IFERROR(_xlfn.XLOOKUP(AH1014, BS_ATIVIDADE[ATIVIDADE],BS_ATIVIDADE[UNIDADE] ), "*")</f>
        <v>*</v>
      </c>
      <c r="BB1014" s="12" t="str" cm="1">
        <f t="array" ref="BB10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4" s="12" t="str" cm="1">
        <f t="array" ref="BC10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4" s="10" t="str" cm="1">
        <f t="array" ref="BD10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4" s="150"/>
      <c r="BF1014" s="15"/>
      <c r="BG1014" s="16"/>
      <c r="BH1014" s="16"/>
      <c r="BI1014" s="16"/>
      <c r="BJ1014" s="17"/>
      <c r="BK1014" s="15"/>
      <c r="BL1014" s="130"/>
      <c r="BM1014" s="130"/>
      <c r="BN1014" s="130"/>
      <c r="BO1014" s="17"/>
      <c r="BP1014" s="11" t="str">
        <f t="shared" si="51"/>
        <v>Aderente</v>
      </c>
      <c r="BQ1014" s="18" t="str">
        <f>IF(OR(B1014="",E1014=""),"*",AX1014/O1014)</f>
        <v>*</v>
      </c>
      <c r="BR1014" s="18" t="str">
        <f>IF(OR(B1014="",E1014=""),"*",AZ1014/P1014)</f>
        <v>*</v>
      </c>
      <c r="BS1014" s="210" t="str">
        <f t="shared" si="52"/>
        <v/>
      </c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</row>
    <row r="1015" spans="1:122">
      <c r="A1015" s="45" t="str">
        <f t="shared" si="50"/>
        <v/>
      </c>
      <c r="B1015" s="102"/>
      <c r="C1015" s="134" t="str">
        <f>IF(BS_CONTROLE[[#This Row],[DATA]]="","",WEEKNUM(BS_CONTROLE[[#This Row],[DATA]]))</f>
        <v/>
      </c>
      <c r="D1015" s="104"/>
      <c r="E1015" s="126"/>
      <c r="F1015" s="142" t="str">
        <f>IF(D1015="","*",VLOOKUP(E1015,BS_ATIVIDADE[],3,FALSE))</f>
        <v>*</v>
      </c>
      <c r="G1015" s="106"/>
      <c r="H1015" s="106"/>
      <c r="I1015" s="105"/>
      <c r="J1015" s="105"/>
      <c r="K1015" s="105"/>
      <c r="L1015" s="127" t="str" cm="1">
        <f t="array" ref="L10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5" s="127" t="str" cm="1">
        <f t="array" ref="M10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5" s="106"/>
      <c r="O1015" s="106"/>
      <c r="P1015" s="105"/>
      <c r="Q1015" s="9" t="str">
        <f>IF(E1015=0, "*", IFERROR(_xlfn.XLOOKUP(E1015, BS_ATIVIDADE[ATIVIDADE], BS_ATIVIDADE[UNIDADE]), "*"))</f>
        <v>*</v>
      </c>
      <c r="R1015" s="128" t="str" cm="1">
        <f t="array" ref="R10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5" s="128" t="str" cm="1">
        <f t="array" ref="S10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5" s="10" t="str" cm="1">
        <f t="array" ref="T10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5" s="105"/>
      <c r="V1015" s="151"/>
      <c r="W1015" s="104"/>
      <c r="X1015" s="129"/>
      <c r="Y1015" s="104"/>
      <c r="Z1015" s="105"/>
      <c r="AA1015" s="103"/>
      <c r="AB1015" s="152"/>
      <c r="AC1015" s="107"/>
      <c r="AD1015" s="105"/>
      <c r="AE1015" s="105"/>
      <c r="AF1015" s="105"/>
      <c r="AG1015" s="14"/>
      <c r="AH1015" s="126" t="str">
        <f>IF(BS_CONTROLE[[#This Row],[Atividade]]=0, "-", BS_CONTROLE[[#This Row],[Atividade]])</f>
        <v>-</v>
      </c>
      <c r="AI1015" s="8" t="str">
        <f>IF(BS_CONTROLE[[#This Row],[Atividade]]=0, "-", BS_CONTROLE[[#This Row],[Atividade]])</f>
        <v>-</v>
      </c>
      <c r="AJ1015" s="30">
        <f>BS_CONTROLE[[#This Row],[Local - Partida]]</f>
        <v>0</v>
      </c>
      <c r="AK1015" s="30">
        <f>BS_CONTROLE[[#This Row],[Local - Encerramento]]</f>
        <v>0</v>
      </c>
      <c r="AL1015" s="105" t="str">
        <f>IF(BS_CONTROLE[[#This Row],[Entre - Estações]]=0, "-", BS_CONTROLE[[#This Row],[Entre - Estações]])</f>
        <v>-</v>
      </c>
      <c r="AM1015" s="105" t="str">
        <f>IF(BS_CONTROLE[[#This Row],[SB]]=0, "-", BS_CONTROLE[[#This Row],[SB]])</f>
        <v>-</v>
      </c>
      <c r="AN1015" s="105" t="str">
        <f>IF(BS_CONTROLE[[#This Row],[SUB]]=0, "-", BS_CONTROLE[[#This Row],[SUB]])</f>
        <v>-</v>
      </c>
      <c r="AO1015" s="105">
        <f>BS_CONTROLE[[#This Row],[KM - Inicio]]</f>
        <v>0</v>
      </c>
      <c r="AP1015" s="105">
        <f>BS_CONTROLE[[#This Row],[KM - Inicio]]</f>
        <v>0</v>
      </c>
      <c r="AQ1015" s="108"/>
      <c r="AR1015" s="108"/>
      <c r="AS1015" s="108"/>
      <c r="AT1015" s="135"/>
      <c r="AU1015" s="135"/>
      <c r="AV1015" s="13"/>
      <c r="AW1015" s="13"/>
      <c r="AX1015" s="176" t="str">
        <f>IF(D1015="","*",IFERROR(IF(ISODD(COUNT(AR1015:AW1015)),"ERRO",SUM((AS1015-AR1015),(AU1015-AT1015),(AW1015-AV1015))),"ERRO"))</f>
        <v>*</v>
      </c>
      <c r="AY1015" s="153"/>
      <c r="AZ1015" s="109"/>
      <c r="BA1015" s="9" t="str">
        <f>IFERROR(_xlfn.XLOOKUP(AH1015, BS_ATIVIDADE[ATIVIDADE],BS_ATIVIDADE[UNIDADE] ), "*")</f>
        <v>*</v>
      </c>
      <c r="BB1015" s="12" t="str" cm="1">
        <f t="array" ref="BB10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5" s="12" t="str" cm="1">
        <f t="array" ref="BC10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5" s="10" t="str" cm="1">
        <f t="array" ref="BD10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5" s="150"/>
      <c r="BF1015" s="15"/>
      <c r="BG1015" s="16"/>
      <c r="BH1015" s="16"/>
      <c r="BI1015" s="16"/>
      <c r="BJ1015" s="17"/>
      <c r="BK1015" s="15"/>
      <c r="BL1015" s="130"/>
      <c r="BM1015" s="130"/>
      <c r="BN1015" s="130"/>
      <c r="BO1015" s="17"/>
      <c r="BP1015" s="11" t="str">
        <f t="shared" si="51"/>
        <v>Aderente</v>
      </c>
      <c r="BQ1015" s="18" t="str">
        <f>IF(OR(B1015="",E1015=""),"*",AX1015/O1015)</f>
        <v>*</v>
      </c>
      <c r="BR1015" s="18" t="str">
        <f>IF(OR(B1015="",E1015=""),"*",AZ1015/P1015)</f>
        <v>*</v>
      </c>
      <c r="BS1015" s="210" t="str">
        <f t="shared" si="52"/>
        <v/>
      </c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</row>
    <row r="1016" spans="1:122">
      <c r="A1016" s="45" t="str">
        <f t="shared" si="50"/>
        <v/>
      </c>
      <c r="B1016" s="102"/>
      <c r="C1016" s="134" t="str">
        <f>IF(BS_CONTROLE[[#This Row],[DATA]]="","",WEEKNUM(BS_CONTROLE[[#This Row],[DATA]]))</f>
        <v/>
      </c>
      <c r="D1016" s="104"/>
      <c r="E1016" s="126"/>
      <c r="F1016" s="142" t="str">
        <f>IF(D1016="","*",VLOOKUP(E1016,BS_ATIVIDADE[],3,FALSE))</f>
        <v>*</v>
      </c>
      <c r="G1016" s="106"/>
      <c r="H1016" s="106"/>
      <c r="I1016" s="105"/>
      <c r="J1016" s="105"/>
      <c r="K1016" s="105"/>
      <c r="L1016" s="127" t="str" cm="1">
        <f t="array" ref="L10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6" s="127" t="str" cm="1">
        <f t="array" ref="M10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6" s="106"/>
      <c r="O1016" s="106"/>
      <c r="P1016" s="105"/>
      <c r="Q1016" s="9" t="str">
        <f>IF(E1016=0, "*", IFERROR(_xlfn.XLOOKUP(E1016, BS_ATIVIDADE[ATIVIDADE], BS_ATIVIDADE[UNIDADE]), "*"))</f>
        <v>*</v>
      </c>
      <c r="R1016" s="128" t="str" cm="1">
        <f t="array" ref="R10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6" s="128" t="str" cm="1">
        <f t="array" ref="S10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6" s="10" t="str" cm="1">
        <f t="array" ref="T10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6" s="105"/>
      <c r="V1016" s="151"/>
      <c r="W1016" s="104"/>
      <c r="X1016" s="129"/>
      <c r="Y1016" s="104"/>
      <c r="Z1016" s="105"/>
      <c r="AA1016" s="103"/>
      <c r="AB1016" s="152"/>
      <c r="AC1016" s="107"/>
      <c r="AD1016" s="105"/>
      <c r="AE1016" s="105"/>
      <c r="AF1016" s="105"/>
      <c r="AG1016" s="14"/>
      <c r="AH1016" s="126" t="str">
        <f>IF(BS_CONTROLE[[#This Row],[Atividade]]=0, "-", BS_CONTROLE[[#This Row],[Atividade]])</f>
        <v>-</v>
      </c>
      <c r="AI1016" s="8" t="str">
        <f>IF(BS_CONTROLE[[#This Row],[Atividade]]=0, "-", BS_CONTROLE[[#This Row],[Atividade]])</f>
        <v>-</v>
      </c>
      <c r="AJ1016" s="30">
        <f>BS_CONTROLE[[#This Row],[Local - Partida]]</f>
        <v>0</v>
      </c>
      <c r="AK1016" s="30">
        <f>BS_CONTROLE[[#This Row],[Local - Encerramento]]</f>
        <v>0</v>
      </c>
      <c r="AL1016" s="105" t="str">
        <f>IF(BS_CONTROLE[[#This Row],[Entre - Estações]]=0, "-", BS_CONTROLE[[#This Row],[Entre - Estações]])</f>
        <v>-</v>
      </c>
      <c r="AM1016" s="105" t="str">
        <f>IF(BS_CONTROLE[[#This Row],[SB]]=0, "-", BS_CONTROLE[[#This Row],[SB]])</f>
        <v>-</v>
      </c>
      <c r="AN1016" s="105" t="str">
        <f>IF(BS_CONTROLE[[#This Row],[SUB]]=0, "-", BS_CONTROLE[[#This Row],[SUB]])</f>
        <v>-</v>
      </c>
      <c r="AO1016" s="105">
        <f>BS_CONTROLE[[#This Row],[KM - Inicio]]</f>
        <v>0</v>
      </c>
      <c r="AP1016" s="105">
        <f>BS_CONTROLE[[#This Row],[KM - Inicio]]</f>
        <v>0</v>
      </c>
      <c r="AQ1016" s="108"/>
      <c r="AR1016" s="108"/>
      <c r="AS1016" s="108"/>
      <c r="AT1016" s="135"/>
      <c r="AU1016" s="135"/>
      <c r="AV1016" s="13"/>
      <c r="AW1016" s="13"/>
      <c r="AX1016" s="176" t="str">
        <f>IF(D1016="","*",IFERROR(IF(ISODD(COUNT(AR1016:AW1016)),"ERRO",SUM((AS1016-AR1016),(AU1016-AT1016),(AW1016-AV1016))),"ERRO"))</f>
        <v>*</v>
      </c>
      <c r="AY1016" s="153"/>
      <c r="AZ1016" s="109"/>
      <c r="BA1016" s="9" t="str">
        <f>IFERROR(_xlfn.XLOOKUP(AH1016, BS_ATIVIDADE[ATIVIDADE],BS_ATIVIDADE[UNIDADE] ), "*")</f>
        <v>*</v>
      </c>
      <c r="BB1016" s="12" t="str" cm="1">
        <f t="array" ref="BB10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6" s="12" t="str" cm="1">
        <f t="array" ref="BC10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6" s="10" t="str" cm="1">
        <f t="array" ref="BD10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6" s="150"/>
      <c r="BF1016" s="15"/>
      <c r="BG1016" s="16"/>
      <c r="BH1016" s="16"/>
      <c r="BI1016" s="16"/>
      <c r="BJ1016" s="17"/>
      <c r="BK1016" s="15"/>
      <c r="BL1016" s="130"/>
      <c r="BM1016" s="130"/>
      <c r="BN1016" s="130"/>
      <c r="BO1016" s="17"/>
      <c r="BP1016" s="11" t="str">
        <f t="shared" si="51"/>
        <v>Aderente</v>
      </c>
      <c r="BQ1016" s="18" t="str">
        <f>IF(OR(B1016="",E1016=""),"*",AX1016/O1016)</f>
        <v>*</v>
      </c>
      <c r="BR1016" s="18" t="str">
        <f>IF(OR(B1016="",E1016=""),"*",AZ1016/P1016)</f>
        <v>*</v>
      </c>
      <c r="BS1016" s="210" t="str">
        <f t="shared" si="52"/>
        <v/>
      </c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</row>
    <row r="1017" spans="1:122">
      <c r="A1017" s="45" t="str">
        <f t="shared" si="50"/>
        <v/>
      </c>
      <c r="B1017" s="102"/>
      <c r="C1017" s="134" t="str">
        <f>IF(BS_CONTROLE[[#This Row],[DATA]]="","",WEEKNUM(BS_CONTROLE[[#This Row],[DATA]]))</f>
        <v/>
      </c>
      <c r="D1017" s="104"/>
      <c r="E1017" s="126"/>
      <c r="F1017" s="142" t="str">
        <f>IF(D1017="","*",VLOOKUP(E1017,BS_ATIVIDADE[],3,FALSE))</f>
        <v>*</v>
      </c>
      <c r="G1017" s="106"/>
      <c r="H1017" s="106"/>
      <c r="I1017" s="105"/>
      <c r="J1017" s="105"/>
      <c r="K1017" s="105"/>
      <c r="L1017" s="127" t="str" cm="1">
        <f t="array" ref="L10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7" s="127" t="str" cm="1">
        <f t="array" ref="M10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7" s="106"/>
      <c r="O1017" s="106"/>
      <c r="P1017" s="105"/>
      <c r="Q1017" s="9" t="str">
        <f>IF(E1017=0, "*", IFERROR(_xlfn.XLOOKUP(E1017, BS_ATIVIDADE[ATIVIDADE], BS_ATIVIDADE[UNIDADE]), "*"))</f>
        <v>*</v>
      </c>
      <c r="R1017" s="128" t="str" cm="1">
        <f t="array" ref="R10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7" s="128" t="str" cm="1">
        <f t="array" ref="S10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7" s="10" t="str" cm="1">
        <f t="array" ref="T10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7" s="105"/>
      <c r="V1017" s="151"/>
      <c r="W1017" s="104"/>
      <c r="X1017" s="129"/>
      <c r="Y1017" s="104"/>
      <c r="Z1017" s="105"/>
      <c r="AA1017" s="103"/>
      <c r="AB1017" s="152"/>
      <c r="AC1017" s="107"/>
      <c r="AD1017" s="105"/>
      <c r="AE1017" s="105"/>
      <c r="AF1017" s="105"/>
      <c r="AG1017" s="14"/>
      <c r="AH1017" s="126" t="str">
        <f>IF(BS_CONTROLE[[#This Row],[Atividade]]=0, "-", BS_CONTROLE[[#This Row],[Atividade]])</f>
        <v>-</v>
      </c>
      <c r="AI1017" s="8" t="str">
        <f>IF(BS_CONTROLE[[#This Row],[Atividade]]=0, "-", BS_CONTROLE[[#This Row],[Atividade]])</f>
        <v>-</v>
      </c>
      <c r="AJ1017" s="30">
        <f>BS_CONTROLE[[#This Row],[Local - Partida]]</f>
        <v>0</v>
      </c>
      <c r="AK1017" s="30">
        <f>BS_CONTROLE[[#This Row],[Local - Encerramento]]</f>
        <v>0</v>
      </c>
      <c r="AL1017" s="105" t="str">
        <f>IF(BS_CONTROLE[[#This Row],[Entre - Estações]]=0, "-", BS_CONTROLE[[#This Row],[Entre - Estações]])</f>
        <v>-</v>
      </c>
      <c r="AM1017" s="105" t="str">
        <f>IF(BS_CONTROLE[[#This Row],[SB]]=0, "-", BS_CONTROLE[[#This Row],[SB]])</f>
        <v>-</v>
      </c>
      <c r="AN1017" s="105" t="str">
        <f>IF(BS_CONTROLE[[#This Row],[SUB]]=0, "-", BS_CONTROLE[[#This Row],[SUB]])</f>
        <v>-</v>
      </c>
      <c r="AO1017" s="105">
        <f>BS_CONTROLE[[#This Row],[KM - Inicio]]</f>
        <v>0</v>
      </c>
      <c r="AP1017" s="105">
        <f>BS_CONTROLE[[#This Row],[KM - Inicio]]</f>
        <v>0</v>
      </c>
      <c r="AQ1017" s="108"/>
      <c r="AR1017" s="108"/>
      <c r="AS1017" s="108"/>
      <c r="AT1017" s="135"/>
      <c r="AU1017" s="135"/>
      <c r="AV1017" s="13"/>
      <c r="AW1017" s="13"/>
      <c r="AX1017" s="176" t="str">
        <f>IF(D1017="","*",IFERROR(IF(ISODD(COUNT(AR1017:AW1017)),"ERRO",SUM((AS1017-AR1017),(AU1017-AT1017),(AW1017-AV1017))),"ERRO"))</f>
        <v>*</v>
      </c>
      <c r="AY1017" s="153"/>
      <c r="AZ1017" s="109"/>
      <c r="BA1017" s="9" t="str">
        <f>IFERROR(_xlfn.XLOOKUP(AH1017, BS_ATIVIDADE[ATIVIDADE],BS_ATIVIDADE[UNIDADE] ), "*")</f>
        <v>*</v>
      </c>
      <c r="BB1017" s="12" t="str" cm="1">
        <f t="array" ref="BB10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7" s="12" t="str" cm="1">
        <f t="array" ref="BC10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7" s="10" t="str" cm="1">
        <f t="array" ref="BD10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7" s="150"/>
      <c r="BF1017" s="15"/>
      <c r="BG1017" s="16"/>
      <c r="BH1017" s="16"/>
      <c r="BI1017" s="16"/>
      <c r="BJ1017" s="17"/>
      <c r="BK1017" s="15"/>
      <c r="BL1017" s="130"/>
      <c r="BM1017" s="130"/>
      <c r="BN1017" s="130"/>
      <c r="BO1017" s="17"/>
      <c r="BP1017" s="11" t="str">
        <f t="shared" si="51"/>
        <v>Aderente</v>
      </c>
      <c r="BQ1017" s="18" t="str">
        <f>IF(OR(B1017="",E1017=""),"*",AX1017/O1017)</f>
        <v>*</v>
      </c>
      <c r="BR1017" s="18" t="str">
        <f>IF(OR(B1017="",E1017=""),"*",AZ1017/P1017)</f>
        <v>*</v>
      </c>
      <c r="BS1017" s="210" t="str">
        <f t="shared" si="52"/>
        <v/>
      </c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</row>
    <row r="1018" spans="1:122">
      <c r="A1018" s="45" t="str">
        <f t="shared" si="50"/>
        <v/>
      </c>
      <c r="B1018" s="102"/>
      <c r="C1018" s="134" t="str">
        <f>IF(BS_CONTROLE[[#This Row],[DATA]]="","",WEEKNUM(BS_CONTROLE[[#This Row],[DATA]]))</f>
        <v/>
      </c>
      <c r="D1018" s="104"/>
      <c r="E1018" s="126"/>
      <c r="F1018" s="142" t="str">
        <f>IF(D1018="","*",VLOOKUP(E1018,BS_ATIVIDADE[],3,FALSE))</f>
        <v>*</v>
      </c>
      <c r="G1018" s="106"/>
      <c r="H1018" s="106"/>
      <c r="I1018" s="105"/>
      <c r="J1018" s="105"/>
      <c r="K1018" s="105"/>
      <c r="L1018" s="127" t="str" cm="1">
        <f t="array" ref="L10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8" s="127" t="str" cm="1">
        <f t="array" ref="M10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8" s="106"/>
      <c r="O1018" s="106"/>
      <c r="P1018" s="105"/>
      <c r="Q1018" s="9" t="str">
        <f>IF(E1018=0, "*", IFERROR(_xlfn.XLOOKUP(E1018, BS_ATIVIDADE[ATIVIDADE], BS_ATIVIDADE[UNIDADE]), "*"))</f>
        <v>*</v>
      </c>
      <c r="R1018" s="128" t="str" cm="1">
        <f t="array" ref="R10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8" s="128" t="str" cm="1">
        <f t="array" ref="S10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8" s="10" t="str" cm="1">
        <f t="array" ref="T10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8" s="105"/>
      <c r="V1018" s="151"/>
      <c r="W1018" s="104"/>
      <c r="X1018" s="129"/>
      <c r="Y1018" s="104"/>
      <c r="Z1018" s="105"/>
      <c r="AA1018" s="103"/>
      <c r="AB1018" s="152"/>
      <c r="AC1018" s="107"/>
      <c r="AD1018" s="105"/>
      <c r="AE1018" s="105"/>
      <c r="AF1018" s="105"/>
      <c r="AG1018" s="14"/>
      <c r="AH1018" s="126" t="str">
        <f>IF(BS_CONTROLE[[#This Row],[Atividade]]=0, "-", BS_CONTROLE[[#This Row],[Atividade]])</f>
        <v>-</v>
      </c>
      <c r="AI1018" s="8" t="str">
        <f>IF(BS_CONTROLE[[#This Row],[Atividade]]=0, "-", BS_CONTROLE[[#This Row],[Atividade]])</f>
        <v>-</v>
      </c>
      <c r="AJ1018" s="30">
        <f>BS_CONTROLE[[#This Row],[Local - Partida]]</f>
        <v>0</v>
      </c>
      <c r="AK1018" s="30">
        <f>BS_CONTROLE[[#This Row],[Local - Encerramento]]</f>
        <v>0</v>
      </c>
      <c r="AL1018" s="105" t="str">
        <f>IF(BS_CONTROLE[[#This Row],[Entre - Estações]]=0, "-", BS_CONTROLE[[#This Row],[Entre - Estações]])</f>
        <v>-</v>
      </c>
      <c r="AM1018" s="105" t="str">
        <f>IF(BS_CONTROLE[[#This Row],[SB]]=0, "-", BS_CONTROLE[[#This Row],[SB]])</f>
        <v>-</v>
      </c>
      <c r="AN1018" s="105" t="str">
        <f>IF(BS_CONTROLE[[#This Row],[SUB]]=0, "-", BS_CONTROLE[[#This Row],[SUB]])</f>
        <v>-</v>
      </c>
      <c r="AO1018" s="105">
        <f>BS_CONTROLE[[#This Row],[KM - Inicio]]</f>
        <v>0</v>
      </c>
      <c r="AP1018" s="105">
        <f>BS_CONTROLE[[#This Row],[KM - Inicio]]</f>
        <v>0</v>
      </c>
      <c r="AQ1018" s="108"/>
      <c r="AR1018" s="108"/>
      <c r="AS1018" s="108"/>
      <c r="AT1018" s="135"/>
      <c r="AU1018" s="135"/>
      <c r="AV1018" s="13"/>
      <c r="AW1018" s="13"/>
      <c r="AX1018" s="176" t="str">
        <f>IF(D1018="","*",IFERROR(IF(ISODD(COUNT(AR1018:AW1018)),"ERRO",SUM((AS1018-AR1018),(AU1018-AT1018),(AW1018-AV1018))),"ERRO"))</f>
        <v>*</v>
      </c>
      <c r="AY1018" s="153"/>
      <c r="AZ1018" s="109"/>
      <c r="BA1018" s="9" t="str">
        <f>IFERROR(_xlfn.XLOOKUP(AH1018, BS_ATIVIDADE[ATIVIDADE],BS_ATIVIDADE[UNIDADE] ), "*")</f>
        <v>*</v>
      </c>
      <c r="BB1018" s="12" t="str" cm="1">
        <f t="array" ref="BB10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8" s="12" t="str" cm="1">
        <f t="array" ref="BC10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8" s="10" t="str" cm="1">
        <f t="array" ref="BD10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8" s="150"/>
      <c r="BF1018" s="15"/>
      <c r="BG1018" s="16"/>
      <c r="BH1018" s="16"/>
      <c r="BI1018" s="16"/>
      <c r="BJ1018" s="17"/>
      <c r="BK1018" s="15"/>
      <c r="BL1018" s="130"/>
      <c r="BM1018" s="130"/>
      <c r="BN1018" s="130"/>
      <c r="BO1018" s="17"/>
      <c r="BP1018" s="11" t="str">
        <f t="shared" si="51"/>
        <v>Aderente</v>
      </c>
      <c r="BQ1018" s="18" t="str">
        <f>IF(OR(B1018="",E1018=""),"*",AX1018/O1018)</f>
        <v>*</v>
      </c>
      <c r="BR1018" s="18" t="str">
        <f>IF(OR(B1018="",E1018=""),"*",AZ1018/P1018)</f>
        <v>*</v>
      </c>
      <c r="BS1018" s="210" t="str">
        <f t="shared" si="52"/>
        <v/>
      </c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</row>
    <row r="1019" spans="1:122">
      <c r="A1019" s="45" t="str">
        <f t="shared" si="50"/>
        <v/>
      </c>
      <c r="B1019" s="102"/>
      <c r="C1019" s="134" t="str">
        <f>IF(BS_CONTROLE[[#This Row],[DATA]]="","",WEEKNUM(BS_CONTROLE[[#This Row],[DATA]]))</f>
        <v/>
      </c>
      <c r="D1019" s="104"/>
      <c r="E1019" s="126"/>
      <c r="F1019" s="142" t="str">
        <f>IF(D1019="","*",VLOOKUP(E1019,BS_ATIVIDADE[],3,FALSE))</f>
        <v>*</v>
      </c>
      <c r="G1019" s="106"/>
      <c r="H1019" s="106"/>
      <c r="I1019" s="105"/>
      <c r="J1019" s="105"/>
      <c r="K1019" s="105"/>
      <c r="L1019" s="127" t="str" cm="1">
        <f t="array" ref="L10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19" s="127" t="str" cm="1">
        <f t="array" ref="M10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19" s="106"/>
      <c r="O1019" s="106"/>
      <c r="P1019" s="105"/>
      <c r="Q1019" s="9" t="str">
        <f>IF(E1019=0, "*", IFERROR(_xlfn.XLOOKUP(E1019, BS_ATIVIDADE[ATIVIDADE], BS_ATIVIDADE[UNIDADE]), "*"))</f>
        <v>*</v>
      </c>
      <c r="R1019" s="128" t="str" cm="1">
        <f t="array" ref="R10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19" s="128" t="str" cm="1">
        <f t="array" ref="S10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19" s="10" t="str" cm="1">
        <f t="array" ref="T10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19" s="105"/>
      <c r="V1019" s="151"/>
      <c r="W1019" s="104"/>
      <c r="X1019" s="129"/>
      <c r="Y1019" s="104"/>
      <c r="Z1019" s="105"/>
      <c r="AA1019" s="103"/>
      <c r="AB1019" s="152"/>
      <c r="AC1019" s="107"/>
      <c r="AD1019" s="105"/>
      <c r="AE1019" s="105"/>
      <c r="AF1019" s="105"/>
      <c r="AG1019" s="14"/>
      <c r="AH1019" s="126" t="str">
        <f>IF(BS_CONTROLE[[#This Row],[Atividade]]=0, "-", BS_CONTROLE[[#This Row],[Atividade]])</f>
        <v>-</v>
      </c>
      <c r="AI1019" s="8" t="str">
        <f>IF(BS_CONTROLE[[#This Row],[Atividade]]=0, "-", BS_CONTROLE[[#This Row],[Atividade]])</f>
        <v>-</v>
      </c>
      <c r="AJ1019" s="30">
        <f>BS_CONTROLE[[#This Row],[Local - Partida]]</f>
        <v>0</v>
      </c>
      <c r="AK1019" s="30">
        <f>BS_CONTROLE[[#This Row],[Local - Encerramento]]</f>
        <v>0</v>
      </c>
      <c r="AL1019" s="105" t="str">
        <f>IF(BS_CONTROLE[[#This Row],[Entre - Estações]]=0, "-", BS_CONTROLE[[#This Row],[Entre - Estações]])</f>
        <v>-</v>
      </c>
      <c r="AM1019" s="105" t="str">
        <f>IF(BS_CONTROLE[[#This Row],[SB]]=0, "-", BS_CONTROLE[[#This Row],[SB]])</f>
        <v>-</v>
      </c>
      <c r="AN1019" s="105" t="str">
        <f>IF(BS_CONTROLE[[#This Row],[SUB]]=0, "-", BS_CONTROLE[[#This Row],[SUB]])</f>
        <v>-</v>
      </c>
      <c r="AO1019" s="105">
        <f>BS_CONTROLE[[#This Row],[KM - Inicio]]</f>
        <v>0</v>
      </c>
      <c r="AP1019" s="105">
        <f>BS_CONTROLE[[#This Row],[KM - Inicio]]</f>
        <v>0</v>
      </c>
      <c r="AQ1019" s="108"/>
      <c r="AR1019" s="108"/>
      <c r="AS1019" s="108"/>
      <c r="AT1019" s="135"/>
      <c r="AU1019" s="135"/>
      <c r="AV1019" s="13"/>
      <c r="AW1019" s="13"/>
      <c r="AX1019" s="176" t="str">
        <f>IF(D1019="","*",IFERROR(IF(ISODD(COUNT(AR1019:AW1019)),"ERRO",SUM((AS1019-AR1019),(AU1019-AT1019),(AW1019-AV1019))),"ERRO"))</f>
        <v>*</v>
      </c>
      <c r="AY1019" s="153"/>
      <c r="AZ1019" s="109"/>
      <c r="BA1019" s="9" t="str">
        <f>IFERROR(_xlfn.XLOOKUP(AH1019, BS_ATIVIDADE[ATIVIDADE],BS_ATIVIDADE[UNIDADE] ), "*")</f>
        <v>*</v>
      </c>
      <c r="BB1019" s="12" t="str" cm="1">
        <f t="array" ref="BB10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19" s="12" t="str" cm="1">
        <f t="array" ref="BC10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19" s="10" t="str" cm="1">
        <f t="array" ref="BD10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19" s="150"/>
      <c r="BF1019" s="15"/>
      <c r="BG1019" s="16"/>
      <c r="BH1019" s="16"/>
      <c r="BI1019" s="16"/>
      <c r="BJ1019" s="17"/>
      <c r="BK1019" s="15"/>
      <c r="BL1019" s="130"/>
      <c r="BM1019" s="130"/>
      <c r="BN1019" s="130"/>
      <c r="BO1019" s="17"/>
      <c r="BP1019" s="11" t="str">
        <f t="shared" si="51"/>
        <v>Aderente</v>
      </c>
      <c r="BQ1019" s="18" t="str">
        <f>IF(OR(B1019="",E1019=""),"*",AX1019/O1019)</f>
        <v>*</v>
      </c>
      <c r="BR1019" s="18" t="str">
        <f>IF(OR(B1019="",E1019=""),"*",AZ1019/P1019)</f>
        <v>*</v>
      </c>
      <c r="BS1019" s="210" t="str">
        <f t="shared" si="52"/>
        <v/>
      </c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</row>
    <row r="1020" spans="1:122">
      <c r="A1020" s="45" t="str">
        <f t="shared" si="50"/>
        <v/>
      </c>
      <c r="B1020" s="102"/>
      <c r="C1020" s="134" t="str">
        <f>IF(BS_CONTROLE[[#This Row],[DATA]]="","",WEEKNUM(BS_CONTROLE[[#This Row],[DATA]]))</f>
        <v/>
      </c>
      <c r="D1020" s="104"/>
      <c r="E1020" s="126"/>
      <c r="F1020" s="142" t="str">
        <f>IF(D1020="","*",VLOOKUP(E1020,BS_ATIVIDADE[],3,FALSE))</f>
        <v>*</v>
      </c>
      <c r="G1020" s="106"/>
      <c r="H1020" s="106"/>
      <c r="I1020" s="105"/>
      <c r="J1020" s="105"/>
      <c r="K1020" s="105"/>
      <c r="L1020" s="127" t="str" cm="1">
        <f t="array" ref="L10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0" s="127" t="str" cm="1">
        <f t="array" ref="M10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0" s="106"/>
      <c r="O1020" s="106"/>
      <c r="P1020" s="105"/>
      <c r="Q1020" s="9" t="str">
        <f>IF(E1020=0, "*", IFERROR(_xlfn.XLOOKUP(E1020, BS_ATIVIDADE[ATIVIDADE], BS_ATIVIDADE[UNIDADE]), "*"))</f>
        <v>*</v>
      </c>
      <c r="R1020" s="128" t="str" cm="1">
        <f t="array" ref="R10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0" s="128" t="str" cm="1">
        <f t="array" ref="S10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0" s="10" t="str" cm="1">
        <f t="array" ref="T10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0" s="105"/>
      <c r="V1020" s="151"/>
      <c r="W1020" s="104"/>
      <c r="X1020" s="129"/>
      <c r="Y1020" s="104"/>
      <c r="Z1020" s="105"/>
      <c r="AA1020" s="103"/>
      <c r="AB1020" s="152"/>
      <c r="AC1020" s="107"/>
      <c r="AD1020" s="105"/>
      <c r="AE1020" s="105"/>
      <c r="AF1020" s="105"/>
      <c r="AG1020" s="14"/>
      <c r="AH1020" s="126" t="str">
        <f>IF(BS_CONTROLE[[#This Row],[Atividade]]=0, "-", BS_CONTROLE[[#This Row],[Atividade]])</f>
        <v>-</v>
      </c>
      <c r="AI1020" s="8" t="str">
        <f>IF(BS_CONTROLE[[#This Row],[Atividade]]=0, "-", BS_CONTROLE[[#This Row],[Atividade]])</f>
        <v>-</v>
      </c>
      <c r="AJ1020" s="30">
        <f>BS_CONTROLE[[#This Row],[Local - Partida]]</f>
        <v>0</v>
      </c>
      <c r="AK1020" s="30">
        <f>BS_CONTROLE[[#This Row],[Local - Encerramento]]</f>
        <v>0</v>
      </c>
      <c r="AL1020" s="105" t="str">
        <f>IF(BS_CONTROLE[[#This Row],[Entre - Estações]]=0, "-", BS_CONTROLE[[#This Row],[Entre - Estações]])</f>
        <v>-</v>
      </c>
      <c r="AM1020" s="105" t="str">
        <f>IF(BS_CONTROLE[[#This Row],[SB]]=0, "-", BS_CONTROLE[[#This Row],[SB]])</f>
        <v>-</v>
      </c>
      <c r="AN1020" s="105" t="str">
        <f>IF(BS_CONTROLE[[#This Row],[SUB]]=0, "-", BS_CONTROLE[[#This Row],[SUB]])</f>
        <v>-</v>
      </c>
      <c r="AO1020" s="105">
        <f>BS_CONTROLE[[#This Row],[KM - Inicio]]</f>
        <v>0</v>
      </c>
      <c r="AP1020" s="105">
        <f>BS_CONTROLE[[#This Row],[KM - Inicio]]</f>
        <v>0</v>
      </c>
      <c r="AQ1020" s="108"/>
      <c r="AR1020" s="108"/>
      <c r="AS1020" s="108"/>
      <c r="AT1020" s="135"/>
      <c r="AU1020" s="135"/>
      <c r="AV1020" s="13"/>
      <c r="AW1020" s="13"/>
      <c r="AX1020" s="176" t="str">
        <f>IF(D1020="","*",IFERROR(IF(ISODD(COUNT(AR1020:AW1020)),"ERRO",SUM((AS1020-AR1020),(AU1020-AT1020),(AW1020-AV1020))),"ERRO"))</f>
        <v>*</v>
      </c>
      <c r="AY1020" s="153"/>
      <c r="AZ1020" s="109"/>
      <c r="BA1020" s="9" t="str">
        <f>IFERROR(_xlfn.XLOOKUP(AH1020, BS_ATIVIDADE[ATIVIDADE],BS_ATIVIDADE[UNIDADE] ), "*")</f>
        <v>*</v>
      </c>
      <c r="BB1020" s="12" t="str" cm="1">
        <f t="array" ref="BB10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0" s="12" t="str" cm="1">
        <f t="array" ref="BC10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0" s="10" t="str" cm="1">
        <f t="array" ref="BD10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0" s="150"/>
      <c r="BF1020" s="15"/>
      <c r="BG1020" s="16"/>
      <c r="BH1020" s="16"/>
      <c r="BI1020" s="16"/>
      <c r="BJ1020" s="17"/>
      <c r="BK1020" s="15"/>
      <c r="BL1020" s="130"/>
      <c r="BM1020" s="130"/>
      <c r="BN1020" s="130"/>
      <c r="BO1020" s="17"/>
      <c r="BP1020" s="11" t="str">
        <f t="shared" si="51"/>
        <v>Aderente</v>
      </c>
      <c r="BQ1020" s="18" t="str">
        <f>IF(OR(B1020="",E1020=""),"*",AX1020/O1020)</f>
        <v>*</v>
      </c>
      <c r="BR1020" s="18" t="str">
        <f>IF(OR(B1020="",E1020=""),"*",AZ1020/P1020)</f>
        <v>*</v>
      </c>
      <c r="BS1020" s="210" t="str">
        <f t="shared" si="52"/>
        <v/>
      </c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</row>
    <row r="1021" spans="1:122">
      <c r="A1021" s="45" t="str">
        <f t="shared" si="50"/>
        <v/>
      </c>
      <c r="B1021" s="102"/>
      <c r="C1021" s="134" t="str">
        <f>IF(BS_CONTROLE[[#This Row],[DATA]]="","",WEEKNUM(BS_CONTROLE[[#This Row],[DATA]]))</f>
        <v/>
      </c>
      <c r="D1021" s="104"/>
      <c r="E1021" s="126"/>
      <c r="F1021" s="142" t="str">
        <f>IF(D1021="","*",VLOOKUP(E1021,BS_ATIVIDADE[],3,FALSE))</f>
        <v>*</v>
      </c>
      <c r="G1021" s="106"/>
      <c r="H1021" s="106"/>
      <c r="I1021" s="105"/>
      <c r="J1021" s="105"/>
      <c r="K1021" s="105"/>
      <c r="L1021" s="127" t="str" cm="1">
        <f t="array" ref="L10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1" s="127" t="str" cm="1">
        <f t="array" ref="M10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1" s="106"/>
      <c r="O1021" s="106"/>
      <c r="P1021" s="105"/>
      <c r="Q1021" s="9" t="str">
        <f>IF(E1021=0, "*", IFERROR(_xlfn.XLOOKUP(E1021, BS_ATIVIDADE[ATIVIDADE], BS_ATIVIDADE[UNIDADE]), "*"))</f>
        <v>*</v>
      </c>
      <c r="R1021" s="128" t="str" cm="1">
        <f t="array" ref="R10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1" s="128" t="str" cm="1">
        <f t="array" ref="S10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1" s="10" t="str" cm="1">
        <f t="array" ref="T10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1" s="105"/>
      <c r="V1021" s="151"/>
      <c r="W1021" s="104"/>
      <c r="X1021" s="129"/>
      <c r="Y1021" s="104"/>
      <c r="Z1021" s="105"/>
      <c r="AA1021" s="103"/>
      <c r="AB1021" s="152"/>
      <c r="AC1021" s="107"/>
      <c r="AD1021" s="105"/>
      <c r="AE1021" s="105"/>
      <c r="AF1021" s="105"/>
      <c r="AG1021" s="14"/>
      <c r="AH1021" s="126" t="str">
        <f>IF(BS_CONTROLE[[#This Row],[Atividade]]=0, "-", BS_CONTROLE[[#This Row],[Atividade]])</f>
        <v>-</v>
      </c>
      <c r="AI1021" s="8" t="str">
        <f>IF(BS_CONTROLE[[#This Row],[Atividade]]=0, "-", BS_CONTROLE[[#This Row],[Atividade]])</f>
        <v>-</v>
      </c>
      <c r="AJ1021" s="30">
        <f>BS_CONTROLE[[#This Row],[Local - Partida]]</f>
        <v>0</v>
      </c>
      <c r="AK1021" s="30">
        <f>BS_CONTROLE[[#This Row],[Local - Encerramento]]</f>
        <v>0</v>
      </c>
      <c r="AL1021" s="105" t="str">
        <f>IF(BS_CONTROLE[[#This Row],[Entre - Estações]]=0, "-", BS_CONTROLE[[#This Row],[Entre - Estações]])</f>
        <v>-</v>
      </c>
      <c r="AM1021" s="105" t="str">
        <f>IF(BS_CONTROLE[[#This Row],[SB]]=0, "-", BS_CONTROLE[[#This Row],[SB]])</f>
        <v>-</v>
      </c>
      <c r="AN1021" s="105" t="str">
        <f>IF(BS_CONTROLE[[#This Row],[SUB]]=0, "-", BS_CONTROLE[[#This Row],[SUB]])</f>
        <v>-</v>
      </c>
      <c r="AO1021" s="105">
        <f>BS_CONTROLE[[#This Row],[KM - Inicio]]</f>
        <v>0</v>
      </c>
      <c r="AP1021" s="105">
        <f>BS_CONTROLE[[#This Row],[KM - Inicio]]</f>
        <v>0</v>
      </c>
      <c r="AQ1021" s="108"/>
      <c r="AR1021" s="108"/>
      <c r="AS1021" s="108"/>
      <c r="AT1021" s="135"/>
      <c r="AU1021" s="135"/>
      <c r="AV1021" s="13"/>
      <c r="AW1021" s="13"/>
      <c r="AX1021" s="176" t="str">
        <f>IF(D1021="","*",IFERROR(IF(ISODD(COUNT(AR1021:AW1021)),"ERRO",SUM((AS1021-AR1021),(AU1021-AT1021),(AW1021-AV1021))),"ERRO"))</f>
        <v>*</v>
      </c>
      <c r="AY1021" s="153"/>
      <c r="AZ1021" s="109"/>
      <c r="BA1021" s="9" t="str">
        <f>IFERROR(_xlfn.XLOOKUP(AH1021, BS_ATIVIDADE[ATIVIDADE],BS_ATIVIDADE[UNIDADE] ), "*")</f>
        <v>*</v>
      </c>
      <c r="BB1021" s="12" t="str" cm="1">
        <f t="array" ref="BB10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1" s="12" t="str" cm="1">
        <f t="array" ref="BC10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1" s="10" t="str" cm="1">
        <f t="array" ref="BD10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1" s="150"/>
      <c r="BF1021" s="15"/>
      <c r="BG1021" s="16"/>
      <c r="BH1021" s="16"/>
      <c r="BI1021" s="16"/>
      <c r="BJ1021" s="17"/>
      <c r="BK1021" s="15"/>
      <c r="BL1021" s="130"/>
      <c r="BM1021" s="130"/>
      <c r="BN1021" s="130"/>
      <c r="BO1021" s="17"/>
      <c r="BP1021" s="11" t="str">
        <f t="shared" si="51"/>
        <v>Aderente</v>
      </c>
      <c r="BQ1021" s="18" t="str">
        <f>IF(OR(B1021="",E1021=""),"*",AX1021/O1021)</f>
        <v>*</v>
      </c>
      <c r="BR1021" s="18" t="str">
        <f>IF(OR(B1021="",E1021=""),"*",AZ1021/P1021)</f>
        <v>*</v>
      </c>
      <c r="BS1021" s="210" t="str">
        <f t="shared" si="52"/>
        <v/>
      </c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</row>
    <row r="1022" spans="1:122">
      <c r="A1022" s="45" t="str">
        <f t="shared" si="50"/>
        <v/>
      </c>
      <c r="B1022" s="102"/>
      <c r="C1022" s="134" t="str">
        <f>IF(BS_CONTROLE[[#This Row],[DATA]]="","",WEEKNUM(BS_CONTROLE[[#This Row],[DATA]]))</f>
        <v/>
      </c>
      <c r="D1022" s="104"/>
      <c r="E1022" s="126"/>
      <c r="F1022" s="142" t="str">
        <f>IF(D1022="","*",VLOOKUP(E1022,BS_ATIVIDADE[],3,FALSE))</f>
        <v>*</v>
      </c>
      <c r="G1022" s="106"/>
      <c r="H1022" s="106"/>
      <c r="I1022" s="105"/>
      <c r="J1022" s="105"/>
      <c r="K1022" s="105"/>
      <c r="L1022" s="127" t="str" cm="1">
        <f t="array" ref="L10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2" s="127" t="str" cm="1">
        <f t="array" ref="M10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2" s="106"/>
      <c r="O1022" s="106"/>
      <c r="P1022" s="105"/>
      <c r="Q1022" s="9" t="str">
        <f>IF(E1022=0, "*", IFERROR(_xlfn.XLOOKUP(E1022, BS_ATIVIDADE[ATIVIDADE], BS_ATIVIDADE[UNIDADE]), "*"))</f>
        <v>*</v>
      </c>
      <c r="R1022" s="128" t="str" cm="1">
        <f t="array" ref="R10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2" s="128" t="str" cm="1">
        <f t="array" ref="S10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2" s="10" t="str" cm="1">
        <f t="array" ref="T10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2" s="105"/>
      <c r="V1022" s="151"/>
      <c r="W1022" s="104"/>
      <c r="X1022" s="129"/>
      <c r="Y1022" s="104"/>
      <c r="Z1022" s="105"/>
      <c r="AA1022" s="103"/>
      <c r="AB1022" s="152"/>
      <c r="AC1022" s="107"/>
      <c r="AD1022" s="105"/>
      <c r="AE1022" s="105"/>
      <c r="AF1022" s="105"/>
      <c r="AG1022" s="14"/>
      <c r="AH1022" s="126" t="str">
        <f>IF(BS_CONTROLE[[#This Row],[Atividade]]=0, "-", BS_CONTROLE[[#This Row],[Atividade]])</f>
        <v>-</v>
      </c>
      <c r="AI1022" s="8" t="str">
        <f>IF(BS_CONTROLE[[#This Row],[Atividade]]=0, "-", BS_CONTROLE[[#This Row],[Atividade]])</f>
        <v>-</v>
      </c>
      <c r="AJ1022" s="30">
        <f>BS_CONTROLE[[#This Row],[Local - Partida]]</f>
        <v>0</v>
      </c>
      <c r="AK1022" s="30">
        <f>BS_CONTROLE[[#This Row],[Local - Encerramento]]</f>
        <v>0</v>
      </c>
      <c r="AL1022" s="105" t="str">
        <f>IF(BS_CONTROLE[[#This Row],[Entre - Estações]]=0, "-", BS_CONTROLE[[#This Row],[Entre - Estações]])</f>
        <v>-</v>
      </c>
      <c r="AM1022" s="105" t="str">
        <f>IF(BS_CONTROLE[[#This Row],[SB]]=0, "-", BS_CONTROLE[[#This Row],[SB]])</f>
        <v>-</v>
      </c>
      <c r="AN1022" s="105" t="str">
        <f>IF(BS_CONTROLE[[#This Row],[SUB]]=0, "-", BS_CONTROLE[[#This Row],[SUB]])</f>
        <v>-</v>
      </c>
      <c r="AO1022" s="105">
        <f>BS_CONTROLE[[#This Row],[KM - Inicio]]</f>
        <v>0</v>
      </c>
      <c r="AP1022" s="105">
        <f>BS_CONTROLE[[#This Row],[KM - Inicio]]</f>
        <v>0</v>
      </c>
      <c r="AQ1022" s="108"/>
      <c r="AR1022" s="108"/>
      <c r="AS1022" s="108"/>
      <c r="AT1022" s="135"/>
      <c r="AU1022" s="135"/>
      <c r="AV1022" s="13"/>
      <c r="AW1022" s="13"/>
      <c r="AX1022" s="176" t="str">
        <f>IF(D1022="","*",IFERROR(IF(ISODD(COUNT(AR1022:AW1022)),"ERRO",SUM((AS1022-AR1022),(AU1022-AT1022),(AW1022-AV1022))),"ERRO"))</f>
        <v>*</v>
      </c>
      <c r="AY1022" s="153"/>
      <c r="AZ1022" s="109"/>
      <c r="BA1022" s="9" t="str">
        <f>IFERROR(_xlfn.XLOOKUP(AH1022, BS_ATIVIDADE[ATIVIDADE],BS_ATIVIDADE[UNIDADE] ), "*")</f>
        <v>*</v>
      </c>
      <c r="BB1022" s="12" t="str" cm="1">
        <f t="array" ref="BB10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2" s="12" t="str" cm="1">
        <f t="array" ref="BC10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2" s="10" t="str" cm="1">
        <f t="array" ref="BD10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2" s="150"/>
      <c r="BF1022" s="15"/>
      <c r="BG1022" s="16"/>
      <c r="BH1022" s="16"/>
      <c r="BI1022" s="16"/>
      <c r="BJ1022" s="17"/>
      <c r="BK1022" s="15"/>
      <c r="BL1022" s="130"/>
      <c r="BM1022" s="130"/>
      <c r="BN1022" s="130"/>
      <c r="BO1022" s="17"/>
      <c r="BP1022" s="11" t="str">
        <f t="shared" si="51"/>
        <v>Aderente</v>
      </c>
      <c r="BQ1022" s="18" t="str">
        <f>IF(OR(B1022="",E1022=""),"*",AX1022/O1022)</f>
        <v>*</v>
      </c>
      <c r="BR1022" s="18" t="str">
        <f>IF(OR(B1022="",E1022=""),"*",AZ1022/P1022)</f>
        <v>*</v>
      </c>
      <c r="BS1022" s="210" t="str">
        <f t="shared" si="52"/>
        <v/>
      </c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</row>
    <row r="1023" spans="1:122">
      <c r="A1023" s="45" t="str">
        <f t="shared" ref="A1023:A1056" si="53">D1023&amp;B1023</f>
        <v/>
      </c>
      <c r="B1023" s="102"/>
      <c r="C1023" s="134" t="str">
        <f>IF(BS_CONTROLE[[#This Row],[DATA]]="","",WEEKNUM(BS_CONTROLE[[#This Row],[DATA]]))</f>
        <v/>
      </c>
      <c r="D1023" s="104"/>
      <c r="E1023" s="126"/>
      <c r="F1023" s="142" t="str">
        <f>IF(D1023="","*",VLOOKUP(E1023,BS_ATIVIDADE[],3,FALSE))</f>
        <v>*</v>
      </c>
      <c r="G1023" s="106"/>
      <c r="H1023" s="106"/>
      <c r="I1023" s="105"/>
      <c r="J1023" s="105"/>
      <c r="K1023" s="105"/>
      <c r="L1023" s="127" t="str" cm="1">
        <f t="array" ref="L10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3" s="127" t="str" cm="1">
        <f t="array" ref="M10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3" s="106"/>
      <c r="O1023" s="106"/>
      <c r="P1023" s="105"/>
      <c r="Q1023" s="9" t="str">
        <f>IF(E1023=0, "*", IFERROR(_xlfn.XLOOKUP(E1023, BS_ATIVIDADE[ATIVIDADE], BS_ATIVIDADE[UNIDADE]), "*"))</f>
        <v>*</v>
      </c>
      <c r="R1023" s="128" t="str" cm="1">
        <f t="array" ref="R10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3" s="128" t="str" cm="1">
        <f t="array" ref="S10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3" s="10" t="str" cm="1">
        <f t="array" ref="T10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3" s="105"/>
      <c r="V1023" s="151"/>
      <c r="W1023" s="104"/>
      <c r="X1023" s="129"/>
      <c r="Y1023" s="104"/>
      <c r="Z1023" s="105"/>
      <c r="AA1023" s="103"/>
      <c r="AB1023" s="152"/>
      <c r="AC1023" s="107"/>
      <c r="AD1023" s="105"/>
      <c r="AE1023" s="105"/>
      <c r="AF1023" s="105"/>
      <c r="AG1023" s="14"/>
      <c r="AH1023" s="126" t="str">
        <f>IF(BS_CONTROLE[[#This Row],[Atividade]]=0, "-", BS_CONTROLE[[#This Row],[Atividade]])</f>
        <v>-</v>
      </c>
      <c r="AI1023" s="8" t="str">
        <f>IF(BS_CONTROLE[[#This Row],[Atividade]]=0, "-", BS_CONTROLE[[#This Row],[Atividade]])</f>
        <v>-</v>
      </c>
      <c r="AJ1023" s="30">
        <f>BS_CONTROLE[[#This Row],[Local - Partida]]</f>
        <v>0</v>
      </c>
      <c r="AK1023" s="30">
        <f>BS_CONTROLE[[#This Row],[Local - Encerramento]]</f>
        <v>0</v>
      </c>
      <c r="AL1023" s="105" t="str">
        <f>IF(BS_CONTROLE[[#This Row],[Entre - Estações]]=0, "-", BS_CONTROLE[[#This Row],[Entre - Estações]])</f>
        <v>-</v>
      </c>
      <c r="AM1023" s="105" t="str">
        <f>IF(BS_CONTROLE[[#This Row],[SB]]=0, "-", BS_CONTROLE[[#This Row],[SB]])</f>
        <v>-</v>
      </c>
      <c r="AN1023" s="105" t="str">
        <f>IF(BS_CONTROLE[[#This Row],[SUB]]=0, "-", BS_CONTROLE[[#This Row],[SUB]])</f>
        <v>-</v>
      </c>
      <c r="AO1023" s="105">
        <f>BS_CONTROLE[[#This Row],[KM - Inicio]]</f>
        <v>0</v>
      </c>
      <c r="AP1023" s="105">
        <f>BS_CONTROLE[[#This Row],[KM - Inicio]]</f>
        <v>0</v>
      </c>
      <c r="AQ1023" s="108"/>
      <c r="AR1023" s="108"/>
      <c r="AS1023" s="108"/>
      <c r="AT1023" s="135"/>
      <c r="AU1023" s="135"/>
      <c r="AV1023" s="13"/>
      <c r="AW1023" s="13"/>
      <c r="AX1023" s="176" t="str">
        <f>IF(D1023="","*",IFERROR(IF(ISODD(COUNT(AR1023:AW1023)),"ERRO",SUM((AS1023-AR1023),(AU1023-AT1023),(AW1023-AV1023))),"ERRO"))</f>
        <v>*</v>
      </c>
      <c r="AY1023" s="153"/>
      <c r="AZ1023" s="109"/>
      <c r="BA1023" s="9" t="str">
        <f>IFERROR(_xlfn.XLOOKUP(AH1023, BS_ATIVIDADE[ATIVIDADE],BS_ATIVIDADE[UNIDADE] ), "*")</f>
        <v>*</v>
      </c>
      <c r="BB1023" s="12" t="str" cm="1">
        <f t="array" ref="BB10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3" s="12" t="str" cm="1">
        <f t="array" ref="BC10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3" s="10" t="str" cm="1">
        <f t="array" ref="BD10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3" s="150"/>
      <c r="BF1023" s="15"/>
      <c r="BG1023" s="16"/>
      <c r="BH1023" s="16"/>
      <c r="BI1023" s="16"/>
      <c r="BJ1023" s="17"/>
      <c r="BK1023" s="15"/>
      <c r="BL1023" s="130"/>
      <c r="BM1023" s="130"/>
      <c r="BN1023" s="130"/>
      <c r="BO1023" s="17"/>
      <c r="BP1023" s="11" t="str">
        <f t="shared" ref="BP1023:BP1056" si="54">IF(AND(BQ1023&lt;1,BR1023&lt;1),"Produção e Intervalo",IF(BQ1023&lt;1,"Intervalo",IF(BR1023&lt;1,"Produção","Aderente")))</f>
        <v>Aderente</v>
      </c>
      <c r="BQ1023" s="18" t="str">
        <f>IF(OR(B1023="",E1023=""),"*",AX1023/O1023)</f>
        <v>*</v>
      </c>
      <c r="BR1023" s="18" t="str">
        <f>IF(OR(B1023="",E1023=""),"*",AZ1023/P1023)</f>
        <v>*</v>
      </c>
      <c r="BS1023" s="210" t="str">
        <f t="shared" ref="BS1023:BS1056" si="55">IF(BM1023="","",SUBSTITUTE(BL1023," ","")&amp;SUBSTITUTE(BM1023," ",""))</f>
        <v/>
      </c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</row>
    <row r="1024" spans="1:122">
      <c r="A1024" s="45" t="str">
        <f t="shared" si="53"/>
        <v/>
      </c>
      <c r="B1024" s="102"/>
      <c r="C1024" s="134" t="str">
        <f>IF(BS_CONTROLE[[#This Row],[DATA]]="","",WEEKNUM(BS_CONTROLE[[#This Row],[DATA]]))</f>
        <v/>
      </c>
      <c r="D1024" s="104"/>
      <c r="E1024" s="126"/>
      <c r="F1024" s="142" t="str">
        <f>IF(D1024="","*",VLOOKUP(E1024,BS_ATIVIDADE[],3,FALSE))</f>
        <v>*</v>
      </c>
      <c r="G1024" s="106"/>
      <c r="H1024" s="106"/>
      <c r="I1024" s="105"/>
      <c r="J1024" s="105"/>
      <c r="K1024" s="105"/>
      <c r="L1024" s="127" t="str" cm="1">
        <f t="array" ref="L10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4" s="127" t="str" cm="1">
        <f t="array" ref="M10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4" s="106"/>
      <c r="O1024" s="106"/>
      <c r="P1024" s="105"/>
      <c r="Q1024" s="9" t="str">
        <f>IF(E1024=0, "*", IFERROR(_xlfn.XLOOKUP(E1024, BS_ATIVIDADE[ATIVIDADE], BS_ATIVIDADE[UNIDADE]), "*"))</f>
        <v>*</v>
      </c>
      <c r="R1024" s="128" t="str" cm="1">
        <f t="array" ref="R10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4" s="128" t="str" cm="1">
        <f t="array" ref="S10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4" s="10" t="str" cm="1">
        <f t="array" ref="T10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4" s="105"/>
      <c r="V1024" s="151"/>
      <c r="W1024" s="104"/>
      <c r="X1024" s="129"/>
      <c r="Y1024" s="104"/>
      <c r="Z1024" s="105"/>
      <c r="AA1024" s="103"/>
      <c r="AB1024" s="152"/>
      <c r="AC1024" s="107"/>
      <c r="AD1024" s="105"/>
      <c r="AE1024" s="105"/>
      <c r="AF1024" s="105"/>
      <c r="AG1024" s="14"/>
      <c r="AH1024" s="126" t="str">
        <f>IF(BS_CONTROLE[[#This Row],[Atividade]]=0, "-", BS_CONTROLE[[#This Row],[Atividade]])</f>
        <v>-</v>
      </c>
      <c r="AI1024" s="8" t="str">
        <f>IF(BS_CONTROLE[[#This Row],[Atividade]]=0, "-", BS_CONTROLE[[#This Row],[Atividade]])</f>
        <v>-</v>
      </c>
      <c r="AJ1024" s="30">
        <f>BS_CONTROLE[[#This Row],[Local - Partida]]</f>
        <v>0</v>
      </c>
      <c r="AK1024" s="30">
        <f>BS_CONTROLE[[#This Row],[Local - Encerramento]]</f>
        <v>0</v>
      </c>
      <c r="AL1024" s="105" t="str">
        <f>IF(BS_CONTROLE[[#This Row],[Entre - Estações]]=0, "-", BS_CONTROLE[[#This Row],[Entre - Estações]])</f>
        <v>-</v>
      </c>
      <c r="AM1024" s="105" t="str">
        <f>IF(BS_CONTROLE[[#This Row],[SB]]=0, "-", BS_CONTROLE[[#This Row],[SB]])</f>
        <v>-</v>
      </c>
      <c r="AN1024" s="105" t="str">
        <f>IF(BS_CONTROLE[[#This Row],[SUB]]=0, "-", BS_CONTROLE[[#This Row],[SUB]])</f>
        <v>-</v>
      </c>
      <c r="AO1024" s="105">
        <f>BS_CONTROLE[[#This Row],[KM - Inicio]]</f>
        <v>0</v>
      </c>
      <c r="AP1024" s="105">
        <f>BS_CONTROLE[[#This Row],[KM - Inicio]]</f>
        <v>0</v>
      </c>
      <c r="AQ1024" s="108"/>
      <c r="AR1024" s="108"/>
      <c r="AS1024" s="108"/>
      <c r="AT1024" s="135"/>
      <c r="AU1024" s="135"/>
      <c r="AV1024" s="13"/>
      <c r="AW1024" s="13"/>
      <c r="AX1024" s="176" t="str">
        <f>IF(D1024="","*",IFERROR(IF(ISODD(COUNT(AR1024:AW1024)),"ERRO",SUM((AS1024-AR1024),(AU1024-AT1024),(AW1024-AV1024))),"ERRO"))</f>
        <v>*</v>
      </c>
      <c r="AY1024" s="153"/>
      <c r="AZ1024" s="109"/>
      <c r="BA1024" s="9" t="str">
        <f>IFERROR(_xlfn.XLOOKUP(AH1024, BS_ATIVIDADE[ATIVIDADE],BS_ATIVIDADE[UNIDADE] ), "*")</f>
        <v>*</v>
      </c>
      <c r="BB1024" s="12" t="str" cm="1">
        <f t="array" ref="BB10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4" s="12" t="str" cm="1">
        <f t="array" ref="BC10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4" s="10" t="str" cm="1">
        <f t="array" ref="BD10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4" s="150"/>
      <c r="BF1024" s="15"/>
      <c r="BG1024" s="16"/>
      <c r="BH1024" s="16"/>
      <c r="BI1024" s="16"/>
      <c r="BJ1024" s="17"/>
      <c r="BK1024" s="15"/>
      <c r="BL1024" s="130"/>
      <c r="BM1024" s="130"/>
      <c r="BN1024" s="130"/>
      <c r="BO1024" s="17"/>
      <c r="BP1024" s="11" t="str">
        <f t="shared" si="54"/>
        <v>Aderente</v>
      </c>
      <c r="BQ1024" s="18" t="str">
        <f>IF(OR(B1024="",E1024=""),"*",AX1024/O1024)</f>
        <v>*</v>
      </c>
      <c r="BR1024" s="18" t="str">
        <f>IF(OR(B1024="",E1024=""),"*",AZ1024/P1024)</f>
        <v>*</v>
      </c>
      <c r="BS1024" s="210" t="str">
        <f t="shared" si="55"/>
        <v/>
      </c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</row>
    <row r="1025" spans="1:122">
      <c r="A1025" s="45" t="str">
        <f t="shared" si="53"/>
        <v/>
      </c>
      <c r="B1025" s="102"/>
      <c r="C1025" s="134" t="str">
        <f>IF(BS_CONTROLE[[#This Row],[DATA]]="","",WEEKNUM(BS_CONTROLE[[#This Row],[DATA]]))</f>
        <v/>
      </c>
      <c r="D1025" s="104"/>
      <c r="E1025" s="126"/>
      <c r="F1025" s="142" t="str">
        <f>IF(D1025="","*",VLOOKUP(E1025,BS_ATIVIDADE[],3,FALSE))</f>
        <v>*</v>
      </c>
      <c r="G1025" s="106"/>
      <c r="H1025" s="106"/>
      <c r="I1025" s="105"/>
      <c r="J1025" s="105"/>
      <c r="K1025" s="105"/>
      <c r="L1025" s="127" t="str" cm="1">
        <f t="array" ref="L10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5" s="127" t="str" cm="1">
        <f t="array" ref="M10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5" s="106"/>
      <c r="O1025" s="106"/>
      <c r="P1025" s="105"/>
      <c r="Q1025" s="9" t="str">
        <f>IF(E1025=0, "*", IFERROR(_xlfn.XLOOKUP(E1025, BS_ATIVIDADE[ATIVIDADE], BS_ATIVIDADE[UNIDADE]), "*"))</f>
        <v>*</v>
      </c>
      <c r="R1025" s="128" t="str" cm="1">
        <f t="array" ref="R10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5" s="128" t="str" cm="1">
        <f t="array" ref="S10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5" s="10" t="str" cm="1">
        <f t="array" ref="T10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5" s="105"/>
      <c r="V1025" s="151"/>
      <c r="W1025" s="104"/>
      <c r="X1025" s="129"/>
      <c r="Y1025" s="104"/>
      <c r="Z1025" s="105"/>
      <c r="AA1025" s="103"/>
      <c r="AB1025" s="152"/>
      <c r="AC1025" s="107"/>
      <c r="AD1025" s="105"/>
      <c r="AE1025" s="105"/>
      <c r="AF1025" s="105"/>
      <c r="AG1025" s="14"/>
      <c r="AH1025" s="126" t="str">
        <f>IF(BS_CONTROLE[[#This Row],[Atividade]]=0, "-", BS_CONTROLE[[#This Row],[Atividade]])</f>
        <v>-</v>
      </c>
      <c r="AI1025" s="8" t="str">
        <f>IF(BS_CONTROLE[[#This Row],[Atividade]]=0, "-", BS_CONTROLE[[#This Row],[Atividade]])</f>
        <v>-</v>
      </c>
      <c r="AJ1025" s="30">
        <f>BS_CONTROLE[[#This Row],[Local - Partida]]</f>
        <v>0</v>
      </c>
      <c r="AK1025" s="30">
        <f>BS_CONTROLE[[#This Row],[Local - Encerramento]]</f>
        <v>0</v>
      </c>
      <c r="AL1025" s="105" t="str">
        <f>IF(BS_CONTROLE[[#This Row],[Entre - Estações]]=0, "-", BS_CONTROLE[[#This Row],[Entre - Estações]])</f>
        <v>-</v>
      </c>
      <c r="AM1025" s="105" t="str">
        <f>IF(BS_CONTROLE[[#This Row],[SB]]=0, "-", BS_CONTROLE[[#This Row],[SB]])</f>
        <v>-</v>
      </c>
      <c r="AN1025" s="105" t="str">
        <f>IF(BS_CONTROLE[[#This Row],[SUB]]=0, "-", BS_CONTROLE[[#This Row],[SUB]])</f>
        <v>-</v>
      </c>
      <c r="AO1025" s="105">
        <f>BS_CONTROLE[[#This Row],[KM - Inicio]]</f>
        <v>0</v>
      </c>
      <c r="AP1025" s="105">
        <f>BS_CONTROLE[[#This Row],[KM - Inicio]]</f>
        <v>0</v>
      </c>
      <c r="AQ1025" s="108"/>
      <c r="AR1025" s="108"/>
      <c r="AS1025" s="108"/>
      <c r="AT1025" s="135"/>
      <c r="AU1025" s="135"/>
      <c r="AV1025" s="13"/>
      <c r="AW1025" s="13"/>
      <c r="AX1025" s="176" t="str">
        <f>IF(D1025="","*",IFERROR(IF(ISODD(COUNT(AR1025:AW1025)),"ERRO",SUM((AS1025-AR1025),(AU1025-AT1025),(AW1025-AV1025))),"ERRO"))</f>
        <v>*</v>
      </c>
      <c r="AY1025" s="153"/>
      <c r="AZ1025" s="109"/>
      <c r="BA1025" s="9" t="str">
        <f>IFERROR(_xlfn.XLOOKUP(AH1025, BS_ATIVIDADE[ATIVIDADE],BS_ATIVIDADE[UNIDADE] ), "*")</f>
        <v>*</v>
      </c>
      <c r="BB1025" s="12" t="str" cm="1">
        <f t="array" ref="BB10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5" s="12" t="str" cm="1">
        <f t="array" ref="BC10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5" s="10" t="str" cm="1">
        <f t="array" ref="BD10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5" s="150"/>
      <c r="BF1025" s="15"/>
      <c r="BG1025" s="16"/>
      <c r="BH1025" s="16"/>
      <c r="BI1025" s="16"/>
      <c r="BJ1025" s="17"/>
      <c r="BK1025" s="15"/>
      <c r="BL1025" s="130"/>
      <c r="BM1025" s="130"/>
      <c r="BN1025" s="130"/>
      <c r="BO1025" s="17"/>
      <c r="BP1025" s="11" t="str">
        <f t="shared" si="54"/>
        <v>Aderente</v>
      </c>
      <c r="BQ1025" s="18" t="str">
        <f>IF(OR(B1025="",E1025=""),"*",AX1025/O1025)</f>
        <v>*</v>
      </c>
      <c r="BR1025" s="18" t="str">
        <f>IF(OR(B1025="",E1025=""),"*",AZ1025/P1025)</f>
        <v>*</v>
      </c>
      <c r="BS1025" s="210" t="str">
        <f t="shared" si="55"/>
        <v/>
      </c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</row>
    <row r="1026" spans="1:122">
      <c r="A1026" s="45" t="str">
        <f t="shared" si="53"/>
        <v/>
      </c>
      <c r="B1026" s="102"/>
      <c r="C1026" s="134" t="str">
        <f>IF(BS_CONTROLE[[#This Row],[DATA]]="","",WEEKNUM(BS_CONTROLE[[#This Row],[DATA]]))</f>
        <v/>
      </c>
      <c r="D1026" s="104"/>
      <c r="E1026" s="126"/>
      <c r="F1026" s="142" t="str">
        <f>IF(D1026="","*",VLOOKUP(E1026,BS_ATIVIDADE[],3,FALSE))</f>
        <v>*</v>
      </c>
      <c r="G1026" s="106"/>
      <c r="H1026" s="106"/>
      <c r="I1026" s="105"/>
      <c r="J1026" s="105"/>
      <c r="K1026" s="105"/>
      <c r="L1026" s="127" t="str" cm="1">
        <f t="array" ref="L10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6" s="127" t="str" cm="1">
        <f t="array" ref="M10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6" s="106"/>
      <c r="O1026" s="106"/>
      <c r="P1026" s="105"/>
      <c r="Q1026" s="9" t="str">
        <f>IF(E1026=0, "*", IFERROR(_xlfn.XLOOKUP(E1026, BS_ATIVIDADE[ATIVIDADE], BS_ATIVIDADE[UNIDADE]), "*"))</f>
        <v>*</v>
      </c>
      <c r="R1026" s="128" t="str" cm="1">
        <f t="array" ref="R10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6" s="128" t="str" cm="1">
        <f t="array" ref="S10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6" s="10" t="str" cm="1">
        <f t="array" ref="T10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6" s="105"/>
      <c r="V1026" s="151"/>
      <c r="W1026" s="104"/>
      <c r="X1026" s="129"/>
      <c r="Y1026" s="104"/>
      <c r="Z1026" s="105"/>
      <c r="AA1026" s="103"/>
      <c r="AB1026" s="152"/>
      <c r="AC1026" s="107"/>
      <c r="AD1026" s="105"/>
      <c r="AE1026" s="105"/>
      <c r="AF1026" s="105"/>
      <c r="AG1026" s="14"/>
      <c r="AH1026" s="126" t="str">
        <f>IF(BS_CONTROLE[[#This Row],[Atividade]]=0, "-", BS_CONTROLE[[#This Row],[Atividade]])</f>
        <v>-</v>
      </c>
      <c r="AI1026" s="8" t="str">
        <f>IF(BS_CONTROLE[[#This Row],[Atividade]]=0, "-", BS_CONTROLE[[#This Row],[Atividade]])</f>
        <v>-</v>
      </c>
      <c r="AJ1026" s="30">
        <f>BS_CONTROLE[[#This Row],[Local - Partida]]</f>
        <v>0</v>
      </c>
      <c r="AK1026" s="30">
        <f>BS_CONTROLE[[#This Row],[Local - Encerramento]]</f>
        <v>0</v>
      </c>
      <c r="AL1026" s="105" t="str">
        <f>IF(BS_CONTROLE[[#This Row],[Entre - Estações]]=0, "-", BS_CONTROLE[[#This Row],[Entre - Estações]])</f>
        <v>-</v>
      </c>
      <c r="AM1026" s="105" t="str">
        <f>IF(BS_CONTROLE[[#This Row],[SB]]=0, "-", BS_CONTROLE[[#This Row],[SB]])</f>
        <v>-</v>
      </c>
      <c r="AN1026" s="105" t="str">
        <f>IF(BS_CONTROLE[[#This Row],[SUB]]=0, "-", BS_CONTROLE[[#This Row],[SUB]])</f>
        <v>-</v>
      </c>
      <c r="AO1026" s="105">
        <f>BS_CONTROLE[[#This Row],[KM - Inicio]]</f>
        <v>0</v>
      </c>
      <c r="AP1026" s="105">
        <f>BS_CONTROLE[[#This Row],[KM - Inicio]]</f>
        <v>0</v>
      </c>
      <c r="AQ1026" s="108"/>
      <c r="AR1026" s="108"/>
      <c r="AS1026" s="108"/>
      <c r="AT1026" s="135"/>
      <c r="AU1026" s="135"/>
      <c r="AV1026" s="13"/>
      <c r="AW1026" s="13"/>
      <c r="AX1026" s="176" t="str">
        <f>IF(D1026="","*",IFERROR(IF(ISODD(COUNT(AR1026:AW1026)),"ERRO",SUM((AS1026-AR1026),(AU1026-AT1026),(AW1026-AV1026))),"ERRO"))</f>
        <v>*</v>
      </c>
      <c r="AY1026" s="153"/>
      <c r="AZ1026" s="109"/>
      <c r="BA1026" s="9" t="str">
        <f>IFERROR(_xlfn.XLOOKUP(AH1026, BS_ATIVIDADE[ATIVIDADE],BS_ATIVIDADE[UNIDADE] ), "*")</f>
        <v>*</v>
      </c>
      <c r="BB1026" s="12" t="str" cm="1">
        <f t="array" ref="BB10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6" s="12" t="str" cm="1">
        <f t="array" ref="BC10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6" s="10" t="str" cm="1">
        <f t="array" ref="BD10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6" s="150"/>
      <c r="BF1026" s="15"/>
      <c r="BG1026" s="16"/>
      <c r="BH1026" s="16"/>
      <c r="BI1026" s="16"/>
      <c r="BJ1026" s="17"/>
      <c r="BK1026" s="15"/>
      <c r="BL1026" s="130"/>
      <c r="BM1026" s="130"/>
      <c r="BN1026" s="130"/>
      <c r="BO1026" s="17"/>
      <c r="BP1026" s="11" t="str">
        <f t="shared" si="54"/>
        <v>Aderente</v>
      </c>
      <c r="BQ1026" s="18" t="str">
        <f>IF(OR(B1026="",E1026=""),"*",AX1026/O1026)</f>
        <v>*</v>
      </c>
      <c r="BR1026" s="18" t="str">
        <f>IF(OR(B1026="",E1026=""),"*",AZ1026/P1026)</f>
        <v>*</v>
      </c>
      <c r="BS1026" s="210" t="str">
        <f t="shared" si="55"/>
        <v/>
      </c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</row>
    <row r="1027" spans="1:122">
      <c r="A1027" s="45" t="str">
        <f t="shared" si="53"/>
        <v/>
      </c>
      <c r="B1027" s="102"/>
      <c r="C1027" s="134" t="str">
        <f>IF(BS_CONTROLE[[#This Row],[DATA]]="","",WEEKNUM(BS_CONTROLE[[#This Row],[DATA]]))</f>
        <v/>
      </c>
      <c r="D1027" s="104"/>
      <c r="E1027" s="126"/>
      <c r="F1027" s="142" t="str">
        <f>IF(D1027="","*",VLOOKUP(E1027,BS_ATIVIDADE[],3,FALSE))</f>
        <v>*</v>
      </c>
      <c r="G1027" s="106"/>
      <c r="H1027" s="106"/>
      <c r="I1027" s="105"/>
      <c r="J1027" s="105"/>
      <c r="K1027" s="105"/>
      <c r="L1027" s="127" t="str" cm="1">
        <f t="array" ref="L10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7" s="127" t="str" cm="1">
        <f t="array" ref="M10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7" s="106"/>
      <c r="O1027" s="106"/>
      <c r="P1027" s="105"/>
      <c r="Q1027" s="9" t="str">
        <f>IF(E1027=0, "*", IFERROR(_xlfn.XLOOKUP(E1027, BS_ATIVIDADE[ATIVIDADE], BS_ATIVIDADE[UNIDADE]), "*"))</f>
        <v>*</v>
      </c>
      <c r="R1027" s="128" t="str" cm="1">
        <f t="array" ref="R10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7" s="128" t="str" cm="1">
        <f t="array" ref="S10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7" s="10" t="str" cm="1">
        <f t="array" ref="T10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7" s="105"/>
      <c r="V1027" s="151"/>
      <c r="W1027" s="104"/>
      <c r="X1027" s="129"/>
      <c r="Y1027" s="104"/>
      <c r="Z1027" s="105"/>
      <c r="AA1027" s="103"/>
      <c r="AB1027" s="152"/>
      <c r="AC1027" s="107"/>
      <c r="AD1027" s="105"/>
      <c r="AE1027" s="105"/>
      <c r="AF1027" s="105"/>
      <c r="AG1027" s="14"/>
      <c r="AH1027" s="126" t="str">
        <f>IF(BS_CONTROLE[[#This Row],[Atividade]]=0, "-", BS_CONTROLE[[#This Row],[Atividade]])</f>
        <v>-</v>
      </c>
      <c r="AI1027" s="8" t="str">
        <f>IF(BS_CONTROLE[[#This Row],[Atividade]]=0, "-", BS_CONTROLE[[#This Row],[Atividade]])</f>
        <v>-</v>
      </c>
      <c r="AJ1027" s="30">
        <f>BS_CONTROLE[[#This Row],[Local - Partida]]</f>
        <v>0</v>
      </c>
      <c r="AK1027" s="30">
        <f>BS_CONTROLE[[#This Row],[Local - Encerramento]]</f>
        <v>0</v>
      </c>
      <c r="AL1027" s="105" t="str">
        <f>IF(BS_CONTROLE[[#This Row],[Entre - Estações]]=0, "-", BS_CONTROLE[[#This Row],[Entre - Estações]])</f>
        <v>-</v>
      </c>
      <c r="AM1027" s="105" t="str">
        <f>IF(BS_CONTROLE[[#This Row],[SB]]=0, "-", BS_CONTROLE[[#This Row],[SB]])</f>
        <v>-</v>
      </c>
      <c r="AN1027" s="105" t="str">
        <f>IF(BS_CONTROLE[[#This Row],[SUB]]=0, "-", BS_CONTROLE[[#This Row],[SUB]])</f>
        <v>-</v>
      </c>
      <c r="AO1027" s="105">
        <f>BS_CONTROLE[[#This Row],[KM - Inicio]]</f>
        <v>0</v>
      </c>
      <c r="AP1027" s="105">
        <f>BS_CONTROLE[[#This Row],[KM - Inicio]]</f>
        <v>0</v>
      </c>
      <c r="AQ1027" s="108"/>
      <c r="AR1027" s="108"/>
      <c r="AS1027" s="108"/>
      <c r="AT1027" s="135"/>
      <c r="AU1027" s="135"/>
      <c r="AV1027" s="13"/>
      <c r="AW1027" s="13"/>
      <c r="AX1027" s="176" t="str">
        <f>IF(D1027="","*",IFERROR(IF(ISODD(COUNT(AR1027:AW1027)),"ERRO",SUM((AS1027-AR1027),(AU1027-AT1027),(AW1027-AV1027))),"ERRO"))</f>
        <v>*</v>
      </c>
      <c r="AY1027" s="153"/>
      <c r="AZ1027" s="109"/>
      <c r="BA1027" s="9" t="str">
        <f>IFERROR(_xlfn.XLOOKUP(AH1027, BS_ATIVIDADE[ATIVIDADE],BS_ATIVIDADE[UNIDADE] ), "*")</f>
        <v>*</v>
      </c>
      <c r="BB1027" s="12" t="str" cm="1">
        <f t="array" ref="BB10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7" s="12" t="str" cm="1">
        <f t="array" ref="BC10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7" s="10" t="str" cm="1">
        <f t="array" ref="BD10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7" s="150"/>
      <c r="BF1027" s="15"/>
      <c r="BG1027" s="16"/>
      <c r="BH1027" s="16"/>
      <c r="BI1027" s="16"/>
      <c r="BJ1027" s="17"/>
      <c r="BK1027" s="15"/>
      <c r="BL1027" s="130"/>
      <c r="BM1027" s="130"/>
      <c r="BN1027" s="130"/>
      <c r="BO1027" s="17"/>
      <c r="BP1027" s="11" t="str">
        <f t="shared" si="54"/>
        <v>Aderente</v>
      </c>
      <c r="BQ1027" s="18" t="str">
        <f>IF(OR(B1027="",E1027=""),"*",AX1027/O1027)</f>
        <v>*</v>
      </c>
      <c r="BR1027" s="18" t="str">
        <f>IF(OR(B1027="",E1027=""),"*",AZ1027/P1027)</f>
        <v>*</v>
      </c>
      <c r="BS1027" s="210" t="str">
        <f t="shared" si="55"/>
        <v/>
      </c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</row>
    <row r="1028" spans="1:122">
      <c r="A1028" s="45" t="str">
        <f t="shared" si="53"/>
        <v/>
      </c>
      <c r="B1028" s="102"/>
      <c r="C1028" s="134" t="str">
        <f>IF(BS_CONTROLE[[#This Row],[DATA]]="","",WEEKNUM(BS_CONTROLE[[#This Row],[DATA]]))</f>
        <v/>
      </c>
      <c r="D1028" s="104"/>
      <c r="E1028" s="126"/>
      <c r="F1028" s="142" t="str">
        <f>IF(D1028="","*",VLOOKUP(E1028,BS_ATIVIDADE[],3,FALSE))</f>
        <v>*</v>
      </c>
      <c r="G1028" s="106"/>
      <c r="H1028" s="106"/>
      <c r="I1028" s="105"/>
      <c r="J1028" s="105"/>
      <c r="K1028" s="105"/>
      <c r="L1028" s="127" t="str" cm="1">
        <f t="array" ref="L10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8" s="127" t="str" cm="1">
        <f t="array" ref="M10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8" s="106"/>
      <c r="O1028" s="106"/>
      <c r="P1028" s="105"/>
      <c r="Q1028" s="9" t="str">
        <f>IF(E1028=0, "*", IFERROR(_xlfn.XLOOKUP(E1028, BS_ATIVIDADE[ATIVIDADE], BS_ATIVIDADE[UNIDADE]), "*"))</f>
        <v>*</v>
      </c>
      <c r="R1028" s="128" t="str" cm="1">
        <f t="array" ref="R10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8" s="128" t="str" cm="1">
        <f t="array" ref="S10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8" s="10" t="str" cm="1">
        <f t="array" ref="T10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8" s="105"/>
      <c r="V1028" s="151"/>
      <c r="W1028" s="104"/>
      <c r="X1028" s="129"/>
      <c r="Y1028" s="104"/>
      <c r="Z1028" s="105"/>
      <c r="AA1028" s="103"/>
      <c r="AB1028" s="152"/>
      <c r="AC1028" s="107"/>
      <c r="AD1028" s="105"/>
      <c r="AE1028" s="105"/>
      <c r="AF1028" s="105"/>
      <c r="AG1028" s="14"/>
      <c r="AH1028" s="126" t="str">
        <f>IF(BS_CONTROLE[[#This Row],[Atividade]]=0, "-", BS_CONTROLE[[#This Row],[Atividade]])</f>
        <v>-</v>
      </c>
      <c r="AI1028" s="8" t="str">
        <f>IF(BS_CONTROLE[[#This Row],[Atividade]]=0, "-", BS_CONTROLE[[#This Row],[Atividade]])</f>
        <v>-</v>
      </c>
      <c r="AJ1028" s="30">
        <f>BS_CONTROLE[[#This Row],[Local - Partida]]</f>
        <v>0</v>
      </c>
      <c r="AK1028" s="30">
        <f>BS_CONTROLE[[#This Row],[Local - Encerramento]]</f>
        <v>0</v>
      </c>
      <c r="AL1028" s="105" t="str">
        <f>IF(BS_CONTROLE[[#This Row],[Entre - Estações]]=0, "-", BS_CONTROLE[[#This Row],[Entre - Estações]])</f>
        <v>-</v>
      </c>
      <c r="AM1028" s="105" t="str">
        <f>IF(BS_CONTROLE[[#This Row],[SB]]=0, "-", BS_CONTROLE[[#This Row],[SB]])</f>
        <v>-</v>
      </c>
      <c r="AN1028" s="105" t="str">
        <f>IF(BS_CONTROLE[[#This Row],[SUB]]=0, "-", BS_CONTROLE[[#This Row],[SUB]])</f>
        <v>-</v>
      </c>
      <c r="AO1028" s="105">
        <f>BS_CONTROLE[[#This Row],[KM - Inicio]]</f>
        <v>0</v>
      </c>
      <c r="AP1028" s="105">
        <f>BS_CONTROLE[[#This Row],[KM - Inicio]]</f>
        <v>0</v>
      </c>
      <c r="AQ1028" s="108"/>
      <c r="AR1028" s="108"/>
      <c r="AS1028" s="108"/>
      <c r="AT1028" s="135"/>
      <c r="AU1028" s="135"/>
      <c r="AV1028" s="13"/>
      <c r="AW1028" s="13"/>
      <c r="AX1028" s="176" t="str">
        <f>IF(D1028="","*",IFERROR(IF(ISODD(COUNT(AR1028:AW1028)),"ERRO",SUM((AS1028-AR1028),(AU1028-AT1028),(AW1028-AV1028))),"ERRO"))</f>
        <v>*</v>
      </c>
      <c r="AY1028" s="153"/>
      <c r="AZ1028" s="109"/>
      <c r="BA1028" s="9" t="str">
        <f>IFERROR(_xlfn.XLOOKUP(AH1028, BS_ATIVIDADE[ATIVIDADE],BS_ATIVIDADE[UNIDADE] ), "*")</f>
        <v>*</v>
      </c>
      <c r="BB1028" s="12" t="str" cm="1">
        <f t="array" ref="BB10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8" s="12" t="str" cm="1">
        <f t="array" ref="BC10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8" s="10" t="str" cm="1">
        <f t="array" ref="BD10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8" s="150"/>
      <c r="BF1028" s="15"/>
      <c r="BG1028" s="16"/>
      <c r="BH1028" s="16"/>
      <c r="BI1028" s="16"/>
      <c r="BJ1028" s="17"/>
      <c r="BK1028" s="15"/>
      <c r="BL1028" s="130"/>
      <c r="BM1028" s="130"/>
      <c r="BN1028" s="130"/>
      <c r="BO1028" s="17"/>
      <c r="BP1028" s="11" t="str">
        <f t="shared" si="54"/>
        <v>Aderente</v>
      </c>
      <c r="BQ1028" s="18" t="str">
        <f>IF(OR(B1028="",E1028=""),"*",AX1028/O1028)</f>
        <v>*</v>
      </c>
      <c r="BR1028" s="18" t="str">
        <f>IF(OR(B1028="",E1028=""),"*",AZ1028/P1028)</f>
        <v>*</v>
      </c>
      <c r="BS1028" s="210" t="str">
        <f t="shared" si="55"/>
        <v/>
      </c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</row>
    <row r="1029" spans="1:122">
      <c r="A1029" s="45" t="str">
        <f t="shared" si="53"/>
        <v/>
      </c>
      <c r="B1029" s="102"/>
      <c r="C1029" s="134" t="str">
        <f>IF(BS_CONTROLE[[#This Row],[DATA]]="","",WEEKNUM(BS_CONTROLE[[#This Row],[DATA]]))</f>
        <v/>
      </c>
      <c r="D1029" s="104"/>
      <c r="E1029" s="126"/>
      <c r="F1029" s="142" t="str">
        <f>IF(D1029="","*",VLOOKUP(E1029,BS_ATIVIDADE[],3,FALSE))</f>
        <v>*</v>
      </c>
      <c r="G1029" s="106"/>
      <c r="H1029" s="106"/>
      <c r="I1029" s="105"/>
      <c r="J1029" s="105"/>
      <c r="K1029" s="105"/>
      <c r="L1029" s="127" t="str" cm="1">
        <f t="array" ref="L10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29" s="127" t="str" cm="1">
        <f t="array" ref="M10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29" s="106"/>
      <c r="O1029" s="106"/>
      <c r="P1029" s="105"/>
      <c r="Q1029" s="9" t="str">
        <f>IF(E1029=0, "*", IFERROR(_xlfn.XLOOKUP(E1029, BS_ATIVIDADE[ATIVIDADE], BS_ATIVIDADE[UNIDADE]), "*"))</f>
        <v>*</v>
      </c>
      <c r="R1029" s="128" t="str" cm="1">
        <f t="array" ref="R10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29" s="128" t="str" cm="1">
        <f t="array" ref="S10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29" s="10" t="str" cm="1">
        <f t="array" ref="T10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29" s="105"/>
      <c r="V1029" s="151"/>
      <c r="W1029" s="104"/>
      <c r="X1029" s="129"/>
      <c r="Y1029" s="104"/>
      <c r="Z1029" s="105"/>
      <c r="AA1029" s="103"/>
      <c r="AB1029" s="152"/>
      <c r="AC1029" s="107"/>
      <c r="AD1029" s="105"/>
      <c r="AE1029" s="105"/>
      <c r="AF1029" s="105"/>
      <c r="AG1029" s="14"/>
      <c r="AH1029" s="126" t="str">
        <f>IF(BS_CONTROLE[[#This Row],[Atividade]]=0, "-", BS_CONTROLE[[#This Row],[Atividade]])</f>
        <v>-</v>
      </c>
      <c r="AI1029" s="8" t="str">
        <f>IF(BS_CONTROLE[[#This Row],[Atividade]]=0, "-", BS_CONTROLE[[#This Row],[Atividade]])</f>
        <v>-</v>
      </c>
      <c r="AJ1029" s="30">
        <f>BS_CONTROLE[[#This Row],[Local - Partida]]</f>
        <v>0</v>
      </c>
      <c r="AK1029" s="30">
        <f>BS_CONTROLE[[#This Row],[Local - Encerramento]]</f>
        <v>0</v>
      </c>
      <c r="AL1029" s="105" t="str">
        <f>IF(BS_CONTROLE[[#This Row],[Entre - Estações]]=0, "-", BS_CONTROLE[[#This Row],[Entre - Estações]])</f>
        <v>-</v>
      </c>
      <c r="AM1029" s="105" t="str">
        <f>IF(BS_CONTROLE[[#This Row],[SB]]=0, "-", BS_CONTROLE[[#This Row],[SB]])</f>
        <v>-</v>
      </c>
      <c r="AN1029" s="105" t="str">
        <f>IF(BS_CONTROLE[[#This Row],[SUB]]=0, "-", BS_CONTROLE[[#This Row],[SUB]])</f>
        <v>-</v>
      </c>
      <c r="AO1029" s="105">
        <f>BS_CONTROLE[[#This Row],[KM - Inicio]]</f>
        <v>0</v>
      </c>
      <c r="AP1029" s="105">
        <f>BS_CONTROLE[[#This Row],[KM - Inicio]]</f>
        <v>0</v>
      </c>
      <c r="AQ1029" s="108"/>
      <c r="AR1029" s="108"/>
      <c r="AS1029" s="108"/>
      <c r="AT1029" s="135"/>
      <c r="AU1029" s="135"/>
      <c r="AV1029" s="13"/>
      <c r="AW1029" s="13"/>
      <c r="AX1029" s="176" t="str">
        <f>IF(D1029="","*",IFERROR(IF(ISODD(COUNT(AR1029:AW1029)),"ERRO",SUM((AS1029-AR1029),(AU1029-AT1029),(AW1029-AV1029))),"ERRO"))</f>
        <v>*</v>
      </c>
      <c r="AY1029" s="153"/>
      <c r="AZ1029" s="109"/>
      <c r="BA1029" s="9" t="str">
        <f>IFERROR(_xlfn.XLOOKUP(AH1029, BS_ATIVIDADE[ATIVIDADE],BS_ATIVIDADE[UNIDADE] ), "*")</f>
        <v>*</v>
      </c>
      <c r="BB1029" s="12" t="str" cm="1">
        <f t="array" ref="BB10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29" s="12" t="str" cm="1">
        <f t="array" ref="BC10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29" s="10" t="str" cm="1">
        <f t="array" ref="BD10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29" s="150"/>
      <c r="BF1029" s="15"/>
      <c r="BG1029" s="16"/>
      <c r="BH1029" s="16"/>
      <c r="BI1029" s="16"/>
      <c r="BJ1029" s="17"/>
      <c r="BK1029" s="15"/>
      <c r="BL1029" s="130"/>
      <c r="BM1029" s="130"/>
      <c r="BN1029" s="130"/>
      <c r="BO1029" s="17"/>
      <c r="BP1029" s="11" t="str">
        <f t="shared" si="54"/>
        <v>Aderente</v>
      </c>
      <c r="BQ1029" s="18" t="str">
        <f>IF(OR(B1029="",E1029=""),"*",AX1029/O1029)</f>
        <v>*</v>
      </c>
      <c r="BR1029" s="18" t="str">
        <f>IF(OR(B1029="",E1029=""),"*",AZ1029/P1029)</f>
        <v>*</v>
      </c>
      <c r="BS1029" s="210" t="str">
        <f t="shared" si="55"/>
        <v/>
      </c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</row>
    <row r="1030" spans="1:122">
      <c r="A1030" s="45" t="str">
        <f t="shared" si="53"/>
        <v/>
      </c>
      <c r="B1030" s="102"/>
      <c r="C1030" s="134" t="str">
        <f>IF(BS_CONTROLE[[#This Row],[DATA]]="","",WEEKNUM(BS_CONTROLE[[#This Row],[DATA]]))</f>
        <v/>
      </c>
      <c r="D1030" s="104"/>
      <c r="E1030" s="126"/>
      <c r="F1030" s="142" t="str">
        <f>IF(D1030="","*",VLOOKUP(E1030,BS_ATIVIDADE[],3,FALSE))</f>
        <v>*</v>
      </c>
      <c r="G1030" s="106"/>
      <c r="H1030" s="106"/>
      <c r="I1030" s="105"/>
      <c r="J1030" s="105"/>
      <c r="K1030" s="105"/>
      <c r="L1030" s="127" t="str" cm="1">
        <f t="array" ref="L10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0" s="127" t="str" cm="1">
        <f t="array" ref="M10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0" s="106"/>
      <c r="O1030" s="106"/>
      <c r="P1030" s="105"/>
      <c r="Q1030" s="9" t="str">
        <f>IF(E1030=0, "*", IFERROR(_xlfn.XLOOKUP(E1030, BS_ATIVIDADE[ATIVIDADE], BS_ATIVIDADE[UNIDADE]), "*"))</f>
        <v>*</v>
      </c>
      <c r="R1030" s="128" t="str" cm="1">
        <f t="array" ref="R10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0" s="128" t="str" cm="1">
        <f t="array" ref="S10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0" s="10" t="str" cm="1">
        <f t="array" ref="T10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0" s="105"/>
      <c r="V1030" s="151"/>
      <c r="W1030" s="104"/>
      <c r="X1030" s="129"/>
      <c r="Y1030" s="104"/>
      <c r="Z1030" s="105"/>
      <c r="AA1030" s="103"/>
      <c r="AB1030" s="152"/>
      <c r="AC1030" s="107"/>
      <c r="AD1030" s="105"/>
      <c r="AE1030" s="105"/>
      <c r="AF1030" s="105"/>
      <c r="AG1030" s="14"/>
      <c r="AH1030" s="126" t="str">
        <f>IF(BS_CONTROLE[[#This Row],[Atividade]]=0, "-", BS_CONTROLE[[#This Row],[Atividade]])</f>
        <v>-</v>
      </c>
      <c r="AI1030" s="8" t="str">
        <f>IF(BS_CONTROLE[[#This Row],[Atividade]]=0, "-", BS_CONTROLE[[#This Row],[Atividade]])</f>
        <v>-</v>
      </c>
      <c r="AJ1030" s="30">
        <f>BS_CONTROLE[[#This Row],[Local - Partida]]</f>
        <v>0</v>
      </c>
      <c r="AK1030" s="30">
        <f>BS_CONTROLE[[#This Row],[Local - Encerramento]]</f>
        <v>0</v>
      </c>
      <c r="AL1030" s="105" t="str">
        <f>IF(BS_CONTROLE[[#This Row],[Entre - Estações]]=0, "-", BS_CONTROLE[[#This Row],[Entre - Estações]])</f>
        <v>-</v>
      </c>
      <c r="AM1030" s="105" t="str">
        <f>IF(BS_CONTROLE[[#This Row],[SB]]=0, "-", BS_CONTROLE[[#This Row],[SB]])</f>
        <v>-</v>
      </c>
      <c r="AN1030" s="105" t="str">
        <f>IF(BS_CONTROLE[[#This Row],[SUB]]=0, "-", BS_CONTROLE[[#This Row],[SUB]])</f>
        <v>-</v>
      </c>
      <c r="AO1030" s="105">
        <f>BS_CONTROLE[[#This Row],[KM - Inicio]]</f>
        <v>0</v>
      </c>
      <c r="AP1030" s="105">
        <f>BS_CONTROLE[[#This Row],[KM - Inicio]]</f>
        <v>0</v>
      </c>
      <c r="AQ1030" s="108"/>
      <c r="AR1030" s="108"/>
      <c r="AS1030" s="108"/>
      <c r="AT1030" s="135"/>
      <c r="AU1030" s="135"/>
      <c r="AV1030" s="13"/>
      <c r="AW1030" s="13"/>
      <c r="AX1030" s="176" t="str">
        <f>IF(D1030="","*",IFERROR(IF(ISODD(COUNT(AR1030:AW1030)),"ERRO",SUM((AS1030-AR1030),(AU1030-AT1030),(AW1030-AV1030))),"ERRO"))</f>
        <v>*</v>
      </c>
      <c r="AY1030" s="153"/>
      <c r="AZ1030" s="109"/>
      <c r="BA1030" s="9" t="str">
        <f>IFERROR(_xlfn.XLOOKUP(AH1030, BS_ATIVIDADE[ATIVIDADE],BS_ATIVIDADE[UNIDADE] ), "*")</f>
        <v>*</v>
      </c>
      <c r="BB1030" s="12" t="str" cm="1">
        <f t="array" ref="BB10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0" s="12" t="str" cm="1">
        <f t="array" ref="BC10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0" s="10" t="str" cm="1">
        <f t="array" ref="BD10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0" s="150"/>
      <c r="BF1030" s="15"/>
      <c r="BG1030" s="16"/>
      <c r="BH1030" s="16"/>
      <c r="BI1030" s="16"/>
      <c r="BJ1030" s="17"/>
      <c r="BK1030" s="15"/>
      <c r="BL1030" s="130"/>
      <c r="BM1030" s="130"/>
      <c r="BN1030" s="130"/>
      <c r="BO1030" s="17"/>
      <c r="BP1030" s="11" t="str">
        <f t="shared" si="54"/>
        <v>Aderente</v>
      </c>
      <c r="BQ1030" s="18" t="str">
        <f>IF(OR(B1030="",E1030=""),"*",AX1030/O1030)</f>
        <v>*</v>
      </c>
      <c r="BR1030" s="18" t="str">
        <f>IF(OR(B1030="",E1030=""),"*",AZ1030/P1030)</f>
        <v>*</v>
      </c>
      <c r="BS1030" s="210" t="str">
        <f t="shared" si="55"/>
        <v/>
      </c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</row>
    <row r="1031" spans="1:122">
      <c r="A1031" s="45" t="str">
        <f t="shared" si="53"/>
        <v/>
      </c>
      <c r="B1031" s="102"/>
      <c r="C1031" s="134" t="str">
        <f>IF(BS_CONTROLE[[#This Row],[DATA]]="","",WEEKNUM(BS_CONTROLE[[#This Row],[DATA]]))</f>
        <v/>
      </c>
      <c r="D1031" s="104"/>
      <c r="E1031" s="126"/>
      <c r="F1031" s="142" t="str">
        <f>IF(D1031="","*",VLOOKUP(E1031,BS_ATIVIDADE[],3,FALSE))</f>
        <v>*</v>
      </c>
      <c r="G1031" s="106"/>
      <c r="H1031" s="106"/>
      <c r="I1031" s="105"/>
      <c r="J1031" s="105"/>
      <c r="K1031" s="105"/>
      <c r="L1031" s="127" t="str" cm="1">
        <f t="array" ref="L10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1" s="127" t="str" cm="1">
        <f t="array" ref="M10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1" s="106"/>
      <c r="O1031" s="106"/>
      <c r="P1031" s="105"/>
      <c r="Q1031" s="9" t="str">
        <f>IF(E1031=0, "*", IFERROR(_xlfn.XLOOKUP(E1031, BS_ATIVIDADE[ATIVIDADE], BS_ATIVIDADE[UNIDADE]), "*"))</f>
        <v>*</v>
      </c>
      <c r="R1031" s="128" t="str" cm="1">
        <f t="array" ref="R10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1" s="128" t="str" cm="1">
        <f t="array" ref="S10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1" s="10" t="str" cm="1">
        <f t="array" ref="T10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1" s="105"/>
      <c r="V1031" s="151"/>
      <c r="W1031" s="104"/>
      <c r="X1031" s="129"/>
      <c r="Y1031" s="104"/>
      <c r="Z1031" s="105"/>
      <c r="AA1031" s="103"/>
      <c r="AB1031" s="152"/>
      <c r="AC1031" s="107"/>
      <c r="AD1031" s="105"/>
      <c r="AE1031" s="105"/>
      <c r="AF1031" s="105"/>
      <c r="AG1031" s="14"/>
      <c r="AH1031" s="126" t="str">
        <f>IF(BS_CONTROLE[[#This Row],[Atividade]]=0, "-", BS_CONTROLE[[#This Row],[Atividade]])</f>
        <v>-</v>
      </c>
      <c r="AI1031" s="8" t="str">
        <f>IF(BS_CONTROLE[[#This Row],[Atividade]]=0, "-", BS_CONTROLE[[#This Row],[Atividade]])</f>
        <v>-</v>
      </c>
      <c r="AJ1031" s="30">
        <f>BS_CONTROLE[[#This Row],[Local - Partida]]</f>
        <v>0</v>
      </c>
      <c r="AK1031" s="30">
        <f>BS_CONTROLE[[#This Row],[Local - Encerramento]]</f>
        <v>0</v>
      </c>
      <c r="AL1031" s="105" t="str">
        <f>IF(BS_CONTROLE[[#This Row],[Entre - Estações]]=0, "-", BS_CONTROLE[[#This Row],[Entre - Estações]])</f>
        <v>-</v>
      </c>
      <c r="AM1031" s="105" t="str">
        <f>IF(BS_CONTROLE[[#This Row],[SB]]=0, "-", BS_CONTROLE[[#This Row],[SB]])</f>
        <v>-</v>
      </c>
      <c r="AN1031" s="105" t="str">
        <f>IF(BS_CONTROLE[[#This Row],[SUB]]=0, "-", BS_CONTROLE[[#This Row],[SUB]])</f>
        <v>-</v>
      </c>
      <c r="AO1031" s="105">
        <f>BS_CONTROLE[[#This Row],[KM - Inicio]]</f>
        <v>0</v>
      </c>
      <c r="AP1031" s="105">
        <f>BS_CONTROLE[[#This Row],[KM - Inicio]]</f>
        <v>0</v>
      </c>
      <c r="AQ1031" s="108"/>
      <c r="AR1031" s="108"/>
      <c r="AS1031" s="108"/>
      <c r="AT1031" s="135"/>
      <c r="AU1031" s="135"/>
      <c r="AV1031" s="13"/>
      <c r="AW1031" s="13"/>
      <c r="AX1031" s="176" t="str">
        <f>IF(D1031="","*",IFERROR(IF(ISODD(COUNT(AR1031:AW1031)),"ERRO",SUM((AS1031-AR1031),(AU1031-AT1031),(AW1031-AV1031))),"ERRO"))</f>
        <v>*</v>
      </c>
      <c r="AY1031" s="153"/>
      <c r="AZ1031" s="109"/>
      <c r="BA1031" s="9" t="str">
        <f>IFERROR(_xlfn.XLOOKUP(AH1031, BS_ATIVIDADE[ATIVIDADE],BS_ATIVIDADE[UNIDADE] ), "*")</f>
        <v>*</v>
      </c>
      <c r="BB1031" s="12" t="str" cm="1">
        <f t="array" ref="BB10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1" s="12" t="str" cm="1">
        <f t="array" ref="BC10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1" s="10" t="str" cm="1">
        <f t="array" ref="BD10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1" s="150"/>
      <c r="BF1031" s="15"/>
      <c r="BG1031" s="16"/>
      <c r="BH1031" s="16"/>
      <c r="BI1031" s="16"/>
      <c r="BJ1031" s="17"/>
      <c r="BK1031" s="15"/>
      <c r="BL1031" s="130"/>
      <c r="BM1031" s="130"/>
      <c r="BN1031" s="130"/>
      <c r="BO1031" s="17"/>
      <c r="BP1031" s="11" t="str">
        <f t="shared" si="54"/>
        <v>Aderente</v>
      </c>
      <c r="BQ1031" s="18" t="str">
        <f>IF(OR(B1031="",E1031=""),"*",AX1031/O1031)</f>
        <v>*</v>
      </c>
      <c r="BR1031" s="18" t="str">
        <f>IF(OR(B1031="",E1031=""),"*",AZ1031/P1031)</f>
        <v>*</v>
      </c>
      <c r="BS1031" s="210" t="str">
        <f t="shared" si="55"/>
        <v/>
      </c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</row>
    <row r="1032" spans="1:122">
      <c r="A1032" s="45" t="str">
        <f t="shared" si="53"/>
        <v/>
      </c>
      <c r="B1032" s="102"/>
      <c r="C1032" s="134" t="str">
        <f>IF(BS_CONTROLE[[#This Row],[DATA]]="","",WEEKNUM(BS_CONTROLE[[#This Row],[DATA]]))</f>
        <v/>
      </c>
      <c r="D1032" s="104"/>
      <c r="E1032" s="126"/>
      <c r="F1032" s="142" t="str">
        <f>IF(D1032="","*",VLOOKUP(E1032,BS_ATIVIDADE[],3,FALSE))</f>
        <v>*</v>
      </c>
      <c r="G1032" s="106"/>
      <c r="H1032" s="106"/>
      <c r="I1032" s="105"/>
      <c r="J1032" s="105"/>
      <c r="K1032" s="105"/>
      <c r="L1032" s="127" t="str" cm="1">
        <f t="array" ref="L10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2" s="127" t="str" cm="1">
        <f t="array" ref="M10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2" s="106"/>
      <c r="O1032" s="106"/>
      <c r="P1032" s="105"/>
      <c r="Q1032" s="9" t="str">
        <f>IF(E1032=0, "*", IFERROR(_xlfn.XLOOKUP(E1032, BS_ATIVIDADE[ATIVIDADE], BS_ATIVIDADE[UNIDADE]), "*"))</f>
        <v>*</v>
      </c>
      <c r="R1032" s="128" t="str" cm="1">
        <f t="array" ref="R10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2" s="128" t="str" cm="1">
        <f t="array" ref="S10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2" s="10" t="str" cm="1">
        <f t="array" ref="T10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2" s="105"/>
      <c r="V1032" s="151"/>
      <c r="W1032" s="104"/>
      <c r="X1032" s="129"/>
      <c r="Y1032" s="104"/>
      <c r="Z1032" s="105"/>
      <c r="AA1032" s="103"/>
      <c r="AB1032" s="152"/>
      <c r="AC1032" s="107"/>
      <c r="AD1032" s="105"/>
      <c r="AE1032" s="105"/>
      <c r="AF1032" s="105"/>
      <c r="AG1032" s="14"/>
      <c r="AH1032" s="126" t="str">
        <f>IF(BS_CONTROLE[[#This Row],[Atividade]]=0, "-", BS_CONTROLE[[#This Row],[Atividade]])</f>
        <v>-</v>
      </c>
      <c r="AI1032" s="8" t="str">
        <f>IF(BS_CONTROLE[[#This Row],[Atividade]]=0, "-", BS_CONTROLE[[#This Row],[Atividade]])</f>
        <v>-</v>
      </c>
      <c r="AJ1032" s="30">
        <f>BS_CONTROLE[[#This Row],[Local - Partida]]</f>
        <v>0</v>
      </c>
      <c r="AK1032" s="30">
        <f>BS_CONTROLE[[#This Row],[Local - Encerramento]]</f>
        <v>0</v>
      </c>
      <c r="AL1032" s="105" t="str">
        <f>IF(BS_CONTROLE[[#This Row],[Entre - Estações]]=0, "-", BS_CONTROLE[[#This Row],[Entre - Estações]])</f>
        <v>-</v>
      </c>
      <c r="AM1032" s="105" t="str">
        <f>IF(BS_CONTROLE[[#This Row],[SB]]=0, "-", BS_CONTROLE[[#This Row],[SB]])</f>
        <v>-</v>
      </c>
      <c r="AN1032" s="105" t="str">
        <f>IF(BS_CONTROLE[[#This Row],[SUB]]=0, "-", BS_CONTROLE[[#This Row],[SUB]])</f>
        <v>-</v>
      </c>
      <c r="AO1032" s="105">
        <f>BS_CONTROLE[[#This Row],[KM - Inicio]]</f>
        <v>0</v>
      </c>
      <c r="AP1032" s="105">
        <f>BS_CONTROLE[[#This Row],[KM - Inicio]]</f>
        <v>0</v>
      </c>
      <c r="AQ1032" s="108"/>
      <c r="AR1032" s="108"/>
      <c r="AS1032" s="108"/>
      <c r="AT1032" s="135"/>
      <c r="AU1032" s="135"/>
      <c r="AV1032" s="13"/>
      <c r="AW1032" s="13"/>
      <c r="AX1032" s="176" t="str">
        <f>IF(D1032="","*",IFERROR(IF(ISODD(COUNT(AR1032:AW1032)),"ERRO",SUM((AS1032-AR1032),(AU1032-AT1032),(AW1032-AV1032))),"ERRO"))</f>
        <v>*</v>
      </c>
      <c r="AY1032" s="153"/>
      <c r="AZ1032" s="109"/>
      <c r="BA1032" s="9" t="str">
        <f>IFERROR(_xlfn.XLOOKUP(AH1032, BS_ATIVIDADE[ATIVIDADE],BS_ATIVIDADE[UNIDADE] ), "*")</f>
        <v>*</v>
      </c>
      <c r="BB1032" s="12" t="str" cm="1">
        <f t="array" ref="BB10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2" s="12" t="str" cm="1">
        <f t="array" ref="BC10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2" s="10" t="str" cm="1">
        <f t="array" ref="BD10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2" s="150"/>
      <c r="BF1032" s="15"/>
      <c r="BG1032" s="16"/>
      <c r="BH1032" s="16"/>
      <c r="BI1032" s="16"/>
      <c r="BJ1032" s="17"/>
      <c r="BK1032" s="15"/>
      <c r="BL1032" s="130"/>
      <c r="BM1032" s="130"/>
      <c r="BN1032" s="130"/>
      <c r="BO1032" s="17"/>
      <c r="BP1032" s="11" t="str">
        <f t="shared" si="54"/>
        <v>Aderente</v>
      </c>
      <c r="BQ1032" s="18" t="str">
        <f>IF(OR(B1032="",E1032=""),"*",AX1032/O1032)</f>
        <v>*</v>
      </c>
      <c r="BR1032" s="18" t="str">
        <f>IF(OR(B1032="",E1032=""),"*",AZ1032/P1032)</f>
        <v>*</v>
      </c>
      <c r="BS1032" s="210" t="str">
        <f t="shared" si="55"/>
        <v/>
      </c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</row>
    <row r="1033" spans="1:122">
      <c r="A1033" s="45" t="str">
        <f t="shared" si="53"/>
        <v/>
      </c>
      <c r="B1033" s="102"/>
      <c r="C1033" s="134" t="str">
        <f>IF(BS_CONTROLE[[#This Row],[DATA]]="","",WEEKNUM(BS_CONTROLE[[#This Row],[DATA]]))</f>
        <v/>
      </c>
      <c r="D1033" s="104"/>
      <c r="E1033" s="126"/>
      <c r="F1033" s="142" t="str">
        <f>IF(D1033="","*",VLOOKUP(E1033,BS_ATIVIDADE[],3,FALSE))</f>
        <v>*</v>
      </c>
      <c r="G1033" s="106"/>
      <c r="H1033" s="106"/>
      <c r="I1033" s="105"/>
      <c r="J1033" s="105"/>
      <c r="K1033" s="105"/>
      <c r="L1033" s="127" t="str" cm="1">
        <f t="array" ref="L10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3" s="127" t="str" cm="1">
        <f t="array" ref="M10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3" s="106"/>
      <c r="O1033" s="106"/>
      <c r="P1033" s="105"/>
      <c r="Q1033" s="9" t="str">
        <f>IF(E1033=0, "*", IFERROR(_xlfn.XLOOKUP(E1033, BS_ATIVIDADE[ATIVIDADE], BS_ATIVIDADE[UNIDADE]), "*"))</f>
        <v>*</v>
      </c>
      <c r="R1033" s="128" t="str" cm="1">
        <f t="array" ref="R10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3" s="128" t="str" cm="1">
        <f t="array" ref="S10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3" s="10" t="str" cm="1">
        <f t="array" ref="T10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3" s="105"/>
      <c r="V1033" s="151"/>
      <c r="W1033" s="104"/>
      <c r="X1033" s="129"/>
      <c r="Y1033" s="104"/>
      <c r="Z1033" s="105"/>
      <c r="AA1033" s="103"/>
      <c r="AB1033" s="152"/>
      <c r="AC1033" s="107"/>
      <c r="AD1033" s="105"/>
      <c r="AE1033" s="105"/>
      <c r="AF1033" s="105"/>
      <c r="AG1033" s="14"/>
      <c r="AH1033" s="126" t="str">
        <f>IF(BS_CONTROLE[[#This Row],[Atividade]]=0, "-", BS_CONTROLE[[#This Row],[Atividade]])</f>
        <v>-</v>
      </c>
      <c r="AI1033" s="8" t="str">
        <f>IF(BS_CONTROLE[[#This Row],[Atividade]]=0, "-", BS_CONTROLE[[#This Row],[Atividade]])</f>
        <v>-</v>
      </c>
      <c r="AJ1033" s="30">
        <f>BS_CONTROLE[[#This Row],[Local - Partida]]</f>
        <v>0</v>
      </c>
      <c r="AK1033" s="30">
        <f>BS_CONTROLE[[#This Row],[Local - Encerramento]]</f>
        <v>0</v>
      </c>
      <c r="AL1033" s="105" t="str">
        <f>IF(BS_CONTROLE[[#This Row],[Entre - Estações]]=0, "-", BS_CONTROLE[[#This Row],[Entre - Estações]])</f>
        <v>-</v>
      </c>
      <c r="AM1033" s="105" t="str">
        <f>IF(BS_CONTROLE[[#This Row],[SB]]=0, "-", BS_CONTROLE[[#This Row],[SB]])</f>
        <v>-</v>
      </c>
      <c r="AN1033" s="105" t="str">
        <f>IF(BS_CONTROLE[[#This Row],[SUB]]=0, "-", BS_CONTROLE[[#This Row],[SUB]])</f>
        <v>-</v>
      </c>
      <c r="AO1033" s="105">
        <f>BS_CONTROLE[[#This Row],[KM - Inicio]]</f>
        <v>0</v>
      </c>
      <c r="AP1033" s="105">
        <f>BS_CONTROLE[[#This Row],[KM - Inicio]]</f>
        <v>0</v>
      </c>
      <c r="AQ1033" s="108"/>
      <c r="AR1033" s="108"/>
      <c r="AS1033" s="108"/>
      <c r="AT1033" s="135"/>
      <c r="AU1033" s="135"/>
      <c r="AV1033" s="13"/>
      <c r="AW1033" s="13"/>
      <c r="AX1033" s="176" t="str">
        <f>IF(D1033="","*",IFERROR(IF(ISODD(COUNT(AR1033:AW1033)),"ERRO",SUM((AS1033-AR1033),(AU1033-AT1033),(AW1033-AV1033))),"ERRO"))</f>
        <v>*</v>
      </c>
      <c r="AY1033" s="153"/>
      <c r="AZ1033" s="109"/>
      <c r="BA1033" s="9" t="str">
        <f>IFERROR(_xlfn.XLOOKUP(AH1033, BS_ATIVIDADE[ATIVIDADE],BS_ATIVIDADE[UNIDADE] ), "*")</f>
        <v>*</v>
      </c>
      <c r="BB1033" s="12" t="str" cm="1">
        <f t="array" ref="BB10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3" s="12" t="str" cm="1">
        <f t="array" ref="BC10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3" s="10" t="str" cm="1">
        <f t="array" ref="BD10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3" s="150"/>
      <c r="BF1033" s="15"/>
      <c r="BG1033" s="16"/>
      <c r="BH1033" s="16"/>
      <c r="BI1033" s="16"/>
      <c r="BJ1033" s="17"/>
      <c r="BK1033" s="15"/>
      <c r="BL1033" s="130"/>
      <c r="BM1033" s="130"/>
      <c r="BN1033" s="130"/>
      <c r="BO1033" s="17"/>
      <c r="BP1033" s="11" t="str">
        <f t="shared" si="54"/>
        <v>Aderente</v>
      </c>
      <c r="BQ1033" s="18" t="str">
        <f>IF(OR(B1033="",E1033=""),"*",AX1033/O1033)</f>
        <v>*</v>
      </c>
      <c r="BR1033" s="18" t="str">
        <f>IF(OR(B1033="",E1033=""),"*",AZ1033/P1033)</f>
        <v>*</v>
      </c>
      <c r="BS1033" s="210" t="str">
        <f t="shared" si="55"/>
        <v/>
      </c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</row>
    <row r="1034" spans="1:122">
      <c r="A1034" s="45" t="str">
        <f t="shared" si="53"/>
        <v/>
      </c>
      <c r="B1034" s="102"/>
      <c r="C1034" s="134" t="str">
        <f>IF(BS_CONTROLE[[#This Row],[DATA]]="","",WEEKNUM(BS_CONTROLE[[#This Row],[DATA]]))</f>
        <v/>
      </c>
      <c r="D1034" s="104"/>
      <c r="E1034" s="126"/>
      <c r="F1034" s="142" t="str">
        <f>IF(D1034="","*",VLOOKUP(E1034,BS_ATIVIDADE[],3,FALSE))</f>
        <v>*</v>
      </c>
      <c r="G1034" s="106"/>
      <c r="H1034" s="106"/>
      <c r="I1034" s="105"/>
      <c r="J1034" s="105"/>
      <c r="K1034" s="105"/>
      <c r="L1034" s="127" t="str" cm="1">
        <f t="array" ref="L10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4" s="127" t="str" cm="1">
        <f t="array" ref="M10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4" s="106"/>
      <c r="O1034" s="106"/>
      <c r="P1034" s="105"/>
      <c r="Q1034" s="9" t="str">
        <f>IF(E1034=0, "*", IFERROR(_xlfn.XLOOKUP(E1034, BS_ATIVIDADE[ATIVIDADE], BS_ATIVIDADE[UNIDADE]), "*"))</f>
        <v>*</v>
      </c>
      <c r="R1034" s="128" t="str" cm="1">
        <f t="array" ref="R10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4" s="128" t="str" cm="1">
        <f t="array" ref="S10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4" s="10" t="str" cm="1">
        <f t="array" ref="T10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4" s="105"/>
      <c r="V1034" s="151"/>
      <c r="W1034" s="104"/>
      <c r="X1034" s="129"/>
      <c r="Y1034" s="104"/>
      <c r="Z1034" s="105"/>
      <c r="AA1034" s="103"/>
      <c r="AB1034" s="152"/>
      <c r="AC1034" s="107"/>
      <c r="AD1034" s="105"/>
      <c r="AE1034" s="105"/>
      <c r="AF1034" s="105"/>
      <c r="AG1034" s="14"/>
      <c r="AH1034" s="126" t="str">
        <f>IF(BS_CONTROLE[[#This Row],[Atividade]]=0, "-", BS_CONTROLE[[#This Row],[Atividade]])</f>
        <v>-</v>
      </c>
      <c r="AI1034" s="8" t="str">
        <f>IF(BS_CONTROLE[[#This Row],[Atividade]]=0, "-", BS_CONTROLE[[#This Row],[Atividade]])</f>
        <v>-</v>
      </c>
      <c r="AJ1034" s="30">
        <f>BS_CONTROLE[[#This Row],[Local - Partida]]</f>
        <v>0</v>
      </c>
      <c r="AK1034" s="30">
        <f>BS_CONTROLE[[#This Row],[Local - Encerramento]]</f>
        <v>0</v>
      </c>
      <c r="AL1034" s="105" t="str">
        <f>IF(BS_CONTROLE[[#This Row],[Entre - Estações]]=0, "-", BS_CONTROLE[[#This Row],[Entre - Estações]])</f>
        <v>-</v>
      </c>
      <c r="AM1034" s="105" t="str">
        <f>IF(BS_CONTROLE[[#This Row],[SB]]=0, "-", BS_CONTROLE[[#This Row],[SB]])</f>
        <v>-</v>
      </c>
      <c r="AN1034" s="105" t="str">
        <f>IF(BS_CONTROLE[[#This Row],[SUB]]=0, "-", BS_CONTROLE[[#This Row],[SUB]])</f>
        <v>-</v>
      </c>
      <c r="AO1034" s="105">
        <f>BS_CONTROLE[[#This Row],[KM - Inicio]]</f>
        <v>0</v>
      </c>
      <c r="AP1034" s="105">
        <f>BS_CONTROLE[[#This Row],[KM - Inicio]]</f>
        <v>0</v>
      </c>
      <c r="AQ1034" s="108"/>
      <c r="AR1034" s="108"/>
      <c r="AS1034" s="108"/>
      <c r="AT1034" s="135"/>
      <c r="AU1034" s="135"/>
      <c r="AV1034" s="13"/>
      <c r="AW1034" s="13"/>
      <c r="AX1034" s="176" t="str">
        <f>IF(D1034="","*",IFERROR(IF(ISODD(COUNT(AR1034:AW1034)),"ERRO",SUM((AS1034-AR1034),(AU1034-AT1034),(AW1034-AV1034))),"ERRO"))</f>
        <v>*</v>
      </c>
      <c r="AY1034" s="153"/>
      <c r="AZ1034" s="109"/>
      <c r="BA1034" s="9" t="str">
        <f>IFERROR(_xlfn.XLOOKUP(AH1034, BS_ATIVIDADE[ATIVIDADE],BS_ATIVIDADE[UNIDADE] ), "*")</f>
        <v>*</v>
      </c>
      <c r="BB1034" s="12" t="str" cm="1">
        <f t="array" ref="BB10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4" s="12" t="str" cm="1">
        <f t="array" ref="BC10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4" s="10" t="str" cm="1">
        <f t="array" ref="BD10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4" s="150"/>
      <c r="BF1034" s="15"/>
      <c r="BG1034" s="16"/>
      <c r="BH1034" s="16"/>
      <c r="BI1034" s="16"/>
      <c r="BJ1034" s="17"/>
      <c r="BK1034" s="15"/>
      <c r="BL1034" s="130"/>
      <c r="BM1034" s="130"/>
      <c r="BN1034" s="130"/>
      <c r="BO1034" s="17"/>
      <c r="BP1034" s="11" t="str">
        <f t="shared" si="54"/>
        <v>Aderente</v>
      </c>
      <c r="BQ1034" s="18" t="str">
        <f>IF(OR(B1034="",E1034=""),"*",AX1034/O1034)</f>
        <v>*</v>
      </c>
      <c r="BR1034" s="18" t="str">
        <f>IF(OR(B1034="",E1034=""),"*",AZ1034/P1034)</f>
        <v>*</v>
      </c>
      <c r="BS1034" s="210" t="str">
        <f t="shared" si="55"/>
        <v/>
      </c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</row>
    <row r="1035" spans="1:122">
      <c r="A1035" s="45" t="str">
        <f t="shared" si="53"/>
        <v/>
      </c>
      <c r="B1035" s="102"/>
      <c r="C1035" s="134" t="str">
        <f>IF(BS_CONTROLE[[#This Row],[DATA]]="","",WEEKNUM(BS_CONTROLE[[#This Row],[DATA]]))</f>
        <v/>
      </c>
      <c r="D1035" s="104"/>
      <c r="E1035" s="126"/>
      <c r="F1035" s="142" t="str">
        <f>IF(D1035="","*",VLOOKUP(E1035,BS_ATIVIDADE[],3,FALSE))</f>
        <v>*</v>
      </c>
      <c r="G1035" s="106"/>
      <c r="H1035" s="106"/>
      <c r="I1035" s="105"/>
      <c r="J1035" s="105"/>
      <c r="K1035" s="105"/>
      <c r="L1035" s="127" t="str" cm="1">
        <f t="array" ref="L10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5" s="127" t="str" cm="1">
        <f t="array" ref="M10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5" s="106"/>
      <c r="O1035" s="106"/>
      <c r="P1035" s="105"/>
      <c r="Q1035" s="9" t="str">
        <f>IF(E1035=0, "*", IFERROR(_xlfn.XLOOKUP(E1035, BS_ATIVIDADE[ATIVIDADE], BS_ATIVIDADE[UNIDADE]), "*"))</f>
        <v>*</v>
      </c>
      <c r="R1035" s="128" t="str" cm="1">
        <f t="array" ref="R10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5" s="128" t="str" cm="1">
        <f t="array" ref="S10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5" s="10" t="str" cm="1">
        <f t="array" ref="T10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5" s="105"/>
      <c r="V1035" s="151"/>
      <c r="W1035" s="104"/>
      <c r="X1035" s="129"/>
      <c r="Y1035" s="104"/>
      <c r="Z1035" s="105"/>
      <c r="AA1035" s="103"/>
      <c r="AB1035" s="152"/>
      <c r="AC1035" s="107"/>
      <c r="AD1035" s="105"/>
      <c r="AE1035" s="105"/>
      <c r="AF1035" s="105"/>
      <c r="AG1035" s="14"/>
      <c r="AH1035" s="126" t="str">
        <f>IF(BS_CONTROLE[[#This Row],[Atividade]]=0, "-", BS_CONTROLE[[#This Row],[Atividade]])</f>
        <v>-</v>
      </c>
      <c r="AI1035" s="8" t="str">
        <f>IF(BS_CONTROLE[[#This Row],[Atividade]]=0, "-", BS_CONTROLE[[#This Row],[Atividade]])</f>
        <v>-</v>
      </c>
      <c r="AJ1035" s="30">
        <f>BS_CONTROLE[[#This Row],[Local - Partida]]</f>
        <v>0</v>
      </c>
      <c r="AK1035" s="30">
        <f>BS_CONTROLE[[#This Row],[Local - Encerramento]]</f>
        <v>0</v>
      </c>
      <c r="AL1035" s="105" t="str">
        <f>IF(BS_CONTROLE[[#This Row],[Entre - Estações]]=0, "-", BS_CONTROLE[[#This Row],[Entre - Estações]])</f>
        <v>-</v>
      </c>
      <c r="AM1035" s="105" t="str">
        <f>IF(BS_CONTROLE[[#This Row],[SB]]=0, "-", BS_CONTROLE[[#This Row],[SB]])</f>
        <v>-</v>
      </c>
      <c r="AN1035" s="105" t="str">
        <f>IF(BS_CONTROLE[[#This Row],[SUB]]=0, "-", BS_CONTROLE[[#This Row],[SUB]])</f>
        <v>-</v>
      </c>
      <c r="AO1035" s="105">
        <f>BS_CONTROLE[[#This Row],[KM - Inicio]]</f>
        <v>0</v>
      </c>
      <c r="AP1035" s="105">
        <f>BS_CONTROLE[[#This Row],[KM - Inicio]]</f>
        <v>0</v>
      </c>
      <c r="AQ1035" s="108"/>
      <c r="AR1035" s="108"/>
      <c r="AS1035" s="108"/>
      <c r="AT1035" s="135"/>
      <c r="AU1035" s="135"/>
      <c r="AV1035" s="13"/>
      <c r="AW1035" s="13"/>
      <c r="AX1035" s="176" t="str">
        <f>IF(D1035="","*",IFERROR(IF(ISODD(COUNT(AR1035:AW1035)),"ERRO",SUM((AS1035-AR1035),(AU1035-AT1035),(AW1035-AV1035))),"ERRO"))</f>
        <v>*</v>
      </c>
      <c r="AY1035" s="153"/>
      <c r="AZ1035" s="109"/>
      <c r="BA1035" s="9" t="str">
        <f>IFERROR(_xlfn.XLOOKUP(AH1035, BS_ATIVIDADE[ATIVIDADE],BS_ATIVIDADE[UNIDADE] ), "*")</f>
        <v>*</v>
      </c>
      <c r="BB1035" s="12" t="str" cm="1">
        <f t="array" ref="BB10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5" s="12" t="str" cm="1">
        <f t="array" ref="BC10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5" s="10" t="str" cm="1">
        <f t="array" ref="BD10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5" s="150"/>
      <c r="BF1035" s="15"/>
      <c r="BG1035" s="16"/>
      <c r="BH1035" s="16"/>
      <c r="BI1035" s="16"/>
      <c r="BJ1035" s="17"/>
      <c r="BK1035" s="15"/>
      <c r="BL1035" s="130"/>
      <c r="BM1035" s="130"/>
      <c r="BN1035" s="130"/>
      <c r="BO1035" s="17"/>
      <c r="BP1035" s="11" t="str">
        <f t="shared" si="54"/>
        <v>Aderente</v>
      </c>
      <c r="BQ1035" s="18" t="str">
        <f>IF(OR(B1035="",E1035=""),"*",AX1035/O1035)</f>
        <v>*</v>
      </c>
      <c r="BR1035" s="18" t="str">
        <f>IF(OR(B1035="",E1035=""),"*",AZ1035/P1035)</f>
        <v>*</v>
      </c>
      <c r="BS1035" s="210" t="str">
        <f t="shared" si="55"/>
        <v/>
      </c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</row>
    <row r="1036" spans="1:122">
      <c r="A1036" s="45" t="str">
        <f t="shared" si="53"/>
        <v/>
      </c>
      <c r="B1036" s="102"/>
      <c r="C1036" s="134" t="str">
        <f>IF(BS_CONTROLE[[#This Row],[DATA]]="","",WEEKNUM(BS_CONTROLE[[#This Row],[DATA]]))</f>
        <v/>
      </c>
      <c r="D1036" s="104"/>
      <c r="E1036" s="126"/>
      <c r="F1036" s="142" t="str">
        <f>IF(D1036="","*",VLOOKUP(E1036,BS_ATIVIDADE[],3,FALSE))</f>
        <v>*</v>
      </c>
      <c r="G1036" s="106"/>
      <c r="H1036" s="106"/>
      <c r="I1036" s="105"/>
      <c r="J1036" s="105"/>
      <c r="K1036" s="105"/>
      <c r="L1036" s="127" t="str" cm="1">
        <f t="array" ref="L10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6" s="127" t="str" cm="1">
        <f t="array" ref="M10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6" s="106"/>
      <c r="O1036" s="106"/>
      <c r="P1036" s="105"/>
      <c r="Q1036" s="9" t="str">
        <f>IF(E1036=0, "*", IFERROR(_xlfn.XLOOKUP(E1036, BS_ATIVIDADE[ATIVIDADE], BS_ATIVIDADE[UNIDADE]), "*"))</f>
        <v>*</v>
      </c>
      <c r="R1036" s="128" t="str" cm="1">
        <f t="array" ref="R10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6" s="128" t="str" cm="1">
        <f t="array" ref="S10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6" s="10" t="str" cm="1">
        <f t="array" ref="T10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6" s="105"/>
      <c r="V1036" s="151"/>
      <c r="W1036" s="104"/>
      <c r="X1036" s="129"/>
      <c r="Y1036" s="104"/>
      <c r="Z1036" s="105"/>
      <c r="AA1036" s="103"/>
      <c r="AB1036" s="152"/>
      <c r="AC1036" s="107"/>
      <c r="AD1036" s="105"/>
      <c r="AE1036" s="105"/>
      <c r="AF1036" s="105"/>
      <c r="AG1036" s="14"/>
      <c r="AH1036" s="126" t="str">
        <f>IF(BS_CONTROLE[[#This Row],[Atividade]]=0, "-", BS_CONTROLE[[#This Row],[Atividade]])</f>
        <v>-</v>
      </c>
      <c r="AI1036" s="8" t="str">
        <f>IF(BS_CONTROLE[[#This Row],[Atividade]]=0, "-", BS_CONTROLE[[#This Row],[Atividade]])</f>
        <v>-</v>
      </c>
      <c r="AJ1036" s="30">
        <f>BS_CONTROLE[[#This Row],[Local - Partida]]</f>
        <v>0</v>
      </c>
      <c r="AK1036" s="30">
        <f>BS_CONTROLE[[#This Row],[Local - Encerramento]]</f>
        <v>0</v>
      </c>
      <c r="AL1036" s="105" t="str">
        <f>IF(BS_CONTROLE[[#This Row],[Entre - Estações]]=0, "-", BS_CONTROLE[[#This Row],[Entre - Estações]])</f>
        <v>-</v>
      </c>
      <c r="AM1036" s="105" t="str">
        <f>IF(BS_CONTROLE[[#This Row],[SB]]=0, "-", BS_CONTROLE[[#This Row],[SB]])</f>
        <v>-</v>
      </c>
      <c r="AN1036" s="105" t="str">
        <f>IF(BS_CONTROLE[[#This Row],[SUB]]=0, "-", BS_CONTROLE[[#This Row],[SUB]])</f>
        <v>-</v>
      </c>
      <c r="AO1036" s="105">
        <f>BS_CONTROLE[[#This Row],[KM - Inicio]]</f>
        <v>0</v>
      </c>
      <c r="AP1036" s="105">
        <f>BS_CONTROLE[[#This Row],[KM - Inicio]]</f>
        <v>0</v>
      </c>
      <c r="AQ1036" s="108"/>
      <c r="AR1036" s="108"/>
      <c r="AS1036" s="108"/>
      <c r="AT1036" s="135"/>
      <c r="AU1036" s="135"/>
      <c r="AV1036" s="13"/>
      <c r="AW1036" s="13"/>
      <c r="AX1036" s="176" t="str">
        <f>IF(D1036="","*",IFERROR(IF(ISODD(COUNT(AR1036:AW1036)),"ERRO",SUM((AS1036-AR1036),(AU1036-AT1036),(AW1036-AV1036))),"ERRO"))</f>
        <v>*</v>
      </c>
      <c r="AY1036" s="153"/>
      <c r="AZ1036" s="109"/>
      <c r="BA1036" s="9" t="str">
        <f>IFERROR(_xlfn.XLOOKUP(AH1036, BS_ATIVIDADE[ATIVIDADE],BS_ATIVIDADE[UNIDADE] ), "*")</f>
        <v>*</v>
      </c>
      <c r="BB1036" s="12" t="str" cm="1">
        <f t="array" ref="BB10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6" s="12" t="str" cm="1">
        <f t="array" ref="BC10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6" s="10" t="str" cm="1">
        <f t="array" ref="BD10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6" s="150"/>
      <c r="BF1036" s="15"/>
      <c r="BG1036" s="16"/>
      <c r="BH1036" s="16"/>
      <c r="BI1036" s="16"/>
      <c r="BJ1036" s="17"/>
      <c r="BK1036" s="15"/>
      <c r="BL1036" s="130"/>
      <c r="BM1036" s="130"/>
      <c r="BN1036" s="130"/>
      <c r="BO1036" s="17"/>
      <c r="BP1036" s="11" t="str">
        <f t="shared" si="54"/>
        <v>Aderente</v>
      </c>
      <c r="BQ1036" s="18" t="str">
        <f>IF(OR(B1036="",E1036=""),"*",AX1036/O1036)</f>
        <v>*</v>
      </c>
      <c r="BR1036" s="18" t="str">
        <f>IF(OR(B1036="",E1036=""),"*",AZ1036/P1036)</f>
        <v>*</v>
      </c>
      <c r="BS1036" s="210" t="str">
        <f t="shared" si="55"/>
        <v/>
      </c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</row>
    <row r="1037" spans="1:122">
      <c r="A1037" s="45" t="str">
        <f t="shared" si="53"/>
        <v/>
      </c>
      <c r="B1037" s="102"/>
      <c r="C1037" s="134" t="str">
        <f>IF(BS_CONTROLE[[#This Row],[DATA]]="","",WEEKNUM(BS_CONTROLE[[#This Row],[DATA]]))</f>
        <v/>
      </c>
      <c r="D1037" s="104"/>
      <c r="E1037" s="126"/>
      <c r="F1037" s="142" t="str">
        <f>IF(D1037="","*",VLOOKUP(E1037,BS_ATIVIDADE[],3,FALSE))</f>
        <v>*</v>
      </c>
      <c r="G1037" s="106"/>
      <c r="H1037" s="106"/>
      <c r="I1037" s="105"/>
      <c r="J1037" s="105"/>
      <c r="K1037" s="105"/>
      <c r="L1037" s="127" t="str" cm="1">
        <f t="array" ref="L10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7" s="127" t="str" cm="1">
        <f t="array" ref="M10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7" s="106"/>
      <c r="O1037" s="106"/>
      <c r="P1037" s="105"/>
      <c r="Q1037" s="9" t="str">
        <f>IF(E1037=0, "*", IFERROR(_xlfn.XLOOKUP(E1037, BS_ATIVIDADE[ATIVIDADE], BS_ATIVIDADE[UNIDADE]), "*"))</f>
        <v>*</v>
      </c>
      <c r="R1037" s="128" t="str" cm="1">
        <f t="array" ref="R10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7" s="128" t="str" cm="1">
        <f t="array" ref="S10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7" s="10" t="str" cm="1">
        <f t="array" ref="T10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7" s="105"/>
      <c r="V1037" s="151"/>
      <c r="W1037" s="104"/>
      <c r="X1037" s="129"/>
      <c r="Y1037" s="104"/>
      <c r="Z1037" s="105"/>
      <c r="AA1037" s="103"/>
      <c r="AB1037" s="152"/>
      <c r="AC1037" s="107"/>
      <c r="AD1037" s="105"/>
      <c r="AE1037" s="105"/>
      <c r="AF1037" s="105"/>
      <c r="AG1037" s="14"/>
      <c r="AH1037" s="126" t="str">
        <f>IF(BS_CONTROLE[[#This Row],[Atividade]]=0, "-", BS_CONTROLE[[#This Row],[Atividade]])</f>
        <v>-</v>
      </c>
      <c r="AI1037" s="8" t="str">
        <f>IF(BS_CONTROLE[[#This Row],[Atividade]]=0, "-", BS_CONTROLE[[#This Row],[Atividade]])</f>
        <v>-</v>
      </c>
      <c r="AJ1037" s="30">
        <f>BS_CONTROLE[[#This Row],[Local - Partida]]</f>
        <v>0</v>
      </c>
      <c r="AK1037" s="30">
        <f>BS_CONTROLE[[#This Row],[Local - Encerramento]]</f>
        <v>0</v>
      </c>
      <c r="AL1037" s="105" t="str">
        <f>IF(BS_CONTROLE[[#This Row],[Entre - Estações]]=0, "-", BS_CONTROLE[[#This Row],[Entre - Estações]])</f>
        <v>-</v>
      </c>
      <c r="AM1037" s="105" t="str">
        <f>IF(BS_CONTROLE[[#This Row],[SB]]=0, "-", BS_CONTROLE[[#This Row],[SB]])</f>
        <v>-</v>
      </c>
      <c r="AN1037" s="105" t="str">
        <f>IF(BS_CONTROLE[[#This Row],[SUB]]=0, "-", BS_CONTROLE[[#This Row],[SUB]])</f>
        <v>-</v>
      </c>
      <c r="AO1037" s="105">
        <f>BS_CONTROLE[[#This Row],[KM - Inicio]]</f>
        <v>0</v>
      </c>
      <c r="AP1037" s="105">
        <f>BS_CONTROLE[[#This Row],[KM - Inicio]]</f>
        <v>0</v>
      </c>
      <c r="AQ1037" s="108"/>
      <c r="AR1037" s="108"/>
      <c r="AS1037" s="108"/>
      <c r="AT1037" s="135"/>
      <c r="AU1037" s="135"/>
      <c r="AV1037" s="13"/>
      <c r="AW1037" s="13"/>
      <c r="AX1037" s="176" t="str">
        <f>IF(D1037="","*",IFERROR(IF(ISODD(COUNT(AR1037:AW1037)),"ERRO",SUM((AS1037-AR1037),(AU1037-AT1037),(AW1037-AV1037))),"ERRO"))</f>
        <v>*</v>
      </c>
      <c r="AY1037" s="153"/>
      <c r="AZ1037" s="109"/>
      <c r="BA1037" s="9" t="str">
        <f>IFERROR(_xlfn.XLOOKUP(AH1037, BS_ATIVIDADE[ATIVIDADE],BS_ATIVIDADE[UNIDADE] ), "*")</f>
        <v>*</v>
      </c>
      <c r="BB1037" s="12" t="str" cm="1">
        <f t="array" ref="BB10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7" s="12" t="str" cm="1">
        <f t="array" ref="BC10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7" s="10" t="str" cm="1">
        <f t="array" ref="BD10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7" s="150"/>
      <c r="BF1037" s="15"/>
      <c r="BG1037" s="16"/>
      <c r="BH1037" s="16"/>
      <c r="BI1037" s="16"/>
      <c r="BJ1037" s="17"/>
      <c r="BK1037" s="15"/>
      <c r="BL1037" s="130"/>
      <c r="BM1037" s="130"/>
      <c r="BN1037" s="130"/>
      <c r="BO1037" s="17"/>
      <c r="BP1037" s="11" t="str">
        <f t="shared" si="54"/>
        <v>Aderente</v>
      </c>
      <c r="BQ1037" s="18" t="str">
        <f>IF(OR(B1037="",E1037=""),"*",AX1037/O1037)</f>
        <v>*</v>
      </c>
      <c r="BR1037" s="18" t="str">
        <f>IF(OR(B1037="",E1037=""),"*",AZ1037/P1037)</f>
        <v>*</v>
      </c>
      <c r="BS1037" s="210" t="str">
        <f t="shared" si="55"/>
        <v/>
      </c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</row>
    <row r="1038" spans="1:122">
      <c r="A1038" s="45" t="str">
        <f t="shared" si="53"/>
        <v/>
      </c>
      <c r="B1038" s="102"/>
      <c r="C1038" s="134" t="str">
        <f>IF(BS_CONTROLE[[#This Row],[DATA]]="","",WEEKNUM(BS_CONTROLE[[#This Row],[DATA]]))</f>
        <v/>
      </c>
      <c r="D1038" s="104"/>
      <c r="E1038" s="126"/>
      <c r="F1038" s="142" t="str">
        <f>IF(D1038="","*",VLOOKUP(E1038,BS_ATIVIDADE[],3,FALSE))</f>
        <v>*</v>
      </c>
      <c r="G1038" s="106"/>
      <c r="H1038" s="106"/>
      <c r="I1038" s="105"/>
      <c r="J1038" s="105"/>
      <c r="K1038" s="105"/>
      <c r="L1038" s="127" t="str" cm="1">
        <f t="array" ref="L10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8" s="127" t="str" cm="1">
        <f t="array" ref="M10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8" s="106"/>
      <c r="O1038" s="106"/>
      <c r="P1038" s="105"/>
      <c r="Q1038" s="9" t="str">
        <f>IF(E1038=0, "*", IFERROR(_xlfn.XLOOKUP(E1038, BS_ATIVIDADE[ATIVIDADE], BS_ATIVIDADE[UNIDADE]), "*"))</f>
        <v>*</v>
      </c>
      <c r="R1038" s="128" t="str" cm="1">
        <f t="array" ref="R10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8" s="128" t="str" cm="1">
        <f t="array" ref="S10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8" s="10" t="str" cm="1">
        <f t="array" ref="T10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8" s="105"/>
      <c r="V1038" s="151"/>
      <c r="W1038" s="104"/>
      <c r="X1038" s="129"/>
      <c r="Y1038" s="104"/>
      <c r="Z1038" s="105"/>
      <c r="AA1038" s="103"/>
      <c r="AB1038" s="152"/>
      <c r="AC1038" s="107"/>
      <c r="AD1038" s="105"/>
      <c r="AE1038" s="105"/>
      <c r="AF1038" s="105"/>
      <c r="AG1038" s="14"/>
      <c r="AH1038" s="126" t="str">
        <f>IF(BS_CONTROLE[[#This Row],[Atividade]]=0, "-", BS_CONTROLE[[#This Row],[Atividade]])</f>
        <v>-</v>
      </c>
      <c r="AI1038" s="8" t="str">
        <f>IF(BS_CONTROLE[[#This Row],[Atividade]]=0, "-", BS_CONTROLE[[#This Row],[Atividade]])</f>
        <v>-</v>
      </c>
      <c r="AJ1038" s="30">
        <f>BS_CONTROLE[[#This Row],[Local - Partida]]</f>
        <v>0</v>
      </c>
      <c r="AK1038" s="30">
        <f>BS_CONTROLE[[#This Row],[Local - Encerramento]]</f>
        <v>0</v>
      </c>
      <c r="AL1038" s="105" t="str">
        <f>IF(BS_CONTROLE[[#This Row],[Entre - Estações]]=0, "-", BS_CONTROLE[[#This Row],[Entre - Estações]])</f>
        <v>-</v>
      </c>
      <c r="AM1038" s="105" t="str">
        <f>IF(BS_CONTROLE[[#This Row],[SB]]=0, "-", BS_CONTROLE[[#This Row],[SB]])</f>
        <v>-</v>
      </c>
      <c r="AN1038" s="105" t="str">
        <f>IF(BS_CONTROLE[[#This Row],[SUB]]=0, "-", BS_CONTROLE[[#This Row],[SUB]])</f>
        <v>-</v>
      </c>
      <c r="AO1038" s="105">
        <f>BS_CONTROLE[[#This Row],[KM - Inicio]]</f>
        <v>0</v>
      </c>
      <c r="AP1038" s="105">
        <f>BS_CONTROLE[[#This Row],[KM - Inicio]]</f>
        <v>0</v>
      </c>
      <c r="AQ1038" s="108"/>
      <c r="AR1038" s="108"/>
      <c r="AS1038" s="108"/>
      <c r="AT1038" s="135"/>
      <c r="AU1038" s="135"/>
      <c r="AV1038" s="13"/>
      <c r="AW1038" s="13"/>
      <c r="AX1038" s="176" t="str">
        <f>IF(D1038="","*",IFERROR(IF(ISODD(COUNT(AR1038:AW1038)),"ERRO",SUM((AS1038-AR1038),(AU1038-AT1038),(AW1038-AV1038))),"ERRO"))</f>
        <v>*</v>
      </c>
      <c r="AY1038" s="153"/>
      <c r="AZ1038" s="109"/>
      <c r="BA1038" s="9" t="str">
        <f>IFERROR(_xlfn.XLOOKUP(AH1038, BS_ATIVIDADE[ATIVIDADE],BS_ATIVIDADE[UNIDADE] ), "*")</f>
        <v>*</v>
      </c>
      <c r="BB1038" s="12" t="str" cm="1">
        <f t="array" ref="BB10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8" s="12" t="str" cm="1">
        <f t="array" ref="BC10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8" s="10" t="str" cm="1">
        <f t="array" ref="BD10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8" s="150"/>
      <c r="BF1038" s="15"/>
      <c r="BG1038" s="16"/>
      <c r="BH1038" s="16"/>
      <c r="BI1038" s="16"/>
      <c r="BJ1038" s="17"/>
      <c r="BK1038" s="15"/>
      <c r="BL1038" s="130"/>
      <c r="BM1038" s="130"/>
      <c r="BN1038" s="130"/>
      <c r="BO1038" s="17"/>
      <c r="BP1038" s="11" t="str">
        <f t="shared" si="54"/>
        <v>Aderente</v>
      </c>
      <c r="BQ1038" s="18" t="str">
        <f>IF(OR(B1038="",E1038=""),"*",AX1038/O1038)</f>
        <v>*</v>
      </c>
      <c r="BR1038" s="18" t="str">
        <f>IF(OR(B1038="",E1038=""),"*",AZ1038/P1038)</f>
        <v>*</v>
      </c>
      <c r="BS1038" s="210" t="str">
        <f t="shared" si="55"/>
        <v/>
      </c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</row>
    <row r="1039" spans="1:122">
      <c r="A1039" s="45" t="str">
        <f t="shared" si="53"/>
        <v/>
      </c>
      <c r="B1039" s="102"/>
      <c r="C1039" s="134" t="str">
        <f>IF(BS_CONTROLE[[#This Row],[DATA]]="","",WEEKNUM(BS_CONTROLE[[#This Row],[DATA]]))</f>
        <v/>
      </c>
      <c r="D1039" s="104"/>
      <c r="E1039" s="126"/>
      <c r="F1039" s="142" t="str">
        <f>IF(D1039="","*",VLOOKUP(E1039,BS_ATIVIDADE[],3,FALSE))</f>
        <v>*</v>
      </c>
      <c r="G1039" s="106"/>
      <c r="H1039" s="106"/>
      <c r="I1039" s="105"/>
      <c r="J1039" s="105"/>
      <c r="K1039" s="105"/>
      <c r="L1039" s="127" t="str" cm="1">
        <f t="array" ref="L10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39" s="127" t="str" cm="1">
        <f t="array" ref="M10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39" s="106"/>
      <c r="O1039" s="106"/>
      <c r="P1039" s="105"/>
      <c r="Q1039" s="9" t="str">
        <f>IF(E1039=0, "*", IFERROR(_xlfn.XLOOKUP(E1039, BS_ATIVIDADE[ATIVIDADE], BS_ATIVIDADE[UNIDADE]), "*"))</f>
        <v>*</v>
      </c>
      <c r="R1039" s="128" t="str" cm="1">
        <f t="array" ref="R10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39" s="128" t="str" cm="1">
        <f t="array" ref="S10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39" s="10" t="str" cm="1">
        <f t="array" ref="T10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39" s="105"/>
      <c r="V1039" s="151"/>
      <c r="W1039" s="104"/>
      <c r="X1039" s="129"/>
      <c r="Y1039" s="104"/>
      <c r="Z1039" s="105"/>
      <c r="AA1039" s="103"/>
      <c r="AB1039" s="152"/>
      <c r="AC1039" s="107"/>
      <c r="AD1039" s="105"/>
      <c r="AE1039" s="105"/>
      <c r="AF1039" s="105"/>
      <c r="AG1039" s="14"/>
      <c r="AH1039" s="126" t="str">
        <f>IF(BS_CONTROLE[[#This Row],[Atividade]]=0, "-", BS_CONTROLE[[#This Row],[Atividade]])</f>
        <v>-</v>
      </c>
      <c r="AI1039" s="8" t="str">
        <f>IF(BS_CONTROLE[[#This Row],[Atividade]]=0, "-", BS_CONTROLE[[#This Row],[Atividade]])</f>
        <v>-</v>
      </c>
      <c r="AJ1039" s="30">
        <f>BS_CONTROLE[[#This Row],[Local - Partida]]</f>
        <v>0</v>
      </c>
      <c r="AK1039" s="30">
        <f>BS_CONTROLE[[#This Row],[Local - Encerramento]]</f>
        <v>0</v>
      </c>
      <c r="AL1039" s="105" t="str">
        <f>IF(BS_CONTROLE[[#This Row],[Entre - Estações]]=0, "-", BS_CONTROLE[[#This Row],[Entre - Estações]])</f>
        <v>-</v>
      </c>
      <c r="AM1039" s="105" t="str">
        <f>IF(BS_CONTROLE[[#This Row],[SB]]=0, "-", BS_CONTROLE[[#This Row],[SB]])</f>
        <v>-</v>
      </c>
      <c r="AN1039" s="105" t="str">
        <f>IF(BS_CONTROLE[[#This Row],[SUB]]=0, "-", BS_CONTROLE[[#This Row],[SUB]])</f>
        <v>-</v>
      </c>
      <c r="AO1039" s="105">
        <f>BS_CONTROLE[[#This Row],[KM - Inicio]]</f>
        <v>0</v>
      </c>
      <c r="AP1039" s="105">
        <f>BS_CONTROLE[[#This Row],[KM - Inicio]]</f>
        <v>0</v>
      </c>
      <c r="AQ1039" s="108"/>
      <c r="AR1039" s="108"/>
      <c r="AS1039" s="108"/>
      <c r="AT1039" s="135"/>
      <c r="AU1039" s="135"/>
      <c r="AV1039" s="13"/>
      <c r="AW1039" s="13"/>
      <c r="AX1039" s="176" t="str">
        <f>IF(D1039="","*",IFERROR(IF(ISODD(COUNT(AR1039:AW1039)),"ERRO",SUM((AS1039-AR1039),(AU1039-AT1039),(AW1039-AV1039))),"ERRO"))</f>
        <v>*</v>
      </c>
      <c r="AY1039" s="153"/>
      <c r="AZ1039" s="109"/>
      <c r="BA1039" s="9" t="str">
        <f>IFERROR(_xlfn.XLOOKUP(AH1039, BS_ATIVIDADE[ATIVIDADE],BS_ATIVIDADE[UNIDADE] ), "*")</f>
        <v>*</v>
      </c>
      <c r="BB1039" s="12" t="str" cm="1">
        <f t="array" ref="BB10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39" s="12" t="str" cm="1">
        <f t="array" ref="BC10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39" s="10" t="str" cm="1">
        <f t="array" ref="BD10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39" s="150"/>
      <c r="BF1039" s="15"/>
      <c r="BG1039" s="16"/>
      <c r="BH1039" s="16"/>
      <c r="BI1039" s="16"/>
      <c r="BJ1039" s="17"/>
      <c r="BK1039" s="15"/>
      <c r="BL1039" s="130"/>
      <c r="BM1039" s="130"/>
      <c r="BN1039" s="130"/>
      <c r="BO1039" s="17"/>
      <c r="BP1039" s="11" t="str">
        <f t="shared" si="54"/>
        <v>Aderente</v>
      </c>
      <c r="BQ1039" s="18" t="str">
        <f>IF(OR(B1039="",E1039=""),"*",AX1039/O1039)</f>
        <v>*</v>
      </c>
      <c r="BR1039" s="18" t="str">
        <f>IF(OR(B1039="",E1039=""),"*",AZ1039/P1039)</f>
        <v>*</v>
      </c>
      <c r="BS1039" s="210" t="str">
        <f t="shared" si="55"/>
        <v/>
      </c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</row>
    <row r="1040" spans="1:122">
      <c r="A1040" s="45" t="str">
        <f t="shared" si="53"/>
        <v/>
      </c>
      <c r="B1040" s="102"/>
      <c r="C1040" s="134" t="str">
        <f>IF(BS_CONTROLE[[#This Row],[DATA]]="","",WEEKNUM(BS_CONTROLE[[#This Row],[DATA]]))</f>
        <v/>
      </c>
      <c r="D1040" s="104"/>
      <c r="E1040" s="126"/>
      <c r="F1040" s="142" t="str">
        <f>IF(D1040="","*",VLOOKUP(E1040,BS_ATIVIDADE[],3,FALSE))</f>
        <v>*</v>
      </c>
      <c r="G1040" s="106"/>
      <c r="H1040" s="106"/>
      <c r="I1040" s="105"/>
      <c r="J1040" s="105"/>
      <c r="K1040" s="105"/>
      <c r="L1040" s="127" t="str" cm="1">
        <f t="array" ref="L10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0" s="127" t="str" cm="1">
        <f t="array" ref="M10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0" s="106"/>
      <c r="O1040" s="106"/>
      <c r="P1040" s="105"/>
      <c r="Q1040" s="9" t="str">
        <f>IF(E1040=0, "*", IFERROR(_xlfn.XLOOKUP(E1040, BS_ATIVIDADE[ATIVIDADE], BS_ATIVIDADE[UNIDADE]), "*"))</f>
        <v>*</v>
      </c>
      <c r="R1040" s="128" t="str" cm="1">
        <f t="array" ref="R10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0" s="128" t="str" cm="1">
        <f t="array" ref="S10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0" s="10" t="str" cm="1">
        <f t="array" ref="T10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0" s="105"/>
      <c r="V1040" s="151"/>
      <c r="W1040" s="104"/>
      <c r="X1040" s="129"/>
      <c r="Y1040" s="104"/>
      <c r="Z1040" s="105"/>
      <c r="AA1040" s="103"/>
      <c r="AB1040" s="152"/>
      <c r="AC1040" s="107"/>
      <c r="AD1040" s="105"/>
      <c r="AE1040" s="105"/>
      <c r="AF1040" s="105"/>
      <c r="AG1040" s="14"/>
      <c r="AH1040" s="126" t="str">
        <f>IF(BS_CONTROLE[[#This Row],[Atividade]]=0, "-", BS_CONTROLE[[#This Row],[Atividade]])</f>
        <v>-</v>
      </c>
      <c r="AI1040" s="8" t="str">
        <f>IF(BS_CONTROLE[[#This Row],[Atividade]]=0, "-", BS_CONTROLE[[#This Row],[Atividade]])</f>
        <v>-</v>
      </c>
      <c r="AJ1040" s="30">
        <f>BS_CONTROLE[[#This Row],[Local - Partida]]</f>
        <v>0</v>
      </c>
      <c r="AK1040" s="30">
        <f>BS_CONTROLE[[#This Row],[Local - Encerramento]]</f>
        <v>0</v>
      </c>
      <c r="AL1040" s="105" t="str">
        <f>IF(BS_CONTROLE[[#This Row],[Entre - Estações]]=0, "-", BS_CONTROLE[[#This Row],[Entre - Estações]])</f>
        <v>-</v>
      </c>
      <c r="AM1040" s="105" t="str">
        <f>IF(BS_CONTROLE[[#This Row],[SB]]=0, "-", BS_CONTROLE[[#This Row],[SB]])</f>
        <v>-</v>
      </c>
      <c r="AN1040" s="105" t="str">
        <f>IF(BS_CONTROLE[[#This Row],[SUB]]=0, "-", BS_CONTROLE[[#This Row],[SUB]])</f>
        <v>-</v>
      </c>
      <c r="AO1040" s="105">
        <f>BS_CONTROLE[[#This Row],[KM - Inicio]]</f>
        <v>0</v>
      </c>
      <c r="AP1040" s="105">
        <f>BS_CONTROLE[[#This Row],[KM - Inicio]]</f>
        <v>0</v>
      </c>
      <c r="AQ1040" s="108"/>
      <c r="AR1040" s="108"/>
      <c r="AS1040" s="108"/>
      <c r="AT1040" s="135"/>
      <c r="AU1040" s="135"/>
      <c r="AV1040" s="13"/>
      <c r="AW1040" s="13"/>
      <c r="AX1040" s="176" t="str">
        <f>IF(D1040="","*",IFERROR(IF(ISODD(COUNT(AR1040:AW1040)),"ERRO",SUM((AS1040-AR1040),(AU1040-AT1040),(AW1040-AV1040))),"ERRO"))</f>
        <v>*</v>
      </c>
      <c r="AY1040" s="153"/>
      <c r="AZ1040" s="109"/>
      <c r="BA1040" s="9" t="str">
        <f>IFERROR(_xlfn.XLOOKUP(AH1040, BS_ATIVIDADE[ATIVIDADE],BS_ATIVIDADE[UNIDADE] ), "*")</f>
        <v>*</v>
      </c>
      <c r="BB1040" s="12" t="str" cm="1">
        <f t="array" ref="BB10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0" s="12" t="str" cm="1">
        <f t="array" ref="BC10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0" s="10" t="str" cm="1">
        <f t="array" ref="BD10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0" s="150"/>
      <c r="BF1040" s="15"/>
      <c r="BG1040" s="16"/>
      <c r="BH1040" s="16"/>
      <c r="BI1040" s="16"/>
      <c r="BJ1040" s="17"/>
      <c r="BK1040" s="15"/>
      <c r="BL1040" s="130"/>
      <c r="BM1040" s="130"/>
      <c r="BN1040" s="130"/>
      <c r="BO1040" s="17"/>
      <c r="BP1040" s="11" t="str">
        <f t="shared" si="54"/>
        <v>Aderente</v>
      </c>
      <c r="BQ1040" s="18" t="str">
        <f>IF(OR(B1040="",E1040=""),"*",AX1040/O1040)</f>
        <v>*</v>
      </c>
      <c r="BR1040" s="18" t="str">
        <f>IF(OR(B1040="",E1040=""),"*",AZ1040/P1040)</f>
        <v>*</v>
      </c>
      <c r="BS1040" s="210" t="str">
        <f t="shared" si="55"/>
        <v/>
      </c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</row>
    <row r="1041" spans="1:122">
      <c r="A1041" s="45" t="str">
        <f t="shared" si="53"/>
        <v/>
      </c>
      <c r="B1041" s="102"/>
      <c r="C1041" s="134" t="str">
        <f>IF(BS_CONTROLE[[#This Row],[DATA]]="","",WEEKNUM(BS_CONTROLE[[#This Row],[DATA]]))</f>
        <v/>
      </c>
      <c r="D1041" s="104"/>
      <c r="E1041" s="126"/>
      <c r="F1041" s="142" t="str">
        <f>IF(D1041="","*",VLOOKUP(E1041,BS_ATIVIDADE[],3,FALSE))</f>
        <v>*</v>
      </c>
      <c r="G1041" s="106"/>
      <c r="H1041" s="106"/>
      <c r="I1041" s="105"/>
      <c r="J1041" s="105"/>
      <c r="K1041" s="105"/>
      <c r="L1041" s="127" t="str" cm="1">
        <f t="array" ref="L10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1" s="127" t="str" cm="1">
        <f t="array" ref="M10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1" s="106"/>
      <c r="O1041" s="106"/>
      <c r="P1041" s="105"/>
      <c r="Q1041" s="9" t="str">
        <f>IF(E1041=0, "*", IFERROR(_xlfn.XLOOKUP(E1041, BS_ATIVIDADE[ATIVIDADE], BS_ATIVIDADE[UNIDADE]), "*"))</f>
        <v>*</v>
      </c>
      <c r="R1041" s="128" t="str" cm="1">
        <f t="array" ref="R10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1" s="128" t="str" cm="1">
        <f t="array" ref="S10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1" s="10" t="str" cm="1">
        <f t="array" ref="T10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1" s="105"/>
      <c r="V1041" s="151"/>
      <c r="W1041" s="104"/>
      <c r="X1041" s="129"/>
      <c r="Y1041" s="104"/>
      <c r="Z1041" s="105"/>
      <c r="AA1041" s="103"/>
      <c r="AB1041" s="152"/>
      <c r="AC1041" s="107"/>
      <c r="AD1041" s="105"/>
      <c r="AE1041" s="105"/>
      <c r="AF1041" s="105"/>
      <c r="AG1041" s="14"/>
      <c r="AH1041" s="126" t="str">
        <f>IF(BS_CONTROLE[[#This Row],[Atividade]]=0, "-", BS_CONTROLE[[#This Row],[Atividade]])</f>
        <v>-</v>
      </c>
      <c r="AI1041" s="8" t="str">
        <f>IF(BS_CONTROLE[[#This Row],[Atividade]]=0, "-", BS_CONTROLE[[#This Row],[Atividade]])</f>
        <v>-</v>
      </c>
      <c r="AJ1041" s="30">
        <f>BS_CONTROLE[[#This Row],[Local - Partida]]</f>
        <v>0</v>
      </c>
      <c r="AK1041" s="30">
        <f>BS_CONTROLE[[#This Row],[Local - Encerramento]]</f>
        <v>0</v>
      </c>
      <c r="AL1041" s="105" t="str">
        <f>IF(BS_CONTROLE[[#This Row],[Entre - Estações]]=0, "-", BS_CONTROLE[[#This Row],[Entre - Estações]])</f>
        <v>-</v>
      </c>
      <c r="AM1041" s="105" t="str">
        <f>IF(BS_CONTROLE[[#This Row],[SB]]=0, "-", BS_CONTROLE[[#This Row],[SB]])</f>
        <v>-</v>
      </c>
      <c r="AN1041" s="105" t="str">
        <f>IF(BS_CONTROLE[[#This Row],[SUB]]=0, "-", BS_CONTROLE[[#This Row],[SUB]])</f>
        <v>-</v>
      </c>
      <c r="AO1041" s="105">
        <f>BS_CONTROLE[[#This Row],[KM - Inicio]]</f>
        <v>0</v>
      </c>
      <c r="AP1041" s="105">
        <f>BS_CONTROLE[[#This Row],[KM - Inicio]]</f>
        <v>0</v>
      </c>
      <c r="AQ1041" s="108"/>
      <c r="AR1041" s="108"/>
      <c r="AS1041" s="108"/>
      <c r="AT1041" s="135"/>
      <c r="AU1041" s="135"/>
      <c r="AV1041" s="13"/>
      <c r="AW1041" s="13"/>
      <c r="AX1041" s="176" t="str">
        <f>IF(D1041="","*",IFERROR(IF(ISODD(COUNT(AR1041:AW1041)),"ERRO",SUM((AS1041-AR1041),(AU1041-AT1041),(AW1041-AV1041))),"ERRO"))</f>
        <v>*</v>
      </c>
      <c r="AY1041" s="153"/>
      <c r="AZ1041" s="109"/>
      <c r="BA1041" s="9" t="str">
        <f>IFERROR(_xlfn.XLOOKUP(AH1041, BS_ATIVIDADE[ATIVIDADE],BS_ATIVIDADE[UNIDADE] ), "*")</f>
        <v>*</v>
      </c>
      <c r="BB1041" s="12" t="str" cm="1">
        <f t="array" ref="BB10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1" s="12" t="str" cm="1">
        <f t="array" ref="BC10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1" s="10" t="str" cm="1">
        <f t="array" ref="BD10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1" s="150"/>
      <c r="BF1041" s="15"/>
      <c r="BG1041" s="16"/>
      <c r="BH1041" s="16"/>
      <c r="BI1041" s="16"/>
      <c r="BJ1041" s="17"/>
      <c r="BK1041" s="15"/>
      <c r="BL1041" s="130"/>
      <c r="BM1041" s="130"/>
      <c r="BN1041" s="130"/>
      <c r="BO1041" s="17"/>
      <c r="BP1041" s="11" t="str">
        <f t="shared" si="54"/>
        <v>Aderente</v>
      </c>
      <c r="BQ1041" s="18" t="str">
        <f>IF(OR(B1041="",E1041=""),"*",AX1041/O1041)</f>
        <v>*</v>
      </c>
      <c r="BR1041" s="18" t="str">
        <f>IF(OR(B1041="",E1041=""),"*",AZ1041/P1041)</f>
        <v>*</v>
      </c>
      <c r="BS1041" s="210" t="str">
        <f t="shared" si="55"/>
        <v/>
      </c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</row>
    <row r="1042" spans="1:122">
      <c r="A1042" s="45" t="str">
        <f t="shared" si="53"/>
        <v/>
      </c>
      <c r="B1042" s="102"/>
      <c r="C1042" s="134" t="str">
        <f>IF(BS_CONTROLE[[#This Row],[DATA]]="","",WEEKNUM(BS_CONTROLE[[#This Row],[DATA]]))</f>
        <v/>
      </c>
      <c r="D1042" s="104"/>
      <c r="E1042" s="126"/>
      <c r="F1042" s="142" t="str">
        <f>IF(D1042="","*",VLOOKUP(E1042,BS_ATIVIDADE[],3,FALSE))</f>
        <v>*</v>
      </c>
      <c r="G1042" s="106"/>
      <c r="H1042" s="106"/>
      <c r="I1042" s="105"/>
      <c r="J1042" s="105"/>
      <c r="K1042" s="105"/>
      <c r="L1042" s="127" t="str" cm="1">
        <f t="array" ref="L10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2" s="127" t="str" cm="1">
        <f t="array" ref="M10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2" s="106"/>
      <c r="O1042" s="106"/>
      <c r="P1042" s="105"/>
      <c r="Q1042" s="9" t="str">
        <f>IF(E1042=0, "*", IFERROR(_xlfn.XLOOKUP(E1042, BS_ATIVIDADE[ATIVIDADE], BS_ATIVIDADE[UNIDADE]), "*"))</f>
        <v>*</v>
      </c>
      <c r="R1042" s="128" t="str" cm="1">
        <f t="array" ref="R10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2" s="128" t="str" cm="1">
        <f t="array" ref="S10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2" s="10" t="str" cm="1">
        <f t="array" ref="T10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2" s="105"/>
      <c r="V1042" s="151"/>
      <c r="W1042" s="104"/>
      <c r="X1042" s="129"/>
      <c r="Y1042" s="104"/>
      <c r="Z1042" s="105"/>
      <c r="AA1042" s="103"/>
      <c r="AB1042" s="152"/>
      <c r="AC1042" s="107"/>
      <c r="AD1042" s="105"/>
      <c r="AE1042" s="105"/>
      <c r="AF1042" s="105"/>
      <c r="AG1042" s="14"/>
      <c r="AH1042" s="126" t="str">
        <f>IF(BS_CONTROLE[[#This Row],[Atividade]]=0, "-", BS_CONTROLE[[#This Row],[Atividade]])</f>
        <v>-</v>
      </c>
      <c r="AI1042" s="8" t="str">
        <f>IF(BS_CONTROLE[[#This Row],[Atividade]]=0, "-", BS_CONTROLE[[#This Row],[Atividade]])</f>
        <v>-</v>
      </c>
      <c r="AJ1042" s="30">
        <f>BS_CONTROLE[[#This Row],[Local - Partida]]</f>
        <v>0</v>
      </c>
      <c r="AK1042" s="30">
        <f>BS_CONTROLE[[#This Row],[Local - Encerramento]]</f>
        <v>0</v>
      </c>
      <c r="AL1042" s="105" t="str">
        <f>IF(BS_CONTROLE[[#This Row],[Entre - Estações]]=0, "-", BS_CONTROLE[[#This Row],[Entre - Estações]])</f>
        <v>-</v>
      </c>
      <c r="AM1042" s="105" t="str">
        <f>IF(BS_CONTROLE[[#This Row],[SB]]=0, "-", BS_CONTROLE[[#This Row],[SB]])</f>
        <v>-</v>
      </c>
      <c r="AN1042" s="105" t="str">
        <f>IF(BS_CONTROLE[[#This Row],[SUB]]=0, "-", BS_CONTROLE[[#This Row],[SUB]])</f>
        <v>-</v>
      </c>
      <c r="AO1042" s="105">
        <f>BS_CONTROLE[[#This Row],[KM - Inicio]]</f>
        <v>0</v>
      </c>
      <c r="AP1042" s="105">
        <f>BS_CONTROLE[[#This Row],[KM - Inicio]]</f>
        <v>0</v>
      </c>
      <c r="AQ1042" s="108"/>
      <c r="AR1042" s="108"/>
      <c r="AS1042" s="108"/>
      <c r="AT1042" s="135"/>
      <c r="AU1042" s="135"/>
      <c r="AV1042" s="13"/>
      <c r="AW1042" s="13"/>
      <c r="AX1042" s="176" t="str">
        <f>IF(D1042="","*",IFERROR(IF(ISODD(COUNT(AR1042:AW1042)),"ERRO",SUM((AS1042-AR1042),(AU1042-AT1042),(AW1042-AV1042))),"ERRO"))</f>
        <v>*</v>
      </c>
      <c r="AY1042" s="153"/>
      <c r="AZ1042" s="109"/>
      <c r="BA1042" s="9" t="str">
        <f>IFERROR(_xlfn.XLOOKUP(AH1042, BS_ATIVIDADE[ATIVIDADE],BS_ATIVIDADE[UNIDADE] ), "*")</f>
        <v>*</v>
      </c>
      <c r="BB1042" s="12" t="str" cm="1">
        <f t="array" ref="BB10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2" s="12" t="str" cm="1">
        <f t="array" ref="BC10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2" s="10" t="str" cm="1">
        <f t="array" ref="BD10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2" s="150"/>
      <c r="BF1042" s="15"/>
      <c r="BG1042" s="16"/>
      <c r="BH1042" s="16"/>
      <c r="BI1042" s="16"/>
      <c r="BJ1042" s="17"/>
      <c r="BK1042" s="15"/>
      <c r="BL1042" s="130"/>
      <c r="BM1042" s="130"/>
      <c r="BN1042" s="130"/>
      <c r="BO1042" s="17"/>
      <c r="BP1042" s="11" t="str">
        <f t="shared" si="54"/>
        <v>Aderente</v>
      </c>
      <c r="BQ1042" s="18" t="str">
        <f>IF(OR(B1042="",E1042=""),"*",AX1042/O1042)</f>
        <v>*</v>
      </c>
      <c r="BR1042" s="18" t="str">
        <f>IF(OR(B1042="",E1042=""),"*",AZ1042/P1042)</f>
        <v>*</v>
      </c>
      <c r="BS1042" s="210" t="str">
        <f t="shared" si="55"/>
        <v/>
      </c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</row>
    <row r="1043" spans="1:122">
      <c r="A1043" s="45" t="str">
        <f t="shared" si="53"/>
        <v/>
      </c>
      <c r="B1043" s="102"/>
      <c r="C1043" s="134" t="str">
        <f>IF(BS_CONTROLE[[#This Row],[DATA]]="","",WEEKNUM(BS_CONTROLE[[#This Row],[DATA]]))</f>
        <v/>
      </c>
      <c r="D1043" s="104"/>
      <c r="E1043" s="126"/>
      <c r="F1043" s="142" t="str">
        <f>IF(D1043="","*",VLOOKUP(E1043,BS_ATIVIDADE[],3,FALSE))</f>
        <v>*</v>
      </c>
      <c r="G1043" s="106"/>
      <c r="H1043" s="106"/>
      <c r="I1043" s="105"/>
      <c r="J1043" s="105"/>
      <c r="K1043" s="105"/>
      <c r="L1043" s="127" t="str" cm="1">
        <f t="array" ref="L10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3" s="127" t="str" cm="1">
        <f t="array" ref="M10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3" s="106"/>
      <c r="O1043" s="106"/>
      <c r="P1043" s="105"/>
      <c r="Q1043" s="9" t="str">
        <f>IF(E1043=0, "*", IFERROR(_xlfn.XLOOKUP(E1043, BS_ATIVIDADE[ATIVIDADE], BS_ATIVIDADE[UNIDADE]), "*"))</f>
        <v>*</v>
      </c>
      <c r="R1043" s="128" t="str" cm="1">
        <f t="array" ref="R10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3" s="128" t="str" cm="1">
        <f t="array" ref="S10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3" s="10" t="str" cm="1">
        <f t="array" ref="T10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3" s="105"/>
      <c r="V1043" s="151"/>
      <c r="W1043" s="104"/>
      <c r="X1043" s="129"/>
      <c r="Y1043" s="104"/>
      <c r="Z1043" s="105"/>
      <c r="AA1043" s="103"/>
      <c r="AB1043" s="152"/>
      <c r="AC1043" s="107"/>
      <c r="AD1043" s="105"/>
      <c r="AE1043" s="105"/>
      <c r="AF1043" s="105"/>
      <c r="AG1043" s="14"/>
      <c r="AH1043" s="126" t="str">
        <f>IF(BS_CONTROLE[[#This Row],[Atividade]]=0, "-", BS_CONTROLE[[#This Row],[Atividade]])</f>
        <v>-</v>
      </c>
      <c r="AI1043" s="8" t="str">
        <f>IF(BS_CONTROLE[[#This Row],[Atividade]]=0, "-", BS_CONTROLE[[#This Row],[Atividade]])</f>
        <v>-</v>
      </c>
      <c r="AJ1043" s="30">
        <f>BS_CONTROLE[[#This Row],[Local - Partida]]</f>
        <v>0</v>
      </c>
      <c r="AK1043" s="30">
        <f>BS_CONTROLE[[#This Row],[Local - Encerramento]]</f>
        <v>0</v>
      </c>
      <c r="AL1043" s="105" t="str">
        <f>IF(BS_CONTROLE[[#This Row],[Entre - Estações]]=0, "-", BS_CONTROLE[[#This Row],[Entre - Estações]])</f>
        <v>-</v>
      </c>
      <c r="AM1043" s="105" t="str">
        <f>IF(BS_CONTROLE[[#This Row],[SB]]=0, "-", BS_CONTROLE[[#This Row],[SB]])</f>
        <v>-</v>
      </c>
      <c r="AN1043" s="105" t="str">
        <f>IF(BS_CONTROLE[[#This Row],[SUB]]=0, "-", BS_CONTROLE[[#This Row],[SUB]])</f>
        <v>-</v>
      </c>
      <c r="AO1043" s="105">
        <f>BS_CONTROLE[[#This Row],[KM - Inicio]]</f>
        <v>0</v>
      </c>
      <c r="AP1043" s="105">
        <f>BS_CONTROLE[[#This Row],[KM - Inicio]]</f>
        <v>0</v>
      </c>
      <c r="AQ1043" s="108"/>
      <c r="AR1043" s="108"/>
      <c r="AS1043" s="108"/>
      <c r="AT1043" s="135"/>
      <c r="AU1043" s="135"/>
      <c r="AV1043" s="13"/>
      <c r="AW1043" s="13"/>
      <c r="AX1043" s="176" t="str">
        <f>IF(D1043="","*",IFERROR(IF(ISODD(COUNT(AR1043:AW1043)),"ERRO",SUM((AS1043-AR1043),(AU1043-AT1043),(AW1043-AV1043))),"ERRO"))</f>
        <v>*</v>
      </c>
      <c r="AY1043" s="153"/>
      <c r="AZ1043" s="109"/>
      <c r="BA1043" s="9" t="str">
        <f>IFERROR(_xlfn.XLOOKUP(AH1043, BS_ATIVIDADE[ATIVIDADE],BS_ATIVIDADE[UNIDADE] ), "*")</f>
        <v>*</v>
      </c>
      <c r="BB1043" s="12" t="str" cm="1">
        <f t="array" ref="BB10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3" s="12" t="str" cm="1">
        <f t="array" ref="BC10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3" s="10" t="str" cm="1">
        <f t="array" ref="BD10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3" s="150"/>
      <c r="BF1043" s="15"/>
      <c r="BG1043" s="16"/>
      <c r="BH1043" s="16"/>
      <c r="BI1043" s="16"/>
      <c r="BJ1043" s="17"/>
      <c r="BK1043" s="15"/>
      <c r="BL1043" s="130"/>
      <c r="BM1043" s="130"/>
      <c r="BN1043" s="130"/>
      <c r="BO1043" s="17"/>
      <c r="BP1043" s="11" t="str">
        <f t="shared" si="54"/>
        <v>Aderente</v>
      </c>
      <c r="BQ1043" s="18" t="str">
        <f>IF(OR(B1043="",E1043=""),"*",AX1043/O1043)</f>
        <v>*</v>
      </c>
      <c r="BR1043" s="18" t="str">
        <f>IF(OR(B1043="",E1043=""),"*",AZ1043/P1043)</f>
        <v>*</v>
      </c>
      <c r="BS1043" s="210" t="str">
        <f t="shared" si="55"/>
        <v/>
      </c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</row>
    <row r="1044" spans="1:122">
      <c r="A1044" s="45" t="str">
        <f t="shared" si="53"/>
        <v/>
      </c>
      <c r="B1044" s="102"/>
      <c r="C1044" s="134" t="str">
        <f>IF(BS_CONTROLE[[#This Row],[DATA]]="","",WEEKNUM(BS_CONTROLE[[#This Row],[DATA]]))</f>
        <v/>
      </c>
      <c r="D1044" s="104"/>
      <c r="E1044" s="126"/>
      <c r="F1044" s="142" t="str">
        <f>IF(D1044="","*",VLOOKUP(E1044,BS_ATIVIDADE[],3,FALSE))</f>
        <v>*</v>
      </c>
      <c r="G1044" s="106"/>
      <c r="H1044" s="106"/>
      <c r="I1044" s="105"/>
      <c r="J1044" s="105"/>
      <c r="K1044" s="105"/>
      <c r="L1044" s="127" t="str" cm="1">
        <f t="array" ref="L10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4" s="127" t="str" cm="1">
        <f t="array" ref="M10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4" s="106"/>
      <c r="O1044" s="106"/>
      <c r="P1044" s="105"/>
      <c r="Q1044" s="9" t="str">
        <f>IF(E1044=0, "*", IFERROR(_xlfn.XLOOKUP(E1044, BS_ATIVIDADE[ATIVIDADE], BS_ATIVIDADE[UNIDADE]), "*"))</f>
        <v>*</v>
      </c>
      <c r="R1044" s="128" t="str" cm="1">
        <f t="array" ref="R10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4" s="128" t="str" cm="1">
        <f t="array" ref="S10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4" s="10" t="str" cm="1">
        <f t="array" ref="T10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4" s="105"/>
      <c r="V1044" s="151"/>
      <c r="W1044" s="104"/>
      <c r="X1044" s="129"/>
      <c r="Y1044" s="104"/>
      <c r="Z1044" s="105"/>
      <c r="AA1044" s="103"/>
      <c r="AB1044" s="152"/>
      <c r="AC1044" s="107"/>
      <c r="AD1044" s="105"/>
      <c r="AE1044" s="105"/>
      <c r="AF1044" s="105"/>
      <c r="AG1044" s="14"/>
      <c r="AH1044" s="126" t="str">
        <f>IF(BS_CONTROLE[[#This Row],[Atividade]]=0, "-", BS_CONTROLE[[#This Row],[Atividade]])</f>
        <v>-</v>
      </c>
      <c r="AI1044" s="8" t="str">
        <f>IF(BS_CONTROLE[[#This Row],[Atividade]]=0, "-", BS_CONTROLE[[#This Row],[Atividade]])</f>
        <v>-</v>
      </c>
      <c r="AJ1044" s="30">
        <f>BS_CONTROLE[[#This Row],[Local - Partida]]</f>
        <v>0</v>
      </c>
      <c r="AK1044" s="30">
        <f>BS_CONTROLE[[#This Row],[Local - Encerramento]]</f>
        <v>0</v>
      </c>
      <c r="AL1044" s="105" t="str">
        <f>IF(BS_CONTROLE[[#This Row],[Entre - Estações]]=0, "-", BS_CONTROLE[[#This Row],[Entre - Estações]])</f>
        <v>-</v>
      </c>
      <c r="AM1044" s="105" t="str">
        <f>IF(BS_CONTROLE[[#This Row],[SB]]=0, "-", BS_CONTROLE[[#This Row],[SB]])</f>
        <v>-</v>
      </c>
      <c r="AN1044" s="105" t="str">
        <f>IF(BS_CONTROLE[[#This Row],[SUB]]=0, "-", BS_CONTROLE[[#This Row],[SUB]])</f>
        <v>-</v>
      </c>
      <c r="AO1044" s="105">
        <f>BS_CONTROLE[[#This Row],[KM - Inicio]]</f>
        <v>0</v>
      </c>
      <c r="AP1044" s="105">
        <f>BS_CONTROLE[[#This Row],[KM - Inicio]]</f>
        <v>0</v>
      </c>
      <c r="AQ1044" s="108"/>
      <c r="AR1044" s="108"/>
      <c r="AS1044" s="108"/>
      <c r="AT1044" s="135"/>
      <c r="AU1044" s="135"/>
      <c r="AV1044" s="13"/>
      <c r="AW1044" s="13"/>
      <c r="AX1044" s="176" t="str">
        <f>IF(D1044="","*",IFERROR(IF(ISODD(COUNT(AR1044:AW1044)),"ERRO",SUM((AS1044-AR1044),(AU1044-AT1044),(AW1044-AV1044))),"ERRO"))</f>
        <v>*</v>
      </c>
      <c r="AY1044" s="153"/>
      <c r="AZ1044" s="109"/>
      <c r="BA1044" s="9" t="str">
        <f>IFERROR(_xlfn.XLOOKUP(AH1044, BS_ATIVIDADE[ATIVIDADE],BS_ATIVIDADE[UNIDADE] ), "*")</f>
        <v>*</v>
      </c>
      <c r="BB1044" s="12" t="str" cm="1">
        <f t="array" ref="BB10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4" s="12" t="str" cm="1">
        <f t="array" ref="BC10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4" s="10" t="str" cm="1">
        <f t="array" ref="BD10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4" s="150"/>
      <c r="BF1044" s="15"/>
      <c r="BG1044" s="16"/>
      <c r="BH1044" s="16"/>
      <c r="BI1044" s="16"/>
      <c r="BJ1044" s="17"/>
      <c r="BK1044" s="15"/>
      <c r="BL1044" s="130"/>
      <c r="BM1044" s="130"/>
      <c r="BN1044" s="130"/>
      <c r="BO1044" s="17"/>
      <c r="BP1044" s="11" t="str">
        <f t="shared" si="54"/>
        <v>Aderente</v>
      </c>
      <c r="BQ1044" s="18" t="str">
        <f>IF(OR(B1044="",E1044=""),"*",AX1044/O1044)</f>
        <v>*</v>
      </c>
      <c r="BR1044" s="18" t="str">
        <f>IF(OR(B1044="",E1044=""),"*",AZ1044/P1044)</f>
        <v>*</v>
      </c>
      <c r="BS1044" s="210" t="str">
        <f t="shared" si="55"/>
        <v/>
      </c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</row>
    <row r="1045" spans="1:122">
      <c r="A1045" s="45" t="str">
        <f t="shared" si="53"/>
        <v/>
      </c>
      <c r="B1045" s="102"/>
      <c r="C1045" s="134" t="str">
        <f>IF(BS_CONTROLE[[#This Row],[DATA]]="","",WEEKNUM(BS_CONTROLE[[#This Row],[DATA]]))</f>
        <v/>
      </c>
      <c r="D1045" s="104"/>
      <c r="E1045" s="126"/>
      <c r="F1045" s="142" t="str">
        <f>IF(D1045="","*",VLOOKUP(E1045,BS_ATIVIDADE[],3,FALSE))</f>
        <v>*</v>
      </c>
      <c r="G1045" s="106"/>
      <c r="H1045" s="106"/>
      <c r="I1045" s="105"/>
      <c r="J1045" s="105"/>
      <c r="K1045" s="105"/>
      <c r="L1045" s="127" t="str" cm="1">
        <f t="array" ref="L10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5" s="127" t="str" cm="1">
        <f t="array" ref="M10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5" s="106"/>
      <c r="O1045" s="106"/>
      <c r="P1045" s="105"/>
      <c r="Q1045" s="9" t="str">
        <f>IF(E1045=0, "*", IFERROR(_xlfn.XLOOKUP(E1045, BS_ATIVIDADE[ATIVIDADE], BS_ATIVIDADE[UNIDADE]), "*"))</f>
        <v>*</v>
      </c>
      <c r="R1045" s="128" t="str" cm="1">
        <f t="array" ref="R10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5" s="128" t="str" cm="1">
        <f t="array" ref="S10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5" s="10" t="str" cm="1">
        <f t="array" ref="T10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5" s="105"/>
      <c r="V1045" s="151"/>
      <c r="W1045" s="104"/>
      <c r="X1045" s="129"/>
      <c r="Y1045" s="104"/>
      <c r="Z1045" s="105"/>
      <c r="AA1045" s="103"/>
      <c r="AB1045" s="152"/>
      <c r="AC1045" s="107"/>
      <c r="AD1045" s="105"/>
      <c r="AE1045" s="105"/>
      <c r="AF1045" s="105"/>
      <c r="AG1045" s="14"/>
      <c r="AH1045" s="126" t="str">
        <f>IF(BS_CONTROLE[[#This Row],[Atividade]]=0, "-", BS_CONTROLE[[#This Row],[Atividade]])</f>
        <v>-</v>
      </c>
      <c r="AI1045" s="8" t="str">
        <f>IF(BS_CONTROLE[[#This Row],[Atividade]]=0, "-", BS_CONTROLE[[#This Row],[Atividade]])</f>
        <v>-</v>
      </c>
      <c r="AJ1045" s="30">
        <f>BS_CONTROLE[[#This Row],[Local - Partida]]</f>
        <v>0</v>
      </c>
      <c r="AK1045" s="30">
        <f>BS_CONTROLE[[#This Row],[Local - Encerramento]]</f>
        <v>0</v>
      </c>
      <c r="AL1045" s="105" t="str">
        <f>IF(BS_CONTROLE[[#This Row],[Entre - Estações]]=0, "-", BS_CONTROLE[[#This Row],[Entre - Estações]])</f>
        <v>-</v>
      </c>
      <c r="AM1045" s="105" t="str">
        <f>IF(BS_CONTROLE[[#This Row],[SB]]=0, "-", BS_CONTROLE[[#This Row],[SB]])</f>
        <v>-</v>
      </c>
      <c r="AN1045" s="105" t="str">
        <f>IF(BS_CONTROLE[[#This Row],[SUB]]=0, "-", BS_CONTROLE[[#This Row],[SUB]])</f>
        <v>-</v>
      </c>
      <c r="AO1045" s="105">
        <f>BS_CONTROLE[[#This Row],[KM - Inicio]]</f>
        <v>0</v>
      </c>
      <c r="AP1045" s="105">
        <f>BS_CONTROLE[[#This Row],[KM - Inicio]]</f>
        <v>0</v>
      </c>
      <c r="AQ1045" s="108"/>
      <c r="AR1045" s="108"/>
      <c r="AS1045" s="108"/>
      <c r="AT1045" s="135"/>
      <c r="AU1045" s="135"/>
      <c r="AV1045" s="13"/>
      <c r="AW1045" s="13"/>
      <c r="AX1045" s="176" t="str">
        <f>IF(D1045="","*",IFERROR(IF(ISODD(COUNT(AR1045:AW1045)),"ERRO",SUM((AS1045-AR1045),(AU1045-AT1045),(AW1045-AV1045))),"ERRO"))</f>
        <v>*</v>
      </c>
      <c r="AY1045" s="153"/>
      <c r="AZ1045" s="109"/>
      <c r="BA1045" s="9" t="str">
        <f>IFERROR(_xlfn.XLOOKUP(AH1045, BS_ATIVIDADE[ATIVIDADE],BS_ATIVIDADE[UNIDADE] ), "*")</f>
        <v>*</v>
      </c>
      <c r="BB1045" s="12" t="str" cm="1">
        <f t="array" ref="BB10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5" s="12" t="str" cm="1">
        <f t="array" ref="BC10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5" s="10" t="str" cm="1">
        <f t="array" ref="BD10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5" s="150"/>
      <c r="BF1045" s="15"/>
      <c r="BG1045" s="16"/>
      <c r="BH1045" s="16"/>
      <c r="BI1045" s="16"/>
      <c r="BJ1045" s="17"/>
      <c r="BK1045" s="15"/>
      <c r="BL1045" s="130"/>
      <c r="BM1045" s="130"/>
      <c r="BN1045" s="130"/>
      <c r="BO1045" s="17"/>
      <c r="BP1045" s="11" t="str">
        <f t="shared" si="54"/>
        <v>Aderente</v>
      </c>
      <c r="BQ1045" s="18" t="str">
        <f>IF(OR(B1045="",E1045=""),"*",AX1045/O1045)</f>
        <v>*</v>
      </c>
      <c r="BR1045" s="18" t="str">
        <f>IF(OR(B1045="",E1045=""),"*",AZ1045/P1045)</f>
        <v>*</v>
      </c>
      <c r="BS1045" s="210" t="str">
        <f t="shared" si="55"/>
        <v/>
      </c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</row>
    <row r="1046" spans="1:122">
      <c r="A1046" s="45" t="str">
        <f t="shared" si="53"/>
        <v/>
      </c>
      <c r="B1046" s="102"/>
      <c r="C1046" s="134" t="str">
        <f>IF(BS_CONTROLE[[#This Row],[DATA]]="","",WEEKNUM(BS_CONTROLE[[#This Row],[DATA]]))</f>
        <v/>
      </c>
      <c r="D1046" s="104"/>
      <c r="E1046" s="126"/>
      <c r="F1046" s="142" t="str">
        <f>IF(D1046="","*",VLOOKUP(E1046,BS_ATIVIDADE[],3,FALSE))</f>
        <v>*</v>
      </c>
      <c r="G1046" s="106"/>
      <c r="H1046" s="106"/>
      <c r="I1046" s="105"/>
      <c r="J1046" s="105"/>
      <c r="K1046" s="105"/>
      <c r="L1046" s="127" t="str" cm="1">
        <f t="array" ref="L10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6" s="127" t="str" cm="1">
        <f t="array" ref="M10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6" s="106"/>
      <c r="O1046" s="106"/>
      <c r="P1046" s="105"/>
      <c r="Q1046" s="9" t="str">
        <f>IF(E1046=0, "*", IFERROR(_xlfn.XLOOKUP(E1046, BS_ATIVIDADE[ATIVIDADE], BS_ATIVIDADE[UNIDADE]), "*"))</f>
        <v>*</v>
      </c>
      <c r="R1046" s="128" t="str" cm="1">
        <f t="array" ref="R10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6" s="128" t="str" cm="1">
        <f t="array" ref="S10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6" s="10" t="str" cm="1">
        <f t="array" ref="T10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6" s="105"/>
      <c r="V1046" s="151"/>
      <c r="W1046" s="104"/>
      <c r="X1046" s="129"/>
      <c r="Y1046" s="104"/>
      <c r="Z1046" s="105"/>
      <c r="AA1046" s="103"/>
      <c r="AB1046" s="152"/>
      <c r="AC1046" s="107"/>
      <c r="AD1046" s="105"/>
      <c r="AE1046" s="105"/>
      <c r="AF1046" s="105"/>
      <c r="AG1046" s="14"/>
      <c r="AH1046" s="126" t="str">
        <f>IF(BS_CONTROLE[[#This Row],[Atividade]]=0, "-", BS_CONTROLE[[#This Row],[Atividade]])</f>
        <v>-</v>
      </c>
      <c r="AI1046" s="8" t="str">
        <f>IF(BS_CONTROLE[[#This Row],[Atividade]]=0, "-", BS_CONTROLE[[#This Row],[Atividade]])</f>
        <v>-</v>
      </c>
      <c r="AJ1046" s="30">
        <f>BS_CONTROLE[[#This Row],[Local - Partida]]</f>
        <v>0</v>
      </c>
      <c r="AK1046" s="30">
        <f>BS_CONTROLE[[#This Row],[Local - Encerramento]]</f>
        <v>0</v>
      </c>
      <c r="AL1046" s="105" t="str">
        <f>IF(BS_CONTROLE[[#This Row],[Entre - Estações]]=0, "-", BS_CONTROLE[[#This Row],[Entre - Estações]])</f>
        <v>-</v>
      </c>
      <c r="AM1046" s="105" t="str">
        <f>IF(BS_CONTROLE[[#This Row],[SB]]=0, "-", BS_CONTROLE[[#This Row],[SB]])</f>
        <v>-</v>
      </c>
      <c r="AN1046" s="105" t="str">
        <f>IF(BS_CONTROLE[[#This Row],[SUB]]=0, "-", BS_CONTROLE[[#This Row],[SUB]])</f>
        <v>-</v>
      </c>
      <c r="AO1046" s="105">
        <f>BS_CONTROLE[[#This Row],[KM - Inicio]]</f>
        <v>0</v>
      </c>
      <c r="AP1046" s="105">
        <f>BS_CONTROLE[[#This Row],[KM - Inicio]]</f>
        <v>0</v>
      </c>
      <c r="AQ1046" s="108"/>
      <c r="AR1046" s="108"/>
      <c r="AS1046" s="108"/>
      <c r="AT1046" s="135"/>
      <c r="AU1046" s="135"/>
      <c r="AV1046" s="13"/>
      <c r="AW1046" s="13"/>
      <c r="AX1046" s="176" t="str">
        <f>IF(D1046="","*",IFERROR(IF(ISODD(COUNT(AR1046:AW1046)),"ERRO",SUM((AS1046-AR1046),(AU1046-AT1046),(AW1046-AV1046))),"ERRO"))</f>
        <v>*</v>
      </c>
      <c r="AY1046" s="153"/>
      <c r="AZ1046" s="109"/>
      <c r="BA1046" s="9" t="str">
        <f>IFERROR(_xlfn.XLOOKUP(AH1046, BS_ATIVIDADE[ATIVIDADE],BS_ATIVIDADE[UNIDADE] ), "*")</f>
        <v>*</v>
      </c>
      <c r="BB1046" s="12" t="str" cm="1">
        <f t="array" ref="BB10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6" s="12" t="str" cm="1">
        <f t="array" ref="BC10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6" s="10" t="str" cm="1">
        <f t="array" ref="BD10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6" s="150"/>
      <c r="BF1046" s="15"/>
      <c r="BG1046" s="16"/>
      <c r="BH1046" s="16"/>
      <c r="BI1046" s="16"/>
      <c r="BJ1046" s="17"/>
      <c r="BK1046" s="15"/>
      <c r="BL1046" s="130"/>
      <c r="BM1046" s="130"/>
      <c r="BN1046" s="130"/>
      <c r="BO1046" s="17"/>
      <c r="BP1046" s="11" t="str">
        <f t="shared" si="54"/>
        <v>Aderente</v>
      </c>
      <c r="BQ1046" s="18" t="str">
        <f>IF(OR(B1046="",E1046=""),"*",AX1046/O1046)</f>
        <v>*</v>
      </c>
      <c r="BR1046" s="18" t="str">
        <f>IF(OR(B1046="",E1046=""),"*",AZ1046/P1046)</f>
        <v>*</v>
      </c>
      <c r="BS1046" s="210" t="str">
        <f t="shared" si="55"/>
        <v/>
      </c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</row>
    <row r="1047" spans="1:122">
      <c r="A1047" s="45" t="str">
        <f t="shared" si="53"/>
        <v/>
      </c>
      <c r="B1047" s="102"/>
      <c r="C1047" s="134" t="str">
        <f>IF(BS_CONTROLE[[#This Row],[DATA]]="","",WEEKNUM(BS_CONTROLE[[#This Row],[DATA]]))</f>
        <v/>
      </c>
      <c r="D1047" s="104"/>
      <c r="E1047" s="126"/>
      <c r="F1047" s="142" t="str">
        <f>IF(D1047="","*",VLOOKUP(E1047,BS_ATIVIDADE[],3,FALSE))</f>
        <v>*</v>
      </c>
      <c r="G1047" s="106"/>
      <c r="H1047" s="106"/>
      <c r="I1047" s="105"/>
      <c r="J1047" s="105"/>
      <c r="K1047" s="105"/>
      <c r="L1047" s="127" t="str" cm="1">
        <f t="array" ref="L10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7" s="127" t="str" cm="1">
        <f t="array" ref="M10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7" s="106"/>
      <c r="O1047" s="106"/>
      <c r="P1047" s="105"/>
      <c r="Q1047" s="9" t="str">
        <f>IF(E1047=0, "*", IFERROR(_xlfn.XLOOKUP(E1047, BS_ATIVIDADE[ATIVIDADE], BS_ATIVIDADE[UNIDADE]), "*"))</f>
        <v>*</v>
      </c>
      <c r="R1047" s="128" t="str" cm="1">
        <f t="array" ref="R10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7" s="128" t="str" cm="1">
        <f t="array" ref="S10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7" s="10" t="str" cm="1">
        <f t="array" ref="T10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7" s="105"/>
      <c r="V1047" s="151"/>
      <c r="W1047" s="104"/>
      <c r="X1047" s="129"/>
      <c r="Y1047" s="104"/>
      <c r="Z1047" s="105"/>
      <c r="AA1047" s="103"/>
      <c r="AB1047" s="152"/>
      <c r="AC1047" s="107"/>
      <c r="AD1047" s="105"/>
      <c r="AE1047" s="105"/>
      <c r="AF1047" s="105"/>
      <c r="AG1047" s="14"/>
      <c r="AH1047" s="126" t="str">
        <f>IF(BS_CONTROLE[[#This Row],[Atividade]]=0, "-", BS_CONTROLE[[#This Row],[Atividade]])</f>
        <v>-</v>
      </c>
      <c r="AI1047" s="8" t="str">
        <f>IF(BS_CONTROLE[[#This Row],[Atividade]]=0, "-", BS_CONTROLE[[#This Row],[Atividade]])</f>
        <v>-</v>
      </c>
      <c r="AJ1047" s="30">
        <f>BS_CONTROLE[[#This Row],[Local - Partida]]</f>
        <v>0</v>
      </c>
      <c r="AK1047" s="30">
        <f>BS_CONTROLE[[#This Row],[Local - Encerramento]]</f>
        <v>0</v>
      </c>
      <c r="AL1047" s="105" t="str">
        <f>IF(BS_CONTROLE[[#This Row],[Entre - Estações]]=0, "-", BS_CONTROLE[[#This Row],[Entre - Estações]])</f>
        <v>-</v>
      </c>
      <c r="AM1047" s="105" t="str">
        <f>IF(BS_CONTROLE[[#This Row],[SB]]=0, "-", BS_CONTROLE[[#This Row],[SB]])</f>
        <v>-</v>
      </c>
      <c r="AN1047" s="105" t="str">
        <f>IF(BS_CONTROLE[[#This Row],[SUB]]=0, "-", BS_CONTROLE[[#This Row],[SUB]])</f>
        <v>-</v>
      </c>
      <c r="AO1047" s="105">
        <f>BS_CONTROLE[[#This Row],[KM - Inicio]]</f>
        <v>0</v>
      </c>
      <c r="AP1047" s="105">
        <f>BS_CONTROLE[[#This Row],[KM - Inicio]]</f>
        <v>0</v>
      </c>
      <c r="AQ1047" s="108"/>
      <c r="AR1047" s="108"/>
      <c r="AS1047" s="108"/>
      <c r="AT1047" s="135"/>
      <c r="AU1047" s="135"/>
      <c r="AV1047" s="13"/>
      <c r="AW1047" s="13"/>
      <c r="AX1047" s="176" t="str">
        <f>IF(D1047="","*",IFERROR(IF(ISODD(COUNT(AR1047:AW1047)),"ERRO",SUM((AS1047-AR1047),(AU1047-AT1047),(AW1047-AV1047))),"ERRO"))</f>
        <v>*</v>
      </c>
      <c r="AY1047" s="153"/>
      <c r="AZ1047" s="109"/>
      <c r="BA1047" s="9" t="str">
        <f>IFERROR(_xlfn.XLOOKUP(AH1047, BS_ATIVIDADE[ATIVIDADE],BS_ATIVIDADE[UNIDADE] ), "*")</f>
        <v>*</v>
      </c>
      <c r="BB1047" s="12" t="str" cm="1">
        <f t="array" ref="BB10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7" s="12" t="str" cm="1">
        <f t="array" ref="BC10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7" s="10" t="str" cm="1">
        <f t="array" ref="BD10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7" s="150"/>
      <c r="BF1047" s="15"/>
      <c r="BG1047" s="16"/>
      <c r="BH1047" s="16"/>
      <c r="BI1047" s="16"/>
      <c r="BJ1047" s="17"/>
      <c r="BK1047" s="15"/>
      <c r="BL1047" s="130"/>
      <c r="BM1047" s="130"/>
      <c r="BN1047" s="130"/>
      <c r="BO1047" s="17"/>
      <c r="BP1047" s="11" t="str">
        <f t="shared" si="54"/>
        <v>Aderente</v>
      </c>
      <c r="BQ1047" s="18" t="str">
        <f>IF(OR(B1047="",E1047=""),"*",AX1047/O1047)</f>
        <v>*</v>
      </c>
      <c r="BR1047" s="18" t="str">
        <f>IF(OR(B1047="",E1047=""),"*",AZ1047/P1047)</f>
        <v>*</v>
      </c>
      <c r="BS1047" s="210" t="str">
        <f t="shared" si="55"/>
        <v/>
      </c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</row>
    <row r="1048" spans="1:122">
      <c r="A1048" s="45" t="str">
        <f t="shared" si="53"/>
        <v/>
      </c>
      <c r="B1048" s="102"/>
      <c r="C1048" s="134" t="str">
        <f>IF(BS_CONTROLE[[#This Row],[DATA]]="","",WEEKNUM(BS_CONTROLE[[#This Row],[DATA]]))</f>
        <v/>
      </c>
      <c r="D1048" s="104"/>
      <c r="E1048" s="126"/>
      <c r="F1048" s="142" t="str">
        <f>IF(D1048="","*",VLOOKUP(E1048,BS_ATIVIDADE[],3,FALSE))</f>
        <v>*</v>
      </c>
      <c r="G1048" s="106"/>
      <c r="H1048" s="106"/>
      <c r="I1048" s="105"/>
      <c r="J1048" s="105"/>
      <c r="K1048" s="105"/>
      <c r="L1048" s="127" t="str" cm="1">
        <f t="array" ref="L10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8" s="127" t="str" cm="1">
        <f t="array" ref="M10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8" s="106"/>
      <c r="O1048" s="106"/>
      <c r="P1048" s="105"/>
      <c r="Q1048" s="9" t="str">
        <f>IF(E1048=0, "*", IFERROR(_xlfn.XLOOKUP(E1048, BS_ATIVIDADE[ATIVIDADE], BS_ATIVIDADE[UNIDADE]), "*"))</f>
        <v>*</v>
      </c>
      <c r="R1048" s="128" t="str" cm="1">
        <f t="array" ref="R10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8" s="128" t="str" cm="1">
        <f t="array" ref="S10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8" s="10" t="str" cm="1">
        <f t="array" ref="T10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8" s="105"/>
      <c r="V1048" s="151"/>
      <c r="W1048" s="104"/>
      <c r="X1048" s="129"/>
      <c r="Y1048" s="104"/>
      <c r="Z1048" s="105"/>
      <c r="AA1048" s="103"/>
      <c r="AB1048" s="152"/>
      <c r="AC1048" s="107"/>
      <c r="AD1048" s="105"/>
      <c r="AE1048" s="105"/>
      <c r="AF1048" s="105"/>
      <c r="AG1048" s="14"/>
      <c r="AH1048" s="126" t="str">
        <f>IF(BS_CONTROLE[[#This Row],[Atividade]]=0, "-", BS_CONTROLE[[#This Row],[Atividade]])</f>
        <v>-</v>
      </c>
      <c r="AI1048" s="8" t="str">
        <f>IF(BS_CONTROLE[[#This Row],[Atividade]]=0, "-", BS_CONTROLE[[#This Row],[Atividade]])</f>
        <v>-</v>
      </c>
      <c r="AJ1048" s="30">
        <f>BS_CONTROLE[[#This Row],[Local - Partida]]</f>
        <v>0</v>
      </c>
      <c r="AK1048" s="30">
        <f>BS_CONTROLE[[#This Row],[Local - Encerramento]]</f>
        <v>0</v>
      </c>
      <c r="AL1048" s="105" t="str">
        <f>IF(BS_CONTROLE[[#This Row],[Entre - Estações]]=0, "-", BS_CONTROLE[[#This Row],[Entre - Estações]])</f>
        <v>-</v>
      </c>
      <c r="AM1048" s="105" t="str">
        <f>IF(BS_CONTROLE[[#This Row],[SB]]=0, "-", BS_CONTROLE[[#This Row],[SB]])</f>
        <v>-</v>
      </c>
      <c r="AN1048" s="105" t="str">
        <f>IF(BS_CONTROLE[[#This Row],[SUB]]=0, "-", BS_CONTROLE[[#This Row],[SUB]])</f>
        <v>-</v>
      </c>
      <c r="AO1048" s="105">
        <f>BS_CONTROLE[[#This Row],[KM - Inicio]]</f>
        <v>0</v>
      </c>
      <c r="AP1048" s="105">
        <f>BS_CONTROLE[[#This Row],[KM - Inicio]]</f>
        <v>0</v>
      </c>
      <c r="AQ1048" s="108"/>
      <c r="AR1048" s="108"/>
      <c r="AS1048" s="108"/>
      <c r="AT1048" s="135"/>
      <c r="AU1048" s="135"/>
      <c r="AV1048" s="13"/>
      <c r="AW1048" s="13"/>
      <c r="AX1048" s="176" t="str">
        <f>IF(D1048="","*",IFERROR(IF(ISODD(COUNT(AR1048:AW1048)),"ERRO",SUM((AS1048-AR1048),(AU1048-AT1048),(AW1048-AV1048))),"ERRO"))</f>
        <v>*</v>
      </c>
      <c r="AY1048" s="153"/>
      <c r="AZ1048" s="109"/>
      <c r="BA1048" s="9" t="str">
        <f>IFERROR(_xlfn.XLOOKUP(AH1048, BS_ATIVIDADE[ATIVIDADE],BS_ATIVIDADE[UNIDADE] ), "*")</f>
        <v>*</v>
      </c>
      <c r="BB1048" s="12" t="str" cm="1">
        <f t="array" ref="BB10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8" s="12" t="str" cm="1">
        <f t="array" ref="BC10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8" s="10" t="str" cm="1">
        <f t="array" ref="BD10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8" s="150"/>
      <c r="BF1048" s="15"/>
      <c r="BG1048" s="16"/>
      <c r="BH1048" s="16"/>
      <c r="BI1048" s="16"/>
      <c r="BJ1048" s="17"/>
      <c r="BK1048" s="15"/>
      <c r="BL1048" s="130"/>
      <c r="BM1048" s="130"/>
      <c r="BN1048" s="130"/>
      <c r="BO1048" s="17"/>
      <c r="BP1048" s="11" t="str">
        <f t="shared" si="54"/>
        <v>Aderente</v>
      </c>
      <c r="BQ1048" s="18" t="str">
        <f>IF(OR(B1048="",E1048=""),"*",AX1048/O1048)</f>
        <v>*</v>
      </c>
      <c r="BR1048" s="18" t="str">
        <f>IF(OR(B1048="",E1048=""),"*",AZ1048/P1048)</f>
        <v>*</v>
      </c>
      <c r="BS1048" s="210" t="str">
        <f t="shared" si="55"/>
        <v/>
      </c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</row>
    <row r="1049" spans="1:122">
      <c r="A1049" s="45" t="str">
        <f t="shared" si="53"/>
        <v/>
      </c>
      <c r="B1049" s="102"/>
      <c r="C1049" s="134" t="str">
        <f>IF(BS_CONTROLE[[#This Row],[DATA]]="","",WEEKNUM(BS_CONTROLE[[#This Row],[DATA]]))</f>
        <v/>
      </c>
      <c r="D1049" s="104"/>
      <c r="E1049" s="126"/>
      <c r="F1049" s="142" t="str">
        <f>IF(D1049="","*",VLOOKUP(E1049,BS_ATIVIDADE[],3,FALSE))</f>
        <v>*</v>
      </c>
      <c r="G1049" s="106"/>
      <c r="H1049" s="106"/>
      <c r="I1049" s="105"/>
      <c r="J1049" s="105"/>
      <c r="K1049" s="105"/>
      <c r="L1049" s="127" t="str" cm="1">
        <f t="array" ref="L10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49" s="127" t="str" cm="1">
        <f t="array" ref="M10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49" s="106"/>
      <c r="O1049" s="106"/>
      <c r="P1049" s="105"/>
      <c r="Q1049" s="9" t="str">
        <f>IF(E1049=0, "*", IFERROR(_xlfn.XLOOKUP(E1049, BS_ATIVIDADE[ATIVIDADE], BS_ATIVIDADE[UNIDADE]), "*"))</f>
        <v>*</v>
      </c>
      <c r="R1049" s="128" t="str" cm="1">
        <f t="array" ref="R10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49" s="128" t="str" cm="1">
        <f t="array" ref="S10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49" s="10" t="str" cm="1">
        <f t="array" ref="T10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49" s="105"/>
      <c r="V1049" s="151"/>
      <c r="W1049" s="104"/>
      <c r="X1049" s="129"/>
      <c r="Y1049" s="104"/>
      <c r="Z1049" s="105"/>
      <c r="AA1049" s="103"/>
      <c r="AB1049" s="152"/>
      <c r="AC1049" s="107"/>
      <c r="AD1049" s="105"/>
      <c r="AE1049" s="105"/>
      <c r="AF1049" s="105"/>
      <c r="AG1049" s="14"/>
      <c r="AH1049" s="126" t="str">
        <f>IF(BS_CONTROLE[[#This Row],[Atividade]]=0, "-", BS_CONTROLE[[#This Row],[Atividade]])</f>
        <v>-</v>
      </c>
      <c r="AI1049" s="8" t="str">
        <f>IF(BS_CONTROLE[[#This Row],[Atividade]]=0, "-", BS_CONTROLE[[#This Row],[Atividade]])</f>
        <v>-</v>
      </c>
      <c r="AJ1049" s="30">
        <f>BS_CONTROLE[[#This Row],[Local - Partida]]</f>
        <v>0</v>
      </c>
      <c r="AK1049" s="30">
        <f>BS_CONTROLE[[#This Row],[Local - Encerramento]]</f>
        <v>0</v>
      </c>
      <c r="AL1049" s="105" t="str">
        <f>IF(BS_CONTROLE[[#This Row],[Entre - Estações]]=0, "-", BS_CONTROLE[[#This Row],[Entre - Estações]])</f>
        <v>-</v>
      </c>
      <c r="AM1049" s="105" t="str">
        <f>IF(BS_CONTROLE[[#This Row],[SB]]=0, "-", BS_CONTROLE[[#This Row],[SB]])</f>
        <v>-</v>
      </c>
      <c r="AN1049" s="105" t="str">
        <f>IF(BS_CONTROLE[[#This Row],[SUB]]=0, "-", BS_CONTROLE[[#This Row],[SUB]])</f>
        <v>-</v>
      </c>
      <c r="AO1049" s="105">
        <f>BS_CONTROLE[[#This Row],[KM - Inicio]]</f>
        <v>0</v>
      </c>
      <c r="AP1049" s="105">
        <f>BS_CONTROLE[[#This Row],[KM - Inicio]]</f>
        <v>0</v>
      </c>
      <c r="AQ1049" s="108"/>
      <c r="AR1049" s="108"/>
      <c r="AS1049" s="108"/>
      <c r="AT1049" s="135"/>
      <c r="AU1049" s="135"/>
      <c r="AV1049" s="13"/>
      <c r="AW1049" s="13"/>
      <c r="AX1049" s="176" t="str">
        <f>IF(D1049="","*",IFERROR(IF(ISODD(COUNT(AR1049:AW1049)),"ERRO",SUM((AS1049-AR1049),(AU1049-AT1049),(AW1049-AV1049))),"ERRO"))</f>
        <v>*</v>
      </c>
      <c r="AY1049" s="153"/>
      <c r="AZ1049" s="109"/>
      <c r="BA1049" s="9" t="str">
        <f>IFERROR(_xlfn.XLOOKUP(AH1049, BS_ATIVIDADE[ATIVIDADE],BS_ATIVIDADE[UNIDADE] ), "*")</f>
        <v>*</v>
      </c>
      <c r="BB1049" s="12" t="str" cm="1">
        <f t="array" ref="BB10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49" s="12" t="str" cm="1">
        <f t="array" ref="BC10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49" s="10" t="str" cm="1">
        <f t="array" ref="BD10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49" s="150"/>
      <c r="BF1049" s="15"/>
      <c r="BG1049" s="16"/>
      <c r="BH1049" s="16"/>
      <c r="BI1049" s="16"/>
      <c r="BJ1049" s="17"/>
      <c r="BK1049" s="15"/>
      <c r="BL1049" s="130"/>
      <c r="BM1049" s="130"/>
      <c r="BN1049" s="130"/>
      <c r="BO1049" s="17"/>
      <c r="BP1049" s="11" t="str">
        <f t="shared" si="54"/>
        <v>Aderente</v>
      </c>
      <c r="BQ1049" s="18" t="str">
        <f>IF(OR(B1049="",E1049=""),"*",AX1049/O1049)</f>
        <v>*</v>
      </c>
      <c r="BR1049" s="18" t="str">
        <f>IF(OR(B1049="",E1049=""),"*",AZ1049/P1049)</f>
        <v>*</v>
      </c>
      <c r="BS1049" s="210" t="str">
        <f t="shared" si="55"/>
        <v/>
      </c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</row>
    <row r="1050" spans="1:122">
      <c r="A1050" s="45" t="str">
        <f t="shared" si="53"/>
        <v/>
      </c>
      <c r="B1050" s="102"/>
      <c r="C1050" s="134" t="str">
        <f>IF(BS_CONTROLE[[#This Row],[DATA]]="","",WEEKNUM(BS_CONTROLE[[#This Row],[DATA]]))</f>
        <v/>
      </c>
      <c r="D1050" s="104"/>
      <c r="E1050" s="126"/>
      <c r="F1050" s="142" t="str">
        <f>IF(D1050="","*",VLOOKUP(E1050,BS_ATIVIDADE[],3,FALSE))</f>
        <v>*</v>
      </c>
      <c r="G1050" s="106"/>
      <c r="H1050" s="106"/>
      <c r="I1050" s="105"/>
      <c r="J1050" s="105"/>
      <c r="K1050" s="105"/>
      <c r="L1050" s="127" t="str" cm="1">
        <f t="array" ref="L10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0" s="127" t="str" cm="1">
        <f t="array" ref="M10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0" s="106"/>
      <c r="O1050" s="106"/>
      <c r="P1050" s="105"/>
      <c r="Q1050" s="9" t="str">
        <f>IF(E1050=0, "*", IFERROR(_xlfn.XLOOKUP(E1050, BS_ATIVIDADE[ATIVIDADE], BS_ATIVIDADE[UNIDADE]), "*"))</f>
        <v>*</v>
      </c>
      <c r="R1050" s="128" t="str" cm="1">
        <f t="array" ref="R10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0" s="128" t="str" cm="1">
        <f t="array" ref="S10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0" s="10" t="str" cm="1">
        <f t="array" ref="T10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0" s="105"/>
      <c r="V1050" s="151"/>
      <c r="W1050" s="104"/>
      <c r="X1050" s="129"/>
      <c r="Y1050" s="104"/>
      <c r="Z1050" s="105"/>
      <c r="AA1050" s="103"/>
      <c r="AB1050" s="152"/>
      <c r="AC1050" s="107"/>
      <c r="AD1050" s="105"/>
      <c r="AE1050" s="105"/>
      <c r="AF1050" s="105"/>
      <c r="AG1050" s="14"/>
      <c r="AH1050" s="126" t="str">
        <f>IF(BS_CONTROLE[[#This Row],[Atividade]]=0, "-", BS_CONTROLE[[#This Row],[Atividade]])</f>
        <v>-</v>
      </c>
      <c r="AI1050" s="8" t="str">
        <f>IF(BS_CONTROLE[[#This Row],[Atividade]]=0, "-", BS_CONTROLE[[#This Row],[Atividade]])</f>
        <v>-</v>
      </c>
      <c r="AJ1050" s="30">
        <f>BS_CONTROLE[[#This Row],[Local - Partida]]</f>
        <v>0</v>
      </c>
      <c r="AK1050" s="30">
        <f>BS_CONTROLE[[#This Row],[Local - Encerramento]]</f>
        <v>0</v>
      </c>
      <c r="AL1050" s="105" t="str">
        <f>IF(BS_CONTROLE[[#This Row],[Entre - Estações]]=0, "-", BS_CONTROLE[[#This Row],[Entre - Estações]])</f>
        <v>-</v>
      </c>
      <c r="AM1050" s="105" t="str">
        <f>IF(BS_CONTROLE[[#This Row],[SB]]=0, "-", BS_CONTROLE[[#This Row],[SB]])</f>
        <v>-</v>
      </c>
      <c r="AN1050" s="105" t="str">
        <f>IF(BS_CONTROLE[[#This Row],[SUB]]=0, "-", BS_CONTROLE[[#This Row],[SUB]])</f>
        <v>-</v>
      </c>
      <c r="AO1050" s="105">
        <f>BS_CONTROLE[[#This Row],[KM - Inicio]]</f>
        <v>0</v>
      </c>
      <c r="AP1050" s="105">
        <f>BS_CONTROLE[[#This Row],[KM - Inicio]]</f>
        <v>0</v>
      </c>
      <c r="AQ1050" s="108"/>
      <c r="AR1050" s="108"/>
      <c r="AS1050" s="108"/>
      <c r="AT1050" s="135"/>
      <c r="AU1050" s="135"/>
      <c r="AV1050" s="13"/>
      <c r="AW1050" s="13"/>
      <c r="AX1050" s="176" t="str">
        <f>IF(D1050="","*",IFERROR(IF(ISODD(COUNT(AR1050:AW1050)),"ERRO",SUM((AS1050-AR1050),(AU1050-AT1050),(AW1050-AV1050))),"ERRO"))</f>
        <v>*</v>
      </c>
      <c r="AY1050" s="153"/>
      <c r="AZ1050" s="109"/>
      <c r="BA1050" s="9" t="str">
        <f>IFERROR(_xlfn.XLOOKUP(AH1050, BS_ATIVIDADE[ATIVIDADE],BS_ATIVIDADE[UNIDADE] ), "*")</f>
        <v>*</v>
      </c>
      <c r="BB1050" s="12" t="str" cm="1">
        <f t="array" ref="BB10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0" s="12" t="str" cm="1">
        <f t="array" ref="BC10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0" s="10" t="str" cm="1">
        <f t="array" ref="BD10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0" s="150"/>
      <c r="BF1050" s="15"/>
      <c r="BG1050" s="16"/>
      <c r="BH1050" s="16"/>
      <c r="BI1050" s="16"/>
      <c r="BJ1050" s="17"/>
      <c r="BK1050" s="15"/>
      <c r="BL1050" s="130"/>
      <c r="BM1050" s="130"/>
      <c r="BN1050" s="130"/>
      <c r="BO1050" s="17"/>
      <c r="BP1050" s="11" t="str">
        <f t="shared" si="54"/>
        <v>Aderente</v>
      </c>
      <c r="BQ1050" s="18" t="str">
        <f>IF(OR(B1050="",E1050=""),"*",AX1050/O1050)</f>
        <v>*</v>
      </c>
      <c r="BR1050" s="18" t="str">
        <f>IF(OR(B1050="",E1050=""),"*",AZ1050/P1050)</f>
        <v>*</v>
      </c>
      <c r="BS1050" s="210" t="str">
        <f t="shared" si="55"/>
        <v/>
      </c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</row>
    <row r="1051" spans="1:122">
      <c r="A1051" s="45" t="str">
        <f t="shared" si="53"/>
        <v/>
      </c>
      <c r="B1051" s="102"/>
      <c r="C1051" s="134" t="str">
        <f>IF(BS_CONTROLE[[#This Row],[DATA]]="","",WEEKNUM(BS_CONTROLE[[#This Row],[DATA]]))</f>
        <v/>
      </c>
      <c r="D1051" s="104"/>
      <c r="E1051" s="126"/>
      <c r="F1051" s="142" t="str">
        <f>IF(D1051="","*",VLOOKUP(E1051,BS_ATIVIDADE[],3,FALSE))</f>
        <v>*</v>
      </c>
      <c r="G1051" s="106"/>
      <c r="H1051" s="106"/>
      <c r="I1051" s="105"/>
      <c r="J1051" s="105"/>
      <c r="K1051" s="105"/>
      <c r="L1051" s="127" t="str" cm="1">
        <f t="array" ref="L10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1" s="127" t="str" cm="1">
        <f t="array" ref="M10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1" s="106"/>
      <c r="O1051" s="106"/>
      <c r="P1051" s="105"/>
      <c r="Q1051" s="9" t="str">
        <f>IF(E1051=0, "*", IFERROR(_xlfn.XLOOKUP(E1051, BS_ATIVIDADE[ATIVIDADE], BS_ATIVIDADE[UNIDADE]), "*"))</f>
        <v>*</v>
      </c>
      <c r="R1051" s="128" t="str" cm="1">
        <f t="array" ref="R10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1" s="128" t="str" cm="1">
        <f t="array" ref="S10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1" s="10" t="str" cm="1">
        <f t="array" ref="T10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1" s="105"/>
      <c r="V1051" s="151"/>
      <c r="W1051" s="104"/>
      <c r="X1051" s="129"/>
      <c r="Y1051" s="104"/>
      <c r="Z1051" s="105"/>
      <c r="AA1051" s="103"/>
      <c r="AB1051" s="152"/>
      <c r="AC1051" s="107"/>
      <c r="AD1051" s="105"/>
      <c r="AE1051" s="105"/>
      <c r="AF1051" s="105"/>
      <c r="AG1051" s="14"/>
      <c r="AH1051" s="126" t="str">
        <f>IF(BS_CONTROLE[[#This Row],[Atividade]]=0, "-", BS_CONTROLE[[#This Row],[Atividade]])</f>
        <v>-</v>
      </c>
      <c r="AI1051" s="8" t="str">
        <f>IF(BS_CONTROLE[[#This Row],[Atividade]]=0, "-", BS_CONTROLE[[#This Row],[Atividade]])</f>
        <v>-</v>
      </c>
      <c r="AJ1051" s="30">
        <f>BS_CONTROLE[[#This Row],[Local - Partida]]</f>
        <v>0</v>
      </c>
      <c r="AK1051" s="30">
        <f>BS_CONTROLE[[#This Row],[Local - Encerramento]]</f>
        <v>0</v>
      </c>
      <c r="AL1051" s="105" t="str">
        <f>IF(BS_CONTROLE[[#This Row],[Entre - Estações]]=0, "-", BS_CONTROLE[[#This Row],[Entre - Estações]])</f>
        <v>-</v>
      </c>
      <c r="AM1051" s="105" t="str">
        <f>IF(BS_CONTROLE[[#This Row],[SB]]=0, "-", BS_CONTROLE[[#This Row],[SB]])</f>
        <v>-</v>
      </c>
      <c r="AN1051" s="105" t="str">
        <f>IF(BS_CONTROLE[[#This Row],[SUB]]=0, "-", BS_CONTROLE[[#This Row],[SUB]])</f>
        <v>-</v>
      </c>
      <c r="AO1051" s="105">
        <f>BS_CONTROLE[[#This Row],[KM - Inicio]]</f>
        <v>0</v>
      </c>
      <c r="AP1051" s="105">
        <f>BS_CONTROLE[[#This Row],[KM - Inicio]]</f>
        <v>0</v>
      </c>
      <c r="AQ1051" s="108"/>
      <c r="AR1051" s="108"/>
      <c r="AS1051" s="108"/>
      <c r="AT1051" s="135"/>
      <c r="AU1051" s="135"/>
      <c r="AV1051" s="13"/>
      <c r="AW1051" s="13"/>
      <c r="AX1051" s="176" t="str">
        <f>IF(D1051="","*",IFERROR(IF(ISODD(COUNT(AR1051:AW1051)),"ERRO",SUM((AS1051-AR1051),(AU1051-AT1051),(AW1051-AV1051))),"ERRO"))</f>
        <v>*</v>
      </c>
      <c r="AY1051" s="153"/>
      <c r="AZ1051" s="109"/>
      <c r="BA1051" s="9" t="str">
        <f>IFERROR(_xlfn.XLOOKUP(AH1051, BS_ATIVIDADE[ATIVIDADE],BS_ATIVIDADE[UNIDADE] ), "*")</f>
        <v>*</v>
      </c>
      <c r="BB1051" s="12" t="str" cm="1">
        <f t="array" ref="BB10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1" s="12" t="str" cm="1">
        <f t="array" ref="BC10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1" s="10" t="str" cm="1">
        <f t="array" ref="BD10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1" s="150"/>
      <c r="BF1051" s="15"/>
      <c r="BG1051" s="16"/>
      <c r="BH1051" s="16"/>
      <c r="BI1051" s="16"/>
      <c r="BJ1051" s="17"/>
      <c r="BK1051" s="15"/>
      <c r="BL1051" s="130"/>
      <c r="BM1051" s="130"/>
      <c r="BN1051" s="130"/>
      <c r="BO1051" s="17"/>
      <c r="BP1051" s="11" t="str">
        <f t="shared" si="54"/>
        <v>Aderente</v>
      </c>
      <c r="BQ1051" s="18" t="str">
        <f>IF(OR(B1051="",E1051=""),"*",AX1051/O1051)</f>
        <v>*</v>
      </c>
      <c r="BR1051" s="18" t="str">
        <f>IF(OR(B1051="",E1051=""),"*",AZ1051/P1051)</f>
        <v>*</v>
      </c>
      <c r="BS1051" s="210" t="str">
        <f t="shared" si="55"/>
        <v/>
      </c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</row>
    <row r="1052" spans="1:122">
      <c r="A1052" s="45" t="str">
        <f t="shared" si="53"/>
        <v/>
      </c>
      <c r="B1052" s="102"/>
      <c r="C1052" s="134" t="str">
        <f>IF(BS_CONTROLE[[#This Row],[DATA]]="","",WEEKNUM(BS_CONTROLE[[#This Row],[DATA]]))</f>
        <v/>
      </c>
      <c r="D1052" s="104"/>
      <c r="E1052" s="126"/>
      <c r="F1052" s="142" t="str">
        <f>IF(D1052="","*",VLOOKUP(E1052,BS_ATIVIDADE[],3,FALSE))</f>
        <v>*</v>
      </c>
      <c r="G1052" s="106"/>
      <c r="H1052" s="106"/>
      <c r="I1052" s="105"/>
      <c r="J1052" s="105"/>
      <c r="K1052" s="105"/>
      <c r="L1052" s="127" t="str" cm="1">
        <f t="array" ref="L10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2" s="127" t="str" cm="1">
        <f t="array" ref="M10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2" s="106"/>
      <c r="O1052" s="106"/>
      <c r="P1052" s="105"/>
      <c r="Q1052" s="9" t="str">
        <f>IF(E1052=0, "*", IFERROR(_xlfn.XLOOKUP(E1052, BS_ATIVIDADE[ATIVIDADE], BS_ATIVIDADE[UNIDADE]), "*"))</f>
        <v>*</v>
      </c>
      <c r="R1052" s="128" t="str" cm="1">
        <f t="array" ref="R10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2" s="128" t="str" cm="1">
        <f t="array" ref="S10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2" s="10" t="str" cm="1">
        <f t="array" ref="T10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2" s="105"/>
      <c r="V1052" s="151"/>
      <c r="W1052" s="104"/>
      <c r="X1052" s="129"/>
      <c r="Y1052" s="104"/>
      <c r="Z1052" s="105"/>
      <c r="AA1052" s="103"/>
      <c r="AB1052" s="152"/>
      <c r="AC1052" s="107"/>
      <c r="AD1052" s="105"/>
      <c r="AE1052" s="105"/>
      <c r="AF1052" s="105"/>
      <c r="AG1052" s="14"/>
      <c r="AH1052" s="126" t="str">
        <f>IF(BS_CONTROLE[[#This Row],[Atividade]]=0, "-", BS_CONTROLE[[#This Row],[Atividade]])</f>
        <v>-</v>
      </c>
      <c r="AI1052" s="8" t="str">
        <f>IF(BS_CONTROLE[[#This Row],[Atividade]]=0, "-", BS_CONTROLE[[#This Row],[Atividade]])</f>
        <v>-</v>
      </c>
      <c r="AJ1052" s="30">
        <f>BS_CONTROLE[[#This Row],[Local - Partida]]</f>
        <v>0</v>
      </c>
      <c r="AK1052" s="30">
        <f>BS_CONTROLE[[#This Row],[Local - Encerramento]]</f>
        <v>0</v>
      </c>
      <c r="AL1052" s="105" t="str">
        <f>IF(BS_CONTROLE[[#This Row],[Entre - Estações]]=0, "-", BS_CONTROLE[[#This Row],[Entre - Estações]])</f>
        <v>-</v>
      </c>
      <c r="AM1052" s="105" t="str">
        <f>IF(BS_CONTROLE[[#This Row],[SB]]=0, "-", BS_CONTROLE[[#This Row],[SB]])</f>
        <v>-</v>
      </c>
      <c r="AN1052" s="105" t="str">
        <f>IF(BS_CONTROLE[[#This Row],[SUB]]=0, "-", BS_CONTROLE[[#This Row],[SUB]])</f>
        <v>-</v>
      </c>
      <c r="AO1052" s="105">
        <f>BS_CONTROLE[[#This Row],[KM - Inicio]]</f>
        <v>0</v>
      </c>
      <c r="AP1052" s="105">
        <f>BS_CONTROLE[[#This Row],[KM - Inicio]]</f>
        <v>0</v>
      </c>
      <c r="AQ1052" s="108"/>
      <c r="AR1052" s="108"/>
      <c r="AS1052" s="108"/>
      <c r="AT1052" s="135"/>
      <c r="AU1052" s="135"/>
      <c r="AV1052" s="13"/>
      <c r="AW1052" s="13"/>
      <c r="AX1052" s="176" t="str">
        <f>IF(D1052="","*",IFERROR(IF(ISODD(COUNT(AR1052:AW1052)),"ERRO",SUM((AS1052-AR1052),(AU1052-AT1052),(AW1052-AV1052))),"ERRO"))</f>
        <v>*</v>
      </c>
      <c r="AY1052" s="153"/>
      <c r="AZ1052" s="109"/>
      <c r="BA1052" s="9" t="str">
        <f>IFERROR(_xlfn.XLOOKUP(AH1052, BS_ATIVIDADE[ATIVIDADE],BS_ATIVIDADE[UNIDADE] ), "*")</f>
        <v>*</v>
      </c>
      <c r="BB1052" s="12" t="str" cm="1">
        <f t="array" ref="BB10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2" s="12" t="str" cm="1">
        <f t="array" ref="BC10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2" s="10" t="str" cm="1">
        <f t="array" ref="BD10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2" s="150"/>
      <c r="BF1052" s="15"/>
      <c r="BG1052" s="16"/>
      <c r="BH1052" s="16"/>
      <c r="BI1052" s="16"/>
      <c r="BJ1052" s="17"/>
      <c r="BK1052" s="15"/>
      <c r="BL1052" s="130"/>
      <c r="BM1052" s="130"/>
      <c r="BN1052" s="130"/>
      <c r="BO1052" s="17"/>
      <c r="BP1052" s="11" t="str">
        <f t="shared" si="54"/>
        <v>Aderente</v>
      </c>
      <c r="BQ1052" s="18" t="str">
        <f>IF(OR(B1052="",E1052=""),"*",AX1052/O1052)</f>
        <v>*</v>
      </c>
      <c r="BR1052" s="18" t="str">
        <f>IF(OR(B1052="",E1052=""),"*",AZ1052/P1052)</f>
        <v>*</v>
      </c>
      <c r="BS1052" s="210" t="str">
        <f t="shared" si="55"/>
        <v/>
      </c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</row>
    <row r="1053" spans="1:122">
      <c r="A1053" s="45" t="str">
        <f t="shared" si="53"/>
        <v/>
      </c>
      <c r="B1053" s="102"/>
      <c r="C1053" s="134" t="str">
        <f>IF(BS_CONTROLE[[#This Row],[DATA]]="","",WEEKNUM(BS_CONTROLE[[#This Row],[DATA]]))</f>
        <v/>
      </c>
      <c r="D1053" s="104"/>
      <c r="E1053" s="126"/>
      <c r="F1053" s="142" t="str">
        <f>IF(D1053="","*",VLOOKUP(E1053,BS_ATIVIDADE[],3,FALSE))</f>
        <v>*</v>
      </c>
      <c r="G1053" s="106"/>
      <c r="H1053" s="106"/>
      <c r="I1053" s="105"/>
      <c r="J1053" s="105"/>
      <c r="K1053" s="105"/>
      <c r="L1053" s="127" t="str" cm="1">
        <f t="array" ref="L10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3" s="127" t="str" cm="1">
        <f t="array" ref="M10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3" s="106"/>
      <c r="O1053" s="106"/>
      <c r="P1053" s="105"/>
      <c r="Q1053" s="9" t="str">
        <f>IF(E1053=0, "*", IFERROR(_xlfn.XLOOKUP(E1053, BS_ATIVIDADE[ATIVIDADE], BS_ATIVIDADE[UNIDADE]), "*"))</f>
        <v>*</v>
      </c>
      <c r="R1053" s="128" t="str" cm="1">
        <f t="array" ref="R10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3" s="128" t="str" cm="1">
        <f t="array" ref="S10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3" s="10" t="str" cm="1">
        <f t="array" ref="T10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3" s="105"/>
      <c r="V1053" s="151"/>
      <c r="W1053" s="104"/>
      <c r="X1053" s="129"/>
      <c r="Y1053" s="104"/>
      <c r="Z1053" s="105"/>
      <c r="AA1053" s="103"/>
      <c r="AB1053" s="152"/>
      <c r="AC1053" s="107"/>
      <c r="AD1053" s="105"/>
      <c r="AE1053" s="105"/>
      <c r="AF1053" s="105"/>
      <c r="AG1053" s="14"/>
      <c r="AH1053" s="126" t="str">
        <f>IF(BS_CONTROLE[[#This Row],[Atividade]]=0, "-", BS_CONTROLE[[#This Row],[Atividade]])</f>
        <v>-</v>
      </c>
      <c r="AI1053" s="8" t="str">
        <f>IF(BS_CONTROLE[[#This Row],[Atividade]]=0, "-", BS_CONTROLE[[#This Row],[Atividade]])</f>
        <v>-</v>
      </c>
      <c r="AJ1053" s="30">
        <f>BS_CONTROLE[[#This Row],[Local - Partida]]</f>
        <v>0</v>
      </c>
      <c r="AK1053" s="30">
        <f>BS_CONTROLE[[#This Row],[Local - Encerramento]]</f>
        <v>0</v>
      </c>
      <c r="AL1053" s="105" t="str">
        <f>IF(BS_CONTROLE[[#This Row],[Entre - Estações]]=0, "-", BS_CONTROLE[[#This Row],[Entre - Estações]])</f>
        <v>-</v>
      </c>
      <c r="AM1053" s="105" t="str">
        <f>IF(BS_CONTROLE[[#This Row],[SB]]=0, "-", BS_CONTROLE[[#This Row],[SB]])</f>
        <v>-</v>
      </c>
      <c r="AN1053" s="105" t="str">
        <f>IF(BS_CONTROLE[[#This Row],[SUB]]=0, "-", BS_CONTROLE[[#This Row],[SUB]])</f>
        <v>-</v>
      </c>
      <c r="AO1053" s="105">
        <f>BS_CONTROLE[[#This Row],[KM - Inicio]]</f>
        <v>0</v>
      </c>
      <c r="AP1053" s="105">
        <f>BS_CONTROLE[[#This Row],[KM - Inicio]]</f>
        <v>0</v>
      </c>
      <c r="AQ1053" s="108"/>
      <c r="AR1053" s="108"/>
      <c r="AS1053" s="108"/>
      <c r="AT1053" s="135"/>
      <c r="AU1053" s="135"/>
      <c r="AV1053" s="13"/>
      <c r="AW1053" s="13"/>
      <c r="AX1053" s="176" t="str">
        <f>IF(D1053="","*",IFERROR(IF(ISODD(COUNT(AR1053:AW1053)),"ERRO",SUM((AS1053-AR1053),(AU1053-AT1053),(AW1053-AV1053))),"ERRO"))</f>
        <v>*</v>
      </c>
      <c r="AY1053" s="153"/>
      <c r="AZ1053" s="109"/>
      <c r="BA1053" s="9" t="str">
        <f>IFERROR(_xlfn.XLOOKUP(AH1053, BS_ATIVIDADE[ATIVIDADE],BS_ATIVIDADE[UNIDADE] ), "*")</f>
        <v>*</v>
      </c>
      <c r="BB1053" s="12" t="str" cm="1">
        <f t="array" ref="BB10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3" s="12" t="str" cm="1">
        <f t="array" ref="BC10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3" s="10" t="str" cm="1">
        <f t="array" ref="BD10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3" s="150"/>
      <c r="BF1053" s="15"/>
      <c r="BG1053" s="16"/>
      <c r="BH1053" s="16"/>
      <c r="BI1053" s="16"/>
      <c r="BJ1053" s="17"/>
      <c r="BK1053" s="15"/>
      <c r="BL1053" s="130"/>
      <c r="BM1053" s="130"/>
      <c r="BN1053" s="130"/>
      <c r="BO1053" s="17"/>
      <c r="BP1053" s="11" t="str">
        <f t="shared" si="54"/>
        <v>Aderente</v>
      </c>
      <c r="BQ1053" s="18" t="str">
        <f>IF(OR(B1053="",E1053=""),"*",AX1053/O1053)</f>
        <v>*</v>
      </c>
      <c r="BR1053" s="18" t="str">
        <f>IF(OR(B1053="",E1053=""),"*",AZ1053/P1053)</f>
        <v>*</v>
      </c>
      <c r="BS1053" s="210" t="str">
        <f t="shared" si="55"/>
        <v/>
      </c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</row>
    <row r="1054" spans="1:122">
      <c r="A1054" s="45" t="str">
        <f t="shared" si="53"/>
        <v/>
      </c>
      <c r="B1054" s="102"/>
      <c r="C1054" s="134" t="str">
        <f>IF(BS_CONTROLE[[#This Row],[DATA]]="","",WEEKNUM(BS_CONTROLE[[#This Row],[DATA]]))</f>
        <v/>
      </c>
      <c r="D1054" s="104"/>
      <c r="E1054" s="126"/>
      <c r="F1054" s="142" t="str">
        <f>IF(D1054="","*",VLOOKUP(E1054,BS_ATIVIDADE[],3,FALSE))</f>
        <v>*</v>
      </c>
      <c r="G1054" s="106"/>
      <c r="H1054" s="106"/>
      <c r="I1054" s="105"/>
      <c r="J1054" s="105"/>
      <c r="K1054" s="105"/>
      <c r="L1054" s="127" t="str" cm="1">
        <f t="array" ref="L10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4" s="127" t="str" cm="1">
        <f t="array" ref="M10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4" s="106"/>
      <c r="O1054" s="106"/>
      <c r="P1054" s="105"/>
      <c r="Q1054" s="9" t="str">
        <f>IF(E1054=0, "*", IFERROR(_xlfn.XLOOKUP(E1054, BS_ATIVIDADE[ATIVIDADE], BS_ATIVIDADE[UNIDADE]), "*"))</f>
        <v>*</v>
      </c>
      <c r="R1054" s="128" t="str" cm="1">
        <f t="array" ref="R10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4" s="128" t="str" cm="1">
        <f t="array" ref="S10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4" s="10" t="str" cm="1">
        <f t="array" ref="T10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4" s="105"/>
      <c r="V1054" s="151"/>
      <c r="W1054" s="104"/>
      <c r="X1054" s="129"/>
      <c r="Y1054" s="104"/>
      <c r="Z1054" s="105"/>
      <c r="AA1054" s="103"/>
      <c r="AB1054" s="152"/>
      <c r="AC1054" s="107"/>
      <c r="AD1054" s="105"/>
      <c r="AE1054" s="105"/>
      <c r="AF1054" s="105"/>
      <c r="AG1054" s="14"/>
      <c r="AH1054" s="126" t="str">
        <f>IF(BS_CONTROLE[[#This Row],[Atividade]]=0, "-", BS_CONTROLE[[#This Row],[Atividade]])</f>
        <v>-</v>
      </c>
      <c r="AI1054" s="8" t="str">
        <f>IF(BS_CONTROLE[[#This Row],[Atividade]]=0, "-", BS_CONTROLE[[#This Row],[Atividade]])</f>
        <v>-</v>
      </c>
      <c r="AJ1054" s="30">
        <f>BS_CONTROLE[[#This Row],[Local - Partida]]</f>
        <v>0</v>
      </c>
      <c r="AK1054" s="30">
        <f>BS_CONTROLE[[#This Row],[Local - Encerramento]]</f>
        <v>0</v>
      </c>
      <c r="AL1054" s="105" t="str">
        <f>IF(BS_CONTROLE[[#This Row],[Entre - Estações]]=0, "-", BS_CONTROLE[[#This Row],[Entre - Estações]])</f>
        <v>-</v>
      </c>
      <c r="AM1054" s="105" t="str">
        <f>IF(BS_CONTROLE[[#This Row],[SB]]=0, "-", BS_CONTROLE[[#This Row],[SB]])</f>
        <v>-</v>
      </c>
      <c r="AN1054" s="105" t="str">
        <f>IF(BS_CONTROLE[[#This Row],[SUB]]=0, "-", BS_CONTROLE[[#This Row],[SUB]])</f>
        <v>-</v>
      </c>
      <c r="AO1054" s="105">
        <f>BS_CONTROLE[[#This Row],[KM - Inicio]]</f>
        <v>0</v>
      </c>
      <c r="AP1054" s="105">
        <f>BS_CONTROLE[[#This Row],[KM - Inicio]]</f>
        <v>0</v>
      </c>
      <c r="AQ1054" s="108"/>
      <c r="AR1054" s="108"/>
      <c r="AS1054" s="108"/>
      <c r="AT1054" s="135"/>
      <c r="AU1054" s="135"/>
      <c r="AV1054" s="13"/>
      <c r="AW1054" s="13"/>
      <c r="AX1054" s="176" t="str">
        <f>IF(D1054="","*",IFERROR(IF(ISODD(COUNT(AR1054:AW1054)),"ERRO",SUM((AS1054-AR1054),(AU1054-AT1054),(AW1054-AV1054))),"ERRO"))</f>
        <v>*</v>
      </c>
      <c r="AY1054" s="153"/>
      <c r="AZ1054" s="109"/>
      <c r="BA1054" s="9" t="str">
        <f>IFERROR(_xlfn.XLOOKUP(AH1054, BS_ATIVIDADE[ATIVIDADE],BS_ATIVIDADE[UNIDADE] ), "*")</f>
        <v>*</v>
      </c>
      <c r="BB1054" s="12" t="str" cm="1">
        <f t="array" ref="BB10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4" s="12" t="str" cm="1">
        <f t="array" ref="BC10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4" s="10" t="str" cm="1">
        <f t="array" ref="BD10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4" s="150"/>
      <c r="BF1054" s="15"/>
      <c r="BG1054" s="16"/>
      <c r="BH1054" s="16"/>
      <c r="BI1054" s="16"/>
      <c r="BJ1054" s="17"/>
      <c r="BK1054" s="15"/>
      <c r="BL1054" s="130"/>
      <c r="BM1054" s="130"/>
      <c r="BN1054" s="130"/>
      <c r="BO1054" s="17"/>
      <c r="BP1054" s="11" t="str">
        <f t="shared" si="54"/>
        <v>Aderente</v>
      </c>
      <c r="BQ1054" s="18" t="str">
        <f>IF(OR(B1054="",E1054=""),"*",AX1054/O1054)</f>
        <v>*</v>
      </c>
      <c r="BR1054" s="18" t="str">
        <f>IF(OR(B1054="",E1054=""),"*",AZ1054/P1054)</f>
        <v>*</v>
      </c>
      <c r="BS1054" s="210" t="str">
        <f t="shared" si="55"/>
        <v/>
      </c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</row>
    <row r="1055" spans="1:122">
      <c r="A1055" s="45" t="str">
        <f t="shared" si="53"/>
        <v/>
      </c>
      <c r="B1055" s="102"/>
      <c r="C1055" s="134" t="str">
        <f>IF(BS_CONTROLE[[#This Row],[DATA]]="","",WEEKNUM(BS_CONTROLE[[#This Row],[DATA]]))</f>
        <v/>
      </c>
      <c r="D1055" s="104"/>
      <c r="E1055" s="126"/>
      <c r="F1055" s="142" t="str">
        <f>IF(D1055="","*",VLOOKUP(E1055,BS_ATIVIDADE[],3,FALSE))</f>
        <v>*</v>
      </c>
      <c r="G1055" s="106"/>
      <c r="H1055" s="106"/>
      <c r="I1055" s="105"/>
      <c r="J1055" s="105"/>
      <c r="K1055" s="105"/>
      <c r="L1055" s="127" t="str" cm="1">
        <f t="array" ref="L10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5" s="127" t="str" cm="1">
        <f t="array" ref="M10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5" s="106"/>
      <c r="O1055" s="106"/>
      <c r="P1055" s="105"/>
      <c r="Q1055" s="9" t="str">
        <f>IF(E1055=0, "*", IFERROR(_xlfn.XLOOKUP(E1055, BS_ATIVIDADE[ATIVIDADE], BS_ATIVIDADE[UNIDADE]), "*"))</f>
        <v>*</v>
      </c>
      <c r="R1055" s="128" t="str" cm="1">
        <f t="array" ref="R10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5" s="128" t="str" cm="1">
        <f t="array" ref="S10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5" s="10" t="str" cm="1">
        <f t="array" ref="T10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5" s="105"/>
      <c r="V1055" s="151"/>
      <c r="W1055" s="104"/>
      <c r="X1055" s="129"/>
      <c r="Y1055" s="104"/>
      <c r="Z1055" s="105"/>
      <c r="AA1055" s="103"/>
      <c r="AB1055" s="152"/>
      <c r="AC1055" s="107"/>
      <c r="AD1055" s="105"/>
      <c r="AE1055" s="105"/>
      <c r="AF1055" s="105"/>
      <c r="AG1055" s="14"/>
      <c r="AH1055" s="126" t="str">
        <f>IF(BS_CONTROLE[[#This Row],[Atividade]]=0, "-", BS_CONTROLE[[#This Row],[Atividade]])</f>
        <v>-</v>
      </c>
      <c r="AI1055" s="8" t="str">
        <f>IF(BS_CONTROLE[[#This Row],[Atividade]]=0, "-", BS_CONTROLE[[#This Row],[Atividade]])</f>
        <v>-</v>
      </c>
      <c r="AJ1055" s="30">
        <f>BS_CONTROLE[[#This Row],[Local - Partida]]</f>
        <v>0</v>
      </c>
      <c r="AK1055" s="30">
        <f>BS_CONTROLE[[#This Row],[Local - Encerramento]]</f>
        <v>0</v>
      </c>
      <c r="AL1055" s="105" t="str">
        <f>IF(BS_CONTROLE[[#This Row],[Entre - Estações]]=0, "-", BS_CONTROLE[[#This Row],[Entre - Estações]])</f>
        <v>-</v>
      </c>
      <c r="AM1055" s="105" t="str">
        <f>IF(BS_CONTROLE[[#This Row],[SB]]=0, "-", BS_CONTROLE[[#This Row],[SB]])</f>
        <v>-</v>
      </c>
      <c r="AN1055" s="105" t="str">
        <f>IF(BS_CONTROLE[[#This Row],[SUB]]=0, "-", BS_CONTROLE[[#This Row],[SUB]])</f>
        <v>-</v>
      </c>
      <c r="AO1055" s="105">
        <f>BS_CONTROLE[[#This Row],[KM - Inicio]]</f>
        <v>0</v>
      </c>
      <c r="AP1055" s="105">
        <f>BS_CONTROLE[[#This Row],[KM - Inicio]]</f>
        <v>0</v>
      </c>
      <c r="AQ1055" s="108"/>
      <c r="AR1055" s="108"/>
      <c r="AS1055" s="108"/>
      <c r="AT1055" s="135"/>
      <c r="AU1055" s="135"/>
      <c r="AV1055" s="13"/>
      <c r="AW1055" s="13"/>
      <c r="AX1055" s="176" t="str">
        <f>IF(D1055="","*",IFERROR(IF(ISODD(COUNT(AR1055:AW1055)),"ERRO",SUM((AS1055-AR1055),(AU1055-AT1055),(AW1055-AV1055))),"ERRO"))</f>
        <v>*</v>
      </c>
      <c r="AY1055" s="153"/>
      <c r="AZ1055" s="109"/>
      <c r="BA1055" s="9" t="str">
        <f>IFERROR(_xlfn.XLOOKUP(AH1055, BS_ATIVIDADE[ATIVIDADE],BS_ATIVIDADE[UNIDADE] ), "*")</f>
        <v>*</v>
      </c>
      <c r="BB1055" s="12" t="str" cm="1">
        <f t="array" ref="BB10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5" s="12" t="str" cm="1">
        <f t="array" ref="BC10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5" s="10" t="str" cm="1">
        <f t="array" ref="BD10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5" s="150"/>
      <c r="BF1055" s="15"/>
      <c r="BG1055" s="16"/>
      <c r="BH1055" s="16"/>
      <c r="BI1055" s="16"/>
      <c r="BJ1055" s="17"/>
      <c r="BK1055" s="15"/>
      <c r="BL1055" s="130"/>
      <c r="BM1055" s="130"/>
      <c r="BN1055" s="130"/>
      <c r="BO1055" s="17"/>
      <c r="BP1055" s="11" t="str">
        <f t="shared" si="54"/>
        <v>Aderente</v>
      </c>
      <c r="BQ1055" s="18" t="str">
        <f>IF(OR(B1055="",E1055=""),"*",AX1055/O1055)</f>
        <v>*</v>
      </c>
      <c r="BR1055" s="18" t="str">
        <f>IF(OR(B1055="",E1055=""),"*",AZ1055/P1055)</f>
        <v>*</v>
      </c>
      <c r="BS1055" s="210" t="str">
        <f t="shared" si="55"/>
        <v/>
      </c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</row>
    <row r="1056" spans="1:122">
      <c r="A1056" s="45" t="str">
        <f t="shared" si="53"/>
        <v/>
      </c>
      <c r="B1056" s="102"/>
      <c r="C1056" s="134" t="str">
        <f>IF(BS_CONTROLE[[#This Row],[DATA]]="","",WEEKNUM(BS_CONTROLE[[#This Row],[DATA]]))</f>
        <v/>
      </c>
      <c r="D1056" s="104"/>
      <c r="E1056" s="126"/>
      <c r="F1056" s="142" t="str">
        <f>IF(D1056="","*",VLOOKUP(E1056,BS_ATIVIDADE[],3,FALSE))</f>
        <v>*</v>
      </c>
      <c r="G1056" s="106"/>
      <c r="H1056" s="106"/>
      <c r="I1056" s="105"/>
      <c r="J1056" s="105"/>
      <c r="K1056" s="105"/>
      <c r="L1056" s="127" t="str" cm="1">
        <f t="array" ref="L10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M1056" s="127" t="str" cm="1">
        <f t="array" ref="M10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N1056" s="106"/>
      <c r="O1056" s="106"/>
      <c r="P1056" s="105"/>
      <c r="Q1056" s="9" t="str">
        <f>IF(E1056=0, "*", IFERROR(_xlfn.XLOOKUP(E1056, BS_ATIVIDADE[ATIVIDADE], BS_ATIVIDADE[UNIDADE]), "*"))</f>
        <v>*</v>
      </c>
      <c r="R1056" s="128" t="str" cm="1">
        <f t="array" ref="R10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S1056" s="128" t="str" cm="1">
        <f t="array" ref="S10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T1056" s="10" t="str" cm="1">
        <f t="array" ref="T10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U1056" s="105"/>
      <c r="V1056" s="151"/>
      <c r="W1056" s="104"/>
      <c r="X1056" s="129"/>
      <c r="Y1056" s="104"/>
      <c r="Z1056" s="105"/>
      <c r="AA1056" s="103"/>
      <c r="AB1056" s="152"/>
      <c r="AC1056" s="107"/>
      <c r="AD1056" s="105"/>
      <c r="AE1056" s="105"/>
      <c r="AF1056" s="105"/>
      <c r="AG1056" s="14"/>
      <c r="AH1056" s="126" t="str">
        <f>IF(BS_CONTROLE[[#This Row],[Atividade]]=0, "-", BS_CONTROLE[[#This Row],[Atividade]])</f>
        <v>-</v>
      </c>
      <c r="AI1056" s="8" t="str">
        <f>IF(BS_CONTROLE[[#This Row],[Atividade]]=0, "-", BS_CONTROLE[[#This Row],[Atividade]])</f>
        <v>-</v>
      </c>
      <c r="AJ1056" s="30">
        <f>BS_CONTROLE[[#This Row],[Local - Partida]]</f>
        <v>0</v>
      </c>
      <c r="AK1056" s="30">
        <f>BS_CONTROLE[[#This Row],[Local - Encerramento]]</f>
        <v>0</v>
      </c>
      <c r="AL1056" s="105" t="str">
        <f>IF(BS_CONTROLE[[#This Row],[Entre - Estações]]=0, "-", BS_CONTROLE[[#This Row],[Entre - Estações]])</f>
        <v>-</v>
      </c>
      <c r="AM1056" s="105" t="str">
        <f>IF(BS_CONTROLE[[#This Row],[SB]]=0, "-", BS_CONTROLE[[#This Row],[SB]])</f>
        <v>-</v>
      </c>
      <c r="AN1056" s="105" t="str">
        <f>IF(BS_CONTROLE[[#This Row],[SUB]]=0, "-", BS_CONTROLE[[#This Row],[SUB]])</f>
        <v>-</v>
      </c>
      <c r="AO1056" s="105">
        <f>BS_CONTROLE[[#This Row],[KM - Inicio]]</f>
        <v>0</v>
      </c>
      <c r="AP1056" s="105">
        <f>BS_CONTROLE[[#This Row],[KM - Inicio]]</f>
        <v>0</v>
      </c>
      <c r="AQ1056" s="108"/>
      <c r="AR1056" s="108"/>
      <c r="AS1056" s="108"/>
      <c r="AT1056" s="135"/>
      <c r="AU1056" s="135"/>
      <c r="AV1056" s="13"/>
      <c r="AW1056" s="13"/>
      <c r="AX1056" s="176" t="str">
        <f>IF(D1056="","*",IFERROR(IF(ISODD(COUNT(AR1056:AW1056)),"ERRO",SUM((AS1056-AR1056),(AU1056-AT1056),(AW1056-AV1056))),"ERRO"))</f>
        <v>*</v>
      </c>
      <c r="AY1056" s="153"/>
      <c r="AZ1056" s="109"/>
      <c r="BA1056" s="9" t="str">
        <f>IFERROR(_xlfn.XLOOKUP(AH1056, BS_ATIVIDADE[ATIVIDADE],BS_ATIVIDADE[UNIDADE] ), "*")</f>
        <v>*</v>
      </c>
      <c r="BB1056" s="12" t="str" cm="1">
        <f t="array" ref="BB10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C1056" s="12" t="str" cm="1">
        <f t="array" ref="BC10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D1056" s="10" t="str" cm="1">
        <f t="array" ref="BD10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E1056" s="150"/>
      <c r="BF1056" s="15"/>
      <c r="BG1056" s="16"/>
      <c r="BH1056" s="16"/>
      <c r="BI1056" s="16"/>
      <c r="BJ1056" s="17"/>
      <c r="BK1056" s="15"/>
      <c r="BL1056" s="130"/>
      <c r="BM1056" s="130"/>
      <c r="BN1056" s="130"/>
      <c r="BO1056" s="17"/>
      <c r="BP1056" s="11" t="str">
        <f t="shared" si="54"/>
        <v>Aderente</v>
      </c>
      <c r="BQ1056" s="18" t="str">
        <f>IF(OR(B1056="",E1056=""),"*",AX1056/O1056)</f>
        <v>*</v>
      </c>
      <c r="BR1056" s="18" t="str">
        <f>IF(OR(B1056="",E1056=""),"*",AZ1056/P1056)</f>
        <v>*</v>
      </c>
      <c r="BS1056" s="210" t="str">
        <f t="shared" si="55"/>
        <v/>
      </c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</row>
  </sheetData>
  <protectedRanges>
    <protectedRange sqref="V8:V9" name="Range1_1_6_5_3"/>
    <protectedRange sqref="AD10:AD12 AC9:AD9" name="Range1_1_7_35_1_3_2"/>
    <protectedRange sqref="AE9:AE12" name="Range1_1_8_28_3_2"/>
    <protectedRange sqref="Z9:AB9" name="Range1_1_7_35_1_2_2_2"/>
    <protectedRange sqref="V16:V18 V48 V50:V54 V31:V33 V80 V67 V65 V69:V70 V95 V99 V102 V107:V110 V115 V118 V121:V122" name="Range1_1_6_5_1_1"/>
    <protectedRange sqref="AC17:AD20" name="Range1_1_7_35_1_3_1_1"/>
    <protectedRange sqref="AE17:AE20" name="Range1_1_8_28_3_1_1"/>
    <protectedRange sqref="Z17:AB20 AA13:AB15 AA28:AB29 AA46:AB48" name="Range1_1_7_35_1_2_2_1_1"/>
    <protectedRange sqref="V24 V43 V61 V77 V92:V93 V104 V111 V123" name="Range1_1_6_5_2_1"/>
  </protectedRanges>
  <mergeCells count="17">
    <mergeCell ref="AV3:AW3"/>
    <mergeCell ref="E1:AF1"/>
    <mergeCell ref="B1:D1"/>
    <mergeCell ref="BB3:BE3"/>
    <mergeCell ref="BL3:BO3"/>
    <mergeCell ref="AH1:BE1"/>
    <mergeCell ref="BG1:BJ3"/>
    <mergeCell ref="BL1:BR2"/>
    <mergeCell ref="AH2:AP2"/>
    <mergeCell ref="AR2:AX2"/>
    <mergeCell ref="AZ2:BA3"/>
    <mergeCell ref="BB2:BE2"/>
    <mergeCell ref="AR3:AS3"/>
    <mergeCell ref="AT3:AU3"/>
    <mergeCell ref="BP3:BR3"/>
    <mergeCell ref="AH3:AI3"/>
    <mergeCell ref="AJ3:AP3"/>
  </mergeCells>
  <phoneticPr fontId="11" type="noConversion"/>
  <conditionalFormatting sqref="W4 X2:Y27 X41:Y41 Y40 X44:Y45 Y42:Y43 Y49:Y50 X51:Y51 Y30:Y38 X30:X40 Y52:Y56 Y58:Y61 Y74:Y77 X62:Y65 Y66:Y72 X66:X74 X78:Y1056">
    <cfRule type="cellIs" dxfId="189" priority="54450" operator="equal">
      <formula>"OPORTUNIDADE"</formula>
    </cfRule>
  </conditionalFormatting>
  <conditionalFormatting sqref="X6:Y27 X41:Y41 Y40 X44:Y45 Y42:Y43 Y49:Y50 X51:Y51 Y30:Y38 X30:X40 Y52:Y56 Y58:Y61 Y74:Y77 X62:Y65 Y66:Y72 X66:X74 X78:Y1056">
    <cfRule type="cellIs" dxfId="188" priority="12036" operator="equal">
      <formula>"NÃO"</formula>
    </cfRule>
    <cfRule type="cellIs" dxfId="187" priority="12037" operator="equal">
      <formula>"SIM"</formula>
    </cfRule>
  </conditionalFormatting>
  <conditionalFormatting sqref="AY6:AY1056">
    <cfRule type="expression" dxfId="186" priority="54492">
      <formula>#REF!=1</formula>
    </cfRule>
  </conditionalFormatting>
  <conditionalFormatting sqref="BD6:BD1056 AX6:AX1056 T6:T1056">
    <cfRule type="cellIs" dxfId="185" priority="54476" operator="equal">
      <formula>"ERRO"</formula>
    </cfRule>
  </conditionalFormatting>
  <conditionalFormatting sqref="BP6:BP1056">
    <cfRule type="cellIs" dxfId="184" priority="54471" operator="equal">
      <formula>"Produção e Intervalo"</formula>
    </cfRule>
    <cfRule type="cellIs" dxfId="183" priority="54472" operator="equal">
      <formula>"Aderente"</formula>
    </cfRule>
    <cfRule type="cellIs" dxfId="182" priority="54473" operator="equal">
      <formula>"Intervalo"</formula>
    </cfRule>
    <cfRule type="cellIs" dxfId="181" priority="54474" operator="equal">
      <formula>"Produção"</formula>
    </cfRule>
    <cfRule type="cellIs" dxfId="180" priority="54475" operator="equal">
      <formula>"ERRO"</formula>
    </cfRule>
  </conditionalFormatting>
  <conditionalFormatting sqref="BQ6:BR1056">
    <cfRule type="cellIs" dxfId="179" priority="54453" operator="equal">
      <formula>"*"</formula>
    </cfRule>
    <cfRule type="cellIs" dxfId="178" priority="54454" operator="greaterThanOrEqual">
      <formula>1</formula>
    </cfRule>
    <cfRule type="cellIs" dxfId="177" priority="54455" operator="lessThan">
      <formula>1</formula>
    </cfRule>
  </conditionalFormatting>
  <conditionalFormatting sqref="BJ23">
    <cfRule type="iconSet" priority="366">
      <iconSet showValue="0">
        <cfvo type="percent" val="0"/>
        <cfvo type="num" val="1"/>
        <cfvo type="num" val="1" gte="0"/>
      </iconSet>
    </cfRule>
  </conditionalFormatting>
  <conditionalFormatting sqref="BJ21">
    <cfRule type="iconSet" priority="365">
      <iconSet showValue="0">
        <cfvo type="percent" val="0"/>
        <cfvo type="num" val="1"/>
        <cfvo type="num" val="1" gte="0"/>
      </iconSet>
    </cfRule>
  </conditionalFormatting>
  <conditionalFormatting sqref="BO21">
    <cfRule type="iconSet" priority="364">
      <iconSet showValue="0">
        <cfvo type="percent" val="0"/>
        <cfvo type="num" val="1"/>
        <cfvo type="num" val="1" gte="0"/>
      </iconSet>
    </cfRule>
  </conditionalFormatting>
  <conditionalFormatting sqref="BO23">
    <cfRule type="iconSet" priority="363">
      <iconSet showValue="0">
        <cfvo type="percent" val="0"/>
        <cfvo type="num" val="1"/>
        <cfvo type="num" val="1" gte="0"/>
      </iconSet>
    </cfRule>
  </conditionalFormatting>
  <conditionalFormatting sqref="BJ13">
    <cfRule type="iconSet" priority="362">
      <iconSet showValue="0">
        <cfvo type="percent" val="0"/>
        <cfvo type="num" val="1"/>
        <cfvo type="num" val="1" gte="0"/>
      </iconSet>
    </cfRule>
  </conditionalFormatting>
  <conditionalFormatting sqref="BO13">
    <cfRule type="iconSet" priority="361">
      <iconSet showValue="0">
        <cfvo type="percent" val="0"/>
        <cfvo type="num" val="1"/>
        <cfvo type="num" val="1" gte="0"/>
      </iconSet>
    </cfRule>
  </conditionalFormatting>
  <conditionalFormatting sqref="BO8">
    <cfRule type="iconSet" priority="359">
      <iconSet showValue="0">
        <cfvo type="percent" val="0"/>
        <cfvo type="num" val="1"/>
        <cfvo type="num" val="1" gte="0"/>
      </iconSet>
    </cfRule>
  </conditionalFormatting>
  <conditionalFormatting sqref="BO9">
    <cfRule type="iconSet" priority="358">
      <iconSet showValue="0">
        <cfvo type="percent" val="0"/>
        <cfvo type="num" val="1"/>
        <cfvo type="num" val="1" gte="0"/>
      </iconSet>
    </cfRule>
  </conditionalFormatting>
  <conditionalFormatting sqref="BJ9">
    <cfRule type="iconSet" priority="357">
      <iconSet showValue="0">
        <cfvo type="percent" val="0"/>
        <cfvo type="num" val="1"/>
        <cfvo type="num" val="1" gte="0"/>
      </iconSet>
    </cfRule>
  </conditionalFormatting>
  <conditionalFormatting sqref="BJ10">
    <cfRule type="iconSet" priority="356">
      <iconSet showValue="0">
        <cfvo type="percent" val="0"/>
        <cfvo type="num" val="1"/>
        <cfvo type="num" val="1" gte="0"/>
      </iconSet>
    </cfRule>
  </conditionalFormatting>
  <conditionalFormatting sqref="BO10">
    <cfRule type="iconSet" priority="355">
      <iconSet showValue="0">
        <cfvo type="percent" val="0"/>
        <cfvo type="num" val="1"/>
        <cfvo type="num" val="1" gte="0"/>
      </iconSet>
    </cfRule>
  </conditionalFormatting>
  <conditionalFormatting sqref="BJ8">
    <cfRule type="iconSet" priority="354">
      <iconSet showValue="0">
        <cfvo type="percent" val="0"/>
        <cfvo type="num" val="1"/>
        <cfvo type="num" val="1" gte="0"/>
      </iconSet>
    </cfRule>
  </conditionalFormatting>
  <conditionalFormatting sqref="X28:Y29">
    <cfRule type="cellIs" dxfId="176" priority="353" operator="equal">
      <formula>"OPORTUNIDADE"</formula>
    </cfRule>
  </conditionalFormatting>
  <conditionalFormatting sqref="X28:Y29">
    <cfRule type="cellIs" dxfId="175" priority="351" operator="equal">
      <formula>"NÃO"</formula>
    </cfRule>
    <cfRule type="cellIs" dxfId="174" priority="352" operator="equal">
      <formula>"SIM"</formula>
    </cfRule>
  </conditionalFormatting>
  <conditionalFormatting sqref="BJ17">
    <cfRule type="iconSet" priority="348">
      <iconSet showValue="0">
        <cfvo type="percent" val="0"/>
        <cfvo type="num" val="1"/>
        <cfvo type="num" val="1" gte="0"/>
      </iconSet>
    </cfRule>
  </conditionalFormatting>
  <conditionalFormatting sqref="BO17">
    <cfRule type="iconSet" priority="347">
      <iconSet showValue="0">
        <cfvo type="percent" val="0"/>
        <cfvo type="num" val="1"/>
        <cfvo type="num" val="1" gte="0"/>
      </iconSet>
    </cfRule>
  </conditionalFormatting>
  <conditionalFormatting sqref="BJ22">
    <cfRule type="iconSet" priority="346">
      <iconSet showValue="0">
        <cfvo type="percent" val="0"/>
        <cfvo type="num" val="1"/>
        <cfvo type="num" val="1" gte="0"/>
      </iconSet>
    </cfRule>
  </conditionalFormatting>
  <conditionalFormatting sqref="BO22">
    <cfRule type="iconSet" priority="345">
      <iconSet showValue="0">
        <cfvo type="percent" val="0"/>
        <cfvo type="num" val="1"/>
        <cfvo type="num" val="1" gte="0"/>
      </iconSet>
    </cfRule>
  </conditionalFormatting>
  <conditionalFormatting sqref="BJ19">
    <cfRule type="iconSet" priority="344">
      <iconSet showValue="0">
        <cfvo type="percent" val="0"/>
        <cfvo type="num" val="1"/>
        <cfvo type="num" val="1" gte="0"/>
      </iconSet>
    </cfRule>
  </conditionalFormatting>
  <conditionalFormatting sqref="BO19">
    <cfRule type="iconSet" priority="343">
      <iconSet showValue="0">
        <cfvo type="percent" val="0"/>
        <cfvo type="num" val="1"/>
        <cfvo type="num" val="1" gte="0"/>
      </iconSet>
    </cfRule>
  </conditionalFormatting>
  <conditionalFormatting sqref="BJ15">
    <cfRule type="iconSet" priority="342">
      <iconSet showValue="0">
        <cfvo type="percent" val="0"/>
        <cfvo type="num" val="1"/>
        <cfvo type="num" val="1" gte="0"/>
      </iconSet>
    </cfRule>
  </conditionalFormatting>
  <conditionalFormatting sqref="BO15">
    <cfRule type="iconSet" priority="341">
      <iconSet showValue="0">
        <cfvo type="percent" val="0"/>
        <cfvo type="num" val="1"/>
        <cfvo type="num" val="1" gte="0"/>
      </iconSet>
    </cfRule>
  </conditionalFormatting>
  <conditionalFormatting sqref="BJ14">
    <cfRule type="iconSet" priority="340">
      <iconSet showValue="0">
        <cfvo type="percent" val="0"/>
        <cfvo type="num" val="1"/>
        <cfvo type="num" val="1" gte="0"/>
      </iconSet>
    </cfRule>
  </conditionalFormatting>
  <conditionalFormatting sqref="BO14">
    <cfRule type="iconSet" priority="339">
      <iconSet showValue="0">
        <cfvo type="percent" val="0"/>
        <cfvo type="num" val="1"/>
        <cfvo type="num" val="1" gte="0"/>
      </iconSet>
    </cfRule>
  </conditionalFormatting>
  <conditionalFormatting sqref="BJ24">
    <cfRule type="iconSet" priority="335">
      <iconSet showValue="0">
        <cfvo type="percent" val="0"/>
        <cfvo type="num" val="1"/>
        <cfvo type="num" val="1" gte="0"/>
      </iconSet>
    </cfRule>
  </conditionalFormatting>
  <conditionalFormatting sqref="BO24">
    <cfRule type="iconSet" priority="334">
      <iconSet showValue="0">
        <cfvo type="percent" val="0"/>
        <cfvo type="num" val="1"/>
        <cfvo type="num" val="1" gte="0"/>
      </iconSet>
    </cfRule>
  </conditionalFormatting>
  <conditionalFormatting sqref="BJ18">
    <cfRule type="iconSet" priority="333">
      <iconSet showValue="0">
        <cfvo type="percent" val="0"/>
        <cfvo type="num" val="1"/>
        <cfvo type="num" val="1" gte="0"/>
      </iconSet>
    </cfRule>
  </conditionalFormatting>
  <conditionalFormatting sqref="BO18">
    <cfRule type="iconSet" priority="332">
      <iconSet showValue="0">
        <cfvo type="percent" val="0"/>
        <cfvo type="num" val="1"/>
        <cfvo type="num" val="1" gte="0"/>
      </iconSet>
    </cfRule>
  </conditionalFormatting>
  <conditionalFormatting sqref="BO20">
    <cfRule type="iconSet" priority="331">
      <iconSet showValue="0">
        <cfvo type="percent" val="0"/>
        <cfvo type="num" val="1"/>
        <cfvo type="num" val="1" gte="0"/>
      </iconSet>
    </cfRule>
  </conditionalFormatting>
  <conditionalFormatting sqref="BJ20">
    <cfRule type="iconSet" priority="330">
      <iconSet showValue="0">
        <cfvo type="percent" val="0"/>
        <cfvo type="num" val="1"/>
        <cfvo type="num" val="1" gte="0"/>
      </iconSet>
    </cfRule>
  </conditionalFormatting>
  <conditionalFormatting sqref="BJ16">
    <cfRule type="iconSet" priority="61358">
      <iconSet showValue="0">
        <cfvo type="percent" val="0"/>
        <cfvo type="num" val="1"/>
        <cfvo type="num" val="1" gte="0"/>
      </iconSet>
    </cfRule>
  </conditionalFormatting>
  <conditionalFormatting sqref="BO16">
    <cfRule type="iconSet" priority="61359">
      <iconSet showValue="0">
        <cfvo type="percent" val="0"/>
        <cfvo type="num" val="1"/>
        <cfvo type="num" val="1" gte="0"/>
      </iconSet>
    </cfRule>
  </conditionalFormatting>
  <conditionalFormatting sqref="Y39">
    <cfRule type="cellIs" dxfId="173" priority="329" operator="equal">
      <formula>"OPORTUNIDADE"</formula>
    </cfRule>
  </conditionalFormatting>
  <conditionalFormatting sqref="Y39">
    <cfRule type="cellIs" dxfId="172" priority="327" operator="equal">
      <formula>"NÃO"</formula>
    </cfRule>
    <cfRule type="cellIs" dxfId="171" priority="328" operator="equal">
      <formula>"SIM"</formula>
    </cfRule>
  </conditionalFormatting>
  <conditionalFormatting sqref="X42:X43">
    <cfRule type="cellIs" dxfId="170" priority="326" operator="equal">
      <formula>"OPORTUNIDADE"</formula>
    </cfRule>
  </conditionalFormatting>
  <conditionalFormatting sqref="X42:X43">
    <cfRule type="cellIs" dxfId="169" priority="324" operator="equal">
      <formula>"NÃO"</formula>
    </cfRule>
    <cfRule type="cellIs" dxfId="168" priority="325" operator="equal">
      <formula>"SIM"</formula>
    </cfRule>
  </conditionalFormatting>
  <conditionalFormatting sqref="BJ42">
    <cfRule type="iconSet" priority="323">
      <iconSet showValue="0">
        <cfvo type="percent" val="0"/>
        <cfvo type="num" val="1"/>
        <cfvo type="num" val="1" gte="0"/>
      </iconSet>
    </cfRule>
  </conditionalFormatting>
  <conditionalFormatting sqref="BO42">
    <cfRule type="iconSet" priority="322">
      <iconSet showValue="0">
        <cfvo type="percent" val="0"/>
        <cfvo type="num" val="1"/>
        <cfvo type="num" val="1" gte="0"/>
      </iconSet>
    </cfRule>
  </conditionalFormatting>
  <conditionalFormatting sqref="BJ39">
    <cfRule type="iconSet" priority="321">
      <iconSet showValue="0">
        <cfvo type="percent" val="0"/>
        <cfvo type="num" val="1"/>
        <cfvo type="num" val="1" gte="0"/>
      </iconSet>
    </cfRule>
  </conditionalFormatting>
  <conditionalFormatting sqref="BO39">
    <cfRule type="iconSet" priority="320">
      <iconSet showValue="0">
        <cfvo type="percent" val="0"/>
        <cfvo type="num" val="1"/>
        <cfvo type="num" val="1" gte="0"/>
      </iconSet>
    </cfRule>
  </conditionalFormatting>
  <conditionalFormatting sqref="BO38">
    <cfRule type="iconSet" priority="316">
      <iconSet showValue="0">
        <cfvo type="percent" val="0"/>
        <cfvo type="num" val="1"/>
        <cfvo type="num" val="1" gte="0"/>
      </iconSet>
    </cfRule>
  </conditionalFormatting>
  <conditionalFormatting sqref="BJ29">
    <cfRule type="iconSet" priority="315">
      <iconSet showValue="0">
        <cfvo type="percent" val="0"/>
        <cfvo type="num" val="1"/>
        <cfvo type="num" val="1" gte="0"/>
      </iconSet>
    </cfRule>
  </conditionalFormatting>
  <conditionalFormatting sqref="BJ43">
    <cfRule type="iconSet" priority="314">
      <iconSet showValue="0">
        <cfvo type="percent" val="0"/>
        <cfvo type="num" val="1"/>
        <cfvo type="num" val="1" gte="0"/>
      </iconSet>
    </cfRule>
  </conditionalFormatting>
  <conditionalFormatting sqref="BO43">
    <cfRule type="iconSet" priority="313">
      <iconSet showValue="0">
        <cfvo type="percent" val="0"/>
        <cfvo type="num" val="1"/>
        <cfvo type="num" val="1" gte="0"/>
      </iconSet>
    </cfRule>
  </conditionalFormatting>
  <conditionalFormatting sqref="BJ33">
    <cfRule type="iconSet" priority="308">
      <iconSet showValue="0">
        <cfvo type="percent" val="0"/>
        <cfvo type="num" val="1"/>
        <cfvo type="num" val="1" gte="0"/>
      </iconSet>
    </cfRule>
  </conditionalFormatting>
  <conditionalFormatting sqref="BO33">
    <cfRule type="iconSet" priority="307">
      <iconSet showValue="0">
        <cfvo type="percent" val="0"/>
        <cfvo type="num" val="1"/>
        <cfvo type="num" val="1" gte="0"/>
      </iconSet>
    </cfRule>
  </conditionalFormatting>
  <conditionalFormatting sqref="BJ36">
    <cfRule type="iconSet" priority="306">
      <iconSet showValue="0">
        <cfvo type="percent" val="0"/>
        <cfvo type="num" val="1"/>
        <cfvo type="num" val="1" gte="0"/>
      </iconSet>
    </cfRule>
  </conditionalFormatting>
  <conditionalFormatting sqref="BO36">
    <cfRule type="iconSet" priority="305">
      <iconSet showValue="0">
        <cfvo type="percent" val="0"/>
        <cfvo type="num" val="1"/>
        <cfvo type="num" val="1" gte="0"/>
      </iconSet>
    </cfRule>
  </conditionalFormatting>
  <conditionalFormatting sqref="BJ32">
    <cfRule type="iconSet" priority="304">
      <iconSet showValue="0">
        <cfvo type="percent" val="0"/>
        <cfvo type="num" val="1"/>
        <cfvo type="num" val="1" gte="0"/>
      </iconSet>
    </cfRule>
  </conditionalFormatting>
  <conditionalFormatting sqref="BO32">
    <cfRule type="iconSet" priority="303">
      <iconSet showValue="0">
        <cfvo type="percent" val="0"/>
        <cfvo type="num" val="1"/>
        <cfvo type="num" val="1" gte="0"/>
      </iconSet>
    </cfRule>
  </conditionalFormatting>
  <conditionalFormatting sqref="BJ40">
    <cfRule type="iconSet" priority="302">
      <iconSet showValue="0">
        <cfvo type="percent" val="0"/>
        <cfvo type="num" val="1"/>
        <cfvo type="num" val="1" gte="0"/>
      </iconSet>
    </cfRule>
  </conditionalFormatting>
  <conditionalFormatting sqref="BO40">
    <cfRule type="iconSet" priority="301">
      <iconSet showValue="0">
        <cfvo type="percent" val="0"/>
        <cfvo type="num" val="1"/>
        <cfvo type="num" val="1" gte="0"/>
      </iconSet>
    </cfRule>
  </conditionalFormatting>
  <conditionalFormatting sqref="X46:Y46 Y47:Y48 X47:X50">
    <cfRule type="cellIs" dxfId="167" priority="297" operator="equal">
      <formula>"OPORTUNIDADE"</formula>
    </cfRule>
  </conditionalFormatting>
  <conditionalFormatting sqref="X46:Y46 Y47:Y48 X47:X50">
    <cfRule type="cellIs" dxfId="166" priority="295" operator="equal">
      <formula>"NÃO"</formula>
    </cfRule>
    <cfRule type="cellIs" dxfId="165" priority="296" operator="equal">
      <formula>"SIM"</formula>
    </cfRule>
  </conditionalFormatting>
  <conditionalFormatting sqref="BJ30">
    <cfRule type="iconSet" priority="285">
      <iconSet showValue="0">
        <cfvo type="percent" val="0"/>
        <cfvo type="num" val="1"/>
        <cfvo type="num" val="1" gte="0"/>
      </iconSet>
    </cfRule>
  </conditionalFormatting>
  <conditionalFormatting sqref="BO30">
    <cfRule type="iconSet" priority="284">
      <iconSet showValue="0">
        <cfvo type="percent" val="0"/>
        <cfvo type="num" val="1"/>
        <cfvo type="num" val="1" gte="0"/>
      </iconSet>
    </cfRule>
  </conditionalFormatting>
  <conditionalFormatting sqref="BJ34">
    <cfRule type="iconSet" priority="281">
      <iconSet showValue="0">
        <cfvo type="percent" val="0"/>
        <cfvo type="num" val="1"/>
        <cfvo type="num" val="1" gte="0"/>
      </iconSet>
    </cfRule>
  </conditionalFormatting>
  <conditionalFormatting sqref="BO34">
    <cfRule type="iconSet" priority="280">
      <iconSet showValue="0">
        <cfvo type="percent" val="0"/>
        <cfvo type="num" val="1"/>
        <cfvo type="num" val="1" gte="0"/>
      </iconSet>
    </cfRule>
  </conditionalFormatting>
  <conditionalFormatting sqref="BJ35">
    <cfRule type="iconSet" priority="279">
      <iconSet showValue="0">
        <cfvo type="percent" val="0"/>
        <cfvo type="num" val="1"/>
        <cfvo type="num" val="1" gte="0"/>
      </iconSet>
    </cfRule>
  </conditionalFormatting>
  <conditionalFormatting sqref="BJ37">
    <cfRule type="iconSet" priority="278">
      <iconSet showValue="0">
        <cfvo type="percent" val="0"/>
        <cfvo type="num" val="1"/>
        <cfvo type="num" val="1" gte="0"/>
      </iconSet>
    </cfRule>
  </conditionalFormatting>
  <conditionalFormatting sqref="BO37">
    <cfRule type="iconSet" priority="277">
      <iconSet showValue="0">
        <cfvo type="percent" val="0"/>
        <cfvo type="num" val="1"/>
        <cfvo type="num" val="1" gte="0"/>
      </iconSet>
    </cfRule>
  </conditionalFormatting>
  <conditionalFormatting sqref="Y57">
    <cfRule type="cellIs" dxfId="164" priority="269" operator="equal">
      <formula>"OPORTUNIDADE"</formula>
    </cfRule>
  </conditionalFormatting>
  <conditionalFormatting sqref="Y57">
    <cfRule type="cellIs" dxfId="163" priority="267" operator="equal">
      <formula>"NÃO"</formula>
    </cfRule>
    <cfRule type="cellIs" dxfId="162" priority="268" operator="equal">
      <formula>"SIM"</formula>
    </cfRule>
  </conditionalFormatting>
  <conditionalFormatting sqref="BJ38">
    <cfRule type="iconSet" priority="257">
      <iconSet showValue="0">
        <cfvo type="percent" val="0"/>
        <cfvo type="num" val="1"/>
        <cfvo type="num" val="1" gte="0"/>
      </iconSet>
    </cfRule>
  </conditionalFormatting>
  <conditionalFormatting sqref="BJ31">
    <cfRule type="iconSet" priority="61488">
      <iconSet showValue="0">
        <cfvo type="percent" val="0"/>
        <cfvo type="num" val="1"/>
        <cfvo type="num" val="1" gte="0"/>
      </iconSet>
    </cfRule>
  </conditionalFormatting>
  <conditionalFormatting sqref="BO31">
    <cfRule type="iconSet" priority="61489">
      <iconSet showValue="0">
        <cfvo type="percent" val="0"/>
        <cfvo type="num" val="1"/>
        <cfvo type="num" val="1" gte="0"/>
      </iconSet>
    </cfRule>
  </conditionalFormatting>
  <conditionalFormatting sqref="X52:X61">
    <cfRule type="cellIs" dxfId="161" priority="256" operator="equal">
      <formula>"OPORTUNIDADE"</formula>
    </cfRule>
  </conditionalFormatting>
  <conditionalFormatting sqref="X52:X61">
    <cfRule type="cellIs" dxfId="160" priority="254" operator="equal">
      <formula>"NÃO"</formula>
    </cfRule>
    <cfRule type="cellIs" dxfId="159" priority="255" operator="equal">
      <formula>"SIM"</formula>
    </cfRule>
  </conditionalFormatting>
  <conditionalFormatting sqref="BJ52">
    <cfRule type="iconSet" priority="253">
      <iconSet showValue="0">
        <cfvo type="percent" val="0"/>
        <cfvo type="num" val="1"/>
        <cfvo type="num" val="1" gte="0"/>
      </iconSet>
    </cfRule>
  </conditionalFormatting>
  <conditionalFormatting sqref="BO52">
    <cfRule type="iconSet" priority="252">
      <iconSet showValue="0">
        <cfvo type="percent" val="0"/>
        <cfvo type="num" val="1"/>
        <cfvo type="num" val="1" gte="0"/>
      </iconSet>
    </cfRule>
  </conditionalFormatting>
  <conditionalFormatting sqref="BJ57">
    <cfRule type="iconSet" priority="251">
      <iconSet showValue="0">
        <cfvo type="percent" val="0"/>
        <cfvo type="num" val="1"/>
        <cfvo type="num" val="1" gte="0"/>
      </iconSet>
    </cfRule>
  </conditionalFormatting>
  <conditionalFormatting sqref="BO57">
    <cfRule type="iconSet" priority="250">
      <iconSet showValue="0">
        <cfvo type="percent" val="0"/>
        <cfvo type="num" val="1"/>
        <cfvo type="num" val="1" gte="0"/>
      </iconSet>
    </cfRule>
  </conditionalFormatting>
  <conditionalFormatting sqref="BO54">
    <cfRule type="iconSet" priority="249">
      <iconSet showValue="0">
        <cfvo type="percent" val="0"/>
        <cfvo type="num" val="1"/>
        <cfvo type="num" val="1" gte="0"/>
      </iconSet>
    </cfRule>
  </conditionalFormatting>
  <conditionalFormatting sqref="BJ54">
    <cfRule type="iconSet" priority="248">
      <iconSet showValue="0">
        <cfvo type="percent" val="0"/>
        <cfvo type="num" val="1"/>
        <cfvo type="num" val="1" gte="0"/>
      </iconSet>
    </cfRule>
  </conditionalFormatting>
  <conditionalFormatting sqref="BJ55">
    <cfRule type="iconSet" priority="246">
      <iconSet showValue="0">
        <cfvo type="percent" val="0"/>
        <cfvo type="num" val="1"/>
        <cfvo type="num" val="1" gte="0"/>
      </iconSet>
    </cfRule>
  </conditionalFormatting>
  <conditionalFormatting sqref="BO55">
    <cfRule type="iconSet" priority="245">
      <iconSet showValue="0">
        <cfvo type="percent" val="0"/>
        <cfvo type="num" val="1"/>
        <cfvo type="num" val="1" gte="0"/>
      </iconSet>
    </cfRule>
  </conditionalFormatting>
  <conditionalFormatting sqref="BJ53">
    <cfRule type="iconSet" priority="244">
      <iconSet showValue="0">
        <cfvo type="percent" val="0"/>
        <cfvo type="num" val="1"/>
        <cfvo type="num" val="1" gte="0"/>
      </iconSet>
    </cfRule>
  </conditionalFormatting>
  <conditionalFormatting sqref="BO53">
    <cfRule type="iconSet" priority="243">
      <iconSet showValue="0">
        <cfvo type="percent" val="0"/>
        <cfvo type="num" val="1"/>
        <cfvo type="num" val="1" gte="0"/>
      </iconSet>
    </cfRule>
  </conditionalFormatting>
  <conditionalFormatting sqref="BJ48">
    <cfRule type="iconSet" priority="240">
      <iconSet showValue="0">
        <cfvo type="percent" val="0"/>
        <cfvo type="num" val="1"/>
        <cfvo type="num" val="1" gte="0"/>
      </iconSet>
    </cfRule>
  </conditionalFormatting>
  <conditionalFormatting sqref="BO48">
    <cfRule type="iconSet" priority="239">
      <iconSet showValue="0">
        <cfvo type="percent" val="0"/>
        <cfvo type="num" val="1"/>
        <cfvo type="num" val="1" gte="0"/>
      </iconSet>
    </cfRule>
  </conditionalFormatting>
  <conditionalFormatting sqref="BJ56">
    <cfRule type="iconSet" priority="238">
      <iconSet showValue="0">
        <cfvo type="percent" val="0"/>
        <cfvo type="num" val="1"/>
        <cfvo type="num" val="1" gte="0"/>
      </iconSet>
    </cfRule>
  </conditionalFormatting>
  <conditionalFormatting sqref="BO56">
    <cfRule type="iconSet" priority="237">
      <iconSet showValue="0">
        <cfvo type="percent" val="0"/>
        <cfvo type="num" val="1"/>
        <cfvo type="num" val="1" gte="0"/>
      </iconSet>
    </cfRule>
  </conditionalFormatting>
  <conditionalFormatting sqref="BJ46">
    <cfRule type="iconSet" priority="236">
      <iconSet showValue="0">
        <cfvo type="percent" val="0"/>
        <cfvo type="num" val="1"/>
        <cfvo type="num" val="1" gte="0"/>
      </iconSet>
    </cfRule>
  </conditionalFormatting>
  <conditionalFormatting sqref="BO46">
    <cfRule type="iconSet" priority="235">
      <iconSet showValue="0">
        <cfvo type="percent" val="0"/>
        <cfvo type="num" val="1"/>
        <cfvo type="num" val="1" gte="0"/>
      </iconSet>
    </cfRule>
  </conditionalFormatting>
  <conditionalFormatting sqref="BJ47">
    <cfRule type="iconSet" priority="234">
      <iconSet showValue="0">
        <cfvo type="percent" val="0"/>
        <cfvo type="num" val="1"/>
        <cfvo type="num" val="1" gte="0"/>
      </iconSet>
    </cfRule>
  </conditionalFormatting>
  <conditionalFormatting sqref="BO47">
    <cfRule type="iconSet" priority="233">
      <iconSet showValue="0">
        <cfvo type="percent" val="0"/>
        <cfvo type="num" val="1"/>
        <cfvo type="num" val="1" gte="0"/>
      </iconSet>
    </cfRule>
  </conditionalFormatting>
  <conditionalFormatting sqref="BJ49">
    <cfRule type="iconSet" priority="232">
      <iconSet showValue="0">
        <cfvo type="percent" val="0"/>
        <cfvo type="num" val="1"/>
        <cfvo type="num" val="1" gte="0"/>
      </iconSet>
    </cfRule>
  </conditionalFormatting>
  <conditionalFormatting sqref="BO49">
    <cfRule type="iconSet" priority="231">
      <iconSet showValue="0">
        <cfvo type="percent" val="0"/>
        <cfvo type="num" val="1"/>
        <cfvo type="num" val="1" gte="0"/>
      </iconSet>
    </cfRule>
  </conditionalFormatting>
  <conditionalFormatting sqref="BJ50">
    <cfRule type="iconSet" priority="230">
      <iconSet showValue="0">
        <cfvo type="percent" val="0"/>
        <cfvo type="num" val="1"/>
        <cfvo type="num" val="1" gte="0"/>
      </iconSet>
    </cfRule>
  </conditionalFormatting>
  <conditionalFormatting sqref="BO50">
    <cfRule type="iconSet" priority="229">
      <iconSet showValue="0">
        <cfvo type="percent" val="0"/>
        <cfvo type="num" val="1"/>
        <cfvo type="num" val="1" gte="0"/>
      </iconSet>
    </cfRule>
  </conditionalFormatting>
  <conditionalFormatting sqref="BJ58">
    <cfRule type="iconSet" priority="228">
      <iconSet showValue="0">
        <cfvo type="percent" val="0"/>
        <cfvo type="num" val="1"/>
        <cfvo type="num" val="1" gte="0"/>
      </iconSet>
    </cfRule>
  </conditionalFormatting>
  <conditionalFormatting sqref="BO58">
    <cfRule type="iconSet" priority="227">
      <iconSet showValue="0">
        <cfvo type="percent" val="0"/>
        <cfvo type="num" val="1"/>
        <cfvo type="num" val="1" gte="0"/>
      </iconSet>
    </cfRule>
  </conditionalFormatting>
  <conditionalFormatting sqref="BJ59">
    <cfRule type="iconSet" priority="226">
      <iconSet showValue="0">
        <cfvo type="percent" val="0"/>
        <cfvo type="num" val="1"/>
        <cfvo type="num" val="1" gte="0"/>
      </iconSet>
    </cfRule>
  </conditionalFormatting>
  <conditionalFormatting sqref="BO59">
    <cfRule type="iconSet" priority="225">
      <iconSet showValue="0">
        <cfvo type="percent" val="0"/>
        <cfvo type="num" val="1"/>
        <cfvo type="num" val="1" gte="0"/>
      </iconSet>
    </cfRule>
  </conditionalFormatting>
  <conditionalFormatting sqref="BJ61">
    <cfRule type="iconSet" priority="224">
      <iconSet showValue="0">
        <cfvo type="percent" val="0"/>
        <cfvo type="num" val="1"/>
        <cfvo type="num" val="1" gte="0"/>
      </iconSet>
    </cfRule>
  </conditionalFormatting>
  <conditionalFormatting sqref="BO61">
    <cfRule type="iconSet" priority="223">
      <iconSet showValue="0">
        <cfvo type="percent" val="0"/>
        <cfvo type="num" val="1"/>
        <cfvo type="num" val="1" gte="0"/>
      </iconSet>
    </cfRule>
  </conditionalFormatting>
  <conditionalFormatting sqref="BO60">
    <cfRule type="iconSet" priority="221">
      <iconSet showValue="0">
        <cfvo type="percent" val="0"/>
        <cfvo type="num" val="1"/>
        <cfvo type="num" val="1" gte="0"/>
      </iconSet>
    </cfRule>
  </conditionalFormatting>
  <conditionalFormatting sqref="Y73">
    <cfRule type="cellIs" dxfId="158" priority="220" operator="equal">
      <formula>"OPORTUNIDADE"</formula>
    </cfRule>
  </conditionalFormatting>
  <conditionalFormatting sqref="Y73">
    <cfRule type="cellIs" dxfId="157" priority="218" operator="equal">
      <formula>"NÃO"</formula>
    </cfRule>
    <cfRule type="cellIs" dxfId="156" priority="219" operator="equal">
      <formula>"SIM"</formula>
    </cfRule>
  </conditionalFormatting>
  <conditionalFormatting sqref="X75">
    <cfRule type="cellIs" dxfId="155" priority="214" operator="equal">
      <formula>"OPORTUNIDADE"</formula>
    </cfRule>
  </conditionalFormatting>
  <conditionalFormatting sqref="X75">
    <cfRule type="cellIs" dxfId="154" priority="212" operator="equal">
      <formula>"NÃO"</formula>
    </cfRule>
    <cfRule type="cellIs" dxfId="153" priority="213" operator="equal">
      <formula>"SIM"</formula>
    </cfRule>
  </conditionalFormatting>
  <conditionalFormatting sqref="BJ60">
    <cfRule type="iconSet" priority="208">
      <iconSet showValue="0">
        <cfvo type="percent" val="0"/>
        <cfvo type="num" val="1"/>
        <cfvo type="num" val="1" gte="0"/>
      </iconSet>
    </cfRule>
  </conditionalFormatting>
  <conditionalFormatting sqref="X76:X77">
    <cfRule type="cellIs" dxfId="152" priority="207" operator="equal">
      <formula>"OPORTUNIDADE"</formula>
    </cfRule>
  </conditionalFormatting>
  <conditionalFormatting sqref="X76:X77">
    <cfRule type="cellIs" dxfId="151" priority="205" operator="equal">
      <formula>"NÃO"</formula>
    </cfRule>
    <cfRule type="cellIs" dxfId="150" priority="206" operator="equal">
      <formula>"SIM"</formula>
    </cfRule>
  </conditionalFormatting>
  <conditionalFormatting sqref="BO73">
    <cfRule type="iconSet" priority="203">
      <iconSet showValue="0">
        <cfvo type="percent" val="0"/>
        <cfvo type="num" val="1"/>
        <cfvo type="num" val="1" gte="0"/>
      </iconSet>
    </cfRule>
  </conditionalFormatting>
  <conditionalFormatting sqref="BJ65">
    <cfRule type="iconSet" priority="202">
      <iconSet showValue="0">
        <cfvo type="percent" val="0"/>
        <cfvo type="num" val="1"/>
        <cfvo type="num" val="1" gte="0"/>
      </iconSet>
    </cfRule>
  </conditionalFormatting>
  <conditionalFormatting sqref="BJ67">
    <cfRule type="iconSet" priority="201">
      <iconSet showValue="0">
        <cfvo type="percent" val="0"/>
        <cfvo type="num" val="1"/>
        <cfvo type="num" val="1" gte="0"/>
      </iconSet>
    </cfRule>
  </conditionalFormatting>
  <conditionalFormatting sqref="BJ68">
    <cfRule type="iconSet" priority="200">
      <iconSet showValue="0">
        <cfvo type="percent" val="0"/>
        <cfvo type="num" val="1"/>
        <cfvo type="num" val="1" gte="0"/>
      </iconSet>
    </cfRule>
  </conditionalFormatting>
  <conditionalFormatting sqref="BJ69:BJ70">
    <cfRule type="iconSet" priority="199">
      <iconSet showValue="0">
        <cfvo type="percent" val="0"/>
        <cfvo type="num" val="1"/>
        <cfvo type="num" val="1" gte="0"/>
      </iconSet>
    </cfRule>
  </conditionalFormatting>
  <conditionalFormatting sqref="BH70">
    <cfRule type="iconSet" priority="198">
      <iconSet showValue="0">
        <cfvo type="percent" val="0"/>
        <cfvo type="num" val="1"/>
        <cfvo type="num" val="1" gte="0"/>
      </iconSet>
    </cfRule>
  </conditionalFormatting>
  <conditionalFormatting sqref="BI70">
    <cfRule type="iconSet" priority="197">
      <iconSet showValue="0">
        <cfvo type="percent" val="0"/>
        <cfvo type="num" val="1"/>
        <cfvo type="num" val="1" gte="0"/>
      </iconSet>
    </cfRule>
  </conditionalFormatting>
  <conditionalFormatting sqref="BJ73">
    <cfRule type="iconSet" priority="196">
      <iconSet showValue="0">
        <cfvo type="percent" val="0"/>
        <cfvo type="num" val="1"/>
        <cfvo type="num" val="1" gte="0"/>
      </iconSet>
    </cfRule>
  </conditionalFormatting>
  <conditionalFormatting sqref="BJ72">
    <cfRule type="iconSet" priority="195">
      <iconSet showValue="0">
        <cfvo type="percent" val="0"/>
        <cfvo type="num" val="1"/>
        <cfvo type="num" val="1" gte="0"/>
      </iconSet>
    </cfRule>
  </conditionalFormatting>
  <conditionalFormatting sqref="BJ76">
    <cfRule type="iconSet" priority="194">
      <iconSet showValue="0">
        <cfvo type="percent" val="0"/>
        <cfvo type="num" val="1"/>
        <cfvo type="num" val="1" gte="0"/>
      </iconSet>
    </cfRule>
  </conditionalFormatting>
  <conditionalFormatting sqref="BG77">
    <cfRule type="iconSet" priority="192">
      <iconSet showValue="0">
        <cfvo type="percent" val="0"/>
        <cfvo type="num" val="1"/>
        <cfvo type="num" val="1" gte="0"/>
      </iconSet>
    </cfRule>
    <cfRule type="iconSet" priority="193">
      <iconSet showValue="0">
        <cfvo type="percent" val="0"/>
        <cfvo type="num" val="1"/>
        <cfvo type="num" val="1" gte="0"/>
      </iconSet>
    </cfRule>
  </conditionalFormatting>
  <conditionalFormatting sqref="BH77">
    <cfRule type="iconSet" priority="191">
      <iconSet showValue="0">
        <cfvo type="percent" val="0"/>
        <cfvo type="num" val="1"/>
        <cfvo type="num" val="1" gte="0"/>
      </iconSet>
    </cfRule>
  </conditionalFormatting>
  <conditionalFormatting sqref="BI77:BJ77">
    <cfRule type="iconSet" priority="190">
      <iconSet showValue="0">
        <cfvo type="percent" val="0"/>
        <cfvo type="num" val="1"/>
        <cfvo type="num" val="1" gte="0"/>
      </iconSet>
    </cfRule>
  </conditionalFormatting>
  <conditionalFormatting sqref="BJ66">
    <cfRule type="iconSet" priority="189">
      <iconSet showValue="0">
        <cfvo type="percent" val="0"/>
        <cfvo type="num" val="1"/>
        <cfvo type="num" val="1" gte="0"/>
      </iconSet>
    </cfRule>
  </conditionalFormatting>
  <conditionalFormatting sqref="BO66">
    <cfRule type="iconSet" priority="188">
      <iconSet showValue="0">
        <cfvo type="percent" val="0"/>
        <cfvo type="num" val="1"/>
        <cfvo type="num" val="1" gte="0"/>
      </iconSet>
    </cfRule>
  </conditionalFormatting>
  <conditionalFormatting sqref="BJ71">
    <cfRule type="iconSet" priority="187">
      <iconSet showValue="0">
        <cfvo type="percent" val="0"/>
        <cfvo type="num" val="1"/>
        <cfvo type="num" val="1" gte="0"/>
      </iconSet>
    </cfRule>
  </conditionalFormatting>
  <conditionalFormatting sqref="BO71">
    <cfRule type="iconSet" priority="186">
      <iconSet showValue="0">
        <cfvo type="percent" val="0"/>
        <cfvo type="num" val="1"/>
        <cfvo type="num" val="1" gte="0"/>
      </iconSet>
    </cfRule>
  </conditionalFormatting>
  <conditionalFormatting sqref="BJ74">
    <cfRule type="iconSet" priority="185">
      <iconSet showValue="0">
        <cfvo type="percent" val="0"/>
        <cfvo type="num" val="1"/>
        <cfvo type="num" val="1" gte="0"/>
      </iconSet>
    </cfRule>
  </conditionalFormatting>
  <conditionalFormatting sqref="BO74">
    <cfRule type="iconSet" priority="184">
      <iconSet showValue="0">
        <cfvo type="percent" val="0"/>
        <cfvo type="num" val="1"/>
        <cfvo type="num" val="1" gte="0"/>
      </iconSet>
    </cfRule>
  </conditionalFormatting>
  <conditionalFormatting sqref="BJ92:BJ93">
    <cfRule type="iconSet" priority="183">
      <iconSet showValue="0">
        <cfvo type="percent" val="0"/>
        <cfvo type="num" val="1"/>
        <cfvo type="num" val="1" gte="0"/>
      </iconSet>
    </cfRule>
  </conditionalFormatting>
  <conditionalFormatting sqref="BO92:BO93">
    <cfRule type="iconSet" priority="182">
      <iconSet showValue="0">
        <cfvo type="percent" val="0"/>
        <cfvo type="num" val="1"/>
        <cfvo type="num" val="1" gte="0"/>
      </iconSet>
    </cfRule>
  </conditionalFormatting>
  <conditionalFormatting sqref="BJ81">
    <cfRule type="iconSet" priority="181">
      <iconSet showValue="0">
        <cfvo type="percent" val="0"/>
        <cfvo type="num" val="1"/>
        <cfvo type="num" val="1" gte="0"/>
      </iconSet>
    </cfRule>
  </conditionalFormatting>
  <conditionalFormatting sqref="BJ82">
    <cfRule type="iconSet" priority="180">
      <iconSet showValue="0">
        <cfvo type="percent" val="0"/>
        <cfvo type="num" val="1"/>
        <cfvo type="num" val="1" gte="0"/>
      </iconSet>
    </cfRule>
  </conditionalFormatting>
  <conditionalFormatting sqref="BO82">
    <cfRule type="iconSet" priority="179">
      <iconSet showValue="0">
        <cfvo type="percent" val="0"/>
        <cfvo type="num" val="1"/>
        <cfvo type="num" val="1" gte="0"/>
      </iconSet>
    </cfRule>
  </conditionalFormatting>
  <conditionalFormatting sqref="BO81">
    <cfRule type="iconSet" priority="178">
      <iconSet showValue="0">
        <cfvo type="percent" val="0"/>
        <cfvo type="num" val="1"/>
        <cfvo type="num" val="1" gte="0"/>
      </iconSet>
    </cfRule>
  </conditionalFormatting>
  <conditionalFormatting sqref="BJ88">
    <cfRule type="iconSet" priority="177">
      <iconSet showValue="0">
        <cfvo type="percent" val="0"/>
        <cfvo type="num" val="1"/>
        <cfvo type="num" val="1" gte="0"/>
      </iconSet>
    </cfRule>
  </conditionalFormatting>
  <conditionalFormatting sqref="BO88">
    <cfRule type="iconSet" priority="176">
      <iconSet showValue="0">
        <cfvo type="percent" val="0"/>
        <cfvo type="num" val="1"/>
        <cfvo type="num" val="1" gte="0"/>
      </iconSet>
    </cfRule>
  </conditionalFormatting>
  <conditionalFormatting sqref="BJ90">
    <cfRule type="iconSet" priority="175">
      <iconSet showValue="0">
        <cfvo type="percent" val="0"/>
        <cfvo type="num" val="1"/>
        <cfvo type="num" val="1" gte="0"/>
      </iconSet>
    </cfRule>
  </conditionalFormatting>
  <conditionalFormatting sqref="BO90">
    <cfRule type="iconSet" priority="174">
      <iconSet showValue="0">
        <cfvo type="percent" val="0"/>
        <cfvo type="num" val="1"/>
        <cfvo type="num" val="1" gte="0"/>
      </iconSet>
    </cfRule>
  </conditionalFormatting>
  <conditionalFormatting sqref="BJ85:BJ86">
    <cfRule type="iconSet" priority="171">
      <iconSet showValue="0">
        <cfvo type="percent" val="0"/>
        <cfvo type="num" val="1"/>
        <cfvo type="num" val="1" gte="0"/>
      </iconSet>
    </cfRule>
  </conditionalFormatting>
  <conditionalFormatting sqref="BO85:BO86">
    <cfRule type="iconSet" priority="170">
      <iconSet showValue="0">
        <cfvo type="percent" val="0"/>
        <cfvo type="num" val="1"/>
        <cfvo type="num" val="1" gte="0"/>
      </iconSet>
    </cfRule>
  </conditionalFormatting>
  <conditionalFormatting sqref="BJ80">
    <cfRule type="iconSet" priority="165">
      <iconSet showValue="0">
        <cfvo type="percent" val="0"/>
        <cfvo type="num" val="1"/>
        <cfvo type="num" val="1" gte="0"/>
      </iconSet>
    </cfRule>
  </conditionalFormatting>
  <conditionalFormatting sqref="BO80">
    <cfRule type="iconSet" priority="164">
      <iconSet showValue="0">
        <cfvo type="percent" val="0"/>
        <cfvo type="num" val="1"/>
        <cfvo type="num" val="1" gte="0"/>
      </iconSet>
    </cfRule>
  </conditionalFormatting>
  <conditionalFormatting sqref="BJ83">
    <cfRule type="iconSet" priority="163">
      <iconSet showValue="0">
        <cfvo type="percent" val="0"/>
        <cfvo type="num" val="1"/>
        <cfvo type="num" val="1" gte="0"/>
      </iconSet>
    </cfRule>
  </conditionalFormatting>
  <conditionalFormatting sqref="BO83">
    <cfRule type="iconSet" priority="162">
      <iconSet showValue="0">
        <cfvo type="percent" val="0"/>
        <cfvo type="num" val="1"/>
        <cfvo type="num" val="1" gte="0"/>
      </iconSet>
    </cfRule>
  </conditionalFormatting>
  <conditionalFormatting sqref="BO87">
    <cfRule type="iconSet" priority="61913">
      <iconSet showValue="0">
        <cfvo type="percent" val="0"/>
        <cfvo type="num" val="1"/>
        <cfvo type="num" val="1" gte="0"/>
      </iconSet>
    </cfRule>
  </conditionalFormatting>
  <conditionalFormatting sqref="BJ84">
    <cfRule type="iconSet" priority="159">
      <iconSet showValue="0">
        <cfvo type="percent" val="0"/>
        <cfvo type="num" val="1"/>
        <cfvo type="num" val="1" gte="0"/>
      </iconSet>
    </cfRule>
  </conditionalFormatting>
  <conditionalFormatting sqref="BO84">
    <cfRule type="iconSet" priority="158">
      <iconSet showValue="0">
        <cfvo type="percent" val="0"/>
        <cfvo type="num" val="1"/>
        <cfvo type="num" val="1" gte="0"/>
      </iconSet>
    </cfRule>
  </conditionalFormatting>
  <conditionalFormatting sqref="BJ87">
    <cfRule type="iconSet" priority="157">
      <iconSet showValue="0">
        <cfvo type="percent" val="0"/>
        <cfvo type="num" val="1"/>
        <cfvo type="num" val="1" gte="0"/>
      </iconSet>
    </cfRule>
  </conditionalFormatting>
  <conditionalFormatting sqref="BJ91">
    <cfRule type="iconSet" priority="155">
      <iconSet showValue="0">
        <cfvo type="percent" val="0"/>
        <cfvo type="num" val="1"/>
        <cfvo type="num" val="1" gte="0"/>
      </iconSet>
    </cfRule>
  </conditionalFormatting>
  <conditionalFormatting sqref="BJ89">
    <cfRule type="iconSet" priority="154">
      <iconSet showValue="0">
        <cfvo type="percent" val="0"/>
        <cfvo type="num" val="1"/>
        <cfvo type="num" val="1" gte="0"/>
      </iconSet>
    </cfRule>
  </conditionalFormatting>
  <conditionalFormatting sqref="BO89">
    <cfRule type="iconSet" priority="153">
      <iconSet showValue="0">
        <cfvo type="percent" val="0"/>
        <cfvo type="num" val="1"/>
        <cfvo type="num" val="1" gte="0"/>
      </iconSet>
    </cfRule>
  </conditionalFormatting>
  <conditionalFormatting sqref="BJ96">
    <cfRule type="iconSet" priority="152">
      <iconSet showValue="0">
        <cfvo type="percent" val="0"/>
        <cfvo type="num" val="1"/>
        <cfvo type="num" val="1" gte="0"/>
      </iconSet>
    </cfRule>
  </conditionalFormatting>
  <conditionalFormatting sqref="BJ106">
    <cfRule type="iconSet" priority="151">
      <iconSet showValue="0">
        <cfvo type="percent" val="0"/>
        <cfvo type="num" val="1"/>
        <cfvo type="num" val="1" gte="0"/>
      </iconSet>
    </cfRule>
  </conditionalFormatting>
  <conditionalFormatting sqref="BJ109">
    <cfRule type="iconSet" priority="150">
      <iconSet showValue="0">
        <cfvo type="percent" val="0"/>
        <cfvo type="num" val="1"/>
        <cfvo type="num" val="1" gte="0"/>
      </iconSet>
    </cfRule>
  </conditionalFormatting>
  <conditionalFormatting sqref="BJ110">
    <cfRule type="iconSet" priority="149">
      <iconSet showValue="0">
        <cfvo type="percent" val="0"/>
        <cfvo type="num" val="1"/>
        <cfvo type="num" val="1" gte="0"/>
      </iconSet>
    </cfRule>
  </conditionalFormatting>
  <conditionalFormatting sqref="BJ107">
    <cfRule type="iconSet" priority="148">
      <iconSet showValue="0">
        <cfvo type="percent" val="0"/>
        <cfvo type="num" val="1"/>
        <cfvo type="num" val="1" gte="0"/>
      </iconSet>
    </cfRule>
  </conditionalFormatting>
  <conditionalFormatting sqref="BJ115">
    <cfRule type="iconSet" priority="147">
      <iconSet showValue="0">
        <cfvo type="percent" val="0"/>
        <cfvo type="num" val="1"/>
        <cfvo type="num" val="1" gte="0"/>
      </iconSet>
    </cfRule>
  </conditionalFormatting>
  <conditionalFormatting sqref="BJ118">
    <cfRule type="iconSet" priority="146">
      <iconSet showValue="0">
        <cfvo type="percent" val="0"/>
        <cfvo type="num" val="1"/>
        <cfvo type="num" val="1" gte="0"/>
      </iconSet>
    </cfRule>
  </conditionalFormatting>
  <conditionalFormatting sqref="BJ116">
    <cfRule type="iconSet" priority="145">
      <iconSet showValue="0">
        <cfvo type="percent" val="0"/>
        <cfvo type="num" val="1"/>
        <cfvo type="num" val="1" gte="0"/>
      </iconSet>
    </cfRule>
  </conditionalFormatting>
  <conditionalFormatting sqref="BJ117">
    <cfRule type="iconSet" priority="144">
      <iconSet showValue="0">
        <cfvo type="percent" val="0"/>
        <cfvo type="num" val="1"/>
        <cfvo type="num" val="1" gte="0"/>
      </iconSet>
    </cfRule>
  </conditionalFormatting>
  <conditionalFormatting sqref="BJ119">
    <cfRule type="iconSet" priority="143">
      <iconSet showValue="0">
        <cfvo type="percent" val="0"/>
        <cfvo type="num" val="1"/>
        <cfvo type="num" val="1" gte="0"/>
      </iconSet>
    </cfRule>
  </conditionalFormatting>
  <conditionalFormatting sqref="BJ120">
    <cfRule type="iconSet" priority="142">
      <iconSet showValue="0">
        <cfvo type="percent" val="0"/>
        <cfvo type="num" val="1"/>
        <cfvo type="num" val="1" gte="0"/>
      </iconSet>
    </cfRule>
  </conditionalFormatting>
  <conditionalFormatting sqref="BJ121">
    <cfRule type="iconSet" priority="141">
      <iconSet showValue="0">
        <cfvo type="percent" val="0"/>
        <cfvo type="num" val="1"/>
        <cfvo type="num" val="1" gte="0"/>
      </iconSet>
    </cfRule>
  </conditionalFormatting>
  <conditionalFormatting sqref="BJ123">
    <cfRule type="iconSet" priority="140">
      <iconSet showValue="0">
        <cfvo type="percent" val="0"/>
        <cfvo type="num" val="1"/>
        <cfvo type="num" val="1" gte="0"/>
      </iconSet>
    </cfRule>
  </conditionalFormatting>
  <conditionalFormatting sqref="BJ124">
    <cfRule type="iconSet" priority="139">
      <iconSet showValue="0">
        <cfvo type="percent" val="0"/>
        <cfvo type="num" val="1"/>
        <cfvo type="num" val="1" gte="0"/>
      </iconSet>
    </cfRule>
  </conditionalFormatting>
  <conditionalFormatting sqref="BJ127">
    <cfRule type="iconSet" priority="138">
      <iconSet showValue="0">
        <cfvo type="percent" val="0"/>
        <cfvo type="num" val="1"/>
        <cfvo type="num" val="1" gte="0"/>
      </iconSet>
    </cfRule>
  </conditionalFormatting>
  <conditionalFormatting sqref="BO127">
    <cfRule type="iconSet" priority="137">
      <iconSet showValue="0">
        <cfvo type="percent" val="0"/>
        <cfvo type="num" val="1"/>
        <cfvo type="num" val="1" gte="0"/>
      </iconSet>
    </cfRule>
  </conditionalFormatting>
  <conditionalFormatting sqref="BJ138">
    <cfRule type="iconSet" priority="136">
      <iconSet showValue="0">
        <cfvo type="percent" val="0"/>
        <cfvo type="num" val="1"/>
        <cfvo type="num" val="1" gte="0"/>
      </iconSet>
    </cfRule>
  </conditionalFormatting>
  <conditionalFormatting sqref="BO138">
    <cfRule type="iconSet" priority="135">
      <iconSet showValue="0">
        <cfvo type="percent" val="0"/>
        <cfvo type="num" val="1"/>
        <cfvo type="num" val="1" gte="0"/>
      </iconSet>
    </cfRule>
  </conditionalFormatting>
  <conditionalFormatting sqref="BJ135">
    <cfRule type="iconSet" priority="129">
      <iconSet showValue="0">
        <cfvo type="percent" val="0"/>
        <cfvo type="num" val="1"/>
        <cfvo type="num" val="1" gte="0"/>
      </iconSet>
    </cfRule>
  </conditionalFormatting>
  <conditionalFormatting sqref="BO135">
    <cfRule type="iconSet" priority="128">
      <iconSet showValue="0">
        <cfvo type="percent" val="0"/>
        <cfvo type="num" val="1"/>
        <cfvo type="num" val="1" gte="0"/>
      </iconSet>
    </cfRule>
  </conditionalFormatting>
  <conditionalFormatting sqref="BJ142">
    <cfRule type="iconSet" priority="124">
      <iconSet showValue="0">
        <cfvo type="percent" val="0"/>
        <cfvo type="num" val="1"/>
        <cfvo type="num" val="1" gte="0"/>
      </iconSet>
    </cfRule>
  </conditionalFormatting>
  <conditionalFormatting sqref="BO142">
    <cfRule type="iconSet" priority="123">
      <iconSet showValue="0">
        <cfvo type="percent" val="0"/>
        <cfvo type="num" val="1"/>
        <cfvo type="num" val="1" gte="0"/>
      </iconSet>
    </cfRule>
  </conditionalFormatting>
  <conditionalFormatting sqref="BJ136">
    <cfRule type="iconSet" priority="122">
      <iconSet showValue="0">
        <cfvo type="percent" val="0"/>
        <cfvo type="num" val="1"/>
        <cfvo type="num" val="1" gte="0"/>
      </iconSet>
    </cfRule>
  </conditionalFormatting>
  <conditionalFormatting sqref="BO136">
    <cfRule type="iconSet" priority="121">
      <iconSet showValue="0">
        <cfvo type="percent" val="0"/>
        <cfvo type="num" val="1"/>
        <cfvo type="num" val="1" gte="0"/>
      </iconSet>
    </cfRule>
  </conditionalFormatting>
  <conditionalFormatting sqref="BJ132">
    <cfRule type="iconSet" priority="120">
      <iconSet showValue="0">
        <cfvo type="percent" val="0"/>
        <cfvo type="num" val="1"/>
        <cfvo type="num" val="1" gte="0"/>
      </iconSet>
    </cfRule>
  </conditionalFormatting>
  <conditionalFormatting sqref="BO132">
    <cfRule type="iconSet" priority="119">
      <iconSet showValue="0">
        <cfvo type="percent" val="0"/>
        <cfvo type="num" val="1"/>
        <cfvo type="num" val="1" gte="0"/>
      </iconSet>
    </cfRule>
  </conditionalFormatting>
  <conditionalFormatting sqref="BJ128">
    <cfRule type="iconSet" priority="118">
      <iconSet showValue="0">
        <cfvo type="percent" val="0"/>
        <cfvo type="num" val="1"/>
        <cfvo type="num" val="1" gte="0"/>
      </iconSet>
    </cfRule>
  </conditionalFormatting>
  <conditionalFormatting sqref="BO128">
    <cfRule type="iconSet" priority="117">
      <iconSet showValue="0">
        <cfvo type="percent" val="0"/>
        <cfvo type="num" val="1"/>
        <cfvo type="num" val="1" gte="0"/>
      </iconSet>
    </cfRule>
  </conditionalFormatting>
  <conditionalFormatting sqref="BJ141">
    <cfRule type="iconSet" priority="112">
      <iconSet showValue="0">
        <cfvo type="percent" val="0"/>
        <cfvo type="num" val="1"/>
        <cfvo type="num" val="1" gte="0"/>
      </iconSet>
    </cfRule>
  </conditionalFormatting>
  <conditionalFormatting sqref="BO141">
    <cfRule type="iconSet" priority="111">
      <iconSet showValue="0">
        <cfvo type="percent" val="0"/>
        <cfvo type="num" val="1"/>
        <cfvo type="num" val="1" gte="0"/>
      </iconSet>
    </cfRule>
  </conditionalFormatting>
  <conditionalFormatting sqref="BJ131">
    <cfRule type="iconSet" priority="108">
      <iconSet showValue="0">
        <cfvo type="percent" val="0"/>
        <cfvo type="num" val="1"/>
        <cfvo type="num" val="1" gte="0"/>
      </iconSet>
    </cfRule>
  </conditionalFormatting>
  <conditionalFormatting sqref="BJ139">
    <cfRule type="iconSet" priority="105">
      <iconSet showValue="0">
        <cfvo type="percent" val="0"/>
        <cfvo type="num" val="1"/>
        <cfvo type="num" val="1" gte="0"/>
      </iconSet>
    </cfRule>
  </conditionalFormatting>
  <conditionalFormatting sqref="BO139">
    <cfRule type="iconSet" priority="104">
      <iconSet showValue="0">
        <cfvo type="percent" val="0"/>
        <cfvo type="num" val="1"/>
        <cfvo type="num" val="1" gte="0"/>
      </iconSet>
    </cfRule>
  </conditionalFormatting>
  <conditionalFormatting sqref="BJ129">
    <cfRule type="iconSet" priority="103">
      <iconSet showValue="0">
        <cfvo type="percent" val="0"/>
        <cfvo type="num" val="1"/>
        <cfvo type="num" val="1" gte="0"/>
      </iconSet>
    </cfRule>
  </conditionalFormatting>
  <conditionalFormatting sqref="BO129">
    <cfRule type="iconSet" priority="102">
      <iconSet showValue="0">
        <cfvo type="percent" val="0"/>
        <cfvo type="num" val="1"/>
        <cfvo type="num" val="1" gte="0"/>
      </iconSet>
    </cfRule>
  </conditionalFormatting>
  <conditionalFormatting sqref="BJ133">
    <cfRule type="iconSet" priority="101">
      <iconSet showValue="0">
        <cfvo type="percent" val="0"/>
        <cfvo type="num" val="1"/>
        <cfvo type="num" val="1" gte="0"/>
      </iconSet>
    </cfRule>
  </conditionalFormatting>
  <conditionalFormatting sqref="BO133">
    <cfRule type="iconSet" priority="100">
      <iconSet showValue="0">
        <cfvo type="percent" val="0"/>
        <cfvo type="num" val="1"/>
        <cfvo type="num" val="1" gte="0"/>
      </iconSet>
    </cfRule>
  </conditionalFormatting>
  <conditionalFormatting sqref="BJ145">
    <cfRule type="iconSet" priority="99">
      <iconSet showValue="0">
        <cfvo type="percent" val="0"/>
        <cfvo type="num" val="1"/>
        <cfvo type="num" val="1" gte="0"/>
      </iconSet>
    </cfRule>
  </conditionalFormatting>
  <conditionalFormatting sqref="BO145">
    <cfRule type="iconSet" priority="98">
      <iconSet showValue="0">
        <cfvo type="percent" val="0"/>
        <cfvo type="num" val="1"/>
        <cfvo type="num" val="1" gte="0"/>
      </iconSet>
    </cfRule>
  </conditionalFormatting>
  <conditionalFormatting sqref="BJ155">
    <cfRule type="iconSet" priority="97">
      <iconSet showValue="0">
        <cfvo type="percent" val="0"/>
        <cfvo type="num" val="1"/>
        <cfvo type="num" val="1" gte="0"/>
      </iconSet>
    </cfRule>
  </conditionalFormatting>
  <conditionalFormatting sqref="BO155">
    <cfRule type="iconSet" priority="96">
      <iconSet showValue="0">
        <cfvo type="percent" val="0"/>
        <cfvo type="num" val="1"/>
        <cfvo type="num" val="1" gte="0"/>
      </iconSet>
    </cfRule>
  </conditionalFormatting>
  <conditionalFormatting sqref="BI151:BJ151">
    <cfRule type="iconSet" priority="95">
      <iconSet showValue="0">
        <cfvo type="percent" val="0"/>
        <cfvo type="num" val="1"/>
        <cfvo type="num" val="1" gte="0"/>
      </iconSet>
    </cfRule>
  </conditionalFormatting>
  <conditionalFormatting sqref="BJ149">
    <cfRule type="iconSet" priority="94">
      <iconSet showValue="0">
        <cfvo type="percent" val="0"/>
        <cfvo type="num" val="1"/>
        <cfvo type="num" val="1" gte="0"/>
      </iconSet>
    </cfRule>
  </conditionalFormatting>
  <conditionalFormatting sqref="BO149">
    <cfRule type="iconSet" priority="93">
      <iconSet showValue="0">
        <cfvo type="percent" val="0"/>
        <cfvo type="num" val="1"/>
        <cfvo type="num" val="1" gte="0"/>
      </iconSet>
    </cfRule>
  </conditionalFormatting>
  <conditionalFormatting sqref="BJ147">
    <cfRule type="iconSet" priority="92">
      <iconSet showValue="0">
        <cfvo type="percent" val="0"/>
        <cfvo type="num" val="1"/>
        <cfvo type="num" val="1" gte="0"/>
      </iconSet>
    </cfRule>
  </conditionalFormatting>
  <conditionalFormatting sqref="BO147">
    <cfRule type="iconSet" priority="91">
      <iconSet showValue="0">
        <cfvo type="percent" val="0"/>
        <cfvo type="num" val="1"/>
        <cfvo type="num" val="1" gte="0"/>
      </iconSet>
    </cfRule>
  </conditionalFormatting>
  <conditionalFormatting sqref="BJ146">
    <cfRule type="iconSet" priority="90">
      <iconSet showValue="0">
        <cfvo type="percent" val="0"/>
        <cfvo type="num" val="1"/>
        <cfvo type="num" val="1" gte="0"/>
      </iconSet>
    </cfRule>
  </conditionalFormatting>
  <conditionalFormatting sqref="BJ148">
    <cfRule type="iconSet" priority="89">
      <iconSet showValue="0">
        <cfvo type="percent" val="0"/>
        <cfvo type="num" val="1"/>
        <cfvo type="num" val="1" gte="0"/>
      </iconSet>
    </cfRule>
  </conditionalFormatting>
  <conditionalFormatting sqref="BO148">
    <cfRule type="iconSet" priority="88">
      <iconSet showValue="0">
        <cfvo type="percent" val="0"/>
        <cfvo type="num" val="1"/>
        <cfvo type="num" val="1" gte="0"/>
      </iconSet>
    </cfRule>
  </conditionalFormatting>
  <conditionalFormatting sqref="BJ150">
    <cfRule type="iconSet" priority="87">
      <iconSet showValue="0">
        <cfvo type="percent" val="0"/>
        <cfvo type="num" val="1"/>
        <cfvo type="num" val="1" gte="0"/>
      </iconSet>
    </cfRule>
  </conditionalFormatting>
  <conditionalFormatting sqref="BO150">
    <cfRule type="iconSet" priority="86">
      <iconSet showValue="0">
        <cfvo type="percent" val="0"/>
        <cfvo type="num" val="1"/>
        <cfvo type="num" val="1" gte="0"/>
      </iconSet>
    </cfRule>
  </conditionalFormatting>
  <conditionalFormatting sqref="BJ153">
    <cfRule type="iconSet" priority="85">
      <iconSet showValue="0">
        <cfvo type="percent" val="0"/>
        <cfvo type="num" val="1"/>
        <cfvo type="num" val="1" gte="0"/>
      </iconSet>
    </cfRule>
  </conditionalFormatting>
  <conditionalFormatting sqref="BJ152">
    <cfRule type="iconSet" priority="84">
      <iconSet showValue="0">
        <cfvo type="percent" val="0"/>
        <cfvo type="num" val="1"/>
        <cfvo type="num" val="1" gte="0"/>
      </iconSet>
    </cfRule>
  </conditionalFormatting>
  <conditionalFormatting sqref="BO152">
    <cfRule type="iconSet" priority="83">
      <iconSet showValue="0">
        <cfvo type="percent" val="0"/>
        <cfvo type="num" val="1"/>
        <cfvo type="num" val="1" gte="0"/>
      </iconSet>
    </cfRule>
  </conditionalFormatting>
  <conditionalFormatting sqref="BO153">
    <cfRule type="iconSet" priority="82">
      <iconSet showValue="0">
        <cfvo type="percent" val="0"/>
        <cfvo type="num" val="1"/>
        <cfvo type="num" val="1" gte="0"/>
      </iconSet>
    </cfRule>
  </conditionalFormatting>
  <conditionalFormatting sqref="BJ156">
    <cfRule type="iconSet" priority="81">
      <iconSet showValue="0">
        <cfvo type="percent" val="0"/>
        <cfvo type="num" val="1"/>
        <cfvo type="num" val="1" gte="0"/>
      </iconSet>
    </cfRule>
  </conditionalFormatting>
  <conditionalFormatting sqref="BO156">
    <cfRule type="iconSet" priority="80">
      <iconSet showValue="0">
        <cfvo type="percent" val="0"/>
        <cfvo type="num" val="1"/>
        <cfvo type="num" val="1" gte="0"/>
      </iconSet>
    </cfRule>
  </conditionalFormatting>
  <conditionalFormatting sqref="BJ154">
    <cfRule type="iconSet" priority="79">
      <iconSet showValue="0">
        <cfvo type="percent" val="0"/>
        <cfvo type="num" val="1"/>
        <cfvo type="num" val="1" gte="0"/>
      </iconSet>
    </cfRule>
  </conditionalFormatting>
  <conditionalFormatting sqref="BO154">
    <cfRule type="iconSet" priority="78">
      <iconSet showValue="0">
        <cfvo type="percent" val="0"/>
        <cfvo type="num" val="1"/>
        <cfvo type="num" val="1" gte="0"/>
      </iconSet>
    </cfRule>
  </conditionalFormatting>
  <conditionalFormatting sqref="BJ159">
    <cfRule type="iconSet" priority="77">
      <iconSet showValue="0">
        <cfvo type="percent" val="0"/>
        <cfvo type="num" val="1"/>
        <cfvo type="num" val="1" gte="0"/>
      </iconSet>
    </cfRule>
  </conditionalFormatting>
  <conditionalFormatting sqref="BO159">
    <cfRule type="iconSet" priority="76">
      <iconSet showValue="0">
        <cfvo type="percent" val="0"/>
        <cfvo type="num" val="1"/>
        <cfvo type="num" val="1" gte="0"/>
      </iconSet>
    </cfRule>
  </conditionalFormatting>
  <conditionalFormatting sqref="BJ170">
    <cfRule type="iconSet" priority="75">
      <iconSet showValue="0">
        <cfvo type="percent" val="0"/>
        <cfvo type="num" val="1"/>
        <cfvo type="num" val="1" gte="0"/>
      </iconSet>
    </cfRule>
  </conditionalFormatting>
  <conditionalFormatting sqref="BO170">
    <cfRule type="iconSet" priority="74">
      <iconSet showValue="0">
        <cfvo type="percent" val="0"/>
        <cfvo type="num" val="1"/>
        <cfvo type="num" val="1" gte="0"/>
      </iconSet>
    </cfRule>
  </conditionalFormatting>
  <conditionalFormatting sqref="BJ169">
    <cfRule type="iconSet" priority="73">
      <iconSet showValue="0">
        <cfvo type="percent" val="0"/>
        <cfvo type="num" val="1"/>
        <cfvo type="num" val="1" gte="0"/>
      </iconSet>
    </cfRule>
  </conditionalFormatting>
  <conditionalFormatting sqref="BO169">
    <cfRule type="iconSet" priority="72">
      <iconSet showValue="0">
        <cfvo type="percent" val="0"/>
        <cfvo type="num" val="1"/>
        <cfvo type="num" val="1" gte="0"/>
      </iconSet>
    </cfRule>
  </conditionalFormatting>
  <conditionalFormatting sqref="BJ160">
    <cfRule type="iconSet" priority="69">
      <iconSet showValue="0">
        <cfvo type="percent" val="0"/>
        <cfvo type="num" val="1"/>
        <cfvo type="num" val="1" gte="0"/>
      </iconSet>
    </cfRule>
  </conditionalFormatting>
  <conditionalFormatting sqref="BO160">
    <cfRule type="iconSet" priority="68">
      <iconSet showValue="0">
        <cfvo type="percent" val="0"/>
        <cfvo type="num" val="1"/>
        <cfvo type="num" val="1" gte="0"/>
      </iconSet>
    </cfRule>
  </conditionalFormatting>
  <conditionalFormatting sqref="BJ163">
    <cfRule type="iconSet" priority="67">
      <iconSet showValue="0">
        <cfvo type="percent" val="0"/>
        <cfvo type="num" val="1"/>
        <cfvo type="num" val="1" gte="0"/>
      </iconSet>
    </cfRule>
  </conditionalFormatting>
  <conditionalFormatting sqref="BO163">
    <cfRule type="iconSet" priority="66">
      <iconSet showValue="0">
        <cfvo type="percent" val="0"/>
        <cfvo type="num" val="1"/>
        <cfvo type="num" val="1" gte="0"/>
      </iconSet>
    </cfRule>
  </conditionalFormatting>
  <conditionalFormatting sqref="BJ165">
    <cfRule type="iconSet" priority="65">
      <iconSet showValue="0">
        <cfvo type="percent" val="0"/>
        <cfvo type="num" val="1"/>
        <cfvo type="num" val="1" gte="0"/>
      </iconSet>
    </cfRule>
  </conditionalFormatting>
  <conditionalFormatting sqref="BO165">
    <cfRule type="iconSet" priority="64">
      <iconSet showValue="0">
        <cfvo type="percent" val="0"/>
        <cfvo type="num" val="1"/>
        <cfvo type="num" val="1" gte="0"/>
      </iconSet>
    </cfRule>
  </conditionalFormatting>
  <conditionalFormatting sqref="BO166">
    <cfRule type="iconSet" priority="63">
      <iconSet showValue="0">
        <cfvo type="percent" val="0"/>
        <cfvo type="num" val="1"/>
        <cfvo type="num" val="1" gte="0"/>
      </iconSet>
    </cfRule>
  </conditionalFormatting>
  <conditionalFormatting sqref="BJ166">
    <cfRule type="iconSet" priority="62">
      <iconSet showValue="0">
        <cfvo type="percent" val="0"/>
        <cfvo type="num" val="1"/>
        <cfvo type="num" val="1" gte="0"/>
      </iconSet>
    </cfRule>
  </conditionalFormatting>
  <conditionalFormatting sqref="BJ161">
    <cfRule type="iconSet" priority="61">
      <iconSet showValue="0">
        <cfvo type="percent" val="0"/>
        <cfvo type="num" val="1"/>
        <cfvo type="num" val="1" gte="0"/>
      </iconSet>
    </cfRule>
  </conditionalFormatting>
  <conditionalFormatting sqref="BO161">
    <cfRule type="iconSet" priority="60">
      <iconSet showValue="0">
        <cfvo type="percent" val="0"/>
        <cfvo type="num" val="1"/>
        <cfvo type="num" val="1" gte="0"/>
      </iconSet>
    </cfRule>
  </conditionalFormatting>
  <conditionalFormatting sqref="BJ164">
    <cfRule type="iconSet" priority="62247">
      <iconSet showValue="0">
        <cfvo type="percent" val="0"/>
        <cfvo type="num" val="1"/>
        <cfvo type="num" val="1" gte="0"/>
      </iconSet>
    </cfRule>
  </conditionalFormatting>
  <conditionalFormatting sqref="BO164">
    <cfRule type="iconSet" priority="62248">
      <iconSet showValue="0">
        <cfvo type="percent" val="0"/>
        <cfvo type="num" val="1"/>
        <cfvo type="num" val="1" gte="0"/>
      </iconSet>
    </cfRule>
  </conditionalFormatting>
  <conditionalFormatting sqref="BJ162">
    <cfRule type="iconSet" priority="59">
      <iconSet showValue="0">
        <cfvo type="percent" val="0"/>
        <cfvo type="num" val="1"/>
        <cfvo type="num" val="1" gte="0"/>
      </iconSet>
    </cfRule>
  </conditionalFormatting>
  <conditionalFormatting sqref="BO162">
    <cfRule type="iconSet" priority="58">
      <iconSet showValue="0">
        <cfvo type="percent" val="0"/>
        <cfvo type="num" val="1"/>
        <cfvo type="num" val="1" gte="0"/>
      </iconSet>
    </cfRule>
  </conditionalFormatting>
  <conditionalFormatting sqref="BJ167">
    <cfRule type="iconSet" priority="57">
      <iconSet showValue="0">
        <cfvo type="percent" val="0"/>
        <cfvo type="num" val="1"/>
        <cfvo type="num" val="1" gte="0"/>
      </iconSet>
    </cfRule>
  </conditionalFormatting>
  <conditionalFormatting sqref="BJ168">
    <cfRule type="iconSet" priority="56">
      <iconSet showValue="0">
        <cfvo type="percent" val="0"/>
        <cfvo type="num" val="1"/>
        <cfvo type="num" val="1" gte="0"/>
      </iconSet>
    </cfRule>
  </conditionalFormatting>
  <conditionalFormatting sqref="BJ173">
    <cfRule type="iconSet" priority="55">
      <iconSet showValue="0">
        <cfvo type="percent" val="0"/>
        <cfvo type="num" val="1"/>
        <cfvo type="num" val="1" gte="0"/>
      </iconSet>
    </cfRule>
  </conditionalFormatting>
  <conditionalFormatting sqref="BO173">
    <cfRule type="iconSet" priority="54">
      <iconSet showValue="0">
        <cfvo type="percent" val="0"/>
        <cfvo type="num" val="1"/>
        <cfvo type="num" val="1" gte="0"/>
      </iconSet>
    </cfRule>
  </conditionalFormatting>
  <conditionalFormatting sqref="BJ179">
    <cfRule type="iconSet" priority="53">
      <iconSet showValue="0">
        <cfvo type="percent" val="0"/>
        <cfvo type="num" val="1"/>
        <cfvo type="num" val="1" gte="0"/>
      </iconSet>
    </cfRule>
  </conditionalFormatting>
  <conditionalFormatting sqref="BO179">
    <cfRule type="iconSet" priority="52">
      <iconSet showValue="0">
        <cfvo type="percent" val="0"/>
        <cfvo type="num" val="1"/>
        <cfvo type="num" val="1" gte="0"/>
      </iconSet>
    </cfRule>
  </conditionalFormatting>
  <conditionalFormatting sqref="BJ184">
    <cfRule type="iconSet" priority="47">
      <iconSet showValue="0">
        <cfvo type="percent" val="0"/>
        <cfvo type="num" val="1"/>
        <cfvo type="num" val="1" gte="0"/>
      </iconSet>
    </cfRule>
  </conditionalFormatting>
  <conditionalFormatting sqref="BO184">
    <cfRule type="iconSet" priority="46">
      <iconSet showValue="0">
        <cfvo type="percent" val="0"/>
        <cfvo type="num" val="1"/>
        <cfvo type="num" val="1" gte="0"/>
      </iconSet>
    </cfRule>
  </conditionalFormatting>
  <conditionalFormatting sqref="BO185">
    <cfRule type="iconSet" priority="44">
      <iconSet showValue="0">
        <cfvo type="percent" val="0"/>
        <cfvo type="num" val="1"/>
        <cfvo type="num" val="1" gte="0"/>
      </iconSet>
    </cfRule>
  </conditionalFormatting>
  <conditionalFormatting sqref="BJ180">
    <cfRule type="iconSet" priority="43">
      <iconSet showValue="0">
        <cfvo type="percent" val="0"/>
        <cfvo type="num" val="1"/>
        <cfvo type="num" val="1" gte="0"/>
      </iconSet>
    </cfRule>
  </conditionalFormatting>
  <conditionalFormatting sqref="BO180">
    <cfRule type="iconSet" priority="42">
      <iconSet showValue="0">
        <cfvo type="percent" val="0"/>
        <cfvo type="num" val="1"/>
        <cfvo type="num" val="1" gte="0"/>
      </iconSet>
    </cfRule>
  </conditionalFormatting>
  <conditionalFormatting sqref="BJ181">
    <cfRule type="iconSet" priority="41">
      <iconSet showValue="0">
        <cfvo type="percent" val="0"/>
        <cfvo type="num" val="1"/>
        <cfvo type="num" val="1" gte="0"/>
      </iconSet>
    </cfRule>
  </conditionalFormatting>
  <conditionalFormatting sqref="BJ182">
    <cfRule type="iconSet" priority="40">
      <iconSet showValue="0">
        <cfvo type="percent" val="0"/>
        <cfvo type="num" val="1"/>
        <cfvo type="num" val="1" gte="0"/>
      </iconSet>
    </cfRule>
  </conditionalFormatting>
  <conditionalFormatting sqref="BO182">
    <cfRule type="iconSet" priority="39">
      <iconSet showValue="0">
        <cfvo type="percent" val="0"/>
        <cfvo type="num" val="1"/>
        <cfvo type="num" val="1" gte="0"/>
      </iconSet>
    </cfRule>
  </conditionalFormatting>
  <conditionalFormatting sqref="BO181">
    <cfRule type="iconSet" priority="38">
      <iconSet showValue="0">
        <cfvo type="percent" val="0"/>
        <cfvo type="num" val="1"/>
        <cfvo type="num" val="1" gte="0"/>
      </iconSet>
    </cfRule>
  </conditionalFormatting>
  <conditionalFormatting sqref="BJ183">
    <cfRule type="iconSet" priority="37">
      <iconSet showValue="0">
        <cfvo type="percent" val="0"/>
        <cfvo type="num" val="1"/>
        <cfvo type="num" val="1" gte="0"/>
      </iconSet>
    </cfRule>
  </conditionalFormatting>
  <conditionalFormatting sqref="BO183">
    <cfRule type="iconSet" priority="36">
      <iconSet showValue="0">
        <cfvo type="percent" val="0"/>
        <cfvo type="num" val="1"/>
        <cfvo type="num" val="1" gte="0"/>
      </iconSet>
    </cfRule>
  </conditionalFormatting>
  <conditionalFormatting sqref="BJ186">
    <cfRule type="iconSet" priority="35">
      <iconSet showValue="0">
        <cfvo type="percent" val="0"/>
        <cfvo type="num" val="1"/>
        <cfvo type="num" val="1" gte="0"/>
      </iconSet>
    </cfRule>
  </conditionalFormatting>
  <conditionalFormatting sqref="BO186">
    <cfRule type="iconSet" priority="34">
      <iconSet showValue="0">
        <cfvo type="percent" val="0"/>
        <cfvo type="num" val="1"/>
        <cfvo type="num" val="1" gte="0"/>
      </iconSet>
    </cfRule>
  </conditionalFormatting>
  <conditionalFormatting sqref="BJ177">
    <cfRule type="iconSet" priority="32">
      <iconSet showValue="0">
        <cfvo type="percent" val="0"/>
        <cfvo type="num" val="1"/>
        <cfvo type="num" val="1" gte="0"/>
      </iconSet>
    </cfRule>
  </conditionalFormatting>
  <conditionalFormatting sqref="BO177">
    <cfRule type="iconSet" priority="31">
      <iconSet showValue="0">
        <cfvo type="percent" val="0"/>
        <cfvo type="num" val="1"/>
        <cfvo type="num" val="1" gte="0"/>
      </iconSet>
    </cfRule>
  </conditionalFormatting>
  <conditionalFormatting sqref="BJ175">
    <cfRule type="iconSet" priority="29">
      <iconSet showValue="0">
        <cfvo type="percent" val="0"/>
        <cfvo type="num" val="1"/>
        <cfvo type="num" val="1" gte="0"/>
      </iconSet>
    </cfRule>
  </conditionalFormatting>
  <conditionalFormatting sqref="BO175">
    <cfRule type="iconSet" priority="28">
      <iconSet showValue="0">
        <cfvo type="percent" val="0"/>
        <cfvo type="num" val="1"/>
        <cfvo type="num" val="1" gte="0"/>
      </iconSet>
    </cfRule>
  </conditionalFormatting>
  <conditionalFormatting sqref="BJ174">
    <cfRule type="iconSet" priority="27">
      <iconSet showValue="0">
        <cfvo type="percent" val="0"/>
        <cfvo type="num" val="1"/>
        <cfvo type="num" val="1" gte="0"/>
      </iconSet>
    </cfRule>
  </conditionalFormatting>
  <conditionalFormatting sqref="BO174">
    <cfRule type="iconSet" priority="26">
      <iconSet showValue="0">
        <cfvo type="percent" val="0"/>
        <cfvo type="num" val="1"/>
        <cfvo type="num" val="1" gte="0"/>
      </iconSet>
    </cfRule>
  </conditionalFormatting>
  <conditionalFormatting sqref="BJ185">
    <cfRule type="iconSet" priority="25">
      <iconSet showValue="0">
        <cfvo type="percent" val="0"/>
        <cfvo type="num" val="1"/>
        <cfvo type="num" val="1" gte="0"/>
      </iconSet>
    </cfRule>
  </conditionalFormatting>
  <conditionalFormatting sqref="BJ178">
    <cfRule type="iconSet" priority="24">
      <iconSet showValue="0">
        <cfvo type="percent" val="0"/>
        <cfvo type="num" val="1"/>
        <cfvo type="num" val="1" gte="0"/>
      </iconSet>
    </cfRule>
  </conditionalFormatting>
  <conditionalFormatting sqref="BJ176">
    <cfRule type="iconSet" priority="23">
      <iconSet showValue="0">
        <cfvo type="percent" val="0"/>
        <cfvo type="num" val="1"/>
        <cfvo type="num" val="1" gte="0"/>
      </iconSet>
    </cfRule>
  </conditionalFormatting>
  <conditionalFormatting sqref="BO176">
    <cfRule type="iconSet" priority="22">
      <iconSet showValue="0">
        <cfvo type="percent" val="0"/>
        <cfvo type="num" val="1"/>
        <cfvo type="num" val="1" gte="0"/>
      </iconSet>
    </cfRule>
  </conditionalFormatting>
  <conditionalFormatting sqref="BO171:BO172 BO44:BO45 BO25:BO29 BO6:BO7 BO11:BO12 BO41 BO35 BO51 BO62:BO65 BO75:BO79 BO67:BO70 BO72 BO91 BO94:BO126 BO130:BO131 BO140 BO134 BO137 BO143:BO144 BO146 BO157:BO158 BO151 BO167:BO168 BO187:BO1056 BO178">
    <cfRule type="iconSet" priority="63191">
      <iconSet showValue="0">
        <cfvo type="percent" val="0"/>
        <cfvo type="num" val="1"/>
        <cfvo type="num" val="1" gte="0"/>
      </iconSet>
    </cfRule>
  </conditionalFormatting>
  <conditionalFormatting sqref="BJ171:BJ172 BJ94:BJ95 BJ44:BJ45 BJ25:BJ28 BJ6:BJ7 BJ11:BJ12 BJ41 BJ51 BJ62:BJ64 BJ75 BJ78:BJ79 BJ97:BJ105 BJ108 BJ111:BJ114 BJ122 BJ125:BJ126 BJ130 BJ140 BJ134 BJ137 BJ143:BJ144 BJ157:BJ158 BJ187:BJ188 BJ203 BJ209:BJ212 BJ226 BJ216:BJ217 BJ219 BJ228:BJ229 BJ233:BJ234 BJ240:BJ244 BJ246:BJ1056">
    <cfRule type="iconSet" priority="63217">
      <iconSet showValue="0">
        <cfvo type="percent" val="0"/>
        <cfvo type="num" val="1"/>
        <cfvo type="num" val="1" gte="0"/>
      </iconSet>
    </cfRule>
  </conditionalFormatting>
  <conditionalFormatting sqref="BG6:BG76 BG78:BG1056">
    <cfRule type="iconSet" priority="63241">
      <iconSet showValue="0">
        <cfvo type="percent" val="0"/>
        <cfvo type="num" val="1"/>
        <cfvo type="num" val="1" gte="0"/>
      </iconSet>
    </cfRule>
    <cfRule type="iconSet" priority="63242">
      <iconSet showValue="0">
        <cfvo type="percent" val="0"/>
        <cfvo type="num" val="1"/>
        <cfvo type="num" val="1" gte="0"/>
      </iconSet>
    </cfRule>
  </conditionalFormatting>
  <conditionalFormatting sqref="BH6:BH69 BH71:BH76 BH78:BH1056">
    <cfRule type="iconSet" priority="63247">
      <iconSet showValue="0">
        <cfvo type="percent" val="0"/>
        <cfvo type="num" val="1"/>
        <cfvo type="num" val="1" gte="0"/>
      </iconSet>
    </cfRule>
  </conditionalFormatting>
  <conditionalFormatting sqref="BI6:BI69 BI71:BI76 BI78:BI150 BI152:BI194 BJ189:BJ194 BJ196:BJ202 BJ204:BJ208 BI196:BI212 BI214:BI240 BI242:BI1056">
    <cfRule type="iconSet" priority="63251">
      <iconSet showValue="0">
        <cfvo type="percent" val="0"/>
        <cfvo type="num" val="1"/>
        <cfvo type="num" val="1" gte="0"/>
      </iconSet>
    </cfRule>
  </conditionalFormatting>
  <conditionalFormatting sqref="BI213:BJ213">
    <cfRule type="iconSet" priority="21">
      <iconSet showValue="0">
        <cfvo type="percent" val="0"/>
        <cfvo type="num" val="1"/>
        <cfvo type="num" val="1" gte="0"/>
      </iconSet>
    </cfRule>
  </conditionalFormatting>
  <conditionalFormatting sqref="BJ221">
    <cfRule type="iconSet" priority="20">
      <iconSet showValue="0">
        <cfvo type="percent" val="0"/>
        <cfvo type="num" val="1"/>
        <cfvo type="num" val="1" gte="0"/>
      </iconSet>
    </cfRule>
  </conditionalFormatting>
  <conditionalFormatting sqref="BJ215">
    <cfRule type="iconSet" priority="19">
      <iconSet showValue="0">
        <cfvo type="percent" val="0"/>
        <cfvo type="num" val="1"/>
        <cfvo type="num" val="1" gte="0"/>
      </iconSet>
    </cfRule>
  </conditionalFormatting>
  <conditionalFormatting sqref="BJ218">
    <cfRule type="iconSet" priority="18">
      <iconSet showValue="0">
        <cfvo type="percent" val="0"/>
        <cfvo type="num" val="1"/>
        <cfvo type="num" val="1" gte="0"/>
      </iconSet>
    </cfRule>
  </conditionalFormatting>
  <conditionalFormatting sqref="BJ220">
    <cfRule type="iconSet" priority="17">
      <iconSet showValue="0">
        <cfvo type="percent" val="0"/>
        <cfvo type="num" val="1"/>
        <cfvo type="num" val="1" gte="0"/>
      </iconSet>
    </cfRule>
  </conditionalFormatting>
  <conditionalFormatting sqref="BJ222">
    <cfRule type="iconSet" priority="16">
      <iconSet showValue="0">
        <cfvo type="percent" val="0"/>
        <cfvo type="num" val="1"/>
        <cfvo type="num" val="1" gte="0"/>
      </iconSet>
    </cfRule>
  </conditionalFormatting>
  <conditionalFormatting sqref="BJ223">
    <cfRule type="iconSet" priority="15">
      <iconSet showValue="0">
        <cfvo type="percent" val="0"/>
        <cfvo type="num" val="1"/>
        <cfvo type="num" val="1" gte="0"/>
      </iconSet>
    </cfRule>
  </conditionalFormatting>
  <conditionalFormatting sqref="BJ225">
    <cfRule type="iconSet" priority="12">
      <iconSet showValue="0">
        <cfvo type="percent" val="0"/>
        <cfvo type="num" val="1"/>
        <cfvo type="num" val="1" gte="0"/>
      </iconSet>
    </cfRule>
  </conditionalFormatting>
  <conditionalFormatting sqref="BJ214">
    <cfRule type="iconSet" priority="11">
      <iconSet showValue="0">
        <cfvo type="percent" val="0"/>
        <cfvo type="num" val="1"/>
        <cfvo type="num" val="1" gte="0"/>
      </iconSet>
    </cfRule>
  </conditionalFormatting>
  <conditionalFormatting sqref="BJ224">
    <cfRule type="iconSet" priority="10">
      <iconSet showValue="0">
        <cfvo type="percent" val="0"/>
        <cfvo type="num" val="1"/>
        <cfvo type="num" val="1" gte="0"/>
      </iconSet>
    </cfRule>
  </conditionalFormatting>
  <conditionalFormatting sqref="BJ227">
    <cfRule type="iconSet" priority="9">
      <iconSet showValue="0">
        <cfvo type="percent" val="0"/>
        <cfvo type="num" val="1"/>
        <cfvo type="num" val="1" gte="0"/>
      </iconSet>
    </cfRule>
  </conditionalFormatting>
  <conditionalFormatting sqref="BJ230">
    <cfRule type="iconSet" priority="8">
      <iconSet showValue="0">
        <cfvo type="percent" val="0"/>
        <cfvo type="num" val="1"/>
        <cfvo type="num" val="1" gte="0"/>
      </iconSet>
    </cfRule>
  </conditionalFormatting>
  <conditionalFormatting sqref="BJ231">
    <cfRule type="iconSet" priority="7">
      <iconSet showValue="0">
        <cfvo type="percent" val="0"/>
        <cfvo type="num" val="1"/>
        <cfvo type="num" val="1" gte="0"/>
      </iconSet>
    </cfRule>
  </conditionalFormatting>
  <conditionalFormatting sqref="BJ232">
    <cfRule type="iconSet" priority="6">
      <iconSet showValue="0">
        <cfvo type="percent" val="0"/>
        <cfvo type="num" val="1"/>
        <cfvo type="num" val="1" gte="0"/>
      </iconSet>
    </cfRule>
  </conditionalFormatting>
  <conditionalFormatting sqref="BJ238">
    <cfRule type="iconSet" priority="5">
      <iconSet showValue="0">
        <cfvo type="percent" val="0"/>
        <cfvo type="num" val="1"/>
        <cfvo type="num" val="1" gte="0"/>
      </iconSet>
    </cfRule>
  </conditionalFormatting>
  <conditionalFormatting sqref="BJ235:BJ237">
    <cfRule type="iconSet" priority="4">
      <iconSet showValue="0">
        <cfvo type="percent" val="0"/>
        <cfvo type="num" val="1"/>
        <cfvo type="num" val="1" gte="0"/>
      </iconSet>
    </cfRule>
  </conditionalFormatting>
  <conditionalFormatting sqref="BI241">
    <cfRule type="iconSet" priority="3">
      <iconSet showValue="0">
        <cfvo type="percent" val="0"/>
        <cfvo type="num" val="1"/>
        <cfvo type="num" val="1" gte="0"/>
      </iconSet>
    </cfRule>
  </conditionalFormatting>
  <conditionalFormatting sqref="BJ245">
    <cfRule type="iconSet" priority="2">
      <iconSet showValue="0">
        <cfvo type="percent" val="0"/>
        <cfvo type="num" val="1"/>
        <cfvo type="num" val="1" gte="0"/>
      </iconSet>
    </cfRule>
  </conditionalFormatting>
  <conditionalFormatting sqref="BJ239">
    <cfRule type="iconSet" priority="1">
      <iconSet showValue="0">
        <cfvo type="percent" val="0"/>
        <cfvo type="num" val="1"/>
        <cfvo type="num" val="1" gte="0"/>
      </iconSet>
    </cfRule>
  </conditionalFormatting>
  <dataValidations count="7">
    <dataValidation type="list" allowBlank="1" showInputMessage="1" showErrorMessage="1" sqref="I1157:I1048576 I2:I7 I25:I27 I38 I42:I45 I50:I54 I47:I48 I58 I31:I33 I74 I67:I70 I60:I65 I83:I84 I88 I76:I80 I99 I90:I95 I118 I101:I115 I120:I1056" xr:uid="{E496B56B-23A3-4900-AB8F-94B380BE4359}">
      <formula1>SUBs</formula1>
    </dataValidation>
    <dataValidation type="list" allowBlank="1" showInputMessage="1" showErrorMessage="1" sqref="BM168:BN168 BL6:BL1056" xr:uid="{5660C63F-E48A-4B22-8676-2173D1C5D5AE}">
      <formula1>IMPCAUSADOR</formula1>
    </dataValidation>
    <dataValidation type="list" allowBlank="1" showInputMessage="1" showErrorMessage="1" sqref="BM6:BM167 BM169:BM1056" xr:uid="{83E6D9B7-9D50-48B7-9A7D-60667A977272}">
      <formula1>INDIRECT(SUBSTITUTE(BL6," ",""))</formula1>
    </dataValidation>
    <dataValidation type="list" allowBlank="1" showInputMessage="1" showErrorMessage="1" sqref="BN6:BN167 BN169:BN1056" xr:uid="{7391AC6D-C580-4061-B728-AD9EF3561BCA}">
      <formula1>INDIRECT(BS6)</formula1>
    </dataValidation>
    <dataValidation allowBlank="1" showInputMessage="1" showErrorMessage="1" sqref="R6:S1056" xr:uid="{D50C8F1C-1457-4B16-BCED-8805920651BE}"/>
    <dataValidation type="list" allowBlank="1" showInputMessage="1" showErrorMessage="1" sqref="BB6:BC1056" xr:uid="{2BE53FF9-2AB3-404D-B4FC-AC274515B234}">
      <formula1>GERENCIA</formula1>
    </dataValidation>
    <dataValidation type="list" allowBlank="1" showInputMessage="1" showErrorMessage="1" sqref="D6:D1056" xr:uid="{EC6000B9-3E8E-4DBD-80AE-6C26A0788E86}">
      <formula1>ATIVOS</formula1>
    </dataValidation>
  </dataValidations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ignoredErrors>
    <ignoredError sqref="F61" evalError="1"/>
  </ignoredErrors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1257609-B11B-4099-AC93-CBC37E7C68F2}">
          <x14:formula1>
            <xm:f>BS_ATIVO!$D$2:$D$150</xm:f>
          </x14:formula1>
          <xm:sqref>AH6:AH1056 E6:E1056</xm:sqref>
        </x14:dataValidation>
        <x14:dataValidation type="list" allowBlank="1" showInputMessage="1" showErrorMessage="1" xr:uid="{C15C27D9-0D14-4EFA-84B1-C00819B8ADD6}">
          <x14:formula1>
            <xm:f>SELEÇÕES!$I$2:$I$3</xm:f>
          </x14:formula1>
          <xm:sqref>AY6:AY1056</xm:sqref>
        </x14:dataValidation>
        <x14:dataValidation type="list" allowBlank="1" showInputMessage="1" showErrorMessage="1" xr:uid="{C1019C3A-1740-4A39-AA53-67C64A42D181}">
          <x14:formula1>
            <xm:f>SELEÇÕES!$A$2:$A$5</xm:f>
          </x14:formula1>
          <xm:sqref>AA6:AA1056</xm:sqref>
        </x14:dataValidation>
        <x14:dataValidation type="list" allowBlank="1" showInputMessage="1" showErrorMessage="1" xr:uid="{B3E0B8B4-B19E-4F34-B946-3485AE27F08E}">
          <x14:formula1>
            <xm:f>SELEÇÕES!$C$2:$C$5</xm:f>
          </x14:formula1>
          <xm:sqref>AB6:AB1056</xm:sqref>
        </x14:dataValidation>
        <x14:dataValidation type="list" allowBlank="1" showInputMessage="1" showErrorMessage="1" xr:uid="{03D9CAA2-F5F1-4589-A8A9-B1C6891FCD13}">
          <x14:formula1>
            <xm:f>SELEÇÕES!$I$2:$I$4</xm:f>
          </x14:formula1>
          <xm:sqref>X6:X1056</xm:sqref>
        </x14:dataValidation>
        <x14:dataValidation type="list" allowBlank="1" showInputMessage="1" showErrorMessage="1" xr:uid="{4B76569C-02C9-4F73-8C77-74C37B7BEAE7}">
          <x14:formula1>
            <xm:f>SELEÇÕES!$M$2:$M$7</xm:f>
          </x14:formula1>
          <xm:sqref>Y6:Y1056</xm:sqref>
        </x14:dataValidation>
        <x14:dataValidation type="list" allowBlank="1" showInputMessage="1" showErrorMessage="1" xr:uid="{C9867BEA-3579-4331-B80B-7B892D3E13CE}">
          <x14:formula1>
            <xm:f>SELEÇÕES!$K$2:$K$4</xm:f>
          </x14:formula1>
          <xm:sqref>W6:W1056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55FD-8D9C-4FED-8C50-80ACD11DB760}">
  <sheetPr>
    <tabColor rgb="FF92D050"/>
  </sheetPr>
  <dimension ref="B2:G10"/>
  <sheetViews>
    <sheetView workbookViewId="0">
      <selection activeCell="C10" sqref="C10"/>
    </sheetView>
  </sheetViews>
  <sheetFormatPr defaultRowHeight="15"/>
  <cols>
    <col min="2" max="2" width="22" customWidth="1"/>
    <col min="3" max="3" width="15.5703125" bestFit="1" customWidth="1"/>
    <col min="4" max="4" width="19.28515625" bestFit="1" customWidth="1"/>
    <col min="5" max="5" width="27.42578125" bestFit="1" customWidth="1"/>
    <col min="6" max="6" width="27" customWidth="1"/>
    <col min="7" max="7" width="27.5703125" customWidth="1"/>
  </cols>
  <sheetData>
    <row r="2" spans="2:7" ht="15" customHeight="1">
      <c r="B2" s="256" t="s">
        <v>1482</v>
      </c>
      <c r="C2" s="256"/>
      <c r="D2" s="256"/>
      <c r="E2" s="256"/>
      <c r="F2" s="256"/>
      <c r="G2" s="256"/>
    </row>
    <row r="3" spans="2:7" ht="15" customHeight="1">
      <c r="B3" s="257"/>
      <c r="C3" s="257"/>
      <c r="D3" s="257"/>
      <c r="E3" s="257"/>
      <c r="F3" s="257"/>
      <c r="G3" s="257"/>
    </row>
    <row r="4" spans="2:7">
      <c r="B4" s="159" t="s">
        <v>1483</v>
      </c>
      <c r="C4" s="159" t="s">
        <v>1484</v>
      </c>
      <c r="D4" s="159" t="s">
        <v>1485</v>
      </c>
      <c r="E4" s="159" t="s">
        <v>1486</v>
      </c>
      <c r="F4" s="159" t="s">
        <v>4</v>
      </c>
      <c r="G4" s="159" t="s">
        <v>1487</v>
      </c>
    </row>
    <row r="5" spans="2:7">
      <c r="B5" s="160" t="s">
        <v>1488</v>
      </c>
      <c r="C5" s="160">
        <v>257068</v>
      </c>
      <c r="D5" s="160" t="s">
        <v>1489</v>
      </c>
      <c r="E5" s="160" t="s">
        <v>1490</v>
      </c>
      <c r="F5" s="160" t="s">
        <v>1490</v>
      </c>
      <c r="G5" s="161">
        <v>46296</v>
      </c>
    </row>
    <row r="6" spans="2:7">
      <c r="B6" s="160" t="s">
        <v>1491</v>
      </c>
      <c r="C6" s="160" t="s">
        <v>624</v>
      </c>
      <c r="D6" s="160" t="s">
        <v>624</v>
      </c>
      <c r="E6" s="160" t="s">
        <v>624</v>
      </c>
      <c r="F6" s="160" t="s">
        <v>1492</v>
      </c>
      <c r="G6" s="161" t="s">
        <v>624</v>
      </c>
    </row>
    <row r="7" spans="2:7">
      <c r="B7" s="160" t="s">
        <v>1493</v>
      </c>
      <c r="C7" s="160">
        <v>257472</v>
      </c>
      <c r="D7" s="160" t="s">
        <v>1494</v>
      </c>
      <c r="E7" s="160" t="s">
        <v>1495</v>
      </c>
      <c r="F7" s="160" t="s">
        <v>1495</v>
      </c>
      <c r="G7" s="161">
        <v>45992</v>
      </c>
    </row>
    <row r="8" spans="2:7">
      <c r="B8" s="160" t="s">
        <v>1496</v>
      </c>
      <c r="C8" s="160">
        <v>260307</v>
      </c>
      <c r="D8" s="160" t="s">
        <v>1497</v>
      </c>
      <c r="E8" s="160" t="s">
        <v>1498</v>
      </c>
      <c r="F8" s="160" t="s">
        <v>1495</v>
      </c>
      <c r="G8" s="161">
        <v>46082</v>
      </c>
    </row>
    <row r="9" spans="2:7">
      <c r="B9" s="160" t="s">
        <v>1499</v>
      </c>
      <c r="C9" s="160">
        <v>333033</v>
      </c>
      <c r="D9" s="160" t="s">
        <v>1500</v>
      </c>
      <c r="E9" s="160" t="s">
        <v>1492</v>
      </c>
      <c r="F9" s="160" t="s">
        <v>1501</v>
      </c>
      <c r="G9" s="160" t="s">
        <v>624</v>
      </c>
    </row>
    <row r="10" spans="2:7">
      <c r="B10" s="160" t="s">
        <v>1502</v>
      </c>
      <c r="C10" s="160">
        <v>263576</v>
      </c>
      <c r="D10" s="160" t="s">
        <v>1503</v>
      </c>
      <c r="E10" s="160" t="s">
        <v>1492</v>
      </c>
      <c r="F10" s="160" t="s">
        <v>1492</v>
      </c>
      <c r="G10" s="160" t="s">
        <v>624</v>
      </c>
    </row>
  </sheetData>
  <mergeCells count="1">
    <mergeCell ref="B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59E0-7D66-4C23-A259-87A644B7148D}">
  <sheetPr>
    <tabColor rgb="FF92D050"/>
  </sheetPr>
  <dimension ref="C1:H11"/>
  <sheetViews>
    <sheetView workbookViewId="0">
      <selection activeCell="G21" sqref="G21"/>
    </sheetView>
  </sheetViews>
  <sheetFormatPr defaultRowHeight="15"/>
  <cols>
    <col min="3" max="3" width="9.7109375" bestFit="1" customWidth="1"/>
    <col min="4" max="4" width="15.5703125" bestFit="1" customWidth="1"/>
    <col min="5" max="5" width="19.28515625" bestFit="1" customWidth="1"/>
    <col min="6" max="6" width="27.42578125" bestFit="1" customWidth="1"/>
    <col min="7" max="7" width="46.42578125" customWidth="1"/>
    <col min="8" max="8" width="19.7109375" bestFit="1" customWidth="1"/>
  </cols>
  <sheetData>
    <row r="1" spans="3:8" ht="15" customHeight="1">
      <c r="C1" s="258" t="s">
        <v>1504</v>
      </c>
      <c r="D1" s="258"/>
      <c r="E1" s="258"/>
      <c r="F1" s="258"/>
      <c r="G1" s="258"/>
      <c r="H1" s="258"/>
    </row>
    <row r="2" spans="3:8" ht="15" customHeight="1">
      <c r="C2" s="258"/>
      <c r="D2" s="258"/>
      <c r="E2" s="258"/>
      <c r="F2" s="258"/>
      <c r="G2" s="258"/>
      <c r="H2" s="258"/>
    </row>
    <row r="3" spans="3:8" ht="15" customHeight="1">
      <c r="C3" s="198" t="s">
        <v>717</v>
      </c>
      <c r="D3" s="198" t="s">
        <v>1505</v>
      </c>
      <c r="E3" s="198" t="s">
        <v>1506</v>
      </c>
      <c r="F3" s="198" t="s">
        <v>1507</v>
      </c>
      <c r="G3" s="198" t="s">
        <v>1508</v>
      </c>
      <c r="H3" s="198" t="s">
        <v>1509</v>
      </c>
    </row>
    <row r="4" spans="3:8" ht="15" customHeight="1">
      <c r="C4" s="194" t="s">
        <v>1073</v>
      </c>
      <c r="D4" s="194">
        <v>9374</v>
      </c>
      <c r="E4" s="195">
        <v>46031</v>
      </c>
      <c r="F4" s="194">
        <v>15000</v>
      </c>
      <c r="G4" s="194"/>
      <c r="H4" s="194"/>
    </row>
    <row r="5" spans="3:8">
      <c r="C5" s="194" t="s">
        <v>771</v>
      </c>
      <c r="D5" s="194">
        <v>9346</v>
      </c>
      <c r="E5" s="195">
        <v>46056</v>
      </c>
      <c r="F5" s="194" t="s">
        <v>1510</v>
      </c>
      <c r="G5" s="194"/>
      <c r="H5" s="194"/>
    </row>
    <row r="6" spans="3:8">
      <c r="C6" s="194" t="s">
        <v>771</v>
      </c>
      <c r="D6" s="194">
        <v>9236</v>
      </c>
      <c r="E6" s="195">
        <v>46056</v>
      </c>
      <c r="F6" s="194" t="s">
        <v>1511</v>
      </c>
      <c r="G6" s="194"/>
      <c r="H6" s="194"/>
    </row>
    <row r="7" spans="3:8">
      <c r="C7" s="196" t="s">
        <v>771</v>
      </c>
      <c r="D7" s="194">
        <v>7672</v>
      </c>
      <c r="E7" s="197">
        <v>46056</v>
      </c>
      <c r="F7" s="196" t="s">
        <v>1512</v>
      </c>
      <c r="G7" s="196"/>
      <c r="H7" s="196"/>
    </row>
    <row r="8" spans="3:8">
      <c r="C8" s="196"/>
      <c r="D8" s="196"/>
      <c r="E8" s="196"/>
      <c r="F8" s="196"/>
      <c r="G8" s="196"/>
      <c r="H8" s="196"/>
    </row>
    <row r="9" spans="3:8">
      <c r="C9" s="196"/>
      <c r="D9" s="196"/>
      <c r="E9" s="196"/>
      <c r="F9" s="196"/>
      <c r="G9" s="196"/>
      <c r="H9" s="196"/>
    </row>
    <row r="10" spans="3:8">
      <c r="C10" s="196"/>
      <c r="D10" s="196"/>
      <c r="E10" s="196"/>
      <c r="F10" s="196"/>
      <c r="G10" s="196"/>
      <c r="H10" s="196"/>
    </row>
    <row r="11" spans="3:8">
      <c r="C11" s="196"/>
      <c r="D11" s="196"/>
      <c r="E11" s="196"/>
      <c r="F11" s="196"/>
      <c r="G11" s="196"/>
      <c r="H11" s="196"/>
    </row>
  </sheetData>
  <mergeCells count="1">
    <mergeCell ref="C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3B6D-31DD-4712-9396-9AC8BEF29A2E}">
  <sheetPr filterMode="1">
    <tabColor rgb="FF0070C0"/>
  </sheetPr>
  <dimension ref="A1:W1052"/>
  <sheetViews>
    <sheetView topLeftCell="I1" workbookViewId="0">
      <selection activeCell="A225" sqref="A225:T242"/>
    </sheetView>
  </sheetViews>
  <sheetFormatPr defaultRowHeight="15"/>
  <cols>
    <col min="1" max="1" width="13.28515625" style="177" customWidth="1"/>
    <col min="2" max="2" width="17.7109375" style="177" bestFit="1" customWidth="1"/>
    <col min="3" max="3" width="11.42578125" style="177" hidden="1" customWidth="1"/>
    <col min="4" max="4" width="16" style="177" bestFit="1" customWidth="1"/>
    <col min="5" max="5" width="16.5703125" style="177" customWidth="1"/>
    <col min="6" max="9" width="13.28515625" style="177" customWidth="1"/>
    <col min="10" max="10" width="17" style="177" customWidth="1"/>
    <col min="11" max="19" width="13.28515625" style="177" customWidth="1"/>
    <col min="20" max="20" width="47.85546875" style="177" customWidth="1"/>
    <col min="21" max="23" width="17.140625" style="177" customWidth="1"/>
    <col min="24" max="16384" width="9.140625" style="177"/>
  </cols>
  <sheetData>
    <row r="1" spans="1:23">
      <c r="A1" s="259"/>
      <c r="B1" s="260"/>
      <c r="C1" s="261"/>
      <c r="D1" s="84"/>
      <c r="E1" s="84"/>
      <c r="F1" s="84"/>
      <c r="G1" s="84"/>
      <c r="H1" s="84"/>
      <c r="I1" s="84"/>
      <c r="J1" s="84"/>
      <c r="K1" s="84"/>
      <c r="L1" s="85"/>
      <c r="M1" s="111"/>
      <c r="N1" s="111"/>
      <c r="O1" s="111"/>
      <c r="P1" s="262" t="s">
        <v>1060</v>
      </c>
      <c r="Q1" s="263"/>
      <c r="R1" s="111"/>
      <c r="S1" s="84"/>
      <c r="T1" s="86"/>
      <c r="U1" s="264" t="s">
        <v>1513</v>
      </c>
      <c r="V1" s="264"/>
      <c r="W1" s="264"/>
    </row>
    <row r="2" spans="1:23" ht="15" customHeight="1">
      <c r="A2" s="87" t="s">
        <v>1514</v>
      </c>
      <c r="B2" s="87" t="s">
        <v>1515</v>
      </c>
      <c r="C2" s="87" t="s">
        <v>442</v>
      </c>
      <c r="D2" s="88" t="s">
        <v>1012</v>
      </c>
      <c r="E2" s="88" t="s">
        <v>4</v>
      </c>
      <c r="F2" s="88" t="s">
        <v>1516</v>
      </c>
      <c r="G2" s="88" t="s">
        <v>503</v>
      </c>
      <c r="H2" s="88" t="s">
        <v>1001</v>
      </c>
      <c r="I2" s="88" t="s">
        <v>1003</v>
      </c>
      <c r="J2" s="88" t="s">
        <v>1004</v>
      </c>
      <c r="K2" s="88" t="s">
        <v>1007</v>
      </c>
      <c r="L2" s="88" t="s">
        <v>5</v>
      </c>
      <c r="M2" s="124" t="s">
        <v>1</v>
      </c>
      <c r="N2" s="112" t="s">
        <v>1005</v>
      </c>
      <c r="O2" s="112" t="s">
        <v>1006</v>
      </c>
      <c r="P2" s="89" t="s">
        <v>1008</v>
      </c>
      <c r="Q2" s="89" t="s">
        <v>1009</v>
      </c>
      <c r="R2" s="112" t="s">
        <v>1010</v>
      </c>
      <c r="S2" s="90" t="s">
        <v>1517</v>
      </c>
      <c r="T2" s="91" t="s">
        <v>1015</v>
      </c>
      <c r="U2" s="137">
        <f ca="1">TODAY()-1</f>
        <v>46069</v>
      </c>
      <c r="V2" s="137">
        <f ca="1">U2-1</f>
        <v>46068</v>
      </c>
      <c r="W2" s="137">
        <f ca="1">V2-1</f>
        <v>46067</v>
      </c>
    </row>
    <row r="3" spans="1:23" hidden="1">
      <c r="A3" s="146" t="str">
        <f>IF(SP_NORTE!X6="","*",SP_NORTE!X6)</f>
        <v>*</v>
      </c>
      <c r="B3" s="146" t="str">
        <f>IF(SP_NORTE!W6="","*",SP_NORTE!W6)</f>
        <v>*</v>
      </c>
      <c r="C3" s="146" t="str">
        <f>IF(SP_NORTE!Y6="","*",SP_NORTE!Y6)</f>
        <v>*</v>
      </c>
      <c r="D3" s="138" t="str">
        <f>IF(SP_NORTE!R6="","*",SP_NORTE!R6)</f>
        <v>-</v>
      </c>
      <c r="E3" s="138" t="str">
        <f>IF(SP_NORTE!S6="","*",SP_NORTE!S6)</f>
        <v>-</v>
      </c>
      <c r="F3" s="145" t="str">
        <f>IF(SP_NORTE!B6="","*",SP_NORTE!B6)</f>
        <v>*</v>
      </c>
      <c r="G3" s="145" t="str">
        <f>IF(SP_NORTE!D6="","*",SP_NORTE!D6)</f>
        <v>*</v>
      </c>
      <c r="H3" s="145" t="str">
        <f>IF(SP_NORTE!E6="","*",SP_NORTE!E6)</f>
        <v>*</v>
      </c>
      <c r="I3" s="145" t="str">
        <f>IF(SP_NORTE!G6="","*",SP_NORTE!G6)</f>
        <v>*</v>
      </c>
      <c r="J3" s="145" t="str">
        <f>IF(SP_NORTE!H6="","*",SP_NORTE!H6)</f>
        <v>*</v>
      </c>
      <c r="K3" s="138" t="str">
        <f>IF(SP_NORTE!L6="","*",SP_NORTE!L6)</f>
        <v>-</v>
      </c>
      <c r="L3" s="138" t="str">
        <f>IF(SP_NORTE!M6="","*",SP_NORTE!M6)</f>
        <v>-</v>
      </c>
      <c r="M3" s="139" t="str">
        <f>IF(SP_NORTE!I6="","*",SP_NORTE!I6)</f>
        <v>*</v>
      </c>
      <c r="N3" s="144" t="str">
        <f>IF(SP_NORTE!J6="","*",SP_NORTE!J6)</f>
        <v>*</v>
      </c>
      <c r="O3" s="144" t="str">
        <f>IF(SP_NORTE!K6="","*",SP_NORTE!K6)</f>
        <v>*</v>
      </c>
      <c r="P3" s="143" t="str">
        <f>IF(SP_NORTE!N6="","*",SP_NORTE!N6)</f>
        <v>*</v>
      </c>
      <c r="Q3" s="143" t="str">
        <f>IF(SP_NORTE!O6="","*",SP_NORTE!O6)</f>
        <v>*</v>
      </c>
      <c r="R3" s="145" t="str">
        <f>IF(SP_NORTE!P6="","*",CONCATENATE(SP_NORTE!P6," ",SP_NORTE!Q6))</f>
        <v>*</v>
      </c>
      <c r="S3" s="145" t="str">
        <f>IF(SP_NORTE!U6="","*",SP_NORTE!U6)</f>
        <v>*</v>
      </c>
      <c r="T3" s="145" t="str">
        <f>IF(SP_NORTE!V6="","*",SP_NORTE!V6)</f>
        <v>*</v>
      </c>
      <c r="U3" s="136" t="str">
        <f ca="1">_xlfn.XLOOKUP(G3&amp;$U$2,BS_CONTROLE[CHAVE],BS_CONTROLE[Quantidade_11],"-")</f>
        <v>-</v>
      </c>
      <c r="V3" s="136" t="str">
        <f ca="1">_xlfn.XLOOKUP(G3&amp;$V$2,BS_CONTROLE[CHAVE],BS_CONTROLE[Quantidade_11],"-")</f>
        <v>-</v>
      </c>
      <c r="W3" s="136" t="str">
        <f ca="1">_xlfn.XLOOKUP(G3&amp;$W$2,BS_CONTROLE[CHAVE],BS_CONTROLE[Quantidade_11],"-")</f>
        <v>-</v>
      </c>
    </row>
    <row r="4" spans="1:23" hidden="1">
      <c r="A4" s="146" t="str">
        <f>IF(SP_NORTE!X7="","*",SP_NORTE!X7)</f>
        <v>*</v>
      </c>
      <c r="B4" s="146" t="str">
        <f>IF(SP_NORTE!W7="","*",SP_NORTE!W7)</f>
        <v>*</v>
      </c>
      <c r="C4" s="146" t="str">
        <f>IF(SP_NORTE!Y7="","*",SP_NORTE!Y7)</f>
        <v>*</v>
      </c>
      <c r="D4" s="138" t="str">
        <f>IF(SP_NORTE!R7="","*",SP_NORTE!R7)</f>
        <v>-</v>
      </c>
      <c r="E4" s="138" t="str">
        <f>IF(SP_NORTE!S7="","*",SP_NORTE!S7)</f>
        <v>-</v>
      </c>
      <c r="F4" s="145" t="str">
        <f>IF(SP_NORTE!B7="","*",SP_NORTE!B7)</f>
        <v>*</v>
      </c>
      <c r="G4" s="145" t="str">
        <f>IF(SP_NORTE!D7="","*",SP_NORTE!D7)</f>
        <v>*</v>
      </c>
      <c r="H4" s="145" t="str">
        <f>IF(SP_NORTE!E7="","*",SP_NORTE!E7)</f>
        <v>*</v>
      </c>
      <c r="I4" s="145" t="str">
        <f>IF(SP_NORTE!G7="","*",SP_NORTE!G7)</f>
        <v>*</v>
      </c>
      <c r="J4" s="145" t="str">
        <f>IF(SP_NORTE!H7="","*",SP_NORTE!H7)</f>
        <v>*</v>
      </c>
      <c r="K4" s="138" t="str">
        <f>IF(SP_NORTE!L7="","*",SP_NORTE!L7)</f>
        <v>-</v>
      </c>
      <c r="L4" s="138" t="str">
        <f>IF(SP_NORTE!M7="","*",SP_NORTE!M7)</f>
        <v>-</v>
      </c>
      <c r="M4" s="139" t="str">
        <f>IF(SP_NORTE!I7="","*",SP_NORTE!I7)</f>
        <v>*</v>
      </c>
      <c r="N4" s="144" t="str">
        <f>IF(SP_NORTE!J7="","*",SP_NORTE!J7)</f>
        <v>*</v>
      </c>
      <c r="O4" s="144" t="str">
        <f>IF(SP_NORTE!K7="","*",SP_NORTE!K7)</f>
        <v>*</v>
      </c>
      <c r="P4" s="143" t="str">
        <f>IF(SP_NORTE!N7="","*",SP_NORTE!N7)</f>
        <v>*</v>
      </c>
      <c r="Q4" s="143" t="str">
        <f>IF(SP_NORTE!O7="","*",SP_NORTE!O7)</f>
        <v>*</v>
      </c>
      <c r="R4" s="145" t="str">
        <f>IF(SP_NORTE!P7="","*",CONCATENATE(SP_NORTE!P7," ",SP_NORTE!Q7))</f>
        <v>*</v>
      </c>
      <c r="S4" s="145" t="str">
        <f>IF(SP_NORTE!U7="","*",SP_NORTE!U7)</f>
        <v>*</v>
      </c>
      <c r="T4" s="145" t="str">
        <f>IF(SP_NORTE!V7="","*",SP_NORTE!V7)</f>
        <v>*</v>
      </c>
      <c r="U4" s="136" t="str">
        <f ca="1">_xlfn.XLOOKUP(G4&amp;$U$2,BS_CONTROLE[CHAVE],BS_CONTROLE[Quantidade_11],"-")</f>
        <v>-</v>
      </c>
      <c r="V4" s="136" t="str">
        <f ca="1">_xlfn.XLOOKUP(G4&amp;$V$2,BS_CONTROLE[CHAVE],BS_CONTROLE[Quantidade_11],"-")</f>
        <v>-</v>
      </c>
      <c r="W4" s="136" t="str">
        <f ca="1">_xlfn.XLOOKUP(G4&amp;$W$2,BS_CONTROLE[CHAVE],BS_CONTROLE[Quantidade_11],"-")</f>
        <v>-</v>
      </c>
    </row>
    <row r="5" spans="1:23" hidden="1">
      <c r="A5" s="146" t="str">
        <f>IF(SP_NORTE!X8="","*",SP_NORTE!X8)</f>
        <v>*</v>
      </c>
      <c r="B5" s="146" t="str">
        <f>IF(SP_NORTE!W8="","*",SP_NORTE!W8)</f>
        <v>Oportunidade</v>
      </c>
      <c r="C5" s="146" t="str">
        <f>IF(SP_NORTE!Y8="","*",SP_NORTE!Y8)</f>
        <v>*</v>
      </c>
      <c r="D5" s="138" t="str">
        <f>IF(SP_NORTE!R8="","*",SP_NORTE!R8)</f>
        <v>SP NORTE</v>
      </c>
      <c r="E5" s="138" t="str">
        <f>IF(SP_NORTE!S8="","*",SP_NORTE!S8)</f>
        <v>TMI-ZEB</v>
      </c>
      <c r="F5" s="145">
        <f>IF(SP_NORTE!B8="","*",SP_NORTE!B8)</f>
        <v>46054</v>
      </c>
      <c r="G5" s="145" t="str">
        <f>IF(SP_NORTE!D8="","*",SP_NORTE!D8)</f>
        <v>V87</v>
      </c>
      <c r="H5" s="145" t="str">
        <f>IF(SP_NORTE!E8="","*",SP_NORTE!E8)</f>
        <v>MECANIZAÇÃO - SOCADORA</v>
      </c>
      <c r="I5" s="145" t="str">
        <f>IF(SP_NORTE!G8="","*",SP_NORTE!G8)</f>
        <v>ZDP2</v>
      </c>
      <c r="J5" s="145" t="str">
        <f>IF(SP_NORTE!H8="","*",SP_NORTE!H8)</f>
        <v>ZDP2</v>
      </c>
      <c r="K5" s="138" t="str">
        <f>IF(SP_NORTE!L8="","*",SP_NORTE!L8)</f>
        <v>ZZM-ZCF</v>
      </c>
      <c r="L5" s="138" t="str">
        <f>IF(SP_NORTE!M8="","*",SP_NORTE!M8)</f>
        <v>ZZM-ZCF</v>
      </c>
      <c r="M5" s="139">
        <f>IF(SP_NORTE!I8="","*",SP_NORTE!I8)</f>
        <v>73</v>
      </c>
      <c r="N5" s="144">
        <f>IF(SP_NORTE!J8="","*",SP_NORTE!J8)</f>
        <v>293.3</v>
      </c>
      <c r="O5" s="144">
        <f>IF(SP_NORTE!K8="","*",SP_NORTE!K8)</f>
        <v>291</v>
      </c>
      <c r="P5" s="143">
        <f>IF(SP_NORTE!N8="","*",SP_NORTE!N8)</f>
        <v>0.35416666666666669</v>
      </c>
      <c r="Q5" s="143">
        <f>IF(SP_NORTE!O8="","*",SP_NORTE!O8)</f>
        <v>8.3333333333333329E-2</v>
      </c>
      <c r="R5" s="145" t="str">
        <f>IF(SP_NORTE!P8="","*",CONCATENATE(SP_NORTE!P8," ",SP_NORTE!Q8))</f>
        <v>400 M</v>
      </c>
      <c r="S5" s="145" t="str">
        <f>IF(SP_NORTE!U8="","*",SP_NORTE!U8)</f>
        <v>Antonioni</v>
      </c>
      <c r="T5" s="145" t="str">
        <f>IF(SP_NORTE!V8="","*",SP_NORTE!V8)</f>
        <v xml:space="preserve">Socadora Mecanizada </v>
      </c>
      <c r="U5" s="136">
        <f ca="1">_xlfn.XLOOKUP(G5&amp;$U$2,BS_CONTROLE[CHAVE],BS_CONTROLE[Quantidade_11],"-")</f>
        <v>0</v>
      </c>
      <c r="V5" s="136">
        <f ca="1">_xlfn.XLOOKUP(G5&amp;$V$2,BS_CONTROLE[CHAVE],BS_CONTROLE[Quantidade_11],"-")</f>
        <v>680</v>
      </c>
      <c r="W5" s="136">
        <f ca="1">_xlfn.XLOOKUP(G5&amp;$W$2,BS_CONTROLE[CHAVE],BS_CONTROLE[Quantidade_11],"-")</f>
        <v>0</v>
      </c>
    </row>
    <row r="6" spans="1:23" hidden="1">
      <c r="A6" s="146" t="str">
        <f>IF(SP_NORTE!X9="","*",SP_NORTE!X9)</f>
        <v>*</v>
      </c>
      <c r="B6" s="146" t="str">
        <f>IF(SP_NORTE!W9="","*",SP_NORTE!W9)</f>
        <v>Oportunidade</v>
      </c>
      <c r="C6" s="146" t="str">
        <f>IF(SP_NORTE!Y9="","*",SP_NORTE!Y9)</f>
        <v>*</v>
      </c>
      <c r="D6" s="138" t="str">
        <f>IF(SP_NORTE!R9="","*",SP_NORTE!R9)</f>
        <v>SP NORTE</v>
      </c>
      <c r="E6" s="138" t="str">
        <f>IF(SP_NORTE!S9="","*",SP_NORTE!S9)</f>
        <v>ZEB-ZCZ</v>
      </c>
      <c r="F6" s="145">
        <f>IF(SP_NORTE!B9="","*",SP_NORTE!B9)</f>
        <v>46054</v>
      </c>
      <c r="G6" s="145" t="str">
        <f>IF(SP_NORTE!D9="","*",SP_NORTE!D9)</f>
        <v>V88</v>
      </c>
      <c r="H6" s="145" t="str">
        <f>IF(SP_NORTE!E9="","*",SP_NORTE!E9)</f>
        <v>MECANIZAÇÃO - SOCADORA</v>
      </c>
      <c r="I6" s="145" t="str">
        <f>IF(SP_NORTE!G9="","*",SP_NORTE!G9)</f>
        <v>ZPN2</v>
      </c>
      <c r="J6" s="145" t="str">
        <f>IF(SP_NORTE!H9="","*",SP_NORTE!H9)</f>
        <v>ZPN2</v>
      </c>
      <c r="K6" s="138" t="str">
        <f>IF(SP_NORTE!L9="","*",SP_NORTE!L9)</f>
        <v>ZCV-ZCT</v>
      </c>
      <c r="L6" s="138" t="str">
        <f>IF(SP_NORTE!M9="","*",SP_NORTE!M9)</f>
        <v>ZCV-ZCT</v>
      </c>
      <c r="M6" s="139">
        <f>IF(SP_NORTE!I9="","*",SP_NORTE!I9)</f>
        <v>73</v>
      </c>
      <c r="N6" s="144">
        <f>IF(SP_NORTE!J9="","*",SP_NORTE!J9)</f>
        <v>156.9</v>
      </c>
      <c r="O6" s="144">
        <f>IF(SP_NORTE!K9="","*",SP_NORTE!K9)</f>
        <v>152</v>
      </c>
      <c r="P6" s="143">
        <f>IF(SP_NORTE!N9="","*",SP_NORTE!N9)</f>
        <v>0.35416666666666669</v>
      </c>
      <c r="Q6" s="143">
        <f>IF(SP_NORTE!O9="","*",SP_NORTE!O9)</f>
        <v>8.3333333333333329E-2</v>
      </c>
      <c r="R6" s="145" t="str">
        <f>IF(SP_NORTE!P9="","*",CONCATENATE(SP_NORTE!P9," ",SP_NORTE!Q9))</f>
        <v>1000 M</v>
      </c>
      <c r="S6" s="145" t="str">
        <f>IF(SP_NORTE!U9="","*",SP_NORTE!U9)</f>
        <v>Antonioni</v>
      </c>
      <c r="T6" s="145" t="str">
        <f>IF(SP_NORTE!V9="","*",SP_NORTE!V9)</f>
        <v xml:space="preserve">Socadora Mecanizada </v>
      </c>
      <c r="U6" s="136">
        <f ca="1">_xlfn.XLOOKUP(G6&amp;$U$2,BS_CONTROLE[CHAVE],BS_CONTROLE[Quantidade_11],"-")</f>
        <v>0</v>
      </c>
      <c r="V6" s="136">
        <f ca="1">_xlfn.XLOOKUP(G6&amp;$V$2,BS_CONTROLE[CHAVE],BS_CONTROLE[Quantidade_11],"-")</f>
        <v>1400</v>
      </c>
      <c r="W6" s="136">
        <f ca="1">_xlfn.XLOOKUP(G6&amp;$W$2,BS_CONTROLE[CHAVE],BS_CONTROLE[Quantidade_11],"-")</f>
        <v>0</v>
      </c>
    </row>
    <row r="7" spans="1:23" hidden="1">
      <c r="A7" s="146" t="str">
        <f>IF(SP_NORTE!X10="","*",SP_NORTE!X10)</f>
        <v>*</v>
      </c>
      <c r="B7" s="146" t="str">
        <f>IF(SP_NORTE!W10="","*",SP_NORTE!W10)</f>
        <v>Oportunidade</v>
      </c>
      <c r="C7" s="146" t="str">
        <f>IF(SP_NORTE!Y10="","*",SP_NORTE!Y10)</f>
        <v>*</v>
      </c>
      <c r="D7" s="138" t="str">
        <f>IF(SP_NORTE!R10="","*",SP_NORTE!R10)</f>
        <v>SP NORTE</v>
      </c>
      <c r="E7" s="138" t="str">
        <f>IF(SP_NORTE!S10="","*",SP_NORTE!S10)</f>
        <v>ZEB-ZCZ</v>
      </c>
      <c r="F7" s="145">
        <f>IF(SP_NORTE!B10="","*",SP_NORTE!B10)</f>
        <v>46054</v>
      </c>
      <c r="G7" s="145" t="str">
        <f>IF(SP_NORTE!D10="","*",SP_NORTE!D10)</f>
        <v>V83</v>
      </c>
      <c r="H7" s="145" t="str">
        <f>IF(SP_NORTE!E10="","*",SP_NORTE!E10)</f>
        <v>MECANIZAÇÃO - SOCADORA</v>
      </c>
      <c r="I7" s="145" t="str">
        <f>IF(SP_NORTE!G10="","*",SP_NORTE!G10)</f>
        <v>ZIQ2</v>
      </c>
      <c r="J7" s="145" t="str">
        <f>IF(SP_NORTE!H10="","*",SP_NORTE!H10)</f>
        <v>ZIQ2</v>
      </c>
      <c r="K7" s="138" t="str">
        <f>IF(SP_NORTE!L10="","*",SP_NORTE!L10)</f>
        <v>ZRX-ZRQ</v>
      </c>
      <c r="L7" s="138" t="str">
        <f>IF(SP_NORTE!M10="","*",SP_NORTE!M10)</f>
        <v>ZRX-ZRQ</v>
      </c>
      <c r="M7" s="139">
        <f>IF(SP_NORTE!I10="","*",SP_NORTE!I10)</f>
        <v>70</v>
      </c>
      <c r="N7" s="144">
        <f>IF(SP_NORTE!J10="","*",SP_NORTE!J10)</f>
        <v>131.9</v>
      </c>
      <c r="O7" s="144">
        <f>IF(SP_NORTE!K10="","*",SP_NORTE!K10)</f>
        <v>131.19999999999999</v>
      </c>
      <c r="P7" s="143">
        <f>IF(SP_NORTE!N10="","*",SP_NORTE!N10)</f>
        <v>0.35416666666666669</v>
      </c>
      <c r="Q7" s="143">
        <f>IF(SP_NORTE!O10="","*",SP_NORTE!O10)</f>
        <v>4.1666666666666664E-2</v>
      </c>
      <c r="R7" s="145" t="str">
        <f>IF(SP_NORTE!P10="","*",CONCATENATE(SP_NORTE!P10," ",SP_NORTE!Q10))</f>
        <v>1 M</v>
      </c>
      <c r="S7" s="145" t="str">
        <f>IF(SP_NORTE!U10="","*",SP_NORTE!U10)</f>
        <v>Antonioni</v>
      </c>
      <c r="T7" s="145" t="str">
        <f>IF(SP_NORTE!V10="","*",SP_NORTE!V10)</f>
        <v>Deslocamento</v>
      </c>
      <c r="U7" s="136">
        <f ca="1">_xlfn.XLOOKUP(G7&amp;$U$2,BS_CONTROLE[CHAVE],BS_CONTROLE[Quantidade_11],"-")</f>
        <v>500</v>
      </c>
      <c r="V7" s="136">
        <f ca="1">_xlfn.XLOOKUP(G7&amp;$V$2,BS_CONTROLE[CHAVE],BS_CONTROLE[Quantidade_11],"-")</f>
        <v>800</v>
      </c>
      <c r="W7" s="136">
        <f ca="1">_xlfn.XLOOKUP(G7&amp;$W$2,BS_CONTROLE[CHAVE],BS_CONTROLE[Quantidade_11],"-")</f>
        <v>0</v>
      </c>
    </row>
    <row r="8" spans="1:23" hidden="1">
      <c r="A8" s="146" t="str">
        <f>IF(SP_NORTE!X11="","*",SP_NORTE!X11)</f>
        <v>*</v>
      </c>
      <c r="B8" s="146" t="str">
        <f>IF(SP_NORTE!W11="","*",SP_NORTE!W11)</f>
        <v>*</v>
      </c>
      <c r="C8" s="146" t="str">
        <f>IF(SP_NORTE!Y11="","*",SP_NORTE!Y11)</f>
        <v>*</v>
      </c>
      <c r="D8" s="138" t="str">
        <f>IF(SP_NORTE!R11="","*",SP_NORTE!R11)</f>
        <v>-</v>
      </c>
      <c r="E8" s="138" t="str">
        <f>IF(SP_NORTE!S11="","*",SP_NORTE!S11)</f>
        <v>-</v>
      </c>
      <c r="F8" s="145" t="str">
        <f>IF(SP_NORTE!B11="","*",SP_NORTE!B11)</f>
        <v>*</v>
      </c>
      <c r="G8" s="145" t="str">
        <f>IF(SP_NORTE!D11="","*",SP_NORTE!D11)</f>
        <v>*</v>
      </c>
      <c r="H8" s="145" t="str">
        <f>IF(SP_NORTE!E11="","*",SP_NORTE!E11)</f>
        <v>*</v>
      </c>
      <c r="I8" s="145" t="str">
        <f>IF(SP_NORTE!G11="","*",SP_NORTE!G11)</f>
        <v>*</v>
      </c>
      <c r="J8" s="145" t="str">
        <f>IF(SP_NORTE!H11="","*",SP_NORTE!H11)</f>
        <v>*</v>
      </c>
      <c r="K8" s="138" t="str">
        <f>IF(SP_NORTE!L11="","*",SP_NORTE!L11)</f>
        <v>-</v>
      </c>
      <c r="L8" s="138" t="str">
        <f>IF(SP_NORTE!M11="","*",SP_NORTE!M11)</f>
        <v>-</v>
      </c>
      <c r="M8" s="139" t="str">
        <f>IF(SP_NORTE!I11="","*",SP_NORTE!I11)</f>
        <v>*</v>
      </c>
      <c r="N8" s="144" t="str">
        <f>IF(SP_NORTE!J11="","*",SP_NORTE!J11)</f>
        <v>*</v>
      </c>
      <c r="O8" s="144" t="str">
        <f>IF(SP_NORTE!K11="","*",SP_NORTE!K11)</f>
        <v>-</v>
      </c>
      <c r="P8" s="143" t="str">
        <f>IF(SP_NORTE!N11="","*",SP_NORTE!N11)</f>
        <v>*</v>
      </c>
      <c r="Q8" s="143" t="str">
        <f>IF(SP_NORTE!O11="","*",SP_NORTE!O11)</f>
        <v>*</v>
      </c>
      <c r="R8" s="145" t="str">
        <f>IF(SP_NORTE!P11="","*",CONCATENATE(SP_NORTE!P11," ",SP_NORTE!Q11))</f>
        <v>*</v>
      </c>
      <c r="S8" s="145" t="str">
        <f>IF(SP_NORTE!U11="","*",SP_NORTE!U11)</f>
        <v>*</v>
      </c>
      <c r="T8" s="145" t="str">
        <f>IF(SP_NORTE!V11="","*",SP_NORTE!V11)</f>
        <v>*</v>
      </c>
      <c r="U8" s="136" t="str">
        <f ca="1">_xlfn.XLOOKUP(G8&amp;$U$2,BS_CONTROLE[CHAVE],BS_CONTROLE[Quantidade_11],"-")</f>
        <v>-</v>
      </c>
      <c r="V8" s="136" t="str">
        <f ca="1">_xlfn.XLOOKUP(G8&amp;$V$2,BS_CONTROLE[CHAVE],BS_CONTROLE[Quantidade_11],"-")</f>
        <v>-</v>
      </c>
      <c r="W8" s="136" t="str">
        <f ca="1">_xlfn.XLOOKUP(G8&amp;$W$2,BS_CONTROLE[CHAVE],BS_CONTROLE[Quantidade_11],"-")</f>
        <v>-</v>
      </c>
    </row>
    <row r="9" spans="1:23" hidden="1">
      <c r="A9" s="146" t="str">
        <f>IF(SP_NORTE!X12="","*",SP_NORTE!X12)</f>
        <v>*</v>
      </c>
      <c r="B9" s="146" t="str">
        <f>IF(SP_NORTE!W12="","*",SP_NORTE!W12)</f>
        <v>*</v>
      </c>
      <c r="C9" s="146" t="str">
        <f>IF(SP_NORTE!Y12="","*",SP_NORTE!Y12)</f>
        <v>*</v>
      </c>
      <c r="D9" s="138" t="str">
        <f>IF(SP_NORTE!R12="","*",SP_NORTE!R12)</f>
        <v>-</v>
      </c>
      <c r="E9" s="138" t="str">
        <f>IF(SP_NORTE!S12="","*",SP_NORTE!S12)</f>
        <v>-</v>
      </c>
      <c r="F9" s="145" t="str">
        <f>IF(SP_NORTE!B12="","*",SP_NORTE!B12)</f>
        <v>*</v>
      </c>
      <c r="G9" s="145" t="str">
        <f>IF(SP_NORTE!D12="","*",SP_NORTE!D12)</f>
        <v>*</v>
      </c>
      <c r="H9" s="145" t="str">
        <f>IF(SP_NORTE!E12="","*",SP_NORTE!E12)</f>
        <v>*</v>
      </c>
      <c r="I9" s="145" t="str">
        <f>IF(SP_NORTE!G12="","*",SP_NORTE!G12)</f>
        <v>*</v>
      </c>
      <c r="J9" s="145" t="str">
        <f>IF(SP_NORTE!H12="","*",SP_NORTE!H12)</f>
        <v>*</v>
      </c>
      <c r="K9" s="138" t="str">
        <f>IF(SP_NORTE!L12="","*",SP_NORTE!L12)</f>
        <v>-</v>
      </c>
      <c r="L9" s="138" t="str">
        <f>IF(SP_NORTE!M12="","*",SP_NORTE!M12)</f>
        <v>-</v>
      </c>
      <c r="M9" s="139" t="str">
        <f>IF(SP_NORTE!I12="","*",SP_NORTE!I12)</f>
        <v>*</v>
      </c>
      <c r="N9" s="144" t="str">
        <f>IF(SP_NORTE!J12="","*",SP_NORTE!J12)</f>
        <v>*</v>
      </c>
      <c r="O9" s="144" t="str">
        <f>IF(SP_NORTE!K12="","*",SP_NORTE!K12)</f>
        <v>-</v>
      </c>
      <c r="P9" s="143" t="str">
        <f>IF(SP_NORTE!N12="","*",SP_NORTE!N12)</f>
        <v>*</v>
      </c>
      <c r="Q9" s="143" t="str">
        <f>IF(SP_NORTE!O12="","*",SP_NORTE!O12)</f>
        <v>*</v>
      </c>
      <c r="R9" s="145" t="str">
        <f>IF(SP_NORTE!P12="","*",CONCATENATE(SP_NORTE!P12," ",SP_NORTE!Q12))</f>
        <v>*</v>
      </c>
      <c r="S9" s="145" t="str">
        <f>IF(SP_NORTE!U12="","*",SP_NORTE!U12)</f>
        <v>*</v>
      </c>
      <c r="T9" s="145" t="str">
        <f>IF(SP_NORTE!V12="","*",SP_NORTE!V12)</f>
        <v>*</v>
      </c>
      <c r="U9" s="136" t="str">
        <f ca="1">_xlfn.XLOOKUP(G9&amp;$U$2,BS_CONTROLE[CHAVE],BS_CONTROLE[Quantidade_11],"-")</f>
        <v>-</v>
      </c>
      <c r="V9" s="136" t="str">
        <f ca="1">_xlfn.XLOOKUP(G9&amp;$V$2,BS_CONTROLE[CHAVE],BS_CONTROLE[Quantidade_11],"-")</f>
        <v>-</v>
      </c>
      <c r="W9" s="136" t="str">
        <f ca="1">_xlfn.XLOOKUP(G9&amp;$W$2,BS_CONTROLE[CHAVE],BS_CONTROLE[Quantidade_11],"-")</f>
        <v>-</v>
      </c>
    </row>
    <row r="10" spans="1:23" hidden="1">
      <c r="A10" s="146" t="str">
        <f>IF(SP_NORTE!X13="","*",SP_NORTE!X13)</f>
        <v>*</v>
      </c>
      <c r="B10" s="146" t="str">
        <f>IF(SP_NORTE!W13="","*",SP_NORTE!W13)</f>
        <v>Oportunidade</v>
      </c>
      <c r="C10" s="146" t="str">
        <f>IF(SP_NORTE!Y13="","*",SP_NORTE!Y13)</f>
        <v>*</v>
      </c>
      <c r="D10" s="138" t="str">
        <f>IF(SP_NORTE!R13="","*",SP_NORTE!R13)</f>
        <v>SP NORTE</v>
      </c>
      <c r="E10" s="138" t="str">
        <f>IF(SP_NORTE!S13="","*",SP_NORTE!S13)</f>
        <v>TMI-ZEB</v>
      </c>
      <c r="F10" s="145">
        <f>IF(SP_NORTE!B13="","*",SP_NORTE!B13)</f>
        <v>46055</v>
      </c>
      <c r="G10" s="145" t="str">
        <f>IF(SP_NORTE!D13="","*",SP_NORTE!D13)</f>
        <v>W57</v>
      </c>
      <c r="H10" s="145" t="str">
        <f>IF(SP_NORTE!E13="","*",SP_NORTE!E13)</f>
        <v>RECOLHIMENTO DE DORMENTE</v>
      </c>
      <c r="I10" s="145" t="str">
        <f>IF(SP_NORTE!G13="","*",SP_NORTE!G13)</f>
        <v>ZJA2</v>
      </c>
      <c r="J10" s="145" t="str">
        <f>IF(SP_NORTE!H13="","*",SP_NORTE!H13)</f>
        <v>ZJA2</v>
      </c>
      <c r="K10" s="138" t="str">
        <f>IF(SP_NORTE!L13="","*",SP_NORTE!L13)</f>
        <v>ZJA-ZUR</v>
      </c>
      <c r="L10" s="138" t="str">
        <f>IF(SP_NORTE!M13="","*",SP_NORTE!M13)</f>
        <v>ZJA-ZUR</v>
      </c>
      <c r="M10" s="139">
        <f>IF(SP_NORTE!I13="","*",SP_NORTE!I13)</f>
        <v>73</v>
      </c>
      <c r="N10" s="144">
        <f>IF(SP_NORTE!J13="","*",SP_NORTE!J13)</f>
        <v>379</v>
      </c>
      <c r="O10" s="144">
        <f>IF(SP_NORTE!K13="","*",SP_NORTE!K13)</f>
        <v>375</v>
      </c>
      <c r="P10" s="143">
        <f>IF(SP_NORTE!N13="","*",SP_NORTE!N13)</f>
        <v>0.375</v>
      </c>
      <c r="Q10" s="143">
        <f>IF(SP_NORTE!O13="","*",SP_NORTE!O13)</f>
        <v>8.3333333333333329E-2</v>
      </c>
      <c r="R10" s="145" t="str">
        <f>IF(SP_NORTE!P13="","*",CONCATENATE(SP_NORTE!P13," ",SP_NORTE!Q13))</f>
        <v>700 Nº DE PEÇAS</v>
      </c>
      <c r="S10" s="145" t="str">
        <f>IF(SP_NORTE!U13="","*",SP_NORTE!U13)</f>
        <v xml:space="preserve">Ronaldo </v>
      </c>
      <c r="T10" s="145" t="str">
        <f>IF(SP_NORTE!V13="","*",SP_NORTE!V13)</f>
        <v>Recolhimento de dormentes inservÍveis</v>
      </c>
      <c r="U10" s="136" t="str">
        <f ca="1">_xlfn.XLOOKUP(G10&amp;$U$2,BS_CONTROLE[CHAVE],BS_CONTROLE[Quantidade_11],"-")</f>
        <v>-</v>
      </c>
      <c r="V10" s="136">
        <f ca="1">_xlfn.XLOOKUP(G10&amp;$V$2,BS_CONTROLE[CHAVE],BS_CONTROLE[Quantidade_11],"-")</f>
        <v>966</v>
      </c>
      <c r="W10" s="136">
        <f ca="1">_xlfn.XLOOKUP(G10&amp;$W$2,BS_CONTROLE[CHAVE],BS_CONTROLE[Quantidade_11],"-")</f>
        <v>0</v>
      </c>
    </row>
    <row r="11" spans="1:23" hidden="1">
      <c r="A11" s="146" t="str">
        <f>IF(SP_NORTE!X14="","*",SP_NORTE!X14)</f>
        <v>*</v>
      </c>
      <c r="B11" s="146" t="str">
        <f>IF(SP_NORTE!W14="","*",SP_NORTE!W14)</f>
        <v>Oportunidade</v>
      </c>
      <c r="C11" s="146" t="str">
        <f>IF(SP_NORTE!Y14="","*",SP_NORTE!Y14)</f>
        <v>*</v>
      </c>
      <c r="D11" s="138" t="str">
        <f>IF(SP_NORTE!R14="","*",SP_NORTE!R14)</f>
        <v>SP NORTE</v>
      </c>
      <c r="E11" s="138" t="str">
        <f>IF(SP_NORTE!S14="","*",SP_NORTE!S14)</f>
        <v>TMI-ZEB</v>
      </c>
      <c r="F11" s="145">
        <f>IF(SP_NORTE!B14="","*",SP_NORTE!B14)</f>
        <v>46055</v>
      </c>
      <c r="G11" s="145" t="str">
        <f>IF(SP_NORTE!D14="","*",SP_NORTE!D14)</f>
        <v>JOSUÉ (TP-697)</v>
      </c>
      <c r="H11" s="145" t="str">
        <f>IF(SP_NORTE!E14="","*",SP_NORTE!E14)</f>
        <v>PDM - SOLDA</v>
      </c>
      <c r="I11" s="145" t="str">
        <f>IF(SP_NORTE!G14="","*",SP_NORTE!G14)</f>
        <v>-</v>
      </c>
      <c r="J11" s="145" t="str">
        <f>IF(SP_NORTE!H14="","*",SP_NORTE!H14)</f>
        <v>-</v>
      </c>
      <c r="K11" s="138" t="str">
        <f>IF(SP_NORTE!L14="","*",SP_NORTE!L14)</f>
        <v>ZGI-ZFN</v>
      </c>
      <c r="L11" s="138" t="str">
        <f>IF(SP_NORTE!M14="","*",SP_NORTE!M14)</f>
        <v>ZGI-ZFN</v>
      </c>
      <c r="M11" s="139">
        <f>IF(SP_NORTE!I14="","*",SP_NORTE!I14)</f>
        <v>73</v>
      </c>
      <c r="N11" s="144">
        <f>IF(SP_NORTE!J14="","*",SP_NORTE!J14)</f>
        <v>336.5</v>
      </c>
      <c r="O11" s="144" t="str">
        <f>IF(SP_NORTE!K14="","*",SP_NORTE!K14)</f>
        <v>-</v>
      </c>
      <c r="P11" s="143">
        <f>IF(SP_NORTE!N14="","*",SP_NORTE!N14)</f>
        <v>0.375</v>
      </c>
      <c r="Q11" s="143">
        <f>IF(SP_NORTE!O14="","*",SP_NORTE!O14)</f>
        <v>6.25E-2</v>
      </c>
      <c r="R11" s="145" t="str">
        <f>IF(SP_NORTE!P14="","*",CONCATENATE(SP_NORTE!P14," ",SP_NORTE!Q14))</f>
        <v>1 Nº DE SOLDA</v>
      </c>
      <c r="S11" s="145" t="str">
        <f>IF(SP_NORTE!U14="","*",SP_NORTE!U14)</f>
        <v xml:space="preserve">ronaldo </v>
      </c>
      <c r="T11" s="145" t="str">
        <f>IF(SP_NORTE!V14="","*",SP_NORTE!V14)</f>
        <v>execução de solda - Condicionado à temperatura</v>
      </c>
      <c r="U11" s="136" t="str">
        <f ca="1">_xlfn.XLOOKUP(G11&amp;$U$2,BS_CONTROLE[CHAVE],BS_CONTROLE[Quantidade_11],"-")</f>
        <v>-</v>
      </c>
      <c r="V11" s="136" t="str">
        <f ca="1">_xlfn.XLOOKUP(G11&amp;$V$2,BS_CONTROLE[CHAVE],BS_CONTROLE[Quantidade_11],"-")</f>
        <v>-</v>
      </c>
      <c r="W11" s="136" t="str">
        <f ca="1">_xlfn.XLOOKUP(G11&amp;$W$2,BS_CONTROLE[CHAVE],BS_CONTROLE[Quantidade_11],"-")</f>
        <v>-</v>
      </c>
    </row>
    <row r="12" spans="1:23" hidden="1">
      <c r="A12" s="146" t="str">
        <f>IF(SP_NORTE!X15="","*",SP_NORTE!X15)</f>
        <v>*</v>
      </c>
      <c r="B12" s="146" t="str">
        <f>IF(SP_NORTE!W15="","*",SP_NORTE!W15)</f>
        <v>Oportunidade</v>
      </c>
      <c r="C12" s="146" t="str">
        <f>IF(SP_NORTE!Y15="","*",SP_NORTE!Y15)</f>
        <v>*</v>
      </c>
      <c r="D12" s="138" t="str">
        <f>IF(SP_NORTE!R15="","*",SP_NORTE!R15)</f>
        <v>SP NORTE</v>
      </c>
      <c r="E12" s="138" t="str">
        <f>IF(SP_NORTE!S15="","*",SP_NORTE!S15)</f>
        <v>TMI-ZEB</v>
      </c>
      <c r="F12" s="145">
        <f>IF(SP_NORTE!B15="","*",SP_NORTE!B15)</f>
        <v>46055</v>
      </c>
      <c r="G12" s="145" t="str">
        <f>IF(SP_NORTE!D15="","*",SP_NORTE!D15)</f>
        <v>JOVÂNIO (TP-850)</v>
      </c>
      <c r="H12" s="145" t="str">
        <f>IF(SP_NORTE!E15="","*",SP_NORTE!E15)</f>
        <v>PDM - SOLDA</v>
      </c>
      <c r="I12" s="145" t="str">
        <f>IF(SP_NORTE!G15="","*",SP_NORTE!G15)</f>
        <v>-</v>
      </c>
      <c r="J12" s="145" t="str">
        <f>IF(SP_NORTE!H15="","*",SP_NORTE!H15)</f>
        <v>-</v>
      </c>
      <c r="K12" s="138" t="str">
        <f>IF(SP_NORTE!L15="","*",SP_NORTE!L15)</f>
        <v>ZVP</v>
      </c>
      <c r="L12" s="138" t="str">
        <f>IF(SP_NORTE!M15="","*",SP_NORTE!M15)</f>
        <v>ZVP</v>
      </c>
      <c r="M12" s="139">
        <f>IF(SP_NORTE!I15="","*",SP_NORTE!I15)</f>
        <v>73</v>
      </c>
      <c r="N12" s="144">
        <f>IF(SP_NORTE!J15="","*",SP_NORTE!J15)</f>
        <v>304.60000000000002</v>
      </c>
      <c r="O12" s="144" t="str">
        <f>IF(SP_NORTE!K15="","*",SP_NORTE!K15)</f>
        <v>-</v>
      </c>
      <c r="P12" s="143">
        <f>IF(SP_NORTE!N15="","*",SP_NORTE!N15)</f>
        <v>0.375</v>
      </c>
      <c r="Q12" s="143">
        <f>IF(SP_NORTE!O15="","*",SP_NORTE!O15)</f>
        <v>6.25E-2</v>
      </c>
      <c r="R12" s="145" t="str">
        <f>IF(SP_NORTE!P15="","*",CONCATENATE(SP_NORTE!P15," ",SP_NORTE!Q15))</f>
        <v>1 Nº DE SOLDA</v>
      </c>
      <c r="S12" s="145" t="str">
        <f>IF(SP_NORTE!U15="","*",SP_NORTE!U15)</f>
        <v xml:space="preserve">Ronaldo </v>
      </c>
      <c r="T12" s="145" t="str">
        <f>IF(SP_NORTE!V15="","*",SP_NORTE!V15)</f>
        <v>Execução de solda - Condicionado à temperatura (ZVP1)</v>
      </c>
      <c r="U12" s="136" t="str">
        <f ca="1">_xlfn.XLOOKUP(G12&amp;$U$2,BS_CONTROLE[CHAVE],BS_CONTROLE[Quantidade_11],"-")</f>
        <v>-</v>
      </c>
      <c r="V12" s="136" t="str">
        <f ca="1">_xlfn.XLOOKUP(G12&amp;$V$2,BS_CONTROLE[CHAVE],BS_CONTROLE[Quantidade_11],"-")</f>
        <v>-</v>
      </c>
      <c r="W12" s="136" t="str">
        <f ca="1">_xlfn.XLOOKUP(G12&amp;$W$2,BS_CONTROLE[CHAVE],BS_CONTROLE[Quantidade_11],"-")</f>
        <v>-</v>
      </c>
    </row>
    <row r="13" spans="1:23" hidden="1">
      <c r="A13" s="146" t="str">
        <f>IF(SP_NORTE!X16="","*",SP_NORTE!X16)</f>
        <v>*</v>
      </c>
      <c r="B13" s="146" t="str">
        <f>IF(SP_NORTE!W16="","*",SP_NORTE!W16)</f>
        <v>Oportunidade</v>
      </c>
      <c r="C13" s="146" t="str">
        <f>IF(SP_NORTE!Y16="","*",SP_NORTE!Y16)</f>
        <v>*</v>
      </c>
      <c r="D13" s="138" t="str">
        <f>IF(SP_NORTE!R16="","*",SP_NORTE!R16)</f>
        <v>SP NORTE</v>
      </c>
      <c r="E13" s="138" t="str">
        <f>IF(SP_NORTE!S16="","*",SP_NORTE!S16)</f>
        <v>TMI-ZEB</v>
      </c>
      <c r="F13" s="145">
        <f>IF(SP_NORTE!B16="","*",SP_NORTE!B16)</f>
        <v>46055</v>
      </c>
      <c r="G13" s="145" t="str">
        <f>IF(SP_NORTE!D16="","*",SP_NORTE!D16)</f>
        <v>V87</v>
      </c>
      <c r="H13" s="145" t="str">
        <f>IF(SP_NORTE!E16="","*",SP_NORTE!E16)</f>
        <v>MECANIZAÇÃO - SOCADORA</v>
      </c>
      <c r="I13" s="145" t="str">
        <f>IF(SP_NORTE!G16="","*",SP_NORTE!G16)</f>
        <v>ZDP2</v>
      </c>
      <c r="J13" s="145" t="str">
        <f>IF(SP_NORTE!H16="","*",SP_NORTE!H16)</f>
        <v>ZDP2</v>
      </c>
      <c r="K13" s="138" t="str">
        <f>IF(SP_NORTE!L16="","*",SP_NORTE!L16)</f>
        <v>ZZM-ZCF</v>
      </c>
      <c r="L13" s="138" t="str">
        <f>IF(SP_NORTE!M16="","*",SP_NORTE!M16)</f>
        <v>ZZM-ZCF</v>
      </c>
      <c r="M13" s="139">
        <f>IF(SP_NORTE!I16="","*",SP_NORTE!I16)</f>
        <v>73</v>
      </c>
      <c r="N13" s="144">
        <f>IF(SP_NORTE!J16="","*",SP_NORTE!J16)</f>
        <v>293.3</v>
      </c>
      <c r="O13" s="144">
        <f>IF(SP_NORTE!K16="","*",SP_NORTE!K16)</f>
        <v>291</v>
      </c>
      <c r="P13" s="143">
        <f>IF(SP_NORTE!N16="","*",SP_NORTE!N16)</f>
        <v>0.35416666666666669</v>
      </c>
      <c r="Q13" s="143">
        <f>IF(SP_NORTE!O16="","*",SP_NORTE!O16)</f>
        <v>8.3333333333333329E-2</v>
      </c>
      <c r="R13" s="145" t="str">
        <f>IF(SP_NORTE!P16="","*",CONCATENATE(SP_NORTE!P16," ",SP_NORTE!Q16))</f>
        <v>510 M</v>
      </c>
      <c r="S13" s="145" t="str">
        <f>IF(SP_NORTE!U16="","*",SP_NORTE!U16)</f>
        <v>Antonioni</v>
      </c>
      <c r="T13" s="145" t="str">
        <f>IF(SP_NORTE!V16="","*",SP_NORTE!V16)</f>
        <v xml:space="preserve">Socadora Mecanizada </v>
      </c>
      <c r="U13" s="136">
        <f ca="1">_xlfn.XLOOKUP(G13&amp;$U$2,BS_CONTROLE[CHAVE],BS_CONTROLE[Quantidade_11],"-")</f>
        <v>0</v>
      </c>
      <c r="V13" s="136">
        <f ca="1">_xlfn.XLOOKUP(G13&amp;$V$2,BS_CONTROLE[CHAVE],BS_CONTROLE[Quantidade_11],"-")</f>
        <v>680</v>
      </c>
      <c r="W13" s="136">
        <f ca="1">_xlfn.XLOOKUP(G13&amp;$W$2,BS_CONTROLE[CHAVE],BS_CONTROLE[Quantidade_11],"-")</f>
        <v>0</v>
      </c>
    </row>
    <row r="14" spans="1:23" hidden="1">
      <c r="A14" s="146" t="str">
        <f>IF(SP_NORTE!X17="","*",SP_NORTE!X17)</f>
        <v>*</v>
      </c>
      <c r="B14" s="146" t="str">
        <f>IF(SP_NORTE!W17="","*",SP_NORTE!W17)</f>
        <v>Oportunidade</v>
      </c>
      <c r="C14" s="146" t="str">
        <f>IF(SP_NORTE!Y17="","*",SP_NORTE!Y17)</f>
        <v>*</v>
      </c>
      <c r="D14" s="138" t="str">
        <f>IF(SP_NORTE!R17="","*",SP_NORTE!R17)</f>
        <v>SP NORTE</v>
      </c>
      <c r="E14" s="138" t="str">
        <f>IF(SP_NORTE!S17="","*",SP_NORTE!S17)</f>
        <v>ZEB-ZCZ</v>
      </c>
      <c r="F14" s="145">
        <f>IF(SP_NORTE!B17="","*",SP_NORTE!B17)</f>
        <v>46055</v>
      </c>
      <c r="G14" s="145" t="str">
        <f>IF(SP_NORTE!D17="","*",SP_NORTE!D17)</f>
        <v>V88</v>
      </c>
      <c r="H14" s="145" t="str">
        <f>IF(SP_NORTE!E17="","*",SP_NORTE!E17)</f>
        <v>MECANIZAÇÃO - SOCADORA</v>
      </c>
      <c r="I14" s="145" t="str">
        <f>IF(SP_NORTE!G17="","*",SP_NORTE!G17)</f>
        <v>ZPN2</v>
      </c>
      <c r="J14" s="145" t="str">
        <f>IF(SP_NORTE!H17="","*",SP_NORTE!H17)</f>
        <v>ZPN2</v>
      </c>
      <c r="K14" s="138" t="str">
        <f>IF(SP_NORTE!L17="","*",SP_NORTE!L17)</f>
        <v>ZCV-ZCT</v>
      </c>
      <c r="L14" s="138" t="str">
        <f>IF(SP_NORTE!M17="","*",SP_NORTE!M17)</f>
        <v>ZCV-ZCT</v>
      </c>
      <c r="M14" s="139">
        <f>IF(SP_NORTE!I17="","*",SP_NORTE!I17)</f>
        <v>73</v>
      </c>
      <c r="N14" s="144">
        <f>IF(SP_NORTE!J17="","*",SP_NORTE!J17)</f>
        <v>156.9</v>
      </c>
      <c r="O14" s="144">
        <f>IF(SP_NORTE!K17="","*",SP_NORTE!K17)</f>
        <v>152</v>
      </c>
      <c r="P14" s="143">
        <f>IF(SP_NORTE!N17="","*",SP_NORTE!N17)</f>
        <v>0.35416666666666669</v>
      </c>
      <c r="Q14" s="143">
        <f>IF(SP_NORTE!O17="","*",SP_NORTE!O17)</f>
        <v>8.3333333333333329E-2</v>
      </c>
      <c r="R14" s="145" t="str">
        <f>IF(SP_NORTE!P17="","*",CONCATENATE(SP_NORTE!P17," ",SP_NORTE!Q17))</f>
        <v>1000 M</v>
      </c>
      <c r="S14" s="145" t="str">
        <f>IF(SP_NORTE!U17="","*",SP_NORTE!U17)</f>
        <v>Antonioni</v>
      </c>
      <c r="T14" s="145" t="str">
        <f>IF(SP_NORTE!V17="","*",SP_NORTE!V17)</f>
        <v xml:space="preserve">Socadora Mecanizada </v>
      </c>
      <c r="U14" s="136">
        <f ca="1">_xlfn.XLOOKUP(G14&amp;$U$2,BS_CONTROLE[CHAVE],BS_CONTROLE[Quantidade_11],"-")</f>
        <v>0</v>
      </c>
      <c r="V14" s="136">
        <f ca="1">_xlfn.XLOOKUP(G14&amp;$V$2,BS_CONTROLE[CHAVE],BS_CONTROLE[Quantidade_11],"-")</f>
        <v>1400</v>
      </c>
      <c r="W14" s="136">
        <f ca="1">_xlfn.XLOOKUP(G14&amp;$W$2,BS_CONTROLE[CHAVE],BS_CONTROLE[Quantidade_11],"-")</f>
        <v>0</v>
      </c>
    </row>
    <row r="15" spans="1:23" hidden="1">
      <c r="A15" s="146" t="str">
        <f>IF(SP_NORTE!X18="","*",SP_NORTE!X18)</f>
        <v>*</v>
      </c>
      <c r="B15" s="146" t="str">
        <f>IF(SP_NORTE!W18="","*",SP_NORTE!W18)</f>
        <v>Oportunidade</v>
      </c>
      <c r="C15" s="146" t="str">
        <f>IF(SP_NORTE!Y18="","*",SP_NORTE!Y18)</f>
        <v>*</v>
      </c>
      <c r="D15" s="138" t="str">
        <f>IF(SP_NORTE!R18="","*",SP_NORTE!R18)</f>
        <v>SP NORTE</v>
      </c>
      <c r="E15" s="138" t="str">
        <f>IF(SP_NORTE!S18="","*",SP_NORTE!S18)</f>
        <v>ZCZ-ZTI</v>
      </c>
      <c r="F15" s="145">
        <f>IF(SP_NORTE!B18="","*",SP_NORTE!B18)</f>
        <v>46055</v>
      </c>
      <c r="G15" s="145" t="str">
        <f>IF(SP_NORTE!D18="","*",SP_NORTE!D18)</f>
        <v>W48</v>
      </c>
      <c r="H15" s="145" t="str">
        <f>IF(SP_NORTE!E18="","*",SP_NORTE!E18)</f>
        <v>DESLOCAMENTO</v>
      </c>
      <c r="I15" s="145" t="str">
        <f>IF(SP_NORTE!G18="","*",SP_NORTE!G18)</f>
        <v>ZCZ2</v>
      </c>
      <c r="J15" s="145" t="str">
        <f>IF(SP_NORTE!H18="","*",SP_NORTE!H18)</f>
        <v>ZRU</v>
      </c>
      <c r="K15" s="138" t="str">
        <f>IF(SP_NORTE!L18="","*",SP_NORTE!L18)</f>
        <v>ZCZ</v>
      </c>
      <c r="L15" s="138" t="str">
        <f>IF(SP_NORTE!M18="","*",SP_NORTE!M18)</f>
        <v>ZCZ-ZRU</v>
      </c>
      <c r="M15" s="139">
        <f>IF(SP_NORTE!I18="","*",SP_NORTE!I18)</f>
        <v>73</v>
      </c>
      <c r="N15" s="144">
        <f>IF(SP_NORTE!J18="","*",SP_NORTE!J18)</f>
        <v>90</v>
      </c>
      <c r="O15" s="144">
        <f>IF(SP_NORTE!K18="","*",SP_NORTE!K18)</f>
        <v>204</v>
      </c>
      <c r="P15" s="143">
        <f>IF(SP_NORTE!N18="","*",SP_NORTE!N18)</f>
        <v>0.375</v>
      </c>
      <c r="Q15" s="143">
        <f>IF(SP_NORTE!O18="","*",SP_NORTE!O18)</f>
        <v>4.1666666666666664E-2</v>
      </c>
      <c r="R15" s="145" t="str">
        <f>IF(SP_NORTE!P18="","*",CONCATENATE(SP_NORTE!P18," ",SP_NORTE!Q18))</f>
        <v>1 BINÁRIO</v>
      </c>
      <c r="S15" s="145" t="str">
        <f>IF(SP_NORTE!U18="","*",SP_NORTE!U18)</f>
        <v xml:space="preserve">Douglas </v>
      </c>
      <c r="T15" s="145" t="str">
        <f>IF(SP_NORTE!V18="","*",SP_NORTE!V18)</f>
        <v>Deslocamento</v>
      </c>
      <c r="U15" s="136" t="str">
        <f ca="1">_xlfn.XLOOKUP(G15&amp;$U$2,BS_CONTROLE[CHAVE],BS_CONTROLE[Quantidade_11],"-")</f>
        <v>-</v>
      </c>
      <c r="V15" s="136" t="str">
        <f ca="1">_xlfn.XLOOKUP(G15&amp;$V$2,BS_CONTROLE[CHAVE],BS_CONTROLE[Quantidade_11],"-")</f>
        <v>-</v>
      </c>
      <c r="W15" s="136" t="str">
        <f ca="1">_xlfn.XLOOKUP(G15&amp;$W$2,BS_CONTROLE[CHAVE],BS_CONTROLE[Quantidade_11],"-")</f>
        <v>-</v>
      </c>
    </row>
    <row r="16" spans="1:23" hidden="1">
      <c r="A16" s="146" t="str">
        <f>IF(SP_NORTE!X19="","*",SP_NORTE!X19)</f>
        <v>*</v>
      </c>
      <c r="B16" s="146" t="str">
        <f>IF(SP_NORTE!W19="","*",SP_NORTE!W19)</f>
        <v>Oportunidade</v>
      </c>
      <c r="C16" s="146" t="str">
        <f>IF(SP_NORTE!Y19="","*",SP_NORTE!Y19)</f>
        <v>*</v>
      </c>
      <c r="D16" s="138" t="str">
        <f>IF(SP_NORTE!R19="","*",SP_NORTE!R19)</f>
        <v>SP NORTE</v>
      </c>
      <c r="E16" s="138" t="str">
        <f>IF(SP_NORTE!S19="","*",SP_NORTE!S19)</f>
        <v>ZEB-ZCZ</v>
      </c>
      <c r="F16" s="145">
        <f>IF(SP_NORTE!B19="","*",SP_NORTE!B19)</f>
        <v>46055</v>
      </c>
      <c r="G16" s="145" t="str">
        <f>IF(SP_NORTE!D19="","*",SP_NORTE!D19)</f>
        <v>PEDRO (TP-696)</v>
      </c>
      <c r="H16" s="145" t="str">
        <f>IF(SP_NORTE!E19="","*",SP_NORTE!E19)</f>
        <v>PDM - SOLDA</v>
      </c>
      <c r="I16" s="145" t="str">
        <f>IF(SP_NORTE!G19="","*",SP_NORTE!G19)</f>
        <v>-</v>
      </c>
      <c r="J16" s="145" t="str">
        <f>IF(SP_NORTE!H19="","*",SP_NORTE!H19)</f>
        <v>-</v>
      </c>
      <c r="K16" s="138" t="str">
        <f>IF(SP_NORTE!L19="","*",SP_NORTE!L19)</f>
        <v>ZCZ-ZZF</v>
      </c>
      <c r="L16" s="138" t="str">
        <f>IF(SP_NORTE!M19="","*",SP_NORTE!M19)</f>
        <v>ZCZ-ZZF</v>
      </c>
      <c r="M16" s="139">
        <f>IF(SP_NORTE!I19="","*",SP_NORTE!I19)</f>
        <v>73</v>
      </c>
      <c r="N16" s="144">
        <f>IF(SP_NORTE!J19="","*",SP_NORTE!J19)</f>
        <v>96</v>
      </c>
      <c r="O16" s="144" t="str">
        <f>IF(SP_NORTE!K19="","*",SP_NORTE!K19)</f>
        <v>-</v>
      </c>
      <c r="P16" s="143">
        <f>IF(SP_NORTE!N19="","*",SP_NORTE!N19)</f>
        <v>0.375</v>
      </c>
      <c r="Q16" s="143">
        <f>IF(SP_NORTE!O19="","*",SP_NORTE!O19)</f>
        <v>6.25E-2</v>
      </c>
      <c r="R16" s="145" t="str">
        <f>IF(SP_NORTE!P19="","*",CONCATENATE(SP_NORTE!P19," ",SP_NORTE!Q19))</f>
        <v>1 Nº DE SOLDA</v>
      </c>
      <c r="S16" s="145" t="str">
        <f>IF(SP_NORTE!U19="","*",SP_NORTE!U19)</f>
        <v xml:space="preserve">Ronaldo </v>
      </c>
      <c r="T16" s="145" t="str">
        <f>IF(SP_NORTE!V19="","*",SP_NORTE!V19)</f>
        <v>execução de solda - Condicionado à temperatura</v>
      </c>
      <c r="U16" s="136">
        <f ca="1">_xlfn.XLOOKUP(G16&amp;$U$2,BS_CONTROLE[CHAVE],BS_CONTROLE[Quantidade_11],"-")</f>
        <v>0</v>
      </c>
      <c r="V16" s="136" t="str">
        <f ca="1">_xlfn.XLOOKUP(G16&amp;$V$2,BS_CONTROLE[CHAVE],BS_CONTROLE[Quantidade_11],"-")</f>
        <v>-</v>
      </c>
      <c r="W16" s="136">
        <f ca="1">_xlfn.XLOOKUP(G16&amp;$W$2,BS_CONTROLE[CHAVE],BS_CONTROLE[Quantidade_11],"-")</f>
        <v>1</v>
      </c>
    </row>
    <row r="17" spans="1:23" hidden="1">
      <c r="A17" s="146" t="str">
        <f>IF(SP_NORTE!X20="","*",SP_NORTE!X20)</f>
        <v>*</v>
      </c>
      <c r="B17" s="146" t="str">
        <f>IF(SP_NORTE!W20="","*",SP_NORTE!W20)</f>
        <v>Oportunidade</v>
      </c>
      <c r="C17" s="146" t="str">
        <f>IF(SP_NORTE!Y20="","*",SP_NORTE!Y20)</f>
        <v>*</v>
      </c>
      <c r="D17" s="138" t="str">
        <f>IF(SP_NORTE!R20="","*",SP_NORTE!R20)</f>
        <v>SP NORTE</v>
      </c>
      <c r="E17" s="138" t="str">
        <f>IF(SP_NORTE!S20="","*",SP_NORTE!S20)</f>
        <v>ZEB-ZCZ</v>
      </c>
      <c r="F17" s="145">
        <f>IF(SP_NORTE!B20="","*",SP_NORTE!B20)</f>
        <v>46055</v>
      </c>
      <c r="G17" s="145" t="str">
        <f>IF(SP_NORTE!D20="","*",SP_NORTE!D20)</f>
        <v>JULIO (TF-648)</v>
      </c>
      <c r="H17" s="145" t="str">
        <f>IF(SP_NORTE!E20="","*",SP_NORTE!E20)</f>
        <v>PDM - SOLDA</v>
      </c>
      <c r="I17" s="145" t="str">
        <f>IF(SP_NORTE!G20="","*",SP_NORTE!G20)</f>
        <v>-</v>
      </c>
      <c r="J17" s="145" t="str">
        <f>IF(SP_NORTE!H20="","*",SP_NORTE!H20)</f>
        <v>-</v>
      </c>
      <c r="K17" s="138" t="str">
        <f>IF(SP_NORTE!L20="","*",SP_NORTE!L20)</f>
        <v>ZCZ-ZZF</v>
      </c>
      <c r="L17" s="138" t="str">
        <f>IF(SP_NORTE!M20="","*",SP_NORTE!M20)</f>
        <v>ZCZ-ZZF</v>
      </c>
      <c r="M17" s="139">
        <f>IF(SP_NORTE!I20="","*",SP_NORTE!I20)</f>
        <v>73</v>
      </c>
      <c r="N17" s="144">
        <f>IF(SP_NORTE!J20="","*",SP_NORTE!J20)</f>
        <v>93.35</v>
      </c>
      <c r="O17" s="144" t="str">
        <f>IF(SP_NORTE!K20="","*",SP_NORTE!K20)</f>
        <v>-</v>
      </c>
      <c r="P17" s="143">
        <f>IF(SP_NORTE!N20="","*",SP_NORTE!N20)</f>
        <v>0.375</v>
      </c>
      <c r="Q17" s="143">
        <f>IF(SP_NORTE!O20="","*",SP_NORTE!O20)</f>
        <v>6.25E-2</v>
      </c>
      <c r="R17" s="145" t="str">
        <f>IF(SP_NORTE!P20="","*",CONCATENATE(SP_NORTE!P20," ",SP_NORTE!Q20))</f>
        <v>1 Nº DE SOLDA</v>
      </c>
      <c r="S17" s="145" t="str">
        <f>IF(SP_NORTE!U20="","*",SP_NORTE!U20)</f>
        <v xml:space="preserve">Ronaldo </v>
      </c>
      <c r="T17" s="145" t="str">
        <f>IF(SP_NORTE!V20="","*",SP_NORTE!V20)</f>
        <v>execução de solda - Condicionado à temperatura</v>
      </c>
      <c r="U17" s="136" t="str">
        <f ca="1">_xlfn.XLOOKUP(G17&amp;$U$2,BS_CONTROLE[CHAVE],BS_CONTROLE[Quantidade_11],"-")</f>
        <v>-</v>
      </c>
      <c r="V17" s="136" t="str">
        <f ca="1">_xlfn.XLOOKUP(G17&amp;$V$2,BS_CONTROLE[CHAVE],BS_CONTROLE[Quantidade_11],"-")</f>
        <v>-</v>
      </c>
      <c r="W17" s="136" t="str">
        <f ca="1">_xlfn.XLOOKUP(G17&amp;$W$2,BS_CONTROLE[CHAVE],BS_CONTROLE[Quantidade_11],"-")</f>
        <v>-</v>
      </c>
    </row>
    <row r="18" spans="1:23" hidden="1">
      <c r="A18" s="146" t="str">
        <f>IF(SP_NORTE!X21="","*",SP_NORTE!X21)</f>
        <v>*</v>
      </c>
      <c r="B18" s="146" t="str">
        <f>IF(SP_NORTE!W21="","*",SP_NORTE!W21)</f>
        <v>Oportunidade</v>
      </c>
      <c r="C18" s="146" t="str">
        <f>IF(SP_NORTE!Y21="","*",SP_NORTE!Y21)</f>
        <v>*</v>
      </c>
      <c r="D18" s="138" t="str">
        <f>IF(SP_NORTE!R21="","*",SP_NORTE!R21)</f>
        <v>SP NORTE</v>
      </c>
      <c r="E18" s="138" t="str">
        <f>IF(SP_NORTE!S21="","*",SP_NORTE!S21)</f>
        <v>ZCZ-ZTI</v>
      </c>
      <c r="F18" s="145">
        <f>IF(SP_NORTE!B21="","*",SP_NORTE!B21)</f>
        <v>46055</v>
      </c>
      <c r="G18" s="145" t="str">
        <f>IF(SP_NORTE!D21="","*",SP_NORTE!D21)</f>
        <v>W97</v>
      </c>
      <c r="H18" s="145" t="str">
        <f>IF(SP_NORTE!E21="","*",SP_NORTE!E21)</f>
        <v>PDM - PEDRA - DESCARGA</v>
      </c>
      <c r="I18" s="145" t="str">
        <f>IF(SP_NORTE!G21="","*",SP_NORTE!G21)</f>
        <v>ZTO</v>
      </c>
      <c r="J18" s="145" t="str">
        <f>IF(SP_NORTE!H21="","*",SP_NORTE!H21)</f>
        <v>ZTO</v>
      </c>
      <c r="K18" s="138" t="str">
        <f>IF(SP_NORTE!L21="","*",SP_NORTE!L21)</f>
        <v>ZDZ-ZMA</v>
      </c>
      <c r="L18" s="138" t="str">
        <f>IF(SP_NORTE!M21="","*",SP_NORTE!M21)</f>
        <v>ZDZ-ZMA</v>
      </c>
      <c r="M18" s="139">
        <f>IF(SP_NORTE!I21="","*",SP_NORTE!I21)</f>
        <v>73</v>
      </c>
      <c r="N18" s="144">
        <f>IF(SP_NORTE!J21="","*",SP_NORTE!J21)</f>
        <v>37</v>
      </c>
      <c r="O18" s="144">
        <f>IF(SP_NORTE!K21="","*",SP_NORTE!K21)</f>
        <v>35</v>
      </c>
      <c r="P18" s="143">
        <f>IF(SP_NORTE!N21="","*",SP_NORTE!N21)</f>
        <v>0.125</v>
      </c>
      <c r="Q18" s="143">
        <f>IF(SP_NORTE!O21="","*",SP_NORTE!O21)</f>
        <v>0.125</v>
      </c>
      <c r="R18" s="145" t="str">
        <f>IF(SP_NORTE!P21="","*",CONCATENATE(SP_NORTE!P21," ",SP_NORTE!Q21))</f>
        <v>20 VAGÕES</v>
      </c>
      <c r="S18" s="145" t="str">
        <f>IF(SP_NORTE!U21="","*",SP_NORTE!U21)</f>
        <v>Carlos Eduardo</v>
      </c>
      <c r="T18" s="145" t="str">
        <f>IF(SP_NORTE!V21="","*",SP_NORTE!V21)</f>
        <v xml:space="preserve">Descarga de pedra </v>
      </c>
      <c r="U18" s="136" t="str">
        <f ca="1">_xlfn.XLOOKUP(G18&amp;$U$2,BS_CONTROLE[CHAVE],BS_CONTROLE[Quantidade_11],"-")</f>
        <v>-</v>
      </c>
      <c r="V18" s="136" t="str">
        <f ca="1">_xlfn.XLOOKUP(G18&amp;$V$2,BS_CONTROLE[CHAVE],BS_CONTROLE[Quantidade_11],"-")</f>
        <v>-</v>
      </c>
      <c r="W18" s="136" t="str">
        <f ca="1">_xlfn.XLOOKUP(G18&amp;$W$2,BS_CONTROLE[CHAVE],BS_CONTROLE[Quantidade_11],"-")</f>
        <v>-</v>
      </c>
    </row>
    <row r="19" spans="1:23" hidden="1">
      <c r="A19" s="146" t="str">
        <f>IF(SP_NORTE!X22="","*",SP_NORTE!X22)</f>
        <v>*</v>
      </c>
      <c r="B19" s="146" t="str">
        <f>IF(SP_NORTE!W22="","*",SP_NORTE!W22)</f>
        <v>Oportunidade</v>
      </c>
      <c r="C19" s="146" t="str">
        <f>IF(SP_NORTE!Y22="","*",SP_NORTE!Y22)</f>
        <v>*</v>
      </c>
      <c r="D19" s="138" t="str">
        <f>IF(SP_NORTE!R22="","*",SP_NORTE!R22)</f>
        <v>SP NORTE</v>
      </c>
      <c r="E19" s="138" t="str">
        <f>IF(SP_NORTE!S22="","*",SP_NORTE!S22)</f>
        <v>ZCZ-ZTI</v>
      </c>
      <c r="F19" s="145">
        <f>IF(SP_NORTE!B22="","*",SP_NORTE!B22)</f>
        <v>46055</v>
      </c>
      <c r="G19" s="145" t="str">
        <f>IF(SP_NORTE!D22="","*",SP_NORTE!D22)</f>
        <v>ANTÔNIO (TP-713)</v>
      </c>
      <c r="H19" s="145" t="str">
        <f>IF(SP_NORTE!E22="","*",SP_NORTE!E22)</f>
        <v>PDM - SOLDA</v>
      </c>
      <c r="I19" s="145" t="str">
        <f>IF(SP_NORTE!G22="","*",SP_NORTE!G22)</f>
        <v>-</v>
      </c>
      <c r="J19" s="145" t="str">
        <f>IF(SP_NORTE!H22="","*",SP_NORTE!H22)</f>
        <v>-</v>
      </c>
      <c r="K19" s="138" t="str">
        <f>IF(SP_NORTE!L22="","*",SP_NORTE!L22)</f>
        <v>ZZR-ZDZ</v>
      </c>
      <c r="L19" s="138" t="str">
        <f>IF(SP_NORTE!M22="","*",SP_NORTE!M22)</f>
        <v>K18ZDZ</v>
      </c>
      <c r="M19" s="139">
        <f>IF(SP_NORTE!I22="","*",SP_NORTE!I22)</f>
        <v>73</v>
      </c>
      <c r="N19" s="144">
        <f>IF(SP_NORTE!J22="","*",SP_NORTE!J22)</f>
        <v>22.7</v>
      </c>
      <c r="O19" s="144" t="str">
        <f>IF(SP_NORTE!K22="","*",SP_NORTE!K22)</f>
        <v>-</v>
      </c>
      <c r="P19" s="143">
        <f>IF(SP_NORTE!N22="","*",SP_NORTE!N22)</f>
        <v>6.25E-2</v>
      </c>
      <c r="Q19" s="143">
        <f>IF(SP_NORTE!O22="","*",SP_NORTE!O22)</f>
        <v>6.25E-2</v>
      </c>
      <c r="R19" s="145" t="str">
        <f>IF(SP_NORTE!P22="","*",CONCATENATE(SP_NORTE!P22," ",SP_NORTE!Q22))</f>
        <v>1 Nº DE SOLDA</v>
      </c>
      <c r="S19" s="145" t="str">
        <f>IF(SP_NORTE!U22="","*",SP_NORTE!U22)</f>
        <v>CArlos Eduardo</v>
      </c>
      <c r="T19" s="145" t="str">
        <f>IF(SP_NORTE!V22="","*",SP_NORTE!V22)</f>
        <v>execução de solda - Condicionado à temperatura</v>
      </c>
      <c r="U19" s="136" t="str">
        <f ca="1">_xlfn.XLOOKUP(G19&amp;$U$2,BS_CONTROLE[CHAVE],BS_CONTROLE[Quantidade_11],"-")</f>
        <v>-</v>
      </c>
      <c r="V19" s="136" t="str">
        <f ca="1">_xlfn.XLOOKUP(G19&amp;$V$2,BS_CONTROLE[CHAVE],BS_CONTROLE[Quantidade_11],"-")</f>
        <v>-</v>
      </c>
      <c r="W19" s="136" t="str">
        <f ca="1">_xlfn.XLOOKUP(G19&amp;$W$2,BS_CONTROLE[CHAVE],BS_CONTROLE[Quantidade_11],"-")</f>
        <v>-</v>
      </c>
    </row>
    <row r="20" spans="1:23" hidden="1">
      <c r="A20" s="146" t="str">
        <f>IF(SP_NORTE!X23="","*",SP_NORTE!X23)</f>
        <v>*</v>
      </c>
      <c r="B20" s="146" t="str">
        <f>IF(SP_NORTE!W23="","*",SP_NORTE!W23)</f>
        <v>Oportunidade</v>
      </c>
      <c r="C20" s="146" t="str">
        <f>IF(SP_NORTE!Y23="","*",SP_NORTE!Y23)</f>
        <v>*</v>
      </c>
      <c r="D20" s="138" t="str">
        <f>IF(SP_NORTE!R23="","*",SP_NORTE!R23)</f>
        <v>SP NORTE</v>
      </c>
      <c r="E20" s="138" t="str">
        <f>IF(SP_NORTE!S23="","*",SP_NORTE!S23)</f>
        <v>ZCZ-ZTI</v>
      </c>
      <c r="F20" s="145">
        <f>IF(SP_NORTE!B23="","*",SP_NORTE!B23)</f>
        <v>46055</v>
      </c>
      <c r="G20" s="145" t="str">
        <f>IF(SP_NORTE!D23="","*",SP_NORTE!D23)</f>
        <v>W92</v>
      </c>
      <c r="H20" s="145" t="str">
        <f>IF(SP_NORTE!E23="","*",SP_NORTE!E23)</f>
        <v>PDM - DESCARGA - DORMENTE</v>
      </c>
      <c r="I20" s="145" t="str">
        <f>IF(SP_NORTE!G23="","*",SP_NORTE!G23)</f>
        <v>ZAR2</v>
      </c>
      <c r="J20" s="145" t="str">
        <f>IF(SP_NORTE!H23="","*",SP_NORTE!H23)</f>
        <v>ZAR2</v>
      </c>
      <c r="K20" s="138" t="str">
        <f>IF(SP_NORTE!L23="","*",SP_NORTE!L23)</f>
        <v>ZZR-ZDZ</v>
      </c>
      <c r="L20" s="138" t="str">
        <f>IF(SP_NORTE!M23="","*",SP_NORTE!M23)</f>
        <v>ZZR-ZDZ</v>
      </c>
      <c r="M20" s="139">
        <f>IF(SP_NORTE!I23="","*",SP_NORTE!I23)</f>
        <v>73</v>
      </c>
      <c r="N20" s="144">
        <f>IF(SP_NORTE!J23="","*",SP_NORTE!J23)</f>
        <v>18</v>
      </c>
      <c r="O20" s="144">
        <f>IF(SP_NORTE!K23="","*",SP_NORTE!K23)</f>
        <v>13</v>
      </c>
      <c r="P20" s="143">
        <f>IF(SP_NORTE!N23="","*",SP_NORTE!N23)</f>
        <v>0.125</v>
      </c>
      <c r="Q20" s="143">
        <f>IF(SP_NORTE!O23="","*",SP_NORTE!O23)</f>
        <v>0.125</v>
      </c>
      <c r="R20" s="145" t="str">
        <f>IF(SP_NORTE!P23="","*",CONCATENATE(SP_NORTE!P23," ",SP_NORTE!Q23))</f>
        <v>1300 Nº DE DORMENTES</v>
      </c>
      <c r="S20" s="145" t="str">
        <f>IF(SP_NORTE!U23="","*",SP_NORTE!U23)</f>
        <v>Gabriel</v>
      </c>
      <c r="T20" s="145" t="str">
        <f>IF(SP_NORTE!V23="","*",SP_NORTE!V23)</f>
        <v>Descarga de dormentes km 13+000 ao km 14+000 em KM9K10  01h30 + descarga no km 17+000 ao km 18+000 SB K14K18 01h30</v>
      </c>
      <c r="U20" s="136" t="str">
        <f ca="1">_xlfn.XLOOKUP(G20&amp;$U$2,BS_CONTROLE[CHAVE],BS_CONTROLE[Quantidade_11],"-")</f>
        <v>-</v>
      </c>
      <c r="V20" s="136" t="str">
        <f ca="1">_xlfn.XLOOKUP(G20&amp;$V$2,BS_CONTROLE[CHAVE],BS_CONTROLE[Quantidade_11],"-")</f>
        <v>-</v>
      </c>
      <c r="W20" s="136" t="str">
        <f ca="1">_xlfn.XLOOKUP(G20&amp;$W$2,BS_CONTROLE[CHAVE],BS_CONTROLE[Quantidade_11],"-")</f>
        <v>-</v>
      </c>
    </row>
    <row r="21" spans="1:23" hidden="1">
      <c r="A21" s="146" t="str">
        <f>IF(SP_NORTE!X24="","*",SP_NORTE!X24)</f>
        <v>*</v>
      </c>
      <c r="B21" s="146" t="str">
        <f>IF(SP_NORTE!W24="","*",SP_NORTE!W24)</f>
        <v>Oportunidade</v>
      </c>
      <c r="C21" s="146" t="str">
        <f>IF(SP_NORTE!Y24="","*",SP_NORTE!Y24)</f>
        <v>*</v>
      </c>
      <c r="D21" s="138" t="str">
        <f>IF(SP_NORTE!R24="","*",SP_NORTE!R24)</f>
        <v>SP NORTE</v>
      </c>
      <c r="E21" s="138" t="str">
        <f>IF(SP_NORTE!S24="","*",SP_NORTE!S24)</f>
        <v>ZRX-ZTI</v>
      </c>
      <c r="F21" s="145">
        <f>IF(SP_NORTE!B24="","*",SP_NORTE!B24)</f>
        <v>46055</v>
      </c>
      <c r="G21" s="145" t="str">
        <f>IF(SP_NORTE!D24="","*",SP_NORTE!D24)</f>
        <v>V83</v>
      </c>
      <c r="H21" s="145" t="str">
        <f>IF(SP_NORTE!E24="","*",SP_NORTE!E24)</f>
        <v>MECANIZAÇÃO - SOCADORA</v>
      </c>
      <c r="I21" s="145" t="str">
        <f>IF(SP_NORTE!G24="","*",SP_NORTE!G24)</f>
        <v>ZIQ2</v>
      </c>
      <c r="J21" s="145" t="str">
        <f>IF(SP_NORTE!H24="","*",SP_NORTE!H24)</f>
        <v>ZIQ2</v>
      </c>
      <c r="K21" s="138" t="str">
        <f>IF(SP_NORTE!L24="","*",SP_NORTE!L24)</f>
        <v>ZRX-ZRQ</v>
      </c>
      <c r="L21" s="138" t="str">
        <f>IF(SP_NORTE!M24="","*",SP_NORTE!M24)</f>
        <v>ZQX-ZRQ</v>
      </c>
      <c r="M21" s="139">
        <f>IF(SP_NORTE!I24="","*",SP_NORTE!I24)</f>
        <v>70</v>
      </c>
      <c r="N21" s="144">
        <f>IF(SP_NORTE!J24="","*",SP_NORTE!J24)</f>
        <v>131.9</v>
      </c>
      <c r="O21" s="144">
        <f>IF(SP_NORTE!K24="","*",SP_NORTE!K24)</f>
        <v>131.19999999999999</v>
      </c>
      <c r="P21" s="143">
        <f>IF(SP_NORTE!N24="","*",SP_NORTE!N24)</f>
        <v>0.375</v>
      </c>
      <c r="Q21" s="143">
        <f>IF(SP_NORTE!O24="","*",SP_NORTE!O24)</f>
        <v>8.3333333333333329E-2</v>
      </c>
      <c r="R21" s="145" t="str">
        <f>IF(SP_NORTE!P24="","*",CONCATENATE(SP_NORTE!P24," ",SP_NORTE!Q24))</f>
        <v>700 M</v>
      </c>
      <c r="S21" s="145" t="str">
        <f>IF(SP_NORTE!U24="","*",SP_NORTE!U24)</f>
        <v>antonioni</v>
      </c>
      <c r="T21" s="145" t="str">
        <f>IF(SP_NORTE!V24="","*",SP_NORTE!V24)</f>
        <v xml:space="preserve">Socadora Mecanizada </v>
      </c>
      <c r="U21" s="136">
        <f ca="1">_xlfn.XLOOKUP(G21&amp;$U$2,BS_CONTROLE[CHAVE],BS_CONTROLE[Quantidade_11],"-")</f>
        <v>500</v>
      </c>
      <c r="V21" s="136">
        <f ca="1">_xlfn.XLOOKUP(G21&amp;$V$2,BS_CONTROLE[CHAVE],BS_CONTROLE[Quantidade_11],"-")</f>
        <v>800</v>
      </c>
      <c r="W21" s="136">
        <f ca="1">_xlfn.XLOOKUP(G21&amp;$W$2,BS_CONTROLE[CHAVE],BS_CONTROLE[Quantidade_11],"-")</f>
        <v>0</v>
      </c>
    </row>
    <row r="22" spans="1:23" hidden="1">
      <c r="A22" s="146" t="str">
        <f>IF(SP_NORTE!X25="","*",SP_NORTE!X25)</f>
        <v>*</v>
      </c>
      <c r="B22" s="146" t="str">
        <f>IF(SP_NORTE!W25="","*",SP_NORTE!W25)</f>
        <v>*</v>
      </c>
      <c r="C22" s="146" t="str">
        <f>IF(SP_NORTE!Y25="","*",SP_NORTE!Y25)</f>
        <v>*</v>
      </c>
      <c r="D22" s="138" t="str">
        <f>IF(SP_NORTE!R25="","*",SP_NORTE!R25)</f>
        <v>-</v>
      </c>
      <c r="E22" s="138" t="str">
        <f>IF(SP_NORTE!S25="","*",SP_NORTE!S25)</f>
        <v>-</v>
      </c>
      <c r="F22" s="145" t="str">
        <f>IF(SP_NORTE!B25="","*",SP_NORTE!B25)</f>
        <v>*</v>
      </c>
      <c r="G22" s="145" t="str">
        <f>IF(SP_NORTE!D25="","*",SP_NORTE!D25)</f>
        <v>*</v>
      </c>
      <c r="H22" s="145" t="str">
        <f>IF(SP_NORTE!E25="","*",SP_NORTE!E25)</f>
        <v>*</v>
      </c>
      <c r="I22" s="145" t="str">
        <f>IF(SP_NORTE!G25="","*",SP_NORTE!G25)</f>
        <v>*</v>
      </c>
      <c r="J22" s="145" t="str">
        <f>IF(SP_NORTE!H25="","*",SP_NORTE!H25)</f>
        <v>*</v>
      </c>
      <c r="K22" s="138" t="str">
        <f>IF(SP_NORTE!L25="","*",SP_NORTE!L25)</f>
        <v>-</v>
      </c>
      <c r="L22" s="138" t="str">
        <f>IF(SP_NORTE!M25="","*",SP_NORTE!M25)</f>
        <v>-</v>
      </c>
      <c r="M22" s="139" t="str">
        <f>IF(SP_NORTE!I25="","*",SP_NORTE!I25)</f>
        <v>*</v>
      </c>
      <c r="N22" s="144" t="str">
        <f>IF(SP_NORTE!J25="","*",SP_NORTE!J25)</f>
        <v>*</v>
      </c>
      <c r="O22" s="144" t="str">
        <f>IF(SP_NORTE!K25="","*",SP_NORTE!K25)</f>
        <v>*</v>
      </c>
      <c r="P22" s="143" t="str">
        <f>IF(SP_NORTE!N25="","*",SP_NORTE!N25)</f>
        <v>*</v>
      </c>
      <c r="Q22" s="143" t="str">
        <f>IF(SP_NORTE!O25="","*",SP_NORTE!O25)</f>
        <v>*</v>
      </c>
      <c r="R22" s="145" t="str">
        <f>IF(SP_NORTE!P25="","*",CONCATENATE(SP_NORTE!P25," ",SP_NORTE!Q25))</f>
        <v>*</v>
      </c>
      <c r="S22" s="145" t="str">
        <f>IF(SP_NORTE!U25="","*",SP_NORTE!U25)</f>
        <v>*</v>
      </c>
      <c r="T22" s="145" t="str">
        <f>IF(SP_NORTE!V25="","*",SP_NORTE!V25)</f>
        <v>*</v>
      </c>
      <c r="U22" s="136" t="str">
        <f ca="1">_xlfn.XLOOKUP(G22&amp;$U$2,BS_CONTROLE[CHAVE],BS_CONTROLE[Quantidade_11],"-")</f>
        <v>-</v>
      </c>
      <c r="V22" s="136" t="str">
        <f ca="1">_xlfn.XLOOKUP(G22&amp;$V$2,BS_CONTROLE[CHAVE],BS_CONTROLE[Quantidade_11],"-")</f>
        <v>-</v>
      </c>
      <c r="W22" s="136" t="str">
        <f ca="1">_xlfn.XLOOKUP(G22&amp;$W$2,BS_CONTROLE[CHAVE],BS_CONTROLE[Quantidade_11],"-")</f>
        <v>-</v>
      </c>
    </row>
    <row r="23" spans="1:23" hidden="1">
      <c r="A23" s="146" t="str">
        <f>IF(SP_NORTE!X26="","*",SP_NORTE!X26)</f>
        <v>*</v>
      </c>
      <c r="B23" s="146" t="str">
        <f>IF(SP_NORTE!W26="","*",SP_NORTE!W26)</f>
        <v>*</v>
      </c>
      <c r="C23" s="146" t="str">
        <f>IF(SP_NORTE!Y26="","*",SP_NORTE!Y26)</f>
        <v>*</v>
      </c>
      <c r="D23" s="138" t="str">
        <f>IF(SP_NORTE!R26="","*",SP_NORTE!R26)</f>
        <v>-</v>
      </c>
      <c r="E23" s="138" t="str">
        <f>IF(SP_NORTE!S26="","*",SP_NORTE!S26)</f>
        <v>-</v>
      </c>
      <c r="F23" s="145" t="str">
        <f>IF(SP_NORTE!B26="","*",SP_NORTE!B26)</f>
        <v>*</v>
      </c>
      <c r="G23" s="145" t="str">
        <f>IF(SP_NORTE!D26="","*",SP_NORTE!D26)</f>
        <v>*</v>
      </c>
      <c r="H23" s="145" t="str">
        <f>IF(SP_NORTE!E26="","*",SP_NORTE!E26)</f>
        <v>*</v>
      </c>
      <c r="I23" s="145" t="str">
        <f>IF(SP_NORTE!G26="","*",SP_NORTE!G26)</f>
        <v>*</v>
      </c>
      <c r="J23" s="145" t="str">
        <f>IF(SP_NORTE!H26="","*",SP_NORTE!H26)</f>
        <v>*</v>
      </c>
      <c r="K23" s="138" t="str">
        <f>IF(SP_NORTE!L26="","*",SP_NORTE!L26)</f>
        <v>-</v>
      </c>
      <c r="L23" s="138" t="str">
        <f>IF(SP_NORTE!M26="","*",SP_NORTE!M26)</f>
        <v>-</v>
      </c>
      <c r="M23" s="139" t="str">
        <f>IF(SP_NORTE!I26="","*",SP_NORTE!I26)</f>
        <v>*</v>
      </c>
      <c r="N23" s="144" t="str">
        <f>IF(SP_NORTE!J26="","*",SP_NORTE!J26)</f>
        <v>*</v>
      </c>
      <c r="O23" s="144" t="str">
        <f>IF(SP_NORTE!K26="","*",SP_NORTE!K26)</f>
        <v>*</v>
      </c>
      <c r="P23" s="143" t="str">
        <f>IF(SP_NORTE!N26="","*",SP_NORTE!N26)</f>
        <v>*</v>
      </c>
      <c r="Q23" s="143" t="str">
        <f>IF(SP_NORTE!O26="","*",SP_NORTE!O26)</f>
        <v>*</v>
      </c>
      <c r="R23" s="145" t="str">
        <f>IF(SP_NORTE!P26="","*",CONCATENATE(SP_NORTE!P26," ",SP_NORTE!Q26))</f>
        <v>*</v>
      </c>
      <c r="S23" s="145" t="str">
        <f>IF(SP_NORTE!U26="","*",SP_NORTE!U26)</f>
        <v>*</v>
      </c>
      <c r="T23" s="145" t="str">
        <f>IF(SP_NORTE!V26="","*",SP_NORTE!V26)</f>
        <v>*</v>
      </c>
      <c r="U23" s="136" t="str">
        <f ca="1">_xlfn.XLOOKUP(G23&amp;$U$2,BS_CONTROLE[CHAVE],BS_CONTROLE[Quantidade_11],"-")</f>
        <v>-</v>
      </c>
      <c r="V23" s="136" t="str">
        <f ca="1">_xlfn.XLOOKUP(G23&amp;$V$2,BS_CONTROLE[CHAVE],BS_CONTROLE[Quantidade_11],"-")</f>
        <v>-</v>
      </c>
      <c r="W23" s="136" t="str">
        <f ca="1">_xlfn.XLOOKUP(G23&amp;$W$2,BS_CONTROLE[CHAVE],BS_CONTROLE[Quantidade_11],"-")</f>
        <v>-</v>
      </c>
    </row>
    <row r="24" spans="1:23" hidden="1">
      <c r="A24" s="146" t="str">
        <f>IF(SP_NORTE!X27="","*",SP_NORTE!X27)</f>
        <v>*</v>
      </c>
      <c r="B24" s="146" t="str">
        <f>IF(SP_NORTE!W27="","*",SP_NORTE!W27)</f>
        <v>*</v>
      </c>
      <c r="C24" s="146" t="str">
        <f>IF(SP_NORTE!Y27="","*",SP_NORTE!Y27)</f>
        <v>*</v>
      </c>
      <c r="D24" s="138" t="str">
        <f>IF(SP_NORTE!R27="","*",SP_NORTE!R27)</f>
        <v>-</v>
      </c>
      <c r="E24" s="138" t="str">
        <f>IF(SP_NORTE!S27="","*",SP_NORTE!S27)</f>
        <v>-</v>
      </c>
      <c r="F24" s="145" t="str">
        <f>IF(SP_NORTE!B27="","*",SP_NORTE!B27)</f>
        <v>*</v>
      </c>
      <c r="G24" s="145" t="str">
        <f>IF(SP_NORTE!D27="","*",SP_NORTE!D27)</f>
        <v>*</v>
      </c>
      <c r="H24" s="145" t="str">
        <f>IF(SP_NORTE!E27="","*",SP_NORTE!E27)</f>
        <v>*</v>
      </c>
      <c r="I24" s="145" t="str">
        <f>IF(SP_NORTE!G27="","*",SP_NORTE!G27)</f>
        <v>*</v>
      </c>
      <c r="J24" s="145" t="str">
        <f>IF(SP_NORTE!H27="","*",SP_NORTE!H27)</f>
        <v>*</v>
      </c>
      <c r="K24" s="138" t="str">
        <f>IF(SP_NORTE!L27="","*",SP_NORTE!L27)</f>
        <v>-</v>
      </c>
      <c r="L24" s="138" t="str">
        <f>IF(SP_NORTE!M27="","*",SP_NORTE!M27)</f>
        <v>-</v>
      </c>
      <c r="M24" s="139" t="str">
        <f>IF(SP_NORTE!I27="","*",SP_NORTE!I27)</f>
        <v>*</v>
      </c>
      <c r="N24" s="144" t="str">
        <f>IF(SP_NORTE!J27="","*",SP_NORTE!J27)</f>
        <v>*</v>
      </c>
      <c r="O24" s="144" t="str">
        <f>IF(SP_NORTE!K27="","*",SP_NORTE!K27)</f>
        <v>*</v>
      </c>
      <c r="P24" s="143" t="str">
        <f>IF(SP_NORTE!N27="","*",SP_NORTE!N27)</f>
        <v>*</v>
      </c>
      <c r="Q24" s="143" t="str">
        <f>IF(SP_NORTE!O27="","*",SP_NORTE!O27)</f>
        <v>*</v>
      </c>
      <c r="R24" s="145" t="str">
        <f>IF(SP_NORTE!P27="","*",CONCATENATE(SP_NORTE!P27," ",SP_NORTE!Q27))</f>
        <v>*</v>
      </c>
      <c r="S24" s="145" t="str">
        <f>IF(SP_NORTE!U27="","*",SP_NORTE!U27)</f>
        <v>*</v>
      </c>
      <c r="T24" s="145" t="str">
        <f>IF(SP_NORTE!V27="","*",SP_NORTE!V27)</f>
        <v>*</v>
      </c>
      <c r="U24" s="136" t="str">
        <f ca="1">_xlfn.XLOOKUP(G24&amp;$U$2,BS_CONTROLE[CHAVE],BS_CONTROLE[Quantidade_11],"-")</f>
        <v>-</v>
      </c>
      <c r="V24" s="136" t="str">
        <f ca="1">_xlfn.XLOOKUP(G24&amp;$V$2,BS_CONTROLE[CHAVE],BS_CONTROLE[Quantidade_11],"-")</f>
        <v>-</v>
      </c>
      <c r="W24" s="136" t="str">
        <f ca="1">_xlfn.XLOOKUP(G24&amp;$W$2,BS_CONTROLE[CHAVE],BS_CONTROLE[Quantidade_11],"-")</f>
        <v>-</v>
      </c>
    </row>
    <row r="25" spans="1:23" hidden="1">
      <c r="A25" s="146" t="str">
        <f>IF(SP_NORTE!X28="","*",SP_NORTE!X28)</f>
        <v>*</v>
      </c>
      <c r="B25" s="146" t="str">
        <f>IF(SP_NORTE!W28="","*",SP_NORTE!W28)</f>
        <v>Oportunidade</v>
      </c>
      <c r="C25" s="146" t="str">
        <f>IF(SP_NORTE!Y28="","*",SP_NORTE!Y28)</f>
        <v>*</v>
      </c>
      <c r="D25" s="138" t="str">
        <f>IF(SP_NORTE!R28="","*",SP_NORTE!R28)</f>
        <v>SP NORTE</v>
      </c>
      <c r="E25" s="138" t="str">
        <f>IF(SP_NORTE!S28="","*",SP_NORTE!S28)</f>
        <v>TMI-ZEB</v>
      </c>
      <c r="F25" s="145" t="str">
        <f>IF(SP_NORTE!B28="","*",SP_NORTE!B28)</f>
        <v>*</v>
      </c>
      <c r="G25" s="145" t="str">
        <f>IF(SP_NORTE!D28="","*",SP_NORTE!D28)</f>
        <v>W57</v>
      </c>
      <c r="H25" s="145" t="str">
        <f>IF(SP_NORTE!E28="","*",SP_NORTE!E28)</f>
        <v>RECOLHIMENTO DE DORMENTE</v>
      </c>
      <c r="I25" s="145" t="str">
        <f>IF(SP_NORTE!G28="","*",SP_NORTE!G28)</f>
        <v>ZJA2</v>
      </c>
      <c r="J25" s="145" t="str">
        <f>IF(SP_NORTE!H28="","*",SP_NORTE!H28)</f>
        <v>ZJA2</v>
      </c>
      <c r="K25" s="138" t="str">
        <f>IF(SP_NORTE!L28="","*",SP_NORTE!L28)</f>
        <v>ZJA-ZUR</v>
      </c>
      <c r="L25" s="138" t="str">
        <f>IF(SP_NORTE!M28="","*",SP_NORTE!M28)</f>
        <v>ZJA-ZUR</v>
      </c>
      <c r="M25" s="139">
        <f>IF(SP_NORTE!I28="","*",SP_NORTE!I28)</f>
        <v>73</v>
      </c>
      <c r="N25" s="144">
        <f>IF(SP_NORTE!J28="","*",SP_NORTE!J28)</f>
        <v>379</v>
      </c>
      <c r="O25" s="144">
        <f>IF(SP_NORTE!K28="","*",SP_NORTE!K28)</f>
        <v>375</v>
      </c>
      <c r="P25" s="143">
        <f>IF(SP_NORTE!N28="","*",SP_NORTE!N28)</f>
        <v>0.375</v>
      </c>
      <c r="Q25" s="143">
        <f>IF(SP_NORTE!O28="","*",SP_NORTE!O28)</f>
        <v>8.3333333333333329E-2</v>
      </c>
      <c r="R25" s="145" t="str">
        <f>IF(SP_NORTE!P28="","*",CONCATENATE(SP_NORTE!P28," ",SP_NORTE!Q28))</f>
        <v>700 Nº DE PEÇAS</v>
      </c>
      <c r="S25" s="145" t="str">
        <f>IF(SP_NORTE!U28="","*",SP_NORTE!U28)</f>
        <v xml:space="preserve">Ronaldo </v>
      </c>
      <c r="T25" s="145" t="str">
        <f>IF(SP_NORTE!V28="","*",SP_NORTE!V28)</f>
        <v>Recolhimento de dormentes inservÍveis</v>
      </c>
      <c r="U25" s="136" t="str">
        <f ca="1">_xlfn.XLOOKUP(G25&amp;$U$2,BS_CONTROLE[CHAVE],BS_CONTROLE[Quantidade_11],"-")</f>
        <v>-</v>
      </c>
      <c r="V25" s="136">
        <f ca="1">_xlfn.XLOOKUP(G25&amp;$V$2,BS_CONTROLE[CHAVE],BS_CONTROLE[Quantidade_11],"-")</f>
        <v>966</v>
      </c>
      <c r="W25" s="136">
        <f ca="1">_xlfn.XLOOKUP(G25&amp;$W$2,BS_CONTROLE[CHAVE],BS_CONTROLE[Quantidade_11],"-")</f>
        <v>0</v>
      </c>
    </row>
    <row r="26" spans="1:23" hidden="1">
      <c r="A26" s="146" t="str">
        <f>IF(SP_NORTE!X29="","*",SP_NORTE!X29)</f>
        <v>OPORTUNIDADE</v>
      </c>
      <c r="B26" s="146" t="str">
        <f>IF(SP_NORTE!W29="","*",SP_NORTE!W29)</f>
        <v>Oportunidade</v>
      </c>
      <c r="C26" s="146" t="str">
        <f>IF(SP_NORTE!Y29="","*",SP_NORTE!Y29)</f>
        <v>*</v>
      </c>
      <c r="D26" s="138" t="str">
        <f>IF(SP_NORTE!R29="","*",SP_NORTE!R29)</f>
        <v>SP NORTE</v>
      </c>
      <c r="E26" s="138" t="str">
        <f>IF(SP_NORTE!S29="","*",SP_NORTE!S29)</f>
        <v>TMI-ZEB</v>
      </c>
      <c r="F26" s="145">
        <f>IF(SP_NORTE!B29="","*",SP_NORTE!B29)</f>
        <v>46056</v>
      </c>
      <c r="G26" s="145" t="str">
        <f>IF(SP_NORTE!D29="","*",SP_NORTE!D29)</f>
        <v>A63</v>
      </c>
      <c r="H26" s="145" t="str">
        <f>IF(SP_NORTE!E29="","*",SP_NORTE!E29)</f>
        <v>INSPEÇÃO AUTO DE LINHA</v>
      </c>
      <c r="I26" s="145" t="str">
        <f>IF(SP_NORTE!G29="","*",SP_NORTE!G29)</f>
        <v>ZVP2</v>
      </c>
      <c r="J26" s="145" t="str">
        <f>IF(SP_NORTE!H29="","*",SP_NORTE!H29)</f>
        <v>ZRW</v>
      </c>
      <c r="K26" s="138" t="str">
        <f>IF(SP_NORTE!L29="","*",SP_NORTE!L29)</f>
        <v>ZVP-ZRW</v>
      </c>
      <c r="L26" s="138" t="str">
        <f>IF(SP_NORTE!M29="","*",SP_NORTE!M29)</f>
        <v>ZVPZRW</v>
      </c>
      <c r="M26" s="139">
        <f>IF(SP_NORTE!I29="","*",SP_NORTE!I29)</f>
        <v>73</v>
      </c>
      <c r="N26" s="144">
        <f>IF(SP_NORTE!J29="","*",SP_NORTE!J29)</f>
        <v>306</v>
      </c>
      <c r="O26" s="144">
        <f>IF(SP_NORTE!K29="","*",SP_NORTE!K29)</f>
        <v>433</v>
      </c>
      <c r="P26" s="143">
        <f>IF(SP_NORTE!N29="","*",SP_NORTE!N29)</f>
        <v>0.35416666666666669</v>
      </c>
      <c r="Q26" s="143">
        <f>IF(SP_NORTE!O29="","*",SP_NORTE!O29)</f>
        <v>4.1666666666666664E-2</v>
      </c>
      <c r="R26" s="145" t="str">
        <f>IF(SP_NORTE!P29="","*",CONCATENATE(SP_NORTE!P29," ",SP_NORTE!Q29))</f>
        <v>1 BINÁRIO</v>
      </c>
      <c r="S26" s="145" t="str">
        <f>IF(SP_NORTE!U29="","*",SP_NORTE!U29)</f>
        <v xml:space="preserve">Ronaldo </v>
      </c>
      <c r="T26" s="145" t="str">
        <f>IF(SP_NORTE!V29="","*",SP_NORTE!V29)</f>
        <v>Auto de linha inspeção ANTT</v>
      </c>
      <c r="U26" s="136" t="str">
        <f ca="1">_xlfn.XLOOKUP(G26&amp;$U$2,BS_CONTROLE[CHAVE],BS_CONTROLE[Quantidade_11],"-")</f>
        <v>-</v>
      </c>
      <c r="V26" s="136" t="str">
        <f ca="1">_xlfn.XLOOKUP(G26&amp;$V$2,BS_CONTROLE[CHAVE],BS_CONTROLE[Quantidade_11],"-")</f>
        <v>-</v>
      </c>
      <c r="W26" s="136" t="str">
        <f ca="1">_xlfn.XLOOKUP(G26&amp;$W$2,BS_CONTROLE[CHAVE],BS_CONTROLE[Quantidade_11],"-")</f>
        <v>-</v>
      </c>
    </row>
    <row r="27" spans="1:23" hidden="1">
      <c r="A27" s="146" t="str">
        <f>IF(SP_NORTE!X30="","*",SP_NORTE!X30)</f>
        <v>OPORTUNIDADE</v>
      </c>
      <c r="B27" s="146" t="str">
        <f>IF(SP_NORTE!W30="","*",SP_NORTE!W30)</f>
        <v>Oportunidade</v>
      </c>
      <c r="C27" s="146" t="str">
        <f>IF(SP_NORTE!Y30="","*",SP_NORTE!Y30)</f>
        <v>*</v>
      </c>
      <c r="D27" s="138" t="str">
        <f>IF(SP_NORTE!R30="","*",SP_NORTE!R30)</f>
        <v>SP NORTE</v>
      </c>
      <c r="E27" s="138" t="str">
        <f>IF(SP_NORTE!S30="","*",SP_NORTE!S30)</f>
        <v>TMI-ZEB</v>
      </c>
      <c r="F27" s="145">
        <f>IF(SP_NORTE!B30="","*",SP_NORTE!B30)</f>
        <v>46056</v>
      </c>
      <c r="G27" s="145" t="str">
        <f>IF(SP_NORTE!D30="","*",SP_NORTE!D30)</f>
        <v>JOVÂNIO (TP-850)</v>
      </c>
      <c r="H27" s="145" t="str">
        <f>IF(SP_NORTE!E30="","*",SP_NORTE!E30)</f>
        <v>PDM - SOLDA</v>
      </c>
      <c r="I27" s="145" t="str">
        <f>IF(SP_NORTE!G30="","*",SP_NORTE!G30)</f>
        <v>-</v>
      </c>
      <c r="J27" s="145" t="str">
        <f>IF(SP_NORTE!H30="","*",SP_NORTE!H30)</f>
        <v>-</v>
      </c>
      <c r="K27" s="138" t="str">
        <f>IF(SP_NORTE!L30="","*",SP_NORTE!L30)</f>
        <v>ZEC-ZKY</v>
      </c>
      <c r="L27" s="138" t="str">
        <f>IF(SP_NORTE!M30="","*",SP_NORTE!M30)</f>
        <v>ZEC267</v>
      </c>
      <c r="M27" s="139">
        <f>IF(SP_NORTE!I30="","*",SP_NORTE!I30)</f>
        <v>73</v>
      </c>
      <c r="N27" s="144">
        <f>IF(SP_NORTE!J30="","*",SP_NORTE!J30)</f>
        <v>265.7</v>
      </c>
      <c r="O27" s="144" t="str">
        <f>IF(SP_NORTE!K30="","*",SP_NORTE!K30)</f>
        <v>-</v>
      </c>
      <c r="P27" s="143">
        <f>IF(SP_NORTE!N30="","*",SP_NORTE!N30)</f>
        <v>0.375</v>
      </c>
      <c r="Q27" s="143">
        <f>IF(SP_NORTE!O30="","*",SP_NORTE!O30)</f>
        <v>6.25E-2</v>
      </c>
      <c r="R27" s="145" t="str">
        <f>IF(SP_NORTE!P30="","*",CONCATENATE(SP_NORTE!P30," ",SP_NORTE!Q30))</f>
        <v>1 Nº DE SOLDA</v>
      </c>
      <c r="S27" s="145" t="str">
        <f>IF(SP_NORTE!U30="","*",SP_NORTE!U30)</f>
        <v xml:space="preserve">Ronaldo </v>
      </c>
      <c r="T27" s="145" t="str">
        <f>IF(SP_NORTE!V30="","*",SP_NORTE!V30)</f>
        <v>Execução de solda - Condicionado à temperatura (ZVP1)</v>
      </c>
      <c r="U27" s="136" t="str">
        <f ca="1">_xlfn.XLOOKUP(G27&amp;$U$2,BS_CONTROLE[CHAVE],BS_CONTROLE[Quantidade_11],"-")</f>
        <v>-</v>
      </c>
      <c r="V27" s="136" t="str">
        <f ca="1">_xlfn.XLOOKUP(G27&amp;$V$2,BS_CONTROLE[CHAVE],BS_CONTROLE[Quantidade_11],"-")</f>
        <v>-</v>
      </c>
      <c r="W27" s="136" t="str">
        <f ca="1">_xlfn.XLOOKUP(G27&amp;$W$2,BS_CONTROLE[CHAVE],BS_CONTROLE[Quantidade_11],"-")</f>
        <v>-</v>
      </c>
    </row>
    <row r="28" spans="1:23" hidden="1">
      <c r="A28" s="146" t="str">
        <f>IF(SP_NORTE!X31="","*",SP_NORTE!X31)</f>
        <v>OPORTUNIDADE</v>
      </c>
      <c r="B28" s="146" t="str">
        <f>IF(SP_NORTE!W31="","*",SP_NORTE!W31)</f>
        <v>Contrato</v>
      </c>
      <c r="C28" s="146" t="str">
        <f>IF(SP_NORTE!Y31="","*",SP_NORTE!Y31)</f>
        <v>*</v>
      </c>
      <c r="D28" s="138" t="str">
        <f>IF(SP_NORTE!R31="","*",SP_NORTE!R31)</f>
        <v>SP NORTE</v>
      </c>
      <c r="E28" s="138" t="str">
        <f>IF(SP_NORTE!S31="","*",SP_NORTE!S31)</f>
        <v>TMI-ZEB</v>
      </c>
      <c r="F28" s="145">
        <f>IF(SP_NORTE!B31="","*",SP_NORTE!B31)</f>
        <v>46056</v>
      </c>
      <c r="G28" s="145" t="str">
        <f>IF(SP_NORTE!D31="","*",SP_NORTE!D31)</f>
        <v>V87</v>
      </c>
      <c r="H28" s="145" t="str">
        <f>IF(SP_NORTE!E31="","*",SP_NORTE!E31)</f>
        <v>MECANIZAÇÃO - SOCADORA</v>
      </c>
      <c r="I28" s="145" t="str">
        <f>IF(SP_NORTE!G31="","*",SP_NORTE!G31)</f>
        <v>ZDP2</v>
      </c>
      <c r="J28" s="145" t="str">
        <f>IF(SP_NORTE!H31="","*",SP_NORTE!H31)</f>
        <v>ZDP</v>
      </c>
      <c r="K28" s="138" t="str">
        <f>IF(SP_NORTE!L31="","*",SP_NORTE!L31)</f>
        <v>ZEC-ZKY</v>
      </c>
      <c r="L28" s="138" t="str">
        <f>IF(SP_NORTE!M31="","*",SP_NORTE!M31)</f>
        <v>271ZKY</v>
      </c>
      <c r="M28" s="139">
        <f>IF(SP_NORTE!I31="","*",SP_NORTE!I31)</f>
        <v>73</v>
      </c>
      <c r="N28" s="144">
        <f>IF(SP_NORTE!J31="","*",SP_NORTE!J31)</f>
        <v>272.2</v>
      </c>
      <c r="O28" s="144">
        <f>IF(SP_NORTE!K31="","*",SP_NORTE!K31)</f>
        <v>271.7</v>
      </c>
      <c r="P28" s="143">
        <f>IF(SP_NORTE!N31="","*",SP_NORTE!N31)</f>
        <v>0.35416666666666669</v>
      </c>
      <c r="Q28" s="143">
        <f>IF(SP_NORTE!O31="","*",SP_NORTE!O31)</f>
        <v>0.25</v>
      </c>
      <c r="R28" s="145" t="str">
        <f>IF(SP_NORTE!P31="","*",CONCATENATE(SP_NORTE!P31," ",SP_NORTE!Q31))</f>
        <v>1530 M</v>
      </c>
      <c r="S28" s="145" t="str">
        <f>IF(SP_NORTE!U31="","*",SP_NORTE!U31)</f>
        <v>Antonioni</v>
      </c>
      <c r="T28" s="145" t="str">
        <f>IF(SP_NORTE!V31="","*",SP_NORTE!V31)</f>
        <v xml:space="preserve">Socadora Mecanizada </v>
      </c>
      <c r="U28" s="136">
        <f ca="1">_xlfn.XLOOKUP(G28&amp;$U$2,BS_CONTROLE[CHAVE],BS_CONTROLE[Quantidade_11],"-")</f>
        <v>0</v>
      </c>
      <c r="V28" s="136">
        <f ca="1">_xlfn.XLOOKUP(G28&amp;$V$2,BS_CONTROLE[CHAVE],BS_CONTROLE[Quantidade_11],"-")</f>
        <v>680</v>
      </c>
      <c r="W28" s="136">
        <f ca="1">_xlfn.XLOOKUP(G28&amp;$W$2,BS_CONTROLE[CHAVE],BS_CONTROLE[Quantidade_11],"-")</f>
        <v>0</v>
      </c>
    </row>
    <row r="29" spans="1:23" hidden="1">
      <c r="A29" s="146" t="str">
        <f>IF(SP_NORTE!X32="","*",SP_NORTE!X32)</f>
        <v>OPORTUNIDADE</v>
      </c>
      <c r="B29" s="146" t="str">
        <f>IF(SP_NORTE!W32="","*",SP_NORTE!W32)</f>
        <v>Oportunidade</v>
      </c>
      <c r="C29" s="146" t="str">
        <f>IF(SP_NORTE!Y32="","*",SP_NORTE!Y32)</f>
        <v>*</v>
      </c>
      <c r="D29" s="138" t="str">
        <f>IF(SP_NORTE!R32="","*",SP_NORTE!R32)</f>
        <v>SP NORTE</v>
      </c>
      <c r="E29" s="138" t="str">
        <f>IF(SP_NORTE!S32="","*",SP_NORTE!S32)</f>
        <v>ZEB-ZCZ</v>
      </c>
      <c r="F29" s="145">
        <f>IF(SP_NORTE!B32="","*",SP_NORTE!B32)</f>
        <v>46056</v>
      </c>
      <c r="G29" s="145" t="str">
        <f>IF(SP_NORTE!D32="","*",SP_NORTE!D32)</f>
        <v>W54</v>
      </c>
      <c r="H29" s="145" t="str">
        <f>IF(SP_NORTE!E32="","*",SP_NORTE!E32)</f>
        <v>DESLOCAMENTO</v>
      </c>
      <c r="I29" s="145" t="str">
        <f>IF(SP_NORTE!G32="","*",SP_NORTE!G32)</f>
        <v>ZRU2</v>
      </c>
      <c r="J29" s="145" t="str">
        <f>IF(SP_NORTE!H32="","*",SP_NORTE!H32)</f>
        <v>ZPN</v>
      </c>
      <c r="K29" s="138" t="str">
        <f>IF(SP_NORTE!L32="","*",SP_NORTE!L32)</f>
        <v>ZRU-ZPN</v>
      </c>
      <c r="L29" s="138" t="str">
        <f>IF(SP_NORTE!M32="","*",SP_NORTE!M32)</f>
        <v>ZRUZPN</v>
      </c>
      <c r="M29" s="139">
        <f>IF(SP_NORTE!I32="","*",SP_NORTE!I32)</f>
        <v>73</v>
      </c>
      <c r="N29" s="144">
        <f>IF(SP_NORTE!J32="","*",SP_NORTE!J32)</f>
        <v>202</v>
      </c>
      <c r="O29" s="144">
        <f>IF(SP_NORTE!K32="","*",SP_NORTE!K32)</f>
        <v>128</v>
      </c>
      <c r="P29" s="143">
        <f>IF(SP_NORTE!N32="","*",SP_NORTE!N32)</f>
        <v>0.54166666666666663</v>
      </c>
      <c r="Q29" s="143">
        <f>IF(SP_NORTE!O32="","*",SP_NORTE!O32)</f>
        <v>4.1666666666666664E-2</v>
      </c>
      <c r="R29" s="145" t="str">
        <f>IF(SP_NORTE!P32="","*",CONCATENATE(SP_NORTE!P32," ",SP_NORTE!Q32))</f>
        <v>1 BINÁRIO</v>
      </c>
      <c r="S29" s="145" t="str">
        <f>IF(SP_NORTE!U32="","*",SP_NORTE!U32)</f>
        <v xml:space="preserve">stadler </v>
      </c>
      <c r="T29" s="145" t="str">
        <f>IF(SP_NORTE!V32="","*",SP_NORTE!V32)</f>
        <v>Deslocamento ZRU-ZPN</v>
      </c>
      <c r="U29" s="136">
        <f ca="1">_xlfn.XLOOKUP(G29&amp;$U$2,BS_CONTROLE[CHAVE],BS_CONTROLE[Quantidade_11],"-")</f>
        <v>0</v>
      </c>
      <c r="V29" s="136" t="str">
        <f ca="1">_xlfn.XLOOKUP(G29&amp;$V$2,BS_CONTROLE[CHAVE],BS_CONTROLE[Quantidade_11],"-")</f>
        <v>-</v>
      </c>
      <c r="W29" s="136" t="str">
        <f ca="1">_xlfn.XLOOKUP(G29&amp;$W$2,BS_CONTROLE[CHAVE],BS_CONTROLE[Quantidade_11],"-")</f>
        <v>-</v>
      </c>
    </row>
    <row r="30" spans="1:23" hidden="1">
      <c r="A30" s="146" t="str">
        <f>IF(SP_NORTE!X33="","*",SP_NORTE!X33)</f>
        <v>OPORTUNIDADE</v>
      </c>
      <c r="B30" s="146" t="str">
        <f>IF(SP_NORTE!W33="","*",SP_NORTE!W33)</f>
        <v>Contrato</v>
      </c>
      <c r="C30" s="146" t="str">
        <f>IF(SP_NORTE!Y33="","*",SP_NORTE!Y33)</f>
        <v>*</v>
      </c>
      <c r="D30" s="138" t="str">
        <f>IF(SP_NORTE!R33="","*",SP_NORTE!R33)</f>
        <v>SP NORTE</v>
      </c>
      <c r="E30" s="138" t="str">
        <f>IF(SP_NORTE!S33="","*",SP_NORTE!S33)</f>
        <v>ZEB-ZCZ</v>
      </c>
      <c r="F30" s="145">
        <f>IF(SP_NORTE!B33="","*",SP_NORTE!B33)</f>
        <v>46056</v>
      </c>
      <c r="G30" s="145" t="str">
        <f>IF(SP_NORTE!D33="","*",SP_NORTE!D33)</f>
        <v>V88</v>
      </c>
      <c r="H30" s="145" t="str">
        <f>IF(SP_NORTE!E33="","*",SP_NORTE!E33)</f>
        <v>MECANIZAÇÃO - SOCADORA</v>
      </c>
      <c r="I30" s="145" t="str">
        <f>IF(SP_NORTE!G33="","*",SP_NORTE!G33)</f>
        <v>ZPN2</v>
      </c>
      <c r="J30" s="145" t="str">
        <f>IF(SP_NORTE!H33="","*",SP_NORTE!H33)</f>
        <v>ZPN</v>
      </c>
      <c r="K30" s="138" t="str">
        <f>IF(SP_NORTE!L33="","*",SP_NORTE!L33)</f>
        <v>ZCV-ZCT</v>
      </c>
      <c r="L30" s="138" t="str">
        <f>IF(SP_NORTE!M33="","*",SP_NORTE!M33)</f>
        <v>152ZCT</v>
      </c>
      <c r="M30" s="139">
        <f>IF(SP_NORTE!I33="","*",SP_NORTE!I33)</f>
        <v>73</v>
      </c>
      <c r="N30" s="144">
        <f>IF(SP_NORTE!J33="","*",SP_NORTE!J33)</f>
        <v>153.80000000000001</v>
      </c>
      <c r="O30" s="144">
        <f>IF(SP_NORTE!K33="","*",SP_NORTE!K33)</f>
        <v>152</v>
      </c>
      <c r="P30" s="143">
        <f>IF(SP_NORTE!N33="","*",SP_NORTE!N33)</f>
        <v>0.35416666666666669</v>
      </c>
      <c r="Q30" s="143">
        <f>IF(SP_NORTE!O33="","*",SP_NORTE!O33)</f>
        <v>0.25</v>
      </c>
      <c r="R30" s="145" t="str">
        <f>IF(SP_NORTE!P33="","*",CONCATENATE(SP_NORTE!P33," ",SP_NORTE!Q33))</f>
        <v>3000 M</v>
      </c>
      <c r="S30" s="145" t="str">
        <f>IF(SP_NORTE!U33="","*",SP_NORTE!U33)</f>
        <v>Antonioni</v>
      </c>
      <c r="T30" s="145" t="str">
        <f>IF(SP_NORTE!V33="","*",SP_NORTE!V33)</f>
        <v xml:space="preserve">Socadora Mecanizada </v>
      </c>
      <c r="U30" s="136">
        <f ca="1">_xlfn.XLOOKUP(G30&amp;$U$2,BS_CONTROLE[CHAVE],BS_CONTROLE[Quantidade_11],"-")</f>
        <v>0</v>
      </c>
      <c r="V30" s="136">
        <f ca="1">_xlfn.XLOOKUP(G30&amp;$V$2,BS_CONTROLE[CHAVE],BS_CONTROLE[Quantidade_11],"-")</f>
        <v>1400</v>
      </c>
      <c r="W30" s="136">
        <f ca="1">_xlfn.XLOOKUP(G30&amp;$W$2,BS_CONTROLE[CHAVE],BS_CONTROLE[Quantidade_11],"-")</f>
        <v>0</v>
      </c>
    </row>
    <row r="31" spans="1:23" hidden="1">
      <c r="A31" s="146" t="str">
        <f>IF(SP_NORTE!X34="","*",SP_NORTE!X34)</f>
        <v>OPORTUNIDADE</v>
      </c>
      <c r="B31" s="146" t="str">
        <f>IF(SP_NORTE!W34="","*",SP_NORTE!W34)</f>
        <v>Oportunidade</v>
      </c>
      <c r="C31" s="146" t="str">
        <f>IF(SP_NORTE!Y34="","*",SP_NORTE!Y34)</f>
        <v>*</v>
      </c>
      <c r="D31" s="138" t="str">
        <f>IF(SP_NORTE!R34="","*",SP_NORTE!R34)</f>
        <v>SP NORTE</v>
      </c>
      <c r="E31" s="138" t="str">
        <f>IF(SP_NORTE!S34="","*",SP_NORTE!S34)</f>
        <v>ZEB-ZCZ</v>
      </c>
      <c r="F31" s="145">
        <f>IF(SP_NORTE!B34="","*",SP_NORTE!B34)</f>
        <v>46056</v>
      </c>
      <c r="G31" s="145" t="str">
        <f>IF(SP_NORTE!D34="","*",SP_NORTE!D34)</f>
        <v>PEDRO (TP-696)</v>
      </c>
      <c r="H31" s="145" t="str">
        <f>IF(SP_NORTE!E34="","*",SP_NORTE!E34)</f>
        <v>PDM - SOLDA</v>
      </c>
      <c r="I31" s="145" t="str">
        <f>IF(SP_NORTE!G34="","*",SP_NORTE!G34)</f>
        <v>-</v>
      </c>
      <c r="J31" s="145" t="str">
        <f>IF(SP_NORTE!H34="","*",SP_NORTE!H34)</f>
        <v>-</v>
      </c>
      <c r="K31" s="138" t="str">
        <f>IF(SP_NORTE!L34="","*",SP_NORTE!L34)</f>
        <v>ZCZ-ZZF</v>
      </c>
      <c r="L31" s="138" t="str">
        <f>IF(SP_NORTE!M34="","*",SP_NORTE!M34)</f>
        <v>101ZZF</v>
      </c>
      <c r="M31" s="139">
        <f>IF(SP_NORTE!I34="","*",SP_NORTE!I34)</f>
        <v>73</v>
      </c>
      <c r="N31" s="144">
        <f>IF(SP_NORTE!J34="","*",SP_NORTE!J34)</f>
        <v>102</v>
      </c>
      <c r="O31" s="144" t="str">
        <f>IF(SP_NORTE!K34="","*",SP_NORTE!K34)</f>
        <v>-</v>
      </c>
      <c r="P31" s="143">
        <f>IF(SP_NORTE!N34="","*",SP_NORTE!N34)</f>
        <v>0.375</v>
      </c>
      <c r="Q31" s="143">
        <f>IF(SP_NORTE!O34="","*",SP_NORTE!O34)</f>
        <v>6.25E-2</v>
      </c>
      <c r="R31" s="145" t="str">
        <f>IF(SP_NORTE!P34="","*",CONCATENATE(SP_NORTE!P34," ",SP_NORTE!Q34))</f>
        <v>1 Nº DE SOLDA</v>
      </c>
      <c r="S31" s="145" t="str">
        <f>IF(SP_NORTE!U34="","*",SP_NORTE!U34)</f>
        <v xml:space="preserve">Ronaldo </v>
      </c>
      <c r="T31" s="145" t="str">
        <f>IF(SP_NORTE!V34="","*",SP_NORTE!V34)</f>
        <v>execução de solda - Condicionado à temperatura</v>
      </c>
      <c r="U31" s="136">
        <f ca="1">_xlfn.XLOOKUP(G31&amp;$U$2,BS_CONTROLE[CHAVE],BS_CONTROLE[Quantidade_11],"-")</f>
        <v>0</v>
      </c>
      <c r="V31" s="136" t="str">
        <f ca="1">_xlfn.XLOOKUP(G31&amp;$V$2,BS_CONTROLE[CHAVE],BS_CONTROLE[Quantidade_11],"-")</f>
        <v>-</v>
      </c>
      <c r="W31" s="136">
        <f ca="1">_xlfn.XLOOKUP(G31&amp;$W$2,BS_CONTROLE[CHAVE],BS_CONTROLE[Quantidade_11],"-")</f>
        <v>1</v>
      </c>
    </row>
    <row r="32" spans="1:23" hidden="1">
      <c r="A32" s="146" t="str">
        <f>IF(SP_NORTE!X35="","*",SP_NORTE!X35)</f>
        <v>OPORTUNIDADE</v>
      </c>
      <c r="B32" s="146" t="str">
        <f>IF(SP_NORTE!W35="","*",SP_NORTE!W35)</f>
        <v>Oportunidade</v>
      </c>
      <c r="C32" s="146" t="str">
        <f>IF(SP_NORTE!Y35="","*",SP_NORTE!Y35)</f>
        <v>*</v>
      </c>
      <c r="D32" s="138" t="str">
        <f>IF(SP_NORTE!R35="","*",SP_NORTE!R35)</f>
        <v>SP NORTE</v>
      </c>
      <c r="E32" s="138" t="str">
        <f>IF(SP_NORTE!S35="","*",SP_NORTE!S35)</f>
        <v>ZCZ-ZTI</v>
      </c>
      <c r="F32" s="145">
        <f>IF(SP_NORTE!B35="","*",SP_NORTE!B35)</f>
        <v>46056</v>
      </c>
      <c r="G32" s="145" t="str">
        <f>IF(SP_NORTE!D35="","*",SP_NORTE!D35)</f>
        <v>W48</v>
      </c>
      <c r="H32" s="145" t="str">
        <f>IF(SP_NORTE!E35="","*",SP_NORTE!E35)</f>
        <v>DESLOCAMENTO</v>
      </c>
      <c r="I32" s="145" t="str">
        <f>IF(SP_NORTE!G35="","*",SP_NORTE!G35)</f>
        <v>ZCZ2</v>
      </c>
      <c r="J32" s="145" t="str">
        <f>IF(SP_NORTE!H35="","*",SP_NORTE!H35)</f>
        <v>ZPN</v>
      </c>
      <c r="K32" s="138" t="str">
        <f>IF(SP_NORTE!L35="","*",SP_NORTE!L35)</f>
        <v>ZCZ-ZRU</v>
      </c>
      <c r="L32" s="138" t="str">
        <f>IF(SP_NORTE!M35="","*",SP_NORTE!M35)</f>
        <v>ZCZZRU</v>
      </c>
      <c r="M32" s="139">
        <f>IF(SP_NORTE!I35="","*",SP_NORTE!I35)</f>
        <v>73</v>
      </c>
      <c r="N32" s="144">
        <f>IF(SP_NORTE!J35="","*",SP_NORTE!J35)</f>
        <v>90</v>
      </c>
      <c r="O32" s="144">
        <f>IF(SP_NORTE!K35="","*",SP_NORTE!K35)</f>
        <v>204</v>
      </c>
      <c r="P32" s="143">
        <f>IF(SP_NORTE!N35="","*",SP_NORTE!N35)</f>
        <v>0.33333333333333331</v>
      </c>
      <c r="Q32" s="143">
        <f>IF(SP_NORTE!O35="","*",SP_NORTE!O35)</f>
        <v>4.1666666666666664E-2</v>
      </c>
      <c r="R32" s="145" t="str">
        <f>IF(SP_NORTE!P35="","*",CONCATENATE(SP_NORTE!P35," ",SP_NORTE!Q35))</f>
        <v>1 BINÁRIO</v>
      </c>
      <c r="S32" s="145" t="str">
        <f>IF(SP_NORTE!U35="","*",SP_NORTE!U35)</f>
        <v xml:space="preserve">Douglas </v>
      </c>
      <c r="T32" s="145" t="str">
        <f>IF(SP_NORTE!V35="","*",SP_NORTE!V35)</f>
        <v>Deslocamento de ZCZ-ZRU</v>
      </c>
      <c r="U32" s="136" t="str">
        <f ca="1">_xlfn.XLOOKUP(G32&amp;$U$2,BS_CONTROLE[CHAVE],BS_CONTROLE[Quantidade_11],"-")</f>
        <v>-</v>
      </c>
      <c r="V32" s="136" t="str">
        <f ca="1">_xlfn.XLOOKUP(G32&amp;$V$2,BS_CONTROLE[CHAVE],BS_CONTROLE[Quantidade_11],"-")</f>
        <v>-</v>
      </c>
      <c r="W32" s="136" t="str">
        <f ca="1">_xlfn.XLOOKUP(G32&amp;$W$2,BS_CONTROLE[CHAVE],BS_CONTROLE[Quantidade_11],"-")</f>
        <v>-</v>
      </c>
    </row>
    <row r="33" spans="1:23" hidden="1">
      <c r="A33" s="146" t="str">
        <f>IF(SP_NORTE!X36="","*",SP_NORTE!X36)</f>
        <v>OPORTUNIDADE</v>
      </c>
      <c r="B33" s="146" t="str">
        <f>IF(SP_NORTE!W36="","*",SP_NORTE!W36)</f>
        <v>Contrato</v>
      </c>
      <c r="C33" s="146" t="str">
        <f>IF(SP_NORTE!Y36="","*",SP_NORTE!Y36)</f>
        <v>*</v>
      </c>
      <c r="D33" s="138" t="str">
        <f>IF(SP_NORTE!R36="","*",SP_NORTE!R36)</f>
        <v>SP NORTE</v>
      </c>
      <c r="E33" s="138" t="str">
        <f>IF(SP_NORTE!S36="","*",SP_NORTE!S36)</f>
        <v>ZCZ-ZTI</v>
      </c>
      <c r="F33" s="145">
        <f>IF(SP_NORTE!B36="","*",SP_NORTE!B36)</f>
        <v>46056</v>
      </c>
      <c r="G33" s="145" t="str">
        <f>IF(SP_NORTE!D36="","*",SP_NORTE!D36)</f>
        <v>V40</v>
      </c>
      <c r="H33" s="145" t="str">
        <f>IF(SP_NORTE!E36="","*",SP_NORTE!E36)</f>
        <v>MODERNIZAÇÃO - SOCADORA</v>
      </c>
      <c r="I33" s="145" t="str">
        <f>IF(SP_NORTE!G36="","*",SP_NORTE!G36)</f>
        <v>ZDGK582</v>
      </c>
      <c r="J33" s="145" t="str">
        <f>IF(SP_NORTE!H36="","*",SP_NORTE!H36)</f>
        <v>ZDGK582</v>
      </c>
      <c r="K33" s="138" t="str">
        <f>IF(SP_NORTE!L36="","*",SP_NORTE!L36)</f>
        <v>ZDG-ZTN</v>
      </c>
      <c r="L33" s="138" t="str">
        <f>IF(SP_NORTE!M36="","*",SP_NORTE!M36)</f>
        <v>ZDGK58</v>
      </c>
      <c r="M33" s="139">
        <f>IF(SP_NORTE!I36="","*",SP_NORTE!I36)</f>
        <v>73</v>
      </c>
      <c r="N33" s="144">
        <f>IF(SP_NORTE!J36="","*",SP_NORTE!J36)</f>
        <v>55</v>
      </c>
      <c r="O33" s="144">
        <f>IF(SP_NORTE!K36="","*",SP_NORTE!K36)</f>
        <v>54.5</v>
      </c>
      <c r="P33" s="143">
        <f>IF(SP_NORTE!N36="","*",SP_NORTE!N36)</f>
        <v>0.33333333333333331</v>
      </c>
      <c r="Q33" s="143">
        <f>IF(SP_NORTE!O36="","*",SP_NORTE!O36)</f>
        <v>0.16666666666666666</v>
      </c>
      <c r="R33" s="145" t="str">
        <f>IF(SP_NORTE!P36="","*",CONCATENATE(SP_NORTE!P36," ",SP_NORTE!Q36))</f>
        <v>500 M</v>
      </c>
      <c r="S33" s="145" t="str">
        <f>IF(SP_NORTE!U36="","*",SP_NORTE!U36)</f>
        <v>Luiz Granado</v>
      </c>
      <c r="T33" s="145" t="str">
        <f>IF(SP_NORTE!V36="","*",SP_NORTE!V36)</f>
        <v xml:space="preserve">Mecanização Socadora </v>
      </c>
      <c r="U33" s="136">
        <f ca="1">_xlfn.XLOOKUP(G33&amp;$U$2,BS_CONTROLE[CHAVE],BS_CONTROLE[Quantidade_11],"-")</f>
        <v>0</v>
      </c>
      <c r="V33" s="136">
        <f ca="1">_xlfn.XLOOKUP(G33&amp;$V$2,BS_CONTROLE[CHAVE],BS_CONTROLE[Quantidade_11],"-")</f>
        <v>1070</v>
      </c>
      <c r="W33" s="136">
        <f ca="1">_xlfn.XLOOKUP(G33&amp;$W$2,BS_CONTROLE[CHAVE],BS_CONTROLE[Quantidade_11],"-")</f>
        <v>0</v>
      </c>
    </row>
    <row r="34" spans="1:23" hidden="1">
      <c r="A34" s="146" t="str">
        <f>IF(SP_NORTE!X37="","*",SP_NORTE!X37)</f>
        <v>OPORTUNIDADE</v>
      </c>
      <c r="B34" s="146" t="str">
        <f>IF(SP_NORTE!W37="","*",SP_NORTE!W37)</f>
        <v>Oportunidade</v>
      </c>
      <c r="C34" s="146" t="str">
        <f>IF(SP_NORTE!Y37="","*",SP_NORTE!Y37)</f>
        <v>*</v>
      </c>
      <c r="D34" s="138" t="str">
        <f>IF(SP_NORTE!R37="","*",SP_NORTE!R37)</f>
        <v>SP NORTE</v>
      </c>
      <c r="E34" s="138" t="str">
        <f>IF(SP_NORTE!S37="","*",SP_NORTE!S37)</f>
        <v>ZCZ-ZTI</v>
      </c>
      <c r="F34" s="145">
        <f>IF(SP_NORTE!B37="","*",SP_NORTE!B37)</f>
        <v>46056</v>
      </c>
      <c r="G34" s="145" t="str">
        <f>IF(SP_NORTE!D37="","*",SP_NORTE!D37)</f>
        <v>JULIO (TF-648)</v>
      </c>
      <c r="H34" s="145" t="str">
        <f>IF(SP_NORTE!E37="","*",SP_NORTE!E37)</f>
        <v>PDM - AMV - MEIA CHAVE</v>
      </c>
      <c r="I34" s="145" t="str">
        <f>IF(SP_NORTE!G37="","*",SP_NORTE!G37)</f>
        <v>-</v>
      </c>
      <c r="J34" s="145" t="str">
        <f>IF(SP_NORTE!H37="","*",SP_NORTE!H37)</f>
        <v>-</v>
      </c>
      <c r="K34" s="138" t="str">
        <f>IF(SP_NORTE!L37="","*",SP_NORTE!L37)</f>
        <v>ZDG-ZTN</v>
      </c>
      <c r="L34" s="138" t="str">
        <f>IF(SP_NORTE!M37="","*",SP_NORTE!M37)</f>
        <v>ZDGPATN</v>
      </c>
      <c r="M34" s="139">
        <f>IF(SP_NORTE!I37="","*",SP_NORTE!I37)</f>
        <v>73</v>
      </c>
      <c r="N34" s="144">
        <f>IF(SP_NORTE!J37="","*",SP_NORTE!J37)</f>
        <v>54.8</v>
      </c>
      <c r="O34" s="144" t="str">
        <f>IF(SP_NORTE!K37="","*",SP_NORTE!K37)</f>
        <v>-</v>
      </c>
      <c r="P34" s="143">
        <f>IF(SP_NORTE!N37="","*",SP_NORTE!N37)</f>
        <v>0.375</v>
      </c>
      <c r="Q34" s="143">
        <f>IF(SP_NORTE!O37="","*",SP_NORTE!O37)</f>
        <v>8.3333333333333329E-2</v>
      </c>
      <c r="R34" s="145" t="str">
        <f>IF(SP_NORTE!P37="","*",CONCATENATE(SP_NORTE!P37," ",SP_NORTE!Q37))</f>
        <v>1 Nº DE PEÇAS</v>
      </c>
      <c r="S34" s="145" t="str">
        <f>IF(SP_NORTE!U37="","*",SP_NORTE!U37)</f>
        <v>Carlos Eduardo</v>
      </c>
      <c r="T34" s="145" t="str">
        <f>IF(SP_NORTE!V37="","*",SP_NORTE!V37)</f>
        <v>Troca de meia chave (ZDGPAT NORTE)</v>
      </c>
      <c r="U34" s="136" t="str">
        <f ca="1">_xlfn.XLOOKUP(G34&amp;$U$2,BS_CONTROLE[CHAVE],BS_CONTROLE[Quantidade_11],"-")</f>
        <v>-</v>
      </c>
      <c r="V34" s="136" t="str">
        <f ca="1">_xlfn.XLOOKUP(G34&amp;$V$2,BS_CONTROLE[CHAVE],BS_CONTROLE[Quantidade_11],"-")</f>
        <v>-</v>
      </c>
      <c r="W34" s="136" t="str">
        <f ca="1">_xlfn.XLOOKUP(G34&amp;$W$2,BS_CONTROLE[CHAVE],BS_CONTROLE[Quantidade_11],"-")</f>
        <v>-</v>
      </c>
    </row>
    <row r="35" spans="1:23" hidden="1">
      <c r="A35" s="146" t="str">
        <f>IF(SP_NORTE!X38="","*",SP_NORTE!X38)</f>
        <v>OPORTUNIDADE</v>
      </c>
      <c r="B35" s="146" t="str">
        <f>IF(SP_NORTE!W38="","*",SP_NORTE!W38)</f>
        <v>Oportunidade</v>
      </c>
      <c r="C35" s="146" t="str">
        <f>IF(SP_NORTE!Y38="","*",SP_NORTE!Y38)</f>
        <v>*</v>
      </c>
      <c r="D35" s="138" t="str">
        <f>IF(SP_NORTE!R38="","*",SP_NORTE!R38)</f>
        <v>SP NORTE</v>
      </c>
      <c r="E35" s="138" t="str">
        <f>IF(SP_NORTE!S38="","*",SP_NORTE!S38)</f>
        <v>ZCZ-ZTI</v>
      </c>
      <c r="F35" s="145">
        <f>IF(SP_NORTE!B38="","*",SP_NORTE!B38)</f>
        <v>46056</v>
      </c>
      <c r="G35" s="145" t="str">
        <f>IF(SP_NORTE!D38="","*",SP_NORTE!D38)</f>
        <v>E40</v>
      </c>
      <c r="H35" s="145" t="str">
        <f>IF(SP_NORTE!E38="","*",SP_NORTE!E38)</f>
        <v>DESLOCAMENTO</v>
      </c>
      <c r="I35" s="145" t="str">
        <f>IF(SP_NORTE!G38="","*",SP_NORTE!G38)</f>
        <v>ZMA2</v>
      </c>
      <c r="J35" s="145" t="str">
        <f>IF(SP_NORTE!H38="","*",SP_NORTE!H38)</f>
        <v>ZSD</v>
      </c>
      <c r="K35" s="138" t="str">
        <f>IF(SP_NORTE!L38="","*",SP_NORTE!L38)</f>
        <v>ZMA-ZSD</v>
      </c>
      <c r="L35" s="138" t="str">
        <f>IF(SP_NORTE!M38="","*",SP_NORTE!M38)</f>
        <v>ZMAZSD</v>
      </c>
      <c r="M35" s="139">
        <f>IF(SP_NORTE!I38="","*",SP_NORTE!I38)</f>
        <v>73</v>
      </c>
      <c r="N35" s="144">
        <f>IF(SP_NORTE!J38="","*",SP_NORTE!J38)</f>
        <v>42</v>
      </c>
      <c r="O35" s="144">
        <f>IF(SP_NORTE!K38="","*",SP_NORTE!K38)</f>
        <v>115</v>
      </c>
      <c r="P35" s="143">
        <f>IF(SP_NORTE!N38="","*",SP_NORTE!N38)</f>
        <v>0.39583333333333331</v>
      </c>
      <c r="Q35" s="143">
        <f>IF(SP_NORTE!O38="","*",SP_NORTE!O38)</f>
        <v>4.1666666666666664E-2</v>
      </c>
      <c r="R35" s="145" t="str">
        <f>IF(SP_NORTE!P38="","*",CONCATENATE(SP_NORTE!P38," ",SP_NORTE!Q38))</f>
        <v>1 BINÁRIO</v>
      </c>
      <c r="S35" s="145" t="str">
        <f>IF(SP_NORTE!U38="","*",SP_NORTE!U38)</f>
        <v xml:space="preserve">Douglas </v>
      </c>
      <c r="T35" s="145" t="str">
        <f>IF(SP_NORTE!V38="","*",SP_NORTE!V38)</f>
        <v>Deslocamento de ZMA-ZVP</v>
      </c>
      <c r="U35" s="136" t="str">
        <f ca="1">_xlfn.XLOOKUP(G35&amp;$U$2,BS_CONTROLE[CHAVE],BS_CONTROLE[Quantidade_11],"-")</f>
        <v>-</v>
      </c>
      <c r="V35" s="136" t="str">
        <f ca="1">_xlfn.XLOOKUP(G35&amp;$V$2,BS_CONTROLE[CHAVE],BS_CONTROLE[Quantidade_11],"-")</f>
        <v>-</v>
      </c>
      <c r="W35" s="136" t="str">
        <f ca="1">_xlfn.XLOOKUP(G35&amp;$W$2,BS_CONTROLE[CHAVE],BS_CONTROLE[Quantidade_11],"-")</f>
        <v>-</v>
      </c>
    </row>
    <row r="36" spans="1:23" hidden="1">
      <c r="A36" s="146" t="str">
        <f>IF(SP_NORTE!X39="","*",SP_NORTE!X39)</f>
        <v>OPORTUNIDADE</v>
      </c>
      <c r="B36" s="146" t="str">
        <f>IF(SP_NORTE!W39="","*",SP_NORTE!W39)</f>
        <v>Oportunidade</v>
      </c>
      <c r="C36" s="146" t="str">
        <f>IF(SP_NORTE!Y39="","*",SP_NORTE!Y39)</f>
        <v>*</v>
      </c>
      <c r="D36" s="138" t="str">
        <f>IF(SP_NORTE!R39="","*",SP_NORTE!R39)</f>
        <v>SP NORTE</v>
      </c>
      <c r="E36" s="138" t="str">
        <f>IF(SP_NORTE!S39="","*",SP_NORTE!S39)</f>
        <v>ZCZ-ZTI</v>
      </c>
      <c r="F36" s="145">
        <f>IF(SP_NORTE!B39="","*",SP_NORTE!B39)</f>
        <v>46056</v>
      </c>
      <c r="G36" s="145" t="str">
        <f>IF(SP_NORTE!D39="","*",SP_NORTE!D39)</f>
        <v>W92</v>
      </c>
      <c r="H36" s="145" t="str">
        <f>IF(SP_NORTE!E39="","*",SP_NORTE!E39)</f>
        <v>PDM - DESCARGA - DORMENTE</v>
      </c>
      <c r="I36" s="145" t="str">
        <f>IF(SP_NORTE!G39="","*",SP_NORTE!G39)</f>
        <v>ZAR2</v>
      </c>
      <c r="J36" s="145" t="str">
        <f>IF(SP_NORTE!H39="","*",SP_NORTE!H39)</f>
        <v>ZAR2</v>
      </c>
      <c r="K36" s="138" t="str">
        <f>IF(SP_NORTE!L39="","*",SP_NORTE!L39)</f>
        <v>ZZR-ZDZ</v>
      </c>
      <c r="L36" s="138" t="str">
        <f>IF(SP_NORTE!M39="","*",SP_NORTE!M39)</f>
        <v>K14K18</v>
      </c>
      <c r="M36" s="139">
        <f>IF(SP_NORTE!I39="","*",SP_NORTE!I39)</f>
        <v>73</v>
      </c>
      <c r="N36" s="144">
        <f>IF(SP_NORTE!J39="","*",SP_NORTE!J39)</f>
        <v>16</v>
      </c>
      <c r="O36" s="144">
        <f>IF(SP_NORTE!K39="","*",SP_NORTE!K39)</f>
        <v>18</v>
      </c>
      <c r="P36" s="143">
        <f>IF(SP_NORTE!N39="","*",SP_NORTE!N39)</f>
        <v>0.35416666666666669</v>
      </c>
      <c r="Q36" s="143">
        <f>IF(SP_NORTE!O39="","*",SP_NORTE!O39)</f>
        <v>0.125</v>
      </c>
      <c r="R36" s="145" t="str">
        <f>IF(SP_NORTE!P39="","*",CONCATENATE(SP_NORTE!P39," ",SP_NORTE!Q39))</f>
        <v>1000 Nº DE DORMENTES</v>
      </c>
      <c r="S36" s="145" t="str">
        <f>IF(SP_NORTE!U39="","*",SP_NORTE!U39)</f>
        <v>Gabriel</v>
      </c>
      <c r="T36" s="145" t="str">
        <f>IF(SP_NORTE!V39="","*",SP_NORTE!V39)</f>
        <v>Descarga de dormentes km 16+000 ao km 16+000 em K14K18 600 dor. 01h30 + descarga no km 34+000 400 dor. K30K36 01:30</v>
      </c>
      <c r="U36" s="136" t="str">
        <f ca="1">_xlfn.XLOOKUP(G36&amp;$U$2,BS_CONTROLE[CHAVE],BS_CONTROLE[Quantidade_11],"-")</f>
        <v>-</v>
      </c>
      <c r="V36" s="136" t="str">
        <f ca="1">_xlfn.XLOOKUP(G36&amp;$V$2,BS_CONTROLE[CHAVE],BS_CONTROLE[Quantidade_11],"-")</f>
        <v>-</v>
      </c>
      <c r="W36" s="136" t="str">
        <f ca="1">_xlfn.XLOOKUP(G36&amp;$W$2,BS_CONTROLE[CHAVE],BS_CONTROLE[Quantidade_11],"-")</f>
        <v>-</v>
      </c>
    </row>
    <row r="37" spans="1:23" hidden="1">
      <c r="A37" s="146" t="str">
        <f>IF(SP_NORTE!X40="","*",SP_NORTE!X40)</f>
        <v>OPORTUNIDADE</v>
      </c>
      <c r="B37" s="146" t="str">
        <f>IF(SP_NORTE!W40="","*",SP_NORTE!W40)</f>
        <v>Oportunidade</v>
      </c>
      <c r="C37" s="146" t="str">
        <f>IF(SP_NORTE!Y40="","*",SP_NORTE!Y40)</f>
        <v>*</v>
      </c>
      <c r="D37" s="138" t="str">
        <f>IF(SP_NORTE!R40="","*",SP_NORTE!R40)</f>
        <v>SP NORTE</v>
      </c>
      <c r="E37" s="138" t="str">
        <f>IF(SP_NORTE!S40="","*",SP_NORTE!S40)</f>
        <v>ZCZ-ZTI</v>
      </c>
      <c r="F37" s="145">
        <f>IF(SP_NORTE!B40="","*",SP_NORTE!B40)</f>
        <v>46056</v>
      </c>
      <c r="G37" s="145" t="str">
        <f>IF(SP_NORTE!D40="","*",SP_NORTE!D40)</f>
        <v>ANTÔNIO (TP-713)</v>
      </c>
      <c r="H37" s="145" t="str">
        <f>IF(SP_NORTE!E40="","*",SP_NORTE!E40)</f>
        <v>PDM - SOLDA</v>
      </c>
      <c r="I37" s="145" t="str">
        <f>IF(SP_NORTE!G40="","*",SP_NORTE!G40)</f>
        <v>-</v>
      </c>
      <c r="J37" s="145" t="str">
        <f>IF(SP_NORTE!H40="","*",SP_NORTE!H40)</f>
        <v>-</v>
      </c>
      <c r="K37" s="138" t="str">
        <f>IF(SP_NORTE!L40="","*",SP_NORTE!L40)</f>
        <v>ZZR-ZDZ</v>
      </c>
      <c r="L37" s="138" t="str">
        <f>IF(SP_NORTE!M40="","*",SP_NORTE!M40)</f>
        <v>K14K18</v>
      </c>
      <c r="M37" s="139">
        <f>IF(SP_NORTE!I40="","*",SP_NORTE!I40)</f>
        <v>73</v>
      </c>
      <c r="N37" s="144">
        <f>IF(SP_NORTE!J40="","*",SP_NORTE!J40)</f>
        <v>15.6</v>
      </c>
      <c r="O37" s="144" t="str">
        <f>IF(SP_NORTE!K40="","*",SP_NORTE!K40)</f>
        <v>-</v>
      </c>
      <c r="P37" s="143">
        <f>IF(SP_NORTE!N40="","*",SP_NORTE!N40)</f>
        <v>0.375</v>
      </c>
      <c r="Q37" s="143">
        <f>IF(SP_NORTE!O40="","*",SP_NORTE!O40)</f>
        <v>6.25E-2</v>
      </c>
      <c r="R37" s="145" t="str">
        <f>IF(SP_NORTE!P40="","*",CONCATENATE(SP_NORTE!P40," ",SP_NORTE!Q40))</f>
        <v>1 Nº DE SOLDA</v>
      </c>
      <c r="S37" s="145" t="str">
        <f>IF(SP_NORTE!U40="","*",SP_NORTE!U40)</f>
        <v>CArlos Eduardo</v>
      </c>
      <c r="T37" s="145" t="str">
        <f>IF(SP_NORTE!V40="","*",SP_NORTE!V40)</f>
        <v>execução de solda - Condicionado à temperatura</v>
      </c>
      <c r="U37" s="136" t="str">
        <f ca="1">_xlfn.XLOOKUP(G37&amp;$U$2,BS_CONTROLE[CHAVE],BS_CONTROLE[Quantidade_11],"-")</f>
        <v>-</v>
      </c>
      <c r="V37" s="136" t="str">
        <f ca="1">_xlfn.XLOOKUP(G37&amp;$V$2,BS_CONTROLE[CHAVE],BS_CONTROLE[Quantidade_11],"-")</f>
        <v>-</v>
      </c>
      <c r="W37" s="136" t="str">
        <f ca="1">_xlfn.XLOOKUP(G37&amp;$W$2,BS_CONTROLE[CHAVE],BS_CONTROLE[Quantidade_11],"-")</f>
        <v>-</v>
      </c>
    </row>
    <row r="38" spans="1:23" hidden="1">
      <c r="A38" s="146" t="str">
        <f>IF(SP_NORTE!X41="","*",SP_NORTE!X41)</f>
        <v>*</v>
      </c>
      <c r="B38" s="146" t="str">
        <f>IF(SP_NORTE!W41="","*",SP_NORTE!W41)</f>
        <v>Oportunidade</v>
      </c>
      <c r="C38" s="146" t="str">
        <f>IF(SP_NORTE!Y41="","*",SP_NORTE!Y41)</f>
        <v>*</v>
      </c>
      <c r="D38" s="138" t="str">
        <f>IF(SP_NORTE!R41="","*",SP_NORTE!R41)</f>
        <v>SP NORTE</v>
      </c>
      <c r="E38" s="138" t="str">
        <f>IF(SP_NORTE!S41="","*",SP_NORTE!S41)</f>
        <v>ZCZ-ZTI</v>
      </c>
      <c r="F38" s="145" t="str">
        <f>IF(SP_NORTE!B41="","*",SP_NORTE!B41)</f>
        <v>*</v>
      </c>
      <c r="G38" s="145" t="str">
        <f>IF(SP_NORTE!D41="","*",SP_NORTE!D41)</f>
        <v>W99</v>
      </c>
      <c r="H38" s="145" t="str">
        <f>IF(SP_NORTE!E41="","*",SP_NORTE!E41)</f>
        <v>DESLOCAMENTO</v>
      </c>
      <c r="I38" s="145" t="str">
        <f>IF(SP_NORTE!G41="","*",SP_NORTE!G41)</f>
        <v>ZTO2</v>
      </c>
      <c r="J38" s="145" t="str">
        <f>IF(SP_NORTE!H41="","*",SP_NORTE!H41)</f>
        <v>ZMA</v>
      </c>
      <c r="K38" s="138" t="str">
        <f>IF(SP_NORTE!L41="","*",SP_NORTE!L41)</f>
        <v>ZTO-ZMA</v>
      </c>
      <c r="L38" s="138" t="str">
        <f>IF(SP_NORTE!M41="","*",SP_NORTE!M41)</f>
        <v>ZTOZMA</v>
      </c>
      <c r="M38" s="139">
        <f>IF(SP_NORTE!I41="","*",SP_NORTE!I41)</f>
        <v>73</v>
      </c>
      <c r="N38" s="144">
        <f>IF(SP_NORTE!J41="","*",SP_NORTE!J41)</f>
        <v>7</v>
      </c>
      <c r="O38" s="144">
        <f>IF(SP_NORTE!K41="","*",SP_NORTE!K41)</f>
        <v>42</v>
      </c>
      <c r="P38" s="143">
        <f>IF(SP_NORTE!N41="","*",SP_NORTE!N41)</f>
        <v>0.375</v>
      </c>
      <c r="Q38" s="143">
        <f>IF(SP_NORTE!O41="","*",SP_NORTE!O41)</f>
        <v>4.1666666666666664E-2</v>
      </c>
      <c r="R38" s="145" t="str">
        <f>IF(SP_NORTE!P41="","*",CONCATENATE(SP_NORTE!P41," ",SP_NORTE!Q41))</f>
        <v>1 BINÁRIO</v>
      </c>
      <c r="S38" s="145" t="str">
        <f>IF(SP_NORTE!U41="","*",SP_NORTE!U41)</f>
        <v>Luiz Granado</v>
      </c>
      <c r="T38" s="145" t="str">
        <f>IF(SP_NORTE!V41="","*",SP_NORTE!V41)</f>
        <v>Deslocamento ZTO-ZMA, so vai sair caso o trilheiro sai de ZMA linha3</v>
      </c>
      <c r="U38" s="136" t="str">
        <f ca="1">_xlfn.XLOOKUP(G38&amp;$U$2,BS_CONTROLE[CHAVE],BS_CONTROLE[Quantidade_11],"-")</f>
        <v>-</v>
      </c>
      <c r="V38" s="136" t="str">
        <f ca="1">_xlfn.XLOOKUP(G38&amp;$V$2,BS_CONTROLE[CHAVE],BS_CONTROLE[Quantidade_11],"-")</f>
        <v>-</v>
      </c>
      <c r="W38" s="136">
        <f ca="1">_xlfn.XLOOKUP(G38&amp;$W$2,BS_CONTROLE[CHAVE],BS_CONTROLE[Quantidade_11],"-")</f>
        <v>1</v>
      </c>
    </row>
    <row r="39" spans="1:23" hidden="1">
      <c r="A39" s="146" t="str">
        <f>IF(SP_NORTE!X42="","*",SP_NORTE!X42)</f>
        <v>OPORTUNIDADE</v>
      </c>
      <c r="B39" s="146" t="str">
        <f>IF(SP_NORTE!W42="","*",SP_NORTE!W42)</f>
        <v>Oportunidade</v>
      </c>
      <c r="C39" s="146" t="str">
        <f>IF(SP_NORTE!Y42="","*",SP_NORTE!Y42)</f>
        <v>*</v>
      </c>
      <c r="D39" s="138" t="str">
        <f>IF(SP_NORTE!R42="","*",SP_NORTE!R42)</f>
        <v>SP NORTE</v>
      </c>
      <c r="E39" s="138" t="str">
        <f>IF(SP_NORTE!S42="","*",SP_NORTE!S42)</f>
        <v>ZCZ-ZTI</v>
      </c>
      <c r="F39" s="145">
        <f>IF(SP_NORTE!B42="","*",SP_NORTE!B42)</f>
        <v>46056</v>
      </c>
      <c r="G39" s="145" t="str">
        <f>IF(SP_NORTE!D42="","*",SP_NORTE!D42)</f>
        <v>W97</v>
      </c>
      <c r="H39" s="145" t="str">
        <f>IF(SP_NORTE!E42="","*",SP_NORTE!E42)</f>
        <v>DESLOCAMENTO</v>
      </c>
      <c r="I39" s="145" t="str">
        <f>IF(SP_NORTE!G42="","*",SP_NORTE!G42)</f>
        <v>ZTO2</v>
      </c>
      <c r="J39" s="145" t="str">
        <f>IF(SP_NORTE!H42="","*",SP_NORTE!H42)</f>
        <v>ZEM</v>
      </c>
      <c r="K39" s="138" t="str">
        <f>IF(SP_NORTE!L42="","*",SP_NORTE!L42)</f>
        <v>ZTO-ZEM</v>
      </c>
      <c r="L39" s="138" t="str">
        <f>IF(SP_NORTE!M42="","*",SP_NORTE!M42)</f>
        <v>ZTOZEM</v>
      </c>
      <c r="M39" s="139">
        <f>IF(SP_NORTE!I42="","*",SP_NORTE!I42)</f>
        <v>73</v>
      </c>
      <c r="N39" s="144">
        <f>IF(SP_NORTE!J42="","*",SP_NORTE!J42)</f>
        <v>7</v>
      </c>
      <c r="O39" s="144" t="str">
        <f>IF(SP_NORTE!K42="","*",SP_NORTE!K42)</f>
        <v>-</v>
      </c>
      <c r="P39" s="143">
        <f>IF(SP_NORTE!N42="","*",SP_NORTE!N42)</f>
        <v>0.375</v>
      </c>
      <c r="Q39" s="143">
        <f>IF(SP_NORTE!O42="","*",SP_NORTE!O42)</f>
        <v>4.1666666666666664E-2</v>
      </c>
      <c r="R39" s="145" t="str">
        <f>IF(SP_NORTE!P42="","*",CONCATENATE(SP_NORTE!P42," ",SP_NORTE!Q42))</f>
        <v>1 BINÁRIO</v>
      </c>
      <c r="S39" s="145" t="str">
        <f>IF(SP_NORTE!U42="","*",SP_NORTE!U42)</f>
        <v>Guilherme</v>
      </c>
      <c r="T39" s="145" t="str">
        <f>IF(SP_NORTE!V42="","*",SP_NORTE!V42)</f>
        <v>Deslocamento de ZTO-ZEM</v>
      </c>
      <c r="U39" s="136" t="str">
        <f ca="1">_xlfn.XLOOKUP(G39&amp;$U$2,BS_CONTROLE[CHAVE],BS_CONTROLE[Quantidade_11],"-")</f>
        <v>-</v>
      </c>
      <c r="V39" s="136" t="str">
        <f ca="1">_xlfn.XLOOKUP(G39&amp;$V$2,BS_CONTROLE[CHAVE],BS_CONTROLE[Quantidade_11],"-")</f>
        <v>-</v>
      </c>
      <c r="W39" s="136" t="str">
        <f ca="1">_xlfn.XLOOKUP(G39&amp;$W$2,BS_CONTROLE[CHAVE],BS_CONTROLE[Quantidade_11],"-")</f>
        <v>-</v>
      </c>
    </row>
    <row r="40" spans="1:23" hidden="1">
      <c r="A40" s="146" t="str">
        <f>IF(SP_NORTE!X43="","*",SP_NORTE!X43)</f>
        <v>OPORTUNIDADE</v>
      </c>
      <c r="B40" s="146" t="str">
        <f>IF(SP_NORTE!W43="","*",SP_NORTE!W43)</f>
        <v>Oportunidade</v>
      </c>
      <c r="C40" s="146" t="str">
        <f>IF(SP_NORTE!Y43="","*",SP_NORTE!Y43)</f>
        <v>*</v>
      </c>
      <c r="D40" s="138" t="str">
        <f>IF(SP_NORTE!R43="","*",SP_NORTE!R43)</f>
        <v>SP NORTE</v>
      </c>
      <c r="E40" s="138" t="str">
        <f>IF(SP_NORTE!S43="","*",SP_NORTE!S43)</f>
        <v>ZRX-ZTI</v>
      </c>
      <c r="F40" s="145">
        <f>IF(SP_NORTE!B43="","*",SP_NORTE!B43)</f>
        <v>46056</v>
      </c>
      <c r="G40" s="145" t="str">
        <f>IF(SP_NORTE!D43="","*",SP_NORTE!D43)</f>
        <v>V83</v>
      </c>
      <c r="H40" s="145" t="str">
        <f>IF(SP_NORTE!E43="","*",SP_NORTE!E43)</f>
        <v>MECANIZAÇÃO - SOCADORA</v>
      </c>
      <c r="I40" s="145" t="str">
        <f>IF(SP_NORTE!G43="","*",SP_NORTE!G43)</f>
        <v>ZIQ2</v>
      </c>
      <c r="J40" s="145" t="str">
        <f>IF(SP_NORTE!H43="","*",SP_NORTE!H43)</f>
        <v>ZIQ</v>
      </c>
      <c r="K40" s="138" t="str">
        <f>IF(SP_NORTE!L43="","*",SP_NORTE!L43)</f>
        <v>ZRQ-ZQX</v>
      </c>
      <c r="L40" s="138" t="str">
        <f>IF(SP_NORTE!M43="","*",SP_NORTE!M43)</f>
        <v>139ZQX1</v>
      </c>
      <c r="M40" s="139">
        <f>IF(SP_NORTE!I43="","*",SP_NORTE!I43)</f>
        <v>70</v>
      </c>
      <c r="N40" s="144">
        <f>IF(SP_NORTE!J43="","*",SP_NORTE!J43)</f>
        <v>139.30000000000001</v>
      </c>
      <c r="O40" s="144">
        <f>IF(SP_NORTE!K43="","*",SP_NORTE!K43)</f>
        <v>139</v>
      </c>
      <c r="P40" s="143">
        <f>IF(SP_NORTE!N43="","*",SP_NORTE!N43)</f>
        <v>0.35416666666666669</v>
      </c>
      <c r="Q40" s="143">
        <f>IF(SP_NORTE!O43="","*",SP_NORTE!O43)</f>
        <v>8.3333333333333329E-2</v>
      </c>
      <c r="R40" s="145" t="str">
        <f>IF(SP_NORTE!P43="","*",CONCATENATE(SP_NORTE!P43," ",SP_NORTE!Q43))</f>
        <v>300 M</v>
      </c>
      <c r="S40" s="145" t="str">
        <f>IF(SP_NORTE!U43="","*",SP_NORTE!U43)</f>
        <v>Antonioni</v>
      </c>
      <c r="T40" s="145" t="str">
        <f>IF(SP_NORTE!V43="","*",SP_NORTE!V43)</f>
        <v xml:space="preserve">Socadora Mecanizada </v>
      </c>
      <c r="U40" s="136">
        <f ca="1">_xlfn.XLOOKUP(G40&amp;$U$2,BS_CONTROLE[CHAVE],BS_CONTROLE[Quantidade_11],"-")</f>
        <v>500</v>
      </c>
      <c r="V40" s="136">
        <f ca="1">_xlfn.XLOOKUP(G40&amp;$V$2,BS_CONTROLE[CHAVE],BS_CONTROLE[Quantidade_11],"-")</f>
        <v>800</v>
      </c>
      <c r="W40" s="136">
        <f ca="1">_xlfn.XLOOKUP(G40&amp;$W$2,BS_CONTROLE[CHAVE],BS_CONTROLE[Quantidade_11],"-")</f>
        <v>0</v>
      </c>
    </row>
    <row r="41" spans="1:23" hidden="1">
      <c r="A41" s="146" t="str">
        <f>IF(SP_NORTE!X44="","*",SP_NORTE!X44)</f>
        <v>*</v>
      </c>
      <c r="B41" s="146" t="str">
        <f>IF(SP_NORTE!W44="","*",SP_NORTE!W44)</f>
        <v>*</v>
      </c>
      <c r="C41" s="146" t="str">
        <f>IF(SP_NORTE!Y44="","*",SP_NORTE!Y44)</f>
        <v>*</v>
      </c>
      <c r="D41" s="138" t="str">
        <f>IF(SP_NORTE!R44="","*",SP_NORTE!R44)</f>
        <v>-</v>
      </c>
      <c r="E41" s="138" t="str">
        <f>IF(SP_NORTE!S44="","*",SP_NORTE!S44)</f>
        <v>-</v>
      </c>
      <c r="F41" s="145" t="str">
        <f>IF(SP_NORTE!B44="","*",SP_NORTE!B44)</f>
        <v>*</v>
      </c>
      <c r="G41" s="145" t="str">
        <f>IF(SP_NORTE!D44="","*",SP_NORTE!D44)</f>
        <v>*</v>
      </c>
      <c r="H41" s="145" t="str">
        <f>IF(SP_NORTE!E44="","*",SP_NORTE!E44)</f>
        <v>*</v>
      </c>
      <c r="I41" s="145" t="str">
        <f>IF(SP_NORTE!G44="","*",SP_NORTE!G44)</f>
        <v>*</v>
      </c>
      <c r="J41" s="145" t="str">
        <f>IF(SP_NORTE!H44="","*",SP_NORTE!H44)</f>
        <v>*</v>
      </c>
      <c r="K41" s="138" t="str">
        <f>IF(SP_NORTE!L44="","*",SP_NORTE!L44)</f>
        <v>-</v>
      </c>
      <c r="L41" s="138" t="str">
        <f>IF(SP_NORTE!M44="","*",SP_NORTE!M44)</f>
        <v>-</v>
      </c>
      <c r="M41" s="139" t="str">
        <f>IF(SP_NORTE!I44="","*",SP_NORTE!I44)</f>
        <v>*</v>
      </c>
      <c r="N41" s="144" t="str">
        <f>IF(SP_NORTE!J44="","*",SP_NORTE!J44)</f>
        <v>*</v>
      </c>
      <c r="O41" s="144" t="str">
        <f>IF(SP_NORTE!K44="","*",SP_NORTE!K44)</f>
        <v>*</v>
      </c>
      <c r="P41" s="143" t="str">
        <f>IF(SP_NORTE!N44="","*",SP_NORTE!N44)</f>
        <v>*</v>
      </c>
      <c r="Q41" s="143" t="str">
        <f>IF(SP_NORTE!O44="","*",SP_NORTE!O44)</f>
        <v>*</v>
      </c>
      <c r="R41" s="145" t="str">
        <f>IF(SP_NORTE!P44="","*",CONCATENATE(SP_NORTE!P44," ",SP_NORTE!Q44))</f>
        <v>*</v>
      </c>
      <c r="S41" s="145" t="str">
        <f>IF(SP_NORTE!U44="","*",SP_NORTE!U44)</f>
        <v>*</v>
      </c>
      <c r="T41" s="145" t="str">
        <f>IF(SP_NORTE!V44="","*",SP_NORTE!V44)</f>
        <v>*</v>
      </c>
      <c r="U41" s="136" t="str">
        <f ca="1">_xlfn.XLOOKUP(G41&amp;$U$2,BS_CONTROLE[CHAVE],BS_CONTROLE[Quantidade_11],"-")</f>
        <v>-</v>
      </c>
      <c r="V41" s="136" t="str">
        <f ca="1">_xlfn.XLOOKUP(G41&amp;$V$2,BS_CONTROLE[CHAVE],BS_CONTROLE[Quantidade_11],"-")</f>
        <v>-</v>
      </c>
      <c r="W41" s="136" t="str">
        <f ca="1">_xlfn.XLOOKUP(G41&amp;$W$2,BS_CONTROLE[CHAVE],BS_CONTROLE[Quantidade_11],"-")</f>
        <v>-</v>
      </c>
    </row>
    <row r="42" spans="1:23" hidden="1">
      <c r="A42" s="146" t="str">
        <f>IF(SP_NORTE!X45="","*",SP_NORTE!X45)</f>
        <v>*</v>
      </c>
      <c r="B42" s="146" t="str">
        <f>IF(SP_NORTE!W45="","*",SP_NORTE!W45)</f>
        <v>*</v>
      </c>
      <c r="C42" s="146" t="str">
        <f>IF(SP_NORTE!Y45="","*",SP_NORTE!Y45)</f>
        <v>*</v>
      </c>
      <c r="D42" s="138" t="str">
        <f>IF(SP_NORTE!R45="","*",SP_NORTE!R45)</f>
        <v>-</v>
      </c>
      <c r="E42" s="138" t="str">
        <f>IF(SP_NORTE!S45="","*",SP_NORTE!S45)</f>
        <v>-</v>
      </c>
      <c r="F42" s="145" t="str">
        <f>IF(SP_NORTE!B45="","*",SP_NORTE!B45)</f>
        <v>*</v>
      </c>
      <c r="G42" s="145" t="str">
        <f>IF(SP_NORTE!D45="","*",SP_NORTE!D45)</f>
        <v>*</v>
      </c>
      <c r="H42" s="145" t="str">
        <f>IF(SP_NORTE!E45="","*",SP_NORTE!E45)</f>
        <v>*</v>
      </c>
      <c r="I42" s="145" t="str">
        <f>IF(SP_NORTE!G45="","*",SP_NORTE!G45)</f>
        <v>*</v>
      </c>
      <c r="J42" s="145" t="str">
        <f>IF(SP_NORTE!H45="","*",SP_NORTE!H45)</f>
        <v>*</v>
      </c>
      <c r="K42" s="138" t="str">
        <f>IF(SP_NORTE!L45="","*",SP_NORTE!L45)</f>
        <v>-</v>
      </c>
      <c r="L42" s="138" t="str">
        <f>IF(SP_NORTE!M45="","*",SP_NORTE!M45)</f>
        <v>-</v>
      </c>
      <c r="M42" s="139" t="str">
        <f>IF(SP_NORTE!I45="","*",SP_NORTE!I45)</f>
        <v>*</v>
      </c>
      <c r="N42" s="144" t="str">
        <f>IF(SP_NORTE!J45="","*",SP_NORTE!J45)</f>
        <v>*</v>
      </c>
      <c r="O42" s="144" t="str">
        <f>IF(SP_NORTE!K45="","*",SP_NORTE!K45)</f>
        <v>*</v>
      </c>
      <c r="P42" s="143" t="str">
        <f>IF(SP_NORTE!N45="","*",SP_NORTE!N45)</f>
        <v>*</v>
      </c>
      <c r="Q42" s="143" t="str">
        <f>IF(SP_NORTE!O45="","*",SP_NORTE!O45)</f>
        <v>*</v>
      </c>
      <c r="R42" s="145" t="str">
        <f>IF(SP_NORTE!P45="","*",CONCATENATE(SP_NORTE!P45," ",SP_NORTE!Q45))</f>
        <v>*</v>
      </c>
      <c r="S42" s="145" t="str">
        <f>IF(SP_NORTE!U45="","*",SP_NORTE!U45)</f>
        <v>*</v>
      </c>
      <c r="T42" s="145" t="str">
        <f>IF(SP_NORTE!V45="","*",SP_NORTE!V45)</f>
        <v>*</v>
      </c>
      <c r="U42" s="136" t="str">
        <f ca="1">_xlfn.XLOOKUP(G42&amp;$U$2,BS_CONTROLE[CHAVE],BS_CONTROLE[Quantidade_11],"-")</f>
        <v>-</v>
      </c>
      <c r="V42" s="136" t="str">
        <f ca="1">_xlfn.XLOOKUP(G42&amp;$V$2,BS_CONTROLE[CHAVE],BS_CONTROLE[Quantidade_11],"-")</f>
        <v>-</v>
      </c>
      <c r="W42" s="136" t="str">
        <f ca="1">_xlfn.XLOOKUP(G42&amp;$W$2,BS_CONTROLE[CHAVE],BS_CONTROLE[Quantidade_11],"-")</f>
        <v>-</v>
      </c>
    </row>
    <row r="43" spans="1:23" hidden="1">
      <c r="A43" s="146" t="str">
        <f>IF(SP_NORTE!X46="","*",SP_NORTE!X46)</f>
        <v>OPORTUNIDADE</v>
      </c>
      <c r="B43" s="146" t="str">
        <f>IF(SP_NORTE!W46="","*",SP_NORTE!W46)</f>
        <v>Oportunidade</v>
      </c>
      <c r="C43" s="146" t="str">
        <f>IF(SP_NORTE!Y46="","*",SP_NORTE!Y46)</f>
        <v>*</v>
      </c>
      <c r="D43" s="138" t="str">
        <f>IF(SP_NORTE!R46="","*",SP_NORTE!R46)</f>
        <v>SP NORTE</v>
      </c>
      <c r="E43" s="138" t="str">
        <f>IF(SP_NORTE!S46="","*",SP_NORTE!S46)</f>
        <v>TMI-ZEB</v>
      </c>
      <c r="F43" s="145">
        <f>IF(SP_NORTE!B46="","*",SP_NORTE!B46)</f>
        <v>46057</v>
      </c>
      <c r="G43" s="145" t="str">
        <f>IF(SP_NORTE!D46="","*",SP_NORTE!D46)</f>
        <v>W57</v>
      </c>
      <c r="H43" s="145" t="str">
        <f>IF(SP_NORTE!E46="","*",SP_NORTE!E46)</f>
        <v>RECOLHIMENTO DE MATERIAL</v>
      </c>
      <c r="I43" s="145" t="str">
        <f>IF(SP_NORTE!G46="","*",SP_NORTE!G46)</f>
        <v>ZJA2</v>
      </c>
      <c r="J43" s="145" t="str">
        <f>IF(SP_NORTE!H46="","*",SP_NORTE!H46)</f>
        <v>ZJA2</v>
      </c>
      <c r="K43" s="138" t="str">
        <f>IF(SP_NORTE!L46="","*",SP_NORTE!L46)</f>
        <v>ZJA-ZUR</v>
      </c>
      <c r="L43" s="138" t="str">
        <f>IF(SP_NORTE!M46="","*",SP_NORTE!M46)</f>
        <v>ZJA-ZUR</v>
      </c>
      <c r="M43" s="139">
        <f>IF(SP_NORTE!I46="","*",SP_NORTE!I46)</f>
        <v>73</v>
      </c>
      <c r="N43" s="144">
        <f>IF(SP_NORTE!J46="","*",SP_NORTE!J46)</f>
        <v>379</v>
      </c>
      <c r="O43" s="144">
        <f>IF(SP_NORTE!K46="","*",SP_NORTE!K46)</f>
        <v>375</v>
      </c>
      <c r="P43" s="143">
        <f>IF(SP_NORTE!N46="","*",SP_NORTE!N46)</f>
        <v>0.375</v>
      </c>
      <c r="Q43" s="143">
        <f>IF(SP_NORTE!O46="","*",SP_NORTE!O46)</f>
        <v>8.3333333333333329E-2</v>
      </c>
      <c r="R43" s="145" t="str">
        <f>IF(SP_NORTE!P46="","*",CONCATENATE(SP_NORTE!P46," ",SP_NORTE!Q46))</f>
        <v>700 BINÁRIO</v>
      </c>
      <c r="S43" s="145" t="str">
        <f>IF(SP_NORTE!U46="","*",SP_NORTE!U46)</f>
        <v xml:space="preserve">Ronaldo </v>
      </c>
      <c r="T43" s="145" t="str">
        <f>IF(SP_NORTE!V46="","*",SP_NORTE!V46)</f>
        <v>Recolhimento de dormentes inservÍveis</v>
      </c>
      <c r="U43" s="136" t="str">
        <f ca="1">_xlfn.XLOOKUP(G43&amp;$U$2,BS_CONTROLE[CHAVE],BS_CONTROLE[Quantidade_11],"-")</f>
        <v>-</v>
      </c>
      <c r="V43" s="136">
        <f ca="1">_xlfn.XLOOKUP(G43&amp;$V$2,BS_CONTROLE[CHAVE],BS_CONTROLE[Quantidade_11],"-")</f>
        <v>966</v>
      </c>
      <c r="W43" s="136">
        <f ca="1">_xlfn.XLOOKUP(G43&amp;$W$2,BS_CONTROLE[CHAVE],BS_CONTROLE[Quantidade_11],"-")</f>
        <v>0</v>
      </c>
    </row>
    <row r="44" spans="1:23" hidden="1">
      <c r="A44" s="146" t="str">
        <f>IF(SP_NORTE!X47="","*",SP_NORTE!X47)</f>
        <v>OPORTUNIDADE</v>
      </c>
      <c r="B44" s="146" t="str">
        <f>IF(SP_NORTE!W47="","*",SP_NORTE!W47)</f>
        <v>Oportunidade</v>
      </c>
      <c r="C44" s="146" t="str">
        <f>IF(SP_NORTE!Y47="","*",SP_NORTE!Y47)</f>
        <v>*</v>
      </c>
      <c r="D44" s="138" t="str">
        <f>IF(SP_NORTE!R47="","*",SP_NORTE!R47)</f>
        <v>SP NORTE</v>
      </c>
      <c r="E44" s="138" t="str">
        <f>IF(SP_NORTE!S47="","*",SP_NORTE!S47)</f>
        <v>TMI-ZEB</v>
      </c>
      <c r="F44" s="145">
        <f>IF(SP_NORTE!B47="","*",SP_NORTE!B47)</f>
        <v>46057</v>
      </c>
      <c r="G44" s="145" t="str">
        <f>IF(SP_NORTE!D47="","*",SP_NORTE!D47)</f>
        <v>A63</v>
      </c>
      <c r="H44" s="145" t="str">
        <f>IF(SP_NORTE!E47="","*",SP_NORTE!E47)</f>
        <v>INSPEÇÃO AUTO DE LINHA</v>
      </c>
      <c r="I44" s="145" t="str">
        <f>IF(SP_NORTE!G47="","*",SP_NORTE!G47)</f>
        <v>ZVP2</v>
      </c>
      <c r="J44" s="145" t="str">
        <f>IF(SP_NORTE!H47="","*",SP_NORTE!H47)</f>
        <v>ZRU</v>
      </c>
      <c r="K44" s="138" t="str">
        <f>IF(SP_NORTE!L47="","*",SP_NORTE!L47)</f>
        <v>ZVP-ZRU</v>
      </c>
      <c r="L44" s="138" t="str">
        <f>IF(SP_NORTE!M47="","*",SP_NORTE!M47)</f>
        <v>ZVPZRU</v>
      </c>
      <c r="M44" s="139">
        <f>IF(SP_NORTE!I47="","*",SP_NORTE!I47)</f>
        <v>73</v>
      </c>
      <c r="N44" s="144">
        <f>IF(SP_NORTE!J47="","*",SP_NORTE!J47)</f>
        <v>306</v>
      </c>
      <c r="O44" s="144">
        <f>IF(SP_NORTE!K47="","*",SP_NORTE!K47)</f>
        <v>204</v>
      </c>
      <c r="P44" s="143">
        <f>IF(SP_NORTE!N47="","*",SP_NORTE!N47)</f>
        <v>0.33333333333333331</v>
      </c>
      <c r="Q44" s="143">
        <f>IF(SP_NORTE!O47="","*",SP_NORTE!O47)</f>
        <v>4.1666666666666664E-2</v>
      </c>
      <c r="R44" s="145" t="str">
        <f>IF(SP_NORTE!P47="","*",CONCATENATE(SP_NORTE!P47," ",SP_NORTE!Q47))</f>
        <v>1 BINÁRIO</v>
      </c>
      <c r="S44" s="145" t="str">
        <f>IF(SP_NORTE!U47="","*",SP_NORTE!U47)</f>
        <v xml:space="preserve">Ronaldo </v>
      </c>
      <c r="T44" s="145" t="str">
        <f>IF(SP_NORTE!V47="","*",SP_NORTE!V47)</f>
        <v>Auto de linha inspeção ANTT</v>
      </c>
      <c r="U44" s="136" t="str">
        <f ca="1">_xlfn.XLOOKUP(G44&amp;$U$2,BS_CONTROLE[CHAVE],BS_CONTROLE[Quantidade_11],"-")</f>
        <v>-</v>
      </c>
      <c r="V44" s="136" t="str">
        <f ca="1">_xlfn.XLOOKUP(G44&amp;$V$2,BS_CONTROLE[CHAVE],BS_CONTROLE[Quantidade_11],"-")</f>
        <v>-</v>
      </c>
      <c r="W44" s="136" t="str">
        <f ca="1">_xlfn.XLOOKUP(G44&amp;$W$2,BS_CONTROLE[CHAVE],BS_CONTROLE[Quantidade_11],"-")</f>
        <v>-</v>
      </c>
    </row>
    <row r="45" spans="1:23" hidden="1">
      <c r="A45" s="146" t="str">
        <f>IF(SP_NORTE!X48="","*",SP_NORTE!X48)</f>
        <v>OPORTUNIDADE</v>
      </c>
      <c r="B45" s="146" t="str">
        <f>IF(SP_NORTE!W48="","*",SP_NORTE!W48)</f>
        <v>Oportunidade</v>
      </c>
      <c r="C45" s="146" t="str">
        <f>IF(SP_NORTE!Y48="","*",SP_NORTE!Y48)</f>
        <v>*</v>
      </c>
      <c r="D45" s="138" t="str">
        <f>IF(SP_NORTE!R48="","*",SP_NORTE!R48)</f>
        <v>SP NORTE</v>
      </c>
      <c r="E45" s="138" t="str">
        <f>IF(SP_NORTE!S48="","*",SP_NORTE!S48)</f>
        <v>TMI-ZEB</v>
      </c>
      <c r="F45" s="145">
        <f>IF(SP_NORTE!B48="","*",SP_NORTE!B48)</f>
        <v>46057</v>
      </c>
      <c r="G45" s="145" t="str">
        <f>IF(SP_NORTE!D48="","*",SP_NORTE!D48)</f>
        <v>V87</v>
      </c>
      <c r="H45" s="145" t="str">
        <f>IF(SP_NORTE!E48="","*",SP_NORTE!E48)</f>
        <v>MECANIZAÇÃO - SOCADORA</v>
      </c>
      <c r="I45" s="145" t="str">
        <f>IF(SP_NORTE!G48="","*",SP_NORTE!G48)</f>
        <v>ZDP2</v>
      </c>
      <c r="J45" s="145" t="str">
        <f>IF(SP_NORTE!H48="","*",SP_NORTE!H48)</f>
        <v>ZDP</v>
      </c>
      <c r="K45" s="138" t="str">
        <f>IF(SP_NORTE!L48="","*",SP_NORTE!L48)</f>
        <v>ZEC-ZKY</v>
      </c>
      <c r="L45" s="138" t="str">
        <f>IF(SP_NORTE!M48="","*",SP_NORTE!M48)</f>
        <v>271ZKY</v>
      </c>
      <c r="M45" s="139">
        <f>IF(SP_NORTE!I48="","*",SP_NORTE!I48)</f>
        <v>73</v>
      </c>
      <c r="N45" s="144">
        <f>IF(SP_NORTE!J48="","*",SP_NORTE!J48)</f>
        <v>272.2</v>
      </c>
      <c r="O45" s="144">
        <f>IF(SP_NORTE!K48="","*",SP_NORTE!K48)</f>
        <v>271.7</v>
      </c>
      <c r="P45" s="143">
        <f>IF(SP_NORTE!N48="","*",SP_NORTE!N48)</f>
        <v>0.34722222222222221</v>
      </c>
      <c r="Q45" s="143">
        <f>IF(SP_NORTE!O48="","*",SP_NORTE!O48)</f>
        <v>0.125</v>
      </c>
      <c r="R45" s="145" t="str">
        <f>IF(SP_NORTE!P48="","*",CONCATENATE(SP_NORTE!P48," ",SP_NORTE!Q48))</f>
        <v>765 M</v>
      </c>
      <c r="S45" s="145" t="str">
        <f>IF(SP_NORTE!U48="","*",SP_NORTE!U48)</f>
        <v>Antonioni</v>
      </c>
      <c r="T45" s="145" t="str">
        <f>IF(SP_NORTE!V48="","*",SP_NORTE!V48)</f>
        <v xml:space="preserve">Socadora Mecanizada </v>
      </c>
      <c r="U45" s="136">
        <f ca="1">_xlfn.XLOOKUP(G45&amp;$U$2,BS_CONTROLE[CHAVE],BS_CONTROLE[Quantidade_11],"-")</f>
        <v>0</v>
      </c>
      <c r="V45" s="136">
        <f ca="1">_xlfn.XLOOKUP(G45&amp;$V$2,BS_CONTROLE[CHAVE],BS_CONTROLE[Quantidade_11],"-")</f>
        <v>680</v>
      </c>
      <c r="W45" s="136">
        <f ca="1">_xlfn.XLOOKUP(G45&amp;$W$2,BS_CONTROLE[CHAVE],BS_CONTROLE[Quantidade_11],"-")</f>
        <v>0</v>
      </c>
    </row>
    <row r="46" spans="1:23" hidden="1">
      <c r="A46" s="146" t="str">
        <f>IF(SP_NORTE!X49="","*",SP_NORTE!X49)</f>
        <v>OPORTUNIDADE</v>
      </c>
      <c r="B46" s="146" t="str">
        <f>IF(SP_NORTE!W49="","*",SP_NORTE!W49)</f>
        <v>Oportunidade</v>
      </c>
      <c r="C46" s="146" t="str">
        <f>IF(SP_NORTE!Y49="","*",SP_NORTE!Y49)</f>
        <v>*</v>
      </c>
      <c r="D46" s="138" t="str">
        <f>IF(SP_NORTE!R49="","*",SP_NORTE!R49)</f>
        <v>SP NORTE</v>
      </c>
      <c r="E46" s="138" t="str">
        <f>IF(SP_NORTE!S49="","*",SP_NORTE!S49)</f>
        <v>TMI-ZEB</v>
      </c>
      <c r="F46" s="145">
        <f>IF(SP_NORTE!B49="","*",SP_NORTE!B49)</f>
        <v>46057</v>
      </c>
      <c r="G46" s="145" t="str">
        <f>IF(SP_NORTE!D49="","*",SP_NORTE!D49)</f>
        <v>JOVÂNIO (TP-850)</v>
      </c>
      <c r="H46" s="145" t="str">
        <f>IF(SP_NORTE!E49="","*",SP_NORTE!E49)</f>
        <v>PDM - SOLDA</v>
      </c>
      <c r="I46" s="145" t="str">
        <f>IF(SP_NORTE!G49="","*",SP_NORTE!G49)</f>
        <v>-</v>
      </c>
      <c r="J46" s="145" t="str">
        <f>IF(SP_NORTE!H49="","*",SP_NORTE!H49)</f>
        <v>-</v>
      </c>
      <c r="K46" s="138" t="str">
        <f>IF(SP_NORTE!L49="","*",SP_NORTE!L49)</f>
        <v>ZEC-ZKY</v>
      </c>
      <c r="L46" s="138" t="str">
        <f>IF(SP_NORTE!M49="","*",SP_NORTE!M49)</f>
        <v>ZEC267</v>
      </c>
      <c r="M46" s="139">
        <f>IF(SP_NORTE!I49="","*",SP_NORTE!I49)</f>
        <v>73</v>
      </c>
      <c r="N46" s="144">
        <f>IF(SP_NORTE!J49="","*",SP_NORTE!J49)</f>
        <v>265.7</v>
      </c>
      <c r="O46" s="144" t="str">
        <f>IF(SP_NORTE!K49="","*",SP_NORTE!K49)</f>
        <v>-</v>
      </c>
      <c r="P46" s="143">
        <f>IF(SP_NORTE!N49="","*",SP_NORTE!N49)</f>
        <v>0.375</v>
      </c>
      <c r="Q46" s="143">
        <f>IF(SP_NORTE!O49="","*",SP_NORTE!O49)</f>
        <v>6.25E-2</v>
      </c>
      <c r="R46" s="145" t="str">
        <f>IF(SP_NORTE!P49="","*",CONCATENATE(SP_NORTE!P49," ",SP_NORTE!Q49))</f>
        <v>1 Nº DE SOLDA</v>
      </c>
      <c r="S46" s="145" t="str">
        <f>IF(SP_NORTE!U49="","*",SP_NORTE!U49)</f>
        <v xml:space="preserve">Ronaldo </v>
      </c>
      <c r="T46" s="145" t="str">
        <f>IF(SP_NORTE!V49="","*",SP_NORTE!V49)</f>
        <v>Execução de solda - Condicionado à temperatura</v>
      </c>
      <c r="U46" s="136" t="str">
        <f ca="1">_xlfn.XLOOKUP(G46&amp;$U$2,BS_CONTROLE[CHAVE],BS_CONTROLE[Quantidade_11],"-")</f>
        <v>-</v>
      </c>
      <c r="V46" s="136" t="str">
        <f ca="1">_xlfn.XLOOKUP(G46&amp;$V$2,BS_CONTROLE[CHAVE],BS_CONTROLE[Quantidade_11],"-")</f>
        <v>-</v>
      </c>
      <c r="W46" s="136" t="str">
        <f ca="1">_xlfn.XLOOKUP(G46&amp;$W$2,BS_CONTROLE[CHAVE],BS_CONTROLE[Quantidade_11],"-")</f>
        <v>-</v>
      </c>
    </row>
    <row r="47" spans="1:23" hidden="1">
      <c r="A47" s="146" t="str">
        <f>IF(SP_NORTE!X50="","*",SP_NORTE!X50)</f>
        <v>OPORTUNIDADE</v>
      </c>
      <c r="B47" s="146" t="str">
        <f>IF(SP_NORTE!W50="","*",SP_NORTE!W50)</f>
        <v>Oportunidade</v>
      </c>
      <c r="C47" s="146" t="str">
        <f>IF(SP_NORTE!Y50="","*",SP_NORTE!Y50)</f>
        <v>*</v>
      </c>
      <c r="D47" s="138" t="str">
        <f>IF(SP_NORTE!R50="","*",SP_NORTE!R50)</f>
        <v>SP NORTE</v>
      </c>
      <c r="E47" s="138" t="str">
        <f>IF(SP_NORTE!S50="","*",SP_NORTE!S50)</f>
        <v>ZEB-ZCZ</v>
      </c>
      <c r="F47" s="145">
        <f>IF(SP_NORTE!B50="","*",SP_NORTE!B50)</f>
        <v>46057</v>
      </c>
      <c r="G47" s="145" t="str">
        <f>IF(SP_NORTE!D50="","*",SP_NORTE!D50)</f>
        <v>A73</v>
      </c>
      <c r="H47" s="145" t="str">
        <f>IF(SP_NORTE!E50="","*",SP_NORTE!E50)</f>
        <v>DETECÇÃO - RONDA 7 DIAS</v>
      </c>
      <c r="I47" s="145" t="str">
        <f>IF(SP_NORTE!G50="","*",SP_NORTE!G50)</f>
        <v>ZVU2</v>
      </c>
      <c r="J47" s="145" t="str">
        <f>IF(SP_NORTE!H50="","*",SP_NORTE!H50)</f>
        <v>ZVP</v>
      </c>
      <c r="K47" s="138" t="str">
        <f>IF(SP_NORTE!L50="","*",SP_NORTE!L50)</f>
        <v>ZVU-ZVP</v>
      </c>
      <c r="L47" s="138" t="str">
        <f>IF(SP_NORTE!M50="","*",SP_NORTE!M50)</f>
        <v>ZVUZVP</v>
      </c>
      <c r="M47" s="139">
        <f>IF(SP_NORTE!I50="","*",SP_NORTE!I50)</f>
        <v>73</v>
      </c>
      <c r="N47" s="144">
        <f>IF(SP_NORTE!J50="","*",SP_NORTE!J50)</f>
        <v>234</v>
      </c>
      <c r="O47" s="144">
        <f>IF(SP_NORTE!K50="","*",SP_NORTE!K50)</f>
        <v>306</v>
      </c>
      <c r="P47" s="143">
        <f>IF(SP_NORTE!N50="","*",SP_NORTE!N50)</f>
        <v>0.33333333333333331</v>
      </c>
      <c r="Q47" s="143">
        <f>IF(SP_NORTE!O50="","*",SP_NORTE!O50)</f>
        <v>4.1666666666666664E-2</v>
      </c>
      <c r="R47" s="145" t="str">
        <f>IF(SP_NORTE!P50="","*",CONCATENATE(SP_NORTE!P50," ",SP_NORTE!Q50))</f>
        <v>65 KM</v>
      </c>
      <c r="S47" s="145" t="str">
        <f>IF(SP_NORTE!U50="","*",SP_NORTE!U50)</f>
        <v xml:space="preserve">stadler </v>
      </c>
      <c r="T47" s="145" t="str">
        <f>IF(SP_NORTE!V50="","*",SP_NORTE!V50)</f>
        <v>Ronda R7D</v>
      </c>
      <c r="U47" s="136" t="str">
        <f ca="1">_xlfn.XLOOKUP(G47&amp;$U$2,BS_CONTROLE[CHAVE],BS_CONTROLE[Quantidade_11],"-")</f>
        <v>-</v>
      </c>
      <c r="V47" s="136" t="str">
        <f ca="1">_xlfn.XLOOKUP(G47&amp;$V$2,BS_CONTROLE[CHAVE],BS_CONTROLE[Quantidade_11],"-")</f>
        <v>-</v>
      </c>
      <c r="W47" s="136" t="str">
        <f ca="1">_xlfn.XLOOKUP(G47&amp;$W$2,BS_CONTROLE[CHAVE],BS_CONTROLE[Quantidade_11],"-")</f>
        <v>-</v>
      </c>
    </row>
    <row r="48" spans="1:23" hidden="1">
      <c r="A48" s="146" t="str">
        <f>IF(SP_NORTE!X51="","*",SP_NORTE!X51)</f>
        <v>*</v>
      </c>
      <c r="B48" s="146" t="str">
        <f>IF(SP_NORTE!W51="","*",SP_NORTE!W51)</f>
        <v>Oportunidade</v>
      </c>
      <c r="C48" s="146" t="str">
        <f>IF(SP_NORTE!Y51="","*",SP_NORTE!Y51)</f>
        <v>*</v>
      </c>
      <c r="D48" s="138" t="str">
        <f>IF(SP_NORTE!R51="","*",SP_NORTE!R51)</f>
        <v>SP NORTE</v>
      </c>
      <c r="E48" s="138" t="str">
        <f>IF(SP_NORTE!S51="","*",SP_NORTE!S51)</f>
        <v>ZEB-ZCZ</v>
      </c>
      <c r="F48" s="145" t="str">
        <f>IF(SP_NORTE!B51="","*",SP_NORTE!B51)</f>
        <v>*</v>
      </c>
      <c r="G48" s="145" t="str">
        <f>IF(SP_NORTE!D51="","*",SP_NORTE!D51)</f>
        <v>W54</v>
      </c>
      <c r="H48" s="145" t="str">
        <f>IF(SP_NORTE!E51="","*",SP_NORTE!E51)</f>
        <v>DESLOCAMENTO</v>
      </c>
      <c r="I48" s="145" t="str">
        <f>IF(SP_NORTE!G51="","*",SP_NORTE!G51)</f>
        <v>ZRU2</v>
      </c>
      <c r="J48" s="145" t="str">
        <f>IF(SP_NORTE!H51="","*",SP_NORTE!H51)</f>
        <v>*</v>
      </c>
      <c r="K48" s="138" t="str">
        <f>IF(SP_NORTE!L51="","*",SP_NORTE!L51)</f>
        <v>ZRU-ZPN</v>
      </c>
      <c r="L48" s="138" t="str">
        <f>IF(SP_NORTE!M51="","*",SP_NORTE!M51)</f>
        <v>ZRUZPN</v>
      </c>
      <c r="M48" s="139">
        <f>IF(SP_NORTE!I51="","*",SP_NORTE!I51)</f>
        <v>73</v>
      </c>
      <c r="N48" s="144">
        <f>IF(SP_NORTE!J51="","*",SP_NORTE!J51)</f>
        <v>202</v>
      </c>
      <c r="O48" s="144">
        <f>IF(SP_NORTE!K51="","*",SP_NORTE!K51)</f>
        <v>128</v>
      </c>
      <c r="P48" s="143">
        <f>IF(SP_NORTE!N51="","*",SP_NORTE!N51)</f>
        <v>0.375</v>
      </c>
      <c r="Q48" s="143">
        <f>IF(SP_NORTE!O51="","*",SP_NORTE!O51)</f>
        <v>4.1666666666666664E-2</v>
      </c>
      <c r="R48" s="145" t="str">
        <f>IF(SP_NORTE!P51="","*",CONCATENATE(SP_NORTE!P51," ",SP_NORTE!Q51))</f>
        <v>1 BINÁRIO</v>
      </c>
      <c r="S48" s="145" t="str">
        <f>IF(SP_NORTE!U51="","*",SP_NORTE!U51)</f>
        <v xml:space="preserve">stadler </v>
      </c>
      <c r="T48" s="145" t="str">
        <f>IF(SP_NORTE!V51="","*",SP_NORTE!V51)</f>
        <v>Deslocamento ZRU-ZPN</v>
      </c>
      <c r="U48" s="136">
        <f ca="1">_xlfn.XLOOKUP(G48&amp;$U$2,BS_CONTROLE[CHAVE],BS_CONTROLE[Quantidade_11],"-")</f>
        <v>0</v>
      </c>
      <c r="V48" s="136" t="str">
        <f ca="1">_xlfn.XLOOKUP(G48&amp;$V$2,BS_CONTROLE[CHAVE],BS_CONTROLE[Quantidade_11],"-")</f>
        <v>-</v>
      </c>
      <c r="W48" s="136" t="str">
        <f ca="1">_xlfn.XLOOKUP(G48&amp;$W$2,BS_CONTROLE[CHAVE],BS_CONTROLE[Quantidade_11],"-")</f>
        <v>-</v>
      </c>
    </row>
    <row r="49" spans="1:23" hidden="1">
      <c r="A49" s="146" t="str">
        <f>IF(SP_NORTE!X52="","*",SP_NORTE!X52)</f>
        <v>OPORTUNIDADE</v>
      </c>
      <c r="B49" s="146" t="str">
        <f>IF(SP_NORTE!W52="","*",SP_NORTE!W52)</f>
        <v>Oportunidade</v>
      </c>
      <c r="C49" s="146" t="str">
        <f>IF(SP_NORTE!Y52="","*",SP_NORTE!Y52)</f>
        <v>*</v>
      </c>
      <c r="D49" s="138" t="str">
        <f>IF(SP_NORTE!R52="","*",SP_NORTE!R52)</f>
        <v>SP NORTE</v>
      </c>
      <c r="E49" s="138" t="str">
        <f>IF(SP_NORTE!S52="","*",SP_NORTE!S52)</f>
        <v>ZEB-ZCZ</v>
      </c>
      <c r="F49" s="145">
        <f>IF(SP_NORTE!B52="","*",SP_NORTE!B52)</f>
        <v>46057</v>
      </c>
      <c r="G49" s="145" t="str">
        <f>IF(SP_NORTE!D52="","*",SP_NORTE!D52)</f>
        <v>V88</v>
      </c>
      <c r="H49" s="145" t="str">
        <f>IF(SP_NORTE!E52="","*",SP_NORTE!E52)</f>
        <v>MECANIZAÇÃO - SOCADORA</v>
      </c>
      <c r="I49" s="145" t="str">
        <f>IF(SP_NORTE!G52="","*",SP_NORTE!G52)</f>
        <v>ZPN2</v>
      </c>
      <c r="J49" s="145" t="str">
        <f>IF(SP_NORTE!H52="","*",SP_NORTE!H52)</f>
        <v>ZPN</v>
      </c>
      <c r="K49" s="138" t="str">
        <f>IF(SP_NORTE!L52="","*",SP_NORTE!L52)</f>
        <v>ZCV-ZCT</v>
      </c>
      <c r="L49" s="138" t="str">
        <f>IF(SP_NORTE!M52="","*",SP_NORTE!M52)</f>
        <v>152ZCT</v>
      </c>
      <c r="M49" s="139">
        <f>IF(SP_NORTE!I52="","*",SP_NORTE!I52)</f>
        <v>73</v>
      </c>
      <c r="N49" s="144">
        <f>IF(SP_NORTE!J52="","*",SP_NORTE!J52)</f>
        <v>153.80000000000001</v>
      </c>
      <c r="O49" s="144">
        <f>IF(SP_NORTE!K52="","*",SP_NORTE!K52)</f>
        <v>152</v>
      </c>
      <c r="P49" s="143">
        <f>IF(SP_NORTE!N52="","*",SP_NORTE!N52)</f>
        <v>0.34722222222222221</v>
      </c>
      <c r="Q49" s="143">
        <f>IF(SP_NORTE!O52="","*",SP_NORTE!O52)</f>
        <v>0.125</v>
      </c>
      <c r="R49" s="145" t="str">
        <f>IF(SP_NORTE!P52="","*",CONCATENATE(SP_NORTE!P52," ",SP_NORTE!Q52))</f>
        <v>1500 M</v>
      </c>
      <c r="S49" s="145" t="str">
        <f>IF(SP_NORTE!U52="","*",SP_NORTE!U52)</f>
        <v>Antonioni</v>
      </c>
      <c r="T49" s="145" t="str">
        <f>IF(SP_NORTE!V52="","*",SP_NORTE!V52)</f>
        <v xml:space="preserve">Socadora Mecanizada </v>
      </c>
      <c r="U49" s="136">
        <f ca="1">_xlfn.XLOOKUP(G49&amp;$U$2,BS_CONTROLE[CHAVE],BS_CONTROLE[Quantidade_11],"-")</f>
        <v>0</v>
      </c>
      <c r="V49" s="136">
        <f ca="1">_xlfn.XLOOKUP(G49&amp;$V$2,BS_CONTROLE[CHAVE],BS_CONTROLE[Quantidade_11],"-")</f>
        <v>1400</v>
      </c>
      <c r="W49" s="136">
        <f ca="1">_xlfn.XLOOKUP(G49&amp;$W$2,BS_CONTROLE[CHAVE],BS_CONTROLE[Quantidade_11],"-")</f>
        <v>0</v>
      </c>
    </row>
    <row r="50" spans="1:23" hidden="1">
      <c r="A50" s="146" t="str">
        <f>IF(SP_NORTE!X53="","*",SP_NORTE!X53)</f>
        <v>OPORTUNIDADE</v>
      </c>
      <c r="B50" s="146" t="str">
        <f>IF(SP_NORTE!W53="","*",SP_NORTE!W53)</f>
        <v>Oportunidade</v>
      </c>
      <c r="C50" s="146" t="str">
        <f>IF(SP_NORTE!Y53="","*",SP_NORTE!Y53)</f>
        <v>*</v>
      </c>
      <c r="D50" s="138" t="str">
        <f>IF(SP_NORTE!R53="","*",SP_NORTE!R53)</f>
        <v>SP NORTE</v>
      </c>
      <c r="E50" s="138" t="str">
        <f>IF(SP_NORTE!S53="","*",SP_NORTE!S53)</f>
        <v>ZEB-ZCZ</v>
      </c>
      <c r="F50" s="145">
        <f>IF(SP_NORTE!B53="","*",SP_NORTE!B53)</f>
        <v>46057</v>
      </c>
      <c r="G50" s="145" t="str">
        <f>IF(SP_NORTE!D53="","*",SP_NORTE!D53)</f>
        <v>W48</v>
      </c>
      <c r="H50" s="145" t="str">
        <f>IF(SP_NORTE!E53="","*",SP_NORTE!E53)</f>
        <v>DESLOCAMENTO</v>
      </c>
      <c r="I50" s="145" t="str">
        <f>IF(SP_NORTE!G53="","*",SP_NORTE!G53)</f>
        <v>ZPN2</v>
      </c>
      <c r="J50" s="145" t="str">
        <f>IF(SP_NORTE!H53="","*",SP_NORTE!H53)</f>
        <v>ZEC</v>
      </c>
      <c r="K50" s="138" t="str">
        <f>IF(SP_NORTE!L53="","*",SP_NORTE!L53)</f>
        <v>ZPN-ZEC</v>
      </c>
      <c r="L50" s="138" t="str">
        <f>IF(SP_NORTE!M53="","*",SP_NORTE!M53)</f>
        <v>ZPNZEC</v>
      </c>
      <c r="M50" s="139">
        <f>IF(SP_NORTE!I53="","*",SP_NORTE!I53)</f>
        <v>73</v>
      </c>
      <c r="N50" s="144">
        <f>IF(SP_NORTE!J53="","*",SP_NORTE!J53)</f>
        <v>128</v>
      </c>
      <c r="O50" s="144">
        <f>IF(SP_NORTE!K53="","*",SP_NORTE!K53)</f>
        <v>262</v>
      </c>
      <c r="P50" s="143">
        <f>IF(SP_NORTE!N53="","*",SP_NORTE!N53)</f>
        <v>0.33333333333333331</v>
      </c>
      <c r="Q50" s="143">
        <f>IF(SP_NORTE!O53="","*",SP_NORTE!O53)</f>
        <v>4.1666666666666664E-2</v>
      </c>
      <c r="R50" s="145" t="str">
        <f>IF(SP_NORTE!P53="","*",CONCATENATE(SP_NORTE!P53," ",SP_NORTE!Q53))</f>
        <v>1 BINÁRIO</v>
      </c>
      <c r="S50" s="145" t="str">
        <f>IF(SP_NORTE!U53="","*",SP_NORTE!U53)</f>
        <v xml:space="preserve">Douglas </v>
      </c>
      <c r="T50" s="145" t="str">
        <f>IF(SP_NORTE!V53="","*",SP_NORTE!V53)</f>
        <v>Deslocamento ZPN-ZEC</v>
      </c>
      <c r="U50" s="136" t="str">
        <f ca="1">_xlfn.XLOOKUP(G50&amp;$U$2,BS_CONTROLE[CHAVE],BS_CONTROLE[Quantidade_11],"-")</f>
        <v>-</v>
      </c>
      <c r="V50" s="136" t="str">
        <f ca="1">_xlfn.XLOOKUP(G50&amp;$V$2,BS_CONTROLE[CHAVE],BS_CONTROLE[Quantidade_11],"-")</f>
        <v>-</v>
      </c>
      <c r="W50" s="136" t="str">
        <f ca="1">_xlfn.XLOOKUP(G50&amp;$W$2,BS_CONTROLE[CHAVE],BS_CONTROLE[Quantidade_11],"-")</f>
        <v>-</v>
      </c>
    </row>
    <row r="51" spans="1:23" hidden="1">
      <c r="A51" s="146" t="str">
        <f>IF(SP_NORTE!X54="","*",SP_NORTE!X54)</f>
        <v>OPORTUNIDADE</v>
      </c>
      <c r="B51" s="146" t="str">
        <f>IF(SP_NORTE!W54="","*",SP_NORTE!W54)</f>
        <v>Oportunidade</v>
      </c>
      <c r="C51" s="146" t="str">
        <f>IF(SP_NORTE!Y54="","*",SP_NORTE!Y54)</f>
        <v>*</v>
      </c>
      <c r="D51" s="138" t="str">
        <f>IF(SP_NORTE!R54="","*",SP_NORTE!R54)</f>
        <v>SP NORTE</v>
      </c>
      <c r="E51" s="138" t="str">
        <f>IF(SP_NORTE!S54="","*",SP_NORTE!S54)</f>
        <v>ZEB-ZCZ</v>
      </c>
      <c r="F51" s="145">
        <f>IF(SP_NORTE!B54="","*",SP_NORTE!B54)</f>
        <v>46057</v>
      </c>
      <c r="G51" s="145" t="str">
        <f>IF(SP_NORTE!D54="","*",SP_NORTE!D54)</f>
        <v>E40</v>
      </c>
      <c r="H51" s="145" t="str">
        <f>IF(SP_NORTE!E54="","*",SP_NORTE!E54)</f>
        <v>DESLOCAMENTO</v>
      </c>
      <c r="I51" s="145" t="str">
        <f>IF(SP_NORTE!G54="","*",SP_NORTE!G54)</f>
        <v>ZSD2</v>
      </c>
      <c r="J51" s="145" t="str">
        <f>IF(SP_NORTE!H54="","*",SP_NORTE!H54)</f>
        <v>ZDP</v>
      </c>
      <c r="K51" s="138" t="str">
        <f>IF(SP_NORTE!L54="","*",SP_NORTE!L54)</f>
        <v>ZSD-ZDP</v>
      </c>
      <c r="L51" s="138" t="str">
        <f>IF(SP_NORTE!M54="","*",SP_NORTE!M54)</f>
        <v>ZSDZDP</v>
      </c>
      <c r="M51" s="139">
        <f>IF(SP_NORTE!I54="","*",SP_NORTE!I54)</f>
        <v>73</v>
      </c>
      <c r="N51" s="144">
        <f>IF(SP_NORTE!J54="","*",SP_NORTE!J54)</f>
        <v>115</v>
      </c>
      <c r="O51" s="144">
        <f>IF(SP_NORTE!K54="","*",SP_NORTE!K54)</f>
        <v>302</v>
      </c>
      <c r="P51" s="143">
        <f>IF(SP_NORTE!N54="","*",SP_NORTE!N54)</f>
        <v>0.375</v>
      </c>
      <c r="Q51" s="143">
        <f>IF(SP_NORTE!O54="","*",SP_NORTE!O54)</f>
        <v>4.1666666666666664E-2</v>
      </c>
      <c r="R51" s="145" t="str">
        <f>IF(SP_NORTE!P54="","*",CONCATENATE(SP_NORTE!P54," ",SP_NORTE!Q54))</f>
        <v>1 BINÁRIO</v>
      </c>
      <c r="S51" s="145" t="str">
        <f>IF(SP_NORTE!U54="","*",SP_NORTE!U54)</f>
        <v xml:space="preserve">stadler </v>
      </c>
      <c r="T51" s="145" t="str">
        <f>IF(SP_NORTE!V54="","*",SP_NORTE!V54)</f>
        <v>Deslocamento ZSD-ZDP</v>
      </c>
      <c r="U51" s="136" t="str">
        <f ca="1">_xlfn.XLOOKUP(G51&amp;$U$2,BS_CONTROLE[CHAVE],BS_CONTROLE[Quantidade_11],"-")</f>
        <v>-</v>
      </c>
      <c r="V51" s="136" t="str">
        <f ca="1">_xlfn.XLOOKUP(G51&amp;$V$2,BS_CONTROLE[CHAVE],BS_CONTROLE[Quantidade_11],"-")</f>
        <v>-</v>
      </c>
      <c r="W51" s="136" t="str">
        <f ca="1">_xlfn.XLOOKUP(G51&amp;$W$2,BS_CONTROLE[CHAVE],BS_CONTROLE[Quantidade_11],"-")</f>
        <v>-</v>
      </c>
    </row>
    <row r="52" spans="1:23" hidden="1">
      <c r="A52" s="146" t="str">
        <f>IF(SP_NORTE!X55="","*",SP_NORTE!X55)</f>
        <v>OPORTUNIDADE</v>
      </c>
      <c r="B52" s="146" t="str">
        <f>IF(SP_NORTE!W55="","*",SP_NORTE!W55)</f>
        <v>Oportunidade</v>
      </c>
      <c r="C52" s="146" t="str">
        <f>IF(SP_NORTE!Y55="","*",SP_NORTE!Y55)</f>
        <v>*</v>
      </c>
      <c r="D52" s="138" t="str">
        <f>IF(SP_NORTE!R55="","*",SP_NORTE!R55)</f>
        <v>SP NORTE</v>
      </c>
      <c r="E52" s="138" t="str">
        <f>IF(SP_NORTE!S55="","*",SP_NORTE!S55)</f>
        <v>ZEB-ZCZ</v>
      </c>
      <c r="F52" s="145">
        <f>IF(SP_NORTE!B55="","*",SP_NORTE!B55)</f>
        <v>46057</v>
      </c>
      <c r="G52" s="145" t="str">
        <f>IF(SP_NORTE!D55="","*",SP_NORTE!D55)</f>
        <v>PEDRO (TP-696)</v>
      </c>
      <c r="H52" s="145" t="str">
        <f>IF(SP_NORTE!E55="","*",SP_NORTE!E55)</f>
        <v>PDM - SOLDA</v>
      </c>
      <c r="I52" s="145" t="str">
        <f>IF(SP_NORTE!G55="","*",SP_NORTE!G55)</f>
        <v>-</v>
      </c>
      <c r="J52" s="145" t="str">
        <f>IF(SP_NORTE!H55="","*",SP_NORTE!H55)</f>
        <v>-</v>
      </c>
      <c r="K52" s="138" t="str">
        <f>IF(SP_NORTE!L55="","*",SP_NORTE!L55)</f>
        <v>ZCZ-ZZF</v>
      </c>
      <c r="L52" s="138" t="str">
        <f>IF(SP_NORTE!M55="","*",SP_NORTE!M55)</f>
        <v>101ZZF</v>
      </c>
      <c r="M52" s="139">
        <f>IF(SP_NORTE!I55="","*",SP_NORTE!I55)</f>
        <v>73</v>
      </c>
      <c r="N52" s="144">
        <f>IF(SP_NORTE!J55="","*",SP_NORTE!J55)</f>
        <v>102</v>
      </c>
      <c r="O52" s="144" t="str">
        <f>IF(SP_NORTE!K55="","*",SP_NORTE!K55)</f>
        <v>-</v>
      </c>
      <c r="P52" s="143">
        <f>IF(SP_NORTE!N55="","*",SP_NORTE!N55)</f>
        <v>0.375</v>
      </c>
      <c r="Q52" s="143">
        <f>IF(SP_NORTE!O55="","*",SP_NORTE!O55)</f>
        <v>6.25E-2</v>
      </c>
      <c r="R52" s="145" t="str">
        <f>IF(SP_NORTE!P55="","*",CONCATENATE(SP_NORTE!P55," ",SP_NORTE!Q55))</f>
        <v>1 Nº DE SOLDA</v>
      </c>
      <c r="S52" s="145" t="str">
        <f>IF(SP_NORTE!U55="","*",SP_NORTE!U55)</f>
        <v xml:space="preserve">Ronaldo </v>
      </c>
      <c r="T52" s="145" t="str">
        <f>IF(SP_NORTE!V55="","*",SP_NORTE!V55)</f>
        <v>execução de solda - Condicionado à temperatura</v>
      </c>
      <c r="U52" s="136">
        <f ca="1">_xlfn.XLOOKUP(G52&amp;$U$2,BS_CONTROLE[CHAVE],BS_CONTROLE[Quantidade_11],"-")</f>
        <v>0</v>
      </c>
      <c r="V52" s="136" t="str">
        <f ca="1">_xlfn.XLOOKUP(G52&amp;$V$2,BS_CONTROLE[CHAVE],BS_CONTROLE[Quantidade_11],"-")</f>
        <v>-</v>
      </c>
      <c r="W52" s="136">
        <f ca="1">_xlfn.XLOOKUP(G52&amp;$W$2,BS_CONTROLE[CHAVE],BS_CONTROLE[Quantidade_11],"-")</f>
        <v>1</v>
      </c>
    </row>
    <row r="53" spans="1:23" hidden="1">
      <c r="A53" s="146" t="str">
        <f>IF(SP_NORTE!X56="","*",SP_NORTE!X56)</f>
        <v>OPORTUNIDADE</v>
      </c>
      <c r="B53" s="146" t="str">
        <f>IF(SP_NORTE!W56="","*",SP_NORTE!W56)</f>
        <v>Oportunidade</v>
      </c>
      <c r="C53" s="146" t="str">
        <f>IF(SP_NORTE!Y56="","*",SP_NORTE!Y56)</f>
        <v>*</v>
      </c>
      <c r="D53" s="138" t="str">
        <f>IF(SP_NORTE!R56="","*",SP_NORTE!R56)</f>
        <v>SP NORTE</v>
      </c>
      <c r="E53" s="138" t="str">
        <f>IF(SP_NORTE!S56="","*",SP_NORTE!S56)</f>
        <v>ZCZ-ZTI</v>
      </c>
      <c r="F53" s="145">
        <f>IF(SP_NORTE!B56="","*",SP_NORTE!B56)</f>
        <v>46057</v>
      </c>
      <c r="G53" s="145" t="str">
        <f>IF(SP_NORTE!D56="","*",SP_NORTE!D56)</f>
        <v>V40</v>
      </c>
      <c r="H53" s="145" t="str">
        <f>IF(SP_NORTE!E56="","*",SP_NORTE!E56)</f>
        <v>MODERNIZAÇÃO - SOCADORA</v>
      </c>
      <c r="I53" s="145" t="str">
        <f>IF(SP_NORTE!G56="","*",SP_NORTE!G56)</f>
        <v>ZDGK582</v>
      </c>
      <c r="J53" s="145" t="str">
        <f>IF(SP_NORTE!H56="","*",SP_NORTE!H56)</f>
        <v>ZDGK582</v>
      </c>
      <c r="K53" s="138" t="str">
        <f>IF(SP_NORTE!L56="","*",SP_NORTE!L56)</f>
        <v>ZDG-ZTN</v>
      </c>
      <c r="L53" s="138" t="str">
        <f>IF(SP_NORTE!M56="","*",SP_NORTE!M56)</f>
        <v>ZDGK58</v>
      </c>
      <c r="M53" s="139">
        <f>IF(SP_NORTE!I56="","*",SP_NORTE!I56)</f>
        <v>73</v>
      </c>
      <c r="N53" s="144">
        <f>IF(SP_NORTE!J56="","*",SP_NORTE!J56)</f>
        <v>55</v>
      </c>
      <c r="O53" s="144">
        <f>IF(SP_NORTE!K56="","*",SP_NORTE!K56)</f>
        <v>54.5</v>
      </c>
      <c r="P53" s="143">
        <f>IF(SP_NORTE!N56="","*",SP_NORTE!N56)</f>
        <v>0.33333333333333331</v>
      </c>
      <c r="Q53" s="143">
        <f>IF(SP_NORTE!O56="","*",SP_NORTE!O56)</f>
        <v>8.3333333333333329E-2</v>
      </c>
      <c r="R53" s="145" t="str">
        <f>IF(SP_NORTE!P56="","*",CONCATENATE(SP_NORTE!P56," ",SP_NORTE!Q56))</f>
        <v>500 M</v>
      </c>
      <c r="S53" s="145" t="str">
        <f>IF(SP_NORTE!U56="","*",SP_NORTE!U56)</f>
        <v>Luiz Granado</v>
      </c>
      <c r="T53" s="145" t="str">
        <f>IF(SP_NORTE!V56="","*",SP_NORTE!V56)</f>
        <v xml:space="preserve">Mecanização Socadora </v>
      </c>
      <c r="U53" s="136">
        <f ca="1">_xlfn.XLOOKUP(G53&amp;$U$2,BS_CONTROLE[CHAVE],BS_CONTROLE[Quantidade_11],"-")</f>
        <v>0</v>
      </c>
      <c r="V53" s="136">
        <f ca="1">_xlfn.XLOOKUP(G53&amp;$V$2,BS_CONTROLE[CHAVE],BS_CONTROLE[Quantidade_11],"-")</f>
        <v>1070</v>
      </c>
      <c r="W53" s="136">
        <f ca="1">_xlfn.XLOOKUP(G53&amp;$W$2,BS_CONTROLE[CHAVE],BS_CONTROLE[Quantidade_11],"-")</f>
        <v>0</v>
      </c>
    </row>
    <row r="54" spans="1:23" hidden="1">
      <c r="A54" s="146" t="str">
        <f>IF(SP_NORTE!X57="","*",SP_NORTE!X57)</f>
        <v>OPORTUNIDADE</v>
      </c>
      <c r="B54" s="146" t="str">
        <f>IF(SP_NORTE!W57="","*",SP_NORTE!W57)</f>
        <v>Oportunidade</v>
      </c>
      <c r="C54" s="146" t="str">
        <f>IF(SP_NORTE!Y57="","*",SP_NORTE!Y57)</f>
        <v>*</v>
      </c>
      <c r="D54" s="138" t="str">
        <f>IF(SP_NORTE!R57="","*",SP_NORTE!R57)</f>
        <v>SP NORTE</v>
      </c>
      <c r="E54" s="138" t="str">
        <f>IF(SP_NORTE!S57="","*",SP_NORTE!S57)</f>
        <v>ZCZ-ZTI</v>
      </c>
      <c r="F54" s="145">
        <f>IF(SP_NORTE!B57="","*",SP_NORTE!B57)</f>
        <v>46057</v>
      </c>
      <c r="G54" s="145" t="str">
        <f>IF(SP_NORTE!D57="","*",SP_NORTE!D57)</f>
        <v>W92</v>
      </c>
      <c r="H54" s="145" t="str">
        <f>IF(SP_NORTE!E57="","*",SP_NORTE!E57)</f>
        <v>PDM - DESCARGA - DORMENTE</v>
      </c>
      <c r="I54" s="145" t="str">
        <f>IF(SP_NORTE!G57="","*",SP_NORTE!G57)</f>
        <v>ZAR2</v>
      </c>
      <c r="J54" s="145" t="str">
        <f>IF(SP_NORTE!H57="","*",SP_NORTE!H57)</f>
        <v>ZAR2</v>
      </c>
      <c r="K54" s="138" t="str">
        <f>IF(SP_NORTE!L57="","*",SP_NORTE!L57)</f>
        <v>ZZR-ZDZ</v>
      </c>
      <c r="L54" s="138" t="str">
        <f>IF(SP_NORTE!M57="","*",SP_NORTE!M57)</f>
        <v>K14K18</v>
      </c>
      <c r="M54" s="139">
        <f>IF(SP_NORTE!I57="","*",SP_NORTE!I57)</f>
        <v>73</v>
      </c>
      <c r="N54" s="144">
        <f>IF(SP_NORTE!J57="","*",SP_NORTE!J57)</f>
        <v>16</v>
      </c>
      <c r="O54" s="144">
        <f>IF(SP_NORTE!K57="","*",SP_NORTE!K57)</f>
        <v>18</v>
      </c>
      <c r="P54" s="143">
        <f>IF(SP_NORTE!N57="","*",SP_NORTE!N57)</f>
        <v>0.375</v>
      </c>
      <c r="Q54" s="143">
        <f>IF(SP_NORTE!O57="","*",SP_NORTE!O57)</f>
        <v>0.125</v>
      </c>
      <c r="R54" s="145" t="str">
        <f>IF(SP_NORTE!P57="","*",CONCATENATE(SP_NORTE!P57," ",SP_NORTE!Q57))</f>
        <v>1000 Nº DE DORMENTES</v>
      </c>
      <c r="S54" s="145" t="str">
        <f>IF(SP_NORTE!U57="","*",SP_NORTE!U57)</f>
        <v>Gabriel</v>
      </c>
      <c r="T54" s="145" t="str">
        <f>IF(SP_NORTE!V57="","*",SP_NORTE!V57)</f>
        <v>Descarga de dormentes km 16+000 ao km 16+000 em K14K18 600 dor. 01h30 + descarga no km 34+000 400 dor. K30K36 01:30</v>
      </c>
      <c r="U54" s="136" t="str">
        <f ca="1">_xlfn.XLOOKUP(G54&amp;$U$2,BS_CONTROLE[CHAVE],BS_CONTROLE[Quantidade_11],"-")</f>
        <v>-</v>
      </c>
      <c r="V54" s="136" t="str">
        <f ca="1">_xlfn.XLOOKUP(G54&amp;$V$2,BS_CONTROLE[CHAVE],BS_CONTROLE[Quantidade_11],"-")</f>
        <v>-</v>
      </c>
      <c r="W54" s="136" t="str">
        <f ca="1">_xlfn.XLOOKUP(G54&amp;$W$2,BS_CONTROLE[CHAVE],BS_CONTROLE[Quantidade_11],"-")</f>
        <v>-</v>
      </c>
    </row>
    <row r="55" spans="1:23" hidden="1">
      <c r="A55" s="146" t="str">
        <f>IF(SP_NORTE!X58="","*",SP_NORTE!X58)</f>
        <v>OPORTUNIDADE</v>
      </c>
      <c r="B55" s="146" t="str">
        <f>IF(SP_NORTE!W58="","*",SP_NORTE!W58)</f>
        <v>Oportunidade</v>
      </c>
      <c r="C55" s="146" t="str">
        <f>IF(SP_NORTE!Y58="","*",SP_NORTE!Y58)</f>
        <v>*</v>
      </c>
      <c r="D55" s="138" t="str">
        <f>IF(SP_NORTE!R58="","*",SP_NORTE!R58)</f>
        <v>SP NORTE</v>
      </c>
      <c r="E55" s="138" t="str">
        <f>IF(SP_NORTE!S58="","*",SP_NORTE!S58)</f>
        <v>ZCZ-ZTI</v>
      </c>
      <c r="F55" s="145">
        <f>IF(SP_NORTE!B58="","*",SP_NORTE!B58)</f>
        <v>46057</v>
      </c>
      <c r="G55" s="145" t="str">
        <f>IF(SP_NORTE!D58="","*",SP_NORTE!D58)</f>
        <v>ANTÔNIO (TP-713)</v>
      </c>
      <c r="H55" s="145" t="str">
        <f>IF(SP_NORTE!E58="","*",SP_NORTE!E58)</f>
        <v>PDM - SOLDA</v>
      </c>
      <c r="I55" s="145" t="str">
        <f>IF(SP_NORTE!G58="","*",SP_NORTE!G58)</f>
        <v>-</v>
      </c>
      <c r="J55" s="145" t="str">
        <f>IF(SP_NORTE!H58="","*",SP_NORTE!H58)</f>
        <v>-</v>
      </c>
      <c r="K55" s="138" t="str">
        <f>IF(SP_NORTE!L58="","*",SP_NORTE!L58)</f>
        <v>ZZR-ZDZ</v>
      </c>
      <c r="L55" s="138" t="str">
        <f>IF(SP_NORTE!M58="","*",SP_NORTE!M58)</f>
        <v>K14K18</v>
      </c>
      <c r="M55" s="139">
        <f>IF(SP_NORTE!I58="","*",SP_NORTE!I58)</f>
        <v>73</v>
      </c>
      <c r="N55" s="144">
        <f>IF(SP_NORTE!J58="","*",SP_NORTE!J58)</f>
        <v>16.8</v>
      </c>
      <c r="O55" s="144" t="str">
        <f>IF(SP_NORTE!K58="","*",SP_NORTE!K58)</f>
        <v>-</v>
      </c>
      <c r="P55" s="143">
        <f>IF(SP_NORTE!N58="","*",SP_NORTE!N58)</f>
        <v>0.375</v>
      </c>
      <c r="Q55" s="143">
        <f>IF(SP_NORTE!O58="","*",SP_NORTE!O58)</f>
        <v>6.25E-2</v>
      </c>
      <c r="R55" s="145" t="str">
        <f>IF(SP_NORTE!P58="","*",CONCATENATE(SP_NORTE!P58," ",SP_NORTE!Q58))</f>
        <v>1 Nº DE SOLDA</v>
      </c>
      <c r="S55" s="145" t="str">
        <f>IF(SP_NORTE!U58="","*",SP_NORTE!U58)</f>
        <v>Carlos Eduardo</v>
      </c>
      <c r="T55" s="145" t="str">
        <f>IF(SP_NORTE!V58="","*",SP_NORTE!V58)</f>
        <v>execução de solda - Condicionado à temperatura</v>
      </c>
      <c r="U55" s="136" t="str">
        <f ca="1">_xlfn.XLOOKUP(G55&amp;$U$2,BS_CONTROLE[CHAVE],BS_CONTROLE[Quantidade_11],"-")</f>
        <v>-</v>
      </c>
      <c r="V55" s="136" t="str">
        <f ca="1">_xlfn.XLOOKUP(G55&amp;$V$2,BS_CONTROLE[CHAVE],BS_CONTROLE[Quantidade_11],"-")</f>
        <v>-</v>
      </c>
      <c r="W55" s="136" t="str">
        <f ca="1">_xlfn.XLOOKUP(G55&amp;$W$2,BS_CONTROLE[CHAVE],BS_CONTROLE[Quantidade_11],"-")</f>
        <v>-</v>
      </c>
    </row>
    <row r="56" spans="1:23" hidden="1">
      <c r="A56" s="146" t="str">
        <f>IF(SP_NORTE!X59="","*",SP_NORTE!X59)</f>
        <v>OPORTUNIDADE</v>
      </c>
      <c r="B56" s="146" t="str">
        <f>IF(SP_NORTE!W59="","*",SP_NORTE!W59)</f>
        <v>Oportunidade</v>
      </c>
      <c r="C56" s="146" t="str">
        <f>IF(SP_NORTE!Y59="","*",SP_NORTE!Y59)</f>
        <v>*</v>
      </c>
      <c r="D56" s="138" t="str">
        <f>IF(SP_NORTE!R59="","*",SP_NORTE!R59)</f>
        <v>SP NORTE</v>
      </c>
      <c r="E56" s="138" t="str">
        <f>IF(SP_NORTE!S59="","*",SP_NORTE!S59)</f>
        <v>ZCZ-ZTI</v>
      </c>
      <c r="F56" s="145">
        <f>IF(SP_NORTE!B59="","*",SP_NORTE!B59)</f>
        <v>46057</v>
      </c>
      <c r="G56" s="145" t="str">
        <f>IF(SP_NORTE!D59="","*",SP_NORTE!D59)</f>
        <v>W99</v>
      </c>
      <c r="H56" s="145" t="str">
        <f>IF(SP_NORTE!E59="","*",SP_NORTE!E59)</f>
        <v>DESLOCAMENTO</v>
      </c>
      <c r="I56" s="145" t="str">
        <f>IF(SP_NORTE!G59="","*",SP_NORTE!G59)</f>
        <v>ZTO2</v>
      </c>
      <c r="J56" s="145" t="str">
        <f>IF(SP_NORTE!H59="","*",SP_NORTE!H59)</f>
        <v>ZMA</v>
      </c>
      <c r="K56" s="138" t="str">
        <f>IF(SP_NORTE!L59="","*",SP_NORTE!L59)</f>
        <v>ZTO-ZMA</v>
      </c>
      <c r="L56" s="138" t="str">
        <f>IF(SP_NORTE!M59="","*",SP_NORTE!M59)</f>
        <v>ZTOZMA</v>
      </c>
      <c r="M56" s="139">
        <f>IF(SP_NORTE!I59="","*",SP_NORTE!I59)</f>
        <v>73</v>
      </c>
      <c r="N56" s="144">
        <f>IF(SP_NORTE!J59="","*",SP_NORTE!J59)</f>
        <v>7</v>
      </c>
      <c r="O56" s="144">
        <f>IF(SP_NORTE!K59="","*",SP_NORTE!K59)</f>
        <v>42</v>
      </c>
      <c r="P56" s="143">
        <f>IF(SP_NORTE!N59="","*",SP_NORTE!N59)</f>
        <v>0.375</v>
      </c>
      <c r="Q56" s="143">
        <f>IF(SP_NORTE!O59="","*",SP_NORTE!O59)</f>
        <v>4.1666666666666664E-2</v>
      </c>
      <c r="R56" s="145" t="str">
        <f>IF(SP_NORTE!P59="","*",CONCATENATE(SP_NORTE!P59," ",SP_NORTE!Q59))</f>
        <v>1 BINÁRIO</v>
      </c>
      <c r="S56" s="145" t="str">
        <f>IF(SP_NORTE!U59="","*",SP_NORTE!U59)</f>
        <v>Luiz Granado</v>
      </c>
      <c r="T56" s="145" t="str">
        <f>IF(SP_NORTE!V59="","*",SP_NORTE!V59)</f>
        <v>Deslocamento ZTO-ZMA, so vai sair caso o trilheiro sai de ZMA linha3</v>
      </c>
      <c r="U56" s="136" t="str">
        <f ca="1">_xlfn.XLOOKUP(G56&amp;$U$2,BS_CONTROLE[CHAVE],BS_CONTROLE[Quantidade_11],"-")</f>
        <v>-</v>
      </c>
      <c r="V56" s="136" t="str">
        <f ca="1">_xlfn.XLOOKUP(G56&amp;$V$2,BS_CONTROLE[CHAVE],BS_CONTROLE[Quantidade_11],"-")</f>
        <v>-</v>
      </c>
      <c r="W56" s="136">
        <f ca="1">_xlfn.XLOOKUP(G56&amp;$W$2,BS_CONTROLE[CHAVE],BS_CONTROLE[Quantidade_11],"-")</f>
        <v>1</v>
      </c>
    </row>
    <row r="57" spans="1:23" hidden="1">
      <c r="A57" s="146" t="str">
        <f>IF(SP_NORTE!X60="","*",SP_NORTE!X60)</f>
        <v>OPORTUNIDADE</v>
      </c>
      <c r="B57" s="146" t="str">
        <f>IF(SP_NORTE!W60="","*",SP_NORTE!W60)</f>
        <v>Oportunidade</v>
      </c>
      <c r="C57" s="146" t="str">
        <f>IF(SP_NORTE!Y60="","*",SP_NORTE!Y60)</f>
        <v>*</v>
      </c>
      <c r="D57" s="138" t="str">
        <f>IF(SP_NORTE!R60="","*",SP_NORTE!R60)</f>
        <v>SP NORTE</v>
      </c>
      <c r="E57" s="138" t="str">
        <f>IF(SP_NORTE!S60="","*",SP_NORTE!S60)</f>
        <v>ZCZ-ZTI</v>
      </c>
      <c r="F57" s="145">
        <f>IF(SP_NORTE!B60="","*",SP_NORTE!B60)</f>
        <v>46057</v>
      </c>
      <c r="G57" s="145" t="str">
        <f>IF(SP_NORTE!D60="","*",SP_NORTE!D60)</f>
        <v>W97</v>
      </c>
      <c r="H57" s="145" t="str">
        <f>IF(SP_NORTE!E60="","*",SP_NORTE!E60)</f>
        <v>DESLOCAMENTO</v>
      </c>
      <c r="I57" s="145" t="str">
        <f>IF(SP_NORTE!G60="","*",SP_NORTE!G60)</f>
        <v>ZTO2</v>
      </c>
      <c r="J57" s="145" t="str">
        <f>IF(SP_NORTE!H60="","*",SP_NORTE!H60)</f>
        <v>ZEM</v>
      </c>
      <c r="K57" s="138" t="str">
        <f>IF(SP_NORTE!L60="","*",SP_NORTE!L60)</f>
        <v>ZTO-ZEM</v>
      </c>
      <c r="L57" s="138" t="str">
        <f>IF(SP_NORTE!M60="","*",SP_NORTE!M60)</f>
        <v>ZTOZEM</v>
      </c>
      <c r="M57" s="139">
        <f>IF(SP_NORTE!I60="","*",SP_NORTE!I60)</f>
        <v>73</v>
      </c>
      <c r="N57" s="144">
        <f>IF(SP_NORTE!J60="","*",SP_NORTE!J60)</f>
        <v>7</v>
      </c>
      <c r="O57" s="144" t="str">
        <f>IF(SP_NORTE!K60="","*",SP_NORTE!K60)</f>
        <v>-</v>
      </c>
      <c r="P57" s="143">
        <f>IF(SP_NORTE!N60="","*",SP_NORTE!N60)</f>
        <v>0.375</v>
      </c>
      <c r="Q57" s="143">
        <f>IF(SP_NORTE!O60="","*",SP_NORTE!O60)</f>
        <v>4.1666666666666664E-2</v>
      </c>
      <c r="R57" s="145" t="str">
        <f>IF(SP_NORTE!P60="","*",CONCATENATE(SP_NORTE!P60," ",SP_NORTE!Q60))</f>
        <v>1 BINÁRIO</v>
      </c>
      <c r="S57" s="145" t="str">
        <f>IF(SP_NORTE!U60="","*",SP_NORTE!U60)</f>
        <v>Guilherme</v>
      </c>
      <c r="T57" s="145" t="str">
        <f>IF(SP_NORTE!V60="","*",SP_NORTE!V60)</f>
        <v>Deslocamento de ZTO-ZEM</v>
      </c>
      <c r="U57" s="136" t="str">
        <f ca="1">_xlfn.XLOOKUP(G57&amp;$U$2,BS_CONTROLE[CHAVE],BS_CONTROLE[Quantidade_11],"-")</f>
        <v>-</v>
      </c>
      <c r="V57" s="136" t="str">
        <f ca="1">_xlfn.XLOOKUP(G57&amp;$V$2,BS_CONTROLE[CHAVE],BS_CONTROLE[Quantidade_11],"-")</f>
        <v>-</v>
      </c>
      <c r="W57" s="136" t="str">
        <f ca="1">_xlfn.XLOOKUP(G57&amp;$W$2,BS_CONTROLE[CHAVE],BS_CONTROLE[Quantidade_11],"-")</f>
        <v>-</v>
      </c>
    </row>
    <row r="58" spans="1:23" hidden="1">
      <c r="A58" s="146" t="str">
        <f>IF(SP_NORTE!X61="","*",SP_NORTE!X61)</f>
        <v>OPORTUNIDADE</v>
      </c>
      <c r="B58" s="146" t="str">
        <f>IF(SP_NORTE!W61="","*",SP_NORTE!W61)</f>
        <v>Oportunidade</v>
      </c>
      <c r="C58" s="146" t="str">
        <f>IF(SP_NORTE!Y61="","*",SP_NORTE!Y61)</f>
        <v>*</v>
      </c>
      <c r="D58" s="138" t="str">
        <f>IF(SP_NORTE!R61="","*",SP_NORTE!R61)</f>
        <v>SP NORTE</v>
      </c>
      <c r="E58" s="138" t="str">
        <f>IF(SP_NORTE!S61="","*",SP_NORTE!S61)</f>
        <v>ZRX-ZTI</v>
      </c>
      <c r="F58" s="145">
        <f>IF(SP_NORTE!B61="","*",SP_NORTE!B61)</f>
        <v>46057</v>
      </c>
      <c r="G58" s="145" t="str">
        <f>IF(SP_NORTE!D61="","*",SP_NORTE!D61)</f>
        <v>V83</v>
      </c>
      <c r="H58" s="145" t="str">
        <f>IF(SP_NORTE!E61="","*",SP_NORTE!E61)</f>
        <v>MECANIZAÇÃO - SOCADORA</v>
      </c>
      <c r="I58" s="145" t="str">
        <f>IF(SP_NORTE!G61="","*",SP_NORTE!G61)</f>
        <v>ZIQ2</v>
      </c>
      <c r="J58" s="145" t="str">
        <f>IF(SP_NORTE!H61="","*",SP_NORTE!H61)</f>
        <v>ZIQ</v>
      </c>
      <c r="K58" s="138" t="str">
        <f>IF(SP_NORTE!L61="","*",SP_NORTE!L61)</f>
        <v>ZRQ-ZQX</v>
      </c>
      <c r="L58" s="138" t="str">
        <f>IF(SP_NORTE!M61="","*",SP_NORTE!M61)</f>
        <v>139ZQX1</v>
      </c>
      <c r="M58" s="139">
        <f>IF(SP_NORTE!I61="","*",SP_NORTE!I61)</f>
        <v>70</v>
      </c>
      <c r="N58" s="144">
        <f>IF(SP_NORTE!J61="","*",SP_NORTE!J61)</f>
        <v>139.30000000000001</v>
      </c>
      <c r="O58" s="144">
        <f>IF(SP_NORTE!K61="","*",SP_NORTE!K61)</f>
        <v>139</v>
      </c>
      <c r="P58" s="143">
        <f>IF(SP_NORTE!N61="","*",SP_NORTE!N61)</f>
        <v>0.35416666666666669</v>
      </c>
      <c r="Q58" s="143">
        <f>IF(SP_NORTE!O61="","*",SP_NORTE!O61)</f>
        <v>8.3333333333333329E-2</v>
      </c>
      <c r="R58" s="145" t="str">
        <f>IF(SP_NORTE!P61="","*",CONCATENATE(SP_NORTE!P61," ",SP_NORTE!Q61))</f>
        <v>300 M</v>
      </c>
      <c r="S58" s="145" t="str">
        <f>IF(SP_NORTE!U61="","*",SP_NORTE!U61)</f>
        <v>Antonioni</v>
      </c>
      <c r="T58" s="145" t="str">
        <f>IF(SP_NORTE!V61="","*",SP_NORTE!V61)</f>
        <v xml:space="preserve">Socadora Mecanizada </v>
      </c>
      <c r="U58" s="136">
        <f ca="1">_xlfn.XLOOKUP(G58&amp;$U$2,BS_CONTROLE[CHAVE],BS_CONTROLE[Quantidade_11],"-")</f>
        <v>500</v>
      </c>
      <c r="V58" s="136">
        <f ca="1">_xlfn.XLOOKUP(G58&amp;$V$2,BS_CONTROLE[CHAVE],BS_CONTROLE[Quantidade_11],"-")</f>
        <v>800</v>
      </c>
      <c r="W58" s="136">
        <f ca="1">_xlfn.XLOOKUP(G58&amp;$W$2,BS_CONTROLE[CHAVE],BS_CONTROLE[Quantidade_11],"-")</f>
        <v>0</v>
      </c>
    </row>
    <row r="59" spans="1:23" hidden="1">
      <c r="A59" s="146" t="str">
        <f>IF(SP_NORTE!X62="","*",SP_NORTE!X62)</f>
        <v>*</v>
      </c>
      <c r="B59" s="146" t="str">
        <f>IF(SP_NORTE!W62="","*",SP_NORTE!W62)</f>
        <v>*</v>
      </c>
      <c r="C59" s="146" t="str">
        <f>IF(SP_NORTE!Y62="","*",SP_NORTE!Y62)</f>
        <v>*</v>
      </c>
      <c r="D59" s="138" t="str">
        <f>IF(SP_NORTE!R62="","*",SP_NORTE!R62)</f>
        <v>-</v>
      </c>
      <c r="E59" s="138" t="str">
        <f>IF(SP_NORTE!S62="","*",SP_NORTE!S62)</f>
        <v>-</v>
      </c>
      <c r="F59" s="145" t="str">
        <f>IF(SP_NORTE!B62="","*",SP_NORTE!B62)</f>
        <v>*</v>
      </c>
      <c r="G59" s="145" t="str">
        <f>IF(SP_NORTE!D62="","*",SP_NORTE!D62)</f>
        <v>*</v>
      </c>
      <c r="H59" s="145" t="str">
        <f>IF(SP_NORTE!E62="","*",SP_NORTE!E62)</f>
        <v>*</v>
      </c>
      <c r="I59" s="145" t="str">
        <f>IF(SP_NORTE!G62="","*",SP_NORTE!G62)</f>
        <v>*</v>
      </c>
      <c r="J59" s="145" t="str">
        <f>IF(SP_NORTE!H62="","*",SP_NORTE!H62)</f>
        <v>*</v>
      </c>
      <c r="K59" s="138" t="str">
        <f>IF(SP_NORTE!L62="","*",SP_NORTE!L62)</f>
        <v>-</v>
      </c>
      <c r="L59" s="138" t="str">
        <f>IF(SP_NORTE!M62="","*",SP_NORTE!M62)</f>
        <v>-</v>
      </c>
      <c r="M59" s="139" t="str">
        <f>IF(SP_NORTE!I62="","*",SP_NORTE!I62)</f>
        <v>*</v>
      </c>
      <c r="N59" s="144" t="str">
        <f>IF(SP_NORTE!J62="","*",SP_NORTE!J62)</f>
        <v>*</v>
      </c>
      <c r="O59" s="144" t="str">
        <f>IF(SP_NORTE!K62="","*",SP_NORTE!K62)</f>
        <v>*</v>
      </c>
      <c r="P59" s="143" t="str">
        <f>IF(SP_NORTE!N62="","*",SP_NORTE!N62)</f>
        <v>*</v>
      </c>
      <c r="Q59" s="143" t="str">
        <f>IF(SP_NORTE!O62="","*",SP_NORTE!O62)</f>
        <v>*</v>
      </c>
      <c r="R59" s="145" t="str">
        <f>IF(SP_NORTE!P62="","*",CONCATENATE(SP_NORTE!P62," ",SP_NORTE!Q62))</f>
        <v>*</v>
      </c>
      <c r="S59" s="145" t="str">
        <f>IF(SP_NORTE!U62="","*",SP_NORTE!U62)</f>
        <v>*</v>
      </c>
      <c r="T59" s="145" t="str">
        <f>IF(SP_NORTE!V62="","*",SP_NORTE!V62)</f>
        <v>*</v>
      </c>
      <c r="U59" s="136" t="str">
        <f ca="1">_xlfn.XLOOKUP(G59&amp;$U$2,BS_CONTROLE[CHAVE],BS_CONTROLE[Quantidade_11],"-")</f>
        <v>-</v>
      </c>
      <c r="V59" s="136" t="str">
        <f ca="1">_xlfn.XLOOKUP(G59&amp;$V$2,BS_CONTROLE[CHAVE],BS_CONTROLE[Quantidade_11],"-")</f>
        <v>-</v>
      </c>
      <c r="W59" s="136" t="str">
        <f ca="1">_xlfn.XLOOKUP(G59&amp;$W$2,BS_CONTROLE[CHAVE],BS_CONTROLE[Quantidade_11],"-")</f>
        <v>-</v>
      </c>
    </row>
    <row r="60" spans="1:23" hidden="1">
      <c r="A60" s="146" t="str">
        <f>IF(SP_NORTE!X63="","*",SP_NORTE!X63)</f>
        <v>*</v>
      </c>
      <c r="B60" s="146" t="str">
        <f>IF(SP_NORTE!W63="","*",SP_NORTE!W63)</f>
        <v>*</v>
      </c>
      <c r="C60" s="146" t="str">
        <f>IF(SP_NORTE!Y63="","*",SP_NORTE!Y63)</f>
        <v>*</v>
      </c>
      <c r="D60" s="138" t="str">
        <f>IF(SP_NORTE!R63="","*",SP_NORTE!R63)</f>
        <v>-</v>
      </c>
      <c r="E60" s="138" t="str">
        <f>IF(SP_NORTE!S63="","*",SP_NORTE!S63)</f>
        <v>-</v>
      </c>
      <c r="F60" s="145" t="str">
        <f>IF(SP_NORTE!B63="","*",SP_NORTE!B63)</f>
        <v>*</v>
      </c>
      <c r="G60" s="145" t="str">
        <f>IF(SP_NORTE!D63="","*",SP_NORTE!D63)</f>
        <v>*</v>
      </c>
      <c r="H60" s="145" t="str">
        <f>IF(SP_NORTE!E63="","*",SP_NORTE!E63)</f>
        <v>*</v>
      </c>
      <c r="I60" s="145" t="str">
        <f>IF(SP_NORTE!G63="","*",SP_NORTE!G63)</f>
        <v>*</v>
      </c>
      <c r="J60" s="145" t="str">
        <f>IF(SP_NORTE!H63="","*",SP_NORTE!H63)</f>
        <v>*</v>
      </c>
      <c r="K60" s="138" t="str">
        <f>IF(SP_NORTE!L63="","*",SP_NORTE!L63)</f>
        <v>-</v>
      </c>
      <c r="L60" s="138" t="str">
        <f>IF(SP_NORTE!M63="","*",SP_NORTE!M63)</f>
        <v>-</v>
      </c>
      <c r="M60" s="139" t="str">
        <f>IF(SP_NORTE!I63="","*",SP_NORTE!I63)</f>
        <v>*</v>
      </c>
      <c r="N60" s="144" t="str">
        <f>IF(SP_NORTE!J63="","*",SP_NORTE!J63)</f>
        <v>*</v>
      </c>
      <c r="O60" s="144" t="str">
        <f>IF(SP_NORTE!K63="","*",SP_NORTE!K63)</f>
        <v>*</v>
      </c>
      <c r="P60" s="143" t="str">
        <f>IF(SP_NORTE!N63="","*",SP_NORTE!N63)</f>
        <v>*</v>
      </c>
      <c r="Q60" s="143" t="str">
        <f>IF(SP_NORTE!O63="","*",SP_NORTE!O63)</f>
        <v>*</v>
      </c>
      <c r="R60" s="145" t="str">
        <f>IF(SP_NORTE!P63="","*",CONCATENATE(SP_NORTE!P63," ",SP_NORTE!Q63))</f>
        <v>*</v>
      </c>
      <c r="S60" s="145" t="str">
        <f>IF(SP_NORTE!U63="","*",SP_NORTE!U63)</f>
        <v>*</v>
      </c>
      <c r="T60" s="145" t="str">
        <f>IF(SP_NORTE!V63="","*",SP_NORTE!V63)</f>
        <v>*</v>
      </c>
      <c r="U60" s="136" t="str">
        <f ca="1">_xlfn.XLOOKUP(G60&amp;$U$2,BS_CONTROLE[CHAVE],BS_CONTROLE[Quantidade_11],"-")</f>
        <v>-</v>
      </c>
      <c r="V60" s="136" t="str">
        <f ca="1">_xlfn.XLOOKUP(G60&amp;$V$2,BS_CONTROLE[CHAVE],BS_CONTROLE[Quantidade_11],"-")</f>
        <v>-</v>
      </c>
      <c r="W60" s="136" t="str">
        <f ca="1">_xlfn.XLOOKUP(G60&amp;$W$2,BS_CONTROLE[CHAVE],BS_CONTROLE[Quantidade_11],"-")</f>
        <v>-</v>
      </c>
    </row>
    <row r="61" spans="1:23" hidden="1">
      <c r="A61" s="146" t="str">
        <f>IF(SP_NORTE!X64="","*",SP_NORTE!X64)</f>
        <v>*</v>
      </c>
      <c r="B61" s="146" t="str">
        <f>IF(SP_NORTE!W64="","*",SP_NORTE!W64)</f>
        <v>*</v>
      </c>
      <c r="C61" s="146" t="str">
        <f>IF(SP_NORTE!Y64="","*",SP_NORTE!Y64)</f>
        <v>*</v>
      </c>
      <c r="D61" s="138" t="str">
        <f>IF(SP_NORTE!R64="","*",SP_NORTE!R64)</f>
        <v>-</v>
      </c>
      <c r="E61" s="138" t="str">
        <f>IF(SP_NORTE!S64="","*",SP_NORTE!S64)</f>
        <v>-</v>
      </c>
      <c r="F61" s="145" t="str">
        <f>IF(SP_NORTE!B64="","*",SP_NORTE!B64)</f>
        <v>*</v>
      </c>
      <c r="G61" s="145" t="str">
        <f>IF(SP_NORTE!D64="","*",SP_NORTE!D64)</f>
        <v>*</v>
      </c>
      <c r="H61" s="145" t="str">
        <f>IF(SP_NORTE!E64="","*",SP_NORTE!E64)</f>
        <v>*</v>
      </c>
      <c r="I61" s="145" t="str">
        <f>IF(SP_NORTE!G64="","*",SP_NORTE!G64)</f>
        <v>*</v>
      </c>
      <c r="J61" s="145" t="str">
        <f>IF(SP_NORTE!H64="","*",SP_NORTE!H64)</f>
        <v>*</v>
      </c>
      <c r="K61" s="138" t="str">
        <f>IF(SP_NORTE!L64="","*",SP_NORTE!L64)</f>
        <v>-</v>
      </c>
      <c r="L61" s="138" t="str">
        <f>IF(SP_NORTE!M64="","*",SP_NORTE!M64)</f>
        <v>-</v>
      </c>
      <c r="M61" s="139" t="str">
        <f>IF(SP_NORTE!I64="","*",SP_NORTE!I64)</f>
        <v>*</v>
      </c>
      <c r="N61" s="144" t="str">
        <f>IF(SP_NORTE!J64="","*",SP_NORTE!J64)</f>
        <v>*</v>
      </c>
      <c r="O61" s="144" t="str">
        <f>IF(SP_NORTE!K64="","*",SP_NORTE!K64)</f>
        <v>*</v>
      </c>
      <c r="P61" s="143" t="str">
        <f>IF(SP_NORTE!N64="","*",SP_NORTE!N64)</f>
        <v>*</v>
      </c>
      <c r="Q61" s="143" t="str">
        <f>IF(SP_NORTE!O64="","*",SP_NORTE!O64)</f>
        <v>*</v>
      </c>
      <c r="R61" s="145" t="str">
        <f>IF(SP_NORTE!P64="","*",CONCATENATE(SP_NORTE!P64," ",SP_NORTE!Q64))</f>
        <v>*</v>
      </c>
      <c r="S61" s="145" t="str">
        <f>IF(SP_NORTE!U64="","*",SP_NORTE!U64)</f>
        <v>*</v>
      </c>
      <c r="T61" s="145" t="str">
        <f>IF(SP_NORTE!V64="","*",SP_NORTE!V64)</f>
        <v>*</v>
      </c>
      <c r="U61" s="136" t="str">
        <f ca="1">_xlfn.XLOOKUP(G61&amp;$U$2,BS_CONTROLE[CHAVE],BS_CONTROLE[Quantidade_11],"-")</f>
        <v>-</v>
      </c>
      <c r="V61" s="136" t="str">
        <f ca="1">_xlfn.XLOOKUP(G61&amp;$V$2,BS_CONTROLE[CHAVE],BS_CONTROLE[Quantidade_11],"-")</f>
        <v>-</v>
      </c>
      <c r="W61" s="136" t="str">
        <f ca="1">_xlfn.XLOOKUP(G61&amp;$W$2,BS_CONTROLE[CHAVE],BS_CONTROLE[Quantidade_11],"-")</f>
        <v>-</v>
      </c>
    </row>
    <row r="62" spans="1:23" hidden="1">
      <c r="A62" s="146" t="str">
        <f>IF(SP_NORTE!X65="","*",SP_NORTE!X65)</f>
        <v>OPORTUNIDADE</v>
      </c>
      <c r="B62" s="146" t="str">
        <f>IF(SP_NORTE!W65="","*",SP_NORTE!W65)</f>
        <v>Oportunidade</v>
      </c>
      <c r="C62" s="146" t="str">
        <f>IF(SP_NORTE!Y65="","*",SP_NORTE!Y65)</f>
        <v>*</v>
      </c>
      <c r="D62" s="138" t="str">
        <f>IF(SP_NORTE!R65="","*",SP_NORTE!R65)</f>
        <v>SP NORTE</v>
      </c>
      <c r="E62" s="138" t="str">
        <f>IF(SP_NORTE!S65="","*",SP_NORTE!S65)</f>
        <v>TMI-ZEB</v>
      </c>
      <c r="F62" s="145">
        <f>IF(SP_NORTE!B65="","*",SP_NORTE!B65)</f>
        <v>46058</v>
      </c>
      <c r="G62" s="145" t="str">
        <f>IF(SP_NORTE!D65="","*",SP_NORTE!D65)</f>
        <v>V87</v>
      </c>
      <c r="H62" s="145" t="str">
        <f>IF(SP_NORTE!E65="","*",SP_NORTE!E65)</f>
        <v>MECANIZAÇÃO - SOCADORA</v>
      </c>
      <c r="I62" s="145" t="str">
        <f>IF(SP_NORTE!G65="","*",SP_NORTE!G65)</f>
        <v>ZDP2</v>
      </c>
      <c r="J62" s="145" t="str">
        <f>IF(SP_NORTE!H65="","*",SP_NORTE!H65)</f>
        <v>ZDP</v>
      </c>
      <c r="K62" s="138" t="str">
        <f>IF(SP_NORTE!L65="","*",SP_NORTE!L65)</f>
        <v>ZEC-ZKY</v>
      </c>
      <c r="L62" s="138" t="str">
        <f>IF(SP_NORTE!M65="","*",SP_NORTE!M65)</f>
        <v>271ZKY</v>
      </c>
      <c r="M62" s="139">
        <f>IF(SP_NORTE!I65="","*",SP_NORTE!I65)</f>
        <v>73</v>
      </c>
      <c r="N62" s="144">
        <f>IF(SP_NORTE!J65="","*",SP_NORTE!J65)</f>
        <v>272.2</v>
      </c>
      <c r="O62" s="144">
        <f>IF(SP_NORTE!K65="","*",SP_NORTE!K65)</f>
        <v>271.7</v>
      </c>
      <c r="P62" s="143">
        <f>IF(SP_NORTE!N65="","*",SP_NORTE!N65)</f>
        <v>0.34722222222222221</v>
      </c>
      <c r="Q62" s="143">
        <f>IF(SP_NORTE!O65="","*",SP_NORTE!O65)</f>
        <v>0.125</v>
      </c>
      <c r="R62" s="145" t="str">
        <f>IF(SP_NORTE!P65="","*",CONCATENATE(SP_NORTE!P65," ",SP_NORTE!Q65))</f>
        <v>1200 M</v>
      </c>
      <c r="S62" s="145" t="str">
        <f>IF(SP_NORTE!U65="","*",SP_NORTE!U65)</f>
        <v>Antonioni</v>
      </c>
      <c r="T62" s="145" t="str">
        <f>IF(SP_NORTE!V65="","*",SP_NORTE!V65)</f>
        <v xml:space="preserve">Socadora Mecanizada </v>
      </c>
      <c r="U62" s="136">
        <f ca="1">_xlfn.XLOOKUP(G62&amp;$U$2,BS_CONTROLE[CHAVE],BS_CONTROLE[Quantidade_11],"-")</f>
        <v>0</v>
      </c>
      <c r="V62" s="136">
        <f ca="1">_xlfn.XLOOKUP(G62&amp;$V$2,BS_CONTROLE[CHAVE],BS_CONTROLE[Quantidade_11],"-")</f>
        <v>680</v>
      </c>
      <c r="W62" s="136">
        <f ca="1">_xlfn.XLOOKUP(G62&amp;$W$2,BS_CONTROLE[CHAVE],BS_CONTROLE[Quantidade_11],"-")</f>
        <v>0</v>
      </c>
    </row>
    <row r="63" spans="1:23" hidden="1">
      <c r="A63" s="146" t="str">
        <f>IF(SP_NORTE!X66="","*",SP_NORTE!X66)</f>
        <v>OPORTUNIDADE</v>
      </c>
      <c r="B63" s="146" t="str">
        <f>IF(SP_NORTE!W66="","*",SP_NORTE!W66)</f>
        <v>Oportunidade</v>
      </c>
      <c r="C63" s="146" t="str">
        <f>IF(SP_NORTE!Y66="","*",SP_NORTE!Y66)</f>
        <v>*</v>
      </c>
      <c r="D63" s="138" t="str">
        <f>IF(SP_NORTE!R66="","*",SP_NORTE!R66)</f>
        <v>SP NORTE</v>
      </c>
      <c r="E63" s="138" t="str">
        <f>IF(SP_NORTE!S66="","*",SP_NORTE!S66)</f>
        <v>TMI-ZEB</v>
      </c>
      <c r="F63" s="145">
        <f>IF(SP_NORTE!B66="","*",SP_NORTE!B66)</f>
        <v>46058</v>
      </c>
      <c r="G63" s="145" t="str">
        <f>IF(SP_NORTE!D66="","*",SP_NORTE!D66)</f>
        <v>JOVÂNIO (TP-850)</v>
      </c>
      <c r="H63" s="145" t="str">
        <f>IF(SP_NORTE!E66="","*",SP_NORTE!E66)</f>
        <v>PDM - SOLDA</v>
      </c>
      <c r="I63" s="145" t="str">
        <f>IF(SP_NORTE!G66="","*",SP_NORTE!G66)</f>
        <v>-</v>
      </c>
      <c r="J63" s="145" t="str">
        <f>IF(SP_NORTE!H66="","*",SP_NORTE!H66)</f>
        <v>-</v>
      </c>
      <c r="K63" s="138" t="str">
        <f>IF(SP_NORTE!L66="","*",SP_NORTE!L66)</f>
        <v>ZEC-ZKY</v>
      </c>
      <c r="L63" s="138">
        <f>IF(SP_NORTE!M66="","*",SP_NORTE!M66)</f>
        <v>267271</v>
      </c>
      <c r="M63" s="139">
        <f>IF(SP_NORTE!I66="","*",SP_NORTE!I66)</f>
        <v>73</v>
      </c>
      <c r="N63" s="144">
        <f>IF(SP_NORTE!J66="","*",SP_NORTE!J66)</f>
        <v>267.89999999999998</v>
      </c>
      <c r="O63" s="144" t="str">
        <f>IF(SP_NORTE!K66="","*",SP_NORTE!K66)</f>
        <v>-</v>
      </c>
      <c r="P63" s="143">
        <f>IF(SP_NORTE!N66="","*",SP_NORTE!N66)</f>
        <v>0.375</v>
      </c>
      <c r="Q63" s="143">
        <f>IF(SP_NORTE!O66="","*",SP_NORTE!O66)</f>
        <v>6.25E-2</v>
      </c>
      <c r="R63" s="145" t="str">
        <f>IF(SP_NORTE!P66="","*",CONCATENATE(SP_NORTE!P66," ",SP_NORTE!Q66))</f>
        <v>1 Nº DE SOLDA</v>
      </c>
      <c r="S63" s="145" t="str">
        <f>IF(SP_NORTE!U66="","*",SP_NORTE!U66)</f>
        <v xml:space="preserve">Ronaldo </v>
      </c>
      <c r="T63" s="145" t="str">
        <f>IF(SP_NORTE!V66="","*",SP_NORTE!V66)</f>
        <v>Execução de solda - Condicionado à temperatura</v>
      </c>
      <c r="U63" s="136" t="str">
        <f ca="1">_xlfn.XLOOKUP(G63&amp;$U$2,BS_CONTROLE[CHAVE],BS_CONTROLE[Quantidade_11],"-")</f>
        <v>-</v>
      </c>
      <c r="V63" s="136" t="str">
        <f ca="1">_xlfn.XLOOKUP(G63&amp;$V$2,BS_CONTROLE[CHAVE],BS_CONTROLE[Quantidade_11],"-")</f>
        <v>-</v>
      </c>
      <c r="W63" s="136" t="str">
        <f ca="1">_xlfn.XLOOKUP(G63&amp;$W$2,BS_CONTROLE[CHAVE],BS_CONTROLE[Quantidade_11],"-")</f>
        <v>-</v>
      </c>
    </row>
    <row r="64" spans="1:23" hidden="1">
      <c r="A64" s="146" t="str">
        <f>IF(SP_NORTE!X67="","*",SP_NORTE!X67)</f>
        <v>OPORTUNIDADE</v>
      </c>
      <c r="B64" s="146" t="str">
        <f>IF(SP_NORTE!W67="","*",SP_NORTE!W67)</f>
        <v>Oportunidade</v>
      </c>
      <c r="C64" s="146" t="str">
        <f>IF(SP_NORTE!Y67="","*",SP_NORTE!Y67)</f>
        <v>*</v>
      </c>
      <c r="D64" s="138" t="str">
        <f>IF(SP_NORTE!R67="","*",SP_NORTE!R67)</f>
        <v>SP NORTE</v>
      </c>
      <c r="E64" s="138" t="str">
        <f>IF(SP_NORTE!S67="","*",SP_NORTE!S67)</f>
        <v>ZEB-ZCZ</v>
      </c>
      <c r="F64" s="145">
        <f>IF(SP_NORTE!B67="","*",SP_NORTE!B67)</f>
        <v>46058</v>
      </c>
      <c r="G64" s="145" t="str">
        <f>IF(SP_NORTE!D67="","*",SP_NORTE!D67)</f>
        <v>V88</v>
      </c>
      <c r="H64" s="145" t="str">
        <f>IF(SP_NORTE!E67="","*",SP_NORTE!E67)</f>
        <v>MECANIZAÇÃO - SOCADORA</v>
      </c>
      <c r="I64" s="145" t="str">
        <f>IF(SP_NORTE!G67="","*",SP_NORTE!G67)</f>
        <v>ZPN2</v>
      </c>
      <c r="J64" s="145" t="str">
        <f>IF(SP_NORTE!H67="","*",SP_NORTE!H67)</f>
        <v>ZPN</v>
      </c>
      <c r="K64" s="138" t="str">
        <f>IF(SP_NORTE!L67="","*",SP_NORTE!L67)</f>
        <v>ZCV-ZCT</v>
      </c>
      <c r="L64" s="138" t="str">
        <f>IF(SP_NORTE!M67="","*",SP_NORTE!M67)</f>
        <v>152ZCT</v>
      </c>
      <c r="M64" s="139">
        <f>IF(SP_NORTE!I67="","*",SP_NORTE!I67)</f>
        <v>73</v>
      </c>
      <c r="N64" s="144">
        <f>IF(SP_NORTE!J67="","*",SP_NORTE!J67)</f>
        <v>153.80000000000001</v>
      </c>
      <c r="O64" s="144">
        <f>IF(SP_NORTE!K67="","*",SP_NORTE!K67)</f>
        <v>152</v>
      </c>
      <c r="P64" s="143">
        <f>IF(SP_NORTE!N67="","*",SP_NORTE!N67)</f>
        <v>0.34722222222222221</v>
      </c>
      <c r="Q64" s="143">
        <f>IF(SP_NORTE!O67="","*",SP_NORTE!O67)</f>
        <v>0.125</v>
      </c>
      <c r="R64" s="145" t="str">
        <f>IF(SP_NORTE!P67="","*",CONCATENATE(SP_NORTE!P67," ",SP_NORTE!Q67))</f>
        <v>1200 M</v>
      </c>
      <c r="S64" s="145" t="str">
        <f>IF(SP_NORTE!U67="","*",SP_NORTE!U67)</f>
        <v>Antonioni</v>
      </c>
      <c r="T64" s="145" t="str">
        <f>IF(SP_NORTE!V67="","*",SP_NORTE!V67)</f>
        <v xml:space="preserve">Socadora Mecanizada </v>
      </c>
      <c r="U64" s="136">
        <f ca="1">_xlfn.XLOOKUP(G64&amp;$U$2,BS_CONTROLE[CHAVE],BS_CONTROLE[Quantidade_11],"-")</f>
        <v>0</v>
      </c>
      <c r="V64" s="136">
        <f ca="1">_xlfn.XLOOKUP(G64&amp;$V$2,BS_CONTROLE[CHAVE],BS_CONTROLE[Quantidade_11],"-")</f>
        <v>1400</v>
      </c>
      <c r="W64" s="136">
        <f ca="1">_xlfn.XLOOKUP(G64&amp;$W$2,BS_CONTROLE[CHAVE],BS_CONTROLE[Quantidade_11],"-")</f>
        <v>0</v>
      </c>
    </row>
    <row r="65" spans="1:23" hidden="1">
      <c r="A65" s="146" t="str">
        <f>IF(SP_NORTE!X68="","*",SP_NORTE!X68)</f>
        <v>OPORTUNIDADE</v>
      </c>
      <c r="B65" s="146" t="str">
        <f>IF(SP_NORTE!W68="","*",SP_NORTE!W68)</f>
        <v>Oportunidade</v>
      </c>
      <c r="C65" s="146" t="str">
        <f>IF(SP_NORTE!Y68="","*",SP_NORTE!Y68)</f>
        <v>*</v>
      </c>
      <c r="D65" s="138" t="str">
        <f>IF(SP_NORTE!R68="","*",SP_NORTE!R68)</f>
        <v>SP NORTE</v>
      </c>
      <c r="E65" s="138" t="str">
        <f>IF(SP_NORTE!S68="","*",SP_NORTE!S68)</f>
        <v>ZEB-ZCZ</v>
      </c>
      <c r="F65" s="145">
        <f>IF(SP_NORTE!B68="","*",SP_NORTE!B68)</f>
        <v>46058</v>
      </c>
      <c r="G65" s="145" t="str">
        <f>IF(SP_NORTE!D68="","*",SP_NORTE!D68)</f>
        <v>A63</v>
      </c>
      <c r="H65" s="145" t="str">
        <f>IF(SP_NORTE!E68="","*",SP_NORTE!E68)</f>
        <v>INSPEÇÃO AUTO DE LINHA</v>
      </c>
      <c r="I65" s="145" t="str">
        <f>IF(SP_NORTE!G68="","*",SP_NORTE!G68)</f>
        <v>ZRU2</v>
      </c>
      <c r="J65" s="145" t="str">
        <f>IF(SP_NORTE!H68="","*",SP_NORTE!H68)</f>
        <v>ZTO</v>
      </c>
      <c r="K65" s="138" t="str">
        <f>IF(SP_NORTE!L68="","*",SP_NORTE!L68)</f>
        <v>ZRU-ZTO</v>
      </c>
      <c r="L65" s="138" t="str">
        <f>IF(SP_NORTE!M68="","*",SP_NORTE!M68)</f>
        <v>ZRUZTO</v>
      </c>
      <c r="M65" s="139">
        <f>IF(SP_NORTE!I68="","*",SP_NORTE!I68)</f>
        <v>73</v>
      </c>
      <c r="N65" s="144">
        <f>IF(SP_NORTE!J68="","*",SP_NORTE!J68)</f>
        <v>204</v>
      </c>
      <c r="O65" s="144">
        <f>IF(SP_NORTE!K68="","*",SP_NORTE!K68)</f>
        <v>7</v>
      </c>
      <c r="P65" s="143">
        <f>IF(SP_NORTE!N68="","*",SP_NORTE!N68)</f>
        <v>0.33333333333333331</v>
      </c>
      <c r="Q65" s="143">
        <f>IF(SP_NORTE!O68="","*",SP_NORTE!O68)</f>
        <v>4.1666666666666664E-2</v>
      </c>
      <c r="R65" s="145" t="str">
        <f>IF(SP_NORTE!P68="","*",CONCATENATE(SP_NORTE!P68," ",SP_NORTE!Q68))</f>
        <v>1 BINÁRIO</v>
      </c>
      <c r="S65" s="145" t="str">
        <f>IF(SP_NORTE!U68="","*",SP_NORTE!U68)</f>
        <v xml:space="preserve">Ronaldo </v>
      </c>
      <c r="T65" s="145" t="str">
        <f>IF(SP_NORTE!V68="","*",SP_NORTE!V68)</f>
        <v>Auto de linha inspeção ANTT</v>
      </c>
      <c r="U65" s="136" t="str">
        <f ca="1">_xlfn.XLOOKUP(G65&amp;$U$2,BS_CONTROLE[CHAVE],BS_CONTROLE[Quantidade_11],"-")</f>
        <v>-</v>
      </c>
      <c r="V65" s="136" t="str">
        <f ca="1">_xlfn.XLOOKUP(G65&amp;$V$2,BS_CONTROLE[CHAVE],BS_CONTROLE[Quantidade_11],"-")</f>
        <v>-</v>
      </c>
      <c r="W65" s="136" t="str">
        <f ca="1">_xlfn.XLOOKUP(G65&amp;$W$2,BS_CONTROLE[CHAVE],BS_CONTROLE[Quantidade_11],"-")</f>
        <v>-</v>
      </c>
    </row>
    <row r="66" spans="1:23" hidden="1">
      <c r="A66" s="146" t="str">
        <f>IF(SP_NORTE!X69="","*",SP_NORTE!X69)</f>
        <v>OPORTUNIDADE</v>
      </c>
      <c r="B66" s="146" t="str">
        <f>IF(SP_NORTE!W69="","*",SP_NORTE!W69)</f>
        <v>Oportunidade</v>
      </c>
      <c r="C66" s="146" t="str">
        <f>IF(SP_NORTE!Y69="","*",SP_NORTE!Y69)</f>
        <v>*</v>
      </c>
      <c r="D66" s="138" t="str">
        <f>IF(SP_NORTE!R69="","*",SP_NORTE!R69)</f>
        <v>SP NORTE</v>
      </c>
      <c r="E66" s="138" t="str">
        <f>IF(SP_NORTE!S69="","*",SP_NORTE!S69)</f>
        <v>ZEB-ZCZ</v>
      </c>
      <c r="F66" s="145">
        <f>IF(SP_NORTE!B69="","*",SP_NORTE!B69)</f>
        <v>46058</v>
      </c>
      <c r="G66" s="145" t="str">
        <f>IF(SP_NORTE!D69="","*",SP_NORTE!D69)</f>
        <v>W48</v>
      </c>
      <c r="H66" s="145" t="str">
        <f>IF(SP_NORTE!E69="","*",SP_NORTE!E69)</f>
        <v>DESLOCAMENTO</v>
      </c>
      <c r="I66" s="145" t="str">
        <f>IF(SP_NORTE!G69="","*",SP_NORTE!G69)</f>
        <v>ZPN2</v>
      </c>
      <c r="J66" s="145" t="str">
        <f>IF(SP_NORTE!H69="","*",SP_NORTE!H69)</f>
        <v>ZEC</v>
      </c>
      <c r="K66" s="138" t="str">
        <f>IF(SP_NORTE!L69="","*",SP_NORTE!L69)</f>
        <v>ZPN-ZEC</v>
      </c>
      <c r="L66" s="138" t="str">
        <f>IF(SP_NORTE!M69="","*",SP_NORTE!M69)</f>
        <v>ZPNZEC</v>
      </c>
      <c r="M66" s="139">
        <f>IF(SP_NORTE!I69="","*",SP_NORTE!I69)</f>
        <v>73</v>
      </c>
      <c r="N66" s="144">
        <f>IF(SP_NORTE!J69="","*",SP_NORTE!J69)</f>
        <v>128</v>
      </c>
      <c r="O66" s="144">
        <f>IF(SP_NORTE!K69="","*",SP_NORTE!K69)</f>
        <v>262</v>
      </c>
      <c r="P66" s="143">
        <f>IF(SP_NORTE!N69="","*",SP_NORTE!N69)</f>
        <v>0.33333333333333331</v>
      </c>
      <c r="Q66" s="143">
        <f>IF(SP_NORTE!O69="","*",SP_NORTE!O69)</f>
        <v>4.1666666666666664E-2</v>
      </c>
      <c r="R66" s="145" t="str">
        <f>IF(SP_NORTE!P69="","*",CONCATENATE(SP_NORTE!P69," ",SP_NORTE!Q69))</f>
        <v>1 BINÁRIO</v>
      </c>
      <c r="S66" s="145" t="str">
        <f>IF(SP_NORTE!U69="","*",SP_NORTE!U69)</f>
        <v xml:space="preserve">Douglas </v>
      </c>
      <c r="T66" s="145" t="str">
        <f>IF(SP_NORTE!V69="","*",SP_NORTE!V69)</f>
        <v>Deslocamento ZPN-ZEC</v>
      </c>
      <c r="U66" s="136" t="str">
        <f ca="1">_xlfn.XLOOKUP(G66&amp;$U$2,BS_CONTROLE[CHAVE],BS_CONTROLE[Quantidade_11],"-")</f>
        <v>-</v>
      </c>
      <c r="V66" s="136" t="str">
        <f ca="1">_xlfn.XLOOKUP(G66&amp;$V$2,BS_CONTROLE[CHAVE],BS_CONTROLE[Quantidade_11],"-")</f>
        <v>-</v>
      </c>
      <c r="W66" s="136" t="str">
        <f ca="1">_xlfn.XLOOKUP(G66&amp;$W$2,BS_CONTROLE[CHAVE],BS_CONTROLE[Quantidade_11],"-")</f>
        <v>-</v>
      </c>
    </row>
    <row r="67" spans="1:23" hidden="1">
      <c r="A67" s="146" t="str">
        <f>IF(SP_NORTE!X70="","*",SP_NORTE!X70)</f>
        <v>OPORTUNIDADE</v>
      </c>
      <c r="B67" s="146" t="str">
        <f>IF(SP_NORTE!W70="","*",SP_NORTE!W70)</f>
        <v>Oportunidade</v>
      </c>
      <c r="C67" s="146" t="str">
        <f>IF(SP_NORTE!Y70="","*",SP_NORTE!Y70)</f>
        <v>*</v>
      </c>
      <c r="D67" s="138" t="str">
        <f>IF(SP_NORTE!R70="","*",SP_NORTE!R70)</f>
        <v>SP NORTE</v>
      </c>
      <c r="E67" s="138" t="str">
        <f>IF(SP_NORTE!S70="","*",SP_NORTE!S70)</f>
        <v>ZEB-ZCZ</v>
      </c>
      <c r="F67" s="145">
        <f>IF(SP_NORTE!B70="","*",SP_NORTE!B70)</f>
        <v>46058</v>
      </c>
      <c r="G67" s="145" t="str">
        <f>IF(SP_NORTE!D70="","*",SP_NORTE!D70)</f>
        <v>E40</v>
      </c>
      <c r="H67" s="145" t="str">
        <f>IF(SP_NORTE!E70="","*",SP_NORTE!E70)</f>
        <v>DESLOCAMENTO</v>
      </c>
      <c r="I67" s="145" t="str">
        <f>IF(SP_NORTE!G70="","*",SP_NORTE!G70)</f>
        <v>ZSD2</v>
      </c>
      <c r="J67" s="145" t="str">
        <f>IF(SP_NORTE!H70="","*",SP_NORTE!H70)</f>
        <v>ZDP</v>
      </c>
      <c r="K67" s="138" t="str">
        <f>IF(SP_NORTE!L70="","*",SP_NORTE!L70)</f>
        <v>ZSD-ZDP</v>
      </c>
      <c r="L67" s="138" t="str">
        <f>IF(SP_NORTE!M70="","*",SP_NORTE!M70)</f>
        <v>ZSDZDP</v>
      </c>
      <c r="M67" s="139">
        <f>IF(SP_NORTE!I70="","*",SP_NORTE!I70)</f>
        <v>73</v>
      </c>
      <c r="N67" s="144">
        <f>IF(SP_NORTE!J70="","*",SP_NORTE!J70)</f>
        <v>115</v>
      </c>
      <c r="O67" s="144">
        <f>IF(SP_NORTE!K70="","*",SP_NORTE!K70)</f>
        <v>302</v>
      </c>
      <c r="P67" s="143">
        <f>IF(SP_NORTE!N70="","*",SP_NORTE!N70)</f>
        <v>0.375</v>
      </c>
      <c r="Q67" s="143">
        <f>IF(SP_NORTE!O70="","*",SP_NORTE!O70)</f>
        <v>4.1666666666666664E-2</v>
      </c>
      <c r="R67" s="145" t="str">
        <f>IF(SP_NORTE!P70="","*",CONCATENATE(SP_NORTE!P70," ",SP_NORTE!Q70))</f>
        <v>1 BINÁRIO</v>
      </c>
      <c r="S67" s="145" t="str">
        <f>IF(SP_NORTE!U70="","*",SP_NORTE!U70)</f>
        <v xml:space="preserve">stadler </v>
      </c>
      <c r="T67" s="145" t="str">
        <f>IF(SP_NORTE!V70="","*",SP_NORTE!V70)</f>
        <v xml:space="preserve">Deslocamento ZSD-ZDP, manobra ja foi realizada desfez o cobra cega e eot ja instalado </v>
      </c>
      <c r="U67" s="136" t="str">
        <f ca="1">_xlfn.XLOOKUP(G67&amp;$U$2,BS_CONTROLE[CHAVE],BS_CONTROLE[Quantidade_11],"-")</f>
        <v>-</v>
      </c>
      <c r="V67" s="136" t="str">
        <f ca="1">_xlfn.XLOOKUP(G67&amp;$V$2,BS_CONTROLE[CHAVE],BS_CONTROLE[Quantidade_11],"-")</f>
        <v>-</v>
      </c>
      <c r="W67" s="136" t="str">
        <f ca="1">_xlfn.XLOOKUP(G67&amp;$W$2,BS_CONTROLE[CHAVE],BS_CONTROLE[Quantidade_11],"-")</f>
        <v>-</v>
      </c>
    </row>
    <row r="68" spans="1:23" hidden="1">
      <c r="A68" s="146" t="str">
        <f>IF(SP_NORTE!X71="","*",SP_NORTE!X71)</f>
        <v>OPORTUNIDADE</v>
      </c>
      <c r="B68" s="146" t="str">
        <f>IF(SP_NORTE!W71="","*",SP_NORTE!W71)</f>
        <v>Oportunidade</v>
      </c>
      <c r="C68" s="146" t="str">
        <f>IF(SP_NORTE!Y71="","*",SP_NORTE!Y71)</f>
        <v>*</v>
      </c>
      <c r="D68" s="138" t="str">
        <f>IF(SP_NORTE!R71="","*",SP_NORTE!R71)</f>
        <v>SP NORTE</v>
      </c>
      <c r="E68" s="138" t="str">
        <f>IF(SP_NORTE!S71="","*",SP_NORTE!S71)</f>
        <v>ZEB-ZCZ</v>
      </c>
      <c r="F68" s="145">
        <f>IF(SP_NORTE!B71="","*",SP_NORTE!B71)</f>
        <v>46058</v>
      </c>
      <c r="G68" s="145" t="str">
        <f>IF(SP_NORTE!D71="","*",SP_NORTE!D71)</f>
        <v>PEDRO (TP-696)</v>
      </c>
      <c r="H68" s="145" t="str">
        <f>IF(SP_NORTE!E71="","*",SP_NORTE!E71)</f>
        <v>PDM - SOLDA</v>
      </c>
      <c r="I68" s="145" t="str">
        <f>IF(SP_NORTE!G71="","*",SP_NORTE!G71)</f>
        <v>-</v>
      </c>
      <c r="J68" s="145" t="str">
        <f>IF(SP_NORTE!H71="","*",SP_NORTE!H71)</f>
        <v>-</v>
      </c>
      <c r="K68" s="138" t="str">
        <f>IF(SP_NORTE!L71="","*",SP_NORTE!L71)</f>
        <v>ZCZ-ZZF</v>
      </c>
      <c r="L68" s="138" t="str">
        <f>IF(SP_NORTE!M71="","*",SP_NORTE!M71)</f>
        <v>101ZZF</v>
      </c>
      <c r="M68" s="139">
        <f>IF(SP_NORTE!I71="","*",SP_NORTE!I71)</f>
        <v>73</v>
      </c>
      <c r="N68" s="144">
        <f>IF(SP_NORTE!J71="","*",SP_NORTE!J71)</f>
        <v>102</v>
      </c>
      <c r="O68" s="144" t="str">
        <f>IF(SP_NORTE!K71="","*",SP_NORTE!K71)</f>
        <v>-</v>
      </c>
      <c r="P68" s="143">
        <f>IF(SP_NORTE!N71="","*",SP_NORTE!N71)</f>
        <v>0.375</v>
      </c>
      <c r="Q68" s="143">
        <f>IF(SP_NORTE!O71="","*",SP_NORTE!O71)</f>
        <v>6.25E-2</v>
      </c>
      <c r="R68" s="145" t="str">
        <f>IF(SP_NORTE!P71="","*",CONCATENATE(SP_NORTE!P71," ",SP_NORTE!Q71))</f>
        <v>1 Nº DE SOLDA</v>
      </c>
      <c r="S68" s="145" t="str">
        <f>IF(SP_NORTE!U71="","*",SP_NORTE!U71)</f>
        <v xml:space="preserve">Ronaldo </v>
      </c>
      <c r="T68" s="145" t="str">
        <f>IF(SP_NORTE!V71="","*",SP_NORTE!V71)</f>
        <v>execução de solda - Condicionado à temperatura</v>
      </c>
      <c r="U68" s="136">
        <f ca="1">_xlfn.XLOOKUP(G68&amp;$U$2,BS_CONTROLE[CHAVE],BS_CONTROLE[Quantidade_11],"-")</f>
        <v>0</v>
      </c>
      <c r="V68" s="136" t="str">
        <f ca="1">_xlfn.XLOOKUP(G68&amp;$V$2,BS_CONTROLE[CHAVE],BS_CONTROLE[Quantidade_11],"-")</f>
        <v>-</v>
      </c>
      <c r="W68" s="136">
        <f ca="1">_xlfn.XLOOKUP(G68&amp;$W$2,BS_CONTROLE[CHAVE],BS_CONTROLE[Quantidade_11],"-")</f>
        <v>1</v>
      </c>
    </row>
    <row r="69" spans="1:23" hidden="1">
      <c r="A69" s="146" t="str">
        <f>IF(SP_NORTE!X72="","*",SP_NORTE!X72)</f>
        <v>OPORTUNIDADE</v>
      </c>
      <c r="B69" s="146" t="str">
        <f>IF(SP_NORTE!W72="","*",SP_NORTE!W72)</f>
        <v>Oportunidade</v>
      </c>
      <c r="C69" s="146" t="str">
        <f>IF(SP_NORTE!Y72="","*",SP_NORTE!Y72)</f>
        <v>*</v>
      </c>
      <c r="D69" s="138" t="str">
        <f>IF(SP_NORTE!R72="","*",SP_NORTE!R72)</f>
        <v>SP NORTE</v>
      </c>
      <c r="E69" s="138" t="str">
        <f>IF(SP_NORTE!S72="","*",SP_NORTE!S72)</f>
        <v>ZCZ-ZTI</v>
      </c>
      <c r="F69" s="145">
        <f>IF(SP_NORTE!B72="","*",SP_NORTE!B72)</f>
        <v>46058</v>
      </c>
      <c r="G69" s="145" t="str">
        <f>IF(SP_NORTE!D72="","*",SP_NORTE!D72)</f>
        <v>V40</v>
      </c>
      <c r="H69" s="145" t="str">
        <f>IF(SP_NORTE!E72="","*",SP_NORTE!E72)</f>
        <v>MODERNIZAÇÃO - SOCADORA</v>
      </c>
      <c r="I69" s="145" t="str">
        <f>IF(SP_NORTE!G72="","*",SP_NORTE!G72)</f>
        <v>ZDGK582</v>
      </c>
      <c r="J69" s="145" t="str">
        <f>IF(SP_NORTE!H72="","*",SP_NORTE!H72)</f>
        <v>ZDGK582</v>
      </c>
      <c r="K69" s="138" t="str">
        <f>IF(SP_NORTE!L72="","*",SP_NORTE!L72)</f>
        <v>ZDG-ZTN</v>
      </c>
      <c r="L69" s="138" t="str">
        <f>IF(SP_NORTE!M72="","*",SP_NORTE!M72)</f>
        <v>ZDGK58</v>
      </c>
      <c r="M69" s="139">
        <f>IF(SP_NORTE!I72="","*",SP_NORTE!I72)</f>
        <v>73</v>
      </c>
      <c r="N69" s="144">
        <f>IF(SP_NORTE!J72="","*",SP_NORTE!J72)</f>
        <v>55</v>
      </c>
      <c r="O69" s="144">
        <f>IF(SP_NORTE!K72="","*",SP_NORTE!K72)</f>
        <v>54.5</v>
      </c>
      <c r="P69" s="143">
        <f>IF(SP_NORTE!N72="","*",SP_NORTE!N72)</f>
        <v>0.33333333333333331</v>
      </c>
      <c r="Q69" s="143">
        <f>IF(SP_NORTE!O72="","*",SP_NORTE!O72)</f>
        <v>8.3333333333333329E-2</v>
      </c>
      <c r="R69" s="145" t="str">
        <f>IF(SP_NORTE!P72="","*",CONCATENATE(SP_NORTE!P72," ",SP_NORTE!Q72))</f>
        <v>500 M</v>
      </c>
      <c r="S69" s="145" t="str">
        <f>IF(SP_NORTE!U72="","*",SP_NORTE!U72)</f>
        <v>Luiz Granado</v>
      </c>
      <c r="T69" s="145" t="str">
        <f>IF(SP_NORTE!V72="","*",SP_NORTE!V72)</f>
        <v xml:space="preserve">Mecanização Socadora </v>
      </c>
      <c r="U69" s="136">
        <f ca="1">_xlfn.XLOOKUP(G69&amp;$U$2,BS_CONTROLE[CHAVE],BS_CONTROLE[Quantidade_11],"-")</f>
        <v>0</v>
      </c>
      <c r="V69" s="136">
        <f ca="1">_xlfn.XLOOKUP(G69&amp;$V$2,BS_CONTROLE[CHAVE],BS_CONTROLE[Quantidade_11],"-")</f>
        <v>1070</v>
      </c>
      <c r="W69" s="136">
        <f ca="1">_xlfn.XLOOKUP(G69&amp;$W$2,BS_CONTROLE[CHAVE],BS_CONTROLE[Quantidade_11],"-")</f>
        <v>0</v>
      </c>
    </row>
    <row r="70" spans="1:23" hidden="1">
      <c r="A70" s="146" t="str">
        <f>IF(SP_NORTE!X73="","*",SP_NORTE!X73)</f>
        <v>OPORTUNIDADE</v>
      </c>
      <c r="B70" s="146" t="str">
        <f>IF(SP_NORTE!W73="","*",SP_NORTE!W73)</f>
        <v>Oportunidade</v>
      </c>
      <c r="C70" s="146" t="str">
        <f>IF(SP_NORTE!Y73="","*",SP_NORTE!Y73)</f>
        <v>*</v>
      </c>
      <c r="D70" s="138" t="str">
        <f>IF(SP_NORTE!R73="","*",SP_NORTE!R73)</f>
        <v>SP NORTE</v>
      </c>
      <c r="E70" s="138" t="str">
        <f>IF(SP_NORTE!S73="","*",SP_NORTE!S73)</f>
        <v>ZCZ-ZTI</v>
      </c>
      <c r="F70" s="145">
        <f>IF(SP_NORTE!B73="","*",SP_NORTE!B73)</f>
        <v>46058</v>
      </c>
      <c r="G70" s="145" t="str">
        <f>IF(SP_NORTE!D73="","*",SP_NORTE!D73)</f>
        <v>W92</v>
      </c>
      <c r="H70" s="145" t="str">
        <f>IF(SP_NORTE!E73="","*",SP_NORTE!E73)</f>
        <v>PDM - DESCARGA - DORMENTE</v>
      </c>
      <c r="I70" s="145" t="str">
        <f>IF(SP_NORTE!G73="","*",SP_NORTE!G73)</f>
        <v>ZAR2</v>
      </c>
      <c r="J70" s="145" t="str">
        <f>IF(SP_NORTE!H73="","*",SP_NORTE!H73)</f>
        <v>ZAR2</v>
      </c>
      <c r="K70" s="138" t="str">
        <f>IF(SP_NORTE!L73="","*",SP_NORTE!L73)</f>
        <v>ZZR-ZDZ</v>
      </c>
      <c r="L70" s="138" t="str">
        <f>IF(SP_NORTE!M73="","*",SP_NORTE!M73)</f>
        <v>K14K18</v>
      </c>
      <c r="M70" s="139">
        <f>IF(SP_NORTE!I73="","*",SP_NORTE!I73)</f>
        <v>73</v>
      </c>
      <c r="N70" s="144">
        <f>IF(SP_NORTE!J73="","*",SP_NORTE!J73)</f>
        <v>16</v>
      </c>
      <c r="O70" s="144">
        <f>IF(SP_NORTE!K73="","*",SP_NORTE!K73)</f>
        <v>18</v>
      </c>
      <c r="P70" s="143">
        <f>IF(SP_NORTE!N73="","*",SP_NORTE!N73)</f>
        <v>0.375</v>
      </c>
      <c r="Q70" s="143">
        <f>IF(SP_NORTE!O73="","*",SP_NORTE!O73)</f>
        <v>0.125</v>
      </c>
      <c r="R70" s="145" t="str">
        <f>IF(SP_NORTE!P73="","*",CONCATENATE(SP_NORTE!P73," ",SP_NORTE!Q73))</f>
        <v>1000 Nº DE DORMENTES</v>
      </c>
      <c r="S70" s="145" t="str">
        <f>IF(SP_NORTE!U73="","*",SP_NORTE!U73)</f>
        <v>Gabriel</v>
      </c>
      <c r="T70" s="145" t="str">
        <f>IF(SP_NORTE!V73="","*",SP_NORTE!V73)</f>
        <v>Descarga de dormentes km 16+000 ao km 16+000 em K14K18 600 dor. 01h30 + descarga no km 34+000 400 dor. K30K36 01:30</v>
      </c>
      <c r="U70" s="136" t="str">
        <f ca="1">_xlfn.XLOOKUP(G70&amp;$U$2,BS_CONTROLE[CHAVE],BS_CONTROLE[Quantidade_11],"-")</f>
        <v>-</v>
      </c>
      <c r="V70" s="136" t="str">
        <f ca="1">_xlfn.XLOOKUP(G70&amp;$V$2,BS_CONTROLE[CHAVE],BS_CONTROLE[Quantidade_11],"-")</f>
        <v>-</v>
      </c>
      <c r="W70" s="136" t="str">
        <f ca="1">_xlfn.XLOOKUP(G70&amp;$W$2,BS_CONTROLE[CHAVE],BS_CONTROLE[Quantidade_11],"-")</f>
        <v>-</v>
      </c>
    </row>
    <row r="71" spans="1:23" hidden="1">
      <c r="A71" s="146" t="str">
        <f>IF(SP_NORTE!X74="","*",SP_NORTE!X74)</f>
        <v>OPORTUNIDADE</v>
      </c>
      <c r="B71" s="146" t="str">
        <f>IF(SP_NORTE!W74="","*",SP_NORTE!W74)</f>
        <v>Oportunidade</v>
      </c>
      <c r="C71" s="146" t="str">
        <f>IF(SP_NORTE!Y74="","*",SP_NORTE!Y74)</f>
        <v>*</v>
      </c>
      <c r="D71" s="138" t="str">
        <f>IF(SP_NORTE!R74="","*",SP_NORTE!R74)</f>
        <v>SP NORTE</v>
      </c>
      <c r="E71" s="138" t="str">
        <f>IF(SP_NORTE!S74="","*",SP_NORTE!S74)</f>
        <v>ZCZ-ZTI</v>
      </c>
      <c r="F71" s="145">
        <f>IF(SP_NORTE!B74="","*",SP_NORTE!B74)</f>
        <v>46058</v>
      </c>
      <c r="G71" s="145" t="str">
        <f>IF(SP_NORTE!D74="","*",SP_NORTE!D74)</f>
        <v>ANTÔNIO (TP-713)</v>
      </c>
      <c r="H71" s="145" t="str">
        <f>IF(SP_NORTE!E74="","*",SP_NORTE!E74)</f>
        <v>PDM - SOLDA</v>
      </c>
      <c r="I71" s="145" t="str">
        <f>IF(SP_NORTE!G74="","*",SP_NORTE!G74)</f>
        <v>-</v>
      </c>
      <c r="J71" s="145" t="str">
        <f>IF(SP_NORTE!H74="","*",SP_NORTE!H74)</f>
        <v>-</v>
      </c>
      <c r="K71" s="138" t="str">
        <f>IF(SP_NORTE!L74="","*",SP_NORTE!L74)</f>
        <v>ZZR-ZDZ</v>
      </c>
      <c r="L71" s="138" t="str">
        <f>IF(SP_NORTE!M74="","*",SP_NORTE!M74)</f>
        <v>K14K18</v>
      </c>
      <c r="M71" s="139">
        <f>IF(SP_NORTE!I74="","*",SP_NORTE!I74)</f>
        <v>73</v>
      </c>
      <c r="N71" s="144">
        <f>IF(SP_NORTE!J74="","*",SP_NORTE!J74)</f>
        <v>16.8</v>
      </c>
      <c r="O71" s="144" t="str">
        <f>IF(SP_NORTE!K74="","*",SP_NORTE!K74)</f>
        <v>-</v>
      </c>
      <c r="P71" s="143">
        <f>IF(SP_NORTE!N74="","*",SP_NORTE!N74)</f>
        <v>0.375</v>
      </c>
      <c r="Q71" s="143">
        <f>IF(SP_NORTE!O74="","*",SP_NORTE!O74)</f>
        <v>6.25E-2</v>
      </c>
      <c r="R71" s="145" t="str">
        <f>IF(SP_NORTE!P74="","*",CONCATENATE(SP_NORTE!P74," ",SP_NORTE!Q74))</f>
        <v>1 Nº DE SOLDA</v>
      </c>
      <c r="S71" s="145" t="str">
        <f>IF(SP_NORTE!U74="","*",SP_NORTE!U74)</f>
        <v>Carlos Eduardo</v>
      </c>
      <c r="T71" s="145" t="str">
        <f>IF(SP_NORTE!V74="","*",SP_NORTE!V74)</f>
        <v>execução de solda - Condicionado à temperatura</v>
      </c>
      <c r="U71" s="136" t="str">
        <f ca="1">_xlfn.XLOOKUP(G71&amp;$U$2,BS_CONTROLE[CHAVE],BS_CONTROLE[Quantidade_11],"-")</f>
        <v>-</v>
      </c>
      <c r="V71" s="136" t="str">
        <f ca="1">_xlfn.XLOOKUP(G71&amp;$V$2,BS_CONTROLE[CHAVE],BS_CONTROLE[Quantidade_11],"-")</f>
        <v>-</v>
      </c>
      <c r="W71" s="136" t="str">
        <f ca="1">_xlfn.XLOOKUP(G71&amp;$W$2,BS_CONTROLE[CHAVE],BS_CONTROLE[Quantidade_11],"-")</f>
        <v>-</v>
      </c>
    </row>
    <row r="72" spans="1:23" hidden="1">
      <c r="A72" s="146" t="str">
        <f>IF(SP_NORTE!X75="","*",SP_NORTE!X75)</f>
        <v>*</v>
      </c>
      <c r="B72" s="146" t="str">
        <f>IF(SP_NORTE!W75="","*",SP_NORTE!W75)</f>
        <v>Oportunidade</v>
      </c>
      <c r="C72" s="146" t="str">
        <f>IF(SP_NORTE!Y75="","*",SP_NORTE!Y75)</f>
        <v>*</v>
      </c>
      <c r="D72" s="138" t="str">
        <f>IF(SP_NORTE!R75="","*",SP_NORTE!R75)</f>
        <v>SP NORTE</v>
      </c>
      <c r="E72" s="138" t="str">
        <f>IF(SP_NORTE!S75="","*",SP_NORTE!S75)</f>
        <v>ZCZ-ZTI</v>
      </c>
      <c r="F72" s="145" t="str">
        <f>IF(SP_NORTE!B75="","*",SP_NORTE!B75)</f>
        <v>*</v>
      </c>
      <c r="G72" s="145" t="str">
        <f>IF(SP_NORTE!D75="","*",SP_NORTE!D75)</f>
        <v>W99</v>
      </c>
      <c r="H72" s="145" t="str">
        <f>IF(SP_NORTE!E75="","*",SP_NORTE!E75)</f>
        <v>DESLOCAMENTO</v>
      </c>
      <c r="I72" s="145" t="str">
        <f>IF(SP_NORTE!G75="","*",SP_NORTE!G75)</f>
        <v>ZTO2</v>
      </c>
      <c r="J72" s="145" t="str">
        <f>IF(SP_NORTE!H75="","*",SP_NORTE!H75)</f>
        <v>ZMA</v>
      </c>
      <c r="K72" s="138" t="str">
        <f>IF(SP_NORTE!L75="","*",SP_NORTE!L75)</f>
        <v>ZTO-ZMA</v>
      </c>
      <c r="L72" s="138" t="str">
        <f>IF(SP_NORTE!M75="","*",SP_NORTE!M75)</f>
        <v>ZTOZMA</v>
      </c>
      <c r="M72" s="139">
        <f>IF(SP_NORTE!I75="","*",SP_NORTE!I75)</f>
        <v>73</v>
      </c>
      <c r="N72" s="144">
        <f>IF(SP_NORTE!J75="","*",SP_NORTE!J75)</f>
        <v>7</v>
      </c>
      <c r="O72" s="144">
        <f>IF(SP_NORTE!K75="","*",SP_NORTE!K75)</f>
        <v>42</v>
      </c>
      <c r="P72" s="143">
        <f>IF(SP_NORTE!N75="","*",SP_NORTE!N75)</f>
        <v>0.375</v>
      </c>
      <c r="Q72" s="143">
        <f>IF(SP_NORTE!O75="","*",SP_NORTE!O75)</f>
        <v>4.1666666666666664E-2</v>
      </c>
      <c r="R72" s="145" t="str">
        <f>IF(SP_NORTE!P75="","*",CONCATENATE(SP_NORTE!P75," ",SP_NORTE!Q75))</f>
        <v>1 BINÁRIO</v>
      </c>
      <c r="S72" s="145" t="str">
        <f>IF(SP_NORTE!U75="","*",SP_NORTE!U75)</f>
        <v>Luiz Granado</v>
      </c>
      <c r="T72" s="145" t="str">
        <f>IF(SP_NORTE!V75="","*",SP_NORTE!V75)</f>
        <v>Deslocamento ZTO-ZMA, so vai sair caso o trilheiro sai de ZMA linha3</v>
      </c>
      <c r="U72" s="136" t="str">
        <f ca="1">_xlfn.XLOOKUP(G72&amp;$U$2,BS_CONTROLE[CHAVE],BS_CONTROLE[Quantidade_11],"-")</f>
        <v>-</v>
      </c>
      <c r="V72" s="136" t="str">
        <f ca="1">_xlfn.XLOOKUP(G72&amp;$V$2,BS_CONTROLE[CHAVE],BS_CONTROLE[Quantidade_11],"-")</f>
        <v>-</v>
      </c>
      <c r="W72" s="136">
        <f ca="1">_xlfn.XLOOKUP(G72&amp;$W$2,BS_CONTROLE[CHAVE],BS_CONTROLE[Quantidade_11],"-")</f>
        <v>1</v>
      </c>
    </row>
    <row r="73" spans="1:23" hidden="1">
      <c r="A73" s="146" t="str">
        <f>IF(SP_NORTE!X76="","*",SP_NORTE!X76)</f>
        <v>OPORTUNIDADE</v>
      </c>
      <c r="B73" s="146" t="str">
        <f>IF(SP_NORTE!W76="","*",SP_NORTE!W76)</f>
        <v>Oportunidade</v>
      </c>
      <c r="C73" s="146" t="str">
        <f>IF(SP_NORTE!Y76="","*",SP_NORTE!Y76)</f>
        <v>*</v>
      </c>
      <c r="D73" s="138" t="str">
        <f>IF(SP_NORTE!R76="","*",SP_NORTE!R76)</f>
        <v>SP NORTE</v>
      </c>
      <c r="E73" s="138" t="str">
        <f>IF(SP_NORTE!S76="","*",SP_NORTE!S76)</f>
        <v>ZCZ-ZTI</v>
      </c>
      <c r="F73" s="145">
        <f>IF(SP_NORTE!B76="","*",SP_NORTE!B76)</f>
        <v>46058</v>
      </c>
      <c r="G73" s="145" t="str">
        <f>IF(SP_NORTE!D76="","*",SP_NORTE!D76)</f>
        <v>W97</v>
      </c>
      <c r="H73" s="145" t="str">
        <f>IF(SP_NORTE!E76="","*",SP_NORTE!E76)</f>
        <v>DESLOCAMENTO</v>
      </c>
      <c r="I73" s="145" t="str">
        <f>IF(SP_NORTE!G76="","*",SP_NORTE!G76)</f>
        <v>ZTO2</v>
      </c>
      <c r="J73" s="145" t="str">
        <f>IF(SP_NORTE!H76="","*",SP_NORTE!H76)</f>
        <v>ZEM</v>
      </c>
      <c r="K73" s="138" t="str">
        <f>IF(SP_NORTE!L76="","*",SP_NORTE!L76)</f>
        <v>ZTO-ZEM</v>
      </c>
      <c r="L73" s="138" t="str">
        <f>IF(SP_NORTE!M76="","*",SP_NORTE!M76)</f>
        <v>ZTOZEM</v>
      </c>
      <c r="M73" s="139">
        <f>IF(SP_NORTE!I76="","*",SP_NORTE!I76)</f>
        <v>73</v>
      </c>
      <c r="N73" s="144">
        <f>IF(SP_NORTE!J76="","*",SP_NORTE!J76)</f>
        <v>7</v>
      </c>
      <c r="O73" s="144" t="str">
        <f>IF(SP_NORTE!K76="","*",SP_NORTE!K76)</f>
        <v>-</v>
      </c>
      <c r="P73" s="143">
        <f>IF(SP_NORTE!N76="","*",SP_NORTE!N76)</f>
        <v>0.375</v>
      </c>
      <c r="Q73" s="143">
        <f>IF(SP_NORTE!O76="","*",SP_NORTE!O76)</f>
        <v>4.1666666666666664E-2</v>
      </c>
      <c r="R73" s="145" t="str">
        <f>IF(SP_NORTE!P76="","*",CONCATENATE(SP_NORTE!P76," ",SP_NORTE!Q76))</f>
        <v>1 BINÁRIO</v>
      </c>
      <c r="S73" s="145" t="str">
        <f>IF(SP_NORTE!U76="","*",SP_NORTE!U76)</f>
        <v>Guilherme</v>
      </c>
      <c r="T73" s="145" t="str">
        <f>IF(SP_NORTE!V76="","*",SP_NORTE!V76)</f>
        <v>Deslocamento de ZTO-ZEM</v>
      </c>
      <c r="U73" s="136" t="str">
        <f ca="1">_xlfn.XLOOKUP(G73&amp;$U$2,BS_CONTROLE[CHAVE],BS_CONTROLE[Quantidade_11],"-")</f>
        <v>-</v>
      </c>
      <c r="V73" s="136" t="str">
        <f ca="1">_xlfn.XLOOKUP(G73&amp;$V$2,BS_CONTROLE[CHAVE],BS_CONTROLE[Quantidade_11],"-")</f>
        <v>-</v>
      </c>
      <c r="W73" s="136" t="str">
        <f ca="1">_xlfn.XLOOKUP(G73&amp;$W$2,BS_CONTROLE[CHAVE],BS_CONTROLE[Quantidade_11],"-")</f>
        <v>-</v>
      </c>
    </row>
    <row r="74" spans="1:23" hidden="1">
      <c r="A74" s="146" t="str">
        <f>IF(SP_NORTE!X77="","*",SP_NORTE!X77)</f>
        <v>OPORTUNIDADE</v>
      </c>
      <c r="B74" s="146" t="str">
        <f>IF(SP_NORTE!W77="","*",SP_NORTE!W77)</f>
        <v>Oportunidade</v>
      </c>
      <c r="C74" s="146" t="str">
        <f>IF(SP_NORTE!Y77="","*",SP_NORTE!Y77)</f>
        <v>*</v>
      </c>
      <c r="D74" s="138" t="str">
        <f>IF(SP_NORTE!R77="","*",SP_NORTE!R77)</f>
        <v>SP NORTE</v>
      </c>
      <c r="E74" s="138" t="str">
        <f>IF(SP_NORTE!S77="","*",SP_NORTE!S77)</f>
        <v>ZRX-ZTI</v>
      </c>
      <c r="F74" s="145">
        <f>IF(SP_NORTE!B77="","*",SP_NORTE!B77)</f>
        <v>46058</v>
      </c>
      <c r="G74" s="145" t="str">
        <f>IF(SP_NORTE!D77="","*",SP_NORTE!D77)</f>
        <v>V83</v>
      </c>
      <c r="H74" s="145" t="str">
        <f>IF(SP_NORTE!E77="","*",SP_NORTE!E77)</f>
        <v>MECANIZAÇÃO - SOCADORA</v>
      </c>
      <c r="I74" s="145" t="str">
        <f>IF(SP_NORTE!G77="","*",SP_NORTE!G77)</f>
        <v>ZIQ2</v>
      </c>
      <c r="J74" s="145" t="str">
        <f>IF(SP_NORTE!H77="","*",SP_NORTE!H77)</f>
        <v>ZIQ</v>
      </c>
      <c r="K74" s="138" t="str">
        <f>IF(SP_NORTE!L77="","*",SP_NORTE!L77)</f>
        <v>ZRQ-ZQX</v>
      </c>
      <c r="L74" s="138" t="str">
        <f>IF(SP_NORTE!M77="","*",SP_NORTE!M77)</f>
        <v>139ZQX1</v>
      </c>
      <c r="M74" s="139">
        <f>IF(SP_NORTE!I77="","*",SP_NORTE!I77)</f>
        <v>70</v>
      </c>
      <c r="N74" s="144">
        <f>IF(SP_NORTE!J77="","*",SP_NORTE!J77)</f>
        <v>139.30000000000001</v>
      </c>
      <c r="O74" s="144">
        <f>IF(SP_NORTE!K77="","*",SP_NORTE!K77)</f>
        <v>139</v>
      </c>
      <c r="P74" s="143">
        <f>IF(SP_NORTE!N77="","*",SP_NORTE!N77)</f>
        <v>0.35416666666666669</v>
      </c>
      <c r="Q74" s="143">
        <f>IF(SP_NORTE!O77="","*",SP_NORTE!O77)</f>
        <v>8.3333333333333329E-2</v>
      </c>
      <c r="R74" s="145" t="str">
        <f>IF(SP_NORTE!P77="","*",CONCATENATE(SP_NORTE!P77," ",SP_NORTE!Q77))</f>
        <v>600 M</v>
      </c>
      <c r="S74" s="145" t="str">
        <f>IF(SP_NORTE!U77="","*",SP_NORTE!U77)</f>
        <v>Antonioni</v>
      </c>
      <c r="T74" s="145" t="str">
        <f>IF(SP_NORTE!V77="","*",SP_NORTE!V77)</f>
        <v xml:space="preserve">Socadora Mecanizada </v>
      </c>
      <c r="U74" s="136">
        <f ca="1">_xlfn.XLOOKUP(G74&amp;$U$2,BS_CONTROLE[CHAVE],BS_CONTROLE[Quantidade_11],"-")</f>
        <v>500</v>
      </c>
      <c r="V74" s="136">
        <f ca="1">_xlfn.XLOOKUP(G74&amp;$V$2,BS_CONTROLE[CHAVE],BS_CONTROLE[Quantidade_11],"-")</f>
        <v>800</v>
      </c>
      <c r="W74" s="136">
        <f ca="1">_xlfn.XLOOKUP(G74&amp;$W$2,BS_CONTROLE[CHAVE],BS_CONTROLE[Quantidade_11],"-")</f>
        <v>0</v>
      </c>
    </row>
    <row r="75" spans="1:23" hidden="1">
      <c r="A75" s="146" t="str">
        <f>IF(SP_NORTE!X78="","*",SP_NORTE!X78)</f>
        <v>*</v>
      </c>
      <c r="B75" s="146" t="str">
        <f>IF(SP_NORTE!W78="","*",SP_NORTE!W78)</f>
        <v>*</v>
      </c>
      <c r="C75" s="146" t="str">
        <f>IF(SP_NORTE!Y78="","*",SP_NORTE!Y78)</f>
        <v>*</v>
      </c>
      <c r="D75" s="138" t="str">
        <f>IF(SP_NORTE!R78="","*",SP_NORTE!R78)</f>
        <v>-</v>
      </c>
      <c r="E75" s="138" t="str">
        <f>IF(SP_NORTE!S78="","*",SP_NORTE!S78)</f>
        <v>-</v>
      </c>
      <c r="F75" s="145" t="str">
        <f>IF(SP_NORTE!B78="","*",SP_NORTE!B78)</f>
        <v>*</v>
      </c>
      <c r="G75" s="145" t="str">
        <f>IF(SP_NORTE!D78="","*",SP_NORTE!D78)</f>
        <v>*</v>
      </c>
      <c r="H75" s="145" t="str">
        <f>IF(SP_NORTE!E78="","*",SP_NORTE!E78)</f>
        <v>*</v>
      </c>
      <c r="I75" s="145" t="str">
        <f>IF(SP_NORTE!G78="","*",SP_NORTE!G78)</f>
        <v>*</v>
      </c>
      <c r="J75" s="145" t="str">
        <f>IF(SP_NORTE!H78="","*",SP_NORTE!H78)</f>
        <v>*</v>
      </c>
      <c r="K75" s="138" t="str">
        <f>IF(SP_NORTE!L78="","*",SP_NORTE!L78)</f>
        <v>-</v>
      </c>
      <c r="L75" s="138" t="str">
        <f>IF(SP_NORTE!M78="","*",SP_NORTE!M78)</f>
        <v>-</v>
      </c>
      <c r="M75" s="139" t="str">
        <f>IF(SP_NORTE!I78="","*",SP_NORTE!I78)</f>
        <v>*</v>
      </c>
      <c r="N75" s="144" t="str">
        <f>IF(SP_NORTE!J78="","*",SP_NORTE!J78)</f>
        <v>*</v>
      </c>
      <c r="O75" s="144" t="str">
        <f>IF(SP_NORTE!K78="","*",SP_NORTE!K78)</f>
        <v>*</v>
      </c>
      <c r="P75" s="143" t="str">
        <f>IF(SP_NORTE!N78="","*",SP_NORTE!N78)</f>
        <v>*</v>
      </c>
      <c r="Q75" s="143" t="str">
        <f>IF(SP_NORTE!O78="","*",SP_NORTE!O78)</f>
        <v>*</v>
      </c>
      <c r="R75" s="145" t="str">
        <f>IF(SP_NORTE!P78="","*",CONCATENATE(SP_NORTE!P78," ",SP_NORTE!Q78))</f>
        <v>*</v>
      </c>
      <c r="S75" s="145" t="str">
        <f>IF(SP_NORTE!U78="","*",SP_NORTE!U78)</f>
        <v>*</v>
      </c>
      <c r="T75" s="145" t="str">
        <f>IF(SP_NORTE!V78="","*",SP_NORTE!V78)</f>
        <v>*</v>
      </c>
      <c r="U75" s="136" t="str">
        <f ca="1">_xlfn.XLOOKUP(G75&amp;$U$2,BS_CONTROLE[CHAVE],BS_CONTROLE[Quantidade_11],"-")</f>
        <v>-</v>
      </c>
      <c r="V75" s="136" t="str">
        <f ca="1">_xlfn.XLOOKUP(G75&amp;$V$2,BS_CONTROLE[CHAVE],BS_CONTROLE[Quantidade_11],"-")</f>
        <v>-</v>
      </c>
      <c r="W75" s="136" t="str">
        <f ca="1">_xlfn.XLOOKUP(G75&amp;$W$2,BS_CONTROLE[CHAVE],BS_CONTROLE[Quantidade_11],"-")</f>
        <v>-</v>
      </c>
    </row>
    <row r="76" spans="1:23" hidden="1">
      <c r="A76" s="146" t="str">
        <f>IF(SP_NORTE!X79="","*",SP_NORTE!X79)</f>
        <v>*</v>
      </c>
      <c r="B76" s="146" t="str">
        <f>IF(SP_NORTE!W79="","*",SP_NORTE!W79)</f>
        <v>Oportunidade</v>
      </c>
      <c r="C76" s="146" t="str">
        <f>IF(SP_NORTE!Y79="","*",SP_NORTE!Y79)</f>
        <v>*</v>
      </c>
      <c r="D76" s="138" t="str">
        <f>IF(SP_NORTE!R79="","*",SP_NORTE!R79)</f>
        <v>SP NORTE</v>
      </c>
      <c r="E76" s="138" t="str">
        <f>IF(SP_NORTE!S79="","*",SP_NORTE!S79)</f>
        <v>TMI-ZEB</v>
      </c>
      <c r="F76" s="145" t="str">
        <f>IF(SP_NORTE!B79="","*",SP_NORTE!B79)</f>
        <v>*</v>
      </c>
      <c r="G76" s="145" t="str">
        <f>IF(SP_NORTE!D79="","*",SP_NORTE!D79)</f>
        <v>E40</v>
      </c>
      <c r="H76" s="145" t="str">
        <f>IF(SP_NORTE!E79="","*",SP_NORTE!E79)</f>
        <v>TRILHEIRO - DESCARGA</v>
      </c>
      <c r="I76" s="145" t="str">
        <f>IF(SP_NORTE!G79="","*",SP_NORTE!G79)</f>
        <v>ZDP2</v>
      </c>
      <c r="J76" s="145" t="str">
        <f>IF(SP_NORTE!H79="","*",SP_NORTE!H79)</f>
        <v>ZDP</v>
      </c>
      <c r="K76" s="138" t="str">
        <f>IF(SP_NORTE!L79="","*",SP_NORTE!L79)</f>
        <v>ZUE</v>
      </c>
      <c r="L76" s="138" t="str">
        <f>IF(SP_NORTE!M79="","*",SP_NORTE!M79)</f>
        <v>ZUEPAT</v>
      </c>
      <c r="M76" s="139">
        <f>IF(SP_NORTE!I79="","*",SP_NORTE!I79)</f>
        <v>73</v>
      </c>
      <c r="N76" s="144">
        <f>IF(SP_NORTE!J79="","*",SP_NORTE!J79)</f>
        <v>400</v>
      </c>
      <c r="O76" s="144">
        <f>IF(SP_NORTE!K79="","*",SP_NORTE!K79)</f>
        <v>401</v>
      </c>
      <c r="P76" s="143">
        <f>IF(SP_NORTE!N79="","*",SP_NORTE!N79)</f>
        <v>0.58333333333333337</v>
      </c>
      <c r="Q76" s="143">
        <f>IF(SP_NORTE!O79="","*",SP_NORTE!O79)</f>
        <v>8.3333333333333329E-2</v>
      </c>
      <c r="R76" s="145" t="str">
        <f>IF(SP_NORTE!P79="","*",CONCATENATE(SP_NORTE!P79," ",SP_NORTE!Q79))</f>
        <v>1600 M</v>
      </c>
      <c r="S76" s="145" t="str">
        <f>IF(SP_NORTE!U79="","*",SP_NORTE!U79)</f>
        <v xml:space="preserve">Douglas </v>
      </c>
      <c r="T76" s="145" t="str">
        <f>IF(SP_NORTE!V79="","*",SP_NORTE!V79)</f>
        <v xml:space="preserve">Descarga trilheiro km 400 ao 401 5 barras </v>
      </c>
      <c r="U76" s="136" t="str">
        <f ca="1">_xlfn.XLOOKUP(G76&amp;$U$2,BS_CONTROLE[CHAVE],BS_CONTROLE[Quantidade_11],"-")</f>
        <v>-</v>
      </c>
      <c r="V76" s="136" t="str">
        <f ca="1">_xlfn.XLOOKUP(G76&amp;$V$2,BS_CONTROLE[CHAVE],BS_CONTROLE[Quantidade_11],"-")</f>
        <v>-</v>
      </c>
      <c r="W76" s="136" t="str">
        <f ca="1">_xlfn.XLOOKUP(G76&amp;$W$2,BS_CONTROLE[CHAVE],BS_CONTROLE[Quantidade_11],"-")</f>
        <v>-</v>
      </c>
    </row>
    <row r="77" spans="1:23" hidden="1">
      <c r="A77" s="146" t="str">
        <f>IF(SP_NORTE!X80="","*",SP_NORTE!X80)</f>
        <v>SIM</v>
      </c>
      <c r="B77" s="146" t="str">
        <f>IF(SP_NORTE!W80="","*",SP_NORTE!W80)</f>
        <v>Contrato</v>
      </c>
      <c r="C77" s="146" t="str">
        <f>IF(SP_NORTE!Y80="","*",SP_NORTE!Y80)</f>
        <v>*</v>
      </c>
      <c r="D77" s="138" t="str">
        <f>IF(SP_NORTE!R80="","*",SP_NORTE!R80)</f>
        <v>SP NORTE</v>
      </c>
      <c r="E77" s="138" t="str">
        <f>IF(SP_NORTE!S80="","*",SP_NORTE!S80)</f>
        <v>TMI-ZEB</v>
      </c>
      <c r="F77" s="145">
        <f>IF(SP_NORTE!B80="","*",SP_NORTE!B80)</f>
        <v>46059</v>
      </c>
      <c r="G77" s="145" t="str">
        <f>IF(SP_NORTE!D80="","*",SP_NORTE!D80)</f>
        <v>V87</v>
      </c>
      <c r="H77" s="145" t="str">
        <f>IF(SP_NORTE!E80="","*",SP_NORTE!E80)</f>
        <v>MECANIZAÇÃO - SOCADORA</v>
      </c>
      <c r="I77" s="145" t="str">
        <f>IF(SP_NORTE!G80="","*",SP_NORTE!G80)</f>
        <v>ZDP2</v>
      </c>
      <c r="J77" s="145" t="str">
        <f>IF(SP_NORTE!H80="","*",SP_NORTE!H80)</f>
        <v>ZDP</v>
      </c>
      <c r="K77" s="138" t="str">
        <f>IF(SP_NORTE!L80="","*",SP_NORTE!L80)</f>
        <v>ZZM-ZCF</v>
      </c>
      <c r="L77" s="138" t="str">
        <f>IF(SP_NORTE!M80="","*",SP_NORTE!M80)</f>
        <v>293ZCF1</v>
      </c>
      <c r="M77" s="139">
        <f>IF(SP_NORTE!I80="","*",SP_NORTE!I80)</f>
        <v>73</v>
      </c>
      <c r="N77" s="144">
        <f>IF(SP_NORTE!J80="","*",SP_NORTE!J80)</f>
        <v>293.8</v>
      </c>
      <c r="O77" s="144">
        <f>IF(SP_NORTE!K80="","*",SP_NORTE!K80)</f>
        <v>291</v>
      </c>
      <c r="P77" s="143">
        <f>IF(SP_NORTE!N80="","*",SP_NORTE!N80)</f>
        <v>0.34722222222222221</v>
      </c>
      <c r="Q77" s="143">
        <f>IF(SP_NORTE!O80="","*",SP_NORTE!O80)</f>
        <v>0.16666666666666666</v>
      </c>
      <c r="R77" s="145" t="str">
        <f>IF(SP_NORTE!P80="","*",CONCATENATE(SP_NORTE!P80," ",SP_NORTE!Q80))</f>
        <v>1600 M</v>
      </c>
      <c r="S77" s="145" t="str">
        <f>IF(SP_NORTE!U80="","*",SP_NORTE!U80)</f>
        <v>Antonioni</v>
      </c>
      <c r="T77" s="145" t="str">
        <f>IF(SP_NORTE!V80="","*",SP_NORTE!V80)</f>
        <v xml:space="preserve">Socadora Mecanizada </v>
      </c>
      <c r="U77" s="136">
        <f ca="1">_xlfn.XLOOKUP(G77&amp;$U$2,BS_CONTROLE[CHAVE],BS_CONTROLE[Quantidade_11],"-")</f>
        <v>0</v>
      </c>
      <c r="V77" s="136">
        <f ca="1">_xlfn.XLOOKUP(G77&amp;$V$2,BS_CONTROLE[CHAVE],BS_CONTROLE[Quantidade_11],"-")</f>
        <v>680</v>
      </c>
      <c r="W77" s="136">
        <f ca="1">_xlfn.XLOOKUP(G77&amp;$W$2,BS_CONTROLE[CHAVE],BS_CONTROLE[Quantidade_11],"-")</f>
        <v>0</v>
      </c>
    </row>
    <row r="78" spans="1:23" hidden="1">
      <c r="A78" s="146" t="str">
        <f>IF(SP_NORTE!X81="","*",SP_NORTE!X81)</f>
        <v>*</v>
      </c>
      <c r="B78" s="146" t="str">
        <f>IF(SP_NORTE!W81="","*",SP_NORTE!W81)</f>
        <v>Oportunidade</v>
      </c>
      <c r="C78" s="146" t="str">
        <f>IF(SP_NORTE!Y81="","*",SP_NORTE!Y81)</f>
        <v>*</v>
      </c>
      <c r="D78" s="138" t="str">
        <f>IF(SP_NORTE!R81="","*",SP_NORTE!R81)</f>
        <v>SP NORTE</v>
      </c>
      <c r="E78" s="138" t="str">
        <f>IF(SP_NORTE!S81="","*",SP_NORTE!S81)</f>
        <v>TMI-ZEB</v>
      </c>
      <c r="F78" s="145">
        <f>IF(SP_NORTE!B81="","*",SP_NORTE!B81)</f>
        <v>46059</v>
      </c>
      <c r="G78" s="145" t="str">
        <f>IF(SP_NORTE!D81="","*",SP_NORTE!D81)</f>
        <v>JOVÂNIO (TP-850)</v>
      </c>
      <c r="H78" s="145" t="str">
        <f>IF(SP_NORTE!E81="","*",SP_NORTE!E81)</f>
        <v>PDM - SOLDA</v>
      </c>
      <c r="I78" s="145" t="str">
        <f>IF(SP_NORTE!G81="","*",SP_NORTE!G81)</f>
        <v>-</v>
      </c>
      <c r="J78" s="145" t="str">
        <f>IF(SP_NORTE!H81="","*",SP_NORTE!H81)</f>
        <v>-</v>
      </c>
      <c r="K78" s="138" t="str">
        <f>IF(SP_NORTE!L81="","*",SP_NORTE!L81)</f>
        <v>ZEC-ZKY</v>
      </c>
      <c r="L78" s="138">
        <f>IF(SP_NORTE!M81="","*",SP_NORTE!M81)</f>
        <v>267271</v>
      </c>
      <c r="M78" s="139">
        <f>IF(SP_NORTE!I81="","*",SP_NORTE!I81)</f>
        <v>73</v>
      </c>
      <c r="N78" s="144">
        <f>IF(SP_NORTE!J81="","*",SP_NORTE!J81)</f>
        <v>268</v>
      </c>
      <c r="O78" s="144" t="str">
        <f>IF(SP_NORTE!K81="","*",SP_NORTE!K81)</f>
        <v>-</v>
      </c>
      <c r="P78" s="143">
        <f>IF(SP_NORTE!N81="","*",SP_NORTE!N81)</f>
        <v>0.375</v>
      </c>
      <c r="Q78" s="143">
        <f>IF(SP_NORTE!O81="","*",SP_NORTE!O81)</f>
        <v>6.25E-2</v>
      </c>
      <c r="R78" s="145" t="str">
        <f>IF(SP_NORTE!P81="","*",CONCATENATE(SP_NORTE!P81," ",SP_NORTE!Q81))</f>
        <v>1 Nº DE SOLDA</v>
      </c>
      <c r="S78" s="145" t="str">
        <f>IF(SP_NORTE!U81="","*",SP_NORTE!U81)</f>
        <v xml:space="preserve">ronaldo </v>
      </c>
      <c r="T78" s="145" t="str">
        <f>IF(SP_NORTE!V81="","*",SP_NORTE!V81)</f>
        <v>execução de solda - Condicionado à temperatura</v>
      </c>
      <c r="U78" s="136" t="str">
        <f ca="1">_xlfn.XLOOKUP(G78&amp;$U$2,BS_CONTROLE[CHAVE],BS_CONTROLE[Quantidade_11],"-")</f>
        <v>-</v>
      </c>
      <c r="V78" s="136" t="str">
        <f ca="1">_xlfn.XLOOKUP(G78&amp;$V$2,BS_CONTROLE[CHAVE],BS_CONTROLE[Quantidade_11],"-")</f>
        <v>-</v>
      </c>
      <c r="W78" s="136" t="str">
        <f ca="1">_xlfn.XLOOKUP(G78&amp;$W$2,BS_CONTROLE[CHAVE],BS_CONTROLE[Quantidade_11],"-")</f>
        <v>-</v>
      </c>
    </row>
    <row r="79" spans="1:23" hidden="1">
      <c r="A79" s="146" t="str">
        <f>IF(SP_NORTE!X82="","*",SP_NORTE!X82)</f>
        <v>OPORTUNIDADE</v>
      </c>
      <c r="B79" s="146" t="str">
        <f>IF(SP_NORTE!W82="","*",SP_NORTE!W82)</f>
        <v>Oportunidade</v>
      </c>
      <c r="C79" s="146" t="str">
        <f>IF(SP_NORTE!Y82="","*",SP_NORTE!Y82)</f>
        <v>*</v>
      </c>
      <c r="D79" s="138" t="str">
        <f>IF(SP_NORTE!R82="","*",SP_NORTE!R82)</f>
        <v>SP NORTE</v>
      </c>
      <c r="E79" s="138" t="str">
        <f>IF(SP_NORTE!S82="","*",SP_NORTE!S82)</f>
        <v>ZEB-ZCZ</v>
      </c>
      <c r="F79" s="145">
        <f>IF(SP_NORTE!B82="","*",SP_NORTE!B82)</f>
        <v>46059</v>
      </c>
      <c r="G79" s="145" t="str">
        <f>IF(SP_NORTE!D82="","*",SP_NORTE!D82)</f>
        <v>JULIO CÉSAR (TP-701)</v>
      </c>
      <c r="H79" s="145" t="str">
        <f>IF(SP_NORTE!E82="","*",SP_NORTE!E82)</f>
        <v>PDM - SOLDA</v>
      </c>
      <c r="I79" s="145" t="str">
        <f>IF(SP_NORTE!G82="","*",SP_NORTE!G82)</f>
        <v>-</v>
      </c>
      <c r="J79" s="145" t="str">
        <f>IF(SP_NORTE!H82="","*",SP_NORTE!H82)</f>
        <v>-</v>
      </c>
      <c r="K79" s="138" t="str">
        <f>IF(SP_NORTE!L82="","*",SP_NORTE!L82)</f>
        <v>ZUC-ZCG</v>
      </c>
      <c r="L79" s="138" t="str">
        <f>IF(SP_NORTE!M82="","*",SP_NORTE!M82)</f>
        <v>ZUC173</v>
      </c>
      <c r="M79" s="139">
        <f>IF(SP_NORTE!I82="","*",SP_NORTE!I82)</f>
        <v>73</v>
      </c>
      <c r="N79" s="144">
        <f>IF(SP_NORTE!J82="","*",SP_NORTE!J82)</f>
        <v>169.7</v>
      </c>
      <c r="O79" s="144" t="str">
        <f>IF(SP_NORTE!K82="","*",SP_NORTE!K82)</f>
        <v>-</v>
      </c>
      <c r="P79" s="143">
        <f>IF(SP_NORTE!N82="","*",SP_NORTE!N82)</f>
        <v>0.375</v>
      </c>
      <c r="Q79" s="143">
        <f>IF(SP_NORTE!O82="","*",SP_NORTE!O82)</f>
        <v>6.25E-2</v>
      </c>
      <c r="R79" s="145" t="str">
        <f>IF(SP_NORTE!P82="","*",CONCATENATE(SP_NORTE!P82," ",SP_NORTE!Q82))</f>
        <v>1 Nº DE SOLDA</v>
      </c>
      <c r="S79" s="145" t="str">
        <f>IF(SP_NORTE!U82="","*",SP_NORTE!U82)</f>
        <v xml:space="preserve">ronaldo </v>
      </c>
      <c r="T79" s="145" t="str">
        <f>IF(SP_NORTE!V82="","*",SP_NORTE!V82)</f>
        <v>execução de solda - Condicionado à temperatura</v>
      </c>
      <c r="U79" s="136" t="str">
        <f ca="1">_xlfn.XLOOKUP(G79&amp;$U$2,BS_CONTROLE[CHAVE],BS_CONTROLE[Quantidade_11],"-")</f>
        <v>-</v>
      </c>
      <c r="V79" s="136" t="str">
        <f ca="1">_xlfn.XLOOKUP(G79&amp;$V$2,BS_CONTROLE[CHAVE],BS_CONTROLE[Quantidade_11],"-")</f>
        <v>-</v>
      </c>
      <c r="W79" s="136" t="str">
        <f ca="1">_xlfn.XLOOKUP(G79&amp;$W$2,BS_CONTROLE[CHAVE],BS_CONTROLE[Quantidade_11],"-")</f>
        <v>-</v>
      </c>
    </row>
    <row r="80" spans="1:23" hidden="1">
      <c r="A80" s="146" t="str">
        <f>IF(SP_NORTE!X83="","*",SP_NORTE!X83)</f>
        <v>SIM</v>
      </c>
      <c r="B80" s="146" t="str">
        <f>IF(SP_NORTE!W83="","*",SP_NORTE!W83)</f>
        <v>Contrato</v>
      </c>
      <c r="C80" s="146" t="str">
        <f>IF(SP_NORTE!Y83="","*",SP_NORTE!Y83)</f>
        <v>*</v>
      </c>
      <c r="D80" s="138" t="str">
        <f>IF(SP_NORTE!R83="","*",SP_NORTE!R83)</f>
        <v>SP NORTE</v>
      </c>
      <c r="E80" s="138" t="str">
        <f>IF(SP_NORTE!S83="","*",SP_NORTE!S83)</f>
        <v>ZEB-ZCZ</v>
      </c>
      <c r="F80" s="145">
        <f>IF(SP_NORTE!B83="","*",SP_NORTE!B83)</f>
        <v>46059</v>
      </c>
      <c r="G80" s="145" t="str">
        <f>IF(SP_NORTE!D83="","*",SP_NORTE!D83)</f>
        <v>V88</v>
      </c>
      <c r="H80" s="145" t="str">
        <f>IF(SP_NORTE!E83="","*",SP_NORTE!E83)</f>
        <v>MECANIZAÇÃO - SOCADORA</v>
      </c>
      <c r="I80" s="145" t="str">
        <f>IF(SP_NORTE!G83="","*",SP_NORTE!G83)</f>
        <v>ZPN2</v>
      </c>
      <c r="J80" s="145" t="str">
        <f>IF(SP_NORTE!H83="","*",SP_NORTE!H83)</f>
        <v>ZPN</v>
      </c>
      <c r="K80" s="138" t="str">
        <f>IF(SP_NORTE!L83="","*",SP_NORTE!L83)</f>
        <v>ZCV-ZCT</v>
      </c>
      <c r="L80" s="138" t="str">
        <f>IF(SP_NORTE!M83="","*",SP_NORTE!M83)</f>
        <v>152ZCT</v>
      </c>
      <c r="M80" s="139">
        <f>IF(SP_NORTE!I83="","*",SP_NORTE!I83)</f>
        <v>73</v>
      </c>
      <c r="N80" s="144">
        <f>IF(SP_NORTE!J83="","*",SP_NORTE!J83)</f>
        <v>153.80000000000001</v>
      </c>
      <c r="O80" s="144">
        <f>IF(SP_NORTE!K83="","*",SP_NORTE!K83)</f>
        <v>151</v>
      </c>
      <c r="P80" s="143">
        <f>IF(SP_NORTE!N83="","*",SP_NORTE!N83)</f>
        <v>0.34722222222222221</v>
      </c>
      <c r="Q80" s="143">
        <f>IF(SP_NORTE!O83="","*",SP_NORTE!O83)</f>
        <v>0.16666666666666666</v>
      </c>
      <c r="R80" s="145" t="str">
        <f>IF(SP_NORTE!P83="","*",CONCATENATE(SP_NORTE!P83," ",SP_NORTE!Q83))</f>
        <v>1600 M</v>
      </c>
      <c r="S80" s="145" t="str">
        <f>IF(SP_NORTE!U83="","*",SP_NORTE!U83)</f>
        <v>Antonioni</v>
      </c>
      <c r="T80" s="145" t="str">
        <f>IF(SP_NORTE!V83="","*",SP_NORTE!V83)</f>
        <v xml:space="preserve">Mecanização Socadora </v>
      </c>
      <c r="U80" s="136">
        <f ca="1">_xlfn.XLOOKUP(G80&amp;$U$2,BS_CONTROLE[CHAVE],BS_CONTROLE[Quantidade_11],"-")</f>
        <v>0</v>
      </c>
      <c r="V80" s="136">
        <f ca="1">_xlfn.XLOOKUP(G80&amp;$V$2,BS_CONTROLE[CHAVE],BS_CONTROLE[Quantidade_11],"-")</f>
        <v>1400</v>
      </c>
      <c r="W80" s="136">
        <f ca="1">_xlfn.XLOOKUP(G80&amp;$W$2,BS_CONTROLE[CHAVE],BS_CONTROLE[Quantidade_11],"-")</f>
        <v>0</v>
      </c>
    </row>
    <row r="81" spans="1:23" hidden="1">
      <c r="A81" s="146" t="str">
        <f>IF(SP_NORTE!X84="","*",SP_NORTE!X84)</f>
        <v>OPORTUNIDADE</v>
      </c>
      <c r="B81" s="146" t="str">
        <f>IF(SP_NORTE!W84="","*",SP_NORTE!W84)</f>
        <v>Oportunidade</v>
      </c>
      <c r="C81" s="146" t="str">
        <f>IF(SP_NORTE!Y84="","*",SP_NORTE!Y84)</f>
        <v>*</v>
      </c>
      <c r="D81" s="138" t="str">
        <f>IF(SP_NORTE!R84="","*",SP_NORTE!R84)</f>
        <v>SP NORTE</v>
      </c>
      <c r="E81" s="138" t="str">
        <f>IF(SP_NORTE!S84="","*",SP_NORTE!S84)</f>
        <v>TMI-ZEB</v>
      </c>
      <c r="F81" s="145">
        <f>IF(SP_NORTE!B84="","*",SP_NORTE!B84)</f>
        <v>46059</v>
      </c>
      <c r="G81" s="145" t="str">
        <f>IF(SP_NORTE!D84="","*",SP_NORTE!D84)</f>
        <v>W48</v>
      </c>
      <c r="H81" s="145" t="str">
        <f>IF(SP_NORTE!E84="","*",SP_NORTE!E84)</f>
        <v>DESLOCAMENTO</v>
      </c>
      <c r="I81" s="145" t="str">
        <f>IF(SP_NORTE!G84="","*",SP_NORTE!G84)</f>
        <v>ZEC2</v>
      </c>
      <c r="J81" s="145" t="str">
        <f>IF(SP_NORTE!H84="","*",SP_NORTE!H84)</f>
        <v>ZFN</v>
      </c>
      <c r="K81" s="138" t="str">
        <f>IF(SP_NORTE!L84="","*",SP_NORTE!L84)</f>
        <v>ZEC-ZJA</v>
      </c>
      <c r="L81" s="138" t="str">
        <f>IF(SP_NORTE!M84="","*",SP_NORTE!M84)</f>
        <v>ZECZJA</v>
      </c>
      <c r="M81" s="139">
        <f>IF(SP_NORTE!I84="","*",SP_NORTE!I84)</f>
        <v>73</v>
      </c>
      <c r="N81" s="144">
        <f>IF(SP_NORTE!J84="","*",SP_NORTE!J84)</f>
        <v>262</v>
      </c>
      <c r="O81" s="144">
        <f>IF(SP_NORTE!K84="","*",SP_NORTE!K84)</f>
        <v>372</v>
      </c>
      <c r="P81" s="143">
        <f>IF(SP_NORTE!N84="","*",SP_NORTE!N84)</f>
        <v>0.35416666666666669</v>
      </c>
      <c r="Q81" s="143">
        <f>IF(SP_NORTE!O84="","*",SP_NORTE!O84)</f>
        <v>4.1666666666666664E-2</v>
      </c>
      <c r="R81" s="145" t="str">
        <f>IF(SP_NORTE!P84="","*",CONCATENATE(SP_NORTE!P84," ",SP_NORTE!Q84))</f>
        <v>1 BINÁRIO</v>
      </c>
      <c r="S81" s="145" t="str">
        <f>IF(SP_NORTE!U84="","*",SP_NORTE!U84)</f>
        <v xml:space="preserve">Douglas </v>
      </c>
      <c r="T81" s="145" t="str">
        <f>IF(SP_NORTE!V84="","*",SP_NORTE!V84)</f>
        <v>Deslocamento ZEC-ZJA</v>
      </c>
      <c r="U81" s="136" t="str">
        <f ca="1">_xlfn.XLOOKUP(G81&amp;$U$2,BS_CONTROLE[CHAVE],BS_CONTROLE[Quantidade_11],"-")</f>
        <v>-</v>
      </c>
      <c r="V81" s="136" t="str">
        <f ca="1">_xlfn.XLOOKUP(G81&amp;$V$2,BS_CONTROLE[CHAVE],BS_CONTROLE[Quantidade_11],"-")</f>
        <v>-</v>
      </c>
      <c r="W81" s="136" t="str">
        <f ca="1">_xlfn.XLOOKUP(G81&amp;$W$2,BS_CONTROLE[CHAVE],BS_CONTROLE[Quantidade_11],"-")</f>
        <v>-</v>
      </c>
    </row>
    <row r="82" spans="1:23" hidden="1">
      <c r="A82" s="146" t="str">
        <f>IF(SP_NORTE!X85="","*",SP_NORTE!X85)</f>
        <v>OPORTUNIDADE</v>
      </c>
      <c r="B82" s="146" t="str">
        <f>IF(SP_NORTE!W85="","*",SP_NORTE!W85)</f>
        <v>Oportunidade</v>
      </c>
      <c r="C82" s="146" t="str">
        <f>IF(SP_NORTE!Y85="","*",SP_NORTE!Y85)</f>
        <v>*</v>
      </c>
      <c r="D82" s="138" t="str">
        <f>IF(SP_NORTE!R85="","*",SP_NORTE!R85)</f>
        <v>SP NORTE</v>
      </c>
      <c r="E82" s="138" t="str">
        <f>IF(SP_NORTE!S85="","*",SP_NORTE!S85)</f>
        <v>ZEB-ZCZ</v>
      </c>
      <c r="F82" s="145">
        <f>IF(SP_NORTE!B85="","*",SP_NORTE!B85)</f>
        <v>46059</v>
      </c>
      <c r="G82" s="145" t="str">
        <f>IF(SP_NORTE!D85="","*",SP_NORTE!D85)</f>
        <v>PEDRO (TP-696)</v>
      </c>
      <c r="H82" s="145" t="str">
        <f>IF(SP_NORTE!E85="","*",SP_NORTE!E85)</f>
        <v>PDM - SOLDA</v>
      </c>
      <c r="I82" s="145" t="str">
        <f>IF(SP_NORTE!G85="","*",SP_NORTE!G85)</f>
        <v>-</v>
      </c>
      <c r="J82" s="145" t="str">
        <f>IF(SP_NORTE!H85="","*",SP_NORTE!H85)</f>
        <v>-</v>
      </c>
      <c r="K82" s="138" t="str">
        <f>IF(SP_NORTE!L85="","*",SP_NORTE!L85)</f>
        <v>ZCZ-ZZF</v>
      </c>
      <c r="L82" s="138" t="str">
        <f>IF(SP_NORTE!M85="","*",SP_NORTE!M85)</f>
        <v>101ZZF</v>
      </c>
      <c r="M82" s="139">
        <f>IF(SP_NORTE!I85="","*",SP_NORTE!I85)</f>
        <v>73</v>
      </c>
      <c r="N82" s="144">
        <f>IF(SP_NORTE!J85="","*",SP_NORTE!J85)</f>
        <v>102.4</v>
      </c>
      <c r="O82" s="144" t="str">
        <f>IF(SP_NORTE!K85="","*",SP_NORTE!K85)</f>
        <v>-</v>
      </c>
      <c r="P82" s="143">
        <f>IF(SP_NORTE!N85="","*",SP_NORTE!N85)</f>
        <v>0.375</v>
      </c>
      <c r="Q82" s="143">
        <f>IF(SP_NORTE!O85="","*",SP_NORTE!O85)</f>
        <v>6.25E-2</v>
      </c>
      <c r="R82" s="145" t="str">
        <f>IF(SP_NORTE!P85="","*",CONCATENATE(SP_NORTE!P85," ",SP_NORTE!Q85))</f>
        <v>1 Nº DE SOLDA</v>
      </c>
      <c r="S82" s="145" t="str">
        <f>IF(SP_NORTE!U85="","*",SP_NORTE!U85)</f>
        <v xml:space="preserve">Ronaldo </v>
      </c>
      <c r="T82" s="145" t="str">
        <f>IF(SP_NORTE!V85="","*",SP_NORTE!V85)</f>
        <v>execução de solda - Condicionado à temperatura</v>
      </c>
      <c r="U82" s="136">
        <f ca="1">_xlfn.XLOOKUP(G82&amp;$U$2,BS_CONTROLE[CHAVE],BS_CONTROLE[Quantidade_11],"-")</f>
        <v>0</v>
      </c>
      <c r="V82" s="136" t="str">
        <f ca="1">_xlfn.XLOOKUP(G82&amp;$V$2,BS_CONTROLE[CHAVE],BS_CONTROLE[Quantidade_11],"-")</f>
        <v>-</v>
      </c>
      <c r="W82" s="136">
        <f ca="1">_xlfn.XLOOKUP(G82&amp;$W$2,BS_CONTROLE[CHAVE],BS_CONTROLE[Quantidade_11],"-")</f>
        <v>1</v>
      </c>
    </row>
    <row r="83" spans="1:23" hidden="1">
      <c r="A83" s="146" t="str">
        <f>IF(SP_NORTE!X86="","*",SP_NORTE!X86)</f>
        <v>OPORTUNIDADE</v>
      </c>
      <c r="B83" s="146" t="str">
        <f>IF(SP_NORTE!W86="","*",SP_NORTE!W86)</f>
        <v>Oportunidade</v>
      </c>
      <c r="C83" s="146" t="str">
        <f>IF(SP_NORTE!Y86="","*",SP_NORTE!Y86)</f>
        <v>*</v>
      </c>
      <c r="D83" s="138" t="str">
        <f>IF(SP_NORTE!R86="","*",SP_NORTE!R86)</f>
        <v>SP NORTE</v>
      </c>
      <c r="E83" s="138" t="str">
        <f>IF(SP_NORTE!S86="","*",SP_NORTE!S86)</f>
        <v>ZCZ-ZTI</v>
      </c>
      <c r="F83" s="145" t="str">
        <f>IF(SP_NORTE!B86="","*",SP_NORTE!B86)</f>
        <v>*</v>
      </c>
      <c r="G83" s="145" t="str">
        <f>IF(SP_NORTE!D86="","*",SP_NORTE!D86)</f>
        <v>EDVAN (TP-691)</v>
      </c>
      <c r="H83" s="145" t="str">
        <f>IF(SP_NORTE!E86="","*",SP_NORTE!E86)</f>
        <v>PDM - SUBSTITUIÇÃO - TRILHO</v>
      </c>
      <c r="I83" s="145" t="str">
        <f>IF(SP_NORTE!G86="","*",SP_NORTE!G86)</f>
        <v>-</v>
      </c>
      <c r="J83" s="145" t="str">
        <f>IF(SP_NORTE!H86="","*",SP_NORTE!H86)</f>
        <v>-</v>
      </c>
      <c r="K83" s="138" t="str">
        <f>IF(SP_NORTE!L86="","*",SP_NORTE!L86)</f>
        <v>ZDG-ZTN</v>
      </c>
      <c r="L83" s="138" t="str">
        <f>IF(SP_NORTE!M86="","*",SP_NORTE!M86)</f>
        <v>ZDGK58</v>
      </c>
      <c r="M83" s="139">
        <f>IF(SP_NORTE!I86="","*",SP_NORTE!I86)</f>
        <v>73</v>
      </c>
      <c r="N83" s="144">
        <f>IF(SP_NORTE!J86="","*",SP_NORTE!J86)</f>
        <v>55.5</v>
      </c>
      <c r="O83" s="144">
        <f>IF(SP_NORTE!K86="","*",SP_NORTE!K86)</f>
        <v>54.7</v>
      </c>
      <c r="P83" s="143">
        <f>IF(SP_NORTE!N86="","*",SP_NORTE!N86)</f>
        <v>0.375</v>
      </c>
      <c r="Q83" s="143">
        <f>IF(SP_NORTE!O86="","*",SP_NORTE!O86)</f>
        <v>8.3333333333333329E-2</v>
      </c>
      <c r="R83" s="145" t="str">
        <f>IF(SP_NORTE!P86="","*",CONCATENATE(SP_NORTE!P86," ",SP_NORTE!Q86))</f>
        <v>312 M</v>
      </c>
      <c r="S83" s="145" t="str">
        <f>IF(SP_NORTE!U86="","*",SP_NORTE!U86)</f>
        <v>Carlos Eduardo</v>
      </c>
      <c r="T83" s="145" t="str">
        <f>IF(SP_NORTE!V86="","*",SP_NORTE!V86)</f>
        <v>Substutuiçao de trilho</v>
      </c>
      <c r="U83" s="136" t="str">
        <f ca="1">_xlfn.XLOOKUP(G83&amp;$U$2,BS_CONTROLE[CHAVE],BS_CONTROLE[Quantidade_11],"-")</f>
        <v>-</v>
      </c>
      <c r="V83" s="136" t="str">
        <f ca="1">_xlfn.XLOOKUP(G83&amp;$V$2,BS_CONTROLE[CHAVE],BS_CONTROLE[Quantidade_11],"-")</f>
        <v>-</v>
      </c>
      <c r="W83" s="136" t="str">
        <f ca="1">_xlfn.XLOOKUP(G83&amp;$W$2,BS_CONTROLE[CHAVE],BS_CONTROLE[Quantidade_11],"-")</f>
        <v>-</v>
      </c>
    </row>
    <row r="84" spans="1:23" hidden="1">
      <c r="A84" s="146" t="str">
        <f>IF(SP_NORTE!X87="","*",SP_NORTE!X87)</f>
        <v>SIM</v>
      </c>
      <c r="B84" s="146" t="str">
        <f>IF(SP_NORTE!W87="","*",SP_NORTE!W87)</f>
        <v>Contrato</v>
      </c>
      <c r="C84" s="146" t="str">
        <f>IF(SP_NORTE!Y87="","*",SP_NORTE!Y87)</f>
        <v>*</v>
      </c>
      <c r="D84" s="138" t="str">
        <f>IF(SP_NORTE!R87="","*",SP_NORTE!R87)</f>
        <v>SP NORTE</v>
      </c>
      <c r="E84" s="138" t="str">
        <f>IF(SP_NORTE!S87="","*",SP_NORTE!S87)</f>
        <v>ZCZ-ZTI</v>
      </c>
      <c r="F84" s="145">
        <f>IF(SP_NORTE!B87="","*",SP_NORTE!B87)</f>
        <v>46059</v>
      </c>
      <c r="G84" s="145" t="str">
        <f>IF(SP_NORTE!D87="","*",SP_NORTE!D87)</f>
        <v>V40</v>
      </c>
      <c r="H84" s="145" t="str">
        <f>IF(SP_NORTE!E87="","*",SP_NORTE!E87)</f>
        <v>MODERNIZAÇÃO - SOCADORA</v>
      </c>
      <c r="I84" s="145" t="str">
        <f>IF(SP_NORTE!G87="","*",SP_NORTE!G87)</f>
        <v>ZDGK582</v>
      </c>
      <c r="J84" s="145" t="str">
        <f>IF(SP_NORTE!H87="","*",SP_NORTE!H87)</f>
        <v>ZDGK582</v>
      </c>
      <c r="K84" s="138" t="str">
        <f>IF(SP_NORTE!L87="","*",SP_NORTE!L87)</f>
        <v>ZDG-ZTN</v>
      </c>
      <c r="L84" s="138" t="str">
        <f>IF(SP_NORTE!M87="","*",SP_NORTE!M87)</f>
        <v>ZDGK58</v>
      </c>
      <c r="M84" s="139">
        <f>IF(SP_NORTE!I87="","*",SP_NORTE!I87)</f>
        <v>73</v>
      </c>
      <c r="N84" s="144">
        <f>IF(SP_NORTE!J87="","*",SP_NORTE!J87)</f>
        <v>55</v>
      </c>
      <c r="O84" s="144">
        <f>IF(SP_NORTE!K87="","*",SP_NORTE!K87)</f>
        <v>54.5</v>
      </c>
      <c r="P84" s="143">
        <f>IF(SP_NORTE!N87="","*",SP_NORTE!N87)</f>
        <v>0.33333333333333331</v>
      </c>
      <c r="Q84" s="143">
        <f>IF(SP_NORTE!O87="","*",SP_NORTE!O87)</f>
        <v>0.16666666666666666</v>
      </c>
      <c r="R84" s="145" t="str">
        <f>IF(SP_NORTE!P87="","*",CONCATENATE(SP_NORTE!P87," ",SP_NORTE!Q87))</f>
        <v>500 M</v>
      </c>
      <c r="S84" s="145" t="str">
        <f>IF(SP_NORTE!U87="","*",SP_NORTE!U87)</f>
        <v>Luiz Granado</v>
      </c>
      <c r="T84" s="145" t="str">
        <f>IF(SP_NORTE!V87="","*",SP_NORTE!V87)</f>
        <v xml:space="preserve">Mecanização Socadora </v>
      </c>
      <c r="U84" s="136">
        <f ca="1">_xlfn.XLOOKUP(G84&amp;$U$2,BS_CONTROLE[CHAVE],BS_CONTROLE[Quantidade_11],"-")</f>
        <v>0</v>
      </c>
      <c r="V84" s="136">
        <f ca="1">_xlfn.XLOOKUP(G84&amp;$V$2,BS_CONTROLE[CHAVE],BS_CONTROLE[Quantidade_11],"-")</f>
        <v>1070</v>
      </c>
      <c r="W84" s="136">
        <f ca="1">_xlfn.XLOOKUP(G84&amp;$W$2,BS_CONTROLE[CHAVE],BS_CONTROLE[Quantidade_11],"-")</f>
        <v>0</v>
      </c>
    </row>
    <row r="85" spans="1:23" hidden="1">
      <c r="A85" s="146" t="str">
        <f>IF(SP_NORTE!X88="","*",SP_NORTE!X88)</f>
        <v>OPORTUNIDADE</v>
      </c>
      <c r="B85" s="146" t="str">
        <f>IF(SP_NORTE!W88="","*",SP_NORTE!W88)</f>
        <v>Oportunidade</v>
      </c>
      <c r="C85" s="146" t="str">
        <f>IF(SP_NORTE!Y88="","*",SP_NORTE!Y88)</f>
        <v>*</v>
      </c>
      <c r="D85" s="138" t="str">
        <f>IF(SP_NORTE!R88="","*",SP_NORTE!R88)</f>
        <v>SP NORTE</v>
      </c>
      <c r="E85" s="138" t="str">
        <f>IF(SP_NORTE!S88="","*",SP_NORTE!S88)</f>
        <v>ZCZ-ZTI</v>
      </c>
      <c r="F85" s="145">
        <f>IF(SP_NORTE!B88="","*",SP_NORTE!B88)</f>
        <v>46059</v>
      </c>
      <c r="G85" s="145" t="str">
        <f>IF(SP_NORTE!D88="","*",SP_NORTE!D88)</f>
        <v>ANTÔNIO (TP-713)</v>
      </c>
      <c r="H85" s="145" t="str">
        <f>IF(SP_NORTE!E88="","*",SP_NORTE!E88)</f>
        <v>PDM - SOLDA</v>
      </c>
      <c r="I85" s="145" t="str">
        <f>IF(SP_NORTE!G88="","*",SP_NORTE!G88)</f>
        <v>-</v>
      </c>
      <c r="J85" s="145" t="str">
        <f>IF(SP_NORTE!H88="","*",SP_NORTE!H88)</f>
        <v>-</v>
      </c>
      <c r="K85" s="138" t="str">
        <f>IF(SP_NORTE!L88="","*",SP_NORTE!L88)</f>
        <v>ZZR-ZDZ</v>
      </c>
      <c r="L85" s="138" t="str">
        <f>IF(SP_NORTE!M88="","*",SP_NORTE!M88)</f>
        <v>K14K18</v>
      </c>
      <c r="M85" s="139">
        <f>IF(SP_NORTE!I88="","*",SP_NORTE!I88)</f>
        <v>73</v>
      </c>
      <c r="N85" s="144">
        <f>IF(SP_NORTE!J88="","*",SP_NORTE!J88)</f>
        <v>16.8</v>
      </c>
      <c r="O85" s="144" t="str">
        <f>IF(SP_NORTE!K88="","*",SP_NORTE!K88)</f>
        <v>-</v>
      </c>
      <c r="P85" s="143">
        <f>IF(SP_NORTE!N88="","*",SP_NORTE!N88)</f>
        <v>0.375</v>
      </c>
      <c r="Q85" s="143">
        <f>IF(SP_NORTE!O88="","*",SP_NORTE!O88)</f>
        <v>6.25E-2</v>
      </c>
      <c r="R85" s="145" t="str">
        <f>IF(SP_NORTE!P88="","*",CONCATENATE(SP_NORTE!P88," ",SP_NORTE!Q88))</f>
        <v>1 Nº DE SOLDA</v>
      </c>
      <c r="S85" s="145" t="str">
        <f>IF(SP_NORTE!U88="","*",SP_NORTE!U88)</f>
        <v>Carlos Eduardo</v>
      </c>
      <c r="T85" s="145" t="str">
        <f>IF(SP_NORTE!V88="","*",SP_NORTE!V88)</f>
        <v>execução de solda - Condicionado à temperatura</v>
      </c>
      <c r="U85" s="136" t="str">
        <f ca="1">_xlfn.XLOOKUP(G85&amp;$U$2,BS_CONTROLE[CHAVE],BS_CONTROLE[Quantidade_11],"-")</f>
        <v>-</v>
      </c>
      <c r="V85" s="136" t="str">
        <f ca="1">_xlfn.XLOOKUP(G85&amp;$V$2,BS_CONTROLE[CHAVE],BS_CONTROLE[Quantidade_11],"-")</f>
        <v>-</v>
      </c>
      <c r="W85" s="136" t="str">
        <f ca="1">_xlfn.XLOOKUP(G85&amp;$W$2,BS_CONTROLE[CHAVE],BS_CONTROLE[Quantidade_11],"-")</f>
        <v>-</v>
      </c>
    </row>
    <row r="86" spans="1:23" hidden="1">
      <c r="A86" s="146" t="str">
        <f>IF(SP_NORTE!X89="","*",SP_NORTE!X89)</f>
        <v>OPORTUNIDADE</v>
      </c>
      <c r="B86" s="146" t="str">
        <f>IF(SP_NORTE!W89="","*",SP_NORTE!W89)</f>
        <v>Oportunidade</v>
      </c>
      <c r="C86" s="146" t="str">
        <f>IF(SP_NORTE!Y89="","*",SP_NORTE!Y89)</f>
        <v>*</v>
      </c>
      <c r="D86" s="138" t="str">
        <f>IF(SP_NORTE!R89="","*",SP_NORTE!R89)</f>
        <v>SP NORTE</v>
      </c>
      <c r="E86" s="138" t="str">
        <f>IF(SP_NORTE!S89="","*",SP_NORTE!S89)</f>
        <v>ZCZ-ZTI</v>
      </c>
      <c r="F86" s="145">
        <f>IF(SP_NORTE!B89="","*",SP_NORTE!B89)</f>
        <v>46059</v>
      </c>
      <c r="G86" s="145" t="str">
        <f>IF(SP_NORTE!D89="","*",SP_NORTE!D89)</f>
        <v>W92</v>
      </c>
      <c r="H86" s="145" t="str">
        <f>IF(SP_NORTE!E89="","*",SP_NORTE!E89)</f>
        <v>DESLOCAMENTO</v>
      </c>
      <c r="I86" s="145" t="str">
        <f>IF(SP_NORTE!G89="","*",SP_NORTE!G89)</f>
        <v>ZAR2</v>
      </c>
      <c r="J86" s="145" t="str">
        <f>IF(SP_NORTE!H89="","*",SP_NORTE!H89)</f>
        <v>ZMA</v>
      </c>
      <c r="K86" s="138" t="str">
        <f>IF(SP_NORTE!L89="","*",SP_NORTE!L89)</f>
        <v>ZZR-ZDZ</v>
      </c>
      <c r="L86" s="138" t="str">
        <f>IF(SP_NORTE!M89="","*",SP_NORTE!M89)</f>
        <v>K14K18</v>
      </c>
      <c r="M86" s="139">
        <f>IF(SP_NORTE!I89="","*",SP_NORTE!I89)</f>
        <v>73</v>
      </c>
      <c r="N86" s="144">
        <f>IF(SP_NORTE!J89="","*",SP_NORTE!J89)</f>
        <v>16</v>
      </c>
      <c r="O86" s="144">
        <f>IF(SP_NORTE!K89="","*",SP_NORTE!K89)</f>
        <v>18</v>
      </c>
      <c r="P86" s="143">
        <f>IF(SP_NORTE!N89="","*",SP_NORTE!N89)</f>
        <v>0.375</v>
      </c>
      <c r="Q86" s="143">
        <f>IF(SP_NORTE!O89="","*",SP_NORTE!O89)</f>
        <v>4.1666666666666664E-2</v>
      </c>
      <c r="R86" s="145" t="str">
        <f>IF(SP_NORTE!P89="","*",CONCATENATE(SP_NORTE!P89," ",SP_NORTE!Q89))</f>
        <v>1 BINÁRIO</v>
      </c>
      <c r="S86" s="145" t="str">
        <f>IF(SP_NORTE!U89="","*",SP_NORTE!U89)</f>
        <v>Gabriel</v>
      </c>
      <c r="T86" s="145" t="str">
        <f>IF(SP_NORTE!V89="","*",SP_NORTE!V89)</f>
        <v>Descarga de dormentes km 16+000 ao km 16+000 em K14K18 600 dor. 01h30 + descarga no km 34+000 400 dor. K30K36 01:30</v>
      </c>
      <c r="U86" s="136" t="str">
        <f ca="1">_xlfn.XLOOKUP(G86&amp;$U$2,BS_CONTROLE[CHAVE],BS_CONTROLE[Quantidade_11],"-")</f>
        <v>-</v>
      </c>
      <c r="V86" s="136" t="str">
        <f ca="1">_xlfn.XLOOKUP(G86&amp;$V$2,BS_CONTROLE[CHAVE],BS_CONTROLE[Quantidade_11],"-")</f>
        <v>-</v>
      </c>
      <c r="W86" s="136" t="str">
        <f ca="1">_xlfn.XLOOKUP(G86&amp;$W$2,BS_CONTROLE[CHAVE],BS_CONTROLE[Quantidade_11],"-")</f>
        <v>-</v>
      </c>
    </row>
    <row r="87" spans="1:23" hidden="1">
      <c r="A87" s="146" t="str">
        <f>IF(SP_NORTE!X90="","*",SP_NORTE!X90)</f>
        <v>OPORTUNIDADE</v>
      </c>
      <c r="B87" s="146" t="str">
        <f>IF(SP_NORTE!W90="","*",SP_NORTE!W90)</f>
        <v>Oportunidade</v>
      </c>
      <c r="C87" s="146" t="str">
        <f>IF(SP_NORTE!Y90="","*",SP_NORTE!Y90)</f>
        <v>*</v>
      </c>
      <c r="D87" s="138" t="str">
        <f>IF(SP_NORTE!R90="","*",SP_NORTE!R90)</f>
        <v>SP NORTE</v>
      </c>
      <c r="E87" s="138" t="str">
        <f>IF(SP_NORTE!S90="","*",SP_NORTE!S90)</f>
        <v>ZRX-ZTI</v>
      </c>
      <c r="F87" s="145">
        <f>IF(SP_NORTE!B90="","*",SP_NORTE!B90)</f>
        <v>46059</v>
      </c>
      <c r="G87" s="145" t="str">
        <f>IF(SP_NORTE!D90="","*",SP_NORTE!D90)</f>
        <v xml:space="preserve">TURMA FIXA VIA </v>
      </c>
      <c r="H87" s="145" t="str">
        <f>IF(SP_NORTE!E90="","*",SP_NORTE!E90)</f>
        <v>PDM - SUBSTITUIÇÃO - DORMENTE</v>
      </c>
      <c r="I87" s="145" t="str">
        <f>IF(SP_NORTE!G90="","*",SP_NORTE!G90)</f>
        <v>-</v>
      </c>
      <c r="J87" s="145" t="str">
        <f>IF(SP_NORTE!H90="","*",SP_NORTE!H90)</f>
        <v>-</v>
      </c>
      <c r="K87" s="138" t="str">
        <f>IF(SP_NORTE!L90="","*",SP_NORTE!L90)</f>
        <v>ZSK-ZXH</v>
      </c>
      <c r="L87" s="138" t="str">
        <f>IF(SP_NORTE!M90="","*",SP_NORTE!M90)</f>
        <v>ZSK208</v>
      </c>
      <c r="M87" s="139">
        <f>IF(SP_NORTE!I90="","*",SP_NORTE!I90)</f>
        <v>71</v>
      </c>
      <c r="N87" s="144">
        <f>IF(SP_NORTE!J90="","*",SP_NORTE!J90)</f>
        <v>208</v>
      </c>
      <c r="O87" s="144" t="str">
        <f>IF(SP_NORTE!K90="","*",SP_NORTE!K90)</f>
        <v>-</v>
      </c>
      <c r="P87" s="143">
        <f>IF(SP_NORTE!N90="","*",SP_NORTE!N90)</f>
        <v>0.33333333333333331</v>
      </c>
      <c r="Q87" s="143">
        <f>IF(SP_NORTE!O90="","*",SP_NORTE!O90)</f>
        <v>8.3333333333333329E-2</v>
      </c>
      <c r="R87" s="145" t="str">
        <f>IF(SP_NORTE!P90="","*",CONCATENATE(SP_NORTE!P90," ",SP_NORTE!Q90))</f>
        <v>30 Nº DE DORMENTES</v>
      </c>
      <c r="S87" s="145" t="str">
        <f>IF(SP_NORTE!U90="","*",SP_NORTE!U90)</f>
        <v xml:space="preserve">Marcone </v>
      </c>
      <c r="T87" s="145" t="str">
        <f>IF(SP_NORTE!V90="","*",SP_NORTE!V90)</f>
        <v xml:space="preserve">Substutuiçao de dormente </v>
      </c>
      <c r="U87" s="136" t="str">
        <f ca="1">_xlfn.XLOOKUP(G87&amp;$U$2,BS_CONTROLE[CHAVE],BS_CONTROLE[Quantidade_11],"-")</f>
        <v>-</v>
      </c>
      <c r="V87" s="136" t="str">
        <f ca="1">_xlfn.XLOOKUP(G87&amp;$V$2,BS_CONTROLE[CHAVE],BS_CONTROLE[Quantidade_11],"-")</f>
        <v>-</v>
      </c>
      <c r="W87" s="136">
        <f ca="1">_xlfn.XLOOKUP(G87&amp;$W$2,BS_CONTROLE[CHAVE],BS_CONTROLE[Quantidade_11],"-")</f>
        <v>0</v>
      </c>
    </row>
    <row r="88" spans="1:23" hidden="1">
      <c r="A88" s="146" t="str">
        <f>IF(SP_NORTE!X91="","*",SP_NORTE!X91)</f>
        <v>OPORTUNIDADE</v>
      </c>
      <c r="B88" s="146" t="str">
        <f>IF(SP_NORTE!W91="","*",SP_NORTE!W91)</f>
        <v>Oportunidade</v>
      </c>
      <c r="C88" s="146" t="str">
        <f>IF(SP_NORTE!Y91="","*",SP_NORTE!Y91)</f>
        <v>*</v>
      </c>
      <c r="D88" s="138" t="str">
        <f>IF(SP_NORTE!R91="","*",SP_NORTE!R91)</f>
        <v>SP NORTE</v>
      </c>
      <c r="E88" s="138" t="str">
        <f>IF(SP_NORTE!S91="","*",SP_NORTE!S91)</f>
        <v>ZRX-ZTI</v>
      </c>
      <c r="F88" s="145">
        <f>IF(SP_NORTE!B91="","*",SP_NORTE!B91)</f>
        <v>46059</v>
      </c>
      <c r="G88" s="145" t="str">
        <f>IF(SP_NORTE!D91="","*",SP_NORTE!D91)</f>
        <v xml:space="preserve">TURMA FIXA VIA </v>
      </c>
      <c r="H88" s="145" t="str">
        <f>IF(SP_NORTE!E91="","*",SP_NORTE!E91)</f>
        <v>PDM - AMV - MEIA CHAVE</v>
      </c>
      <c r="I88" s="145" t="str">
        <f>IF(SP_NORTE!G91="","*",SP_NORTE!G91)</f>
        <v>-</v>
      </c>
      <c r="J88" s="145" t="str">
        <f>IF(SP_NORTE!H91="","*",SP_NORTE!H91)</f>
        <v>-</v>
      </c>
      <c r="K88" s="138" t="str">
        <f>IF(SP_NORTE!L91="","*",SP_NORTE!L91)</f>
        <v>ZVI</v>
      </c>
      <c r="L88" s="138" t="str">
        <f>IF(SP_NORTE!M91="","*",SP_NORTE!M91)</f>
        <v>ZVIS</v>
      </c>
      <c r="M88" s="139">
        <f>IF(SP_NORTE!I91="","*",SP_NORTE!I91)</f>
        <v>71</v>
      </c>
      <c r="N88" s="144">
        <f>IF(SP_NORTE!J91="","*",SP_NORTE!J91)</f>
        <v>182.7</v>
      </c>
      <c r="O88" s="144" t="str">
        <f>IF(SP_NORTE!K91="","*",SP_NORTE!K91)</f>
        <v>-</v>
      </c>
      <c r="P88" s="143">
        <f>IF(SP_NORTE!N91="","*",SP_NORTE!N91)</f>
        <v>0.58333333333333337</v>
      </c>
      <c r="Q88" s="143">
        <f>IF(SP_NORTE!O91="","*",SP_NORTE!O91)</f>
        <v>6.25E-2</v>
      </c>
      <c r="R88" s="145" t="str">
        <f>IF(SP_NORTE!P91="","*",CONCATENATE(SP_NORTE!P91," ",SP_NORTE!Q91))</f>
        <v>1 Nº DE PEÇAS</v>
      </c>
      <c r="S88" s="145" t="str">
        <f>IF(SP_NORTE!U91="","*",SP_NORTE!U91)</f>
        <v xml:space="preserve">Rodrigo </v>
      </c>
      <c r="T88" s="145" t="str">
        <f>IF(SP_NORTE!V91="","*",SP_NORTE!V91)</f>
        <v>Troca de meia chave (ZVIS)</v>
      </c>
      <c r="U88" s="136" t="str">
        <f ca="1">_xlfn.XLOOKUP(G88&amp;$U$2,BS_CONTROLE[CHAVE],BS_CONTROLE[Quantidade_11],"-")</f>
        <v>-</v>
      </c>
      <c r="V88" s="136" t="str">
        <f ca="1">_xlfn.XLOOKUP(G88&amp;$V$2,BS_CONTROLE[CHAVE],BS_CONTROLE[Quantidade_11],"-")</f>
        <v>-</v>
      </c>
      <c r="W88" s="136">
        <f ca="1">_xlfn.XLOOKUP(G88&amp;$W$2,BS_CONTROLE[CHAVE],BS_CONTROLE[Quantidade_11],"-")</f>
        <v>0</v>
      </c>
    </row>
    <row r="89" spans="1:23" hidden="1">
      <c r="A89" s="146" t="str">
        <f>IF(SP_NORTE!X92="","*",SP_NORTE!X92)</f>
        <v>OPORTUNIDADE</v>
      </c>
      <c r="B89" s="146" t="str">
        <f>IF(SP_NORTE!W92="","*",SP_NORTE!W92)</f>
        <v>Oportunidade</v>
      </c>
      <c r="C89" s="146" t="str">
        <f>IF(SP_NORTE!Y92="","*",SP_NORTE!Y92)</f>
        <v>*</v>
      </c>
      <c r="D89" s="138" t="str">
        <f>IF(SP_NORTE!R92="","*",SP_NORTE!R92)</f>
        <v>SP NORTE</v>
      </c>
      <c r="E89" s="138" t="str">
        <f>IF(SP_NORTE!S92="","*",SP_NORTE!S92)</f>
        <v>ZRX-ZTI</v>
      </c>
      <c r="F89" s="145">
        <f>IF(SP_NORTE!B92="","*",SP_NORTE!B92)</f>
        <v>46059</v>
      </c>
      <c r="G89" s="145" t="str">
        <f>IF(SP_NORTE!D92="","*",SP_NORTE!D92)</f>
        <v>V83</v>
      </c>
      <c r="H89" s="145" t="str">
        <f>IF(SP_NORTE!E92="","*",SP_NORTE!E92)</f>
        <v>MECANIZAÇÃO - SOCADORA</v>
      </c>
      <c r="I89" s="145" t="str">
        <f>IF(SP_NORTE!G92="","*",SP_NORTE!G92)</f>
        <v>ZIQ2</v>
      </c>
      <c r="J89" s="145" t="str">
        <f>IF(SP_NORTE!H92="","*",SP_NORTE!H92)</f>
        <v>ZIQ</v>
      </c>
      <c r="K89" s="138" t="str">
        <f>IF(SP_NORTE!L92="","*",SP_NORTE!L92)</f>
        <v>ZRQ-ZQX</v>
      </c>
      <c r="L89" s="138">
        <f>IF(SP_NORTE!M92="","*",SP_NORTE!M92)</f>
        <v>1381391</v>
      </c>
      <c r="M89" s="139">
        <f>IF(SP_NORTE!I92="","*",SP_NORTE!I92)</f>
        <v>70</v>
      </c>
      <c r="N89" s="144">
        <f>IF(SP_NORTE!J92="","*",SP_NORTE!J92)</f>
        <v>139</v>
      </c>
      <c r="O89" s="144">
        <f>IF(SP_NORTE!K92="","*",SP_NORTE!K92)</f>
        <v>139.30000000000001</v>
      </c>
      <c r="P89" s="143">
        <f>IF(SP_NORTE!N92="","*",SP_NORTE!N92)</f>
        <v>0.35416666666666669</v>
      </c>
      <c r="Q89" s="143">
        <f>IF(SP_NORTE!O92="","*",SP_NORTE!O92)</f>
        <v>8.3333333333333329E-2</v>
      </c>
      <c r="R89" s="145" t="str">
        <f>IF(SP_NORTE!P92="","*",CONCATENATE(SP_NORTE!P92," ",SP_NORTE!Q92))</f>
        <v>300 M</v>
      </c>
      <c r="S89" s="145" t="str">
        <f>IF(SP_NORTE!U92="","*",SP_NORTE!U92)</f>
        <v>Antonioni</v>
      </c>
      <c r="T89" s="145" t="str">
        <f>IF(SP_NORTE!V92="","*",SP_NORTE!V92)</f>
        <v xml:space="preserve">Socadora Mecanizada </v>
      </c>
      <c r="U89" s="136">
        <f ca="1">_xlfn.XLOOKUP(G89&amp;$U$2,BS_CONTROLE[CHAVE],BS_CONTROLE[Quantidade_11],"-")</f>
        <v>500</v>
      </c>
      <c r="V89" s="136">
        <f ca="1">_xlfn.XLOOKUP(G89&amp;$V$2,BS_CONTROLE[CHAVE],BS_CONTROLE[Quantidade_11],"-")</f>
        <v>800</v>
      </c>
      <c r="W89" s="136">
        <f ca="1">_xlfn.XLOOKUP(G89&amp;$W$2,BS_CONTROLE[CHAVE],BS_CONTROLE[Quantidade_11],"-")</f>
        <v>0</v>
      </c>
    </row>
    <row r="90" spans="1:23" hidden="1">
      <c r="A90" s="146" t="str">
        <f>IF(SP_NORTE!X93="","*",SP_NORTE!X93)</f>
        <v>*</v>
      </c>
      <c r="B90" s="146" t="str">
        <f>IF(SP_NORTE!W93="","*",SP_NORTE!W93)</f>
        <v>*</v>
      </c>
      <c r="C90" s="146" t="str">
        <f>IF(SP_NORTE!Y93="","*",SP_NORTE!Y93)</f>
        <v>*</v>
      </c>
      <c r="D90" s="138" t="str">
        <f>IF(SP_NORTE!R93="","*",SP_NORTE!R93)</f>
        <v>-</v>
      </c>
      <c r="E90" s="138" t="str">
        <f>IF(SP_NORTE!S93="","*",SP_NORTE!S93)</f>
        <v>-</v>
      </c>
      <c r="F90" s="145" t="str">
        <f>IF(SP_NORTE!B93="","*",SP_NORTE!B93)</f>
        <v>*</v>
      </c>
      <c r="G90" s="145" t="str">
        <f>IF(SP_NORTE!D93="","*",SP_NORTE!D93)</f>
        <v>*</v>
      </c>
      <c r="H90" s="145" t="str">
        <f>IF(SP_NORTE!E93="","*",SP_NORTE!E93)</f>
        <v>*</v>
      </c>
      <c r="I90" s="145" t="str">
        <f>IF(SP_NORTE!G93="","*",SP_NORTE!G93)</f>
        <v>*</v>
      </c>
      <c r="J90" s="145" t="str">
        <f>IF(SP_NORTE!H93="","*",SP_NORTE!H93)</f>
        <v>*</v>
      </c>
      <c r="K90" s="138" t="str">
        <f>IF(SP_NORTE!L93="","*",SP_NORTE!L93)</f>
        <v>-</v>
      </c>
      <c r="L90" s="138" t="str">
        <f>IF(SP_NORTE!M93="","*",SP_NORTE!M93)</f>
        <v>-</v>
      </c>
      <c r="M90" s="139" t="str">
        <f>IF(SP_NORTE!I93="","*",SP_NORTE!I93)</f>
        <v>*</v>
      </c>
      <c r="N90" s="144" t="str">
        <f>IF(SP_NORTE!J93="","*",SP_NORTE!J93)</f>
        <v>*</v>
      </c>
      <c r="O90" s="144" t="str">
        <f>IF(SP_NORTE!K93="","*",SP_NORTE!K93)</f>
        <v>*</v>
      </c>
      <c r="P90" s="143" t="str">
        <f>IF(SP_NORTE!N93="","*",SP_NORTE!N93)</f>
        <v>*</v>
      </c>
      <c r="Q90" s="143" t="str">
        <f>IF(SP_NORTE!O93="","*",SP_NORTE!O93)</f>
        <v>*</v>
      </c>
      <c r="R90" s="145" t="str">
        <f>IF(SP_NORTE!P93="","*",CONCATENATE(SP_NORTE!P93," ",SP_NORTE!Q93))</f>
        <v>*</v>
      </c>
      <c r="S90" s="145" t="str">
        <f>IF(SP_NORTE!U93="","*",SP_NORTE!U93)</f>
        <v>*</v>
      </c>
      <c r="T90" s="145" t="str">
        <f>IF(SP_NORTE!V93="","*",SP_NORTE!V93)</f>
        <v>*</v>
      </c>
      <c r="U90" s="136" t="str">
        <f ca="1">_xlfn.XLOOKUP(G90&amp;$U$2,BS_CONTROLE[CHAVE],BS_CONTROLE[Quantidade_11],"-")</f>
        <v>-</v>
      </c>
      <c r="V90" s="136" t="str">
        <f ca="1">_xlfn.XLOOKUP(G90&amp;$V$2,BS_CONTROLE[CHAVE],BS_CONTROLE[Quantidade_11],"-")</f>
        <v>-</v>
      </c>
      <c r="W90" s="136" t="str">
        <f ca="1">_xlfn.XLOOKUP(G90&amp;$W$2,BS_CONTROLE[CHAVE],BS_CONTROLE[Quantidade_11],"-")</f>
        <v>-</v>
      </c>
    </row>
    <row r="91" spans="1:23" hidden="1">
      <c r="A91" s="146" t="str">
        <f>IF(SP_NORTE!X94="","*",SP_NORTE!X94)</f>
        <v>*</v>
      </c>
      <c r="B91" s="146" t="str">
        <f>IF(SP_NORTE!W94="","*",SP_NORTE!W94)</f>
        <v>*</v>
      </c>
      <c r="C91" s="146" t="str">
        <f>IF(SP_NORTE!Y94="","*",SP_NORTE!Y94)</f>
        <v>*</v>
      </c>
      <c r="D91" s="138" t="str">
        <f>IF(SP_NORTE!R94="","*",SP_NORTE!R94)</f>
        <v>-</v>
      </c>
      <c r="E91" s="138" t="str">
        <f>IF(SP_NORTE!S94="","*",SP_NORTE!S94)</f>
        <v>-</v>
      </c>
      <c r="F91" s="145" t="str">
        <f>IF(SP_NORTE!B94="","*",SP_NORTE!B94)</f>
        <v>*</v>
      </c>
      <c r="G91" s="145" t="str">
        <f>IF(SP_NORTE!D94="","*",SP_NORTE!D94)</f>
        <v>*</v>
      </c>
      <c r="H91" s="145" t="str">
        <f>IF(SP_NORTE!E94="","*",SP_NORTE!E94)</f>
        <v>*</v>
      </c>
      <c r="I91" s="145" t="str">
        <f>IF(SP_NORTE!G94="","*",SP_NORTE!G94)</f>
        <v>*</v>
      </c>
      <c r="J91" s="145" t="str">
        <f>IF(SP_NORTE!H94="","*",SP_NORTE!H94)</f>
        <v>*</v>
      </c>
      <c r="K91" s="138" t="str">
        <f>IF(SP_NORTE!L94="","*",SP_NORTE!L94)</f>
        <v>-</v>
      </c>
      <c r="L91" s="138" t="str">
        <f>IF(SP_NORTE!M94="","*",SP_NORTE!M94)</f>
        <v>-</v>
      </c>
      <c r="M91" s="139" t="str">
        <f>IF(SP_NORTE!I94="","*",SP_NORTE!I94)</f>
        <v>*</v>
      </c>
      <c r="N91" s="144" t="str">
        <f>IF(SP_NORTE!J94="","*",SP_NORTE!J94)</f>
        <v>*</v>
      </c>
      <c r="O91" s="144" t="str">
        <f>IF(SP_NORTE!K94="","*",SP_NORTE!K94)</f>
        <v>*</v>
      </c>
      <c r="P91" s="143" t="str">
        <f>IF(SP_NORTE!N94="","*",SP_NORTE!N94)</f>
        <v>*</v>
      </c>
      <c r="Q91" s="143" t="str">
        <f>IF(SP_NORTE!O94="","*",SP_NORTE!O94)</f>
        <v>*</v>
      </c>
      <c r="R91" s="145" t="str">
        <f>IF(SP_NORTE!P94="","*",CONCATENATE(SP_NORTE!P94," ",SP_NORTE!Q94))</f>
        <v>*</v>
      </c>
      <c r="S91" s="145" t="str">
        <f>IF(SP_NORTE!U94="","*",SP_NORTE!U94)</f>
        <v>*</v>
      </c>
      <c r="T91" s="145" t="str">
        <f>IF(SP_NORTE!V94="","*",SP_NORTE!V94)</f>
        <v>*</v>
      </c>
      <c r="U91" s="136" t="str">
        <f ca="1">_xlfn.XLOOKUP(G91&amp;$U$2,BS_CONTROLE[CHAVE],BS_CONTROLE[Quantidade_11],"-")</f>
        <v>-</v>
      </c>
      <c r="V91" s="136" t="str">
        <f ca="1">_xlfn.XLOOKUP(G91&amp;$V$2,BS_CONTROLE[CHAVE],BS_CONTROLE[Quantidade_11],"-")</f>
        <v>-</v>
      </c>
      <c r="W91" s="136" t="str">
        <f ca="1">_xlfn.XLOOKUP(G91&amp;$W$2,BS_CONTROLE[CHAVE],BS_CONTROLE[Quantidade_11],"-")</f>
        <v>-</v>
      </c>
    </row>
    <row r="92" spans="1:23" hidden="1">
      <c r="A92" s="146" t="str">
        <f>IF(SP_NORTE!X95="","*",SP_NORTE!X95)</f>
        <v>OPORTUNIDADE</v>
      </c>
      <c r="B92" s="146" t="str">
        <f>IF(SP_NORTE!W95="","*",SP_NORTE!W95)</f>
        <v>Oportunidade</v>
      </c>
      <c r="C92" s="146" t="str">
        <f>IF(SP_NORTE!Y95="","*",SP_NORTE!Y95)</f>
        <v>*</v>
      </c>
      <c r="D92" s="138" t="str">
        <f>IF(SP_NORTE!R95="","*",SP_NORTE!R95)</f>
        <v>SP NORTE</v>
      </c>
      <c r="E92" s="138" t="str">
        <f>IF(SP_NORTE!S95="","*",SP_NORTE!S95)</f>
        <v>TMI-ZEB</v>
      </c>
      <c r="F92" s="145">
        <f>IF(SP_NORTE!B95="","*",SP_NORTE!B95)</f>
        <v>46060</v>
      </c>
      <c r="G92" s="145" t="str">
        <f>IF(SP_NORTE!D95="","*",SP_NORTE!D95)</f>
        <v>V87</v>
      </c>
      <c r="H92" s="145" t="str">
        <f>IF(SP_NORTE!E95="","*",SP_NORTE!E95)</f>
        <v>MECANIZAÇÃO - SOCADORA</v>
      </c>
      <c r="I92" s="145" t="str">
        <f>IF(SP_NORTE!G95="","*",SP_NORTE!G95)</f>
        <v>ZDP2</v>
      </c>
      <c r="J92" s="145" t="str">
        <f>IF(SP_NORTE!H95="","*",SP_NORTE!H95)</f>
        <v>ZDP</v>
      </c>
      <c r="K92" s="138" t="str">
        <f>IF(SP_NORTE!L95="","*",SP_NORTE!L95)</f>
        <v>ZGI-ZFN</v>
      </c>
      <c r="L92" s="138">
        <f>IF(SP_NORTE!M95="","*",SP_NORTE!M95)</f>
        <v>326332</v>
      </c>
      <c r="M92" s="139">
        <f>IF(SP_NORTE!I95="","*",SP_NORTE!I95)</f>
        <v>73</v>
      </c>
      <c r="N92" s="144">
        <f>IF(SP_NORTE!J95="","*",SP_NORTE!J95)</f>
        <v>326.10000000000002</v>
      </c>
      <c r="O92" s="144">
        <f>IF(SP_NORTE!K95="","*",SP_NORTE!K95)</f>
        <v>325.39999999999998</v>
      </c>
      <c r="P92" s="143">
        <f>IF(SP_NORTE!N95="","*",SP_NORTE!N95)</f>
        <v>0.34722222222222221</v>
      </c>
      <c r="Q92" s="143">
        <f>IF(SP_NORTE!O95="","*",SP_NORTE!O95)</f>
        <v>8.3333333333333329E-2</v>
      </c>
      <c r="R92" s="145" t="str">
        <f>IF(SP_NORTE!P95="","*",CONCATENATE(SP_NORTE!P95," ",SP_NORTE!Q95))</f>
        <v>1020 M</v>
      </c>
      <c r="S92" s="145" t="str">
        <f>IF(SP_NORTE!U95="","*",SP_NORTE!U95)</f>
        <v>Antonioni</v>
      </c>
      <c r="T92" s="145" t="str">
        <f>IF(SP_NORTE!V95="","*",SP_NORTE!V95)</f>
        <v xml:space="preserve">Socadora Mecanizada </v>
      </c>
      <c r="U92" s="136">
        <f ca="1">_xlfn.XLOOKUP(G92&amp;$U$2,BS_CONTROLE[CHAVE],BS_CONTROLE[Quantidade_11],"-")</f>
        <v>0</v>
      </c>
      <c r="V92" s="136">
        <f ca="1">_xlfn.XLOOKUP(G92&amp;$V$2,BS_CONTROLE[CHAVE],BS_CONTROLE[Quantidade_11],"-")</f>
        <v>680</v>
      </c>
      <c r="W92" s="136">
        <f ca="1">_xlfn.XLOOKUP(G92&amp;$W$2,BS_CONTROLE[CHAVE],BS_CONTROLE[Quantidade_11],"-")</f>
        <v>0</v>
      </c>
    </row>
    <row r="93" spans="1:23" hidden="1">
      <c r="A93" s="146" t="str">
        <f>IF(SP_NORTE!X96="","*",SP_NORTE!X96)</f>
        <v>OPORTUNIDADE</v>
      </c>
      <c r="B93" s="146" t="str">
        <f>IF(SP_NORTE!W96="","*",SP_NORTE!W96)</f>
        <v>Oportunidade</v>
      </c>
      <c r="C93" s="146" t="str">
        <f>IF(SP_NORTE!Y96="","*",SP_NORTE!Y96)</f>
        <v>*</v>
      </c>
      <c r="D93" s="138" t="str">
        <f>IF(SP_NORTE!R96="","*",SP_NORTE!R96)</f>
        <v>SP NORTE</v>
      </c>
      <c r="E93" s="138" t="str">
        <f>IF(SP_NORTE!S96="","*",SP_NORTE!S96)</f>
        <v>TMI-ZEB</v>
      </c>
      <c r="F93" s="145">
        <f>IF(SP_NORTE!B96="","*",SP_NORTE!B96)</f>
        <v>46060</v>
      </c>
      <c r="G93" s="145" t="str">
        <f>IF(SP_NORTE!D96="","*",SP_NORTE!D96)</f>
        <v>JOVÂNIO (TP-850)</v>
      </c>
      <c r="H93" s="145" t="str">
        <f>IF(SP_NORTE!E96="","*",SP_NORTE!E96)</f>
        <v>PDM - SOLDA</v>
      </c>
      <c r="I93" s="145" t="str">
        <f>IF(SP_NORTE!G96="","*",SP_NORTE!G96)</f>
        <v>-</v>
      </c>
      <c r="J93" s="145" t="str">
        <f>IF(SP_NORTE!H96="","*",SP_NORTE!H96)</f>
        <v>-</v>
      </c>
      <c r="K93" s="138" t="str">
        <f>IF(SP_NORTE!L96="","*",SP_NORTE!L96)</f>
        <v>ZEC-ZKY</v>
      </c>
      <c r="L93" s="138">
        <f>IF(SP_NORTE!M96="","*",SP_NORTE!M96)</f>
        <v>267271</v>
      </c>
      <c r="M93" s="139">
        <f>IF(SP_NORTE!I96="","*",SP_NORTE!I96)</f>
        <v>73</v>
      </c>
      <c r="N93" s="144">
        <f>IF(SP_NORTE!J96="","*",SP_NORTE!J96)</f>
        <v>268</v>
      </c>
      <c r="O93" s="144" t="str">
        <f>IF(SP_NORTE!K96="","*",SP_NORTE!K96)</f>
        <v>-</v>
      </c>
      <c r="P93" s="143">
        <f>IF(SP_NORTE!N96="","*",SP_NORTE!N96)</f>
        <v>0.375</v>
      </c>
      <c r="Q93" s="143">
        <f>IF(SP_NORTE!O96="","*",SP_NORTE!O96)</f>
        <v>6.25E-2</v>
      </c>
      <c r="R93" s="145" t="str">
        <f>IF(SP_NORTE!P96="","*",CONCATENATE(SP_NORTE!P96," ",SP_NORTE!Q96))</f>
        <v>1 Nº DE SOLDA</v>
      </c>
      <c r="S93" s="145" t="str">
        <f>IF(SP_NORTE!U96="","*",SP_NORTE!U96)</f>
        <v xml:space="preserve">ronaldo </v>
      </c>
      <c r="T93" s="145" t="str">
        <f>IF(SP_NORTE!V96="","*",SP_NORTE!V96)</f>
        <v>execução de solda - Condicionado à temperatura</v>
      </c>
      <c r="U93" s="136" t="str">
        <f ca="1">_xlfn.XLOOKUP(G93&amp;$U$2,BS_CONTROLE[CHAVE],BS_CONTROLE[Quantidade_11],"-")</f>
        <v>-</v>
      </c>
      <c r="V93" s="136" t="str">
        <f ca="1">_xlfn.XLOOKUP(G93&amp;$V$2,BS_CONTROLE[CHAVE],BS_CONTROLE[Quantidade_11],"-")</f>
        <v>-</v>
      </c>
      <c r="W93" s="136" t="str">
        <f ca="1">_xlfn.XLOOKUP(G93&amp;$W$2,BS_CONTROLE[CHAVE],BS_CONTROLE[Quantidade_11],"-")</f>
        <v>-</v>
      </c>
    </row>
    <row r="94" spans="1:23" hidden="1">
      <c r="A94" s="146" t="str">
        <f>IF(SP_NORTE!X97="","*",SP_NORTE!X97)</f>
        <v>OPORTUNIDADE</v>
      </c>
      <c r="B94" s="146" t="str">
        <f>IF(SP_NORTE!W97="","*",SP_NORTE!W97)</f>
        <v>Oportunidade</v>
      </c>
      <c r="C94" s="146" t="str">
        <f>IF(SP_NORTE!Y97="","*",SP_NORTE!Y97)</f>
        <v>*</v>
      </c>
      <c r="D94" s="138" t="str">
        <f>IF(SP_NORTE!R97="","*",SP_NORTE!R97)</f>
        <v>SP NORTE</v>
      </c>
      <c r="E94" s="138" t="str">
        <f>IF(SP_NORTE!S97="","*",SP_NORTE!S97)</f>
        <v>TMI-ZEB</v>
      </c>
      <c r="F94" s="145">
        <f>IF(SP_NORTE!B97="","*",SP_NORTE!B97)</f>
        <v>46060</v>
      </c>
      <c r="G94" s="145" t="str">
        <f>IF(SP_NORTE!D97="","*",SP_NORTE!D97)</f>
        <v>W48</v>
      </c>
      <c r="H94" s="145" t="str">
        <f>IF(SP_NORTE!E97="","*",SP_NORTE!E97)</f>
        <v>DESLOCAMENTO</v>
      </c>
      <c r="I94" s="145" t="str">
        <f>IF(SP_NORTE!G97="","*",SP_NORTE!G97)</f>
        <v>ZEC2</v>
      </c>
      <c r="J94" s="145" t="str">
        <f>IF(SP_NORTE!H97="","*",SP_NORTE!H97)</f>
        <v>TAP</v>
      </c>
      <c r="K94" s="138" t="str">
        <f>IF(SP_NORTE!L97="","*",SP_NORTE!L97)</f>
        <v>ZEC-TAP</v>
      </c>
      <c r="L94" s="138" t="str">
        <f>IF(SP_NORTE!M97="","*",SP_NORTE!M97)</f>
        <v>ZECTAP</v>
      </c>
      <c r="M94" s="139">
        <f>IF(SP_NORTE!I97="","*",SP_NORTE!I97)</f>
        <v>73</v>
      </c>
      <c r="N94" s="144">
        <f>IF(SP_NORTE!J97="","*",SP_NORTE!J97)</f>
        <v>262</v>
      </c>
      <c r="O94" s="144">
        <f>IF(SP_NORTE!K97="","*",SP_NORTE!K97)</f>
        <v>433</v>
      </c>
      <c r="P94" s="143">
        <f>IF(SP_NORTE!N97="","*",SP_NORTE!N97)</f>
        <v>0.33333333333333331</v>
      </c>
      <c r="Q94" s="143">
        <f>IF(SP_NORTE!O97="","*",SP_NORTE!O97)</f>
        <v>4.1666666666666664E-2</v>
      </c>
      <c r="R94" s="145" t="str">
        <f>IF(SP_NORTE!P97="","*",CONCATENATE(SP_NORTE!P97," ",SP_NORTE!Q97))</f>
        <v>1 BINÁRIO</v>
      </c>
      <c r="S94" s="145" t="str">
        <f>IF(SP_NORTE!U97="","*",SP_NORTE!U97)</f>
        <v>Carlos vilela</v>
      </c>
      <c r="T94" s="145" t="str">
        <f>IF(SP_NORTE!V97="","*",SP_NORTE!V97)</f>
        <v>Deslocamento de ZEC-TAP</v>
      </c>
      <c r="U94" s="136" t="str">
        <f ca="1">_xlfn.XLOOKUP(G94&amp;$U$2,BS_CONTROLE[CHAVE],BS_CONTROLE[Quantidade_11],"-")</f>
        <v>-</v>
      </c>
      <c r="V94" s="136" t="str">
        <f ca="1">_xlfn.XLOOKUP(G94&amp;$V$2,BS_CONTROLE[CHAVE],BS_CONTROLE[Quantidade_11],"-")</f>
        <v>-</v>
      </c>
      <c r="W94" s="136" t="str">
        <f ca="1">_xlfn.XLOOKUP(G94&amp;$W$2,BS_CONTROLE[CHAVE],BS_CONTROLE[Quantidade_11],"-")</f>
        <v>-</v>
      </c>
    </row>
    <row r="95" spans="1:23" hidden="1">
      <c r="A95" s="146" t="str">
        <f>IF(SP_NORTE!X98="","*",SP_NORTE!X98)</f>
        <v>OPORTUNIDADE</v>
      </c>
      <c r="B95" s="146" t="str">
        <f>IF(SP_NORTE!W98="","*",SP_NORTE!W98)</f>
        <v>Oportunidade</v>
      </c>
      <c r="C95" s="146" t="str">
        <f>IF(SP_NORTE!Y98="","*",SP_NORTE!Y98)</f>
        <v>*</v>
      </c>
      <c r="D95" s="138" t="str">
        <f>IF(SP_NORTE!R98="","*",SP_NORTE!R98)</f>
        <v>SP NORTE</v>
      </c>
      <c r="E95" s="138" t="str">
        <f>IF(SP_NORTE!S98="","*",SP_NORTE!S98)</f>
        <v>ZEB-ZCZ</v>
      </c>
      <c r="F95" s="145">
        <f>IF(SP_NORTE!B98="","*",SP_NORTE!B98)</f>
        <v>46060</v>
      </c>
      <c r="G95" s="145" t="str">
        <f>IF(SP_NORTE!D98="","*",SP_NORTE!D98)</f>
        <v>JULIO CÉSAR (TP-701)</v>
      </c>
      <c r="H95" s="145" t="str">
        <f>IF(SP_NORTE!E98="","*",SP_NORTE!E98)</f>
        <v>PDM - SOLDA</v>
      </c>
      <c r="I95" s="145" t="str">
        <f>IF(SP_NORTE!G98="","*",SP_NORTE!G98)</f>
        <v>-</v>
      </c>
      <c r="J95" s="145" t="str">
        <f>IF(SP_NORTE!H98="","*",SP_NORTE!H98)</f>
        <v>-</v>
      </c>
      <c r="K95" s="138" t="str">
        <f>IF(SP_NORTE!L98="","*",SP_NORTE!L98)</f>
        <v>ZUC-ZCG</v>
      </c>
      <c r="L95" s="138" t="str">
        <f>IF(SP_NORTE!M98="","*",SP_NORTE!M98)</f>
        <v>ZUC173</v>
      </c>
      <c r="M95" s="139">
        <f>IF(SP_NORTE!I98="","*",SP_NORTE!I98)</f>
        <v>73</v>
      </c>
      <c r="N95" s="144">
        <f>IF(SP_NORTE!J98="","*",SP_NORTE!J98)</f>
        <v>169.7</v>
      </c>
      <c r="O95" s="144" t="str">
        <f>IF(SP_NORTE!K98="","*",SP_NORTE!K98)</f>
        <v>-</v>
      </c>
      <c r="P95" s="143">
        <f>IF(SP_NORTE!N98="","*",SP_NORTE!N98)</f>
        <v>0.375</v>
      </c>
      <c r="Q95" s="143">
        <f>IF(SP_NORTE!O98="","*",SP_NORTE!O98)</f>
        <v>6.25E-2</v>
      </c>
      <c r="R95" s="145" t="str">
        <f>IF(SP_NORTE!P98="","*",CONCATENATE(SP_NORTE!P98," ",SP_NORTE!Q98))</f>
        <v>1 Nº DE SOLDA</v>
      </c>
      <c r="S95" s="145" t="str">
        <f>IF(SP_NORTE!U98="","*",SP_NORTE!U98)</f>
        <v xml:space="preserve">ronaldo </v>
      </c>
      <c r="T95" s="145" t="str">
        <f>IF(SP_NORTE!V98="","*",SP_NORTE!V98)</f>
        <v>execução de solda - Condicionado à temperatura</v>
      </c>
      <c r="U95" s="136" t="str">
        <f ca="1">_xlfn.XLOOKUP(G95&amp;$U$2,BS_CONTROLE[CHAVE],BS_CONTROLE[Quantidade_11],"-")</f>
        <v>-</v>
      </c>
      <c r="V95" s="136" t="str">
        <f ca="1">_xlfn.XLOOKUP(G95&amp;$V$2,BS_CONTROLE[CHAVE],BS_CONTROLE[Quantidade_11],"-")</f>
        <v>-</v>
      </c>
      <c r="W95" s="136" t="str">
        <f ca="1">_xlfn.XLOOKUP(G95&amp;$W$2,BS_CONTROLE[CHAVE],BS_CONTROLE[Quantidade_11],"-")</f>
        <v>-</v>
      </c>
    </row>
    <row r="96" spans="1:23" hidden="1">
      <c r="A96" s="146" t="str">
        <f>IF(SP_NORTE!X99="","*",SP_NORTE!X99)</f>
        <v>OPORTUNIDADE</v>
      </c>
      <c r="B96" s="146" t="str">
        <f>IF(SP_NORTE!W99="","*",SP_NORTE!W99)</f>
        <v>Oportunidade</v>
      </c>
      <c r="C96" s="146" t="str">
        <f>IF(SP_NORTE!Y99="","*",SP_NORTE!Y99)</f>
        <v>*</v>
      </c>
      <c r="D96" s="138" t="str">
        <f>IF(SP_NORTE!R99="","*",SP_NORTE!R99)</f>
        <v>SP NORTE</v>
      </c>
      <c r="E96" s="138" t="str">
        <f>IF(SP_NORTE!S99="","*",SP_NORTE!S99)</f>
        <v>ZEB-ZCZ</v>
      </c>
      <c r="F96" s="145">
        <f>IF(SP_NORTE!B99="","*",SP_NORTE!B99)</f>
        <v>46060</v>
      </c>
      <c r="G96" s="145" t="str">
        <f>IF(SP_NORTE!D99="","*",SP_NORTE!D99)</f>
        <v>V88</v>
      </c>
      <c r="H96" s="145" t="str">
        <f>IF(SP_NORTE!E99="","*",SP_NORTE!E99)</f>
        <v>MECANIZAÇÃO - SOCADORA</v>
      </c>
      <c r="I96" s="145" t="str">
        <f>IF(SP_NORTE!G99="","*",SP_NORTE!G99)</f>
        <v>ZPN2</v>
      </c>
      <c r="J96" s="145" t="str">
        <f>IF(SP_NORTE!H99="","*",SP_NORTE!H99)</f>
        <v>ZPN</v>
      </c>
      <c r="K96" s="138" t="str">
        <f>IF(SP_NORTE!L99="","*",SP_NORTE!L99)</f>
        <v>ZCV-ZCT</v>
      </c>
      <c r="L96" s="138" t="str">
        <f>IF(SP_NORTE!M99="","*",SP_NORTE!M99)</f>
        <v>152ZCT</v>
      </c>
      <c r="M96" s="139">
        <f>IF(SP_NORTE!I99="","*",SP_NORTE!I99)</f>
        <v>73</v>
      </c>
      <c r="N96" s="144">
        <f>IF(SP_NORTE!J99="","*",SP_NORTE!J99)</f>
        <v>153.80000000000001</v>
      </c>
      <c r="O96" s="144">
        <f>IF(SP_NORTE!K99="","*",SP_NORTE!K99)</f>
        <v>151</v>
      </c>
      <c r="P96" s="143">
        <f>IF(SP_NORTE!N99="","*",SP_NORTE!N99)</f>
        <v>0.34722222222222221</v>
      </c>
      <c r="Q96" s="143">
        <f>IF(SP_NORTE!O99="","*",SP_NORTE!O99)</f>
        <v>8.3333333333333329E-2</v>
      </c>
      <c r="R96" s="145" t="str">
        <f>IF(SP_NORTE!P99="","*",CONCATENATE(SP_NORTE!P99," ",SP_NORTE!Q99))</f>
        <v>800 M</v>
      </c>
      <c r="S96" s="145" t="str">
        <f>IF(SP_NORTE!U99="","*",SP_NORTE!U99)</f>
        <v>Antonioni</v>
      </c>
      <c r="T96" s="145" t="str">
        <f>IF(SP_NORTE!V99="","*",SP_NORTE!V99)</f>
        <v xml:space="preserve">Socadora Mecanizada </v>
      </c>
      <c r="U96" s="136">
        <f ca="1">_xlfn.XLOOKUP(G96&amp;$U$2,BS_CONTROLE[CHAVE],BS_CONTROLE[Quantidade_11],"-")</f>
        <v>0</v>
      </c>
      <c r="V96" s="136">
        <f ca="1">_xlfn.XLOOKUP(G96&amp;$V$2,BS_CONTROLE[CHAVE],BS_CONTROLE[Quantidade_11],"-")</f>
        <v>1400</v>
      </c>
      <c r="W96" s="136">
        <f ca="1">_xlfn.XLOOKUP(G96&amp;$W$2,BS_CONTROLE[CHAVE],BS_CONTROLE[Quantidade_11],"-")</f>
        <v>0</v>
      </c>
    </row>
    <row r="97" spans="1:23" hidden="1">
      <c r="A97" s="146" t="str">
        <f>IF(SP_NORTE!X100="","*",SP_NORTE!X100)</f>
        <v>OPORTUNIDADE</v>
      </c>
      <c r="B97" s="146" t="str">
        <f>IF(SP_NORTE!W100="","*",SP_NORTE!W100)</f>
        <v>Oportunidade</v>
      </c>
      <c r="C97" s="146" t="str">
        <f>IF(SP_NORTE!Y100="","*",SP_NORTE!Y100)</f>
        <v>*</v>
      </c>
      <c r="D97" s="138" t="str">
        <f>IF(SP_NORTE!R100="","*",SP_NORTE!R100)</f>
        <v>SP NORTE</v>
      </c>
      <c r="E97" s="138" t="str">
        <f>IF(SP_NORTE!S100="","*",SP_NORTE!S100)</f>
        <v>ZEB-ZCZ</v>
      </c>
      <c r="F97" s="145">
        <f>IF(SP_NORTE!B100="","*",SP_NORTE!B100)</f>
        <v>46060</v>
      </c>
      <c r="G97" s="145" t="str">
        <f>IF(SP_NORTE!D100="","*",SP_NORTE!D100)</f>
        <v>PEDRO (TP-696)</v>
      </c>
      <c r="H97" s="145" t="str">
        <f>IF(SP_NORTE!E100="","*",SP_NORTE!E100)</f>
        <v>PDM - SOLDA</v>
      </c>
      <c r="I97" s="145" t="str">
        <f>IF(SP_NORTE!G100="","*",SP_NORTE!G100)</f>
        <v>-</v>
      </c>
      <c r="J97" s="145" t="str">
        <f>IF(SP_NORTE!H100="","*",SP_NORTE!H100)</f>
        <v>-</v>
      </c>
      <c r="K97" s="138" t="str">
        <f>IF(SP_NORTE!L100="","*",SP_NORTE!L100)</f>
        <v>ZCZ-ZZF</v>
      </c>
      <c r="L97" s="138" t="str">
        <f>IF(SP_NORTE!M100="","*",SP_NORTE!M100)</f>
        <v>101ZZF</v>
      </c>
      <c r="M97" s="139">
        <f>IF(SP_NORTE!I100="","*",SP_NORTE!I100)</f>
        <v>73</v>
      </c>
      <c r="N97" s="144">
        <f>IF(SP_NORTE!J100="","*",SP_NORTE!J100)</f>
        <v>102.4</v>
      </c>
      <c r="O97" s="144" t="str">
        <f>IF(SP_NORTE!K100="","*",SP_NORTE!K100)</f>
        <v>-</v>
      </c>
      <c r="P97" s="143">
        <f>IF(SP_NORTE!N100="","*",SP_NORTE!N100)</f>
        <v>0.375</v>
      </c>
      <c r="Q97" s="143">
        <f>IF(SP_NORTE!O100="","*",SP_NORTE!O100)</f>
        <v>6.25E-2</v>
      </c>
      <c r="R97" s="145" t="str">
        <f>IF(SP_NORTE!P100="","*",CONCATENATE(SP_NORTE!P100," ",SP_NORTE!Q100))</f>
        <v>1 Nº DE SOLDA</v>
      </c>
      <c r="S97" s="145" t="str">
        <f>IF(SP_NORTE!U100="","*",SP_NORTE!U100)</f>
        <v xml:space="preserve">Ronaldo </v>
      </c>
      <c r="T97" s="145" t="str">
        <f>IF(SP_NORTE!V100="","*",SP_NORTE!V100)</f>
        <v>execução de solda - Condicionado à temperatura</v>
      </c>
      <c r="U97" s="136">
        <f ca="1">_xlfn.XLOOKUP(G97&amp;$U$2,BS_CONTROLE[CHAVE],BS_CONTROLE[Quantidade_11],"-")</f>
        <v>0</v>
      </c>
      <c r="V97" s="136" t="str">
        <f ca="1">_xlfn.XLOOKUP(G97&amp;$V$2,BS_CONTROLE[CHAVE],BS_CONTROLE[Quantidade_11],"-")</f>
        <v>-</v>
      </c>
      <c r="W97" s="136">
        <f ca="1">_xlfn.XLOOKUP(G97&amp;$W$2,BS_CONTROLE[CHAVE],BS_CONTROLE[Quantidade_11],"-")</f>
        <v>1</v>
      </c>
    </row>
    <row r="98" spans="1:23" hidden="1">
      <c r="A98" s="146" t="str">
        <f>IF(SP_NORTE!X101="","*",SP_NORTE!X101)</f>
        <v>OPORTUNIDADE</v>
      </c>
      <c r="B98" s="146" t="str">
        <f>IF(SP_NORTE!W101="","*",SP_NORTE!W101)</f>
        <v>Oportunidade</v>
      </c>
      <c r="C98" s="146" t="str">
        <f>IF(SP_NORTE!Y101="","*",SP_NORTE!Y101)</f>
        <v>*</v>
      </c>
      <c r="D98" s="138" t="str">
        <f>IF(SP_NORTE!R101="","*",SP_NORTE!R101)</f>
        <v>SP NORTE</v>
      </c>
      <c r="E98" s="138" t="str">
        <f>IF(SP_NORTE!S101="","*",SP_NORTE!S101)</f>
        <v>ZCZ-ZTI</v>
      </c>
      <c r="F98" s="145">
        <f>IF(SP_NORTE!B101="","*",SP_NORTE!B101)</f>
        <v>46060</v>
      </c>
      <c r="G98" s="145" t="str">
        <f>IF(SP_NORTE!D101="","*",SP_NORTE!D101)</f>
        <v>ANTÔNIO (TP-713)</v>
      </c>
      <c r="H98" s="145" t="str">
        <f>IF(SP_NORTE!E101="","*",SP_NORTE!E101)</f>
        <v>PDM - SOLDA</v>
      </c>
      <c r="I98" s="145" t="str">
        <f>IF(SP_NORTE!G101="","*",SP_NORTE!G101)</f>
        <v>-</v>
      </c>
      <c r="J98" s="145" t="str">
        <f>IF(SP_NORTE!H101="","*",SP_NORTE!H101)</f>
        <v>-</v>
      </c>
      <c r="K98" s="138" t="str">
        <f>IF(SP_NORTE!L101="","*",SP_NORTE!L101)</f>
        <v>ZZR-ZDZ</v>
      </c>
      <c r="L98" s="138" t="str">
        <f>IF(SP_NORTE!M101="","*",SP_NORTE!M101)</f>
        <v>K14K18</v>
      </c>
      <c r="M98" s="139">
        <f>IF(SP_NORTE!I101="","*",SP_NORTE!I101)</f>
        <v>73</v>
      </c>
      <c r="N98" s="144">
        <f>IF(SP_NORTE!J101="","*",SP_NORTE!J101)</f>
        <v>16.8</v>
      </c>
      <c r="O98" s="144" t="str">
        <f>IF(SP_NORTE!K101="","*",SP_NORTE!K101)</f>
        <v>-</v>
      </c>
      <c r="P98" s="143">
        <f>IF(SP_NORTE!N101="","*",SP_NORTE!N101)</f>
        <v>0.375</v>
      </c>
      <c r="Q98" s="143">
        <f>IF(SP_NORTE!O101="","*",SP_NORTE!O101)</f>
        <v>6.25E-2</v>
      </c>
      <c r="R98" s="145" t="str">
        <f>IF(SP_NORTE!P101="","*",CONCATENATE(SP_NORTE!P101," ",SP_NORTE!Q101))</f>
        <v>1 Nº DE SOLDA</v>
      </c>
      <c r="S98" s="145" t="str">
        <f>IF(SP_NORTE!U101="","*",SP_NORTE!U101)</f>
        <v>Carlos Eduardo</v>
      </c>
      <c r="T98" s="145" t="str">
        <f>IF(SP_NORTE!V101="","*",SP_NORTE!V101)</f>
        <v>execução de solda - Condicionado à temperatura</v>
      </c>
      <c r="U98" s="136" t="str">
        <f ca="1">_xlfn.XLOOKUP(G98&amp;$U$2,BS_CONTROLE[CHAVE],BS_CONTROLE[Quantidade_11],"-")</f>
        <v>-</v>
      </c>
      <c r="V98" s="136" t="str">
        <f ca="1">_xlfn.XLOOKUP(G98&amp;$V$2,BS_CONTROLE[CHAVE],BS_CONTROLE[Quantidade_11],"-")</f>
        <v>-</v>
      </c>
      <c r="W98" s="136" t="str">
        <f ca="1">_xlfn.XLOOKUP(G98&amp;$W$2,BS_CONTROLE[CHAVE],BS_CONTROLE[Quantidade_11],"-")</f>
        <v>-</v>
      </c>
    </row>
    <row r="99" spans="1:23" hidden="1">
      <c r="A99" s="146" t="str">
        <f>IF(SP_NORTE!X102="","*",SP_NORTE!X102)</f>
        <v>OPORTUNIDADE</v>
      </c>
      <c r="B99" s="146" t="str">
        <f>IF(SP_NORTE!W102="","*",SP_NORTE!W102)</f>
        <v>Oportunidade</v>
      </c>
      <c r="C99" s="146" t="str">
        <f>IF(SP_NORTE!Y102="","*",SP_NORTE!Y102)</f>
        <v>*</v>
      </c>
      <c r="D99" s="138" t="str">
        <f>IF(SP_NORTE!R102="","*",SP_NORTE!R102)</f>
        <v>SP NORTE</v>
      </c>
      <c r="E99" s="138" t="str">
        <f>IF(SP_NORTE!S102="","*",SP_NORTE!S102)</f>
        <v>ZCZ-ZTI</v>
      </c>
      <c r="F99" s="145">
        <f>IF(SP_NORTE!B102="","*",SP_NORTE!B102)</f>
        <v>46060</v>
      </c>
      <c r="G99" s="145" t="str">
        <f>IF(SP_NORTE!D102="","*",SP_NORTE!D102)</f>
        <v>V40</v>
      </c>
      <c r="H99" s="145" t="str">
        <f>IF(SP_NORTE!E102="","*",SP_NORTE!E102)</f>
        <v>MODERNIZAÇÃO - SOCADORA</v>
      </c>
      <c r="I99" s="145" t="str">
        <f>IF(SP_NORTE!G102="","*",SP_NORTE!G102)</f>
        <v>ZDGK582</v>
      </c>
      <c r="J99" s="145" t="str">
        <f>IF(SP_NORTE!H102="","*",SP_NORTE!H102)</f>
        <v>ZDGK582</v>
      </c>
      <c r="K99" s="138" t="str">
        <f>IF(SP_NORTE!L102="","*",SP_NORTE!L102)</f>
        <v>ZDG-ZTN</v>
      </c>
      <c r="L99" s="138" t="str">
        <f>IF(SP_NORTE!M102="","*",SP_NORTE!M102)</f>
        <v>ZDGPZT2</v>
      </c>
      <c r="M99" s="139">
        <f>IF(SP_NORTE!I102="","*",SP_NORTE!I102)</f>
        <v>73</v>
      </c>
      <c r="N99" s="144">
        <f>IF(SP_NORTE!J102="","*",SP_NORTE!J102)</f>
        <v>54.8</v>
      </c>
      <c r="O99" s="144" t="str">
        <f>IF(SP_NORTE!K102="","*",SP_NORTE!K102)</f>
        <v>-,</v>
      </c>
      <c r="P99" s="143">
        <f>IF(SP_NORTE!N102="","*",SP_NORTE!N102)</f>
        <v>0.35416666666666669</v>
      </c>
      <c r="Q99" s="143">
        <f>IF(SP_NORTE!O102="","*",SP_NORTE!O102)</f>
        <v>8.3333333333333329E-2</v>
      </c>
      <c r="R99" s="145" t="str">
        <f>IF(SP_NORTE!P102="","*",CONCATENATE(SP_NORTE!P102," ",SP_NORTE!Q102))</f>
        <v>1000 M</v>
      </c>
      <c r="S99" s="145" t="str">
        <f>IF(SP_NORTE!U102="","*",SP_NORTE!U102)</f>
        <v xml:space="preserve">Rodrigo </v>
      </c>
      <c r="T99" s="145" t="str">
        <f>IF(SP_NORTE!V102="","*",SP_NORTE!V102)</f>
        <v xml:space="preserve">Socadora Mecanizada </v>
      </c>
      <c r="U99" s="136">
        <f ca="1">_xlfn.XLOOKUP(G99&amp;$U$2,BS_CONTROLE[CHAVE],BS_CONTROLE[Quantidade_11],"-")</f>
        <v>0</v>
      </c>
      <c r="V99" s="136">
        <f ca="1">_xlfn.XLOOKUP(G99&amp;$V$2,BS_CONTROLE[CHAVE],BS_CONTROLE[Quantidade_11],"-")</f>
        <v>1070</v>
      </c>
      <c r="W99" s="136">
        <f ca="1">_xlfn.XLOOKUP(G99&amp;$W$2,BS_CONTROLE[CHAVE],BS_CONTROLE[Quantidade_11],"-")</f>
        <v>0</v>
      </c>
    </row>
    <row r="100" spans="1:23" hidden="1">
      <c r="A100" s="146" t="str">
        <f>IF(SP_NORTE!X103="","*",SP_NORTE!X103)</f>
        <v>OPORTUNIDADE</v>
      </c>
      <c r="B100" s="146" t="str">
        <f>IF(SP_NORTE!W103="","*",SP_NORTE!W103)</f>
        <v>Oportunidade</v>
      </c>
      <c r="C100" s="146" t="str">
        <f>IF(SP_NORTE!Y103="","*",SP_NORTE!Y103)</f>
        <v>*</v>
      </c>
      <c r="D100" s="138" t="str">
        <f>IF(SP_NORTE!R103="","*",SP_NORTE!R103)</f>
        <v>SP NORTE</v>
      </c>
      <c r="E100" s="138" t="str">
        <f>IF(SP_NORTE!S103="","*",SP_NORTE!S103)</f>
        <v>ZRX-ZTI</v>
      </c>
      <c r="F100" s="145">
        <f>IF(SP_NORTE!B103="","*",SP_NORTE!B103)</f>
        <v>46060</v>
      </c>
      <c r="G100" s="145" t="str">
        <f>IF(SP_NORTE!D103="","*",SP_NORTE!D103)</f>
        <v xml:space="preserve">TURMA FIXA VIA </v>
      </c>
      <c r="H100" s="145" t="str">
        <f>IF(SP_NORTE!E103="","*",SP_NORTE!E103)</f>
        <v>PDM - SUBSTITUIÇÃO - DORMENTE</v>
      </c>
      <c r="I100" s="145" t="str">
        <f>IF(SP_NORTE!G103="","*",SP_NORTE!G103)</f>
        <v>-</v>
      </c>
      <c r="J100" s="145" t="str">
        <f>IF(SP_NORTE!H103="","*",SP_NORTE!H103)</f>
        <v>-</v>
      </c>
      <c r="K100" s="138" t="str">
        <f>IF(SP_NORTE!L103="","*",SP_NORTE!L103)</f>
        <v>ZSK-ZXH</v>
      </c>
      <c r="L100" s="138" t="str">
        <f>IF(SP_NORTE!M103="","*",SP_NORTE!M103)</f>
        <v>ZSK208</v>
      </c>
      <c r="M100" s="139">
        <f>IF(SP_NORTE!I103="","*",SP_NORTE!I103)</f>
        <v>71</v>
      </c>
      <c r="N100" s="144">
        <f>IF(SP_NORTE!J103="","*",SP_NORTE!J103)</f>
        <v>208</v>
      </c>
      <c r="O100" s="144" t="str">
        <f>IF(SP_NORTE!K103="","*",SP_NORTE!K103)</f>
        <v>-</v>
      </c>
      <c r="P100" s="143">
        <f>IF(SP_NORTE!N103="","*",SP_NORTE!N103)</f>
        <v>0.33333333333333331</v>
      </c>
      <c r="Q100" s="143">
        <f>IF(SP_NORTE!O103="","*",SP_NORTE!O103)</f>
        <v>8.3333333333333329E-2</v>
      </c>
      <c r="R100" s="145" t="str">
        <f>IF(SP_NORTE!P103="","*",CONCATENATE(SP_NORTE!P103," ",SP_NORTE!Q103))</f>
        <v>30 Nº DE DORMENTES</v>
      </c>
      <c r="S100" s="145" t="str">
        <f>IF(SP_NORTE!U103="","*",SP_NORTE!U103)</f>
        <v xml:space="preserve">Marcone </v>
      </c>
      <c r="T100" s="145" t="str">
        <f>IF(SP_NORTE!V103="","*",SP_NORTE!V103)</f>
        <v xml:space="preserve">Substutuiçao de dormente </v>
      </c>
      <c r="U100" s="136" t="str">
        <f ca="1">_xlfn.XLOOKUP(G100&amp;$U$2,BS_CONTROLE[CHAVE],BS_CONTROLE[Quantidade_11],"-")</f>
        <v>-</v>
      </c>
      <c r="V100" s="136" t="str">
        <f ca="1">_xlfn.XLOOKUP(G100&amp;$V$2,BS_CONTROLE[CHAVE],BS_CONTROLE[Quantidade_11],"-")</f>
        <v>-</v>
      </c>
      <c r="W100" s="136">
        <f ca="1">_xlfn.XLOOKUP(G100&amp;$W$2,BS_CONTROLE[CHAVE],BS_CONTROLE[Quantidade_11],"-")</f>
        <v>0</v>
      </c>
    </row>
    <row r="101" spans="1:23" hidden="1">
      <c r="A101" s="146" t="str">
        <f>IF(SP_NORTE!X104="","*",SP_NORTE!X104)</f>
        <v>OPORTUNIDADE</v>
      </c>
      <c r="B101" s="146" t="str">
        <f>IF(SP_NORTE!W104="","*",SP_NORTE!W104)</f>
        <v>Oportunidade</v>
      </c>
      <c r="C101" s="146" t="str">
        <f>IF(SP_NORTE!Y104="","*",SP_NORTE!Y104)</f>
        <v>*</v>
      </c>
      <c r="D101" s="138" t="str">
        <f>IF(SP_NORTE!R104="","*",SP_NORTE!R104)</f>
        <v>SP NORTE</v>
      </c>
      <c r="E101" s="138" t="str">
        <f>IF(SP_NORTE!S104="","*",SP_NORTE!S104)</f>
        <v>ZRX-ZTI</v>
      </c>
      <c r="F101" s="145">
        <f>IF(SP_NORTE!B104="","*",SP_NORTE!B104)</f>
        <v>46060</v>
      </c>
      <c r="G101" s="145" t="str">
        <f>IF(SP_NORTE!D104="","*",SP_NORTE!D104)</f>
        <v>V83</v>
      </c>
      <c r="H101" s="145" t="str">
        <f>IF(SP_NORTE!E104="","*",SP_NORTE!E104)</f>
        <v>MECANIZAÇÃO - SOCADORA</v>
      </c>
      <c r="I101" s="145" t="str">
        <f>IF(SP_NORTE!G104="","*",SP_NORTE!G104)</f>
        <v>ZIQ2</v>
      </c>
      <c r="J101" s="145" t="str">
        <f>IF(SP_NORTE!H104="","*",SP_NORTE!H104)</f>
        <v>ZIQ</v>
      </c>
      <c r="K101" s="138" t="str">
        <f>IF(SP_NORTE!L104="","*",SP_NORTE!L104)</f>
        <v>ZRQ-ZQX</v>
      </c>
      <c r="L101" s="138" t="str">
        <f>IF(SP_NORTE!M104="","*",SP_NORTE!M104)</f>
        <v>139ZQX1</v>
      </c>
      <c r="M101" s="139">
        <f>IF(SP_NORTE!I104="","*",SP_NORTE!I104)</f>
        <v>70</v>
      </c>
      <c r="N101" s="144">
        <f>IF(SP_NORTE!J104="","*",SP_NORTE!J104)</f>
        <v>139.19999999999999</v>
      </c>
      <c r="O101" s="144">
        <f>IF(SP_NORTE!K104="","*",SP_NORTE!K104)</f>
        <v>135</v>
      </c>
      <c r="P101" s="143">
        <f>IF(SP_NORTE!N104="","*",SP_NORTE!N104)</f>
        <v>0.35416666666666669</v>
      </c>
      <c r="Q101" s="143">
        <f>IF(SP_NORTE!O104="","*",SP_NORTE!O104)</f>
        <v>8.3333333333333329E-2</v>
      </c>
      <c r="R101" s="145" t="str">
        <f>IF(SP_NORTE!P104="","*",CONCATENATE(SP_NORTE!P104," ",SP_NORTE!Q104))</f>
        <v>300 M</v>
      </c>
      <c r="S101" s="145" t="str">
        <f>IF(SP_NORTE!U104="","*",SP_NORTE!U104)</f>
        <v>Antonioni</v>
      </c>
      <c r="T101" s="145" t="str">
        <f>IF(SP_NORTE!V104="","*",SP_NORTE!V104)</f>
        <v xml:space="preserve">Socadora Mecanizada </v>
      </c>
      <c r="U101" s="136">
        <f ca="1">_xlfn.XLOOKUP(G101&amp;$U$2,BS_CONTROLE[CHAVE],BS_CONTROLE[Quantidade_11],"-")</f>
        <v>500</v>
      </c>
      <c r="V101" s="136">
        <f ca="1">_xlfn.XLOOKUP(G101&amp;$V$2,BS_CONTROLE[CHAVE],BS_CONTROLE[Quantidade_11],"-")</f>
        <v>800</v>
      </c>
      <c r="W101" s="136">
        <f ca="1">_xlfn.XLOOKUP(G101&amp;$W$2,BS_CONTROLE[CHAVE],BS_CONTROLE[Quantidade_11],"-")</f>
        <v>0</v>
      </c>
    </row>
    <row r="102" spans="1:23" hidden="1">
      <c r="A102" s="146" t="str">
        <f>IF(SP_NORTE!X105="","*",SP_NORTE!X105)</f>
        <v>*</v>
      </c>
      <c r="B102" s="146" t="str">
        <f>IF(SP_NORTE!W105="","*",SP_NORTE!W105)</f>
        <v>*</v>
      </c>
      <c r="C102" s="146" t="str">
        <f>IF(SP_NORTE!Y105="","*",SP_NORTE!Y105)</f>
        <v>*</v>
      </c>
      <c r="D102" s="138" t="str">
        <f>IF(SP_NORTE!R105="","*",SP_NORTE!R105)</f>
        <v>-</v>
      </c>
      <c r="E102" s="138" t="str">
        <f>IF(SP_NORTE!S105="","*",SP_NORTE!S105)</f>
        <v>-</v>
      </c>
      <c r="F102" s="145" t="str">
        <f>IF(SP_NORTE!B105="","*",SP_NORTE!B105)</f>
        <v>*</v>
      </c>
      <c r="G102" s="145" t="str">
        <f>IF(SP_NORTE!D105="","*",SP_NORTE!D105)</f>
        <v>*</v>
      </c>
      <c r="H102" s="145" t="str">
        <f>IF(SP_NORTE!E105="","*",SP_NORTE!E105)</f>
        <v>*</v>
      </c>
      <c r="I102" s="145" t="str">
        <f>IF(SP_NORTE!G105="","*",SP_NORTE!G105)</f>
        <v>*</v>
      </c>
      <c r="J102" s="145" t="str">
        <f>IF(SP_NORTE!H105="","*",SP_NORTE!H105)</f>
        <v>*</v>
      </c>
      <c r="K102" s="138" t="str">
        <f>IF(SP_NORTE!L105="","*",SP_NORTE!L105)</f>
        <v>-</v>
      </c>
      <c r="L102" s="138" t="str">
        <f>IF(SP_NORTE!M105="","*",SP_NORTE!M105)</f>
        <v>-</v>
      </c>
      <c r="M102" s="139" t="str">
        <f>IF(SP_NORTE!I105="","*",SP_NORTE!I105)</f>
        <v>*</v>
      </c>
      <c r="N102" s="144" t="str">
        <f>IF(SP_NORTE!J105="","*",SP_NORTE!J105)</f>
        <v>*</v>
      </c>
      <c r="O102" s="144" t="str">
        <f>IF(SP_NORTE!K105="","*",SP_NORTE!K105)</f>
        <v>*</v>
      </c>
      <c r="P102" s="143" t="str">
        <f>IF(SP_NORTE!N105="","*",SP_NORTE!N105)</f>
        <v>*</v>
      </c>
      <c r="Q102" s="143" t="str">
        <f>IF(SP_NORTE!O105="","*",SP_NORTE!O105)</f>
        <v>*</v>
      </c>
      <c r="R102" s="145" t="str">
        <f>IF(SP_NORTE!P105="","*",CONCATENATE(SP_NORTE!P105," ",SP_NORTE!Q105))</f>
        <v>*</v>
      </c>
      <c r="S102" s="145" t="str">
        <f>IF(SP_NORTE!U105="","*",SP_NORTE!U105)</f>
        <v>*</v>
      </c>
      <c r="T102" s="145" t="str">
        <f>IF(SP_NORTE!V105="","*",SP_NORTE!V105)</f>
        <v>*</v>
      </c>
      <c r="U102" s="136" t="str">
        <f ca="1">_xlfn.XLOOKUP(G102&amp;$U$2,BS_CONTROLE[CHAVE],BS_CONTROLE[Quantidade_11],"-")</f>
        <v>-</v>
      </c>
      <c r="V102" s="136" t="str">
        <f ca="1">_xlfn.XLOOKUP(G102&amp;$V$2,BS_CONTROLE[CHAVE],BS_CONTROLE[Quantidade_11],"-")</f>
        <v>-</v>
      </c>
      <c r="W102" s="136" t="str">
        <f ca="1">_xlfn.XLOOKUP(G102&amp;$W$2,BS_CONTROLE[CHAVE],BS_CONTROLE[Quantidade_11],"-")</f>
        <v>-</v>
      </c>
    </row>
    <row r="103" spans="1:23" hidden="1">
      <c r="A103" s="146" t="str">
        <f>IF(SP_NORTE!X106="","*",SP_NORTE!X106)</f>
        <v>OPORTUNIDADE</v>
      </c>
      <c r="B103" s="146" t="str">
        <f>IF(SP_NORTE!W106="","*",SP_NORTE!W106)</f>
        <v>Oportunidade</v>
      </c>
      <c r="C103" s="146" t="str">
        <f>IF(SP_NORTE!Y106="","*",SP_NORTE!Y106)</f>
        <v>*</v>
      </c>
      <c r="D103" s="138" t="str">
        <f>IF(SP_NORTE!R106="","*",SP_NORTE!R106)</f>
        <v>SP NORTE</v>
      </c>
      <c r="E103" s="138" t="str">
        <f>IF(SP_NORTE!S106="","*",SP_NORTE!S106)</f>
        <v>TMI-ZEB</v>
      </c>
      <c r="F103" s="145">
        <f>IF(SP_NORTE!B106="","*",SP_NORTE!B106)</f>
        <v>46061</v>
      </c>
      <c r="G103" s="145" t="str">
        <f>IF(SP_NORTE!D106="","*",SP_NORTE!D106)</f>
        <v>W48</v>
      </c>
      <c r="H103" s="145" t="str">
        <f>IF(SP_NORTE!E106="","*",SP_NORTE!E106)</f>
        <v>DESLOCAMENTO</v>
      </c>
      <c r="I103" s="145" t="str">
        <f>IF(SP_NORTE!G106="","*",SP_NORTE!G106)</f>
        <v>ZEC2</v>
      </c>
      <c r="J103" s="145" t="str">
        <f>IF(SP_NORTE!H106="","*",SP_NORTE!H106)</f>
        <v>TAP</v>
      </c>
      <c r="K103" s="138" t="str">
        <f>IF(SP_NORTE!L106="","*",SP_NORTE!L106)</f>
        <v>ZEC-TAP</v>
      </c>
      <c r="L103" s="138" t="str">
        <f>IF(SP_NORTE!M106="","*",SP_NORTE!M106)</f>
        <v>ZECTAP</v>
      </c>
      <c r="M103" s="139">
        <f>IF(SP_NORTE!I106="","*",SP_NORTE!I106)</f>
        <v>73</v>
      </c>
      <c r="N103" s="144">
        <f>IF(SP_NORTE!J106="","*",SP_NORTE!J106)</f>
        <v>262</v>
      </c>
      <c r="O103" s="144" t="str">
        <f>IF(SP_NORTE!K106="","*",SP_NORTE!K106)</f>
        <v>-</v>
      </c>
      <c r="P103" s="143">
        <f>IF(SP_NORTE!N106="","*",SP_NORTE!N106)</f>
        <v>0.35416666666666669</v>
      </c>
      <c r="Q103" s="143">
        <f>IF(SP_NORTE!O106="","*",SP_NORTE!O106)</f>
        <v>4.1666666666666664E-2</v>
      </c>
      <c r="R103" s="145" t="str">
        <f>IF(SP_NORTE!P106="","*",CONCATENATE(SP_NORTE!P106," ",SP_NORTE!Q106))</f>
        <v>1 BINÁRIO</v>
      </c>
      <c r="S103" s="145" t="str">
        <f>IF(SP_NORTE!U106="","*",SP_NORTE!U106)</f>
        <v xml:space="preserve">Carlos   </v>
      </c>
      <c r="T103" s="145" t="str">
        <f>IF(SP_NORTE!V106="","*",SP_NORTE!V106)</f>
        <v>Deslocamento para TAP</v>
      </c>
      <c r="U103" s="136" t="str">
        <f ca="1">_xlfn.XLOOKUP(G103&amp;$U$2,BS_CONTROLE[CHAVE],BS_CONTROLE[Quantidade_11],"-")</f>
        <v>-</v>
      </c>
      <c r="V103" s="136" t="str">
        <f ca="1">_xlfn.XLOOKUP(G103&amp;$V$2,BS_CONTROLE[CHAVE],BS_CONTROLE[Quantidade_11],"-")</f>
        <v>-</v>
      </c>
      <c r="W103" s="136" t="str">
        <f ca="1">_xlfn.XLOOKUP(G103&amp;$W$2,BS_CONTROLE[CHAVE],BS_CONTROLE[Quantidade_11],"-")</f>
        <v>-</v>
      </c>
    </row>
    <row r="104" spans="1:23" hidden="1">
      <c r="A104" s="146" t="str">
        <f>IF(SP_NORTE!X107="","*",SP_NORTE!X107)</f>
        <v>OPORTUNIDADE</v>
      </c>
      <c r="B104" s="146" t="str">
        <f>IF(SP_NORTE!W107="","*",SP_NORTE!W107)</f>
        <v>Oportunidade</v>
      </c>
      <c r="C104" s="146" t="str">
        <f>IF(SP_NORTE!Y107="","*",SP_NORTE!Y107)</f>
        <v>*</v>
      </c>
      <c r="D104" s="138" t="str">
        <f>IF(SP_NORTE!R107="","*",SP_NORTE!R107)</f>
        <v>SP NORTE</v>
      </c>
      <c r="E104" s="138" t="str">
        <f>IF(SP_NORTE!S107="","*",SP_NORTE!S107)</f>
        <v>TMI-ZEB</v>
      </c>
      <c r="F104" s="145">
        <f>IF(SP_NORTE!B107="","*",SP_NORTE!B107)</f>
        <v>46061</v>
      </c>
      <c r="G104" s="145" t="str">
        <f>IF(SP_NORTE!D107="","*",SP_NORTE!D107)</f>
        <v>V87</v>
      </c>
      <c r="H104" s="145" t="str">
        <f>IF(SP_NORTE!E107="","*",SP_NORTE!E107)</f>
        <v>MECANIZAÇÃO - SOCADORA</v>
      </c>
      <c r="I104" s="145" t="str">
        <f>IF(SP_NORTE!G107="","*",SP_NORTE!G107)</f>
        <v>ZDP2</v>
      </c>
      <c r="J104" s="145" t="str">
        <f>IF(SP_NORTE!H107="","*",SP_NORTE!H107)</f>
        <v>ZDP</v>
      </c>
      <c r="K104" s="138" t="str">
        <f>IF(SP_NORTE!L107="","*",SP_NORTE!L107)</f>
        <v>ZZM-ZCF</v>
      </c>
      <c r="L104" s="138" t="str">
        <f>IF(SP_NORTE!M107="","*",SP_NORTE!M107)</f>
        <v>293ZCF1</v>
      </c>
      <c r="M104" s="139">
        <f>IF(SP_NORTE!I107="","*",SP_NORTE!I107)</f>
        <v>73</v>
      </c>
      <c r="N104" s="144">
        <f>IF(SP_NORTE!J107="","*",SP_NORTE!J107)</f>
        <v>293.8</v>
      </c>
      <c r="O104" s="144">
        <f>IF(SP_NORTE!K107="","*",SP_NORTE!K107)</f>
        <v>291</v>
      </c>
      <c r="P104" s="143">
        <f>IF(SP_NORTE!N107="","*",SP_NORTE!N107)</f>
        <v>0.34722222222222221</v>
      </c>
      <c r="Q104" s="143">
        <f>IF(SP_NORTE!O107="","*",SP_NORTE!O107)</f>
        <v>8.3333333333333329E-2</v>
      </c>
      <c r="R104" s="145" t="str">
        <f>IF(SP_NORTE!P107="","*",CONCATENATE(SP_NORTE!P107," ",SP_NORTE!Q107))</f>
        <v>1020 M</v>
      </c>
      <c r="S104" s="145" t="str">
        <f>IF(SP_NORTE!U107="","*",SP_NORTE!U107)</f>
        <v>Antonioni</v>
      </c>
      <c r="T104" s="145" t="str">
        <f>IF(SP_NORTE!V107="","*",SP_NORTE!V107)</f>
        <v xml:space="preserve">Socadora Mecanizada </v>
      </c>
      <c r="U104" s="136">
        <f ca="1">_xlfn.XLOOKUP(G104&amp;$U$2,BS_CONTROLE[CHAVE],BS_CONTROLE[Quantidade_11],"-")</f>
        <v>0</v>
      </c>
      <c r="V104" s="136">
        <f ca="1">_xlfn.XLOOKUP(G104&amp;$V$2,BS_CONTROLE[CHAVE],BS_CONTROLE[Quantidade_11],"-")</f>
        <v>680</v>
      </c>
      <c r="W104" s="136">
        <f ca="1">_xlfn.XLOOKUP(G104&amp;$W$2,BS_CONTROLE[CHAVE],BS_CONTROLE[Quantidade_11],"-")</f>
        <v>0</v>
      </c>
    </row>
    <row r="105" spans="1:23" hidden="1">
      <c r="A105" s="146" t="str">
        <f>IF(SP_NORTE!X108="","*",SP_NORTE!X108)</f>
        <v>OPORTUNIDADE</v>
      </c>
      <c r="B105" s="146" t="str">
        <f>IF(SP_NORTE!W108="","*",SP_NORTE!W108)</f>
        <v>Oportunidade</v>
      </c>
      <c r="C105" s="146" t="str">
        <f>IF(SP_NORTE!Y108="","*",SP_NORTE!Y108)</f>
        <v>*</v>
      </c>
      <c r="D105" s="138" t="str">
        <f>IF(SP_NORTE!R108="","*",SP_NORTE!R108)</f>
        <v>SP NORTE</v>
      </c>
      <c r="E105" s="138" t="str">
        <f>IF(SP_NORTE!S108="","*",SP_NORTE!S108)</f>
        <v>ZEB-ZCZ</v>
      </c>
      <c r="F105" s="145">
        <f>IF(SP_NORTE!B108="","*",SP_NORTE!B108)</f>
        <v>46061</v>
      </c>
      <c r="G105" s="145" t="str">
        <f>IF(SP_NORTE!D108="","*",SP_NORTE!D108)</f>
        <v>V48</v>
      </c>
      <c r="H105" s="145" t="str">
        <f>IF(SP_NORTE!E108="","*",SP_NORTE!E108)</f>
        <v>DESLOCAMENTO</v>
      </c>
      <c r="I105" s="145" t="str">
        <f>IF(SP_NORTE!G108="","*",SP_NORTE!G108)</f>
        <v>ZSK2</v>
      </c>
      <c r="J105" s="145" t="str">
        <f>IF(SP_NORTE!H108="","*",SP_NORTE!H108)</f>
        <v>ZCZ</v>
      </c>
      <c r="K105" s="138" t="str">
        <f>IF(SP_NORTE!L108="","*",SP_NORTE!L108)</f>
        <v>ZSK-ZCZ</v>
      </c>
      <c r="L105" s="138" t="str">
        <f>IF(SP_NORTE!M108="","*",SP_NORTE!M108)</f>
        <v>ZSKZCZ</v>
      </c>
      <c r="M105" s="139">
        <f>IF(SP_NORTE!I108="","*",SP_NORTE!I108)</f>
        <v>73</v>
      </c>
      <c r="N105" s="144">
        <f>IF(SP_NORTE!J108="","*",SP_NORTE!J108)</f>
        <v>205</v>
      </c>
      <c r="O105" s="144">
        <f>IF(SP_NORTE!K108="","*",SP_NORTE!K108)</f>
        <v>90</v>
      </c>
      <c r="P105" s="143">
        <f>IF(SP_NORTE!N108="","*",SP_NORTE!N108)</f>
        <v>0.35416666666666669</v>
      </c>
      <c r="Q105" s="143">
        <f>IF(SP_NORTE!O108="","*",SP_NORTE!O108)</f>
        <v>4.1666666666666664E-2</v>
      </c>
      <c r="R105" s="145" t="str">
        <f>IF(SP_NORTE!P108="","*",CONCATENATE(SP_NORTE!P108," ",SP_NORTE!Q108))</f>
        <v>1 BINÁRIO</v>
      </c>
      <c r="S105" s="145" t="str">
        <f>IF(SP_NORTE!U108="","*",SP_NORTE!U108)</f>
        <v>Antonioni</v>
      </c>
      <c r="T105" s="145" t="str">
        <f>IF(SP_NORTE!V108="","*",SP_NORTE!V108)</f>
        <v>Deslocamento ZSK-ZCZ</v>
      </c>
      <c r="U105" s="136">
        <f ca="1">_xlfn.XLOOKUP(G105&amp;$U$2,BS_CONTROLE[CHAVE],BS_CONTROLE[Quantidade_11],"-")</f>
        <v>1</v>
      </c>
      <c r="V105" s="136" t="str">
        <f ca="1">_xlfn.XLOOKUP(G105&amp;$V$2,BS_CONTROLE[CHAVE],BS_CONTROLE[Quantidade_11],"-")</f>
        <v>-</v>
      </c>
      <c r="W105" s="136">
        <f ca="1">_xlfn.XLOOKUP(G105&amp;$W$2,BS_CONTROLE[CHAVE],BS_CONTROLE[Quantidade_11],"-")</f>
        <v>1</v>
      </c>
    </row>
    <row r="106" spans="1:23" hidden="1">
      <c r="A106" s="146" t="str">
        <f>IF(SP_NORTE!X109="","*",SP_NORTE!X109)</f>
        <v>OPORTUNIDADE</v>
      </c>
      <c r="B106" s="146" t="str">
        <f>IF(SP_NORTE!W109="","*",SP_NORTE!W109)</f>
        <v>Oportunidade</v>
      </c>
      <c r="C106" s="146" t="str">
        <f>IF(SP_NORTE!Y109="","*",SP_NORTE!Y109)</f>
        <v>*</v>
      </c>
      <c r="D106" s="138" t="str">
        <f>IF(SP_NORTE!R109="","*",SP_NORTE!R109)</f>
        <v>SP NORTE</v>
      </c>
      <c r="E106" s="138" t="str">
        <f>IF(SP_NORTE!S109="","*",SP_NORTE!S109)</f>
        <v>ZEB-ZCZ</v>
      </c>
      <c r="F106" s="145">
        <f>IF(SP_NORTE!B109="","*",SP_NORTE!B109)</f>
        <v>46061</v>
      </c>
      <c r="G106" s="145" t="str">
        <f>IF(SP_NORTE!D109="","*",SP_NORTE!D109)</f>
        <v>V88</v>
      </c>
      <c r="H106" s="145" t="str">
        <f>IF(SP_NORTE!E109="","*",SP_NORTE!E109)</f>
        <v>MECANIZAÇÃO - SOCADORA</v>
      </c>
      <c r="I106" s="145" t="str">
        <f>IF(SP_NORTE!G109="","*",SP_NORTE!G109)</f>
        <v>ZPN2</v>
      </c>
      <c r="J106" s="145" t="str">
        <f>IF(SP_NORTE!H109="","*",SP_NORTE!H109)</f>
        <v>ZPN</v>
      </c>
      <c r="K106" s="138" t="str">
        <f>IF(SP_NORTE!L109="","*",SP_NORTE!L109)</f>
        <v>ZCV-ZCT</v>
      </c>
      <c r="L106" s="138" t="str">
        <f>IF(SP_NORTE!M109="","*",SP_NORTE!M109)</f>
        <v>152ZCT</v>
      </c>
      <c r="M106" s="139">
        <f>IF(SP_NORTE!I109="","*",SP_NORTE!I109)</f>
        <v>73</v>
      </c>
      <c r="N106" s="144">
        <f>IF(SP_NORTE!J109="","*",SP_NORTE!J109)</f>
        <v>153.80000000000001</v>
      </c>
      <c r="O106" s="144">
        <f>IF(SP_NORTE!K109="","*",SP_NORTE!K109)</f>
        <v>151</v>
      </c>
      <c r="P106" s="143">
        <f>IF(SP_NORTE!N109="","*",SP_NORTE!N109)</f>
        <v>0.34722222222222221</v>
      </c>
      <c r="Q106" s="143">
        <f>IF(SP_NORTE!O109="","*",SP_NORTE!O109)</f>
        <v>8.3333333333333329E-2</v>
      </c>
      <c r="R106" s="145" t="str">
        <f>IF(SP_NORTE!P109="","*",CONCATENATE(SP_NORTE!P109," ",SP_NORTE!Q109))</f>
        <v>510 M</v>
      </c>
      <c r="S106" s="145" t="str">
        <f>IF(SP_NORTE!U109="","*",SP_NORTE!U109)</f>
        <v>Antonioni</v>
      </c>
      <c r="T106" s="145" t="str">
        <f>IF(SP_NORTE!V109="","*",SP_NORTE!V109)</f>
        <v xml:space="preserve">Socadora Mecanizada </v>
      </c>
      <c r="U106" s="136">
        <f ca="1">_xlfn.XLOOKUP(G106&amp;$U$2,BS_CONTROLE[CHAVE],BS_CONTROLE[Quantidade_11],"-")</f>
        <v>0</v>
      </c>
      <c r="V106" s="136">
        <f ca="1">_xlfn.XLOOKUP(G106&amp;$V$2,BS_CONTROLE[CHAVE],BS_CONTROLE[Quantidade_11],"-")</f>
        <v>1400</v>
      </c>
      <c r="W106" s="136">
        <f ca="1">_xlfn.XLOOKUP(G106&amp;$W$2,BS_CONTROLE[CHAVE],BS_CONTROLE[Quantidade_11],"-")</f>
        <v>0</v>
      </c>
    </row>
    <row r="107" spans="1:23" hidden="1">
      <c r="A107" s="146" t="str">
        <f>IF(SP_NORTE!X110="","*",SP_NORTE!X110)</f>
        <v>OPORTUNIDADE</v>
      </c>
      <c r="B107" s="146" t="str">
        <f>IF(SP_NORTE!W110="","*",SP_NORTE!W110)</f>
        <v>Oportunidade</v>
      </c>
      <c r="C107" s="146" t="str">
        <f>IF(SP_NORTE!Y110="","*",SP_NORTE!Y110)</f>
        <v>*</v>
      </c>
      <c r="D107" s="138" t="str">
        <f>IF(SP_NORTE!R110="","*",SP_NORTE!R110)</f>
        <v>SP NORTE</v>
      </c>
      <c r="E107" s="138" t="str">
        <f>IF(SP_NORTE!S110="","*",SP_NORTE!S110)</f>
        <v>ZCZ-ZTI</v>
      </c>
      <c r="F107" s="145">
        <f>IF(SP_NORTE!B110="","*",SP_NORTE!B110)</f>
        <v>46061</v>
      </c>
      <c r="G107" s="145" t="str">
        <f>IF(SP_NORTE!D110="","*",SP_NORTE!D110)</f>
        <v>V40</v>
      </c>
      <c r="H107" s="145" t="str">
        <f>IF(SP_NORTE!E110="","*",SP_NORTE!E110)</f>
        <v>MODERNIZAÇÃO - SOCADORA</v>
      </c>
      <c r="I107" s="145" t="str">
        <f>IF(SP_NORTE!G110="","*",SP_NORTE!G110)</f>
        <v>ZDGK582</v>
      </c>
      <c r="J107" s="145" t="str">
        <f>IF(SP_NORTE!H110="","*",SP_NORTE!H110)</f>
        <v>ZDGK582</v>
      </c>
      <c r="K107" s="138" t="str">
        <f>IF(SP_NORTE!L110="","*",SP_NORTE!L110)</f>
        <v>ZMA-ZDG</v>
      </c>
      <c r="L107" s="138" t="str">
        <f>IF(SP_NORTE!M110="","*",SP_NORTE!M110)</f>
        <v>K47ZDG</v>
      </c>
      <c r="M107" s="139">
        <f>IF(SP_NORTE!I110="","*",SP_NORTE!I110)</f>
        <v>73</v>
      </c>
      <c r="N107" s="144">
        <f>IF(SP_NORTE!J110="","*",SP_NORTE!J110)</f>
        <v>52</v>
      </c>
      <c r="O107" s="144">
        <f>IF(SP_NORTE!K110="","*",SP_NORTE!K110)</f>
        <v>52.2</v>
      </c>
      <c r="P107" s="143">
        <f>IF(SP_NORTE!N110="","*",SP_NORTE!N110)</f>
        <v>0.33333333333333331</v>
      </c>
      <c r="Q107" s="143">
        <f>IF(SP_NORTE!O110="","*",SP_NORTE!O110)</f>
        <v>8.3333333333333329E-2</v>
      </c>
      <c r="R107" s="145" t="str">
        <f>IF(SP_NORTE!P110="","*",CONCATENATE(SP_NORTE!P110," ",SP_NORTE!Q110))</f>
        <v>1792 M</v>
      </c>
      <c r="S107" s="145" t="str">
        <f>IF(SP_NORTE!U110="","*",SP_NORTE!U110)</f>
        <v>Luiz Granado</v>
      </c>
      <c r="T107" s="145" t="str">
        <f>IF(SP_NORTE!V110="","*",SP_NORTE!V110)</f>
        <v>Socadora Mecanizada (KM 52 ao 52+200 SB ZDGPAT1 1hrs), (ZDG1 KM 54 ao 54+800 1hrs )</v>
      </c>
      <c r="U107" s="136">
        <f ca="1">_xlfn.XLOOKUP(G107&amp;$U$2,BS_CONTROLE[CHAVE],BS_CONTROLE[Quantidade_11],"-")</f>
        <v>0</v>
      </c>
      <c r="V107" s="136">
        <f ca="1">_xlfn.XLOOKUP(G107&amp;$V$2,BS_CONTROLE[CHAVE],BS_CONTROLE[Quantidade_11],"-")</f>
        <v>1070</v>
      </c>
      <c r="W107" s="136">
        <f ca="1">_xlfn.XLOOKUP(G107&amp;$W$2,BS_CONTROLE[CHAVE],BS_CONTROLE[Quantidade_11],"-")</f>
        <v>0</v>
      </c>
    </row>
    <row r="108" spans="1:23" hidden="1">
      <c r="A108" s="146" t="str">
        <f>IF(SP_NORTE!X111="","*",SP_NORTE!X111)</f>
        <v>OPORTUNIDADE</v>
      </c>
      <c r="B108" s="146" t="str">
        <f>IF(SP_NORTE!W111="","*",SP_NORTE!W111)</f>
        <v>Oportunidade</v>
      </c>
      <c r="C108" s="146" t="str">
        <f>IF(SP_NORTE!Y111="","*",SP_NORTE!Y111)</f>
        <v>*</v>
      </c>
      <c r="D108" s="138" t="str">
        <f>IF(SP_NORTE!R111="","*",SP_NORTE!R111)</f>
        <v>SP NORTE</v>
      </c>
      <c r="E108" s="138" t="str">
        <f>IF(SP_NORTE!S111="","*",SP_NORTE!S111)</f>
        <v>ZRX-ZTI</v>
      </c>
      <c r="F108" s="145">
        <f>IF(SP_NORTE!B111="","*",SP_NORTE!B111)</f>
        <v>46061</v>
      </c>
      <c r="G108" s="145" t="str">
        <f>IF(SP_NORTE!D111="","*",SP_NORTE!D111)</f>
        <v>V83</v>
      </c>
      <c r="H108" s="145" t="str">
        <f>IF(SP_NORTE!E111="","*",SP_NORTE!E111)</f>
        <v>MECANIZAÇÃO - SOCADORA</v>
      </c>
      <c r="I108" s="145" t="str">
        <f>IF(SP_NORTE!G111="","*",SP_NORTE!G111)</f>
        <v>ZIQ2</v>
      </c>
      <c r="J108" s="145" t="str">
        <f>IF(SP_NORTE!H111="","*",SP_NORTE!H111)</f>
        <v>ZIQ</v>
      </c>
      <c r="K108" s="138" t="str">
        <f>IF(SP_NORTE!L111="","*",SP_NORTE!L111)</f>
        <v>ZRQ-ZQX</v>
      </c>
      <c r="L108" s="138" t="str">
        <f>IF(SP_NORTE!M111="","*",SP_NORTE!M111)</f>
        <v>139ZQX1</v>
      </c>
      <c r="M108" s="139">
        <f>IF(SP_NORTE!I111="","*",SP_NORTE!I111)</f>
        <v>70</v>
      </c>
      <c r="N108" s="144">
        <f>IF(SP_NORTE!J111="","*",SP_NORTE!J111)</f>
        <v>139.19999999999999</v>
      </c>
      <c r="O108" s="144">
        <f>IF(SP_NORTE!K111="","*",SP_NORTE!K111)</f>
        <v>135</v>
      </c>
      <c r="P108" s="143">
        <f>IF(SP_NORTE!N111="","*",SP_NORTE!N111)</f>
        <v>0.35416666666666669</v>
      </c>
      <c r="Q108" s="143">
        <f>IF(SP_NORTE!O111="","*",SP_NORTE!O111)</f>
        <v>8.3333333333333329E-2</v>
      </c>
      <c r="R108" s="145" t="str">
        <f>IF(SP_NORTE!P111="","*",CONCATENATE(SP_NORTE!P111," ",SP_NORTE!Q111))</f>
        <v>480 M</v>
      </c>
      <c r="S108" s="145" t="str">
        <f>IF(SP_NORTE!U111="","*",SP_NORTE!U111)</f>
        <v>Antonioni</v>
      </c>
      <c r="T108" s="145" t="str">
        <f>IF(SP_NORTE!V111="","*",SP_NORTE!V111)</f>
        <v xml:space="preserve">Socadora Mecanizada </v>
      </c>
      <c r="U108" s="136">
        <f ca="1">_xlfn.XLOOKUP(G108&amp;$U$2,BS_CONTROLE[CHAVE],BS_CONTROLE[Quantidade_11],"-")</f>
        <v>500</v>
      </c>
      <c r="V108" s="136">
        <f ca="1">_xlfn.XLOOKUP(G108&amp;$V$2,BS_CONTROLE[CHAVE],BS_CONTROLE[Quantidade_11],"-")</f>
        <v>800</v>
      </c>
      <c r="W108" s="136">
        <f ca="1">_xlfn.XLOOKUP(G108&amp;$W$2,BS_CONTROLE[CHAVE],BS_CONTROLE[Quantidade_11],"-")</f>
        <v>0</v>
      </c>
    </row>
    <row r="109" spans="1:23" hidden="1">
      <c r="A109" s="146" t="str">
        <f>IF(SP_NORTE!X112="","*",SP_NORTE!X112)</f>
        <v>*</v>
      </c>
      <c r="B109" s="146" t="str">
        <f>IF(SP_NORTE!W112="","*",SP_NORTE!W112)</f>
        <v>*</v>
      </c>
      <c r="C109" s="146" t="str">
        <f>IF(SP_NORTE!Y112="","*",SP_NORTE!Y112)</f>
        <v>*</v>
      </c>
      <c r="D109" s="138" t="str">
        <f>IF(SP_NORTE!R112="","*",SP_NORTE!R112)</f>
        <v>-</v>
      </c>
      <c r="E109" s="138" t="str">
        <f>IF(SP_NORTE!S112="","*",SP_NORTE!S112)</f>
        <v>-</v>
      </c>
      <c r="F109" s="145" t="str">
        <f>IF(SP_NORTE!B112="","*",SP_NORTE!B112)</f>
        <v>*</v>
      </c>
      <c r="G109" s="145" t="str">
        <f>IF(SP_NORTE!D112="","*",SP_NORTE!D112)</f>
        <v>*</v>
      </c>
      <c r="H109" s="145" t="str">
        <f>IF(SP_NORTE!E112="","*",SP_NORTE!E112)</f>
        <v>*</v>
      </c>
      <c r="I109" s="145" t="str">
        <f>IF(SP_NORTE!G112="","*",SP_NORTE!G112)</f>
        <v>*</v>
      </c>
      <c r="J109" s="145" t="str">
        <f>IF(SP_NORTE!H112="","*",SP_NORTE!H112)</f>
        <v>*</v>
      </c>
      <c r="K109" s="138" t="str">
        <f>IF(SP_NORTE!L112="","*",SP_NORTE!L112)</f>
        <v>-</v>
      </c>
      <c r="L109" s="138" t="str">
        <f>IF(SP_NORTE!M112="","*",SP_NORTE!M112)</f>
        <v>-</v>
      </c>
      <c r="M109" s="139" t="str">
        <f>IF(SP_NORTE!I112="","*",SP_NORTE!I112)</f>
        <v>*</v>
      </c>
      <c r="N109" s="144" t="str">
        <f>IF(SP_NORTE!J112="","*",SP_NORTE!J112)</f>
        <v>*</v>
      </c>
      <c r="O109" s="144" t="str">
        <f>IF(SP_NORTE!K112="","*",SP_NORTE!K112)</f>
        <v>*</v>
      </c>
      <c r="P109" s="143" t="str">
        <f>IF(SP_NORTE!N112="","*",SP_NORTE!N112)</f>
        <v>*</v>
      </c>
      <c r="Q109" s="143" t="str">
        <f>IF(SP_NORTE!O112="","*",SP_NORTE!O112)</f>
        <v>*</v>
      </c>
      <c r="R109" s="145" t="str">
        <f>IF(SP_NORTE!P112="","*",CONCATENATE(SP_NORTE!P112," ",SP_NORTE!Q112))</f>
        <v>*</v>
      </c>
      <c r="S109" s="145" t="str">
        <f>IF(SP_NORTE!U112="","*",SP_NORTE!U112)</f>
        <v>*</v>
      </c>
      <c r="T109" s="145" t="str">
        <f>IF(SP_NORTE!V112="","*",SP_NORTE!V112)</f>
        <v>*</v>
      </c>
      <c r="U109" s="136" t="str">
        <f ca="1">_xlfn.XLOOKUP(G109&amp;$U$2,BS_CONTROLE[CHAVE],BS_CONTROLE[Quantidade_11],"-")</f>
        <v>-</v>
      </c>
      <c r="V109" s="136" t="str">
        <f ca="1">_xlfn.XLOOKUP(G109&amp;$V$2,BS_CONTROLE[CHAVE],BS_CONTROLE[Quantidade_11],"-")</f>
        <v>-</v>
      </c>
      <c r="W109" s="136" t="str">
        <f ca="1">_xlfn.XLOOKUP(G109&amp;$W$2,BS_CONTROLE[CHAVE],BS_CONTROLE[Quantidade_11],"-")</f>
        <v>-</v>
      </c>
    </row>
    <row r="110" spans="1:23" hidden="1">
      <c r="A110" s="146" t="str">
        <f>IF(SP_NORTE!X113="","*",SP_NORTE!X113)</f>
        <v>*</v>
      </c>
      <c r="B110" s="146" t="str">
        <f>IF(SP_NORTE!W113="","*",SP_NORTE!W113)</f>
        <v>*</v>
      </c>
      <c r="C110" s="146" t="str">
        <f>IF(SP_NORTE!Y113="","*",SP_NORTE!Y113)</f>
        <v>*</v>
      </c>
      <c r="D110" s="138" t="str">
        <f>IF(SP_NORTE!R113="","*",SP_NORTE!R113)</f>
        <v>-</v>
      </c>
      <c r="E110" s="138" t="str">
        <f>IF(SP_NORTE!S113="","*",SP_NORTE!S113)</f>
        <v>-</v>
      </c>
      <c r="F110" s="145" t="str">
        <f>IF(SP_NORTE!B113="","*",SP_NORTE!B113)</f>
        <v>*</v>
      </c>
      <c r="G110" s="145" t="str">
        <f>IF(SP_NORTE!D113="","*",SP_NORTE!D113)</f>
        <v>*</v>
      </c>
      <c r="H110" s="145" t="str">
        <f>IF(SP_NORTE!E113="","*",SP_NORTE!E113)</f>
        <v>*</v>
      </c>
      <c r="I110" s="145" t="str">
        <f>IF(SP_NORTE!G113="","*",SP_NORTE!G113)</f>
        <v>*</v>
      </c>
      <c r="J110" s="145" t="str">
        <f>IF(SP_NORTE!H113="","*",SP_NORTE!H113)</f>
        <v>*</v>
      </c>
      <c r="K110" s="138" t="str">
        <f>IF(SP_NORTE!L113="","*",SP_NORTE!L113)</f>
        <v>-</v>
      </c>
      <c r="L110" s="138" t="str">
        <f>IF(SP_NORTE!M113="","*",SP_NORTE!M113)</f>
        <v>-</v>
      </c>
      <c r="M110" s="139" t="str">
        <f>IF(SP_NORTE!I113="","*",SP_NORTE!I113)</f>
        <v>*</v>
      </c>
      <c r="N110" s="144" t="str">
        <f>IF(SP_NORTE!J113="","*",SP_NORTE!J113)</f>
        <v>*</v>
      </c>
      <c r="O110" s="144" t="str">
        <f>IF(SP_NORTE!K113="","*",SP_NORTE!K113)</f>
        <v>*</v>
      </c>
      <c r="P110" s="143" t="str">
        <f>IF(SP_NORTE!N113="","*",SP_NORTE!N113)</f>
        <v>*</v>
      </c>
      <c r="Q110" s="143" t="str">
        <f>IF(SP_NORTE!O113="","*",SP_NORTE!O113)</f>
        <v>*</v>
      </c>
      <c r="R110" s="145" t="str">
        <f>IF(SP_NORTE!P113="","*",CONCATENATE(SP_NORTE!P113," ",SP_NORTE!Q113))</f>
        <v>*</v>
      </c>
      <c r="S110" s="145" t="str">
        <f>IF(SP_NORTE!U113="","*",SP_NORTE!U113)</f>
        <v>*</v>
      </c>
      <c r="T110" s="145" t="str">
        <f>IF(SP_NORTE!V113="","*",SP_NORTE!V113)</f>
        <v>*</v>
      </c>
      <c r="U110" s="136" t="str">
        <f ca="1">_xlfn.XLOOKUP(G110&amp;$U$2,BS_CONTROLE[CHAVE],BS_CONTROLE[Quantidade_11],"-")</f>
        <v>-</v>
      </c>
      <c r="V110" s="136" t="str">
        <f ca="1">_xlfn.XLOOKUP(G110&amp;$V$2,BS_CONTROLE[CHAVE],BS_CONTROLE[Quantidade_11],"-")</f>
        <v>-</v>
      </c>
      <c r="W110" s="136" t="str">
        <f ca="1">_xlfn.XLOOKUP(G110&amp;$W$2,BS_CONTROLE[CHAVE],BS_CONTROLE[Quantidade_11],"-")</f>
        <v>-</v>
      </c>
    </row>
    <row r="111" spans="1:23" hidden="1">
      <c r="A111" s="146" t="str">
        <f>IF(SP_NORTE!X114="","*",SP_NORTE!X114)</f>
        <v>*</v>
      </c>
      <c r="B111" s="146" t="str">
        <f>IF(SP_NORTE!W114="","*",SP_NORTE!W114)</f>
        <v>Oportunidade</v>
      </c>
      <c r="C111" s="146" t="str">
        <f>IF(SP_NORTE!Y114="","*",SP_NORTE!Y114)</f>
        <v>*</v>
      </c>
      <c r="D111" s="138" t="str">
        <f>IF(SP_NORTE!R114="","*",SP_NORTE!R114)</f>
        <v>SP NORTE</v>
      </c>
      <c r="E111" s="138" t="str">
        <f>IF(SP_NORTE!S114="","*",SP_NORTE!S114)</f>
        <v>TMI-ZEB</v>
      </c>
      <c r="F111" s="145">
        <f>IF(SP_NORTE!B114="","*",SP_NORTE!B114)</f>
        <v>46062</v>
      </c>
      <c r="G111" s="145" t="str">
        <f>IF(SP_NORTE!D114="","*",SP_NORTE!D114)</f>
        <v>W48</v>
      </c>
      <c r="H111" s="145" t="str">
        <f>IF(SP_NORTE!E114="","*",SP_NORTE!E114)</f>
        <v>DESLOCAMENTO</v>
      </c>
      <c r="I111" s="145" t="str">
        <f>IF(SP_NORTE!G114="","*",SP_NORTE!G114)</f>
        <v>ZEC2</v>
      </c>
      <c r="J111" s="145" t="str">
        <f>IF(SP_NORTE!H114="","*",SP_NORTE!H114)</f>
        <v>TAP2</v>
      </c>
      <c r="K111" s="138" t="str">
        <f>IF(SP_NORTE!L114="","*",SP_NORTE!L114)</f>
        <v>ZEC-TAP</v>
      </c>
      <c r="L111" s="138" t="str">
        <f>IF(SP_NORTE!M114="","*",SP_NORTE!M114)</f>
        <v>ZECTAP</v>
      </c>
      <c r="M111" s="139">
        <f>IF(SP_NORTE!I114="","*",SP_NORTE!I114)</f>
        <v>73</v>
      </c>
      <c r="N111" s="144">
        <f>IF(SP_NORTE!J114="","*",SP_NORTE!J114)</f>
        <v>262</v>
      </c>
      <c r="O111" s="144" t="str">
        <f>IF(SP_NORTE!K114="","*",SP_NORTE!K114)</f>
        <v>-</v>
      </c>
      <c r="P111" s="143">
        <f>IF(SP_NORTE!N114="","*",SP_NORTE!N114)</f>
        <v>0.375</v>
      </c>
      <c r="Q111" s="143">
        <f>IF(SP_NORTE!O114="","*",SP_NORTE!O114)</f>
        <v>4.1666666666666664E-2</v>
      </c>
      <c r="R111" s="145" t="str">
        <f>IF(SP_NORTE!P114="","*",CONCATENATE(SP_NORTE!P114," ",SP_NORTE!Q114))</f>
        <v>1 BINÁRIO</v>
      </c>
      <c r="S111" s="145" t="str">
        <f>IF(SP_NORTE!U114="","*",SP_NORTE!U114)</f>
        <v>Carlos</v>
      </c>
      <c r="T111" s="145" t="str">
        <f>IF(SP_NORTE!V114="","*",SP_NORTE!V114)</f>
        <v>Deslocamento para TAP</v>
      </c>
      <c r="U111" s="136" t="str">
        <f ca="1">_xlfn.XLOOKUP(G111&amp;$U$2,BS_CONTROLE[CHAVE],BS_CONTROLE[Quantidade_11],"-")</f>
        <v>-</v>
      </c>
      <c r="V111" s="136" t="str">
        <f ca="1">_xlfn.XLOOKUP(G111&amp;$V$2,BS_CONTROLE[CHAVE],BS_CONTROLE[Quantidade_11],"-")</f>
        <v>-</v>
      </c>
      <c r="W111" s="136" t="str">
        <f ca="1">_xlfn.XLOOKUP(G111&amp;$W$2,BS_CONTROLE[CHAVE],BS_CONTROLE[Quantidade_11],"-")</f>
        <v>-</v>
      </c>
    </row>
    <row r="112" spans="1:23" hidden="1">
      <c r="A112" s="146" t="str">
        <f>IF(SP_NORTE!X115="","*",SP_NORTE!X115)</f>
        <v>*</v>
      </c>
      <c r="B112" s="146" t="str">
        <f>IF(SP_NORTE!W115="","*",SP_NORTE!W115)</f>
        <v>Oportunidade</v>
      </c>
      <c r="C112" s="146" t="str">
        <f>IF(SP_NORTE!Y115="","*",SP_NORTE!Y115)</f>
        <v>*</v>
      </c>
      <c r="D112" s="138" t="str">
        <f>IF(SP_NORTE!R115="","*",SP_NORTE!R115)</f>
        <v>SP NORTE</v>
      </c>
      <c r="E112" s="138" t="str">
        <f>IF(SP_NORTE!S115="","*",SP_NORTE!S115)</f>
        <v>TMI-ZEB</v>
      </c>
      <c r="F112" s="145">
        <f>IF(SP_NORTE!B115="","*",SP_NORTE!B115)</f>
        <v>46062</v>
      </c>
      <c r="G112" s="145" t="str">
        <f>IF(SP_NORTE!D115="","*",SP_NORTE!D115)</f>
        <v>V87</v>
      </c>
      <c r="H112" s="145" t="str">
        <f>IF(SP_NORTE!E115="","*",SP_NORTE!E115)</f>
        <v>MECANIZAÇÃO - SOCADORA</v>
      </c>
      <c r="I112" s="145" t="str">
        <f>IF(SP_NORTE!G115="","*",SP_NORTE!G115)</f>
        <v>ZDP2</v>
      </c>
      <c r="J112" s="145" t="str">
        <f>IF(SP_NORTE!H115="","*",SP_NORTE!H115)</f>
        <v>ZDP</v>
      </c>
      <c r="K112" s="138" t="str">
        <f>IF(SP_NORTE!L115="","*",SP_NORTE!L115)</f>
        <v>ZGI-ZFN</v>
      </c>
      <c r="L112" s="138">
        <f>IF(SP_NORTE!M115="","*",SP_NORTE!M115)</f>
        <v>326332</v>
      </c>
      <c r="M112" s="139">
        <f>IF(SP_NORTE!I115="","*",SP_NORTE!I115)</f>
        <v>73</v>
      </c>
      <c r="N112" s="144">
        <f>IF(SP_NORTE!J115="","*",SP_NORTE!J115)</f>
        <v>326.10000000000002</v>
      </c>
      <c r="O112" s="144">
        <f>IF(SP_NORTE!K115="","*",SP_NORTE!K115)</f>
        <v>325.39999999999998</v>
      </c>
      <c r="P112" s="143">
        <f>IF(SP_NORTE!N115="","*",SP_NORTE!N115)</f>
        <v>0.34722222222222221</v>
      </c>
      <c r="Q112" s="143">
        <f>IF(SP_NORTE!O115="","*",SP_NORTE!O115)</f>
        <v>8.3333333333333329E-2</v>
      </c>
      <c r="R112" s="145" t="str">
        <f>IF(SP_NORTE!P115="","*",CONCATENATE(SP_NORTE!P115," ",SP_NORTE!Q115))</f>
        <v>1020 M</v>
      </c>
      <c r="S112" s="145" t="str">
        <f>IF(SP_NORTE!U115="","*",SP_NORTE!U115)</f>
        <v>Antonioni</v>
      </c>
      <c r="T112" s="145" t="str">
        <f>IF(SP_NORTE!V115="","*",SP_NORTE!V115)</f>
        <v xml:space="preserve">Socadora Mecanizada </v>
      </c>
      <c r="U112" s="136">
        <f ca="1">_xlfn.XLOOKUP(G112&amp;$U$2,BS_CONTROLE[CHAVE],BS_CONTROLE[Quantidade_11],"-")</f>
        <v>0</v>
      </c>
      <c r="V112" s="136">
        <f ca="1">_xlfn.XLOOKUP(G112&amp;$V$2,BS_CONTROLE[CHAVE],BS_CONTROLE[Quantidade_11],"-")</f>
        <v>680</v>
      </c>
      <c r="W112" s="136">
        <f ca="1">_xlfn.XLOOKUP(G112&amp;$W$2,BS_CONTROLE[CHAVE],BS_CONTROLE[Quantidade_11],"-")</f>
        <v>0</v>
      </c>
    </row>
    <row r="113" spans="1:23" hidden="1">
      <c r="A113" s="146" t="str">
        <f>IF(SP_NORTE!X116="","*",SP_NORTE!X116)</f>
        <v>*</v>
      </c>
      <c r="B113" s="146" t="str">
        <f>IF(SP_NORTE!W116="","*",SP_NORTE!W116)</f>
        <v>Oportunidade</v>
      </c>
      <c r="C113" s="146" t="str">
        <f>IF(SP_NORTE!Y116="","*",SP_NORTE!Y116)</f>
        <v>*</v>
      </c>
      <c r="D113" s="138" t="str">
        <f>IF(SP_NORTE!R116="","*",SP_NORTE!R116)</f>
        <v>SP NORTE</v>
      </c>
      <c r="E113" s="138" t="str">
        <f>IF(SP_NORTE!S116="","*",SP_NORTE!S116)</f>
        <v>TMI-ZEB</v>
      </c>
      <c r="F113" s="145">
        <f>IF(SP_NORTE!B116="","*",SP_NORTE!B116)</f>
        <v>46062</v>
      </c>
      <c r="G113" s="145" t="str">
        <f>IF(SP_NORTE!D116="","*",SP_NORTE!D116)</f>
        <v>JOVÂNIO (TP-850)</v>
      </c>
      <c r="H113" s="145" t="str">
        <f>IF(SP_NORTE!E116="","*",SP_NORTE!E116)</f>
        <v>PDM - SOLDA</v>
      </c>
      <c r="I113" s="145" t="str">
        <f>IF(SP_NORTE!G116="","*",SP_NORTE!G116)</f>
        <v>-</v>
      </c>
      <c r="J113" s="145" t="str">
        <f>IF(SP_NORTE!H116="","*",SP_NORTE!H116)</f>
        <v>-</v>
      </c>
      <c r="K113" s="138" t="str">
        <f>IF(SP_NORTE!L116="","*",SP_NORTE!L116)</f>
        <v>ZEC-ZKY</v>
      </c>
      <c r="L113" s="138">
        <f>IF(SP_NORTE!M116="","*",SP_NORTE!M116)</f>
        <v>267271</v>
      </c>
      <c r="M113" s="139">
        <f>IF(SP_NORTE!I116="","*",SP_NORTE!I116)</f>
        <v>73</v>
      </c>
      <c r="N113" s="144">
        <f>IF(SP_NORTE!J116="","*",SP_NORTE!J116)</f>
        <v>268</v>
      </c>
      <c r="O113" s="144" t="str">
        <f>IF(SP_NORTE!K116="","*",SP_NORTE!K116)</f>
        <v>-</v>
      </c>
      <c r="P113" s="143">
        <f>IF(SP_NORTE!N116="","*",SP_NORTE!N116)</f>
        <v>0.375</v>
      </c>
      <c r="Q113" s="143">
        <f>IF(SP_NORTE!O116="","*",SP_NORTE!O116)</f>
        <v>6.25E-2</v>
      </c>
      <c r="R113" s="145" t="str">
        <f>IF(SP_NORTE!P116="","*",CONCATENATE(SP_NORTE!P116," ",SP_NORTE!Q116))</f>
        <v>1 Nº DE SOLDA</v>
      </c>
      <c r="S113" s="145" t="str">
        <f>IF(SP_NORTE!U116="","*",SP_NORTE!U116)</f>
        <v xml:space="preserve">ronaldo </v>
      </c>
      <c r="T113" s="145" t="str">
        <f>IF(SP_NORTE!V116="","*",SP_NORTE!V116)</f>
        <v>execução de solda - Condicionado à temperatura</v>
      </c>
      <c r="U113" s="136" t="str">
        <f ca="1">_xlfn.XLOOKUP(G113&amp;$U$2,BS_CONTROLE[CHAVE],BS_CONTROLE[Quantidade_11],"-")</f>
        <v>-</v>
      </c>
      <c r="V113" s="136" t="str">
        <f ca="1">_xlfn.XLOOKUP(G113&amp;$V$2,BS_CONTROLE[CHAVE],BS_CONTROLE[Quantidade_11],"-")</f>
        <v>-</v>
      </c>
      <c r="W113" s="136" t="str">
        <f ca="1">_xlfn.XLOOKUP(G113&amp;$W$2,BS_CONTROLE[CHAVE],BS_CONTROLE[Quantidade_11],"-")</f>
        <v>-</v>
      </c>
    </row>
    <row r="114" spans="1:23" hidden="1">
      <c r="A114" s="146" t="str">
        <f>IF(SP_NORTE!X117="","*",SP_NORTE!X117)</f>
        <v>*</v>
      </c>
      <c r="B114" s="146" t="str">
        <f>IF(SP_NORTE!W117="","*",SP_NORTE!W117)</f>
        <v>Oportunidade</v>
      </c>
      <c r="C114" s="146" t="str">
        <f>IF(SP_NORTE!Y117="","*",SP_NORTE!Y117)</f>
        <v>*</v>
      </c>
      <c r="D114" s="138" t="str">
        <f>IF(SP_NORTE!R117="","*",SP_NORTE!R117)</f>
        <v>SP NORTE</v>
      </c>
      <c r="E114" s="138" t="str">
        <f>IF(SP_NORTE!S117="","*",SP_NORTE!S117)</f>
        <v>ZEB-ZCZ</v>
      </c>
      <c r="F114" s="145">
        <f>IF(SP_NORTE!B117="","*",SP_NORTE!B117)</f>
        <v>46062</v>
      </c>
      <c r="G114" s="145" t="str">
        <f>IF(SP_NORTE!D117="","*",SP_NORTE!D117)</f>
        <v>JULIO CÉSAR (TP-701)</v>
      </c>
      <c r="H114" s="145" t="str">
        <f>IF(SP_NORTE!E117="","*",SP_NORTE!E117)</f>
        <v>PDM - SOLDA</v>
      </c>
      <c r="I114" s="145" t="str">
        <f>IF(SP_NORTE!G117="","*",SP_NORTE!G117)</f>
        <v>-</v>
      </c>
      <c r="J114" s="145" t="str">
        <f>IF(SP_NORTE!H117="","*",SP_NORTE!H117)</f>
        <v>-</v>
      </c>
      <c r="K114" s="138" t="str">
        <f>IF(SP_NORTE!L117="","*",SP_NORTE!L117)</f>
        <v>ZUC-ZCG</v>
      </c>
      <c r="L114" s="138" t="str">
        <f>IF(SP_NORTE!M117="","*",SP_NORTE!M117)</f>
        <v>ZUC173</v>
      </c>
      <c r="M114" s="139">
        <f>IF(SP_NORTE!I117="","*",SP_NORTE!I117)</f>
        <v>73</v>
      </c>
      <c r="N114" s="144">
        <f>IF(SP_NORTE!J117="","*",SP_NORTE!J117)</f>
        <v>169.7</v>
      </c>
      <c r="O114" s="144" t="str">
        <f>IF(SP_NORTE!K117="","*",SP_NORTE!K117)</f>
        <v>-</v>
      </c>
      <c r="P114" s="143">
        <f>IF(SP_NORTE!N117="","*",SP_NORTE!N117)</f>
        <v>0.375</v>
      </c>
      <c r="Q114" s="143">
        <f>IF(SP_NORTE!O117="","*",SP_NORTE!O117)</f>
        <v>6.25E-2</v>
      </c>
      <c r="R114" s="145" t="str">
        <f>IF(SP_NORTE!P117="","*",CONCATENATE(SP_NORTE!P117," ",SP_NORTE!Q117))</f>
        <v>1 Nº DE SOLDA</v>
      </c>
      <c r="S114" s="145" t="str">
        <f>IF(SP_NORTE!U117="","*",SP_NORTE!U117)</f>
        <v xml:space="preserve">ronaldo </v>
      </c>
      <c r="T114" s="145" t="str">
        <f>IF(SP_NORTE!V117="","*",SP_NORTE!V117)</f>
        <v>execução de solda - Condicionado à temperatura</v>
      </c>
      <c r="U114" s="136" t="str">
        <f ca="1">_xlfn.XLOOKUP(G114&amp;$U$2,BS_CONTROLE[CHAVE],BS_CONTROLE[Quantidade_11],"-")</f>
        <v>-</v>
      </c>
      <c r="V114" s="136" t="str">
        <f ca="1">_xlfn.XLOOKUP(G114&amp;$V$2,BS_CONTROLE[CHAVE],BS_CONTROLE[Quantidade_11],"-")</f>
        <v>-</v>
      </c>
      <c r="W114" s="136" t="str">
        <f ca="1">_xlfn.XLOOKUP(G114&amp;$W$2,BS_CONTROLE[CHAVE],BS_CONTROLE[Quantidade_11],"-")</f>
        <v>-</v>
      </c>
    </row>
    <row r="115" spans="1:23" hidden="1">
      <c r="A115" s="146" t="str">
        <f>IF(SP_NORTE!X118="","*",SP_NORTE!X118)</f>
        <v>*</v>
      </c>
      <c r="B115" s="146" t="str">
        <f>IF(SP_NORTE!W118="","*",SP_NORTE!W118)</f>
        <v>Oportunidade</v>
      </c>
      <c r="C115" s="146" t="str">
        <f>IF(SP_NORTE!Y118="","*",SP_NORTE!Y118)</f>
        <v>*</v>
      </c>
      <c r="D115" s="138" t="str">
        <f>IF(SP_NORTE!R118="","*",SP_NORTE!R118)</f>
        <v>SP NORTE</v>
      </c>
      <c r="E115" s="138" t="str">
        <f>IF(SP_NORTE!S118="","*",SP_NORTE!S118)</f>
        <v>ZEB-ZCZ</v>
      </c>
      <c r="F115" s="145">
        <f>IF(SP_NORTE!B118="","*",SP_NORTE!B118)</f>
        <v>46062</v>
      </c>
      <c r="G115" s="145" t="str">
        <f>IF(SP_NORTE!D118="","*",SP_NORTE!D118)</f>
        <v>V88</v>
      </c>
      <c r="H115" s="145" t="str">
        <f>IF(SP_NORTE!E118="","*",SP_NORTE!E118)</f>
        <v>MECANIZAÇÃO - SOCADORA</v>
      </c>
      <c r="I115" s="145" t="str">
        <f>IF(SP_NORTE!G118="","*",SP_NORTE!G118)</f>
        <v>ZPN2</v>
      </c>
      <c r="J115" s="145" t="str">
        <f>IF(SP_NORTE!H118="","*",SP_NORTE!H118)</f>
        <v>ZPN</v>
      </c>
      <c r="K115" s="138" t="str">
        <f>IF(SP_NORTE!L118="","*",SP_NORTE!L118)</f>
        <v>ZCV-ZCT</v>
      </c>
      <c r="L115" s="138" t="str">
        <f>IF(SP_NORTE!M118="","*",SP_NORTE!M118)</f>
        <v>152ZCT</v>
      </c>
      <c r="M115" s="139">
        <f>IF(SP_NORTE!I118="","*",SP_NORTE!I118)</f>
        <v>73</v>
      </c>
      <c r="N115" s="144">
        <f>IF(SP_NORTE!J118="","*",SP_NORTE!J118)</f>
        <v>153.80000000000001</v>
      </c>
      <c r="O115" s="144">
        <f>IF(SP_NORTE!K118="","*",SP_NORTE!K118)</f>
        <v>151</v>
      </c>
      <c r="P115" s="143">
        <f>IF(SP_NORTE!N118="","*",SP_NORTE!N118)</f>
        <v>0.34722222222222221</v>
      </c>
      <c r="Q115" s="143">
        <f>IF(SP_NORTE!O118="","*",SP_NORTE!O118)</f>
        <v>8.3333333333333329E-2</v>
      </c>
      <c r="R115" s="145" t="str">
        <f>IF(SP_NORTE!P118="","*",CONCATENATE(SP_NORTE!P118," ",SP_NORTE!Q118))</f>
        <v>510 M</v>
      </c>
      <c r="S115" s="145" t="str">
        <f>IF(SP_NORTE!U118="","*",SP_NORTE!U118)</f>
        <v>Antonioni</v>
      </c>
      <c r="T115" s="145" t="str">
        <f>IF(SP_NORTE!V118="","*",SP_NORTE!V118)</f>
        <v xml:space="preserve">Socadora Mecanizada </v>
      </c>
      <c r="U115" s="136">
        <f ca="1">_xlfn.XLOOKUP(G115&amp;$U$2,BS_CONTROLE[CHAVE],BS_CONTROLE[Quantidade_11],"-")</f>
        <v>0</v>
      </c>
      <c r="V115" s="136">
        <f ca="1">_xlfn.XLOOKUP(G115&amp;$V$2,BS_CONTROLE[CHAVE],BS_CONTROLE[Quantidade_11],"-")</f>
        <v>1400</v>
      </c>
      <c r="W115" s="136">
        <f ca="1">_xlfn.XLOOKUP(G115&amp;$W$2,BS_CONTROLE[CHAVE],BS_CONTROLE[Quantidade_11],"-")</f>
        <v>0</v>
      </c>
    </row>
    <row r="116" spans="1:23" hidden="1">
      <c r="A116" s="146" t="str">
        <f>IF(SP_NORTE!X119="","*",SP_NORTE!X119)</f>
        <v>*</v>
      </c>
      <c r="B116" s="146" t="str">
        <f>IF(SP_NORTE!W119="","*",SP_NORTE!W119)</f>
        <v>Oportunidade</v>
      </c>
      <c r="C116" s="146" t="str">
        <f>IF(SP_NORTE!Y119="","*",SP_NORTE!Y119)</f>
        <v>*</v>
      </c>
      <c r="D116" s="138" t="str">
        <f>IF(SP_NORTE!R119="","*",SP_NORTE!R119)</f>
        <v>SP NORTE</v>
      </c>
      <c r="E116" s="138" t="str">
        <f>IF(SP_NORTE!S119="","*",SP_NORTE!S119)</f>
        <v>ZEB-ZCZ</v>
      </c>
      <c r="F116" s="145">
        <f>IF(SP_NORTE!B119="","*",SP_NORTE!B119)</f>
        <v>46062</v>
      </c>
      <c r="G116" s="145" t="str">
        <f>IF(SP_NORTE!D119="","*",SP_NORTE!D119)</f>
        <v>PEDRO (TP-696)</v>
      </c>
      <c r="H116" s="145" t="str">
        <f>IF(SP_NORTE!E119="","*",SP_NORTE!E119)</f>
        <v>PDM - SOLDA</v>
      </c>
      <c r="I116" s="145" t="str">
        <f>IF(SP_NORTE!G119="","*",SP_NORTE!G119)</f>
        <v>-</v>
      </c>
      <c r="J116" s="145" t="str">
        <f>IF(SP_NORTE!H119="","*",SP_NORTE!H119)</f>
        <v>-</v>
      </c>
      <c r="K116" s="138" t="str">
        <f>IF(SP_NORTE!L119="","*",SP_NORTE!L119)</f>
        <v>ZCZ-ZZF</v>
      </c>
      <c r="L116" s="138" t="str">
        <f>IF(SP_NORTE!M119="","*",SP_NORTE!M119)</f>
        <v>101ZZF</v>
      </c>
      <c r="M116" s="139">
        <f>IF(SP_NORTE!I119="","*",SP_NORTE!I119)</f>
        <v>73</v>
      </c>
      <c r="N116" s="144">
        <f>IF(SP_NORTE!J119="","*",SP_NORTE!J119)</f>
        <v>102</v>
      </c>
      <c r="O116" s="144" t="str">
        <f>IF(SP_NORTE!K119="","*",SP_NORTE!K119)</f>
        <v>-</v>
      </c>
      <c r="P116" s="143">
        <f>IF(SP_NORTE!N119="","*",SP_NORTE!N119)</f>
        <v>0.375</v>
      </c>
      <c r="Q116" s="143">
        <f>IF(SP_NORTE!O119="","*",SP_NORTE!O119)</f>
        <v>6.25E-2</v>
      </c>
      <c r="R116" s="145" t="str">
        <f>IF(SP_NORTE!P119="","*",CONCATENATE(SP_NORTE!P119," ",SP_NORTE!Q119))</f>
        <v>1 Nº DE SOLDA</v>
      </c>
      <c r="S116" s="145" t="str">
        <f>IF(SP_NORTE!U119="","*",SP_NORTE!U119)</f>
        <v xml:space="preserve">Ronaldo </v>
      </c>
      <c r="T116" s="145" t="str">
        <f>IF(SP_NORTE!V119="","*",SP_NORTE!V119)</f>
        <v>execução de solda - Condicionado à temperatura</v>
      </c>
      <c r="U116" s="136">
        <f ca="1">_xlfn.XLOOKUP(G116&amp;$U$2,BS_CONTROLE[CHAVE],BS_CONTROLE[Quantidade_11],"-")</f>
        <v>0</v>
      </c>
      <c r="V116" s="136" t="str">
        <f ca="1">_xlfn.XLOOKUP(G116&amp;$V$2,BS_CONTROLE[CHAVE],BS_CONTROLE[Quantidade_11],"-")</f>
        <v>-</v>
      </c>
      <c r="W116" s="136">
        <f ca="1">_xlfn.XLOOKUP(G116&amp;$W$2,BS_CONTROLE[CHAVE],BS_CONTROLE[Quantidade_11],"-")</f>
        <v>1</v>
      </c>
    </row>
    <row r="117" spans="1:23" hidden="1">
      <c r="A117" s="146" t="str">
        <f>IF(SP_NORTE!X120="","*",SP_NORTE!X120)</f>
        <v>*</v>
      </c>
      <c r="B117" s="146" t="str">
        <f>IF(SP_NORTE!W120="","*",SP_NORTE!W120)</f>
        <v>Oportunidade</v>
      </c>
      <c r="C117" s="146" t="str">
        <f>IF(SP_NORTE!Y120="","*",SP_NORTE!Y120)</f>
        <v>*</v>
      </c>
      <c r="D117" s="138" t="str">
        <f>IF(SP_NORTE!R120="","*",SP_NORTE!R120)</f>
        <v>SP NORTE</v>
      </c>
      <c r="E117" s="138" t="str">
        <f>IF(SP_NORTE!S120="","*",SP_NORTE!S120)</f>
        <v>ZCZ-ZTI</v>
      </c>
      <c r="F117" s="145">
        <f>IF(SP_NORTE!B120="","*",SP_NORTE!B120)</f>
        <v>46062</v>
      </c>
      <c r="G117" s="145" t="str">
        <f>IF(SP_NORTE!D120="","*",SP_NORTE!D120)</f>
        <v>ANTÔNIO (TP-713)</v>
      </c>
      <c r="H117" s="145" t="str">
        <f>IF(SP_NORTE!E120="","*",SP_NORTE!E120)</f>
        <v>PDM - SOLDA</v>
      </c>
      <c r="I117" s="145" t="str">
        <f>IF(SP_NORTE!G120="","*",SP_NORTE!G120)</f>
        <v>-</v>
      </c>
      <c r="J117" s="145" t="str">
        <f>IF(SP_NORTE!H120="","*",SP_NORTE!H120)</f>
        <v>-</v>
      </c>
      <c r="K117" s="138" t="str">
        <f>IF(SP_NORTE!L120="","*",SP_NORTE!L120)</f>
        <v>ZZR-ZDZ</v>
      </c>
      <c r="L117" s="138" t="str">
        <f>IF(SP_NORTE!M120="","*",SP_NORTE!M120)</f>
        <v>K14K18</v>
      </c>
      <c r="M117" s="139">
        <f>IF(SP_NORTE!I120="","*",SP_NORTE!I120)</f>
        <v>73</v>
      </c>
      <c r="N117" s="144">
        <f>IF(SP_NORTE!J120="","*",SP_NORTE!J120)</f>
        <v>16.8</v>
      </c>
      <c r="O117" s="144" t="str">
        <f>IF(SP_NORTE!K120="","*",SP_NORTE!K120)</f>
        <v>-</v>
      </c>
      <c r="P117" s="143">
        <f>IF(SP_NORTE!N120="","*",SP_NORTE!N120)</f>
        <v>0.375</v>
      </c>
      <c r="Q117" s="143">
        <f>IF(SP_NORTE!O120="","*",SP_NORTE!O120)</f>
        <v>6.25E-2</v>
      </c>
      <c r="R117" s="145" t="str">
        <f>IF(SP_NORTE!P120="","*",CONCATENATE(SP_NORTE!P120," ",SP_NORTE!Q120))</f>
        <v>1 Nº DE SOLDA</v>
      </c>
      <c r="S117" s="145" t="str">
        <f>IF(SP_NORTE!U120="","*",SP_NORTE!U120)</f>
        <v>Carlos Eduardo</v>
      </c>
      <c r="T117" s="145" t="str">
        <f>IF(SP_NORTE!V120="","*",SP_NORTE!V120)</f>
        <v>execução de solda - Condicionado à temperatura</v>
      </c>
      <c r="U117" s="136" t="str">
        <f ca="1">_xlfn.XLOOKUP(G117&amp;$U$2,BS_CONTROLE[CHAVE],BS_CONTROLE[Quantidade_11],"-")</f>
        <v>-</v>
      </c>
      <c r="V117" s="136" t="str">
        <f ca="1">_xlfn.XLOOKUP(G117&amp;$V$2,BS_CONTROLE[CHAVE],BS_CONTROLE[Quantidade_11],"-")</f>
        <v>-</v>
      </c>
      <c r="W117" s="136" t="str">
        <f ca="1">_xlfn.XLOOKUP(G117&amp;$W$2,BS_CONTROLE[CHAVE],BS_CONTROLE[Quantidade_11],"-")</f>
        <v>-</v>
      </c>
    </row>
    <row r="118" spans="1:23" hidden="1">
      <c r="A118" s="146" t="str">
        <f>IF(SP_NORTE!X121="","*",SP_NORTE!X121)</f>
        <v>*</v>
      </c>
      <c r="B118" s="146" t="str">
        <f>IF(SP_NORTE!W121="","*",SP_NORTE!W121)</f>
        <v>Oportunidade</v>
      </c>
      <c r="C118" s="146" t="str">
        <f>IF(SP_NORTE!Y121="","*",SP_NORTE!Y121)</f>
        <v>*</v>
      </c>
      <c r="D118" s="138" t="str">
        <f>IF(SP_NORTE!R121="","*",SP_NORTE!R121)</f>
        <v>SP NORTE</v>
      </c>
      <c r="E118" s="138" t="str">
        <f>IF(SP_NORTE!S121="","*",SP_NORTE!S121)</f>
        <v>ZCZ-ZTI</v>
      </c>
      <c r="F118" s="145">
        <f>IF(SP_NORTE!B121="","*",SP_NORTE!B121)</f>
        <v>46062</v>
      </c>
      <c r="G118" s="145" t="str">
        <f>IF(SP_NORTE!D121="","*",SP_NORTE!D121)</f>
        <v>V40</v>
      </c>
      <c r="H118" s="145" t="str">
        <f>IF(SP_NORTE!E121="","*",SP_NORTE!E121)</f>
        <v>MODERNIZAÇÃO - SOCADORA</v>
      </c>
      <c r="I118" s="145" t="str">
        <f>IF(SP_NORTE!G121="","*",SP_NORTE!G121)</f>
        <v>ZDGK582</v>
      </c>
      <c r="J118" s="145" t="str">
        <f>IF(SP_NORTE!H121="","*",SP_NORTE!H121)</f>
        <v>ZDGK582</v>
      </c>
      <c r="K118" s="138" t="str">
        <f>IF(SP_NORTE!L121="","*",SP_NORTE!L121)</f>
        <v>ZDG-ZTN</v>
      </c>
      <c r="L118" s="138" t="str">
        <f>IF(SP_NORTE!M121="","*",SP_NORTE!M121)</f>
        <v>ZDGPZT2</v>
      </c>
      <c r="M118" s="139">
        <f>IF(SP_NORTE!I121="","*",SP_NORTE!I121)</f>
        <v>73</v>
      </c>
      <c r="N118" s="144">
        <f>IF(SP_NORTE!J121="","*",SP_NORTE!J121)</f>
        <v>54.7</v>
      </c>
      <c r="O118" s="144" t="str">
        <f>IF(SP_NORTE!K121="","*",SP_NORTE!K121)</f>
        <v>-</v>
      </c>
      <c r="P118" s="143">
        <f>IF(SP_NORTE!N121="","*",SP_NORTE!N121)</f>
        <v>0.33333333333333331</v>
      </c>
      <c r="Q118" s="143">
        <f>IF(SP_NORTE!O121="","*",SP_NORTE!O121)</f>
        <v>8.3333333333333329E-2</v>
      </c>
      <c r="R118" s="145" t="str">
        <f>IF(SP_NORTE!P121="","*",CONCATENATE(SP_NORTE!P121," ",SP_NORTE!Q121))</f>
        <v>1792 M</v>
      </c>
      <c r="S118" s="145" t="str">
        <f>IF(SP_NORTE!U121="","*",SP_NORTE!U121)</f>
        <v>Luiz Granado</v>
      </c>
      <c r="T118" s="145" t="str">
        <f>IF(SP_NORTE!V121="","*",SP_NORTE!V121)</f>
        <v>Socadora Mecanizada (NECESSÁRIO 40 MIN DE INTERDIÇÃO NA SINGELA ZDGK58)</v>
      </c>
      <c r="U118" s="136">
        <f ca="1">_xlfn.XLOOKUP(G118&amp;$U$2,BS_CONTROLE[CHAVE],BS_CONTROLE[Quantidade_11],"-")</f>
        <v>0</v>
      </c>
      <c r="V118" s="136">
        <f ca="1">_xlfn.XLOOKUP(G118&amp;$V$2,BS_CONTROLE[CHAVE],BS_CONTROLE[Quantidade_11],"-")</f>
        <v>1070</v>
      </c>
      <c r="W118" s="136">
        <f ca="1">_xlfn.XLOOKUP(G118&amp;$W$2,BS_CONTROLE[CHAVE],BS_CONTROLE[Quantidade_11],"-")</f>
        <v>0</v>
      </c>
    </row>
    <row r="119" spans="1:23" hidden="1">
      <c r="A119" s="146" t="str">
        <f>IF(SP_NORTE!X122="","*",SP_NORTE!X122)</f>
        <v>*</v>
      </c>
      <c r="B119" s="146" t="str">
        <f>IF(SP_NORTE!W122="","*",SP_NORTE!W122)</f>
        <v>Oportunidade</v>
      </c>
      <c r="C119" s="146" t="str">
        <f>IF(SP_NORTE!Y122="","*",SP_NORTE!Y122)</f>
        <v>*</v>
      </c>
      <c r="D119" s="138" t="str">
        <f>IF(SP_NORTE!R122="","*",SP_NORTE!R122)</f>
        <v>SP NORTE</v>
      </c>
      <c r="E119" s="138" t="str">
        <f>IF(SP_NORTE!S122="","*",SP_NORTE!S122)</f>
        <v>ZCZ-ZTI</v>
      </c>
      <c r="F119" s="145">
        <f>IF(SP_NORTE!B122="","*",SP_NORTE!B122)</f>
        <v>46062</v>
      </c>
      <c r="G119" s="145" t="str">
        <f>IF(SP_NORTE!D122="","*",SP_NORTE!D122)</f>
        <v>A73</v>
      </c>
      <c r="H119" s="145" t="str">
        <f>IF(SP_NORTE!E122="","*",SP_NORTE!E122)</f>
        <v>DETECÇÃO - RONDA 7 DIAS</v>
      </c>
      <c r="I119" s="145" t="str">
        <f>IF(SP_NORTE!G122="","*",SP_NORTE!G122)</f>
        <v>ZTO2</v>
      </c>
      <c r="J119" s="145" t="str">
        <f>IF(SP_NORTE!H122="","*",SP_NORTE!H122)</f>
        <v>ZPN</v>
      </c>
      <c r="K119" s="138" t="str">
        <f>IF(SP_NORTE!L122="","*",SP_NORTE!L122)</f>
        <v>ZTO-ZPN</v>
      </c>
      <c r="L119" s="138" t="str">
        <f>IF(SP_NORTE!M122="","*",SP_NORTE!M122)</f>
        <v>ZTOZPN</v>
      </c>
      <c r="M119" s="139">
        <f>IF(SP_NORTE!I122="","*",SP_NORTE!I122)</f>
        <v>73</v>
      </c>
      <c r="N119" s="144">
        <f>IF(SP_NORTE!J122="","*",SP_NORTE!J122)</f>
        <v>7</v>
      </c>
      <c r="O119" s="144">
        <f>IF(SP_NORTE!K122="","*",SP_NORTE!K122)</f>
        <v>128</v>
      </c>
      <c r="P119" s="143">
        <f>IF(SP_NORTE!N122="","*",SP_NORTE!N122)</f>
        <v>0.33333333333333331</v>
      </c>
      <c r="Q119" s="143">
        <f>IF(SP_NORTE!O122="","*",SP_NORTE!O122)</f>
        <v>4.1666666666666664E-2</v>
      </c>
      <c r="R119" s="145" t="str">
        <f>IF(SP_NORTE!P122="","*",CONCATENATE(SP_NORTE!P122," ",SP_NORTE!Q122))</f>
        <v>100 KM</v>
      </c>
      <c r="S119" s="145" t="str">
        <f>IF(SP_NORTE!U122="","*",SP_NORTE!U122)</f>
        <v>Generoso</v>
      </c>
      <c r="T119" s="145" t="str">
        <f>IF(SP_NORTE!V122="","*",SP_NORTE!V122)</f>
        <v>Ronda R7D</v>
      </c>
      <c r="U119" s="136" t="str">
        <f ca="1">_xlfn.XLOOKUP(G119&amp;$U$2,BS_CONTROLE[CHAVE],BS_CONTROLE[Quantidade_11],"-")</f>
        <v>-</v>
      </c>
      <c r="V119" s="136" t="str">
        <f ca="1">_xlfn.XLOOKUP(G119&amp;$V$2,BS_CONTROLE[CHAVE],BS_CONTROLE[Quantidade_11],"-")</f>
        <v>-</v>
      </c>
      <c r="W119" s="136" t="str">
        <f ca="1">_xlfn.XLOOKUP(G119&amp;$W$2,BS_CONTROLE[CHAVE],BS_CONTROLE[Quantidade_11],"-")</f>
        <v>-</v>
      </c>
    </row>
    <row r="120" spans="1:23" hidden="1">
      <c r="A120" s="146" t="str">
        <f>IF(SP_NORTE!X123="","*",SP_NORTE!X123)</f>
        <v>*</v>
      </c>
      <c r="B120" s="146" t="str">
        <f>IF(SP_NORTE!W123="","*",SP_NORTE!W123)</f>
        <v>Oportunidade</v>
      </c>
      <c r="C120" s="146" t="str">
        <f>IF(SP_NORTE!Y123="","*",SP_NORTE!Y123)</f>
        <v>*</v>
      </c>
      <c r="D120" s="138" t="str">
        <f>IF(SP_NORTE!R123="","*",SP_NORTE!R123)</f>
        <v>SP NORTE</v>
      </c>
      <c r="E120" s="138" t="str">
        <f>IF(SP_NORTE!S123="","*",SP_NORTE!S123)</f>
        <v>ZRX-ZTI</v>
      </c>
      <c r="F120" s="145">
        <f>IF(SP_NORTE!B123="","*",SP_NORTE!B123)</f>
        <v>46062</v>
      </c>
      <c r="G120" s="145" t="str">
        <f>IF(SP_NORTE!D123="","*",SP_NORTE!D123)</f>
        <v>V83</v>
      </c>
      <c r="H120" s="145" t="str">
        <f>IF(SP_NORTE!E123="","*",SP_NORTE!E123)</f>
        <v>MECANIZAÇÃO - SOCADORA</v>
      </c>
      <c r="I120" s="145" t="str">
        <f>IF(SP_NORTE!G123="","*",SP_NORTE!G123)</f>
        <v>ZIQ2</v>
      </c>
      <c r="J120" s="145" t="str">
        <f>IF(SP_NORTE!H123="","*",SP_NORTE!H123)</f>
        <v>ZIQ2</v>
      </c>
      <c r="K120" s="138" t="str">
        <f>IF(SP_NORTE!L123="","*",SP_NORTE!L123)</f>
        <v>ZRQ-ZQX</v>
      </c>
      <c r="L120" s="138" t="str">
        <f>IF(SP_NORTE!M123="","*",SP_NORTE!M123)</f>
        <v>139ZQX1</v>
      </c>
      <c r="M120" s="139">
        <f>IF(SP_NORTE!I123="","*",SP_NORTE!I123)</f>
        <v>70</v>
      </c>
      <c r="N120" s="144">
        <f>IF(SP_NORTE!J123="","*",SP_NORTE!J123)</f>
        <v>139.19999999999999</v>
      </c>
      <c r="O120" s="144">
        <f>IF(SP_NORTE!K123="","*",SP_NORTE!K123)</f>
        <v>135</v>
      </c>
      <c r="P120" s="143">
        <f>IF(SP_NORTE!N123="","*",SP_NORTE!N123)</f>
        <v>0.35416666666666669</v>
      </c>
      <c r="Q120" s="143">
        <f>IF(SP_NORTE!O123="","*",SP_NORTE!O123)</f>
        <v>8.3333333333333329E-2</v>
      </c>
      <c r="R120" s="145" t="str">
        <f>IF(SP_NORTE!P123="","*",CONCATENATE(SP_NORTE!P123," ",SP_NORTE!Q123))</f>
        <v>480 M</v>
      </c>
      <c r="S120" s="145" t="str">
        <f>IF(SP_NORTE!U123="","*",SP_NORTE!U123)</f>
        <v>Antonioni</v>
      </c>
      <c r="T120" s="145" t="str">
        <f>IF(SP_NORTE!V123="","*",SP_NORTE!V123)</f>
        <v xml:space="preserve">Socadora Mecanizada </v>
      </c>
      <c r="U120" s="136">
        <f ca="1">_xlfn.XLOOKUP(G120&amp;$U$2,BS_CONTROLE[CHAVE],BS_CONTROLE[Quantidade_11],"-")</f>
        <v>500</v>
      </c>
      <c r="V120" s="136">
        <f ca="1">_xlfn.XLOOKUP(G120&amp;$V$2,BS_CONTROLE[CHAVE],BS_CONTROLE[Quantidade_11],"-")</f>
        <v>800</v>
      </c>
      <c r="W120" s="136">
        <f ca="1">_xlfn.XLOOKUP(G120&amp;$W$2,BS_CONTROLE[CHAVE],BS_CONTROLE[Quantidade_11],"-")</f>
        <v>0</v>
      </c>
    </row>
    <row r="121" spans="1:23" hidden="1">
      <c r="A121" s="146" t="str">
        <f>IF(SP_NORTE!X124="","*",SP_NORTE!X124)</f>
        <v>*</v>
      </c>
      <c r="B121" s="146" t="str">
        <f>IF(SP_NORTE!W124="","*",SP_NORTE!W124)</f>
        <v>Oportunidade</v>
      </c>
      <c r="C121" s="146" t="str">
        <f>IF(SP_NORTE!Y124="","*",SP_NORTE!Y124)</f>
        <v>*</v>
      </c>
      <c r="D121" s="138" t="str">
        <f>IF(SP_NORTE!R124="","*",SP_NORTE!R124)</f>
        <v>SP NORTE</v>
      </c>
      <c r="E121" s="138" t="str">
        <f>IF(SP_NORTE!S124="","*",SP_NORTE!S124)</f>
        <v>ZRX-ZTI</v>
      </c>
      <c r="F121" s="145">
        <f>IF(SP_NORTE!B124="","*",SP_NORTE!B124)</f>
        <v>46062</v>
      </c>
      <c r="G121" s="145" t="str">
        <f>IF(SP_NORTE!D124="","*",SP_NORTE!D124)</f>
        <v>V48</v>
      </c>
      <c r="H121" s="145" t="str">
        <f>IF(SP_NORTE!E124="","*",SP_NORTE!E124)</f>
        <v>DESLOCAMENTO</v>
      </c>
      <c r="I121" s="145" t="str">
        <f>IF(SP_NORTE!G124="","*",SP_NORTE!G124)</f>
        <v>ZSKPAT2</v>
      </c>
      <c r="J121" s="145" t="str">
        <f>IF(SP_NORTE!H124="","*",SP_NORTE!H124)</f>
        <v>ZCZ2</v>
      </c>
      <c r="K121" s="138" t="str">
        <f>IF(SP_NORTE!L124="","*",SP_NORTE!L124)</f>
        <v>ZSK-ZCZ</v>
      </c>
      <c r="L121" s="138" t="str">
        <f>IF(SP_NORTE!M124="","*",SP_NORTE!M124)</f>
        <v>ZSKZCZ</v>
      </c>
      <c r="M121" s="139">
        <f>IF(SP_NORTE!I124="","*",SP_NORTE!I124)</f>
        <v>71</v>
      </c>
      <c r="N121" s="144">
        <f>IF(SP_NORTE!J124="","*",SP_NORTE!J124)</f>
        <v>204</v>
      </c>
      <c r="O121" s="144" t="str">
        <f>IF(SP_NORTE!K124="","*",SP_NORTE!K124)</f>
        <v>-</v>
      </c>
      <c r="P121" s="143">
        <f>IF(SP_NORTE!N124="","*",SP_NORTE!N124)</f>
        <v>0.375</v>
      </c>
      <c r="Q121" s="143">
        <f>IF(SP_NORTE!O124="","*",SP_NORTE!O124)</f>
        <v>4.1666666666666664E-2</v>
      </c>
      <c r="R121" s="145" t="str">
        <f>IF(SP_NORTE!P124="","*",CONCATENATE(SP_NORTE!P124," ",SP_NORTE!Q124))</f>
        <v>1 BINÁRIO</v>
      </c>
      <c r="S121" s="145" t="str">
        <f>IF(SP_NORTE!U124="","*",SP_NORTE!U124)</f>
        <v>Mateus</v>
      </c>
      <c r="T121" s="145" t="str">
        <f>IF(SP_NORTE!V124="","*",SP_NORTE!V124)</f>
        <v>Deslocamento para ZCZ</v>
      </c>
      <c r="U121" s="136">
        <f ca="1">_xlfn.XLOOKUP(G121&amp;$U$2,BS_CONTROLE[CHAVE],BS_CONTROLE[Quantidade_11],"-")</f>
        <v>1</v>
      </c>
      <c r="V121" s="136" t="str">
        <f ca="1">_xlfn.XLOOKUP(G121&amp;$V$2,BS_CONTROLE[CHAVE],BS_CONTROLE[Quantidade_11],"-")</f>
        <v>-</v>
      </c>
      <c r="W121" s="136">
        <f ca="1">_xlfn.XLOOKUP(G121&amp;$W$2,BS_CONTROLE[CHAVE],BS_CONTROLE[Quantidade_11],"-")</f>
        <v>1</v>
      </c>
    </row>
    <row r="122" spans="1:23" hidden="1">
      <c r="A122" s="146" t="str">
        <f>IF(SP_NORTE!X125="","*",SP_NORTE!X125)</f>
        <v>*</v>
      </c>
      <c r="B122" s="146" t="str">
        <f>IF(SP_NORTE!W125="","*",SP_NORTE!W125)</f>
        <v>Oportunidade</v>
      </c>
      <c r="C122" s="146" t="str">
        <f>IF(SP_NORTE!Y125="","*",SP_NORTE!Y125)</f>
        <v>*</v>
      </c>
      <c r="D122" s="138" t="str">
        <f>IF(SP_NORTE!R125="","*",SP_NORTE!R125)</f>
        <v>SP NORTE</v>
      </c>
      <c r="E122" s="138" t="str">
        <f>IF(SP_NORTE!S125="","*",SP_NORTE!S125)</f>
        <v>ZCZ-ZTI</v>
      </c>
      <c r="F122" s="145">
        <f>IF(SP_NORTE!B125="","*",SP_NORTE!B125)</f>
        <v>46062</v>
      </c>
      <c r="G122" s="145" t="str">
        <f>IF(SP_NORTE!D125="","*",SP_NORTE!D125)</f>
        <v>W92</v>
      </c>
      <c r="H122" s="145" t="str">
        <f>IF(SP_NORTE!E125="","*",SP_NORTE!E125)</f>
        <v>PDM - DESCARGA - DORMENTE</v>
      </c>
      <c r="I122" s="145" t="str">
        <f>IF(SP_NORTE!G125="","*",SP_NORTE!G125)</f>
        <v>ZMA2</v>
      </c>
      <c r="J122" s="145" t="str">
        <f>IF(SP_NORTE!H125="","*",SP_NORTE!H125)</f>
        <v>ZMA2</v>
      </c>
      <c r="K122" s="138" t="str">
        <f>IF(SP_NORTE!L125="","*",SP_NORTE!L125)</f>
        <v>ZDZ-ZMA</v>
      </c>
      <c r="L122" s="138" t="str">
        <f>IF(SP_NORTE!M125="","*",SP_NORTE!M125)</f>
        <v>K30K36</v>
      </c>
      <c r="M122" s="139">
        <f>IF(SP_NORTE!I125="","*",SP_NORTE!I125)</f>
        <v>73</v>
      </c>
      <c r="N122" s="144">
        <f>IF(SP_NORTE!J125="","*",SP_NORTE!J125)</f>
        <v>34</v>
      </c>
      <c r="O122" s="144">
        <f>IF(SP_NORTE!K125="","*",SP_NORTE!K125)</f>
        <v>17</v>
      </c>
      <c r="P122" s="143">
        <f>IF(SP_NORTE!N125="","*",SP_NORTE!N125)</f>
        <v>0.41666666666666669</v>
      </c>
      <c r="Q122" s="143">
        <f>IF(SP_NORTE!O125="","*",SP_NORTE!O125)</f>
        <v>4.1666666666666664E-2</v>
      </c>
      <c r="R122" s="145" t="str">
        <f>IF(SP_NORTE!P125="","*",CONCATENATE(SP_NORTE!P125," ",SP_NORTE!Q125))</f>
        <v>1000 Nº DE DORMENTES</v>
      </c>
      <c r="S122" s="145" t="str">
        <f>IF(SP_NORTE!U125="","*",SP_NORTE!U125)</f>
        <v>Carlos Eduardo</v>
      </c>
      <c r="T122" s="145" t="str">
        <f>IF(SP_NORTE!V125="","*",SP_NORTE!V125)</f>
        <v>Descarga de dormentes km 17+000 ao km 12+000 em K14K18 600 dor. 01h30 + descarga no km 34+000 400 dor. K30K36 01:30</v>
      </c>
      <c r="U122" s="136" t="str">
        <f ca="1">_xlfn.XLOOKUP(G122&amp;$U$2,BS_CONTROLE[CHAVE],BS_CONTROLE[Quantidade_11],"-")</f>
        <v>-</v>
      </c>
      <c r="V122" s="136" t="str">
        <f ca="1">_xlfn.XLOOKUP(G122&amp;$V$2,BS_CONTROLE[CHAVE],BS_CONTROLE[Quantidade_11],"-")</f>
        <v>-</v>
      </c>
      <c r="W122" s="136" t="str">
        <f ca="1">_xlfn.XLOOKUP(G122&amp;$W$2,BS_CONTROLE[CHAVE],BS_CONTROLE[Quantidade_11],"-")</f>
        <v>-</v>
      </c>
    </row>
    <row r="123" spans="1:23" hidden="1">
      <c r="A123" s="146" t="str">
        <f>IF(SP_NORTE!X126="","*",SP_NORTE!X126)</f>
        <v>*</v>
      </c>
      <c r="B123" s="146" t="str">
        <f>IF(SP_NORTE!W126="","*",SP_NORTE!W126)</f>
        <v>*</v>
      </c>
      <c r="C123" s="146" t="str">
        <f>IF(SP_NORTE!Y126="","*",SP_NORTE!Y126)</f>
        <v>*</v>
      </c>
      <c r="D123" s="138" t="str">
        <f>IF(SP_NORTE!R126="","*",SP_NORTE!R126)</f>
        <v>-</v>
      </c>
      <c r="E123" s="138" t="str">
        <f>IF(SP_NORTE!S126="","*",SP_NORTE!S126)</f>
        <v>-</v>
      </c>
      <c r="F123" s="145" t="str">
        <f>IF(SP_NORTE!B126="","*",SP_NORTE!B126)</f>
        <v>*</v>
      </c>
      <c r="G123" s="145" t="str">
        <f>IF(SP_NORTE!D126="","*",SP_NORTE!D126)</f>
        <v>*</v>
      </c>
      <c r="H123" s="145" t="str">
        <f>IF(SP_NORTE!E126="","*",SP_NORTE!E126)</f>
        <v>*</v>
      </c>
      <c r="I123" s="145" t="str">
        <f>IF(SP_NORTE!G126="","*",SP_NORTE!G126)</f>
        <v>*</v>
      </c>
      <c r="J123" s="145" t="str">
        <f>IF(SP_NORTE!H126="","*",SP_NORTE!H126)</f>
        <v>*</v>
      </c>
      <c r="K123" s="138" t="str">
        <f>IF(SP_NORTE!L126="","*",SP_NORTE!L126)</f>
        <v>-</v>
      </c>
      <c r="L123" s="138" t="str">
        <f>IF(SP_NORTE!M126="","*",SP_NORTE!M126)</f>
        <v>-</v>
      </c>
      <c r="M123" s="139" t="str">
        <f>IF(SP_NORTE!I126="","*",SP_NORTE!I126)</f>
        <v>*</v>
      </c>
      <c r="N123" s="144" t="str">
        <f>IF(SP_NORTE!J126="","*",SP_NORTE!J126)</f>
        <v>*</v>
      </c>
      <c r="O123" s="144" t="str">
        <f>IF(SP_NORTE!K126="","*",SP_NORTE!K126)</f>
        <v>*</v>
      </c>
      <c r="P123" s="143" t="str">
        <f>IF(SP_NORTE!N126="","*",SP_NORTE!N126)</f>
        <v>*</v>
      </c>
      <c r="Q123" s="143" t="str">
        <f>IF(SP_NORTE!O126="","*",SP_NORTE!O126)</f>
        <v>*</v>
      </c>
      <c r="R123" s="145" t="str">
        <f>IF(SP_NORTE!P126="","*",CONCATENATE(SP_NORTE!P126," ",SP_NORTE!Q126))</f>
        <v>*</v>
      </c>
      <c r="S123" s="145" t="str">
        <f>IF(SP_NORTE!U126="","*",SP_NORTE!U126)</f>
        <v>*</v>
      </c>
      <c r="T123" s="145" t="str">
        <f>IF(SP_NORTE!V126="","*",SP_NORTE!V126)</f>
        <v>*</v>
      </c>
      <c r="U123" s="136" t="str">
        <f ca="1">_xlfn.XLOOKUP(G123&amp;$U$2,BS_CONTROLE[CHAVE],BS_CONTROLE[Quantidade_11],"-")</f>
        <v>-</v>
      </c>
      <c r="V123" s="136" t="str">
        <f ca="1">_xlfn.XLOOKUP(G123&amp;$V$2,BS_CONTROLE[CHAVE],BS_CONTROLE[Quantidade_11],"-")</f>
        <v>-</v>
      </c>
      <c r="W123" s="136" t="str">
        <f ca="1">_xlfn.XLOOKUP(G123&amp;$W$2,BS_CONTROLE[CHAVE],BS_CONTROLE[Quantidade_11],"-")</f>
        <v>-</v>
      </c>
    </row>
    <row r="124" spans="1:23" hidden="1">
      <c r="A124" s="146" t="str">
        <f>IF(SP_NORTE!X127="","*",SP_NORTE!X127)</f>
        <v>OPORTUNIDADE</v>
      </c>
      <c r="B124" s="146" t="str">
        <f>IF(SP_NORTE!W127="","*",SP_NORTE!W127)</f>
        <v>Oportunidade</v>
      </c>
      <c r="C124" s="146" t="str">
        <f>IF(SP_NORTE!Y127="","*",SP_NORTE!Y127)</f>
        <v>*</v>
      </c>
      <c r="D124" s="138" t="str">
        <f>IF(SP_NORTE!R127="","*",SP_NORTE!R127)</f>
        <v>SP NORTE</v>
      </c>
      <c r="E124" s="138" t="str">
        <f>IF(SP_NORTE!S127="","*",SP_NORTE!S127)</f>
        <v>TMI-ZEB</v>
      </c>
      <c r="F124" s="145">
        <f>IF(SP_NORTE!B127="","*",SP_NORTE!B127)</f>
        <v>46063</v>
      </c>
      <c r="G124" s="145" t="str">
        <f>IF(SP_NORTE!D127="","*",SP_NORTE!D127)</f>
        <v>E40</v>
      </c>
      <c r="H124" s="145" t="str">
        <f>IF(SP_NORTE!E127="","*",SP_NORTE!E127)</f>
        <v>TRILHEIRO - DESCARGA</v>
      </c>
      <c r="I124" s="145" t="str">
        <f>IF(SP_NORTE!G127="","*",SP_NORTE!G127)</f>
        <v>ZDP2</v>
      </c>
      <c r="J124" s="145" t="str">
        <f>IF(SP_NORTE!H127="","*",SP_NORTE!H127)</f>
        <v>ZDP2</v>
      </c>
      <c r="K124" s="138" t="str">
        <f>IF(SP_NORTE!L127="","*",SP_NORTE!L127)</f>
        <v>ZUE</v>
      </c>
      <c r="L124" s="138" t="str">
        <f>IF(SP_NORTE!M127="","*",SP_NORTE!M127)</f>
        <v>394ZUE/ZUEPAT1</v>
      </c>
      <c r="M124" s="139">
        <f>IF(SP_NORTE!I127="","*",SP_NORTE!I127)</f>
        <v>73</v>
      </c>
      <c r="N124" s="144">
        <f>IF(SP_NORTE!J127="","*",SP_NORTE!J127)</f>
        <v>400</v>
      </c>
      <c r="O124" s="144">
        <f>IF(SP_NORTE!K127="","*",SP_NORTE!K127)</f>
        <v>401.9</v>
      </c>
      <c r="P124" s="143">
        <f>IF(SP_NORTE!N127="","*",SP_NORTE!N127)</f>
        <v>0.35416666666666669</v>
      </c>
      <c r="Q124" s="143">
        <f>IF(SP_NORTE!O127="","*",SP_NORTE!O127)</f>
        <v>8.3333333333333329E-2</v>
      </c>
      <c r="R124" s="145" t="str">
        <f>IF(SP_NORTE!P127="","*",CONCATENATE(SP_NORTE!P127," ",SP_NORTE!Q127))</f>
        <v>1560 M</v>
      </c>
      <c r="S124" s="145" t="str">
        <f>IF(SP_NORTE!U127="","*",SP_NORTE!U127)</f>
        <v>Wesley</v>
      </c>
      <c r="T124" s="145" t="str">
        <f>IF(SP_NORTE!V127="","*",SP_NORTE!V127)</f>
        <v>Descarga de tirlho (necessário 30 min em ZDP para formar cobra cega</v>
      </c>
      <c r="U124" s="136" t="str">
        <f ca="1">_xlfn.XLOOKUP(G124&amp;$U$2,BS_CONTROLE[CHAVE],BS_CONTROLE[Quantidade_11],"-")</f>
        <v>-</v>
      </c>
      <c r="V124" s="136" t="str">
        <f ca="1">_xlfn.XLOOKUP(G124&amp;$V$2,BS_CONTROLE[CHAVE],BS_CONTROLE[Quantidade_11],"-")</f>
        <v>-</v>
      </c>
      <c r="W124" s="136" t="str">
        <f ca="1">_xlfn.XLOOKUP(G124&amp;$W$2,BS_CONTROLE[CHAVE],BS_CONTROLE[Quantidade_11],"-")</f>
        <v>-</v>
      </c>
    </row>
    <row r="125" spans="1:23" hidden="1">
      <c r="A125" s="146" t="str">
        <f>IF(SP_NORTE!X128="","*",SP_NORTE!X128)</f>
        <v>SIM</v>
      </c>
      <c r="B125" s="146" t="str">
        <f>IF(SP_NORTE!W128="","*",SP_NORTE!W128)</f>
        <v>Contrato</v>
      </c>
      <c r="C125" s="146" t="str">
        <f>IF(SP_NORTE!Y128="","*",SP_NORTE!Y128)</f>
        <v>*</v>
      </c>
      <c r="D125" s="138" t="str">
        <f>IF(SP_NORTE!R128="","*",SP_NORTE!R128)</f>
        <v>SP NORTE</v>
      </c>
      <c r="E125" s="138" t="str">
        <f>IF(SP_NORTE!S128="","*",SP_NORTE!S128)</f>
        <v>TMI-ZEB</v>
      </c>
      <c r="F125" s="145">
        <f>IF(SP_NORTE!B128="","*",SP_NORTE!B128)</f>
        <v>46063</v>
      </c>
      <c r="G125" s="145" t="str">
        <f>IF(SP_NORTE!D128="","*",SP_NORTE!D128)</f>
        <v>V87</v>
      </c>
      <c r="H125" s="145" t="str">
        <f>IF(SP_NORTE!E128="","*",SP_NORTE!E128)</f>
        <v>MECANIZAÇÃO - SOCADORA</v>
      </c>
      <c r="I125" s="145" t="str">
        <f>IF(SP_NORTE!G128="","*",SP_NORTE!G128)</f>
        <v>ZDP2</v>
      </c>
      <c r="J125" s="145" t="str">
        <f>IF(SP_NORTE!H128="","*",SP_NORTE!H128)</f>
        <v>ZDP2</v>
      </c>
      <c r="K125" s="138" t="str">
        <f>IF(SP_NORTE!L128="","*",SP_NORTE!L128)</f>
        <v>ZGI-ZFN</v>
      </c>
      <c r="L125" s="138">
        <f>IF(SP_NORTE!M128="","*",SP_NORTE!M128)</f>
        <v>326332</v>
      </c>
      <c r="M125" s="139">
        <f>IF(SP_NORTE!I128="","*",SP_NORTE!I128)</f>
        <v>73</v>
      </c>
      <c r="N125" s="144">
        <f>IF(SP_NORTE!J128="","*",SP_NORTE!J128)</f>
        <v>326.10000000000002</v>
      </c>
      <c r="O125" s="144">
        <f>IF(SP_NORTE!K128="","*",SP_NORTE!K128)</f>
        <v>325.39999999999998</v>
      </c>
      <c r="P125" s="143">
        <f>IF(SP_NORTE!N128="","*",SP_NORTE!N128)</f>
        <v>0.375</v>
      </c>
      <c r="Q125" s="143">
        <f>IF(SP_NORTE!O128="","*",SP_NORTE!O128)</f>
        <v>0.16666666666666666</v>
      </c>
      <c r="R125" s="145" t="str">
        <f>IF(SP_NORTE!P128="","*",CONCATENATE(SP_NORTE!P128," ",SP_NORTE!Q128))</f>
        <v>2040 M</v>
      </c>
      <c r="S125" s="145" t="str">
        <f>IF(SP_NORTE!U128="","*",SP_NORTE!U128)</f>
        <v>Antonioni</v>
      </c>
      <c r="T125" s="145" t="str">
        <f>IF(SP_NORTE!V128="","*",SP_NORTE!V128)</f>
        <v>Socaria mecanizada</v>
      </c>
      <c r="U125" s="136">
        <f ca="1">_xlfn.XLOOKUP(G125&amp;$U$2,BS_CONTROLE[CHAVE],BS_CONTROLE[Quantidade_11],"-")</f>
        <v>0</v>
      </c>
      <c r="V125" s="136">
        <f ca="1">_xlfn.XLOOKUP(G125&amp;$V$2,BS_CONTROLE[CHAVE],BS_CONTROLE[Quantidade_11],"-")</f>
        <v>680</v>
      </c>
      <c r="W125" s="136">
        <f ca="1">_xlfn.XLOOKUP(G125&amp;$W$2,BS_CONTROLE[CHAVE],BS_CONTROLE[Quantidade_11],"-")</f>
        <v>0</v>
      </c>
    </row>
    <row r="126" spans="1:23" hidden="1">
      <c r="A126" s="146" t="str">
        <f>IF(SP_NORTE!X129="","*",SP_NORTE!X129)</f>
        <v>OPORTUNIDADE</v>
      </c>
      <c r="B126" s="146" t="str">
        <f>IF(SP_NORTE!W129="","*",SP_NORTE!W129)</f>
        <v>Oportunidade</v>
      </c>
      <c r="C126" s="146" t="str">
        <f>IF(SP_NORTE!Y129="","*",SP_NORTE!Y129)</f>
        <v>*</v>
      </c>
      <c r="D126" s="138" t="str">
        <f>IF(SP_NORTE!R129="","*",SP_NORTE!R129)</f>
        <v>SP NORTE</v>
      </c>
      <c r="E126" s="138" t="str">
        <f>IF(SP_NORTE!S129="","*",SP_NORTE!S129)</f>
        <v>TMI-ZEB</v>
      </c>
      <c r="F126" s="145">
        <f>IF(SP_NORTE!B129="","*",SP_NORTE!B129)</f>
        <v>46063</v>
      </c>
      <c r="G126" s="145" t="str">
        <f>IF(SP_NORTE!D129="","*",SP_NORTE!D129)</f>
        <v>JOSUEL (TP-697)</v>
      </c>
      <c r="H126" s="145" t="str">
        <f>IF(SP_NORTE!E129="","*",SP_NORTE!E129)</f>
        <v>PDM - SOLDA</v>
      </c>
      <c r="I126" s="145" t="str">
        <f>IF(SP_NORTE!G129="","*",SP_NORTE!G129)</f>
        <v>-</v>
      </c>
      <c r="J126" s="145" t="str">
        <f>IF(SP_NORTE!H129="","*",SP_NORTE!H129)</f>
        <v>-</v>
      </c>
      <c r="K126" s="138" t="str">
        <f>IF(SP_NORTE!L129="","*",SP_NORTE!L129)</f>
        <v>ZVP-ZGI</v>
      </c>
      <c r="L126" s="138" t="str">
        <f>IF(SP_NORTE!M129="","*",SP_NORTE!M129)</f>
        <v>ZVPPAT1</v>
      </c>
      <c r="M126" s="139">
        <f>IF(SP_NORTE!I129="","*",SP_NORTE!I129)</f>
        <v>73</v>
      </c>
      <c r="N126" s="144">
        <f>IF(SP_NORTE!J129="","*",SP_NORTE!J129)</f>
        <v>306.5</v>
      </c>
      <c r="O126" s="144" t="str">
        <f>IF(SP_NORTE!K129="","*",SP_NORTE!K129)</f>
        <v>-</v>
      </c>
      <c r="P126" s="143">
        <f>IF(SP_NORTE!N129="","*",SP_NORTE!N129)</f>
        <v>0.39583333333333331</v>
      </c>
      <c r="Q126" s="143">
        <f>IF(SP_NORTE!O129="","*",SP_NORTE!O129)</f>
        <v>6.25E-2</v>
      </c>
      <c r="R126" s="145" t="str">
        <f>IF(SP_NORTE!P129="","*",CONCATENATE(SP_NORTE!P129," ",SP_NORTE!Q129))</f>
        <v>1 Nº DE SOLDA</v>
      </c>
      <c r="S126" s="145" t="str">
        <f>IF(SP_NORTE!U129="","*",SP_NORTE!U129)</f>
        <v>Josuel</v>
      </c>
      <c r="T126" s="145" t="str">
        <f>IF(SP_NORTE!V129="","*",SP_NORTE!V129)</f>
        <v>Execução de solda - Condicionado à temperatura</v>
      </c>
      <c r="U126" s="136">
        <f ca="1">_xlfn.XLOOKUP(G126&amp;$U$2,BS_CONTROLE[CHAVE],BS_CONTROLE[Quantidade_11],"-")</f>
        <v>0</v>
      </c>
      <c r="V126" s="136" t="str">
        <f ca="1">_xlfn.XLOOKUP(G126&amp;$V$2,BS_CONTROLE[CHAVE],BS_CONTROLE[Quantidade_11],"-")</f>
        <v>-</v>
      </c>
      <c r="W126" s="136">
        <f ca="1">_xlfn.XLOOKUP(G126&amp;$W$2,BS_CONTROLE[CHAVE],BS_CONTROLE[Quantidade_11],"-")</f>
        <v>0</v>
      </c>
    </row>
    <row r="127" spans="1:23" hidden="1">
      <c r="A127" s="146" t="str">
        <f>IF(SP_NORTE!X130="","*",SP_NORTE!X130)</f>
        <v>*</v>
      </c>
      <c r="B127" s="146" t="str">
        <f>IF(SP_NORTE!W130="","*",SP_NORTE!W130)</f>
        <v>*</v>
      </c>
      <c r="C127" s="146" t="str">
        <f>IF(SP_NORTE!Y130="","*",SP_NORTE!Y130)</f>
        <v>*</v>
      </c>
      <c r="D127" s="138" t="str">
        <f>IF(SP_NORTE!R130="","*",SP_NORTE!R130)</f>
        <v>-</v>
      </c>
      <c r="E127" s="138" t="str">
        <f>IF(SP_NORTE!S130="","*",SP_NORTE!S130)</f>
        <v>-</v>
      </c>
      <c r="F127" s="145" t="str">
        <f>IF(SP_NORTE!B130="","*",SP_NORTE!B130)</f>
        <v>*</v>
      </c>
      <c r="G127" s="145" t="str">
        <f>IF(SP_NORTE!D130="","*",SP_NORTE!D130)</f>
        <v>*</v>
      </c>
      <c r="H127" s="145" t="str">
        <f>IF(SP_NORTE!E130="","*",SP_NORTE!E130)</f>
        <v>*</v>
      </c>
      <c r="I127" s="145" t="str">
        <f>IF(SP_NORTE!G130="","*",SP_NORTE!G130)</f>
        <v>*</v>
      </c>
      <c r="J127" s="145" t="str">
        <f>IF(SP_NORTE!H130="","*",SP_NORTE!H130)</f>
        <v>*</v>
      </c>
      <c r="K127" s="138" t="str">
        <f>IF(SP_NORTE!L130="","*",SP_NORTE!L130)</f>
        <v>-</v>
      </c>
      <c r="L127" s="138" t="str">
        <f>IF(SP_NORTE!M130="","*",SP_NORTE!M130)</f>
        <v>-</v>
      </c>
      <c r="M127" s="139" t="str">
        <f>IF(SP_NORTE!I130="","*",SP_NORTE!I130)</f>
        <v>*</v>
      </c>
      <c r="N127" s="144" t="str">
        <f>IF(SP_NORTE!J130="","*",SP_NORTE!J130)</f>
        <v>*</v>
      </c>
      <c r="O127" s="144" t="str">
        <f>IF(SP_NORTE!K130="","*",SP_NORTE!K130)</f>
        <v>*</v>
      </c>
      <c r="P127" s="143" t="str">
        <f>IF(SP_NORTE!N130="","*",SP_NORTE!N130)</f>
        <v>*</v>
      </c>
      <c r="Q127" s="143" t="str">
        <f>IF(SP_NORTE!O130="","*",SP_NORTE!O130)</f>
        <v>*</v>
      </c>
      <c r="R127" s="145" t="str">
        <f>IF(SP_NORTE!P130="","*",CONCATENATE(SP_NORTE!P130," ",SP_NORTE!Q130))</f>
        <v>*</v>
      </c>
      <c r="S127" s="145" t="str">
        <f>IF(SP_NORTE!U130="","*",SP_NORTE!U130)</f>
        <v>*</v>
      </c>
      <c r="T127" s="145" t="str">
        <f>IF(SP_NORTE!V130="","*",SP_NORTE!V130)</f>
        <v>*</v>
      </c>
      <c r="U127" s="136" t="str">
        <f ca="1">_xlfn.XLOOKUP(G127&amp;$U$2,BS_CONTROLE[CHAVE],BS_CONTROLE[Quantidade_11],"-")</f>
        <v>-</v>
      </c>
      <c r="V127" s="136" t="str">
        <f ca="1">_xlfn.XLOOKUP(G127&amp;$V$2,BS_CONTROLE[CHAVE],BS_CONTROLE[Quantidade_11],"-")</f>
        <v>-</v>
      </c>
      <c r="W127" s="136" t="str">
        <f ca="1">_xlfn.XLOOKUP(G127&amp;$W$2,BS_CONTROLE[CHAVE],BS_CONTROLE[Quantidade_11],"-")</f>
        <v>-</v>
      </c>
    </row>
    <row r="128" spans="1:23" hidden="1">
      <c r="A128" s="146" t="str">
        <f>IF(SP_NORTE!X131="","*",SP_NORTE!X131)</f>
        <v>OPORTUNIDADE</v>
      </c>
      <c r="B128" s="146" t="str">
        <f>IF(SP_NORTE!W131="","*",SP_NORTE!W131)</f>
        <v>Oportunidade</v>
      </c>
      <c r="C128" s="146" t="str">
        <f>IF(SP_NORTE!Y131="","*",SP_NORTE!Y131)</f>
        <v>*</v>
      </c>
      <c r="D128" s="138" t="str">
        <f>IF(SP_NORTE!R131="","*",SP_NORTE!R131)</f>
        <v>SP NORTE</v>
      </c>
      <c r="E128" s="138" t="str">
        <f>IF(SP_NORTE!S131="","*",SP_NORTE!S131)</f>
        <v>ZEB-ZCZ</v>
      </c>
      <c r="F128" s="145">
        <f>IF(SP_NORTE!B131="","*",SP_NORTE!B131)</f>
        <v>46063</v>
      </c>
      <c r="G128" s="145" t="str">
        <f>IF(SP_NORTE!D131="","*",SP_NORTE!D131)</f>
        <v>A73</v>
      </c>
      <c r="H128" s="145" t="str">
        <f>IF(SP_NORTE!E131="","*",SP_NORTE!E131)</f>
        <v>DETECÇÃO - RONDA 7 DIAS</v>
      </c>
      <c r="I128" s="145" t="str">
        <f>IF(SP_NORTE!G131="","*",SP_NORTE!G131)</f>
        <v>ZUC</v>
      </c>
      <c r="J128" s="145" t="str">
        <f>IF(SP_NORTE!H131="","*",SP_NORTE!H131)</f>
        <v>ZVP</v>
      </c>
      <c r="K128" s="138" t="str">
        <f>IF(SP_NORTE!L131="","*",SP_NORTE!L131)</f>
        <v>ZUC-ZVP</v>
      </c>
      <c r="L128" s="138" t="str">
        <f>IF(SP_NORTE!M131="","*",SP_NORTE!M131)</f>
        <v>ZUCZVP</v>
      </c>
      <c r="M128" s="139">
        <f>IF(SP_NORTE!I131="","*",SP_NORTE!I131)</f>
        <v>73</v>
      </c>
      <c r="N128" s="144">
        <f>IF(SP_NORTE!J131="","*",SP_NORTE!J131)</f>
        <v>167</v>
      </c>
      <c r="O128" s="144" t="str">
        <f>IF(SP_NORTE!K131="","*",SP_NORTE!K131)</f>
        <v>-</v>
      </c>
      <c r="P128" s="143">
        <f>IF(SP_NORTE!N131="","*",SP_NORTE!N131)</f>
        <v>0.375</v>
      </c>
      <c r="Q128" s="143">
        <f>IF(SP_NORTE!O131="","*",SP_NORTE!O131)</f>
        <v>4.1666666666666664E-2</v>
      </c>
      <c r="R128" s="145" t="str">
        <f>IF(SP_NORTE!P131="","*",CONCATENATE(SP_NORTE!P131," ",SP_NORTE!Q131))</f>
        <v>150 KM</v>
      </c>
      <c r="S128" s="145" t="str">
        <f>IF(SP_NORTE!U131="","*",SP_NORTE!U131)</f>
        <v>Daniel</v>
      </c>
      <c r="T128" s="145" t="str">
        <f>IF(SP_NORTE!V131="","*",SP_NORTE!V131)</f>
        <v xml:space="preserve">R7D de ZUC a ZVP </v>
      </c>
      <c r="U128" s="136" t="str">
        <f ca="1">_xlfn.XLOOKUP(G128&amp;$U$2,BS_CONTROLE[CHAVE],BS_CONTROLE[Quantidade_11],"-")</f>
        <v>-</v>
      </c>
      <c r="V128" s="136" t="str">
        <f ca="1">_xlfn.XLOOKUP(G128&amp;$V$2,BS_CONTROLE[CHAVE],BS_CONTROLE[Quantidade_11],"-")</f>
        <v>-</v>
      </c>
      <c r="W128" s="136" t="str">
        <f ca="1">_xlfn.XLOOKUP(G128&amp;$W$2,BS_CONTROLE[CHAVE],BS_CONTROLE[Quantidade_11],"-")</f>
        <v>-</v>
      </c>
    </row>
    <row r="129" spans="1:23" hidden="1">
      <c r="A129" s="146" t="str">
        <f>IF(SP_NORTE!X132="","*",SP_NORTE!X132)</f>
        <v>SIM</v>
      </c>
      <c r="B129" s="146" t="str">
        <f>IF(SP_NORTE!W132="","*",SP_NORTE!W132)</f>
        <v>Contrato</v>
      </c>
      <c r="C129" s="146" t="str">
        <f>IF(SP_NORTE!Y132="","*",SP_NORTE!Y132)</f>
        <v>*</v>
      </c>
      <c r="D129" s="138" t="str">
        <f>IF(SP_NORTE!R132="","*",SP_NORTE!R132)</f>
        <v>SP NORTE</v>
      </c>
      <c r="E129" s="138" t="str">
        <f>IF(SP_NORTE!S132="","*",SP_NORTE!S132)</f>
        <v>ZEB-ZCZ</v>
      </c>
      <c r="F129" s="145">
        <f>IF(SP_NORTE!B132="","*",SP_NORTE!B132)</f>
        <v>46063</v>
      </c>
      <c r="G129" s="145" t="str">
        <f>IF(SP_NORTE!D132="","*",SP_NORTE!D132)</f>
        <v>V88</v>
      </c>
      <c r="H129" s="145" t="str">
        <f>IF(SP_NORTE!E132="","*",SP_NORTE!E132)</f>
        <v>MECANIZAÇÃO - SOCADORA</v>
      </c>
      <c r="I129" s="145" t="str">
        <f>IF(SP_NORTE!G132="","*",SP_NORTE!G132)</f>
        <v>ZPN2</v>
      </c>
      <c r="J129" s="145" t="str">
        <f>IF(SP_NORTE!H132="","*",SP_NORTE!H132)</f>
        <v>ZPN2</v>
      </c>
      <c r="K129" s="138" t="str">
        <f>IF(SP_NORTE!L132="","*",SP_NORTE!L132)</f>
        <v>ZCV-ZCT</v>
      </c>
      <c r="L129" s="138" t="str">
        <f>IF(SP_NORTE!M132="","*",SP_NORTE!M132)</f>
        <v>152ZCT</v>
      </c>
      <c r="M129" s="139">
        <f>IF(SP_NORTE!I132="","*",SP_NORTE!I132)</f>
        <v>73</v>
      </c>
      <c r="N129" s="144">
        <f>IF(SP_NORTE!J132="","*",SP_NORTE!J132)</f>
        <v>153.80000000000001</v>
      </c>
      <c r="O129" s="144">
        <f>IF(SP_NORTE!K132="","*",SP_NORTE!K132)</f>
        <v>151</v>
      </c>
      <c r="P129" s="143">
        <f>IF(SP_NORTE!N132="","*",SP_NORTE!N132)</f>
        <v>0.375</v>
      </c>
      <c r="Q129" s="143">
        <f>IF(SP_NORTE!O132="","*",SP_NORTE!O132)</f>
        <v>0.16666666666666666</v>
      </c>
      <c r="R129" s="145" t="str">
        <f>IF(SP_NORTE!P132="","*",CONCATENATE(SP_NORTE!P132," ",SP_NORTE!Q132))</f>
        <v>1020 M</v>
      </c>
      <c r="S129" s="145" t="str">
        <f>IF(SP_NORTE!U132="","*",SP_NORTE!U132)</f>
        <v>Antonioni</v>
      </c>
      <c r="T129" s="145" t="str">
        <f>IF(SP_NORTE!V132="","*",SP_NORTE!V132)</f>
        <v>Socaria mecanizada</v>
      </c>
      <c r="U129" s="136">
        <f ca="1">_xlfn.XLOOKUP(G129&amp;$U$2,BS_CONTROLE[CHAVE],BS_CONTROLE[Quantidade_11],"-")</f>
        <v>0</v>
      </c>
      <c r="V129" s="136">
        <f ca="1">_xlfn.XLOOKUP(G129&amp;$V$2,BS_CONTROLE[CHAVE],BS_CONTROLE[Quantidade_11],"-")</f>
        <v>1400</v>
      </c>
      <c r="W129" s="136">
        <f ca="1">_xlfn.XLOOKUP(G129&amp;$W$2,BS_CONTROLE[CHAVE],BS_CONTROLE[Quantidade_11],"-")</f>
        <v>0</v>
      </c>
    </row>
    <row r="130" spans="1:23" hidden="1">
      <c r="A130" s="146" t="str">
        <f>IF(SP_NORTE!X133="","*",SP_NORTE!X133)</f>
        <v>OPORTUNIDADE</v>
      </c>
      <c r="B130" s="146" t="str">
        <f>IF(SP_NORTE!W133="","*",SP_NORTE!W133)</f>
        <v>Oportunidade</v>
      </c>
      <c r="C130" s="146" t="str">
        <f>IF(SP_NORTE!Y133="","*",SP_NORTE!Y133)</f>
        <v>*</v>
      </c>
      <c r="D130" s="138" t="str">
        <f>IF(SP_NORTE!R133="","*",SP_NORTE!R133)</f>
        <v>SP NORTE</v>
      </c>
      <c r="E130" s="138" t="str">
        <f>IF(SP_NORTE!S133="","*",SP_NORTE!S133)</f>
        <v>ZEB-ZCZ</v>
      </c>
      <c r="F130" s="145">
        <f>IF(SP_NORTE!B133="","*",SP_NORTE!B133)</f>
        <v>46063</v>
      </c>
      <c r="G130" s="145" t="str">
        <f>IF(SP_NORTE!D133="","*",SP_NORTE!D133)</f>
        <v>JULIO (TF-648)</v>
      </c>
      <c r="H130" s="145" t="str">
        <f>IF(SP_NORTE!E133="","*",SP_NORTE!E133)</f>
        <v>PDM - SOLDA</v>
      </c>
      <c r="I130" s="145" t="str">
        <f>IF(SP_NORTE!G133="","*",SP_NORTE!G133)</f>
        <v>-</v>
      </c>
      <c r="J130" s="145" t="str">
        <f>IF(SP_NORTE!H133="","*",SP_NORTE!H133)</f>
        <v>-</v>
      </c>
      <c r="K130" s="138" t="str">
        <f>IF(SP_NORTE!L133="","*",SP_NORTE!L133)</f>
        <v>ZCZ-ZZF</v>
      </c>
      <c r="L130" s="138" t="str">
        <f>IF(SP_NORTE!M133="","*",SP_NORTE!M133)</f>
        <v>101ZZF</v>
      </c>
      <c r="M130" s="139">
        <f>IF(SP_NORTE!I133="","*",SP_NORTE!I133)</f>
        <v>73</v>
      </c>
      <c r="N130" s="144">
        <f>IF(SP_NORTE!J133="","*",SP_NORTE!J133)</f>
        <v>102</v>
      </c>
      <c r="O130" s="144" t="str">
        <f>IF(SP_NORTE!K133="","*",SP_NORTE!K133)</f>
        <v>-</v>
      </c>
      <c r="P130" s="143">
        <f>IF(SP_NORTE!N133="","*",SP_NORTE!N133)</f>
        <v>0.375</v>
      </c>
      <c r="Q130" s="143">
        <f>IF(SP_NORTE!O133="","*",SP_NORTE!O133)</f>
        <v>6.25E-2</v>
      </c>
      <c r="R130" s="145" t="str">
        <f>IF(SP_NORTE!P133="","*",CONCATENATE(SP_NORTE!P133," ",SP_NORTE!Q133))</f>
        <v>1 Nº DE SOLDA</v>
      </c>
      <c r="S130" s="145" t="str">
        <f>IF(SP_NORTE!U133="","*",SP_NORTE!U133)</f>
        <v>Pedro</v>
      </c>
      <c r="T130" s="145" t="str">
        <f>IF(SP_NORTE!V133="","*",SP_NORTE!V133)</f>
        <v>Execução de solda - Condicionado à temperatura</v>
      </c>
      <c r="U130" s="136" t="str">
        <f ca="1">_xlfn.XLOOKUP(G130&amp;$U$2,BS_CONTROLE[CHAVE],BS_CONTROLE[Quantidade_11],"-")</f>
        <v>-</v>
      </c>
      <c r="V130" s="136" t="str">
        <f ca="1">_xlfn.XLOOKUP(G130&amp;$V$2,BS_CONTROLE[CHAVE],BS_CONTROLE[Quantidade_11],"-")</f>
        <v>-</v>
      </c>
      <c r="W130" s="136" t="str">
        <f ca="1">_xlfn.XLOOKUP(G130&amp;$W$2,BS_CONTROLE[CHAVE],BS_CONTROLE[Quantidade_11],"-")</f>
        <v>-</v>
      </c>
    </row>
    <row r="131" spans="1:23" hidden="1">
      <c r="A131" s="146" t="str">
        <f>IF(SP_NORTE!X134="","*",SP_NORTE!X134)</f>
        <v>*</v>
      </c>
      <c r="B131" s="146" t="str">
        <f>IF(SP_NORTE!W134="","*",SP_NORTE!W134)</f>
        <v>*</v>
      </c>
      <c r="C131" s="146" t="str">
        <f>IF(SP_NORTE!Y134="","*",SP_NORTE!Y134)</f>
        <v>*</v>
      </c>
      <c r="D131" s="138" t="str">
        <f>IF(SP_NORTE!R134="","*",SP_NORTE!R134)</f>
        <v>-</v>
      </c>
      <c r="E131" s="138" t="str">
        <f>IF(SP_NORTE!S134="","*",SP_NORTE!S134)</f>
        <v>-</v>
      </c>
      <c r="F131" s="145" t="str">
        <f>IF(SP_NORTE!B134="","*",SP_NORTE!B134)</f>
        <v>*</v>
      </c>
      <c r="G131" s="145" t="str">
        <f>IF(SP_NORTE!D134="","*",SP_NORTE!D134)</f>
        <v>*</v>
      </c>
      <c r="H131" s="145" t="str">
        <f>IF(SP_NORTE!E134="","*",SP_NORTE!E134)</f>
        <v>*</v>
      </c>
      <c r="I131" s="145" t="str">
        <f>IF(SP_NORTE!G134="","*",SP_NORTE!G134)</f>
        <v>*</v>
      </c>
      <c r="J131" s="145" t="str">
        <f>IF(SP_NORTE!H134="","*",SP_NORTE!H134)</f>
        <v>*</v>
      </c>
      <c r="K131" s="138" t="str">
        <f>IF(SP_NORTE!L134="","*",SP_NORTE!L134)</f>
        <v>-</v>
      </c>
      <c r="L131" s="138" t="str">
        <f>IF(SP_NORTE!M134="","*",SP_NORTE!M134)</f>
        <v>-</v>
      </c>
      <c r="M131" s="139" t="str">
        <f>IF(SP_NORTE!I134="","*",SP_NORTE!I134)</f>
        <v>*</v>
      </c>
      <c r="N131" s="144" t="str">
        <f>IF(SP_NORTE!J134="","*",SP_NORTE!J134)</f>
        <v>*</v>
      </c>
      <c r="O131" s="144" t="str">
        <f>IF(SP_NORTE!K134="","*",SP_NORTE!K134)</f>
        <v>*</v>
      </c>
      <c r="P131" s="143" t="str">
        <f>IF(SP_NORTE!N134="","*",SP_NORTE!N134)</f>
        <v>*</v>
      </c>
      <c r="Q131" s="143" t="str">
        <f>IF(SP_NORTE!O134="","*",SP_NORTE!O134)</f>
        <v>*</v>
      </c>
      <c r="R131" s="145" t="str">
        <f>IF(SP_NORTE!P134="","*",CONCATENATE(SP_NORTE!P134," ",SP_NORTE!Q134))</f>
        <v>*</v>
      </c>
      <c r="S131" s="145" t="str">
        <f>IF(SP_NORTE!U134="","*",SP_NORTE!U134)</f>
        <v>*</v>
      </c>
      <c r="T131" s="145" t="str">
        <f>IF(SP_NORTE!V134="","*",SP_NORTE!V134)</f>
        <v>*</v>
      </c>
      <c r="U131" s="136" t="str">
        <f ca="1">_xlfn.XLOOKUP(G131&amp;$U$2,BS_CONTROLE[CHAVE],BS_CONTROLE[Quantidade_11],"-")</f>
        <v>-</v>
      </c>
      <c r="V131" s="136" t="str">
        <f ca="1">_xlfn.XLOOKUP(G131&amp;$V$2,BS_CONTROLE[CHAVE],BS_CONTROLE[Quantidade_11],"-")</f>
        <v>-</v>
      </c>
      <c r="W131" s="136" t="str">
        <f ca="1">_xlfn.XLOOKUP(G131&amp;$W$2,BS_CONTROLE[CHAVE],BS_CONTROLE[Quantidade_11],"-")</f>
        <v>-</v>
      </c>
    </row>
    <row r="132" spans="1:23" hidden="1">
      <c r="A132" s="146" t="str">
        <f>IF(SP_NORTE!X135="","*",SP_NORTE!X135)</f>
        <v>SIM</v>
      </c>
      <c r="B132" s="146" t="str">
        <f>IF(SP_NORTE!W135="","*",SP_NORTE!W135)</f>
        <v>Contrato</v>
      </c>
      <c r="C132" s="146" t="str">
        <f>IF(SP_NORTE!Y135="","*",SP_NORTE!Y135)</f>
        <v>*</v>
      </c>
      <c r="D132" s="138" t="str">
        <f>IF(SP_NORTE!R135="","*",SP_NORTE!R135)</f>
        <v>SP NORTE</v>
      </c>
      <c r="E132" s="138" t="str">
        <f>IF(SP_NORTE!S135="","*",SP_NORTE!S135)</f>
        <v>ZCZ-ZTI</v>
      </c>
      <c r="F132" s="145">
        <f>IF(SP_NORTE!B135="","*",SP_NORTE!B135)</f>
        <v>46063</v>
      </c>
      <c r="G132" s="145" t="str">
        <f>IF(SP_NORTE!D135="","*",SP_NORTE!D135)</f>
        <v>MOD SPN</v>
      </c>
      <c r="H132" s="145" t="str">
        <f>IF(SP_NORTE!E135="","*",SP_NORTE!E135)</f>
        <v>BLOCO</v>
      </c>
      <c r="I132" s="145" t="str">
        <f>IF(SP_NORTE!G135="","*",SP_NORTE!G135)</f>
        <v>-</v>
      </c>
      <c r="J132" s="145" t="str">
        <f>IF(SP_NORTE!H135="","*",SP_NORTE!H135)</f>
        <v>-</v>
      </c>
      <c r="K132" s="138" t="str">
        <f>IF(SP_NORTE!L135="","*",SP_NORTE!L135)</f>
        <v>ZMA-ZDG</v>
      </c>
      <c r="L132" s="138" t="str">
        <f>IF(SP_NORTE!M135="","*",SP_NORTE!M135)</f>
        <v>K47ZDG/ZMAK47</v>
      </c>
      <c r="M132" s="139">
        <f>IF(SP_NORTE!I135="","*",SP_NORTE!I135)</f>
        <v>73</v>
      </c>
      <c r="N132" s="144">
        <f>IF(SP_NORTE!J135="","*",SP_NORTE!J135)</f>
        <v>52</v>
      </c>
      <c r="O132" s="144">
        <f>IF(SP_NORTE!K135="","*",SP_NORTE!K135)</f>
        <v>43.1</v>
      </c>
      <c r="P132" s="143">
        <f>IF(SP_NORTE!N135="","*",SP_NORTE!N135)</f>
        <v>0.35416666666666669</v>
      </c>
      <c r="Q132" s="143">
        <f>IF(SP_NORTE!O135="","*",SP_NORTE!O135)</f>
        <v>0.16666666666666666</v>
      </c>
      <c r="R132" s="145" t="str">
        <f>IF(SP_NORTE!P135="","*",CONCATENATE(SP_NORTE!P135," ",SP_NORTE!Q135))</f>
        <v>1 BINÁRIO</v>
      </c>
      <c r="S132" s="145" t="str">
        <f>IF(SP_NORTE!U135="","*",SP_NORTE!U135)</f>
        <v>Luiz Granado</v>
      </c>
      <c r="T132" s="145" t="str">
        <f>IF(SP_NORTE!V135="","*",SP_NORTE!V135)</f>
        <v xml:space="preserve">Intervalo modernização </v>
      </c>
      <c r="U132" s="136" t="str">
        <f ca="1">_xlfn.XLOOKUP(G132&amp;$U$2,BS_CONTROLE[CHAVE],BS_CONTROLE[Quantidade_11],"-")</f>
        <v>-</v>
      </c>
      <c r="V132" s="136" t="str">
        <f ca="1">_xlfn.XLOOKUP(G132&amp;$V$2,BS_CONTROLE[CHAVE],BS_CONTROLE[Quantidade_11],"-")</f>
        <v>-</v>
      </c>
      <c r="W132" s="136" t="str">
        <f ca="1">_xlfn.XLOOKUP(G132&amp;$W$2,BS_CONTROLE[CHAVE],BS_CONTROLE[Quantidade_11],"-")</f>
        <v>-</v>
      </c>
    </row>
    <row r="133" spans="1:23" hidden="1">
      <c r="A133" s="146" t="str">
        <f>IF(SP_NORTE!X136="","*",SP_NORTE!X136)</f>
        <v>SIM</v>
      </c>
      <c r="B133" s="146" t="str">
        <f>IF(SP_NORTE!W136="","*",SP_NORTE!W136)</f>
        <v>Contrato</v>
      </c>
      <c r="C133" s="146" t="str">
        <f>IF(SP_NORTE!Y136="","*",SP_NORTE!Y136)</f>
        <v>*</v>
      </c>
      <c r="D133" s="138" t="str">
        <f>IF(SP_NORTE!R136="","*",SP_NORTE!R136)</f>
        <v>SP NORTE</v>
      </c>
      <c r="E133" s="138" t="str">
        <f>IF(SP_NORTE!S136="","*",SP_NORTE!S136)</f>
        <v>ZCZ-ZTI</v>
      </c>
      <c r="F133" s="145">
        <f>IF(SP_NORTE!B136="","*",SP_NORTE!B136)</f>
        <v>46063</v>
      </c>
      <c r="G133" s="145" t="str">
        <f>IF(SP_NORTE!D136="","*",SP_NORTE!D136)</f>
        <v>V40</v>
      </c>
      <c r="H133" s="145" t="str">
        <f>IF(SP_NORTE!E136="","*",SP_NORTE!E136)</f>
        <v>MODERNIZAÇÃO - SOCADORA</v>
      </c>
      <c r="I133" s="145" t="str">
        <f>IF(SP_NORTE!G136="","*",SP_NORTE!G136)</f>
        <v>K58K592</v>
      </c>
      <c r="J133" s="145" t="str">
        <f>IF(SP_NORTE!H136="","*",SP_NORTE!H136)</f>
        <v>K58K592</v>
      </c>
      <c r="K133" s="138" t="str">
        <f>IF(SP_NORTE!L136="","*",SP_NORTE!L136)</f>
        <v>ZMA-ZDG</v>
      </c>
      <c r="L133" s="138" t="str">
        <f>IF(SP_NORTE!M136="","*",SP_NORTE!M136)</f>
        <v>K47ZDG/ZMAK47</v>
      </c>
      <c r="M133" s="139">
        <f>IF(SP_NORTE!I136="","*",SP_NORTE!I136)</f>
        <v>73</v>
      </c>
      <c r="N133" s="144">
        <f>IF(SP_NORTE!J136="","*",SP_NORTE!J136)</f>
        <v>52</v>
      </c>
      <c r="O133" s="144">
        <f>IF(SP_NORTE!K136="","*",SP_NORTE!K136)</f>
        <v>43.1</v>
      </c>
      <c r="P133" s="143">
        <f>IF(SP_NORTE!N136="","*",SP_NORTE!N136)</f>
        <v>0.33333333333333331</v>
      </c>
      <c r="Q133" s="143">
        <f>IF(SP_NORTE!O136="","*",SP_NORTE!O136)</f>
        <v>6.9444444444444447E-4</v>
      </c>
      <c r="R133" s="145" t="str">
        <f>IF(SP_NORTE!P136="","*",CONCATENATE(SP_NORTE!P136," ",SP_NORTE!Q136))</f>
        <v>3584 M</v>
      </c>
      <c r="S133" s="145" t="str">
        <f>IF(SP_NORTE!U136="","*",SP_NORTE!U136)</f>
        <v>Antonioni</v>
      </c>
      <c r="T133" s="145" t="str">
        <f>IF(SP_NORTE!V136="","*",SP_NORTE!V136)</f>
        <v>Socaria mecanizada</v>
      </c>
      <c r="U133" s="136">
        <f ca="1">_xlfn.XLOOKUP(G133&amp;$U$2,BS_CONTROLE[CHAVE],BS_CONTROLE[Quantidade_11],"-")</f>
        <v>0</v>
      </c>
      <c r="V133" s="136">
        <f ca="1">_xlfn.XLOOKUP(G133&amp;$V$2,BS_CONTROLE[CHAVE],BS_CONTROLE[Quantidade_11],"-")</f>
        <v>1070</v>
      </c>
      <c r="W133" s="136">
        <f ca="1">_xlfn.XLOOKUP(G133&amp;$W$2,BS_CONTROLE[CHAVE],BS_CONTROLE[Quantidade_11],"-")</f>
        <v>0</v>
      </c>
    </row>
    <row r="134" spans="1:23" hidden="1">
      <c r="A134" s="146" t="str">
        <f>IF(SP_NORTE!X137="","*",SP_NORTE!X137)</f>
        <v>*</v>
      </c>
      <c r="B134" s="146" t="str">
        <f>IF(SP_NORTE!W137="","*",SP_NORTE!W137)</f>
        <v>*</v>
      </c>
      <c r="C134" s="146" t="str">
        <f>IF(SP_NORTE!Y137="","*",SP_NORTE!Y137)</f>
        <v>*</v>
      </c>
      <c r="D134" s="138" t="str">
        <f>IF(SP_NORTE!R137="","*",SP_NORTE!R137)</f>
        <v>-</v>
      </c>
      <c r="E134" s="138" t="str">
        <f>IF(SP_NORTE!S137="","*",SP_NORTE!S137)</f>
        <v>-</v>
      </c>
      <c r="F134" s="145" t="str">
        <f>IF(SP_NORTE!B137="","*",SP_NORTE!B137)</f>
        <v>*</v>
      </c>
      <c r="G134" s="145" t="str">
        <f>IF(SP_NORTE!D137="","*",SP_NORTE!D137)</f>
        <v>*</v>
      </c>
      <c r="H134" s="145" t="str">
        <f>IF(SP_NORTE!E137="","*",SP_NORTE!E137)</f>
        <v>*</v>
      </c>
      <c r="I134" s="145" t="str">
        <f>IF(SP_NORTE!G137="","*",SP_NORTE!G137)</f>
        <v>*</v>
      </c>
      <c r="J134" s="145" t="str">
        <f>IF(SP_NORTE!H137="","*",SP_NORTE!H137)</f>
        <v>*</v>
      </c>
      <c r="K134" s="138" t="str">
        <f>IF(SP_NORTE!L137="","*",SP_NORTE!L137)</f>
        <v>-</v>
      </c>
      <c r="L134" s="138" t="str">
        <f>IF(SP_NORTE!M137="","*",SP_NORTE!M137)</f>
        <v>-</v>
      </c>
      <c r="M134" s="139" t="str">
        <f>IF(SP_NORTE!I137="","*",SP_NORTE!I137)</f>
        <v>*</v>
      </c>
      <c r="N134" s="144" t="str">
        <f>IF(SP_NORTE!J137="","*",SP_NORTE!J137)</f>
        <v>*</v>
      </c>
      <c r="O134" s="144" t="str">
        <f>IF(SP_NORTE!K137="","*",SP_NORTE!K137)</f>
        <v>*</v>
      </c>
      <c r="P134" s="143" t="str">
        <f>IF(SP_NORTE!N137="","*",SP_NORTE!N137)</f>
        <v>*</v>
      </c>
      <c r="Q134" s="143" t="str">
        <f>IF(SP_NORTE!O137="","*",SP_NORTE!O137)</f>
        <v>*</v>
      </c>
      <c r="R134" s="145" t="str">
        <f>IF(SP_NORTE!P137="","*",CONCATENATE(SP_NORTE!P137," ",SP_NORTE!Q137))</f>
        <v>*</v>
      </c>
      <c r="S134" s="145" t="str">
        <f>IF(SP_NORTE!U137="","*",SP_NORTE!U137)</f>
        <v>*</v>
      </c>
      <c r="T134" s="145" t="str">
        <f>IF(SP_NORTE!V137="","*",SP_NORTE!V137)</f>
        <v>*</v>
      </c>
      <c r="U134" s="136" t="str">
        <f ca="1">_xlfn.XLOOKUP(G134&amp;$U$2,BS_CONTROLE[CHAVE],BS_CONTROLE[Quantidade_11],"-")</f>
        <v>-</v>
      </c>
      <c r="V134" s="136" t="str">
        <f ca="1">_xlfn.XLOOKUP(G134&amp;$V$2,BS_CONTROLE[CHAVE],BS_CONTROLE[Quantidade_11],"-")</f>
        <v>-</v>
      </c>
      <c r="W134" s="136" t="str">
        <f ca="1">_xlfn.XLOOKUP(G134&amp;$W$2,BS_CONTROLE[CHAVE],BS_CONTROLE[Quantidade_11],"-")</f>
        <v>-</v>
      </c>
    </row>
    <row r="135" spans="1:23" hidden="1">
      <c r="A135" s="146" t="str">
        <f>IF(SP_NORTE!X138="","*",SP_NORTE!X138)</f>
        <v>OPORTUNIDADE</v>
      </c>
      <c r="B135" s="146" t="str">
        <f>IF(SP_NORTE!W138="","*",SP_NORTE!W138)</f>
        <v>Oportunidade</v>
      </c>
      <c r="C135" s="146" t="str">
        <f>IF(SP_NORTE!Y138="","*",SP_NORTE!Y138)</f>
        <v>*</v>
      </c>
      <c r="D135" s="138" t="str">
        <f>IF(SP_NORTE!R138="","*",SP_NORTE!R138)</f>
        <v>SP NORTE</v>
      </c>
      <c r="E135" s="138" t="str">
        <f>IF(SP_NORTE!S138="","*",SP_NORTE!S138)</f>
        <v>ZCZ-ZTI</v>
      </c>
      <c r="F135" s="145">
        <f>IF(SP_NORTE!B138="","*",SP_NORTE!B138)</f>
        <v>46063</v>
      </c>
      <c r="G135" s="145" t="str">
        <f>IF(SP_NORTE!D138="","*",SP_NORTE!D138)</f>
        <v>W92</v>
      </c>
      <c r="H135" s="145" t="str">
        <f>IF(SP_NORTE!E138="","*",SP_NORTE!E138)</f>
        <v>PDM - DESCARGA - DORMENTE</v>
      </c>
      <c r="I135" s="145" t="str">
        <f>IF(SP_NORTE!G138="","*",SP_NORTE!G138)</f>
        <v>ZMA2</v>
      </c>
      <c r="J135" s="145" t="str">
        <f>IF(SP_NORTE!H138="","*",SP_NORTE!H138)</f>
        <v>ZMA2</v>
      </c>
      <c r="K135" s="138" t="str">
        <f>IF(SP_NORTE!L138="","*",SP_NORTE!L138)</f>
        <v>ZDZ-ZMA</v>
      </c>
      <c r="L135" s="138" t="str">
        <f>IF(SP_NORTE!M138="","*",SP_NORTE!M138)</f>
        <v>K30K36</v>
      </c>
      <c r="M135" s="139">
        <f>IF(SP_NORTE!I138="","*",SP_NORTE!I138)</f>
        <v>73</v>
      </c>
      <c r="N135" s="144">
        <f>IF(SP_NORTE!J138="","*",SP_NORTE!J138)</f>
        <v>34</v>
      </c>
      <c r="O135" s="144">
        <f>IF(SP_NORTE!K138="","*",SP_NORTE!K138)</f>
        <v>17</v>
      </c>
      <c r="P135" s="143">
        <f>IF(SP_NORTE!N138="","*",SP_NORTE!N138)</f>
        <v>0.375</v>
      </c>
      <c r="Q135" s="143">
        <f>IF(SP_NORTE!O138="","*",SP_NORTE!O138)</f>
        <v>4.1666666666666664E-2</v>
      </c>
      <c r="R135" s="145" t="str">
        <f>IF(SP_NORTE!P138="","*",CONCATENATE(SP_NORTE!P138," ",SP_NORTE!Q138))</f>
        <v>1000 Nº DE DORMENTES</v>
      </c>
      <c r="S135" s="145" t="str">
        <f>IF(SP_NORTE!U138="","*",SP_NORTE!U138)</f>
        <v>Carlos Eduardo</v>
      </c>
      <c r="T135" s="145" t="str">
        <f>IF(SP_NORTE!V138="","*",SP_NORTE!V138)</f>
        <v>Descarga de dormentes km 17+000 ao km 12+000 em K14K18 600 dor. 01h30 + descarga no km 34+000 400 dor. K30K36 01:30</v>
      </c>
      <c r="U135" s="136" t="str">
        <f ca="1">_xlfn.XLOOKUP(G135&amp;$U$2,BS_CONTROLE[CHAVE],BS_CONTROLE[Quantidade_11],"-")</f>
        <v>-</v>
      </c>
      <c r="V135" s="136" t="str">
        <f ca="1">_xlfn.XLOOKUP(G135&amp;$V$2,BS_CONTROLE[CHAVE],BS_CONTROLE[Quantidade_11],"-")</f>
        <v>-</v>
      </c>
      <c r="W135" s="136" t="str">
        <f ca="1">_xlfn.XLOOKUP(G135&amp;$W$2,BS_CONTROLE[CHAVE],BS_CONTROLE[Quantidade_11],"-")</f>
        <v>-</v>
      </c>
    </row>
    <row r="136" spans="1:23" hidden="1">
      <c r="A136" s="146" t="str">
        <f>IF(SP_NORTE!X139="","*",SP_NORTE!X139)</f>
        <v>OPORTUNIDADE</v>
      </c>
      <c r="B136" s="146" t="str">
        <f>IF(SP_NORTE!W139="","*",SP_NORTE!W139)</f>
        <v>Oportunidade</v>
      </c>
      <c r="C136" s="146" t="str">
        <f>IF(SP_NORTE!Y139="","*",SP_NORTE!Y139)</f>
        <v>*</v>
      </c>
      <c r="D136" s="138" t="str">
        <f>IF(SP_NORTE!R139="","*",SP_NORTE!R139)</f>
        <v>SP NORTE</v>
      </c>
      <c r="E136" s="138" t="str">
        <f>IF(SP_NORTE!S139="","*",SP_NORTE!S139)</f>
        <v>ZCZ-ZTI</v>
      </c>
      <c r="F136" s="145">
        <f>IF(SP_NORTE!B139="","*",SP_NORTE!B139)</f>
        <v>46063</v>
      </c>
      <c r="G136" s="145" t="str">
        <f>IF(SP_NORTE!D139="","*",SP_NORTE!D139)</f>
        <v>ANTONIO (TF-681)</v>
      </c>
      <c r="H136" s="145" t="str">
        <f>IF(SP_NORTE!E139="","*",SP_NORTE!E139)</f>
        <v>PDM - SOLDA</v>
      </c>
      <c r="I136" s="145" t="str">
        <f>IF(SP_NORTE!G139="","*",SP_NORTE!G139)</f>
        <v>-</v>
      </c>
      <c r="J136" s="145" t="str">
        <f>IF(SP_NORTE!H139="","*",SP_NORTE!H139)</f>
        <v>-</v>
      </c>
      <c r="K136" s="138" t="str">
        <f>IF(SP_NORTE!L139="","*",SP_NORTE!L139)</f>
        <v>ZZR-ZDZ</v>
      </c>
      <c r="L136" s="138" t="str">
        <f>IF(SP_NORTE!M139="","*",SP_NORTE!M139)</f>
        <v>K14K18</v>
      </c>
      <c r="M136" s="139">
        <f>IF(SP_NORTE!I139="","*",SP_NORTE!I139)</f>
        <v>73</v>
      </c>
      <c r="N136" s="144">
        <f>IF(SP_NORTE!J139="","*",SP_NORTE!J139)</f>
        <v>16</v>
      </c>
      <c r="O136" s="144" t="str">
        <f>IF(SP_NORTE!K139="","*",SP_NORTE!K139)</f>
        <v>-</v>
      </c>
      <c r="P136" s="143">
        <f>IF(SP_NORTE!N139="","*",SP_NORTE!N139)</f>
        <v>0.375</v>
      </c>
      <c r="Q136" s="143">
        <f>IF(SP_NORTE!O139="","*",SP_NORTE!O139)</f>
        <v>6.25E-2</v>
      </c>
      <c r="R136" s="145" t="str">
        <f>IF(SP_NORTE!P139="","*",CONCATENATE(SP_NORTE!P139," ",SP_NORTE!Q139))</f>
        <v>1 Nº DE SOLDA</v>
      </c>
      <c r="S136" s="145" t="str">
        <f>IF(SP_NORTE!U139="","*",SP_NORTE!U139)</f>
        <v xml:space="preserve">Antonio  </v>
      </c>
      <c r="T136" s="145" t="str">
        <f>IF(SP_NORTE!V139="","*",SP_NORTE!V139)</f>
        <v>Execução de solda - Condicionado à temperatura</v>
      </c>
      <c r="U136" s="136">
        <f ca="1">_xlfn.XLOOKUP(G136&amp;$U$2,BS_CONTROLE[CHAVE],BS_CONTROLE[Quantidade_11],"-")</f>
        <v>0</v>
      </c>
      <c r="V136" s="136" t="str">
        <f ca="1">_xlfn.XLOOKUP(G136&amp;$V$2,BS_CONTROLE[CHAVE],BS_CONTROLE[Quantidade_11],"-")</f>
        <v>-</v>
      </c>
      <c r="W136" s="136">
        <f ca="1">_xlfn.XLOOKUP(G136&amp;$W$2,BS_CONTROLE[CHAVE],BS_CONTROLE[Quantidade_11],"-")</f>
        <v>0</v>
      </c>
    </row>
    <row r="137" spans="1:23" hidden="1">
      <c r="A137" s="146" t="str">
        <f>IF(SP_NORTE!X140="","*",SP_NORTE!X140)</f>
        <v>*</v>
      </c>
      <c r="B137" s="146" t="str">
        <f>IF(SP_NORTE!W140="","*",SP_NORTE!W140)</f>
        <v>*</v>
      </c>
      <c r="C137" s="146" t="str">
        <f>IF(SP_NORTE!Y140="","*",SP_NORTE!Y140)</f>
        <v>*</v>
      </c>
      <c r="D137" s="138" t="str">
        <f>IF(SP_NORTE!R140="","*",SP_NORTE!R140)</f>
        <v>-</v>
      </c>
      <c r="E137" s="138" t="str">
        <f>IF(SP_NORTE!S140="","*",SP_NORTE!S140)</f>
        <v>-</v>
      </c>
      <c r="F137" s="145" t="str">
        <f>IF(SP_NORTE!B140="","*",SP_NORTE!B140)</f>
        <v>*</v>
      </c>
      <c r="G137" s="145" t="str">
        <f>IF(SP_NORTE!D140="","*",SP_NORTE!D140)</f>
        <v>*</v>
      </c>
      <c r="H137" s="145" t="str">
        <f>IF(SP_NORTE!E140="","*",SP_NORTE!E140)</f>
        <v>*</v>
      </c>
      <c r="I137" s="145" t="str">
        <f>IF(SP_NORTE!G140="","*",SP_NORTE!G140)</f>
        <v>*</v>
      </c>
      <c r="J137" s="145" t="str">
        <f>IF(SP_NORTE!H140="","*",SP_NORTE!H140)</f>
        <v>*</v>
      </c>
      <c r="K137" s="138" t="str">
        <f>IF(SP_NORTE!L140="","*",SP_NORTE!L140)</f>
        <v>-</v>
      </c>
      <c r="L137" s="138" t="str">
        <f>IF(SP_NORTE!M140="","*",SP_NORTE!M140)</f>
        <v>-</v>
      </c>
      <c r="M137" s="139" t="str">
        <f>IF(SP_NORTE!I140="","*",SP_NORTE!I140)</f>
        <v>*</v>
      </c>
      <c r="N137" s="144" t="str">
        <f>IF(SP_NORTE!J140="","*",SP_NORTE!J140)</f>
        <v>*</v>
      </c>
      <c r="O137" s="144" t="str">
        <f>IF(SP_NORTE!K140="","*",SP_NORTE!K140)</f>
        <v>*</v>
      </c>
      <c r="P137" s="143" t="str">
        <f>IF(SP_NORTE!N140="","*",SP_NORTE!N140)</f>
        <v>*</v>
      </c>
      <c r="Q137" s="143" t="str">
        <f>IF(SP_NORTE!O140="","*",SP_NORTE!O140)</f>
        <v>*</v>
      </c>
      <c r="R137" s="145" t="str">
        <f>IF(SP_NORTE!P140="","*",CONCATENATE(SP_NORTE!P140," ",SP_NORTE!Q140))</f>
        <v>*</v>
      </c>
      <c r="S137" s="145" t="str">
        <f>IF(SP_NORTE!U140="","*",SP_NORTE!U140)</f>
        <v>*</v>
      </c>
      <c r="T137" s="145" t="str">
        <f>IF(SP_NORTE!V140="","*",SP_NORTE!V140)</f>
        <v>*</v>
      </c>
      <c r="U137" s="136" t="str">
        <f ca="1">_xlfn.XLOOKUP(G137&amp;$U$2,BS_CONTROLE[CHAVE],BS_CONTROLE[Quantidade_11],"-")</f>
        <v>-</v>
      </c>
      <c r="V137" s="136" t="str">
        <f ca="1">_xlfn.XLOOKUP(G137&amp;$V$2,BS_CONTROLE[CHAVE],BS_CONTROLE[Quantidade_11],"-")</f>
        <v>-</v>
      </c>
      <c r="W137" s="136" t="str">
        <f ca="1">_xlfn.XLOOKUP(G137&amp;$W$2,BS_CONTROLE[CHAVE],BS_CONTROLE[Quantidade_11],"-")</f>
        <v>-</v>
      </c>
    </row>
    <row r="138" spans="1:23" hidden="1">
      <c r="A138" s="146" t="str">
        <f>IF(SP_NORTE!X141="","*",SP_NORTE!X141)</f>
        <v>OPORTUNIDADE</v>
      </c>
      <c r="B138" s="146" t="str">
        <f>IF(SP_NORTE!W141="","*",SP_NORTE!W141)</f>
        <v>Oportunidade</v>
      </c>
      <c r="C138" s="146" t="str">
        <f>IF(SP_NORTE!Y141="","*",SP_NORTE!Y141)</f>
        <v>*</v>
      </c>
      <c r="D138" s="138" t="str">
        <f>IF(SP_NORTE!R141="","*",SP_NORTE!R141)</f>
        <v>SP NORTE</v>
      </c>
      <c r="E138" s="138" t="str">
        <f>IF(SP_NORTE!S141="","*",SP_NORTE!S141)</f>
        <v>ZRX-ZTI</v>
      </c>
      <c r="F138" s="145">
        <f>IF(SP_NORTE!B141="","*",SP_NORTE!B141)</f>
        <v>46063</v>
      </c>
      <c r="G138" s="145" t="str">
        <f>IF(SP_NORTE!D141="","*",SP_NORTE!D141)</f>
        <v>PEDRO (TP-696)</v>
      </c>
      <c r="H138" s="145" t="str">
        <f>IF(SP_NORTE!E141="","*",SP_NORTE!E141)</f>
        <v>PDM - SOLDA</v>
      </c>
      <c r="I138" s="145" t="str">
        <f>IF(SP_NORTE!G141="","*",SP_NORTE!G141)</f>
        <v>-</v>
      </c>
      <c r="J138" s="145" t="str">
        <f>IF(SP_NORTE!H141="","*",SP_NORTE!H141)</f>
        <v>-</v>
      </c>
      <c r="K138" s="138" t="str">
        <f>IF(SP_NORTE!L141="","*",SP_NORTE!L141)</f>
        <v>ZOX</v>
      </c>
      <c r="L138" s="138" t="str">
        <f>IF(SP_NORTE!M141="","*",SP_NORTE!M141)</f>
        <v>ZOX1</v>
      </c>
      <c r="M138" s="139">
        <f>IF(SP_NORTE!I141="","*",SP_NORTE!I141)</f>
        <v>70</v>
      </c>
      <c r="N138" s="144">
        <f>IF(SP_NORTE!J141="","*",SP_NORTE!J141)</f>
        <v>157.6</v>
      </c>
      <c r="O138" s="144" t="str">
        <f>IF(SP_NORTE!K141="","*",SP_NORTE!K141)</f>
        <v>-</v>
      </c>
      <c r="P138" s="143">
        <f>IF(SP_NORTE!N141="","*",SP_NORTE!N141)</f>
        <v>0.375</v>
      </c>
      <c r="Q138" s="143">
        <f>IF(SP_NORTE!O141="","*",SP_NORTE!O141)</f>
        <v>6.25E-2</v>
      </c>
      <c r="R138" s="145" t="str">
        <f>IF(SP_NORTE!P141="","*",CONCATENATE(SP_NORTE!P141," ",SP_NORTE!Q141))</f>
        <v>1 Nº DE SOLDA</v>
      </c>
      <c r="S138" s="145" t="str">
        <f>IF(SP_NORTE!U141="","*",SP_NORTE!U141)</f>
        <v>Pedro</v>
      </c>
      <c r="T138" s="145" t="str">
        <f>IF(SP_NORTE!V141="","*",SP_NORTE!V141)</f>
        <v>Execução de solda - Condicionado à temperatura</v>
      </c>
      <c r="U138" s="136">
        <f ca="1">_xlfn.XLOOKUP(G138&amp;$U$2,BS_CONTROLE[CHAVE],BS_CONTROLE[Quantidade_11],"-")</f>
        <v>0</v>
      </c>
      <c r="V138" s="136" t="str">
        <f ca="1">_xlfn.XLOOKUP(G138&amp;$V$2,BS_CONTROLE[CHAVE],BS_CONTROLE[Quantidade_11],"-")</f>
        <v>-</v>
      </c>
      <c r="W138" s="136">
        <f ca="1">_xlfn.XLOOKUP(G138&amp;$W$2,BS_CONTROLE[CHAVE],BS_CONTROLE[Quantidade_11],"-")</f>
        <v>1</v>
      </c>
    </row>
    <row r="139" spans="1:23" hidden="1">
      <c r="A139" s="146" t="str">
        <f>IF(SP_NORTE!X142="","*",SP_NORTE!X142)</f>
        <v>SIM</v>
      </c>
      <c r="B139" s="146" t="str">
        <f>IF(SP_NORTE!W142="","*",SP_NORTE!W142)</f>
        <v>Contrato</v>
      </c>
      <c r="C139" s="146" t="str">
        <f>IF(SP_NORTE!Y142="","*",SP_NORTE!Y142)</f>
        <v>*</v>
      </c>
      <c r="D139" s="138" t="str">
        <f>IF(SP_NORTE!R142="","*",SP_NORTE!R142)</f>
        <v>SP NORTE</v>
      </c>
      <c r="E139" s="138" t="str">
        <f>IF(SP_NORTE!S142="","*",SP_NORTE!S142)</f>
        <v>ZRX-ZTI</v>
      </c>
      <c r="F139" s="145">
        <f>IF(SP_NORTE!B142="","*",SP_NORTE!B142)</f>
        <v>46063</v>
      </c>
      <c r="G139" s="145" t="str">
        <f>IF(SP_NORTE!D142="","*",SP_NORTE!D142)</f>
        <v>V83</v>
      </c>
      <c r="H139" s="145" t="str">
        <f>IF(SP_NORTE!E142="","*",SP_NORTE!E142)</f>
        <v>MECANIZAÇÃO - SOCADORA</v>
      </c>
      <c r="I139" s="145" t="str">
        <f>IF(SP_NORTE!G142="","*",SP_NORTE!G142)</f>
        <v>ZIQ2</v>
      </c>
      <c r="J139" s="145" t="str">
        <f>IF(SP_NORTE!H142="","*",SP_NORTE!H142)</f>
        <v>ZIQ2</v>
      </c>
      <c r="K139" s="138" t="str">
        <f>IF(SP_NORTE!L142="","*",SP_NORTE!L142)</f>
        <v>ZRQ-ZQX</v>
      </c>
      <c r="L139" s="138" t="str">
        <f>IF(SP_NORTE!M142="","*",SP_NORTE!M142)</f>
        <v>139ZQX1</v>
      </c>
      <c r="M139" s="139">
        <f>IF(SP_NORTE!I142="","*",SP_NORTE!I142)</f>
        <v>70</v>
      </c>
      <c r="N139" s="144">
        <f>IF(SP_NORTE!J142="","*",SP_NORTE!J142)</f>
        <v>139.19999999999999</v>
      </c>
      <c r="O139" s="144">
        <f>IF(SP_NORTE!K142="","*",SP_NORTE!K142)</f>
        <v>135</v>
      </c>
      <c r="P139" s="143">
        <f>IF(SP_NORTE!N142="","*",SP_NORTE!N142)</f>
        <v>0.35416666666666669</v>
      </c>
      <c r="Q139" s="143">
        <f>IF(SP_NORTE!O142="","*",SP_NORTE!O142)</f>
        <v>0.16666666666666666</v>
      </c>
      <c r="R139" s="145" t="str">
        <f>IF(SP_NORTE!P142="","*",CONCATENATE(SP_NORTE!P142," ",SP_NORTE!Q142))</f>
        <v>960 M</v>
      </c>
      <c r="S139" s="145" t="str">
        <f>IF(SP_NORTE!U142="","*",SP_NORTE!U142)</f>
        <v>Antonioni</v>
      </c>
      <c r="T139" s="145" t="str">
        <f>IF(SP_NORTE!V142="","*",SP_NORTE!V142)</f>
        <v>Socaria mecanizada</v>
      </c>
      <c r="U139" s="136">
        <f ca="1">_xlfn.XLOOKUP(G139&amp;$U$2,BS_CONTROLE[CHAVE],BS_CONTROLE[Quantidade_11],"-")</f>
        <v>500</v>
      </c>
      <c r="V139" s="136">
        <f ca="1">_xlfn.XLOOKUP(G139&amp;$V$2,BS_CONTROLE[CHAVE],BS_CONTROLE[Quantidade_11],"-")</f>
        <v>800</v>
      </c>
      <c r="W139" s="136">
        <f ca="1">_xlfn.XLOOKUP(G139&amp;$W$2,BS_CONTROLE[CHAVE],BS_CONTROLE[Quantidade_11],"-")</f>
        <v>0</v>
      </c>
    </row>
    <row r="140" spans="1:23" hidden="1">
      <c r="A140" s="146" t="str">
        <f>IF(SP_NORTE!X143="","*",SP_NORTE!X143)</f>
        <v>*</v>
      </c>
      <c r="B140" s="146" t="str">
        <f>IF(SP_NORTE!W143="","*",SP_NORTE!W143)</f>
        <v>*</v>
      </c>
      <c r="C140" s="146" t="str">
        <f>IF(SP_NORTE!Y143="","*",SP_NORTE!Y143)</f>
        <v>*</v>
      </c>
      <c r="D140" s="138" t="str">
        <f>IF(SP_NORTE!R143="","*",SP_NORTE!R143)</f>
        <v>-</v>
      </c>
      <c r="E140" s="138" t="str">
        <f>IF(SP_NORTE!S143="","*",SP_NORTE!S143)</f>
        <v>-</v>
      </c>
      <c r="F140" s="145" t="str">
        <f>IF(SP_NORTE!B143="","*",SP_NORTE!B143)</f>
        <v>*</v>
      </c>
      <c r="G140" s="145" t="str">
        <f>IF(SP_NORTE!D143="","*",SP_NORTE!D143)</f>
        <v>*</v>
      </c>
      <c r="H140" s="145" t="str">
        <f>IF(SP_NORTE!E143="","*",SP_NORTE!E143)</f>
        <v>*</v>
      </c>
      <c r="I140" s="145" t="str">
        <f>IF(SP_NORTE!G143="","*",SP_NORTE!G143)</f>
        <v>*</v>
      </c>
      <c r="J140" s="145" t="str">
        <f>IF(SP_NORTE!H143="","*",SP_NORTE!H143)</f>
        <v>*</v>
      </c>
      <c r="K140" s="138" t="str">
        <f>IF(SP_NORTE!L143="","*",SP_NORTE!L143)</f>
        <v>-</v>
      </c>
      <c r="L140" s="138" t="str">
        <f>IF(SP_NORTE!M143="","*",SP_NORTE!M143)</f>
        <v>-</v>
      </c>
      <c r="M140" s="139" t="str">
        <f>IF(SP_NORTE!I143="","*",SP_NORTE!I143)</f>
        <v>*</v>
      </c>
      <c r="N140" s="144" t="str">
        <f>IF(SP_NORTE!J143="","*",SP_NORTE!J143)</f>
        <v>*</v>
      </c>
      <c r="O140" s="144" t="str">
        <f>IF(SP_NORTE!K143="","*",SP_NORTE!K143)</f>
        <v>*</v>
      </c>
      <c r="P140" s="143" t="str">
        <f>IF(SP_NORTE!N143="","*",SP_NORTE!N143)</f>
        <v>*</v>
      </c>
      <c r="Q140" s="143" t="str">
        <f>IF(SP_NORTE!O143="","*",SP_NORTE!O143)</f>
        <v>*</v>
      </c>
      <c r="R140" s="145" t="str">
        <f>IF(SP_NORTE!P143="","*",CONCATENATE(SP_NORTE!P143," ",SP_NORTE!Q143))</f>
        <v>*</v>
      </c>
      <c r="S140" s="145" t="str">
        <f>IF(SP_NORTE!U143="","*",SP_NORTE!U143)</f>
        <v>*</v>
      </c>
      <c r="T140" s="145" t="str">
        <f>IF(SP_NORTE!V143="","*",SP_NORTE!V143)</f>
        <v>*</v>
      </c>
      <c r="U140" s="136" t="str">
        <f ca="1">_xlfn.XLOOKUP(G140&amp;$U$2,BS_CONTROLE[CHAVE],BS_CONTROLE[Quantidade_11],"-")</f>
        <v>-</v>
      </c>
      <c r="V140" s="136" t="str">
        <f ca="1">_xlfn.XLOOKUP(G140&amp;$V$2,BS_CONTROLE[CHAVE],BS_CONTROLE[Quantidade_11],"-")</f>
        <v>-</v>
      </c>
      <c r="W140" s="136" t="str">
        <f ca="1">_xlfn.XLOOKUP(G140&amp;$W$2,BS_CONTROLE[CHAVE],BS_CONTROLE[Quantidade_11],"-")</f>
        <v>-</v>
      </c>
    </row>
    <row r="141" spans="1:23" hidden="1">
      <c r="A141" s="146" t="str">
        <f>IF(SP_NORTE!X144="","*",SP_NORTE!X144)</f>
        <v>*</v>
      </c>
      <c r="B141" s="146" t="str">
        <f>IF(SP_NORTE!W144="","*",SP_NORTE!W144)</f>
        <v>*</v>
      </c>
      <c r="C141" s="146" t="str">
        <f>IF(SP_NORTE!Y144="","*",SP_NORTE!Y144)</f>
        <v>*</v>
      </c>
      <c r="D141" s="138" t="str">
        <f>IF(SP_NORTE!R144="","*",SP_NORTE!R144)</f>
        <v>-</v>
      </c>
      <c r="E141" s="138" t="str">
        <f>IF(SP_NORTE!S144="","*",SP_NORTE!S144)</f>
        <v>-</v>
      </c>
      <c r="F141" s="145" t="str">
        <f>IF(SP_NORTE!B144="","*",SP_NORTE!B144)</f>
        <v>*</v>
      </c>
      <c r="G141" s="145" t="str">
        <f>IF(SP_NORTE!D144="","*",SP_NORTE!D144)</f>
        <v>*</v>
      </c>
      <c r="H141" s="145" t="str">
        <f>IF(SP_NORTE!E144="","*",SP_NORTE!E144)</f>
        <v>*</v>
      </c>
      <c r="I141" s="145" t="str">
        <f>IF(SP_NORTE!G144="","*",SP_NORTE!G144)</f>
        <v>*</v>
      </c>
      <c r="J141" s="145" t="str">
        <f>IF(SP_NORTE!H144="","*",SP_NORTE!H144)</f>
        <v>*</v>
      </c>
      <c r="K141" s="138" t="str">
        <f>IF(SP_NORTE!L144="","*",SP_NORTE!L144)</f>
        <v>-</v>
      </c>
      <c r="L141" s="138" t="str">
        <f>IF(SP_NORTE!M144="","*",SP_NORTE!M144)</f>
        <v>-</v>
      </c>
      <c r="M141" s="139" t="str">
        <f>IF(SP_NORTE!I144="","*",SP_NORTE!I144)</f>
        <v>*</v>
      </c>
      <c r="N141" s="144" t="str">
        <f>IF(SP_NORTE!J144="","*",SP_NORTE!J144)</f>
        <v>*</v>
      </c>
      <c r="O141" s="144" t="str">
        <f>IF(SP_NORTE!K144="","*",SP_NORTE!K144)</f>
        <v>*</v>
      </c>
      <c r="P141" s="143" t="str">
        <f>IF(SP_NORTE!N144="","*",SP_NORTE!N144)</f>
        <v>*</v>
      </c>
      <c r="Q141" s="143" t="str">
        <f>IF(SP_NORTE!O144="","*",SP_NORTE!O144)</f>
        <v>*</v>
      </c>
      <c r="R141" s="145" t="str">
        <f>IF(SP_NORTE!P144="","*",CONCATENATE(SP_NORTE!P144," ",SP_NORTE!Q144))</f>
        <v>*</v>
      </c>
      <c r="S141" s="145" t="str">
        <f>IF(SP_NORTE!U144="","*",SP_NORTE!U144)</f>
        <v>*</v>
      </c>
      <c r="T141" s="145" t="str">
        <f>IF(SP_NORTE!V144="","*",SP_NORTE!V144)</f>
        <v>*</v>
      </c>
      <c r="U141" s="136" t="str">
        <f ca="1">_xlfn.XLOOKUP(G141&amp;$U$2,BS_CONTROLE[CHAVE],BS_CONTROLE[Quantidade_11],"-")</f>
        <v>-</v>
      </c>
      <c r="V141" s="136" t="str">
        <f ca="1">_xlfn.XLOOKUP(G141&amp;$V$2,BS_CONTROLE[CHAVE],BS_CONTROLE[Quantidade_11],"-")</f>
        <v>-</v>
      </c>
      <c r="W141" s="136" t="str">
        <f ca="1">_xlfn.XLOOKUP(G141&amp;$W$2,BS_CONTROLE[CHAVE],BS_CONTROLE[Quantidade_11],"-")</f>
        <v>-</v>
      </c>
    </row>
    <row r="142" spans="1:23" hidden="1">
      <c r="A142" s="146" t="str">
        <f>IF(SP_NORTE!X145="","*",SP_NORTE!X145)</f>
        <v>OPORTUNIDADE</v>
      </c>
      <c r="B142" s="146" t="str">
        <f>IF(SP_NORTE!W145="","*",SP_NORTE!W145)</f>
        <v>Oportunidade</v>
      </c>
      <c r="C142" s="146" t="str">
        <f>IF(SP_NORTE!Y145="","*",SP_NORTE!Y145)</f>
        <v>*</v>
      </c>
      <c r="D142" s="138" t="str">
        <f>IF(SP_NORTE!R145="","*",SP_NORTE!R145)</f>
        <v>SP NORTE</v>
      </c>
      <c r="E142" s="138" t="str">
        <f>IF(SP_NORTE!S145="","*",SP_NORTE!S145)</f>
        <v>TMI-ZEB</v>
      </c>
      <c r="F142" s="145">
        <f>IF(SP_NORTE!B145="","*",SP_NORTE!B145)</f>
        <v>46064</v>
      </c>
      <c r="G142" s="145" t="str">
        <f>IF(SP_NORTE!D145="","*",SP_NORTE!D145)</f>
        <v>E40</v>
      </c>
      <c r="H142" s="145" t="str">
        <f>IF(SP_NORTE!E145="","*",SP_NORTE!E145)</f>
        <v>TRILHEIRO - DESCARGA</v>
      </c>
      <c r="I142" s="145" t="str">
        <f>IF(SP_NORTE!G145="","*",SP_NORTE!G145)</f>
        <v>ZDP2</v>
      </c>
      <c r="J142" s="145" t="str">
        <f>IF(SP_NORTE!H145="","*",SP_NORTE!H145)</f>
        <v>ZDP2</v>
      </c>
      <c r="K142" s="138" t="str">
        <f>IF(SP_NORTE!L145="","*",SP_NORTE!L145)</f>
        <v>ZUE</v>
      </c>
      <c r="L142" s="138" t="str">
        <f>IF(SP_NORTE!M145="","*",SP_NORTE!M145)</f>
        <v>394ZUE/ZUEPAT1</v>
      </c>
      <c r="M142" s="139">
        <f>IF(SP_NORTE!I145="","*",SP_NORTE!I145)</f>
        <v>73</v>
      </c>
      <c r="N142" s="144">
        <f>IF(SP_NORTE!J145="","*",SP_NORTE!J145)</f>
        <v>400</v>
      </c>
      <c r="O142" s="144">
        <f>IF(SP_NORTE!K145="","*",SP_NORTE!K145)</f>
        <v>401.9</v>
      </c>
      <c r="P142" s="143">
        <f>IF(SP_NORTE!N145="","*",SP_NORTE!N145)</f>
        <v>0.35416666666666669</v>
      </c>
      <c r="Q142" s="143">
        <f>IF(SP_NORTE!O145="","*",SP_NORTE!O145)</f>
        <v>8.3333333333333329E-2</v>
      </c>
      <c r="R142" s="145" t="str">
        <f>IF(SP_NORTE!P145="","*",CONCATENATE(SP_NORTE!P145," ",SP_NORTE!Q145))</f>
        <v>1560 M</v>
      </c>
      <c r="S142" s="145" t="str">
        <f>IF(SP_NORTE!U145="","*",SP_NORTE!U145)</f>
        <v>Wesley</v>
      </c>
      <c r="T142" s="145" t="str">
        <f>IF(SP_NORTE!V145="","*",SP_NORTE!V145)</f>
        <v>Descarga de tirlho (necessário 30 min em ZDP para formar cobra cega</v>
      </c>
      <c r="U142" s="136" t="str">
        <f ca="1">_xlfn.XLOOKUP(G142&amp;$U$2,BS_CONTROLE[CHAVE],BS_CONTROLE[Quantidade_11],"-")</f>
        <v>-</v>
      </c>
      <c r="V142" s="136" t="str">
        <f ca="1">_xlfn.XLOOKUP(G142&amp;$V$2,BS_CONTROLE[CHAVE],BS_CONTROLE[Quantidade_11],"-")</f>
        <v>-</v>
      </c>
      <c r="W142" s="136" t="str">
        <f ca="1">_xlfn.XLOOKUP(G142&amp;$W$2,BS_CONTROLE[CHAVE],BS_CONTROLE[Quantidade_11],"-")</f>
        <v>-</v>
      </c>
    </row>
    <row r="143" spans="1:23" hidden="1">
      <c r="A143" s="146" t="str">
        <f>IF(SP_NORTE!X146="","*",SP_NORTE!X146)</f>
        <v>OPORTUNIDADE</v>
      </c>
      <c r="B143" s="146" t="str">
        <f>IF(SP_NORTE!W146="","*",SP_NORTE!W146)</f>
        <v>Oportunidade</v>
      </c>
      <c r="C143" s="146" t="str">
        <f>IF(SP_NORTE!Y146="","*",SP_NORTE!Y146)</f>
        <v>*</v>
      </c>
      <c r="D143" s="138" t="str">
        <f>IF(SP_NORTE!R146="","*",SP_NORTE!R146)</f>
        <v>SP NORTE</v>
      </c>
      <c r="E143" s="138" t="str">
        <f>IF(SP_NORTE!S146="","*",SP_NORTE!S146)</f>
        <v>TMI-ZEB</v>
      </c>
      <c r="F143" s="145">
        <f>IF(SP_NORTE!B146="","*",SP_NORTE!B146)</f>
        <v>46064</v>
      </c>
      <c r="G143" s="145" t="str">
        <f>IF(SP_NORTE!D146="","*",SP_NORTE!D146)</f>
        <v>W48</v>
      </c>
      <c r="H143" s="145" t="str">
        <f>IF(SP_NORTE!E146="","*",SP_NORTE!E146)</f>
        <v>DESLOCAMENTO</v>
      </c>
      <c r="I143" s="145" t="str">
        <f>IF(SP_NORTE!G146="","*",SP_NORTE!G146)</f>
        <v>ZFN2</v>
      </c>
      <c r="J143" s="145" t="str">
        <f>IF(SP_NORTE!H146="","*",SP_NORTE!H146)</f>
        <v>TAP</v>
      </c>
      <c r="K143" s="138" t="str">
        <f>IF(SP_NORTE!L146="","*",SP_NORTE!L146)</f>
        <v>ZFN-TAG</v>
      </c>
      <c r="L143" s="138" t="str">
        <f>IF(SP_NORTE!M146="","*",SP_NORTE!M146)</f>
        <v>ZFNTAP</v>
      </c>
      <c r="M143" s="139">
        <f>IF(SP_NORTE!I146="","*",SP_NORTE!I146)</f>
        <v>73</v>
      </c>
      <c r="N143" s="144">
        <f>IF(SP_NORTE!J146="","*",SP_NORTE!J146)</f>
        <v>339</v>
      </c>
      <c r="O143" s="144">
        <f>IF(SP_NORTE!K146="","*",SP_NORTE!K146)</f>
        <v>433</v>
      </c>
      <c r="P143" s="143">
        <f>IF(SP_NORTE!N146="","*",SP_NORTE!N146)</f>
        <v>0.35416666666666669</v>
      </c>
      <c r="Q143" s="143">
        <f>IF(SP_NORTE!O146="","*",SP_NORTE!O146)</f>
        <v>4.1666666666666664E-2</v>
      </c>
      <c r="R143" s="145" t="str">
        <f>IF(SP_NORTE!P146="","*",CONCATENATE(SP_NORTE!P146," ",SP_NORTE!Q146))</f>
        <v>1 BINÁRIO</v>
      </c>
      <c r="S143" s="145" t="str">
        <f>IF(SP_NORTE!U146="","*",SP_NORTE!U146)</f>
        <v>Carlos Vilela</v>
      </c>
      <c r="T143" s="145" t="str">
        <f>IF(SP_NORTE!V146="","*",SP_NORTE!V146)</f>
        <v>Deslocamento ZFN-TAP</v>
      </c>
      <c r="U143" s="136" t="str">
        <f ca="1">_xlfn.XLOOKUP(G143&amp;$U$2,BS_CONTROLE[CHAVE],BS_CONTROLE[Quantidade_11],"-")</f>
        <v>-</v>
      </c>
      <c r="V143" s="136" t="str">
        <f ca="1">_xlfn.XLOOKUP(G143&amp;$V$2,BS_CONTROLE[CHAVE],BS_CONTROLE[Quantidade_11],"-")</f>
        <v>-</v>
      </c>
      <c r="W143" s="136" t="str">
        <f ca="1">_xlfn.XLOOKUP(G143&amp;$W$2,BS_CONTROLE[CHAVE],BS_CONTROLE[Quantidade_11],"-")</f>
        <v>-</v>
      </c>
    </row>
    <row r="144" spans="1:23" hidden="1">
      <c r="A144" s="146" t="str">
        <f>IF(SP_NORTE!X147="","*",SP_NORTE!X147)</f>
        <v>OPORTUNIDADE</v>
      </c>
      <c r="B144" s="146" t="str">
        <f>IF(SP_NORTE!W147="","*",SP_NORTE!W147)</f>
        <v>Oportunidade</v>
      </c>
      <c r="C144" s="146" t="str">
        <f>IF(SP_NORTE!Y147="","*",SP_NORTE!Y147)</f>
        <v>*</v>
      </c>
      <c r="D144" s="138" t="str">
        <f>IF(SP_NORTE!R147="","*",SP_NORTE!R147)</f>
        <v>SP NORTE</v>
      </c>
      <c r="E144" s="138" t="str">
        <f>IF(SP_NORTE!S147="","*",SP_NORTE!S147)</f>
        <v>TMI-ZEB</v>
      </c>
      <c r="F144" s="145">
        <f>IF(SP_NORTE!B147="","*",SP_NORTE!B147)</f>
        <v>46064</v>
      </c>
      <c r="G144" s="145" t="str">
        <f>IF(SP_NORTE!D147="","*",SP_NORTE!D147)</f>
        <v>V87</v>
      </c>
      <c r="H144" s="145" t="str">
        <f>IF(SP_NORTE!E147="","*",SP_NORTE!E147)</f>
        <v>MECANIZAÇÃO - SOCADORA</v>
      </c>
      <c r="I144" s="145" t="str">
        <f>IF(SP_NORTE!G147="","*",SP_NORTE!G147)</f>
        <v>ZDP2</v>
      </c>
      <c r="J144" s="145" t="str">
        <f>IF(SP_NORTE!H147="","*",SP_NORTE!H147)</f>
        <v>ZDP2</v>
      </c>
      <c r="K144" s="138" t="str">
        <f>IF(SP_NORTE!L147="","*",SP_NORTE!L147)</f>
        <v>ZGI-ZFN</v>
      </c>
      <c r="L144" s="138">
        <f>IF(SP_NORTE!M147="","*",SP_NORTE!M147)</f>
        <v>326332</v>
      </c>
      <c r="M144" s="139">
        <f>IF(SP_NORTE!I147="","*",SP_NORTE!I147)</f>
        <v>73</v>
      </c>
      <c r="N144" s="144">
        <f>IF(SP_NORTE!J147="","*",SP_NORTE!J147)</f>
        <v>326.10000000000002</v>
      </c>
      <c r="O144" s="144">
        <f>IF(SP_NORTE!K147="","*",SP_NORTE!K147)</f>
        <v>325.39999999999998</v>
      </c>
      <c r="P144" s="143">
        <f>IF(SP_NORTE!N147="","*",SP_NORTE!N147)</f>
        <v>0.375</v>
      </c>
      <c r="Q144" s="143">
        <f>IF(SP_NORTE!O147="","*",SP_NORTE!O147)</f>
        <v>8.3333333333333329E-2</v>
      </c>
      <c r="R144" s="145" t="str">
        <f>IF(SP_NORTE!P147="","*",CONCATENATE(SP_NORTE!P147," ",SP_NORTE!Q147))</f>
        <v>1020 M</v>
      </c>
      <c r="S144" s="145" t="str">
        <f>IF(SP_NORTE!U147="","*",SP_NORTE!U147)</f>
        <v>Antonioni</v>
      </c>
      <c r="T144" s="145" t="str">
        <f>IF(SP_NORTE!V147="","*",SP_NORTE!V147)</f>
        <v>Socaria mecanizada</v>
      </c>
      <c r="U144" s="136">
        <f ca="1">_xlfn.XLOOKUP(G144&amp;$U$2,BS_CONTROLE[CHAVE],BS_CONTROLE[Quantidade_11],"-")</f>
        <v>0</v>
      </c>
      <c r="V144" s="136">
        <f ca="1">_xlfn.XLOOKUP(G144&amp;$V$2,BS_CONTROLE[CHAVE],BS_CONTROLE[Quantidade_11],"-")</f>
        <v>680</v>
      </c>
      <c r="W144" s="136">
        <f ca="1">_xlfn.XLOOKUP(G144&amp;$W$2,BS_CONTROLE[CHAVE],BS_CONTROLE[Quantidade_11],"-")</f>
        <v>0</v>
      </c>
    </row>
    <row r="145" spans="1:23" hidden="1">
      <c r="A145" s="146" t="str">
        <f>IF(SP_NORTE!X148="","*",SP_NORTE!X148)</f>
        <v>OPORTUNIDADE</v>
      </c>
      <c r="B145" s="146" t="str">
        <f>IF(SP_NORTE!W148="","*",SP_NORTE!W148)</f>
        <v>Oportunidade</v>
      </c>
      <c r="C145" s="146" t="str">
        <f>IF(SP_NORTE!Y148="","*",SP_NORTE!Y148)</f>
        <v>*</v>
      </c>
      <c r="D145" s="138" t="str">
        <f>IF(SP_NORTE!R148="","*",SP_NORTE!R148)</f>
        <v>SP NORTE</v>
      </c>
      <c r="E145" s="138" t="str">
        <f>IF(SP_NORTE!S148="","*",SP_NORTE!S148)</f>
        <v>TMI-ZEB</v>
      </c>
      <c r="F145" s="145">
        <f>IF(SP_NORTE!B148="","*",SP_NORTE!B148)</f>
        <v>46064</v>
      </c>
      <c r="G145" s="145" t="str">
        <f>IF(SP_NORTE!D148="","*",SP_NORTE!D148)</f>
        <v>JOSUEL (TP-697)</v>
      </c>
      <c r="H145" s="145" t="str">
        <f>IF(SP_NORTE!E148="","*",SP_NORTE!E148)</f>
        <v>PDM - SOLDA</v>
      </c>
      <c r="I145" s="145" t="str">
        <f>IF(SP_NORTE!G148="","*",SP_NORTE!G148)</f>
        <v>-</v>
      </c>
      <c r="J145" s="145" t="str">
        <f>IF(SP_NORTE!H148="","*",SP_NORTE!H148)</f>
        <v>-</v>
      </c>
      <c r="K145" s="138" t="str">
        <f>IF(SP_NORTE!L148="","*",SP_NORTE!L148)</f>
        <v>ZVP-ZGI</v>
      </c>
      <c r="L145" s="138" t="str">
        <f>IF(SP_NORTE!M148="","*",SP_NORTE!M148)</f>
        <v>312ZGI</v>
      </c>
      <c r="M145" s="139">
        <f>IF(SP_NORTE!I148="","*",SP_NORTE!I148)</f>
        <v>73</v>
      </c>
      <c r="N145" s="144">
        <f>IF(SP_NORTE!J148="","*",SP_NORTE!J148)</f>
        <v>312.8</v>
      </c>
      <c r="O145" s="144" t="str">
        <f>IF(SP_NORTE!K148="","*",SP_NORTE!K148)</f>
        <v>-</v>
      </c>
      <c r="P145" s="143">
        <f>IF(SP_NORTE!N148="","*",SP_NORTE!N148)</f>
        <v>0.39583333333333331</v>
      </c>
      <c r="Q145" s="143">
        <f>IF(SP_NORTE!O148="","*",SP_NORTE!O148)</f>
        <v>6.25E-2</v>
      </c>
      <c r="R145" s="145" t="str">
        <f>IF(SP_NORTE!P148="","*",CONCATENATE(SP_NORTE!P148," ",SP_NORTE!Q148))</f>
        <v>1 Nº DE SOLDA</v>
      </c>
      <c r="S145" s="145" t="str">
        <f>IF(SP_NORTE!U148="","*",SP_NORTE!U148)</f>
        <v>Josuel</v>
      </c>
      <c r="T145" s="145" t="str">
        <f>IF(SP_NORTE!V148="","*",SP_NORTE!V148)</f>
        <v>Execução de solda - Condicionado à temperatura</v>
      </c>
      <c r="U145" s="136">
        <f ca="1">_xlfn.XLOOKUP(G145&amp;$U$2,BS_CONTROLE[CHAVE],BS_CONTROLE[Quantidade_11],"-")</f>
        <v>0</v>
      </c>
      <c r="V145" s="136" t="str">
        <f ca="1">_xlfn.XLOOKUP(G145&amp;$V$2,BS_CONTROLE[CHAVE],BS_CONTROLE[Quantidade_11],"-")</f>
        <v>-</v>
      </c>
      <c r="W145" s="136">
        <f ca="1">_xlfn.XLOOKUP(G145&amp;$W$2,BS_CONTROLE[CHAVE],BS_CONTROLE[Quantidade_11],"-")</f>
        <v>0</v>
      </c>
    </row>
    <row r="146" spans="1:23" hidden="1">
      <c r="A146" s="146" t="str">
        <f>IF(SP_NORTE!X149="","*",SP_NORTE!X149)</f>
        <v>OPORTUNIDADE</v>
      </c>
      <c r="B146" s="146" t="str">
        <f>IF(SP_NORTE!W149="","*",SP_NORTE!W149)</f>
        <v>Oportunidade</v>
      </c>
      <c r="C146" s="146" t="str">
        <f>IF(SP_NORTE!Y149="","*",SP_NORTE!Y149)</f>
        <v>*</v>
      </c>
      <c r="D146" s="138" t="str">
        <f>IF(SP_NORTE!R149="","*",SP_NORTE!R149)</f>
        <v>SP NORTE</v>
      </c>
      <c r="E146" s="138" t="str">
        <f>IF(SP_NORTE!S149="","*",SP_NORTE!S149)</f>
        <v>ZEB-ZCZ</v>
      </c>
      <c r="F146" s="145">
        <f>IF(SP_NORTE!B149="","*",SP_NORTE!B149)</f>
        <v>46064</v>
      </c>
      <c r="G146" s="145" t="str">
        <f>IF(SP_NORTE!D149="","*",SP_NORTE!D149)</f>
        <v>V88</v>
      </c>
      <c r="H146" s="145" t="str">
        <f>IF(SP_NORTE!E149="","*",SP_NORTE!E149)</f>
        <v>MECANIZAÇÃO - SOCADORA</v>
      </c>
      <c r="I146" s="145" t="str">
        <f>IF(SP_NORTE!G149="","*",SP_NORTE!G149)</f>
        <v>ZPN2</v>
      </c>
      <c r="J146" s="145" t="str">
        <f>IF(SP_NORTE!H149="","*",SP_NORTE!H149)</f>
        <v>ZPN2</v>
      </c>
      <c r="K146" s="138" t="str">
        <f>IF(SP_NORTE!L149="","*",SP_NORTE!L149)</f>
        <v>ZCV-ZCT</v>
      </c>
      <c r="L146" s="138" t="str">
        <f>IF(SP_NORTE!M149="","*",SP_NORTE!M149)</f>
        <v>152ZCT</v>
      </c>
      <c r="M146" s="139">
        <f>IF(SP_NORTE!I149="","*",SP_NORTE!I149)</f>
        <v>73</v>
      </c>
      <c r="N146" s="144">
        <f>IF(SP_NORTE!J149="","*",SP_NORTE!J149)</f>
        <v>153.80000000000001</v>
      </c>
      <c r="O146" s="144">
        <f>IF(SP_NORTE!K149="","*",SP_NORTE!K149)</f>
        <v>151</v>
      </c>
      <c r="P146" s="143">
        <f>IF(SP_NORTE!N149="","*",SP_NORTE!N149)</f>
        <v>0.375</v>
      </c>
      <c r="Q146" s="143">
        <f>IF(SP_NORTE!O149="","*",SP_NORTE!O149)</f>
        <v>8.3333333333333329E-2</v>
      </c>
      <c r="R146" s="145" t="str">
        <f>IF(SP_NORTE!P149="","*",CONCATENATE(SP_NORTE!P149," ",SP_NORTE!Q149))</f>
        <v>510 M</v>
      </c>
      <c r="S146" s="145" t="str">
        <f>IF(SP_NORTE!U149="","*",SP_NORTE!U149)</f>
        <v>Antonioni</v>
      </c>
      <c r="T146" s="145" t="str">
        <f>IF(SP_NORTE!V149="","*",SP_NORTE!V149)</f>
        <v>Socaria mecanizada</v>
      </c>
      <c r="U146" s="136">
        <f ca="1">_xlfn.XLOOKUP(G146&amp;$U$2,BS_CONTROLE[CHAVE],BS_CONTROLE[Quantidade_11],"-")</f>
        <v>0</v>
      </c>
      <c r="V146" s="136">
        <f ca="1">_xlfn.XLOOKUP(G146&amp;$V$2,BS_CONTROLE[CHAVE],BS_CONTROLE[Quantidade_11],"-")</f>
        <v>1400</v>
      </c>
      <c r="W146" s="136">
        <f ca="1">_xlfn.XLOOKUP(G146&amp;$W$2,BS_CONTROLE[CHAVE],BS_CONTROLE[Quantidade_11],"-")</f>
        <v>0</v>
      </c>
    </row>
    <row r="147" spans="1:23" hidden="1">
      <c r="A147" s="146" t="str">
        <f>IF(SP_NORTE!X150="","*",SP_NORTE!X150)</f>
        <v>OPORTUNIDADE</v>
      </c>
      <c r="B147" s="146" t="str">
        <f>IF(SP_NORTE!W150="","*",SP_NORTE!W150)</f>
        <v>Oportunidade</v>
      </c>
      <c r="C147" s="146" t="str">
        <f>IF(SP_NORTE!Y150="","*",SP_NORTE!Y150)</f>
        <v>*</v>
      </c>
      <c r="D147" s="138" t="str">
        <f>IF(SP_NORTE!R150="","*",SP_NORTE!R150)</f>
        <v>SP NORTE</v>
      </c>
      <c r="E147" s="138" t="str">
        <f>IF(SP_NORTE!S150="","*",SP_NORTE!S150)</f>
        <v>ZEB-ZCZ</v>
      </c>
      <c r="F147" s="145">
        <f>IF(SP_NORTE!B150="","*",SP_NORTE!B150)</f>
        <v>46064</v>
      </c>
      <c r="G147" s="145" t="str">
        <f>IF(SP_NORTE!D150="","*",SP_NORTE!D150)</f>
        <v>PEDRO (TP-696)</v>
      </c>
      <c r="H147" s="145" t="str">
        <f>IF(SP_NORTE!E150="","*",SP_NORTE!E150)</f>
        <v>PDM - SOLDA</v>
      </c>
      <c r="I147" s="145" t="str">
        <f>IF(SP_NORTE!G150="","*",SP_NORTE!G150)</f>
        <v>-</v>
      </c>
      <c r="J147" s="145" t="str">
        <f>IF(SP_NORTE!H150="","*",SP_NORTE!H150)</f>
        <v>-</v>
      </c>
      <c r="K147" s="138" t="str">
        <f>IF(SP_NORTE!L150="","*",SP_NORTE!L150)</f>
        <v>ZGB-ZMO</v>
      </c>
      <c r="L147" s="138" t="str">
        <f>IF(SP_NORTE!M150="","*",SP_NORTE!M150)</f>
        <v>ZGB217</v>
      </c>
      <c r="M147" s="139">
        <f>IF(SP_NORTE!I150="","*",SP_NORTE!I150)</f>
        <v>73</v>
      </c>
      <c r="N147" s="144">
        <f>IF(SP_NORTE!J150="","*",SP_NORTE!J150)</f>
        <v>216</v>
      </c>
      <c r="O147" s="144" t="str">
        <f>IF(SP_NORTE!K150="","*",SP_NORTE!K150)</f>
        <v>-</v>
      </c>
      <c r="P147" s="143">
        <f>IF(SP_NORTE!N150="","*",SP_NORTE!N150)</f>
        <v>0.375</v>
      </c>
      <c r="Q147" s="143">
        <f>IF(SP_NORTE!O150="","*",SP_NORTE!O150)</f>
        <v>6.25E-2</v>
      </c>
      <c r="R147" s="145" t="str">
        <f>IF(SP_NORTE!P150="","*",CONCATENATE(SP_NORTE!P150," ",SP_NORTE!Q150))</f>
        <v>1 Nº DE SOLDA</v>
      </c>
      <c r="S147" s="145" t="str">
        <f>IF(SP_NORTE!U150="","*",SP_NORTE!U150)</f>
        <v>Pedro</v>
      </c>
      <c r="T147" s="145" t="str">
        <f>IF(SP_NORTE!V150="","*",SP_NORTE!V150)</f>
        <v>Execução de solda - Condicionado à temperatura</v>
      </c>
      <c r="U147" s="136">
        <f ca="1">_xlfn.XLOOKUP(G147&amp;$U$2,BS_CONTROLE[CHAVE],BS_CONTROLE[Quantidade_11],"-")</f>
        <v>0</v>
      </c>
      <c r="V147" s="136" t="str">
        <f ca="1">_xlfn.XLOOKUP(G147&amp;$V$2,BS_CONTROLE[CHAVE],BS_CONTROLE[Quantidade_11],"-")</f>
        <v>-</v>
      </c>
      <c r="W147" s="136">
        <f ca="1">_xlfn.XLOOKUP(G147&amp;$W$2,BS_CONTROLE[CHAVE],BS_CONTROLE[Quantidade_11],"-")</f>
        <v>1</v>
      </c>
    </row>
    <row r="148" spans="1:23" hidden="1">
      <c r="A148" s="146" t="str">
        <f>IF(SP_NORTE!X151="","*",SP_NORTE!X151)</f>
        <v>OPORTUNIDADE</v>
      </c>
      <c r="B148" s="146" t="str">
        <f>IF(SP_NORTE!W151="","*",SP_NORTE!W151)</f>
        <v>Oportunidade</v>
      </c>
      <c r="C148" s="146" t="str">
        <f>IF(SP_NORTE!Y151="","*",SP_NORTE!Y151)</f>
        <v>*</v>
      </c>
      <c r="D148" s="138" t="str">
        <f>IF(SP_NORTE!R151="","*",SP_NORTE!R151)</f>
        <v>SP NORTE</v>
      </c>
      <c r="E148" s="138" t="str">
        <f>IF(SP_NORTE!S151="","*",SP_NORTE!S151)</f>
        <v>ZCZ-ZTI</v>
      </c>
      <c r="F148" s="145">
        <f>IF(SP_NORTE!B151="","*",SP_NORTE!B151)</f>
        <v>46064</v>
      </c>
      <c r="G148" s="145" t="str">
        <f>IF(SP_NORTE!D151="","*",SP_NORTE!D151)</f>
        <v>V48</v>
      </c>
      <c r="H148" s="145" t="str">
        <f>IF(SP_NORTE!E151="","*",SP_NORTE!E151)</f>
        <v>DESLOCAMENTO</v>
      </c>
      <c r="I148" s="145" t="str">
        <f>IF(SP_NORTE!G151="","*",SP_NORTE!G151)</f>
        <v>ZCZ2</v>
      </c>
      <c r="J148" s="145" t="str">
        <f>IF(SP_NORTE!H151="","*",SP_NORTE!H151)</f>
        <v>ZEC</v>
      </c>
      <c r="K148" s="138" t="str">
        <f>IF(SP_NORTE!L151="","*",SP_NORTE!L151)</f>
        <v>ZCZ-ZEC</v>
      </c>
      <c r="L148" s="138" t="str">
        <f>IF(SP_NORTE!M151="","*",SP_NORTE!M151)</f>
        <v>ZCZZEC</v>
      </c>
      <c r="M148" s="139">
        <f>IF(SP_NORTE!I151="","*",SP_NORTE!I151)</f>
        <v>73</v>
      </c>
      <c r="N148" s="144">
        <f>IF(SP_NORTE!J151="","*",SP_NORTE!J151)</f>
        <v>90</v>
      </c>
      <c r="O148" s="144">
        <f>IF(SP_NORTE!K151="","*",SP_NORTE!K151)</f>
        <v>262</v>
      </c>
      <c r="P148" s="143">
        <f>IF(SP_NORTE!N151="","*",SP_NORTE!N151)</f>
        <v>0.35416666666666669</v>
      </c>
      <c r="Q148" s="143">
        <f>IF(SP_NORTE!O151="","*",SP_NORTE!O151)</f>
        <v>4.1666666666666664E-2</v>
      </c>
      <c r="R148" s="145" t="str">
        <f>IF(SP_NORTE!P151="","*",CONCATENATE(SP_NORTE!P151," ",SP_NORTE!Q151))</f>
        <v>1 BINÁRIO</v>
      </c>
      <c r="S148" s="145" t="str">
        <f>IF(SP_NORTE!U151="","*",SP_NORTE!U151)</f>
        <v xml:space="preserve">Ezequiel </v>
      </c>
      <c r="T148" s="145" t="str">
        <f>IF(SP_NORTE!V151="","*",SP_NORTE!V151)</f>
        <v>Deslocamento ZCZ-ZEC</v>
      </c>
      <c r="U148" s="136">
        <f ca="1">_xlfn.XLOOKUP(G148&amp;$U$2,BS_CONTROLE[CHAVE],BS_CONTROLE[Quantidade_11],"-")</f>
        <v>1</v>
      </c>
      <c r="V148" s="136" t="str">
        <f ca="1">_xlfn.XLOOKUP(G148&amp;$V$2,BS_CONTROLE[CHAVE],BS_CONTROLE[Quantidade_11],"-")</f>
        <v>-</v>
      </c>
      <c r="W148" s="136">
        <f ca="1">_xlfn.XLOOKUP(G148&amp;$W$2,BS_CONTROLE[CHAVE],BS_CONTROLE[Quantidade_11],"-")</f>
        <v>1</v>
      </c>
    </row>
    <row r="149" spans="1:23" hidden="1">
      <c r="A149" s="146" t="str">
        <f>IF(SP_NORTE!X152="","*",SP_NORTE!X152)</f>
        <v>OPORTUNIDADE</v>
      </c>
      <c r="B149" s="146" t="str">
        <f>IF(SP_NORTE!W152="","*",SP_NORTE!W152)</f>
        <v>Oportunidade</v>
      </c>
      <c r="C149" s="146" t="str">
        <f>IF(SP_NORTE!Y152="","*",SP_NORTE!Y152)</f>
        <v>*</v>
      </c>
      <c r="D149" s="138" t="str">
        <f>IF(SP_NORTE!R152="","*",SP_NORTE!R152)</f>
        <v>SP NORTE</v>
      </c>
      <c r="E149" s="138" t="str">
        <f>IF(SP_NORTE!S152="","*",SP_NORTE!S152)</f>
        <v>ZCZ-ZTI</v>
      </c>
      <c r="F149" s="145">
        <f>IF(SP_NORTE!B152="","*",SP_NORTE!B152)</f>
        <v>46064</v>
      </c>
      <c r="G149" s="145" t="str">
        <f>IF(SP_NORTE!D152="","*",SP_NORTE!D152)</f>
        <v>MOD SPN</v>
      </c>
      <c r="H149" s="145" t="str">
        <f>IF(SP_NORTE!E152="","*",SP_NORTE!E152)</f>
        <v>BLOCO</v>
      </c>
      <c r="I149" s="145" t="str">
        <f>IF(SP_NORTE!G152="","*",SP_NORTE!G152)</f>
        <v>-</v>
      </c>
      <c r="J149" s="145" t="str">
        <f>IF(SP_NORTE!H152="","*",SP_NORTE!H152)</f>
        <v>-</v>
      </c>
      <c r="K149" s="138" t="str">
        <f>IF(SP_NORTE!L152="","*",SP_NORTE!L152)</f>
        <v>ZDG-ZTN</v>
      </c>
      <c r="L149" s="138" t="str">
        <f>IF(SP_NORTE!M152="","*",SP_NORTE!M152)</f>
        <v>ZDG2/ZDGPAT2</v>
      </c>
      <c r="M149" s="139">
        <f>IF(SP_NORTE!I152="","*",SP_NORTE!I152)</f>
        <v>73</v>
      </c>
      <c r="N149" s="144">
        <f>IF(SP_NORTE!J152="","*",SP_NORTE!J152)</f>
        <v>54.8</v>
      </c>
      <c r="O149" s="144">
        <f>IF(SP_NORTE!K152="","*",SP_NORTE!K152)</f>
        <v>52</v>
      </c>
      <c r="P149" s="143">
        <f>IF(SP_NORTE!N152="","*",SP_NORTE!N152)</f>
        <v>0.35416666666666669</v>
      </c>
      <c r="Q149" s="143">
        <f>IF(SP_NORTE!O152="","*",SP_NORTE!O152)</f>
        <v>8.3333333333333329E-2</v>
      </c>
      <c r="R149" s="145" t="str">
        <f>IF(SP_NORTE!P152="","*",CONCATENATE(SP_NORTE!P152," ",SP_NORTE!Q152))</f>
        <v>1 BINÁRIO</v>
      </c>
      <c r="S149" s="145" t="str">
        <f>IF(SP_NORTE!U152="","*",SP_NORTE!U152)</f>
        <v>Luiz Granado</v>
      </c>
      <c r="T149" s="145" t="str">
        <f>IF(SP_NORTE!V152="","*",SP_NORTE!V152)</f>
        <v>Intervalo modernização</v>
      </c>
      <c r="U149" s="136" t="str">
        <f ca="1">_xlfn.XLOOKUP(G149&amp;$U$2,BS_CONTROLE[CHAVE],BS_CONTROLE[Quantidade_11],"-")</f>
        <v>-</v>
      </c>
      <c r="V149" s="136" t="str">
        <f ca="1">_xlfn.XLOOKUP(G149&amp;$V$2,BS_CONTROLE[CHAVE],BS_CONTROLE[Quantidade_11],"-")</f>
        <v>-</v>
      </c>
      <c r="W149" s="136" t="str">
        <f ca="1">_xlfn.XLOOKUP(G149&amp;$W$2,BS_CONTROLE[CHAVE],BS_CONTROLE[Quantidade_11],"-")</f>
        <v>-</v>
      </c>
    </row>
    <row r="150" spans="1:23" hidden="1">
      <c r="A150" s="146" t="str">
        <f>IF(SP_NORTE!X153="","*",SP_NORTE!X153)</f>
        <v>OPORTUNIDADE</v>
      </c>
      <c r="B150" s="146" t="str">
        <f>IF(SP_NORTE!W153="","*",SP_NORTE!W153)</f>
        <v>Oportunidade</v>
      </c>
      <c r="C150" s="146" t="str">
        <f>IF(SP_NORTE!Y153="","*",SP_NORTE!Y153)</f>
        <v>*</v>
      </c>
      <c r="D150" s="138" t="str">
        <f>IF(SP_NORTE!R153="","*",SP_NORTE!R153)</f>
        <v>SP NORTE</v>
      </c>
      <c r="E150" s="138" t="str">
        <f>IF(SP_NORTE!S153="","*",SP_NORTE!S153)</f>
        <v>ZCZ-ZTI</v>
      </c>
      <c r="F150" s="145">
        <f>IF(SP_NORTE!B153="","*",SP_NORTE!B153)</f>
        <v>46064</v>
      </c>
      <c r="G150" s="145" t="str">
        <f>IF(SP_NORTE!D153="","*",SP_NORTE!D153)</f>
        <v>V40</v>
      </c>
      <c r="H150" s="145" t="str">
        <f>IF(SP_NORTE!E153="","*",SP_NORTE!E153)</f>
        <v>MODERNIZAÇÃO - SOCADORA</v>
      </c>
      <c r="I150" s="145" t="str">
        <f>IF(SP_NORTE!G153="","*",SP_NORTE!G153)</f>
        <v>K58K592</v>
      </c>
      <c r="J150" s="145" t="str">
        <f>IF(SP_NORTE!H153="","*",SP_NORTE!H153)</f>
        <v>K58K592</v>
      </c>
      <c r="K150" s="138" t="str">
        <f>IF(SP_NORTE!L153="","*",SP_NORTE!L153)</f>
        <v>ZDG-ZTN</v>
      </c>
      <c r="L150" s="138" t="str">
        <f>IF(SP_NORTE!M153="","*",SP_NORTE!M153)</f>
        <v>ZDG2/ZDGPAT2</v>
      </c>
      <c r="M150" s="139">
        <f>IF(SP_NORTE!I153="","*",SP_NORTE!I153)</f>
        <v>73</v>
      </c>
      <c r="N150" s="144">
        <f>IF(SP_NORTE!J153="","*",SP_NORTE!J153)</f>
        <v>54.8</v>
      </c>
      <c r="O150" s="144">
        <f>IF(SP_NORTE!K153="","*",SP_NORTE!K153)</f>
        <v>52</v>
      </c>
      <c r="P150" s="143">
        <f>IF(SP_NORTE!N153="","*",SP_NORTE!N153)</f>
        <v>0.33333333333333331</v>
      </c>
      <c r="Q150" s="143">
        <f>IF(SP_NORTE!O153="","*",SP_NORTE!O153)</f>
        <v>6.9444444444444447E-4</v>
      </c>
      <c r="R150" s="145" t="str">
        <f>IF(SP_NORTE!P153="","*",CONCATENATE(SP_NORTE!P153," ",SP_NORTE!Q153))</f>
        <v>1792 M</v>
      </c>
      <c r="S150" s="145" t="str">
        <f>IF(SP_NORTE!U153="","*",SP_NORTE!U153)</f>
        <v>Antonioni</v>
      </c>
      <c r="T150" s="145" t="str">
        <f>IF(SP_NORTE!V153="","*",SP_NORTE!V153)</f>
        <v>Socaria mecanizada</v>
      </c>
      <c r="U150" s="136">
        <f ca="1">_xlfn.XLOOKUP(G150&amp;$U$2,BS_CONTROLE[CHAVE],BS_CONTROLE[Quantidade_11],"-")</f>
        <v>0</v>
      </c>
      <c r="V150" s="136">
        <f ca="1">_xlfn.XLOOKUP(G150&amp;$V$2,BS_CONTROLE[CHAVE],BS_CONTROLE[Quantidade_11],"-")</f>
        <v>1070</v>
      </c>
      <c r="W150" s="136">
        <f ca="1">_xlfn.XLOOKUP(G150&amp;$W$2,BS_CONTROLE[CHAVE],BS_CONTROLE[Quantidade_11],"-")</f>
        <v>0</v>
      </c>
    </row>
    <row r="151" spans="1:23" hidden="1">
      <c r="A151" s="146" t="str">
        <f>IF(SP_NORTE!X154="","*",SP_NORTE!X154)</f>
        <v>OPORTUNIDADE</v>
      </c>
      <c r="B151" s="146" t="str">
        <f>IF(SP_NORTE!W154="","*",SP_NORTE!W154)</f>
        <v>Oportunidade</v>
      </c>
      <c r="C151" s="146" t="str">
        <f>IF(SP_NORTE!Y154="","*",SP_NORTE!Y154)</f>
        <v>*</v>
      </c>
      <c r="D151" s="138" t="str">
        <f>IF(SP_NORTE!R154="","*",SP_NORTE!R154)</f>
        <v>SP NORTE</v>
      </c>
      <c r="E151" s="138" t="str">
        <f>IF(SP_NORTE!S154="","*",SP_NORTE!S154)</f>
        <v>ZCZ-ZTI</v>
      </c>
      <c r="F151" s="145">
        <f>IF(SP_NORTE!B154="","*",SP_NORTE!B154)</f>
        <v>46064</v>
      </c>
      <c r="G151" s="145" t="str">
        <f>IF(SP_NORTE!D154="","*",SP_NORTE!D154)</f>
        <v>W92</v>
      </c>
      <c r="H151" s="145" t="str">
        <f>IF(SP_NORTE!E154="","*",SP_NORTE!E154)</f>
        <v>PDM - DESCARGA - DORMENTE</v>
      </c>
      <c r="I151" s="145" t="str">
        <f>IF(SP_NORTE!G154="","*",SP_NORTE!G154)</f>
        <v>ZMA2</v>
      </c>
      <c r="J151" s="145" t="str">
        <f>IF(SP_NORTE!H154="","*",SP_NORTE!H154)</f>
        <v>ZMA2</v>
      </c>
      <c r="K151" s="138" t="str">
        <f>IF(SP_NORTE!L154="","*",SP_NORTE!L154)</f>
        <v>ZDZ-ZMA</v>
      </c>
      <c r="L151" s="138" t="str">
        <f>IF(SP_NORTE!M154="","*",SP_NORTE!M154)</f>
        <v>K30K36</v>
      </c>
      <c r="M151" s="139">
        <f>IF(SP_NORTE!I154="","*",SP_NORTE!I154)</f>
        <v>73</v>
      </c>
      <c r="N151" s="144">
        <f>IF(SP_NORTE!J154="","*",SP_NORTE!J154)</f>
        <v>34</v>
      </c>
      <c r="O151" s="144">
        <f>IF(SP_NORTE!K154="","*",SP_NORTE!K154)</f>
        <v>17</v>
      </c>
      <c r="P151" s="143">
        <f>IF(SP_NORTE!N154="","*",SP_NORTE!N154)</f>
        <v>0.375</v>
      </c>
      <c r="Q151" s="143">
        <f>IF(SP_NORTE!O154="","*",SP_NORTE!O154)</f>
        <v>4.1666666666666664E-2</v>
      </c>
      <c r="R151" s="145" t="str">
        <f>IF(SP_NORTE!P154="","*",CONCATENATE(SP_NORTE!P154," ",SP_NORTE!Q154))</f>
        <v>1000 Nº DE DORMENTES</v>
      </c>
      <c r="S151" s="145" t="str">
        <f>IF(SP_NORTE!U154="","*",SP_NORTE!U154)</f>
        <v>Carlos Eduardo</v>
      </c>
      <c r="T151" s="145" t="str">
        <f>IF(SP_NORTE!V154="","*",SP_NORTE!V154)</f>
        <v>Descarga de dormentes km 17+000 ao km 12+000 em K14K18 600 dor. 01h30 + descarga no km 34+000 400 dor. K30K36 01:30</v>
      </c>
      <c r="U151" s="136" t="str">
        <f ca="1">_xlfn.XLOOKUP(G151&amp;$U$2,BS_CONTROLE[CHAVE],BS_CONTROLE[Quantidade_11],"-")</f>
        <v>-</v>
      </c>
      <c r="V151" s="136" t="str">
        <f ca="1">_xlfn.XLOOKUP(G151&amp;$V$2,BS_CONTROLE[CHAVE],BS_CONTROLE[Quantidade_11],"-")</f>
        <v>-</v>
      </c>
      <c r="W151" s="136" t="str">
        <f ca="1">_xlfn.XLOOKUP(G151&amp;$W$2,BS_CONTROLE[CHAVE],BS_CONTROLE[Quantidade_11],"-")</f>
        <v>-</v>
      </c>
    </row>
    <row r="152" spans="1:23" hidden="1">
      <c r="A152" s="146" t="str">
        <f>IF(SP_NORTE!X155="","*",SP_NORTE!X155)</f>
        <v>OPORTUNIDADE</v>
      </c>
      <c r="B152" s="146" t="str">
        <f>IF(SP_NORTE!W155="","*",SP_NORTE!W155)</f>
        <v>Oportunidade</v>
      </c>
      <c r="C152" s="146" t="str">
        <f>IF(SP_NORTE!Y155="","*",SP_NORTE!Y155)</f>
        <v>*</v>
      </c>
      <c r="D152" s="138" t="str">
        <f>IF(SP_NORTE!R155="","*",SP_NORTE!R155)</f>
        <v>SP NORTE</v>
      </c>
      <c r="E152" s="138" t="str">
        <f>IF(SP_NORTE!S155="","*",SP_NORTE!S155)</f>
        <v>ZCZ-ZTI</v>
      </c>
      <c r="F152" s="145">
        <f>IF(SP_NORTE!B155="","*",SP_NORTE!B155)</f>
        <v>46064</v>
      </c>
      <c r="G152" s="145" t="str">
        <f>IF(SP_NORTE!D155="","*",SP_NORTE!D155)</f>
        <v>ANTONIO (TF-681)</v>
      </c>
      <c r="H152" s="145" t="str">
        <f>IF(SP_NORTE!E155="","*",SP_NORTE!E155)</f>
        <v>PDM - SOLDA</v>
      </c>
      <c r="I152" s="145" t="str">
        <f>IF(SP_NORTE!G155="","*",SP_NORTE!G155)</f>
        <v>-</v>
      </c>
      <c r="J152" s="145" t="str">
        <f>IF(SP_NORTE!H155="","*",SP_NORTE!H155)</f>
        <v>-</v>
      </c>
      <c r="K152" s="138" t="str">
        <f>IF(SP_NORTE!L155="","*",SP_NORTE!L155)</f>
        <v>ZZR-ZDZ</v>
      </c>
      <c r="L152" s="138" t="str">
        <f>IF(SP_NORTE!M155="","*",SP_NORTE!M155)</f>
        <v>K14K18</v>
      </c>
      <c r="M152" s="139">
        <f>IF(SP_NORTE!I155="","*",SP_NORTE!I155)</f>
        <v>73</v>
      </c>
      <c r="N152" s="144">
        <f>IF(SP_NORTE!J155="","*",SP_NORTE!J155)</f>
        <v>16.8</v>
      </c>
      <c r="O152" s="144" t="str">
        <f>IF(SP_NORTE!K155="","*",SP_NORTE!K155)</f>
        <v>-</v>
      </c>
      <c r="P152" s="143">
        <f>IF(SP_NORTE!N155="","*",SP_NORTE!N155)</f>
        <v>0.375</v>
      </c>
      <c r="Q152" s="143">
        <f>IF(SP_NORTE!O155="","*",SP_NORTE!O155)</f>
        <v>6.25E-2</v>
      </c>
      <c r="R152" s="145" t="str">
        <f>IF(SP_NORTE!P155="","*",CONCATENATE(SP_NORTE!P155," ",SP_NORTE!Q155))</f>
        <v>1 Nº DE SOLDA</v>
      </c>
      <c r="S152" s="145" t="str">
        <f>IF(SP_NORTE!U155="","*",SP_NORTE!U155)</f>
        <v xml:space="preserve">Antonio  </v>
      </c>
      <c r="T152" s="145" t="str">
        <f>IF(SP_NORTE!V155="","*",SP_NORTE!V155)</f>
        <v>Execução de solda - Condicionado à temperatura</v>
      </c>
      <c r="U152" s="136">
        <f ca="1">_xlfn.XLOOKUP(G152&amp;$U$2,BS_CONTROLE[CHAVE],BS_CONTROLE[Quantidade_11],"-")</f>
        <v>0</v>
      </c>
      <c r="V152" s="136" t="str">
        <f ca="1">_xlfn.XLOOKUP(G152&amp;$V$2,BS_CONTROLE[CHAVE],BS_CONTROLE[Quantidade_11],"-")</f>
        <v>-</v>
      </c>
      <c r="W152" s="136">
        <f ca="1">_xlfn.XLOOKUP(G152&amp;$W$2,BS_CONTROLE[CHAVE],BS_CONTROLE[Quantidade_11],"-")</f>
        <v>0</v>
      </c>
    </row>
    <row r="153" spans="1:23" hidden="1">
      <c r="A153" s="146" t="str">
        <f>IF(SP_NORTE!X156="","*",SP_NORTE!X156)</f>
        <v>OPORTUNIDADE</v>
      </c>
      <c r="B153" s="146" t="str">
        <f>IF(SP_NORTE!W156="","*",SP_NORTE!W156)</f>
        <v>Oportunidade</v>
      </c>
      <c r="C153" s="146" t="str">
        <f>IF(SP_NORTE!Y156="","*",SP_NORTE!Y156)</f>
        <v>*</v>
      </c>
      <c r="D153" s="138" t="str">
        <f>IF(SP_NORTE!R156="","*",SP_NORTE!R156)</f>
        <v>SP NORTE</v>
      </c>
      <c r="E153" s="138" t="str">
        <f>IF(SP_NORTE!S156="","*",SP_NORTE!S156)</f>
        <v>ZRX-ZTI</v>
      </c>
      <c r="F153" s="145">
        <f>IF(SP_NORTE!B156="","*",SP_NORTE!B156)</f>
        <v>46064</v>
      </c>
      <c r="G153" s="145" t="str">
        <f>IF(SP_NORTE!D156="","*",SP_NORTE!D156)</f>
        <v>V83</v>
      </c>
      <c r="H153" s="145" t="str">
        <f>IF(SP_NORTE!E156="","*",SP_NORTE!E156)</f>
        <v>MECANIZAÇÃO - SOCADORA</v>
      </c>
      <c r="I153" s="145" t="str">
        <f>IF(SP_NORTE!G156="","*",SP_NORTE!G156)</f>
        <v>ZIQ2</v>
      </c>
      <c r="J153" s="145" t="str">
        <f>IF(SP_NORTE!H156="","*",SP_NORTE!H156)</f>
        <v>ZIQ2</v>
      </c>
      <c r="K153" s="138" t="str">
        <f>IF(SP_NORTE!L156="","*",SP_NORTE!L156)</f>
        <v>ZRQ-ZQX</v>
      </c>
      <c r="L153" s="138" t="str">
        <f>IF(SP_NORTE!M156="","*",SP_NORTE!M156)</f>
        <v>139ZQX1</v>
      </c>
      <c r="M153" s="139">
        <f>IF(SP_NORTE!I156="","*",SP_NORTE!I156)</f>
        <v>70</v>
      </c>
      <c r="N153" s="144">
        <f>IF(SP_NORTE!J156="","*",SP_NORTE!J156)</f>
        <v>139.19999999999999</v>
      </c>
      <c r="O153" s="144">
        <f>IF(SP_NORTE!K156="","*",SP_NORTE!K156)</f>
        <v>135</v>
      </c>
      <c r="P153" s="143">
        <f>IF(SP_NORTE!N156="","*",SP_NORTE!N156)</f>
        <v>0.35416666666666669</v>
      </c>
      <c r="Q153" s="143">
        <f>IF(SP_NORTE!O156="","*",SP_NORTE!O156)</f>
        <v>8.3333333333333329E-2</v>
      </c>
      <c r="R153" s="145" t="str">
        <f>IF(SP_NORTE!P156="","*",CONCATENATE(SP_NORTE!P156," ",SP_NORTE!Q156))</f>
        <v>480 M</v>
      </c>
      <c r="S153" s="145" t="str">
        <f>IF(SP_NORTE!U156="","*",SP_NORTE!U156)</f>
        <v>Antonioni</v>
      </c>
      <c r="T153" s="145" t="str">
        <f>IF(SP_NORTE!V156="","*",SP_NORTE!V156)</f>
        <v>Socaria mecanizada</v>
      </c>
      <c r="U153" s="136">
        <f ca="1">_xlfn.XLOOKUP(G153&amp;$U$2,BS_CONTROLE[CHAVE],BS_CONTROLE[Quantidade_11],"-")</f>
        <v>500</v>
      </c>
      <c r="V153" s="136">
        <f ca="1">_xlfn.XLOOKUP(G153&amp;$V$2,BS_CONTROLE[CHAVE],BS_CONTROLE[Quantidade_11],"-")</f>
        <v>800</v>
      </c>
      <c r="W153" s="136">
        <f ca="1">_xlfn.XLOOKUP(G153&amp;$W$2,BS_CONTROLE[CHAVE],BS_CONTROLE[Quantidade_11],"-")</f>
        <v>0</v>
      </c>
    </row>
    <row r="154" spans="1:23" hidden="1">
      <c r="A154" s="146" t="str">
        <f>IF(SP_NORTE!X157="","*",SP_NORTE!X157)</f>
        <v>*</v>
      </c>
      <c r="B154" s="146" t="str">
        <f>IF(SP_NORTE!W157="","*",SP_NORTE!W157)</f>
        <v>*</v>
      </c>
      <c r="C154" s="146" t="str">
        <f>IF(SP_NORTE!Y157="","*",SP_NORTE!Y157)</f>
        <v>*</v>
      </c>
      <c r="D154" s="138" t="str">
        <f>IF(SP_NORTE!R157="","*",SP_NORTE!R157)</f>
        <v>-</v>
      </c>
      <c r="E154" s="138" t="str">
        <f>IF(SP_NORTE!S157="","*",SP_NORTE!S157)</f>
        <v>-</v>
      </c>
      <c r="F154" s="145" t="str">
        <f>IF(SP_NORTE!B157="","*",SP_NORTE!B157)</f>
        <v>*</v>
      </c>
      <c r="G154" s="145" t="str">
        <f>IF(SP_NORTE!D157="","*",SP_NORTE!D157)</f>
        <v>*</v>
      </c>
      <c r="H154" s="145" t="str">
        <f>IF(SP_NORTE!E157="","*",SP_NORTE!E157)</f>
        <v>*</v>
      </c>
      <c r="I154" s="145" t="str">
        <f>IF(SP_NORTE!G157="","*",SP_NORTE!G157)</f>
        <v>*</v>
      </c>
      <c r="J154" s="145" t="str">
        <f>IF(SP_NORTE!H157="","*",SP_NORTE!H157)</f>
        <v>*</v>
      </c>
      <c r="K154" s="138" t="str">
        <f>IF(SP_NORTE!L157="","*",SP_NORTE!L157)</f>
        <v>-</v>
      </c>
      <c r="L154" s="138" t="str">
        <f>IF(SP_NORTE!M157="","*",SP_NORTE!M157)</f>
        <v>-</v>
      </c>
      <c r="M154" s="139" t="str">
        <f>IF(SP_NORTE!I157="","*",SP_NORTE!I157)</f>
        <v>*</v>
      </c>
      <c r="N154" s="144" t="str">
        <f>IF(SP_NORTE!J157="","*",SP_NORTE!J157)</f>
        <v>*</v>
      </c>
      <c r="O154" s="144" t="str">
        <f>IF(SP_NORTE!K157="","*",SP_NORTE!K157)</f>
        <v>*</v>
      </c>
      <c r="P154" s="143" t="str">
        <f>IF(SP_NORTE!N157="","*",SP_NORTE!N157)</f>
        <v>*</v>
      </c>
      <c r="Q154" s="143" t="str">
        <f>IF(SP_NORTE!O157="","*",SP_NORTE!O157)</f>
        <v>*</v>
      </c>
      <c r="R154" s="145" t="str">
        <f>IF(SP_NORTE!P157="","*",CONCATENATE(SP_NORTE!P157," ",SP_NORTE!Q157))</f>
        <v>*</v>
      </c>
      <c r="S154" s="145" t="str">
        <f>IF(SP_NORTE!U157="","*",SP_NORTE!U157)</f>
        <v>*</v>
      </c>
      <c r="T154" s="145" t="str">
        <f>IF(SP_NORTE!V157="","*",SP_NORTE!V157)</f>
        <v>*</v>
      </c>
      <c r="U154" s="136" t="str">
        <f ca="1">_xlfn.XLOOKUP(G154&amp;$U$2,BS_CONTROLE[CHAVE],BS_CONTROLE[Quantidade_11],"-")</f>
        <v>-</v>
      </c>
      <c r="V154" s="136" t="str">
        <f ca="1">_xlfn.XLOOKUP(G154&amp;$V$2,BS_CONTROLE[CHAVE],BS_CONTROLE[Quantidade_11],"-")</f>
        <v>-</v>
      </c>
      <c r="W154" s="136" t="str">
        <f ca="1">_xlfn.XLOOKUP(G154&amp;$W$2,BS_CONTROLE[CHAVE],BS_CONTROLE[Quantidade_11],"-")</f>
        <v>-</v>
      </c>
    </row>
    <row r="155" spans="1:23" hidden="1">
      <c r="A155" s="146" t="str">
        <f>IF(SP_NORTE!X158="","*",SP_NORTE!X158)</f>
        <v>*</v>
      </c>
      <c r="B155" s="146" t="str">
        <f>IF(SP_NORTE!W158="","*",SP_NORTE!W158)</f>
        <v>*</v>
      </c>
      <c r="C155" s="146" t="str">
        <f>IF(SP_NORTE!Y158="","*",SP_NORTE!Y158)</f>
        <v>*</v>
      </c>
      <c r="D155" s="138" t="str">
        <f>IF(SP_NORTE!R158="","*",SP_NORTE!R158)</f>
        <v>-</v>
      </c>
      <c r="E155" s="138" t="str">
        <f>IF(SP_NORTE!S158="","*",SP_NORTE!S158)</f>
        <v>-</v>
      </c>
      <c r="F155" s="145" t="str">
        <f>IF(SP_NORTE!B158="","*",SP_NORTE!B158)</f>
        <v>*</v>
      </c>
      <c r="G155" s="145" t="str">
        <f>IF(SP_NORTE!D158="","*",SP_NORTE!D158)</f>
        <v>*</v>
      </c>
      <c r="H155" s="145" t="str">
        <f>IF(SP_NORTE!E158="","*",SP_NORTE!E158)</f>
        <v>*</v>
      </c>
      <c r="I155" s="145" t="str">
        <f>IF(SP_NORTE!G158="","*",SP_NORTE!G158)</f>
        <v>*</v>
      </c>
      <c r="J155" s="145" t="str">
        <f>IF(SP_NORTE!H158="","*",SP_NORTE!H158)</f>
        <v>*</v>
      </c>
      <c r="K155" s="138" t="str">
        <f>IF(SP_NORTE!L158="","*",SP_NORTE!L158)</f>
        <v>-</v>
      </c>
      <c r="L155" s="138" t="str">
        <f>IF(SP_NORTE!M158="","*",SP_NORTE!M158)</f>
        <v>-</v>
      </c>
      <c r="M155" s="139" t="str">
        <f>IF(SP_NORTE!I158="","*",SP_NORTE!I158)</f>
        <v>*</v>
      </c>
      <c r="N155" s="144" t="str">
        <f>IF(SP_NORTE!J158="","*",SP_NORTE!J158)</f>
        <v>*</v>
      </c>
      <c r="O155" s="144" t="str">
        <f>IF(SP_NORTE!K158="","*",SP_NORTE!K158)</f>
        <v>*</v>
      </c>
      <c r="P155" s="143" t="str">
        <f>IF(SP_NORTE!N158="","*",SP_NORTE!N158)</f>
        <v>*</v>
      </c>
      <c r="Q155" s="143" t="str">
        <f>IF(SP_NORTE!O158="","*",SP_NORTE!O158)</f>
        <v>*</v>
      </c>
      <c r="R155" s="145" t="str">
        <f>IF(SP_NORTE!P158="","*",CONCATENATE(SP_NORTE!P158," ",SP_NORTE!Q158))</f>
        <v>*</v>
      </c>
      <c r="S155" s="145" t="str">
        <f>IF(SP_NORTE!U158="","*",SP_NORTE!U158)</f>
        <v>*</v>
      </c>
      <c r="T155" s="145" t="str">
        <f>IF(SP_NORTE!V158="","*",SP_NORTE!V158)</f>
        <v>*</v>
      </c>
      <c r="U155" s="136" t="str">
        <f ca="1">_xlfn.XLOOKUP(G155&amp;$U$2,BS_CONTROLE[CHAVE],BS_CONTROLE[Quantidade_11],"-")</f>
        <v>-</v>
      </c>
      <c r="V155" s="136" t="str">
        <f ca="1">_xlfn.XLOOKUP(G155&amp;$V$2,BS_CONTROLE[CHAVE],BS_CONTROLE[Quantidade_11],"-")</f>
        <v>-</v>
      </c>
      <c r="W155" s="136" t="str">
        <f ca="1">_xlfn.XLOOKUP(G155&amp;$W$2,BS_CONTROLE[CHAVE],BS_CONTROLE[Quantidade_11],"-")</f>
        <v>-</v>
      </c>
    </row>
    <row r="156" spans="1:23" hidden="1">
      <c r="A156" s="146" t="str">
        <f>IF(SP_NORTE!X159="","*",SP_NORTE!X159)</f>
        <v>OPORTUNIDADE</v>
      </c>
      <c r="B156" s="146" t="str">
        <f>IF(SP_NORTE!W159="","*",SP_NORTE!W159)</f>
        <v>Oportunidade</v>
      </c>
      <c r="C156" s="146" t="str">
        <f>IF(SP_NORTE!Y159="","*",SP_NORTE!Y159)</f>
        <v>*</v>
      </c>
      <c r="D156" s="138" t="str">
        <f>IF(SP_NORTE!R159="","*",SP_NORTE!R159)</f>
        <v>SP NORTE</v>
      </c>
      <c r="E156" s="138" t="str">
        <f>IF(SP_NORTE!S159="","*",SP_NORTE!S159)</f>
        <v>TMI-ZEB</v>
      </c>
      <c r="F156" s="145">
        <f>IF(SP_NORTE!B159="","*",SP_NORTE!B159)</f>
        <v>46065</v>
      </c>
      <c r="G156" s="145" t="str">
        <f>IF(SP_NORTE!D159="","*",SP_NORTE!D159)</f>
        <v>E40</v>
      </c>
      <c r="H156" s="145" t="str">
        <f>IF(SP_NORTE!E159="","*",SP_NORTE!E159)</f>
        <v>TRILHEIRO - DESCARGA</v>
      </c>
      <c r="I156" s="145" t="str">
        <f>IF(SP_NORTE!G159="","*",SP_NORTE!G159)</f>
        <v>ZDP2</v>
      </c>
      <c r="J156" s="145" t="str">
        <f>IF(SP_NORTE!H159="","*",SP_NORTE!H159)</f>
        <v>ZDP2</v>
      </c>
      <c r="K156" s="138" t="str">
        <f>IF(SP_NORTE!L159="","*",SP_NORTE!L159)</f>
        <v>ZUE</v>
      </c>
      <c r="L156" s="138" t="str">
        <f>IF(SP_NORTE!M159="","*",SP_NORTE!M159)</f>
        <v>394ZUE/ZUEPAT1</v>
      </c>
      <c r="M156" s="139">
        <f>IF(SP_NORTE!I159="","*",SP_NORTE!I159)</f>
        <v>73</v>
      </c>
      <c r="N156" s="144">
        <f>IF(SP_NORTE!J159="","*",SP_NORTE!J159)</f>
        <v>400</v>
      </c>
      <c r="O156" s="144">
        <f>IF(SP_NORTE!K159="","*",SP_NORTE!K159)</f>
        <v>401.9</v>
      </c>
      <c r="P156" s="143">
        <f>IF(SP_NORTE!N159="","*",SP_NORTE!N159)</f>
        <v>0.35416666666666669</v>
      </c>
      <c r="Q156" s="143">
        <f>IF(SP_NORTE!O159="","*",SP_NORTE!O159)</f>
        <v>8.3333333333333329E-2</v>
      </c>
      <c r="R156" s="145" t="str">
        <f>IF(SP_NORTE!P159="","*",CONCATENATE(SP_NORTE!P159," ",SP_NORTE!Q159))</f>
        <v>1560 M</v>
      </c>
      <c r="S156" s="145" t="str">
        <f>IF(SP_NORTE!U159="","*",SP_NORTE!U159)</f>
        <v>Wesley</v>
      </c>
      <c r="T156" s="145" t="str">
        <f>IF(SP_NORTE!V159="","*",SP_NORTE!V159)</f>
        <v>Descarga de tirlho (necessário 30 min em ZDP para formar cobra cega</v>
      </c>
      <c r="U156" s="136" t="str">
        <f ca="1">_xlfn.XLOOKUP(G156&amp;$U$2,BS_CONTROLE[CHAVE],BS_CONTROLE[Quantidade_11],"-")</f>
        <v>-</v>
      </c>
      <c r="V156" s="136" t="str">
        <f ca="1">_xlfn.XLOOKUP(G156&amp;$V$2,BS_CONTROLE[CHAVE],BS_CONTROLE[Quantidade_11],"-")</f>
        <v>-</v>
      </c>
      <c r="W156" s="136" t="str">
        <f ca="1">_xlfn.XLOOKUP(G156&amp;$W$2,BS_CONTROLE[CHAVE],BS_CONTROLE[Quantidade_11],"-")</f>
        <v>-</v>
      </c>
    </row>
    <row r="157" spans="1:23" hidden="1">
      <c r="A157" s="146" t="str">
        <f>IF(SP_NORTE!X160="","*",SP_NORTE!X160)</f>
        <v>OPORTUNIDADE</v>
      </c>
      <c r="B157" s="146" t="str">
        <f>IF(SP_NORTE!W160="","*",SP_NORTE!W160)</f>
        <v>Oportunidade</v>
      </c>
      <c r="C157" s="146" t="str">
        <f>IF(SP_NORTE!Y160="","*",SP_NORTE!Y160)</f>
        <v>*</v>
      </c>
      <c r="D157" s="138" t="str">
        <f>IF(SP_NORTE!R160="","*",SP_NORTE!R160)</f>
        <v>SP NORTE</v>
      </c>
      <c r="E157" s="138" t="str">
        <f>IF(SP_NORTE!S160="","*",SP_NORTE!S160)</f>
        <v>TMI-ZEB</v>
      </c>
      <c r="F157" s="145">
        <f>IF(SP_NORTE!B160="","*",SP_NORTE!B160)</f>
        <v>46065</v>
      </c>
      <c r="G157" s="145" t="str">
        <f>IF(SP_NORTE!D160="","*",SP_NORTE!D160)</f>
        <v>V87</v>
      </c>
      <c r="H157" s="145" t="str">
        <f>IF(SP_NORTE!E160="","*",SP_NORTE!E160)</f>
        <v>MECANIZAÇÃO - SOCADORA</v>
      </c>
      <c r="I157" s="145" t="str">
        <f>IF(SP_NORTE!G160="","*",SP_NORTE!G160)</f>
        <v>ZDP2</v>
      </c>
      <c r="J157" s="145" t="str">
        <f>IF(SP_NORTE!H160="","*",SP_NORTE!H160)</f>
        <v>ZDP2</v>
      </c>
      <c r="K157" s="138" t="str">
        <f>IF(SP_NORTE!L160="","*",SP_NORTE!L160)</f>
        <v>ZGI-ZFN</v>
      </c>
      <c r="L157" s="138">
        <f>IF(SP_NORTE!M160="","*",SP_NORTE!M160)</f>
        <v>326332</v>
      </c>
      <c r="M157" s="139">
        <f>IF(SP_NORTE!I160="","*",SP_NORTE!I160)</f>
        <v>73</v>
      </c>
      <c r="N157" s="144">
        <f>IF(SP_NORTE!J160="","*",SP_NORTE!J160)</f>
        <v>326.10000000000002</v>
      </c>
      <c r="O157" s="144">
        <f>IF(SP_NORTE!K160="","*",SP_NORTE!K160)</f>
        <v>325.39999999999998</v>
      </c>
      <c r="P157" s="143">
        <f>IF(SP_NORTE!N160="","*",SP_NORTE!N160)</f>
        <v>0.375</v>
      </c>
      <c r="Q157" s="143">
        <f>IF(SP_NORTE!O160="","*",SP_NORTE!O160)</f>
        <v>8.3333333333333329E-2</v>
      </c>
      <c r="R157" s="145" t="str">
        <f>IF(SP_NORTE!P160="","*",CONCATENATE(SP_NORTE!P160," ",SP_NORTE!Q160))</f>
        <v>1020 M</v>
      </c>
      <c r="S157" s="145" t="str">
        <f>IF(SP_NORTE!U160="","*",SP_NORTE!U160)</f>
        <v>Antonioni</v>
      </c>
      <c r="T157" s="145" t="str">
        <f>IF(SP_NORTE!V160="","*",SP_NORTE!V160)</f>
        <v>Socaria mecanizada</v>
      </c>
      <c r="U157" s="136">
        <f ca="1">_xlfn.XLOOKUP(G157&amp;$U$2,BS_CONTROLE[CHAVE],BS_CONTROLE[Quantidade_11],"-")</f>
        <v>0</v>
      </c>
      <c r="V157" s="136">
        <f ca="1">_xlfn.XLOOKUP(G157&amp;$V$2,BS_CONTROLE[CHAVE],BS_CONTROLE[Quantidade_11],"-")</f>
        <v>680</v>
      </c>
      <c r="W157" s="136">
        <f ca="1">_xlfn.XLOOKUP(G157&amp;$W$2,BS_CONTROLE[CHAVE],BS_CONTROLE[Quantidade_11],"-")</f>
        <v>0</v>
      </c>
    </row>
    <row r="158" spans="1:23" hidden="1">
      <c r="A158" s="146" t="str">
        <f>IF(SP_NORTE!X161="","*",SP_NORTE!X161)</f>
        <v>OPORTUNIDADE</v>
      </c>
      <c r="B158" s="146" t="str">
        <f>IF(SP_NORTE!W161="","*",SP_NORTE!W161)</f>
        <v>Oportunidade</v>
      </c>
      <c r="C158" s="146" t="str">
        <f>IF(SP_NORTE!Y161="","*",SP_NORTE!Y161)</f>
        <v>*</v>
      </c>
      <c r="D158" s="138" t="str">
        <f>IF(SP_NORTE!R161="","*",SP_NORTE!R161)</f>
        <v>SP NORTE</v>
      </c>
      <c r="E158" s="138" t="str">
        <f>IF(SP_NORTE!S161="","*",SP_NORTE!S161)</f>
        <v>TMI-ZEB</v>
      </c>
      <c r="F158" s="145">
        <f>IF(SP_NORTE!B161="","*",SP_NORTE!B161)</f>
        <v>46065</v>
      </c>
      <c r="G158" s="145" t="str">
        <f>IF(SP_NORTE!D161="","*",SP_NORTE!D161)</f>
        <v>JOSUEL (TP-697)</v>
      </c>
      <c r="H158" s="145" t="str">
        <f>IF(SP_NORTE!E161="","*",SP_NORTE!E161)</f>
        <v>PDM - SOLDA</v>
      </c>
      <c r="I158" s="145" t="str">
        <f>IF(SP_NORTE!G161="","*",SP_NORTE!G161)</f>
        <v>-</v>
      </c>
      <c r="J158" s="145" t="str">
        <f>IF(SP_NORTE!H161="","*",SP_NORTE!H161)</f>
        <v>-</v>
      </c>
      <c r="K158" s="138" t="str">
        <f>IF(SP_NORTE!L161="","*",SP_NORTE!L161)</f>
        <v>ZVP-ZGI</v>
      </c>
      <c r="L158" s="138" t="str">
        <f>IF(SP_NORTE!M161="","*",SP_NORTE!M161)</f>
        <v>312ZGI</v>
      </c>
      <c r="M158" s="139">
        <f>IF(SP_NORTE!I161="","*",SP_NORTE!I161)</f>
        <v>73</v>
      </c>
      <c r="N158" s="144">
        <f>IF(SP_NORTE!J161="","*",SP_NORTE!J161)</f>
        <v>312.8</v>
      </c>
      <c r="O158" s="144" t="str">
        <f>IF(SP_NORTE!K161="","*",SP_NORTE!K161)</f>
        <v>-</v>
      </c>
      <c r="P158" s="143">
        <f>IF(SP_NORTE!N161="","*",SP_NORTE!N161)</f>
        <v>0.39583333333333331</v>
      </c>
      <c r="Q158" s="143">
        <f>IF(SP_NORTE!O161="","*",SP_NORTE!O161)</f>
        <v>6.25E-2</v>
      </c>
      <c r="R158" s="145" t="str">
        <f>IF(SP_NORTE!P161="","*",CONCATENATE(SP_NORTE!P161," ",SP_NORTE!Q161))</f>
        <v>1 Nº DE SOLDA</v>
      </c>
      <c r="S158" s="145" t="str">
        <f>IF(SP_NORTE!U161="","*",SP_NORTE!U161)</f>
        <v>Josuel</v>
      </c>
      <c r="T158" s="145" t="str">
        <f>IF(SP_NORTE!V161="","*",SP_NORTE!V161)</f>
        <v>Execução de solda - Condicionado à temperatura</v>
      </c>
      <c r="U158" s="136">
        <f ca="1">_xlfn.XLOOKUP(G158&amp;$U$2,BS_CONTROLE[CHAVE],BS_CONTROLE[Quantidade_11],"-")</f>
        <v>0</v>
      </c>
      <c r="V158" s="136" t="str">
        <f ca="1">_xlfn.XLOOKUP(G158&amp;$V$2,BS_CONTROLE[CHAVE],BS_CONTROLE[Quantidade_11],"-")</f>
        <v>-</v>
      </c>
      <c r="W158" s="136">
        <f ca="1">_xlfn.XLOOKUP(G158&amp;$W$2,BS_CONTROLE[CHAVE],BS_CONTROLE[Quantidade_11],"-")</f>
        <v>0</v>
      </c>
    </row>
    <row r="159" spans="1:23" hidden="1">
      <c r="A159" s="146" t="str">
        <f>IF(SP_NORTE!X162="","*",SP_NORTE!X162)</f>
        <v>OPORTUNIDADE</v>
      </c>
      <c r="B159" s="146" t="str">
        <f>IF(SP_NORTE!W162="","*",SP_NORTE!W162)</f>
        <v>Oportunidade</v>
      </c>
      <c r="C159" s="146" t="str">
        <f>IF(SP_NORTE!Y162="","*",SP_NORTE!Y162)</f>
        <v>*</v>
      </c>
      <c r="D159" s="138" t="str">
        <f>IF(SP_NORTE!R162="","*",SP_NORTE!R162)</f>
        <v>SP NORTE</v>
      </c>
      <c r="E159" s="138" t="str">
        <f>IF(SP_NORTE!S162="","*",SP_NORTE!S162)</f>
        <v>ZEB-ZCZ</v>
      </c>
      <c r="F159" s="145">
        <f>IF(SP_NORTE!B162="","*",SP_NORTE!B162)</f>
        <v>46065</v>
      </c>
      <c r="G159" s="145" t="str">
        <f>IF(SP_NORTE!D162="","*",SP_NORTE!D162)</f>
        <v>V48</v>
      </c>
      <c r="H159" s="145" t="str">
        <f>IF(SP_NORTE!E162="","*",SP_NORTE!E162)</f>
        <v>DESLOCAMENTO</v>
      </c>
      <c r="I159" s="145" t="str">
        <f>IF(SP_NORTE!G162="","*",SP_NORTE!G162)</f>
        <v>ZEH2</v>
      </c>
      <c r="J159" s="145" t="str">
        <f>IF(SP_NORTE!H162="","*",SP_NORTE!H162)</f>
        <v>ZDP</v>
      </c>
      <c r="K159" s="138" t="str">
        <f>IF(SP_NORTE!L162="","*",SP_NORTE!L162)</f>
        <v>ZEH-ZDP</v>
      </c>
      <c r="L159" s="138" t="str">
        <f>IF(SP_NORTE!M162="","*",SP_NORTE!M162)</f>
        <v>ZEHZDP</v>
      </c>
      <c r="M159" s="139">
        <f>IF(SP_NORTE!I162="","*",SP_NORTE!I162)</f>
        <v>73</v>
      </c>
      <c r="N159" s="144">
        <f>IF(SP_NORTE!J162="","*",SP_NORTE!J162)</f>
        <v>191</v>
      </c>
      <c r="O159" s="144">
        <f>IF(SP_NORTE!K162="","*",SP_NORTE!K162)</f>
        <v>302</v>
      </c>
      <c r="P159" s="143">
        <f>IF(SP_NORTE!N162="","*",SP_NORTE!N162)</f>
        <v>0.35416666666666669</v>
      </c>
      <c r="Q159" s="143">
        <f>IF(SP_NORTE!O162="","*",SP_NORTE!O162)</f>
        <v>4.1666666666666664E-2</v>
      </c>
      <c r="R159" s="145" t="str">
        <f>IF(SP_NORTE!P162="","*",CONCATENATE(SP_NORTE!P162," ",SP_NORTE!Q162))</f>
        <v>1 BINÁRIO</v>
      </c>
      <c r="S159" s="145" t="str">
        <f>IF(SP_NORTE!U162="","*",SP_NORTE!U162)</f>
        <v xml:space="preserve">Ezequiel </v>
      </c>
      <c r="T159" s="145" t="str">
        <f>IF(SP_NORTE!V162="","*",SP_NORTE!V162)</f>
        <v>Deslocamento ZEH-ZDP</v>
      </c>
      <c r="U159" s="136">
        <f ca="1">_xlfn.XLOOKUP(G159&amp;$U$2,BS_CONTROLE[CHAVE],BS_CONTROLE[Quantidade_11],"-")</f>
        <v>1</v>
      </c>
      <c r="V159" s="136" t="str">
        <f ca="1">_xlfn.XLOOKUP(G159&amp;$V$2,BS_CONTROLE[CHAVE],BS_CONTROLE[Quantidade_11],"-")</f>
        <v>-</v>
      </c>
      <c r="W159" s="136">
        <f ca="1">_xlfn.XLOOKUP(G159&amp;$W$2,BS_CONTROLE[CHAVE],BS_CONTROLE[Quantidade_11],"-")</f>
        <v>1</v>
      </c>
    </row>
    <row r="160" spans="1:23" hidden="1">
      <c r="A160" s="146" t="str">
        <f>IF(SP_NORTE!X163="","*",SP_NORTE!X163)</f>
        <v>OPORTUNIDADE</v>
      </c>
      <c r="B160" s="146" t="str">
        <f>IF(SP_NORTE!W163="","*",SP_NORTE!W163)</f>
        <v>Oportunidade</v>
      </c>
      <c r="C160" s="146" t="str">
        <f>IF(SP_NORTE!Y163="","*",SP_NORTE!Y163)</f>
        <v>*</v>
      </c>
      <c r="D160" s="138" t="str">
        <f>IF(SP_NORTE!R163="","*",SP_NORTE!R163)</f>
        <v>SP NORTE</v>
      </c>
      <c r="E160" s="138" t="str">
        <f>IF(SP_NORTE!S163="","*",SP_NORTE!S163)</f>
        <v>ZEB-ZCZ</v>
      </c>
      <c r="F160" s="145">
        <f>IF(SP_NORTE!B163="","*",SP_NORTE!B163)</f>
        <v>46065</v>
      </c>
      <c r="G160" s="145" t="str">
        <f>IF(SP_NORTE!D163="","*",SP_NORTE!D163)</f>
        <v>V88</v>
      </c>
      <c r="H160" s="145" t="str">
        <f>IF(SP_NORTE!E163="","*",SP_NORTE!E163)</f>
        <v>MECANIZAÇÃO - SOCADORA</v>
      </c>
      <c r="I160" s="145" t="str">
        <f>IF(SP_NORTE!G163="","*",SP_NORTE!G163)</f>
        <v>ZPN2</v>
      </c>
      <c r="J160" s="145" t="str">
        <f>IF(SP_NORTE!H163="","*",SP_NORTE!H163)</f>
        <v>ZPN2</v>
      </c>
      <c r="K160" s="138" t="str">
        <f>IF(SP_NORTE!L163="","*",SP_NORTE!L163)</f>
        <v>ZCV-ZCT</v>
      </c>
      <c r="L160" s="138" t="str">
        <f>IF(SP_NORTE!M163="","*",SP_NORTE!M163)</f>
        <v>152ZCT</v>
      </c>
      <c r="M160" s="139">
        <f>IF(SP_NORTE!I163="","*",SP_NORTE!I163)</f>
        <v>73</v>
      </c>
      <c r="N160" s="144">
        <f>IF(SP_NORTE!J163="","*",SP_NORTE!J163)</f>
        <v>153.80000000000001</v>
      </c>
      <c r="O160" s="144">
        <f>IF(SP_NORTE!K163="","*",SP_NORTE!K163)</f>
        <v>151</v>
      </c>
      <c r="P160" s="143">
        <f>IF(SP_NORTE!N163="","*",SP_NORTE!N163)</f>
        <v>0.375</v>
      </c>
      <c r="Q160" s="143">
        <f>IF(SP_NORTE!O163="","*",SP_NORTE!O163)</f>
        <v>8.3333333333333329E-2</v>
      </c>
      <c r="R160" s="145" t="str">
        <f>IF(SP_NORTE!P163="","*",CONCATENATE(SP_NORTE!P163," ",SP_NORTE!Q163))</f>
        <v>510 M</v>
      </c>
      <c r="S160" s="145" t="str">
        <f>IF(SP_NORTE!U163="","*",SP_NORTE!U163)</f>
        <v>Antonioni</v>
      </c>
      <c r="T160" s="145" t="str">
        <f>IF(SP_NORTE!V163="","*",SP_NORTE!V163)</f>
        <v>Socaria mecanizada</v>
      </c>
      <c r="U160" s="136">
        <f ca="1">_xlfn.XLOOKUP(G160&amp;$U$2,BS_CONTROLE[CHAVE],BS_CONTROLE[Quantidade_11],"-")</f>
        <v>0</v>
      </c>
      <c r="V160" s="136">
        <f ca="1">_xlfn.XLOOKUP(G160&amp;$V$2,BS_CONTROLE[CHAVE],BS_CONTROLE[Quantidade_11],"-")</f>
        <v>1400</v>
      </c>
      <c r="W160" s="136">
        <f ca="1">_xlfn.XLOOKUP(G160&amp;$W$2,BS_CONTROLE[CHAVE],BS_CONTROLE[Quantidade_11],"-")</f>
        <v>0</v>
      </c>
    </row>
    <row r="161" spans="1:23" hidden="1">
      <c r="A161" s="146" t="str">
        <f>IF(SP_NORTE!X164="","*",SP_NORTE!X164)</f>
        <v>OPORTUNIDADE</v>
      </c>
      <c r="B161" s="146" t="str">
        <f>IF(SP_NORTE!W164="","*",SP_NORTE!W164)</f>
        <v>Oportunidade</v>
      </c>
      <c r="C161" s="146" t="str">
        <f>IF(SP_NORTE!Y164="","*",SP_NORTE!Y164)</f>
        <v>*</v>
      </c>
      <c r="D161" s="138" t="str">
        <f>IF(SP_NORTE!R164="","*",SP_NORTE!R164)</f>
        <v>SP NORTE</v>
      </c>
      <c r="E161" s="138" t="str">
        <f>IF(SP_NORTE!S164="","*",SP_NORTE!S164)</f>
        <v>ZEB-ZCZ</v>
      </c>
      <c r="F161" s="145">
        <f>IF(SP_NORTE!B164="","*",SP_NORTE!B164)</f>
        <v>46065</v>
      </c>
      <c r="G161" s="145" t="str">
        <f>IF(SP_NORTE!D164="","*",SP_NORTE!D164)</f>
        <v>PEDRO (TP-696)</v>
      </c>
      <c r="H161" s="145" t="str">
        <f>IF(SP_NORTE!E164="","*",SP_NORTE!E164)</f>
        <v>PDM - SOLDA</v>
      </c>
      <c r="I161" s="145" t="str">
        <f>IF(SP_NORTE!G164="","*",SP_NORTE!G164)</f>
        <v>-</v>
      </c>
      <c r="J161" s="145" t="str">
        <f>IF(SP_NORTE!H164="","*",SP_NORTE!H164)</f>
        <v>-</v>
      </c>
      <c r="K161" s="138" t="str">
        <f>IF(SP_NORTE!L164="","*",SP_NORTE!L164)</f>
        <v>ZGB-ZMO</v>
      </c>
      <c r="L161" s="138" t="str">
        <f>IF(SP_NORTE!M164="","*",SP_NORTE!M164)</f>
        <v>ZGB217</v>
      </c>
      <c r="M161" s="139">
        <f>IF(SP_NORTE!I164="","*",SP_NORTE!I164)</f>
        <v>73</v>
      </c>
      <c r="N161" s="144">
        <f>IF(SP_NORTE!J164="","*",SP_NORTE!J164)</f>
        <v>216</v>
      </c>
      <c r="O161" s="144" t="str">
        <f>IF(SP_NORTE!K164="","*",SP_NORTE!K164)</f>
        <v>-</v>
      </c>
      <c r="P161" s="143">
        <f>IF(SP_NORTE!N164="","*",SP_NORTE!N164)</f>
        <v>0.375</v>
      </c>
      <c r="Q161" s="143">
        <f>IF(SP_NORTE!O164="","*",SP_NORTE!O164)</f>
        <v>6.25E-2</v>
      </c>
      <c r="R161" s="145" t="str">
        <f>IF(SP_NORTE!P164="","*",CONCATENATE(SP_NORTE!P164," ",SP_NORTE!Q164))</f>
        <v>1 Nº DE SOLDA</v>
      </c>
      <c r="S161" s="145" t="str">
        <f>IF(SP_NORTE!U164="","*",SP_NORTE!U164)</f>
        <v>Pedro</v>
      </c>
      <c r="T161" s="145" t="str">
        <f>IF(SP_NORTE!V164="","*",SP_NORTE!V164)</f>
        <v>Execução de solda - Condicionado à temperatura</v>
      </c>
      <c r="U161" s="136">
        <f ca="1">_xlfn.XLOOKUP(G161&amp;$U$2,BS_CONTROLE[CHAVE],BS_CONTROLE[Quantidade_11],"-")</f>
        <v>0</v>
      </c>
      <c r="V161" s="136" t="str">
        <f ca="1">_xlfn.XLOOKUP(G161&amp;$V$2,BS_CONTROLE[CHAVE],BS_CONTROLE[Quantidade_11],"-")</f>
        <v>-</v>
      </c>
      <c r="W161" s="136">
        <f ca="1">_xlfn.XLOOKUP(G161&amp;$W$2,BS_CONTROLE[CHAVE],BS_CONTROLE[Quantidade_11],"-")</f>
        <v>1</v>
      </c>
    </row>
    <row r="162" spans="1:23" hidden="1">
      <c r="A162" s="146" t="str">
        <f>IF(SP_NORTE!X165="","*",SP_NORTE!X165)</f>
        <v>OPORTUNIDADE</v>
      </c>
      <c r="B162" s="146" t="str">
        <f>IF(SP_NORTE!W165="","*",SP_NORTE!W165)</f>
        <v>Oportunidade</v>
      </c>
      <c r="C162" s="146" t="str">
        <f>IF(SP_NORTE!Y165="","*",SP_NORTE!Y165)</f>
        <v>*</v>
      </c>
      <c r="D162" s="138" t="str">
        <f>IF(SP_NORTE!R165="","*",SP_NORTE!R165)</f>
        <v>SP NORTE</v>
      </c>
      <c r="E162" s="138" t="str">
        <f>IF(SP_NORTE!S165="","*",SP_NORTE!S165)</f>
        <v>ZCZ-ZTI</v>
      </c>
      <c r="F162" s="145">
        <f>IF(SP_NORTE!B165="","*",SP_NORTE!B165)</f>
        <v>46065</v>
      </c>
      <c r="G162" s="145" t="str">
        <f>IF(SP_NORTE!D165="","*",SP_NORTE!D165)</f>
        <v>MOD SPN</v>
      </c>
      <c r="H162" s="145" t="str">
        <f>IF(SP_NORTE!E165="","*",SP_NORTE!E165)</f>
        <v>BLOCO</v>
      </c>
      <c r="I162" s="145" t="str">
        <f>IF(SP_NORTE!G165="","*",SP_NORTE!G165)</f>
        <v>-</v>
      </c>
      <c r="J162" s="145" t="str">
        <f>IF(SP_NORTE!H165="","*",SP_NORTE!H165)</f>
        <v>-</v>
      </c>
      <c r="K162" s="138" t="str">
        <f>IF(SP_NORTE!L165="","*",SP_NORTE!L165)</f>
        <v>ZDG-ZTN</v>
      </c>
      <c r="L162" s="138" t="str">
        <f>IF(SP_NORTE!M165="","*",SP_NORTE!M165)</f>
        <v>ZDG2/ZDGPAT2</v>
      </c>
      <c r="M162" s="139">
        <f>IF(SP_NORTE!I165="","*",SP_NORTE!I165)</f>
        <v>73</v>
      </c>
      <c r="N162" s="144">
        <f>IF(SP_NORTE!J165="","*",SP_NORTE!J165)</f>
        <v>54.8</v>
      </c>
      <c r="O162" s="144">
        <f>IF(SP_NORTE!K165="","*",SP_NORTE!K165)</f>
        <v>52</v>
      </c>
      <c r="P162" s="143">
        <f>IF(SP_NORTE!N165="","*",SP_NORTE!N165)</f>
        <v>0.35416666666666669</v>
      </c>
      <c r="Q162" s="143">
        <f>IF(SP_NORTE!O165="","*",SP_NORTE!O165)</f>
        <v>8.3333333333333329E-2</v>
      </c>
      <c r="R162" s="145" t="str">
        <f>IF(SP_NORTE!P165="","*",CONCATENATE(SP_NORTE!P165," ",SP_NORTE!Q165))</f>
        <v>1 BINÁRIO</v>
      </c>
      <c r="S162" s="145" t="str">
        <f>IF(SP_NORTE!U165="","*",SP_NORTE!U165)</f>
        <v>Luiz Granado</v>
      </c>
      <c r="T162" s="145" t="str">
        <f>IF(SP_NORTE!V165="","*",SP_NORTE!V165)</f>
        <v>Intervalo modernização</v>
      </c>
      <c r="U162" s="136" t="str">
        <f ca="1">_xlfn.XLOOKUP(G162&amp;$U$2,BS_CONTROLE[CHAVE],BS_CONTROLE[Quantidade_11],"-")</f>
        <v>-</v>
      </c>
      <c r="V162" s="136" t="str">
        <f ca="1">_xlfn.XLOOKUP(G162&amp;$V$2,BS_CONTROLE[CHAVE],BS_CONTROLE[Quantidade_11],"-")</f>
        <v>-</v>
      </c>
      <c r="W162" s="136" t="str">
        <f ca="1">_xlfn.XLOOKUP(G162&amp;$W$2,BS_CONTROLE[CHAVE],BS_CONTROLE[Quantidade_11],"-")</f>
        <v>-</v>
      </c>
    </row>
    <row r="163" spans="1:23" hidden="1">
      <c r="A163" s="146" t="str">
        <f>IF(SP_NORTE!X166="","*",SP_NORTE!X166)</f>
        <v>OPORTUNIDADE</v>
      </c>
      <c r="B163" s="146" t="str">
        <f>IF(SP_NORTE!W166="","*",SP_NORTE!W166)</f>
        <v>Oportunidade</v>
      </c>
      <c r="C163" s="146" t="str">
        <f>IF(SP_NORTE!Y166="","*",SP_NORTE!Y166)</f>
        <v>*</v>
      </c>
      <c r="D163" s="138" t="str">
        <f>IF(SP_NORTE!R166="","*",SP_NORTE!R166)</f>
        <v>SP NORTE</v>
      </c>
      <c r="E163" s="138" t="str">
        <f>IF(SP_NORTE!S166="","*",SP_NORTE!S166)</f>
        <v>ZCZ-ZTI</v>
      </c>
      <c r="F163" s="145">
        <f>IF(SP_NORTE!B166="","*",SP_NORTE!B166)</f>
        <v>46065</v>
      </c>
      <c r="G163" s="145" t="str">
        <f>IF(SP_NORTE!D166="","*",SP_NORTE!D166)</f>
        <v>V40</v>
      </c>
      <c r="H163" s="145" t="str">
        <f>IF(SP_NORTE!E166="","*",SP_NORTE!E166)</f>
        <v>MODERNIZAÇÃO - SOCADORA</v>
      </c>
      <c r="I163" s="145" t="str">
        <f>IF(SP_NORTE!G166="","*",SP_NORTE!G166)</f>
        <v>K58K592</v>
      </c>
      <c r="J163" s="145" t="str">
        <f>IF(SP_NORTE!H166="","*",SP_NORTE!H166)</f>
        <v>K58K592</v>
      </c>
      <c r="K163" s="138" t="str">
        <f>IF(SP_NORTE!L166="","*",SP_NORTE!L166)</f>
        <v>ZDG-ZTN</v>
      </c>
      <c r="L163" s="138" t="str">
        <f>IF(SP_NORTE!M166="","*",SP_NORTE!M166)</f>
        <v>ZDG2/ZDGPAT2</v>
      </c>
      <c r="M163" s="139">
        <f>IF(SP_NORTE!I166="","*",SP_NORTE!I166)</f>
        <v>73</v>
      </c>
      <c r="N163" s="144">
        <f>IF(SP_NORTE!J166="","*",SP_NORTE!J166)</f>
        <v>54.8</v>
      </c>
      <c r="O163" s="144">
        <f>IF(SP_NORTE!K166="","*",SP_NORTE!K166)</f>
        <v>52</v>
      </c>
      <c r="P163" s="143">
        <f>IF(SP_NORTE!N166="","*",SP_NORTE!N166)</f>
        <v>0.33333333333333331</v>
      </c>
      <c r="Q163" s="143">
        <f>IF(SP_NORTE!O166="","*",SP_NORTE!O166)</f>
        <v>6.9444444444444447E-4</v>
      </c>
      <c r="R163" s="145" t="str">
        <f>IF(SP_NORTE!P166="","*",CONCATENATE(SP_NORTE!P166," ",SP_NORTE!Q166))</f>
        <v>1792 M</v>
      </c>
      <c r="S163" s="145" t="str">
        <f>IF(SP_NORTE!U166="","*",SP_NORTE!U166)</f>
        <v>Antonioni</v>
      </c>
      <c r="T163" s="145" t="str">
        <f>IF(SP_NORTE!V166="","*",SP_NORTE!V166)</f>
        <v>Socaria mecanizada</v>
      </c>
      <c r="U163" s="136">
        <f ca="1">_xlfn.XLOOKUP(G163&amp;$U$2,BS_CONTROLE[CHAVE],BS_CONTROLE[Quantidade_11],"-")</f>
        <v>0</v>
      </c>
      <c r="V163" s="136">
        <f ca="1">_xlfn.XLOOKUP(G163&amp;$V$2,BS_CONTROLE[CHAVE],BS_CONTROLE[Quantidade_11],"-")</f>
        <v>1070</v>
      </c>
      <c r="W163" s="136">
        <f ca="1">_xlfn.XLOOKUP(G163&amp;$W$2,BS_CONTROLE[CHAVE],BS_CONTROLE[Quantidade_11],"-")</f>
        <v>0</v>
      </c>
    </row>
    <row r="164" spans="1:23" hidden="1">
      <c r="A164" s="146" t="str">
        <f>IF(SP_NORTE!X167="","*",SP_NORTE!X167)</f>
        <v>OPORTUNIDADE</v>
      </c>
      <c r="B164" s="146" t="str">
        <f>IF(SP_NORTE!W167="","*",SP_NORTE!W167)</f>
        <v>Oportunidade</v>
      </c>
      <c r="C164" s="146" t="str">
        <f>IF(SP_NORTE!Y167="","*",SP_NORTE!Y167)</f>
        <v>*</v>
      </c>
      <c r="D164" s="138" t="str">
        <f>IF(SP_NORTE!R167="","*",SP_NORTE!R167)</f>
        <v>SP NORTE</v>
      </c>
      <c r="E164" s="138" t="str">
        <f>IF(SP_NORTE!S167="","*",SP_NORTE!S167)</f>
        <v>ZCZ-ZTI</v>
      </c>
      <c r="F164" s="145">
        <f>IF(SP_NORTE!B167="","*",SP_NORTE!B167)</f>
        <v>46065</v>
      </c>
      <c r="G164" s="145" t="str">
        <f>IF(SP_NORTE!D167="","*",SP_NORTE!D167)</f>
        <v>V95</v>
      </c>
      <c r="H164" s="145" t="str">
        <f>IF(SP_NORTE!E167="","*",SP_NORTE!E167)</f>
        <v>DESLOCAMENTO</v>
      </c>
      <c r="I164" s="145" t="str">
        <f>IF(SP_NORTE!G167="","*",SP_NORTE!G167)</f>
        <v>ZMA2</v>
      </c>
      <c r="J164" s="145" t="str">
        <f>IF(SP_NORTE!H167="","*",SP_NORTE!H167)</f>
        <v>ZYU</v>
      </c>
      <c r="K164" s="138" t="str">
        <f>IF(SP_NORTE!L167="","*",SP_NORTE!L167)</f>
        <v>ZMA-ZYU</v>
      </c>
      <c r="L164" s="138" t="str">
        <f>IF(SP_NORTE!M167="","*",SP_NORTE!M167)</f>
        <v>ZMAZYU</v>
      </c>
      <c r="M164" s="139">
        <f>IF(SP_NORTE!I167="","*",SP_NORTE!I167)</f>
        <v>73</v>
      </c>
      <c r="N164" s="144">
        <f>IF(SP_NORTE!J167="","*",SP_NORTE!J167)</f>
        <v>42</v>
      </c>
      <c r="O164" s="144" t="str">
        <f>IF(SP_NORTE!K167="","*",SP_NORTE!K167)</f>
        <v>-</v>
      </c>
      <c r="P164" s="143">
        <f>IF(SP_NORTE!N167="","*",SP_NORTE!N167)</f>
        <v>0.33333333333333331</v>
      </c>
      <c r="Q164" s="143">
        <f>IF(SP_NORTE!O167="","*",SP_NORTE!O167)</f>
        <v>4.1666666666666664E-2</v>
      </c>
      <c r="R164" s="145" t="str">
        <f>IF(SP_NORTE!P167="","*",CONCATENATE(SP_NORTE!P167," ",SP_NORTE!Q167))</f>
        <v>1 BINÁRIO</v>
      </c>
      <c r="S164" s="145" t="str">
        <f>IF(SP_NORTE!U167="","*",SP_NORTE!U167)</f>
        <v>Luiz Granado</v>
      </c>
      <c r="T164" s="145" t="str">
        <f>IF(SP_NORTE!V167="","*",SP_NORTE!V167)</f>
        <v>Deslocamento de ZMA-ZYU</v>
      </c>
      <c r="U164" s="136" t="str">
        <f ca="1">_xlfn.XLOOKUP(G164&amp;$U$2,BS_CONTROLE[CHAVE],BS_CONTROLE[Quantidade_11],"-")</f>
        <v>-</v>
      </c>
      <c r="V164" s="136" t="str">
        <f ca="1">_xlfn.XLOOKUP(G164&amp;$V$2,BS_CONTROLE[CHAVE],BS_CONTROLE[Quantidade_11],"-")</f>
        <v>-</v>
      </c>
      <c r="W164" s="136" t="str">
        <f ca="1">_xlfn.XLOOKUP(G164&amp;$W$2,BS_CONTROLE[CHAVE],BS_CONTROLE[Quantidade_11],"-")</f>
        <v>-</v>
      </c>
    </row>
    <row r="165" spans="1:23" hidden="1">
      <c r="A165" s="146" t="str">
        <f>IF(SP_NORTE!X168="","*",SP_NORTE!X168)</f>
        <v>OPORTUNIDADE</v>
      </c>
      <c r="B165" s="146" t="str">
        <f>IF(SP_NORTE!W168="","*",SP_NORTE!W168)</f>
        <v>Oportunidade</v>
      </c>
      <c r="C165" s="146" t="str">
        <f>IF(SP_NORTE!Y168="","*",SP_NORTE!Y168)</f>
        <v>*</v>
      </c>
      <c r="D165" s="138" t="str">
        <f>IF(SP_NORTE!R168="","*",SP_NORTE!R168)</f>
        <v>SP NORTE</v>
      </c>
      <c r="E165" s="138" t="str">
        <f>IF(SP_NORTE!S168="","*",SP_NORTE!S168)</f>
        <v>ZCZ-ZTI</v>
      </c>
      <c r="F165" s="145">
        <f>IF(SP_NORTE!B168="","*",SP_NORTE!B168)</f>
        <v>46065</v>
      </c>
      <c r="G165" s="145" t="str">
        <f>IF(SP_NORTE!D168="","*",SP_NORTE!D168)</f>
        <v>W92</v>
      </c>
      <c r="H165" s="145" t="str">
        <f>IF(SP_NORTE!E168="","*",SP_NORTE!E168)</f>
        <v>PDM - DESCARGA - DORMENTE</v>
      </c>
      <c r="I165" s="145" t="str">
        <f>IF(SP_NORTE!G168="","*",SP_NORTE!G168)</f>
        <v>ZMA2</v>
      </c>
      <c r="J165" s="145" t="str">
        <f>IF(SP_NORTE!H168="","*",SP_NORTE!H168)</f>
        <v>ZMA2</v>
      </c>
      <c r="K165" s="138" t="str">
        <f>IF(SP_NORTE!L168="","*",SP_NORTE!L168)</f>
        <v>ZDZ-ZMA</v>
      </c>
      <c r="L165" s="138" t="str">
        <f>IF(SP_NORTE!M168="","*",SP_NORTE!M168)</f>
        <v>K30K36</v>
      </c>
      <c r="M165" s="139">
        <f>IF(SP_NORTE!I168="","*",SP_NORTE!I168)</f>
        <v>73</v>
      </c>
      <c r="N165" s="144">
        <f>IF(SP_NORTE!J168="","*",SP_NORTE!J168)</f>
        <v>34</v>
      </c>
      <c r="O165" s="144">
        <f>IF(SP_NORTE!K168="","*",SP_NORTE!K168)</f>
        <v>17</v>
      </c>
      <c r="P165" s="143">
        <f>IF(SP_NORTE!N168="","*",SP_NORTE!N168)</f>
        <v>0.375</v>
      </c>
      <c r="Q165" s="143">
        <f>IF(SP_NORTE!O168="","*",SP_NORTE!O168)</f>
        <v>1.0416666666666666E-2</v>
      </c>
      <c r="R165" s="145" t="str">
        <f>IF(SP_NORTE!P168="","*",CONCATENATE(SP_NORTE!P168," ",SP_NORTE!Q168))</f>
        <v>1000 Nº DE DORMENTES</v>
      </c>
      <c r="S165" s="145" t="str">
        <f>IF(SP_NORTE!U168="","*",SP_NORTE!U168)</f>
        <v>Carlos Eduardo</v>
      </c>
      <c r="T165" s="145" t="str">
        <f>IF(SP_NORTE!V168="","*",SP_NORTE!V168)</f>
        <v>Descarga de dormentes km 17+000 ao km 12+000 em K14K18 600 dor. 01h30 + descarga no km 34+000 400 dor. K30K36 01:30</v>
      </c>
      <c r="U165" s="136" t="str">
        <f ca="1">_xlfn.XLOOKUP(G165&amp;$U$2,BS_CONTROLE[CHAVE],BS_CONTROLE[Quantidade_11],"-")</f>
        <v>-</v>
      </c>
      <c r="V165" s="136" t="str">
        <f ca="1">_xlfn.XLOOKUP(G165&amp;$V$2,BS_CONTROLE[CHAVE],BS_CONTROLE[Quantidade_11],"-")</f>
        <v>-</v>
      </c>
      <c r="W165" s="136" t="str">
        <f ca="1">_xlfn.XLOOKUP(G165&amp;$W$2,BS_CONTROLE[CHAVE],BS_CONTROLE[Quantidade_11],"-")</f>
        <v>-</v>
      </c>
    </row>
    <row r="166" spans="1:23" hidden="1">
      <c r="A166" s="146" t="str">
        <f>IF(SP_NORTE!X169="","*",SP_NORTE!X169)</f>
        <v>OPORTUNIDADE</v>
      </c>
      <c r="B166" s="146" t="str">
        <f>IF(SP_NORTE!W169="","*",SP_NORTE!W169)</f>
        <v>Oportunidade</v>
      </c>
      <c r="C166" s="146" t="str">
        <f>IF(SP_NORTE!Y169="","*",SP_NORTE!Y169)</f>
        <v>*</v>
      </c>
      <c r="D166" s="138" t="str">
        <f>IF(SP_NORTE!R169="","*",SP_NORTE!R169)</f>
        <v>SP NORTE</v>
      </c>
      <c r="E166" s="138" t="str">
        <f>IF(SP_NORTE!S169="","*",SP_NORTE!S169)</f>
        <v>ZCZ-ZTI</v>
      </c>
      <c r="F166" s="145">
        <f>IF(SP_NORTE!B169="","*",SP_NORTE!B169)</f>
        <v>46065</v>
      </c>
      <c r="G166" s="145" t="str">
        <f>IF(SP_NORTE!D169="","*",SP_NORTE!D169)</f>
        <v>ANTONIO (TF-681)</v>
      </c>
      <c r="H166" s="145" t="str">
        <f>IF(SP_NORTE!E169="","*",SP_NORTE!E169)</f>
        <v>PDM - SOLDA</v>
      </c>
      <c r="I166" s="145" t="str">
        <f>IF(SP_NORTE!G169="","*",SP_NORTE!G169)</f>
        <v>-</v>
      </c>
      <c r="J166" s="145" t="str">
        <f>IF(SP_NORTE!H169="","*",SP_NORTE!H169)</f>
        <v>-</v>
      </c>
      <c r="K166" s="138" t="str">
        <f>IF(SP_NORTE!L169="","*",SP_NORTE!L169)</f>
        <v>ZZR-ZDZ</v>
      </c>
      <c r="L166" s="138" t="str">
        <f>IF(SP_NORTE!M169="","*",SP_NORTE!M169)</f>
        <v>K14K18</v>
      </c>
      <c r="M166" s="139">
        <f>IF(SP_NORTE!I169="","*",SP_NORTE!I169)</f>
        <v>73</v>
      </c>
      <c r="N166" s="144">
        <f>IF(SP_NORTE!J169="","*",SP_NORTE!J169)</f>
        <v>16.8</v>
      </c>
      <c r="O166" s="144" t="str">
        <f>IF(SP_NORTE!K169="","*",SP_NORTE!K169)</f>
        <v>-</v>
      </c>
      <c r="P166" s="143">
        <f>IF(SP_NORTE!N169="","*",SP_NORTE!N169)</f>
        <v>0.375</v>
      </c>
      <c r="Q166" s="143">
        <f>IF(SP_NORTE!O169="","*",SP_NORTE!O169)</f>
        <v>6.25E-2</v>
      </c>
      <c r="R166" s="145" t="str">
        <f>IF(SP_NORTE!P169="","*",CONCATENATE(SP_NORTE!P169," ",SP_NORTE!Q169))</f>
        <v>1 Nº DE SOLDA</v>
      </c>
      <c r="S166" s="145" t="str">
        <f>IF(SP_NORTE!U169="","*",SP_NORTE!U169)</f>
        <v xml:space="preserve">Antonio  </v>
      </c>
      <c r="T166" s="145" t="str">
        <f>IF(SP_NORTE!V169="","*",SP_NORTE!V169)</f>
        <v>Execução de solda - Condicionado à temperatura</v>
      </c>
      <c r="U166" s="136">
        <f ca="1">_xlfn.XLOOKUP(G166&amp;$U$2,BS_CONTROLE[CHAVE],BS_CONTROLE[Quantidade_11],"-")</f>
        <v>0</v>
      </c>
      <c r="V166" s="136" t="str">
        <f ca="1">_xlfn.XLOOKUP(G166&amp;$V$2,BS_CONTROLE[CHAVE],BS_CONTROLE[Quantidade_11],"-")</f>
        <v>-</v>
      </c>
      <c r="W166" s="136">
        <f ca="1">_xlfn.XLOOKUP(G166&amp;$W$2,BS_CONTROLE[CHAVE],BS_CONTROLE[Quantidade_11],"-")</f>
        <v>0</v>
      </c>
    </row>
    <row r="167" spans="1:23" hidden="1">
      <c r="A167" s="146" t="str">
        <f>IF(SP_NORTE!X170="","*",SP_NORTE!X170)</f>
        <v>OPORTUNIDADE</v>
      </c>
      <c r="B167" s="146" t="str">
        <f>IF(SP_NORTE!W170="","*",SP_NORTE!W170)</f>
        <v>Oportunidade</v>
      </c>
      <c r="C167" s="146" t="str">
        <f>IF(SP_NORTE!Y170="","*",SP_NORTE!Y170)</f>
        <v>*</v>
      </c>
      <c r="D167" s="138" t="str">
        <f>IF(SP_NORTE!R170="","*",SP_NORTE!R170)</f>
        <v>SP NORTE</v>
      </c>
      <c r="E167" s="138" t="str">
        <f>IF(SP_NORTE!S170="","*",SP_NORTE!S170)</f>
        <v>ZRX-ZTI</v>
      </c>
      <c r="F167" s="145">
        <f>IF(SP_NORTE!B170="","*",SP_NORTE!B170)</f>
        <v>46065</v>
      </c>
      <c r="G167" s="145" t="str">
        <f>IF(SP_NORTE!D170="","*",SP_NORTE!D170)</f>
        <v>V83</v>
      </c>
      <c r="H167" s="145" t="str">
        <f>IF(SP_NORTE!E170="","*",SP_NORTE!E170)</f>
        <v>MECANIZAÇÃO - SOCADORA</v>
      </c>
      <c r="I167" s="145" t="str">
        <f>IF(SP_NORTE!G170="","*",SP_NORTE!G170)</f>
        <v>ZIQ2</v>
      </c>
      <c r="J167" s="145" t="str">
        <f>IF(SP_NORTE!H170="","*",SP_NORTE!H170)</f>
        <v>ZIQ2</v>
      </c>
      <c r="K167" s="138" t="str">
        <f>IF(SP_NORTE!L170="","*",SP_NORTE!L170)</f>
        <v>ZRQ-ZQX</v>
      </c>
      <c r="L167" s="138" t="str">
        <f>IF(SP_NORTE!M170="","*",SP_NORTE!M170)</f>
        <v>139ZQX1</v>
      </c>
      <c r="M167" s="139">
        <f>IF(SP_NORTE!I170="","*",SP_NORTE!I170)</f>
        <v>70</v>
      </c>
      <c r="N167" s="144">
        <f>IF(SP_NORTE!J170="","*",SP_NORTE!J170)</f>
        <v>139.19999999999999</v>
      </c>
      <c r="O167" s="144">
        <f>IF(SP_NORTE!K170="","*",SP_NORTE!K170)</f>
        <v>135</v>
      </c>
      <c r="P167" s="143">
        <f>IF(SP_NORTE!N170="","*",SP_NORTE!N170)</f>
        <v>0.35416666666666669</v>
      </c>
      <c r="Q167" s="143">
        <f>IF(SP_NORTE!O170="","*",SP_NORTE!O170)</f>
        <v>8.3333333333333329E-2</v>
      </c>
      <c r="R167" s="145" t="str">
        <f>IF(SP_NORTE!P170="","*",CONCATENATE(SP_NORTE!P170," ",SP_NORTE!Q170))</f>
        <v>480 M</v>
      </c>
      <c r="S167" s="145" t="str">
        <f>IF(SP_NORTE!U170="","*",SP_NORTE!U170)</f>
        <v>Antonioni</v>
      </c>
      <c r="T167" s="145" t="str">
        <f>IF(SP_NORTE!V170="","*",SP_NORTE!V170)</f>
        <v>Socaria mecanizada</v>
      </c>
      <c r="U167" s="136">
        <f ca="1">_xlfn.XLOOKUP(G167&amp;$U$2,BS_CONTROLE[CHAVE],BS_CONTROLE[Quantidade_11],"-")</f>
        <v>500</v>
      </c>
      <c r="V167" s="136">
        <f ca="1">_xlfn.XLOOKUP(G167&amp;$V$2,BS_CONTROLE[CHAVE],BS_CONTROLE[Quantidade_11],"-")</f>
        <v>800</v>
      </c>
      <c r="W167" s="136">
        <f ca="1">_xlfn.XLOOKUP(G167&amp;$W$2,BS_CONTROLE[CHAVE],BS_CONTROLE[Quantidade_11],"-")</f>
        <v>0</v>
      </c>
    </row>
    <row r="168" spans="1:23" hidden="1">
      <c r="A168" s="146" t="str">
        <f>IF(SP_NORTE!X171="","*",SP_NORTE!X171)</f>
        <v>*</v>
      </c>
      <c r="B168" s="146" t="str">
        <f>IF(SP_NORTE!W171="","*",SP_NORTE!W171)</f>
        <v>*</v>
      </c>
      <c r="C168" s="146" t="str">
        <f>IF(SP_NORTE!Y171="","*",SP_NORTE!Y171)</f>
        <v>*</v>
      </c>
      <c r="D168" s="138" t="str">
        <f>IF(SP_NORTE!R171="","*",SP_NORTE!R171)</f>
        <v>-</v>
      </c>
      <c r="E168" s="138" t="str">
        <f>IF(SP_NORTE!S171="","*",SP_NORTE!S171)</f>
        <v>-</v>
      </c>
      <c r="F168" s="145" t="str">
        <f>IF(SP_NORTE!B171="","*",SP_NORTE!B171)</f>
        <v>*</v>
      </c>
      <c r="G168" s="145" t="str">
        <f>IF(SP_NORTE!D171="","*",SP_NORTE!D171)</f>
        <v>*</v>
      </c>
      <c r="H168" s="145" t="str">
        <f>IF(SP_NORTE!E171="","*",SP_NORTE!E171)</f>
        <v>*</v>
      </c>
      <c r="I168" s="145" t="str">
        <f>IF(SP_NORTE!G171="","*",SP_NORTE!G171)</f>
        <v>*</v>
      </c>
      <c r="J168" s="145" t="str">
        <f>IF(SP_NORTE!H171="","*",SP_NORTE!H171)</f>
        <v>*</v>
      </c>
      <c r="K168" s="138" t="str">
        <f>IF(SP_NORTE!L171="","*",SP_NORTE!L171)</f>
        <v>-</v>
      </c>
      <c r="L168" s="138" t="str">
        <f>IF(SP_NORTE!M171="","*",SP_NORTE!M171)</f>
        <v>-</v>
      </c>
      <c r="M168" s="139" t="str">
        <f>IF(SP_NORTE!I171="","*",SP_NORTE!I171)</f>
        <v>*</v>
      </c>
      <c r="N168" s="144" t="str">
        <f>IF(SP_NORTE!J171="","*",SP_NORTE!J171)</f>
        <v>*</v>
      </c>
      <c r="O168" s="144" t="str">
        <f>IF(SP_NORTE!K171="","*",SP_NORTE!K171)</f>
        <v>*</v>
      </c>
      <c r="P168" s="143" t="str">
        <f>IF(SP_NORTE!N171="","*",SP_NORTE!N171)</f>
        <v>*</v>
      </c>
      <c r="Q168" s="143" t="str">
        <f>IF(SP_NORTE!O171="","*",SP_NORTE!O171)</f>
        <v>*</v>
      </c>
      <c r="R168" s="145" t="str">
        <f>IF(SP_NORTE!P171="","*",CONCATENATE(SP_NORTE!P171," ",SP_NORTE!Q171))</f>
        <v>*</v>
      </c>
      <c r="S168" s="145" t="str">
        <f>IF(SP_NORTE!U171="","*",SP_NORTE!U171)</f>
        <v>*</v>
      </c>
      <c r="T168" s="145" t="str">
        <f>IF(SP_NORTE!V171="","*",SP_NORTE!V171)</f>
        <v>*</v>
      </c>
      <c r="U168" s="136" t="str">
        <f ca="1">_xlfn.XLOOKUP(G168&amp;$U$2,BS_CONTROLE[CHAVE],BS_CONTROLE[Quantidade_11],"-")</f>
        <v>-</v>
      </c>
      <c r="V168" s="136" t="str">
        <f ca="1">_xlfn.XLOOKUP(G168&amp;$V$2,BS_CONTROLE[CHAVE],BS_CONTROLE[Quantidade_11],"-")</f>
        <v>-</v>
      </c>
      <c r="W168" s="136" t="str">
        <f ca="1">_xlfn.XLOOKUP(G168&amp;$W$2,BS_CONTROLE[CHAVE],BS_CONTROLE[Quantidade_11],"-")</f>
        <v>-</v>
      </c>
    </row>
    <row r="169" spans="1:23" hidden="1">
      <c r="A169" s="146" t="str">
        <f>IF(SP_NORTE!X172="","*",SP_NORTE!X172)</f>
        <v>*</v>
      </c>
      <c r="B169" s="146" t="str">
        <f>IF(SP_NORTE!W172="","*",SP_NORTE!W172)</f>
        <v>*</v>
      </c>
      <c r="C169" s="146" t="str">
        <f>IF(SP_NORTE!Y172="","*",SP_NORTE!Y172)</f>
        <v>*</v>
      </c>
      <c r="D169" s="138" t="str">
        <f>IF(SP_NORTE!R172="","*",SP_NORTE!R172)</f>
        <v>-</v>
      </c>
      <c r="E169" s="138" t="str">
        <f>IF(SP_NORTE!S172="","*",SP_NORTE!S172)</f>
        <v>-</v>
      </c>
      <c r="F169" s="145" t="str">
        <f>IF(SP_NORTE!B172="","*",SP_NORTE!B172)</f>
        <v>*</v>
      </c>
      <c r="G169" s="145" t="str">
        <f>IF(SP_NORTE!D172="","*",SP_NORTE!D172)</f>
        <v>*</v>
      </c>
      <c r="H169" s="145" t="str">
        <f>IF(SP_NORTE!E172="","*",SP_NORTE!E172)</f>
        <v>*</v>
      </c>
      <c r="I169" s="145" t="str">
        <f>IF(SP_NORTE!G172="","*",SP_NORTE!G172)</f>
        <v>*</v>
      </c>
      <c r="J169" s="145" t="str">
        <f>IF(SP_NORTE!H172="","*",SP_NORTE!H172)</f>
        <v>*</v>
      </c>
      <c r="K169" s="138" t="str">
        <f>IF(SP_NORTE!L172="","*",SP_NORTE!L172)</f>
        <v>-</v>
      </c>
      <c r="L169" s="138" t="str">
        <f>IF(SP_NORTE!M172="","*",SP_NORTE!M172)</f>
        <v>-</v>
      </c>
      <c r="M169" s="139" t="str">
        <f>IF(SP_NORTE!I172="","*",SP_NORTE!I172)</f>
        <v>*</v>
      </c>
      <c r="N169" s="144" t="str">
        <f>IF(SP_NORTE!J172="","*",SP_NORTE!J172)</f>
        <v>*</v>
      </c>
      <c r="O169" s="144" t="str">
        <f>IF(SP_NORTE!K172="","*",SP_NORTE!K172)</f>
        <v>*</v>
      </c>
      <c r="P169" s="143" t="str">
        <f>IF(SP_NORTE!N172="","*",SP_NORTE!N172)</f>
        <v>*</v>
      </c>
      <c r="Q169" s="143" t="str">
        <f>IF(SP_NORTE!O172="","*",SP_NORTE!O172)</f>
        <v>*</v>
      </c>
      <c r="R169" s="145" t="str">
        <f>IF(SP_NORTE!P172="","*",CONCATENATE(SP_NORTE!P172," ",SP_NORTE!Q172))</f>
        <v>*</v>
      </c>
      <c r="S169" s="145" t="str">
        <f>IF(SP_NORTE!U172="","*",SP_NORTE!U172)</f>
        <v>*</v>
      </c>
      <c r="T169" s="145" t="str">
        <f>IF(SP_NORTE!V172="","*",SP_NORTE!V172)</f>
        <v>*</v>
      </c>
      <c r="U169" s="136" t="str">
        <f ca="1">_xlfn.XLOOKUP(G169&amp;$U$2,BS_CONTROLE[CHAVE],BS_CONTROLE[Quantidade_11],"-")</f>
        <v>-</v>
      </c>
      <c r="V169" s="136" t="str">
        <f ca="1">_xlfn.XLOOKUP(G169&amp;$V$2,BS_CONTROLE[CHAVE],BS_CONTROLE[Quantidade_11],"-")</f>
        <v>-</v>
      </c>
      <c r="W169" s="136" t="str">
        <f ca="1">_xlfn.XLOOKUP(G169&amp;$W$2,BS_CONTROLE[CHAVE],BS_CONTROLE[Quantidade_11],"-")</f>
        <v>-</v>
      </c>
    </row>
    <row r="170" spans="1:23" hidden="1">
      <c r="A170" s="146" t="str">
        <f>IF(SP_NORTE!X173="","*",SP_NORTE!X173)</f>
        <v>OPORTUNIDADE</v>
      </c>
      <c r="B170" s="146" t="str">
        <f>IF(SP_NORTE!W173="","*",SP_NORTE!W173)</f>
        <v>Oportunidade</v>
      </c>
      <c r="C170" s="146" t="str">
        <f>IF(SP_NORTE!Y173="","*",SP_NORTE!Y173)</f>
        <v>*</v>
      </c>
      <c r="D170" s="138" t="str">
        <f>IF(SP_NORTE!R173="","*",SP_NORTE!R173)</f>
        <v>SP NORTE</v>
      </c>
      <c r="E170" s="138" t="str">
        <f>IF(SP_NORTE!S173="","*",SP_NORTE!S173)</f>
        <v>TMI-ZEB</v>
      </c>
      <c r="F170" s="145">
        <f>IF(SP_NORTE!B173="","*",SP_NORTE!B173)</f>
        <v>46066</v>
      </c>
      <c r="G170" s="145" t="str">
        <f>IF(SP_NORTE!D173="","*",SP_NORTE!D173)</f>
        <v>E40</v>
      </c>
      <c r="H170" s="145" t="str">
        <f>IF(SP_NORTE!E173="","*",SP_NORTE!E173)</f>
        <v>TRILHEIRO - DESCARGA</v>
      </c>
      <c r="I170" s="145" t="str">
        <f>IF(SP_NORTE!G173="","*",SP_NORTE!G173)</f>
        <v>ZDP2</v>
      </c>
      <c r="J170" s="145" t="str">
        <f>IF(SP_NORTE!H173="","*",SP_NORTE!H173)</f>
        <v>ZDP2</v>
      </c>
      <c r="K170" s="138" t="str">
        <f>IF(SP_NORTE!L173="","*",SP_NORTE!L173)</f>
        <v>ZUE</v>
      </c>
      <c r="L170" s="138" t="str">
        <f>IF(SP_NORTE!M173="","*",SP_NORTE!M173)</f>
        <v>394ZUE/ZUEPAT1</v>
      </c>
      <c r="M170" s="139">
        <f>IF(SP_NORTE!I173="","*",SP_NORTE!I173)</f>
        <v>73</v>
      </c>
      <c r="N170" s="144">
        <f>IF(SP_NORTE!J173="","*",SP_NORTE!J173)</f>
        <v>400</v>
      </c>
      <c r="O170" s="144">
        <f>IF(SP_NORTE!K173="","*",SP_NORTE!K173)</f>
        <v>401.9</v>
      </c>
      <c r="P170" s="143">
        <f>IF(SP_NORTE!N173="","*",SP_NORTE!N173)</f>
        <v>0.35416666666666669</v>
      </c>
      <c r="Q170" s="143">
        <f>IF(SP_NORTE!O173="","*",SP_NORTE!O173)</f>
        <v>8.3333333333333329E-2</v>
      </c>
      <c r="R170" s="145" t="str">
        <f>IF(SP_NORTE!P173="","*",CONCATENATE(SP_NORTE!P173," ",SP_NORTE!Q173))</f>
        <v>1560 M</v>
      </c>
      <c r="S170" s="145" t="str">
        <f>IF(SP_NORTE!U173="","*",SP_NORTE!U173)</f>
        <v>Wesley</v>
      </c>
      <c r="T170" s="145" t="str">
        <f>IF(SP_NORTE!V173="","*",SP_NORTE!V173)</f>
        <v>Descarga de tirlho (necessário 30 min em ZDP para formar cobra cega</v>
      </c>
      <c r="U170" s="136" t="str">
        <f ca="1">_xlfn.XLOOKUP(G170&amp;$U$2,BS_CONTROLE[CHAVE],BS_CONTROLE[Quantidade_11],"-")</f>
        <v>-</v>
      </c>
      <c r="V170" s="136" t="str">
        <f ca="1">_xlfn.XLOOKUP(G170&amp;$V$2,BS_CONTROLE[CHAVE],BS_CONTROLE[Quantidade_11],"-")</f>
        <v>-</v>
      </c>
      <c r="W170" s="136" t="str">
        <f ca="1">_xlfn.XLOOKUP(G170&amp;$W$2,BS_CONTROLE[CHAVE],BS_CONTROLE[Quantidade_11],"-")</f>
        <v>-</v>
      </c>
    </row>
    <row r="171" spans="1:23" hidden="1">
      <c r="A171" s="146" t="str">
        <f>IF(SP_NORTE!X174="","*",SP_NORTE!X174)</f>
        <v>OPORTUNIDADE</v>
      </c>
      <c r="B171" s="146" t="str">
        <f>IF(SP_NORTE!W174="","*",SP_NORTE!W174)</f>
        <v>Contrato</v>
      </c>
      <c r="C171" s="146" t="str">
        <f>IF(SP_NORTE!Y174="","*",SP_NORTE!Y174)</f>
        <v>*</v>
      </c>
      <c r="D171" s="138" t="str">
        <f>IF(SP_NORTE!R174="","*",SP_NORTE!R174)</f>
        <v>SP NORTE</v>
      </c>
      <c r="E171" s="138" t="str">
        <f>IF(SP_NORTE!S174="","*",SP_NORTE!S174)</f>
        <v>TMI-ZEB</v>
      </c>
      <c r="F171" s="145">
        <f>IF(SP_NORTE!B174="","*",SP_NORTE!B174)</f>
        <v>46066</v>
      </c>
      <c r="G171" s="145" t="str">
        <f>IF(SP_NORTE!D174="","*",SP_NORTE!D174)</f>
        <v>V87</v>
      </c>
      <c r="H171" s="145" t="str">
        <f>IF(SP_NORTE!E174="","*",SP_NORTE!E174)</f>
        <v>MECANIZAÇÃO - SOCADORA</v>
      </c>
      <c r="I171" s="145" t="str">
        <f>IF(SP_NORTE!G174="","*",SP_NORTE!G174)</f>
        <v>ZDP2</v>
      </c>
      <c r="J171" s="145" t="str">
        <f>IF(SP_NORTE!H174="","*",SP_NORTE!H174)</f>
        <v>ZDP2</v>
      </c>
      <c r="K171" s="138" t="str">
        <f>IF(SP_NORTE!L174="","*",SP_NORTE!L174)</f>
        <v>ZGI-ZFN</v>
      </c>
      <c r="L171" s="138">
        <f>IF(SP_NORTE!M174="","*",SP_NORTE!M174)</f>
        <v>326332</v>
      </c>
      <c r="M171" s="139">
        <f>IF(SP_NORTE!I174="","*",SP_NORTE!I174)</f>
        <v>73</v>
      </c>
      <c r="N171" s="144">
        <f>IF(SP_NORTE!J174="","*",SP_NORTE!J174)</f>
        <v>326.10000000000002</v>
      </c>
      <c r="O171" s="144">
        <f>IF(SP_NORTE!K174="","*",SP_NORTE!K174)</f>
        <v>325.39999999999998</v>
      </c>
      <c r="P171" s="143">
        <f>IF(SP_NORTE!N174="","*",SP_NORTE!N174)</f>
        <v>0.375</v>
      </c>
      <c r="Q171" s="143">
        <f>IF(SP_NORTE!O174="","*",SP_NORTE!O174)</f>
        <v>0.16666666666666666</v>
      </c>
      <c r="R171" s="145" t="str">
        <f>IF(SP_NORTE!P174="","*",CONCATENATE(SP_NORTE!P174," ",SP_NORTE!Q174))</f>
        <v>2040 M</v>
      </c>
      <c r="S171" s="145" t="str">
        <f>IF(SP_NORTE!U174="","*",SP_NORTE!U174)</f>
        <v>Antonioni</v>
      </c>
      <c r="T171" s="145" t="str">
        <f>IF(SP_NORTE!V174="","*",SP_NORTE!V174)</f>
        <v>Socaria mecanizada</v>
      </c>
      <c r="U171" s="136">
        <f ca="1">_xlfn.XLOOKUP(G171&amp;$U$2,BS_CONTROLE[CHAVE],BS_CONTROLE[Quantidade_11],"-")</f>
        <v>0</v>
      </c>
      <c r="V171" s="136">
        <f ca="1">_xlfn.XLOOKUP(G171&amp;$V$2,BS_CONTROLE[CHAVE],BS_CONTROLE[Quantidade_11],"-")</f>
        <v>680</v>
      </c>
      <c r="W171" s="136">
        <f ca="1">_xlfn.XLOOKUP(G171&amp;$W$2,BS_CONTROLE[CHAVE],BS_CONTROLE[Quantidade_11],"-")</f>
        <v>0</v>
      </c>
    </row>
    <row r="172" spans="1:23" hidden="1">
      <c r="A172" s="146" t="str">
        <f>IF(SP_NORTE!X175="","*",SP_NORTE!X175)</f>
        <v>OPORTUNIDADE</v>
      </c>
      <c r="B172" s="146" t="str">
        <f>IF(SP_NORTE!W175="","*",SP_NORTE!W175)</f>
        <v>Oportunidade</v>
      </c>
      <c r="C172" s="146" t="str">
        <f>IF(SP_NORTE!Y175="","*",SP_NORTE!Y175)</f>
        <v>*</v>
      </c>
      <c r="D172" s="138" t="str">
        <f>IF(SP_NORTE!R175="","*",SP_NORTE!R175)</f>
        <v>SP NORTE</v>
      </c>
      <c r="E172" s="138" t="str">
        <f>IF(SP_NORTE!S175="","*",SP_NORTE!S175)</f>
        <v>TMI-ZEB</v>
      </c>
      <c r="F172" s="145">
        <f>IF(SP_NORTE!B175="","*",SP_NORTE!B175)</f>
        <v>46066</v>
      </c>
      <c r="G172" s="145" t="str">
        <f>IF(SP_NORTE!D175="","*",SP_NORTE!D175)</f>
        <v>JOSUEL (TP-697)</v>
      </c>
      <c r="H172" s="145" t="str">
        <f>IF(SP_NORTE!E175="","*",SP_NORTE!E175)</f>
        <v>PDM - SOLDA</v>
      </c>
      <c r="I172" s="145" t="str">
        <f>IF(SP_NORTE!G175="","*",SP_NORTE!G175)</f>
        <v>-</v>
      </c>
      <c r="J172" s="145" t="str">
        <f>IF(SP_NORTE!H175="","*",SP_NORTE!H175)</f>
        <v>-</v>
      </c>
      <c r="K172" s="138" t="str">
        <f>IF(SP_NORTE!L175="","*",SP_NORTE!L175)</f>
        <v>ZVP-ZGI</v>
      </c>
      <c r="L172" s="138" t="str">
        <f>IF(SP_NORTE!M175="","*",SP_NORTE!M175)</f>
        <v>312ZGI</v>
      </c>
      <c r="M172" s="139">
        <f>IF(SP_NORTE!I175="","*",SP_NORTE!I175)</f>
        <v>73</v>
      </c>
      <c r="N172" s="144">
        <f>IF(SP_NORTE!J175="","*",SP_NORTE!J175)</f>
        <v>312.8</v>
      </c>
      <c r="O172" s="144" t="str">
        <f>IF(SP_NORTE!K175="","*",SP_NORTE!K175)</f>
        <v>-</v>
      </c>
      <c r="P172" s="143">
        <f>IF(SP_NORTE!N175="","*",SP_NORTE!N175)</f>
        <v>0.39583333333333331</v>
      </c>
      <c r="Q172" s="143">
        <f>IF(SP_NORTE!O175="","*",SP_NORTE!O175)</f>
        <v>6.25E-2</v>
      </c>
      <c r="R172" s="145" t="str">
        <f>IF(SP_NORTE!P175="","*",CONCATENATE(SP_NORTE!P175," ",SP_NORTE!Q175))</f>
        <v>1 Nº DE SOLDA</v>
      </c>
      <c r="S172" s="145" t="str">
        <f>IF(SP_NORTE!U175="","*",SP_NORTE!U175)</f>
        <v>Josuel</v>
      </c>
      <c r="T172" s="145" t="str">
        <f>IF(SP_NORTE!V175="","*",SP_NORTE!V175)</f>
        <v>Execução de solda - Condicionado à temperatura</v>
      </c>
      <c r="U172" s="136">
        <f ca="1">_xlfn.XLOOKUP(G172&amp;$U$2,BS_CONTROLE[CHAVE],BS_CONTROLE[Quantidade_11],"-")</f>
        <v>0</v>
      </c>
      <c r="V172" s="136" t="str">
        <f ca="1">_xlfn.XLOOKUP(G172&amp;$V$2,BS_CONTROLE[CHAVE],BS_CONTROLE[Quantidade_11],"-")</f>
        <v>-</v>
      </c>
      <c r="W172" s="136">
        <f ca="1">_xlfn.XLOOKUP(G172&amp;$W$2,BS_CONTROLE[CHAVE],BS_CONTROLE[Quantidade_11],"-")</f>
        <v>0</v>
      </c>
    </row>
    <row r="173" spans="1:23" hidden="1">
      <c r="A173" s="146" t="str">
        <f>IF(SP_NORTE!X176="","*",SP_NORTE!X176)</f>
        <v>OPORTUNIDADE</v>
      </c>
      <c r="B173" s="146" t="str">
        <f>IF(SP_NORTE!W176="","*",SP_NORTE!W176)</f>
        <v>Oportunidade</v>
      </c>
      <c r="C173" s="146" t="str">
        <f>IF(SP_NORTE!Y176="","*",SP_NORTE!Y176)</f>
        <v>*</v>
      </c>
      <c r="D173" s="138" t="str">
        <f>IF(SP_NORTE!R176="","*",SP_NORTE!R176)</f>
        <v>SP NORTE</v>
      </c>
      <c r="E173" s="138" t="str">
        <f>IF(SP_NORTE!S176="","*",SP_NORTE!S176)</f>
        <v>TMI-ZEB</v>
      </c>
      <c r="F173" s="145">
        <f>IF(SP_NORTE!B176="","*",SP_NORTE!B176)</f>
        <v>46066</v>
      </c>
      <c r="G173" s="145" t="str">
        <f>IF(SP_NORTE!D176="","*",SP_NORTE!D176)</f>
        <v>N83</v>
      </c>
      <c r="H173" s="145" t="str">
        <f>IF(SP_NORTE!E176="","*",SP_NORTE!E176)</f>
        <v>DESLOCAMENTO</v>
      </c>
      <c r="I173" s="145" t="str">
        <f>IF(SP_NORTE!G176="","*",SP_NORTE!G176)</f>
        <v>ZDP2</v>
      </c>
      <c r="J173" s="145" t="str">
        <f>IF(SP_NORTE!H176="","*",SP_NORTE!H176)</f>
        <v>ZJA</v>
      </c>
      <c r="K173" s="138" t="str">
        <f>IF(SP_NORTE!L176="","*",SP_NORTE!L176)</f>
        <v>ZDP-ZJA</v>
      </c>
      <c r="L173" s="138" t="str">
        <f>IF(SP_NORTE!M176="","*",SP_NORTE!M176)</f>
        <v>ZDPZJA</v>
      </c>
      <c r="M173" s="139">
        <f>IF(SP_NORTE!I176="","*",SP_NORTE!I176)</f>
        <v>73</v>
      </c>
      <c r="N173" s="144">
        <f>IF(SP_NORTE!J176="","*",SP_NORTE!J176)</f>
        <v>302</v>
      </c>
      <c r="O173" s="144" t="str">
        <f>IF(SP_NORTE!K176="","*",SP_NORTE!K176)</f>
        <v>-</v>
      </c>
      <c r="P173" s="143">
        <f>IF(SP_NORTE!N176="","*",SP_NORTE!N176)</f>
        <v>0.54166666666666663</v>
      </c>
      <c r="Q173" s="143">
        <f>IF(SP_NORTE!O176="","*",SP_NORTE!O176)</f>
        <v>4.1666666666666664E-2</v>
      </c>
      <c r="R173" s="145" t="str">
        <f>IF(SP_NORTE!P176="","*",CONCATENATE(SP_NORTE!P176," ",SP_NORTE!Q176))</f>
        <v>1 BINÁRIO</v>
      </c>
      <c r="S173" s="145" t="str">
        <f>IF(SP_NORTE!U176="","*",SP_NORTE!U176)</f>
        <v xml:space="preserve">Ronaldo </v>
      </c>
      <c r="T173" s="145" t="str">
        <f>IF(SP_NORTE!V176="","*",SP_NORTE!V176)</f>
        <v xml:space="preserve">Deslocamento </v>
      </c>
      <c r="U173" s="136" t="str">
        <f ca="1">_xlfn.XLOOKUP(G173&amp;$U$2,BS_CONTROLE[CHAVE],BS_CONTROLE[Quantidade_11],"-")</f>
        <v>-</v>
      </c>
      <c r="V173" s="136" t="str">
        <f ca="1">_xlfn.XLOOKUP(G173&amp;$V$2,BS_CONTROLE[CHAVE],BS_CONTROLE[Quantidade_11],"-")</f>
        <v>-</v>
      </c>
      <c r="W173" s="136" t="str">
        <f ca="1">_xlfn.XLOOKUP(G173&amp;$W$2,BS_CONTROLE[CHAVE],BS_CONTROLE[Quantidade_11],"-")</f>
        <v>-</v>
      </c>
    </row>
    <row r="174" spans="1:23" hidden="1">
      <c r="A174" s="146" t="str">
        <f>IF(SP_NORTE!X177="","*",SP_NORTE!X177)</f>
        <v>OPORTUNIDADE</v>
      </c>
      <c r="B174" s="146" t="str">
        <f>IF(SP_NORTE!W177="","*",SP_NORTE!W177)</f>
        <v>Oportunidade</v>
      </c>
      <c r="C174" s="146" t="str">
        <f>IF(SP_NORTE!Y177="","*",SP_NORTE!Y177)</f>
        <v>*</v>
      </c>
      <c r="D174" s="138" t="str">
        <f>IF(SP_NORTE!R177="","*",SP_NORTE!R177)</f>
        <v>SP NORTE</v>
      </c>
      <c r="E174" s="138" t="str">
        <f>IF(SP_NORTE!S177="","*",SP_NORTE!S177)</f>
        <v>ZEB-ZCZ</v>
      </c>
      <c r="F174" s="145">
        <f>IF(SP_NORTE!B177="","*",SP_NORTE!B177)</f>
        <v>46066</v>
      </c>
      <c r="G174" s="145" t="str">
        <f>IF(SP_NORTE!D177="","*",SP_NORTE!D177)</f>
        <v>W54</v>
      </c>
      <c r="H174" s="145" t="str">
        <f>IF(SP_NORTE!E177="","*",SP_NORTE!E177)</f>
        <v>DESLOCAMENTO</v>
      </c>
      <c r="I174" s="145" t="str">
        <f>IF(SP_NORTE!G177="","*",SP_NORTE!G177)</f>
        <v>ZRU2</v>
      </c>
      <c r="J174" s="145" t="str">
        <f>IF(SP_NORTE!H177="","*",SP_NORTE!H177)</f>
        <v>ZEC</v>
      </c>
      <c r="K174" s="138" t="str">
        <f>IF(SP_NORTE!L177="","*",SP_NORTE!L177)</f>
        <v>ZRU-ZEC</v>
      </c>
      <c r="L174" s="138" t="str">
        <f>IF(SP_NORTE!M177="","*",SP_NORTE!M177)</f>
        <v>ZRUZEC</v>
      </c>
      <c r="M174" s="139">
        <f>IF(SP_NORTE!I177="","*",SP_NORTE!I177)</f>
        <v>73</v>
      </c>
      <c r="N174" s="144">
        <f>IF(SP_NORTE!J177="","*",SP_NORTE!J177)</f>
        <v>204</v>
      </c>
      <c r="O174" s="144">
        <f>IF(SP_NORTE!K177="","*",SP_NORTE!K177)</f>
        <v>262</v>
      </c>
      <c r="P174" s="143">
        <f>IF(SP_NORTE!N177="","*",SP_NORTE!N177)</f>
        <v>0.375</v>
      </c>
      <c r="Q174" s="143">
        <f>IF(SP_NORTE!O177="","*",SP_NORTE!O177)</f>
        <v>4.1666666666666664E-2</v>
      </c>
      <c r="R174" s="145" t="str">
        <f>IF(SP_NORTE!P177="","*",CONCATENATE(SP_NORTE!P177," ",SP_NORTE!Q177))</f>
        <v>1 BINÁRIO</v>
      </c>
      <c r="S174" s="145" t="str">
        <f>IF(SP_NORTE!U177="","*",SP_NORTE!U177)</f>
        <v>Nelson</v>
      </c>
      <c r="T174" s="145" t="str">
        <f>IF(SP_NORTE!V177="","*",SP_NORTE!V177)</f>
        <v>Deslocamento ZRU-ZEC</v>
      </c>
      <c r="U174" s="136">
        <f ca="1">_xlfn.XLOOKUP(G174&amp;$U$2,BS_CONTROLE[CHAVE],BS_CONTROLE[Quantidade_11],"-")</f>
        <v>0</v>
      </c>
      <c r="V174" s="136" t="str">
        <f ca="1">_xlfn.XLOOKUP(G174&amp;$V$2,BS_CONTROLE[CHAVE],BS_CONTROLE[Quantidade_11],"-")</f>
        <v>-</v>
      </c>
      <c r="W174" s="136" t="str">
        <f ca="1">_xlfn.XLOOKUP(G174&amp;$W$2,BS_CONTROLE[CHAVE],BS_CONTROLE[Quantidade_11],"-")</f>
        <v>-</v>
      </c>
    </row>
    <row r="175" spans="1:23" hidden="1">
      <c r="A175" s="146" t="str">
        <f>IF(SP_NORTE!X178="","*",SP_NORTE!X178)</f>
        <v>OPORTUNIDADE</v>
      </c>
      <c r="B175" s="146" t="str">
        <f>IF(SP_NORTE!W178="","*",SP_NORTE!W178)</f>
        <v>Oportunidade</v>
      </c>
      <c r="C175" s="146" t="str">
        <f>IF(SP_NORTE!Y178="","*",SP_NORTE!Y178)</f>
        <v>*</v>
      </c>
      <c r="D175" s="138" t="str">
        <f>IF(SP_NORTE!R178="","*",SP_NORTE!R178)</f>
        <v>SP NORTE</v>
      </c>
      <c r="E175" s="138" t="str">
        <f>IF(SP_NORTE!S178="","*",SP_NORTE!S178)</f>
        <v>ZEB-ZCZ</v>
      </c>
      <c r="F175" s="145">
        <f>IF(SP_NORTE!B178="","*",SP_NORTE!B178)</f>
        <v>46066</v>
      </c>
      <c r="G175" s="145" t="str">
        <f>IF(SP_NORTE!D178="","*",SP_NORTE!D178)</f>
        <v>V48</v>
      </c>
      <c r="H175" s="145" t="str">
        <f>IF(SP_NORTE!E178="","*",SP_NORTE!E178)</f>
        <v>DESLOCAMENTO</v>
      </c>
      <c r="I175" s="145" t="str">
        <f>IF(SP_NORTE!G178="","*",SP_NORTE!G178)</f>
        <v>ZEH2</v>
      </c>
      <c r="J175" s="145" t="str">
        <f>IF(SP_NORTE!H178="","*",SP_NORTE!H178)</f>
        <v>ZDP</v>
      </c>
      <c r="K175" s="138" t="str">
        <f>IF(SP_NORTE!L178="","*",SP_NORTE!L178)</f>
        <v>ZEH-ZDP</v>
      </c>
      <c r="L175" s="138" t="str">
        <f>IF(SP_NORTE!M178="","*",SP_NORTE!M178)</f>
        <v>ZEHZDP</v>
      </c>
      <c r="M175" s="139">
        <f>IF(SP_NORTE!I178="","*",SP_NORTE!I178)</f>
        <v>73</v>
      </c>
      <c r="N175" s="144">
        <f>IF(SP_NORTE!J178="","*",SP_NORTE!J178)</f>
        <v>191</v>
      </c>
      <c r="O175" s="144">
        <f>IF(SP_NORTE!K178="","*",SP_NORTE!K178)</f>
        <v>302</v>
      </c>
      <c r="P175" s="143">
        <f>IF(SP_NORTE!N178="","*",SP_NORTE!N178)</f>
        <v>0.35416666666666669</v>
      </c>
      <c r="Q175" s="143">
        <f>IF(SP_NORTE!O178="","*",SP_NORTE!O178)</f>
        <v>4.1666666666666664E-2</v>
      </c>
      <c r="R175" s="145" t="str">
        <f>IF(SP_NORTE!P178="","*",CONCATENATE(SP_NORTE!P178," ",SP_NORTE!Q178))</f>
        <v>1 BINÁRIO</v>
      </c>
      <c r="S175" s="145" t="str">
        <f>IF(SP_NORTE!U178="","*",SP_NORTE!U178)</f>
        <v xml:space="preserve">Ezequiel </v>
      </c>
      <c r="T175" s="145" t="str">
        <f>IF(SP_NORTE!V178="","*",SP_NORTE!V178)</f>
        <v>Deslocamento ZEH-ZDP</v>
      </c>
      <c r="U175" s="136">
        <f ca="1">_xlfn.XLOOKUP(G175&amp;$U$2,BS_CONTROLE[CHAVE],BS_CONTROLE[Quantidade_11],"-")</f>
        <v>1</v>
      </c>
      <c r="V175" s="136" t="str">
        <f ca="1">_xlfn.XLOOKUP(G175&amp;$V$2,BS_CONTROLE[CHAVE],BS_CONTROLE[Quantidade_11],"-")</f>
        <v>-</v>
      </c>
      <c r="W175" s="136">
        <f ca="1">_xlfn.XLOOKUP(G175&amp;$W$2,BS_CONTROLE[CHAVE],BS_CONTROLE[Quantidade_11],"-")</f>
        <v>1</v>
      </c>
    </row>
    <row r="176" spans="1:23" hidden="1">
      <c r="A176" s="146" t="str">
        <f>IF(SP_NORTE!X179="","*",SP_NORTE!X179)</f>
        <v>OPORTUNIDADE</v>
      </c>
      <c r="B176" s="146" t="str">
        <f>IF(SP_NORTE!W179="","*",SP_NORTE!W179)</f>
        <v>Contrato</v>
      </c>
      <c r="C176" s="146" t="str">
        <f>IF(SP_NORTE!Y179="","*",SP_NORTE!Y179)</f>
        <v>*</v>
      </c>
      <c r="D176" s="138" t="str">
        <f>IF(SP_NORTE!R179="","*",SP_NORTE!R179)</f>
        <v>SP NORTE</v>
      </c>
      <c r="E176" s="138" t="str">
        <f>IF(SP_NORTE!S179="","*",SP_NORTE!S179)</f>
        <v>ZEB-ZCZ</v>
      </c>
      <c r="F176" s="145">
        <f>IF(SP_NORTE!B179="","*",SP_NORTE!B179)</f>
        <v>46066</v>
      </c>
      <c r="G176" s="145" t="str">
        <f>IF(SP_NORTE!D179="","*",SP_NORTE!D179)</f>
        <v>V88</v>
      </c>
      <c r="H176" s="145" t="str">
        <f>IF(SP_NORTE!E179="","*",SP_NORTE!E179)</f>
        <v>MECANIZAÇÃO - SOCADORA</v>
      </c>
      <c r="I176" s="145" t="str">
        <f>IF(SP_NORTE!G179="","*",SP_NORTE!G179)</f>
        <v>ZPN2</v>
      </c>
      <c r="J176" s="145" t="str">
        <f>IF(SP_NORTE!H179="","*",SP_NORTE!H179)</f>
        <v>ZPN2</v>
      </c>
      <c r="K176" s="138" t="str">
        <f>IF(SP_NORTE!L179="","*",SP_NORTE!L179)</f>
        <v>ZCV-ZCT</v>
      </c>
      <c r="L176" s="138" t="str">
        <f>IF(SP_NORTE!M179="","*",SP_NORTE!M179)</f>
        <v>152ZCT</v>
      </c>
      <c r="M176" s="139">
        <f>IF(SP_NORTE!I179="","*",SP_NORTE!I179)</f>
        <v>73</v>
      </c>
      <c r="N176" s="144">
        <f>IF(SP_NORTE!J179="","*",SP_NORTE!J179)</f>
        <v>153.80000000000001</v>
      </c>
      <c r="O176" s="144">
        <f>IF(SP_NORTE!K179="","*",SP_NORTE!K179)</f>
        <v>151</v>
      </c>
      <c r="P176" s="143">
        <f>IF(SP_NORTE!N179="","*",SP_NORTE!N179)</f>
        <v>0.375</v>
      </c>
      <c r="Q176" s="143">
        <f>IF(SP_NORTE!O179="","*",SP_NORTE!O179)</f>
        <v>0.16666666666666666</v>
      </c>
      <c r="R176" s="145" t="str">
        <f>IF(SP_NORTE!P179="","*",CONCATENATE(SP_NORTE!P179," ",SP_NORTE!Q179))</f>
        <v>1020 M</v>
      </c>
      <c r="S176" s="145" t="str">
        <f>IF(SP_NORTE!U179="","*",SP_NORTE!U179)</f>
        <v>Antonioni</v>
      </c>
      <c r="T176" s="145" t="str">
        <f>IF(SP_NORTE!V179="","*",SP_NORTE!V179)</f>
        <v>Socaria mecanizada</v>
      </c>
      <c r="U176" s="136">
        <f ca="1">_xlfn.XLOOKUP(G176&amp;$U$2,BS_CONTROLE[CHAVE],BS_CONTROLE[Quantidade_11],"-")</f>
        <v>0</v>
      </c>
      <c r="V176" s="136">
        <f ca="1">_xlfn.XLOOKUP(G176&amp;$V$2,BS_CONTROLE[CHAVE],BS_CONTROLE[Quantidade_11],"-")</f>
        <v>1400</v>
      </c>
      <c r="W176" s="136">
        <f ca="1">_xlfn.XLOOKUP(G176&amp;$W$2,BS_CONTROLE[CHAVE],BS_CONTROLE[Quantidade_11],"-")</f>
        <v>0</v>
      </c>
    </row>
    <row r="177" spans="1:23" hidden="1">
      <c r="A177" s="146" t="str">
        <f>IF(SP_NORTE!X180="","*",SP_NORTE!X180)</f>
        <v>OPORTUNIDADE</v>
      </c>
      <c r="B177" s="146" t="str">
        <f>IF(SP_NORTE!W180="","*",SP_NORTE!W180)</f>
        <v>Oportunidade</v>
      </c>
      <c r="C177" s="146" t="str">
        <f>IF(SP_NORTE!Y180="","*",SP_NORTE!Y180)</f>
        <v>*</v>
      </c>
      <c r="D177" s="138" t="str">
        <f>IF(SP_NORTE!R180="","*",SP_NORTE!R180)</f>
        <v>SP NORTE</v>
      </c>
      <c r="E177" s="138" t="str">
        <f>IF(SP_NORTE!S180="","*",SP_NORTE!S180)</f>
        <v>ZEB-ZCZ</v>
      </c>
      <c r="F177" s="145">
        <f>IF(SP_NORTE!B180="","*",SP_NORTE!B180)</f>
        <v>46066</v>
      </c>
      <c r="G177" s="145" t="str">
        <f>IF(SP_NORTE!D180="","*",SP_NORTE!D180)</f>
        <v>PEDRO (TP-696)</v>
      </c>
      <c r="H177" s="145" t="str">
        <f>IF(SP_NORTE!E180="","*",SP_NORTE!E180)</f>
        <v>PDM - SOLDA</v>
      </c>
      <c r="I177" s="145" t="str">
        <f>IF(SP_NORTE!G180="","*",SP_NORTE!G180)</f>
        <v>-</v>
      </c>
      <c r="J177" s="145" t="str">
        <f>IF(SP_NORTE!H180="","*",SP_NORTE!H180)</f>
        <v>-</v>
      </c>
      <c r="K177" s="138" t="str">
        <f>IF(SP_NORTE!L180="","*",SP_NORTE!L180)</f>
        <v>ZCZ-ZZF</v>
      </c>
      <c r="L177" s="138" t="str">
        <f>IF(SP_NORTE!M180="","*",SP_NORTE!M180)</f>
        <v>101ZZF</v>
      </c>
      <c r="M177" s="139">
        <f>IF(SP_NORTE!I180="","*",SP_NORTE!I180)</f>
        <v>73</v>
      </c>
      <c r="N177" s="144">
        <f>IF(SP_NORTE!J180="","*",SP_NORTE!J180)</f>
        <v>102.4</v>
      </c>
      <c r="O177" s="144" t="str">
        <f>IF(SP_NORTE!K180="","*",SP_NORTE!K180)</f>
        <v>-</v>
      </c>
      <c r="P177" s="143">
        <f>IF(SP_NORTE!N180="","*",SP_NORTE!N180)</f>
        <v>0.375</v>
      </c>
      <c r="Q177" s="143">
        <f>IF(SP_NORTE!O180="","*",SP_NORTE!O180)</f>
        <v>6.25E-2</v>
      </c>
      <c r="R177" s="145" t="str">
        <f>IF(SP_NORTE!P180="","*",CONCATENATE(SP_NORTE!P180," ",SP_NORTE!Q180))</f>
        <v>1 Nº DE SOLDA</v>
      </c>
      <c r="S177" s="145" t="str">
        <f>IF(SP_NORTE!U180="","*",SP_NORTE!U180)</f>
        <v>Pedro</v>
      </c>
      <c r="T177" s="145" t="str">
        <f>IF(SP_NORTE!V180="","*",SP_NORTE!V180)</f>
        <v>Execução de solda - Condicionado à temperatura</v>
      </c>
      <c r="U177" s="136">
        <f ca="1">_xlfn.XLOOKUP(G177&amp;$U$2,BS_CONTROLE[CHAVE],BS_CONTROLE[Quantidade_11],"-")</f>
        <v>0</v>
      </c>
      <c r="V177" s="136" t="str">
        <f ca="1">_xlfn.XLOOKUP(G177&amp;$V$2,BS_CONTROLE[CHAVE],BS_CONTROLE[Quantidade_11],"-")</f>
        <v>-</v>
      </c>
      <c r="W177" s="136">
        <f ca="1">_xlfn.XLOOKUP(G177&amp;$W$2,BS_CONTROLE[CHAVE],BS_CONTROLE[Quantidade_11],"-")</f>
        <v>1</v>
      </c>
    </row>
    <row r="178" spans="1:23" hidden="1">
      <c r="A178" s="146" t="str">
        <f>IF(SP_NORTE!X181="","*",SP_NORTE!X181)</f>
        <v>OPORTUNIDADE</v>
      </c>
      <c r="B178" s="146" t="str">
        <f>IF(SP_NORTE!W181="","*",SP_NORTE!W181)</f>
        <v>Contrato</v>
      </c>
      <c r="C178" s="146" t="str">
        <f>IF(SP_NORTE!Y181="","*",SP_NORTE!Y181)</f>
        <v>*</v>
      </c>
      <c r="D178" s="138" t="str">
        <f>IF(SP_NORTE!R181="","*",SP_NORTE!R181)</f>
        <v>SP NORTE</v>
      </c>
      <c r="E178" s="138" t="str">
        <f>IF(SP_NORTE!S181="","*",SP_NORTE!S181)</f>
        <v>ZCZ-ZTI</v>
      </c>
      <c r="F178" s="145">
        <f>IF(SP_NORTE!B181="","*",SP_NORTE!B181)</f>
        <v>46066</v>
      </c>
      <c r="G178" s="145" t="str">
        <f>IF(SP_NORTE!D181="","*",SP_NORTE!D181)</f>
        <v>MOD SPN</v>
      </c>
      <c r="H178" s="145" t="str">
        <f>IF(SP_NORTE!E181="","*",SP_NORTE!E181)</f>
        <v>BLOCO</v>
      </c>
      <c r="I178" s="145" t="str">
        <f>IF(SP_NORTE!G181="","*",SP_NORTE!G181)</f>
        <v>-</v>
      </c>
      <c r="J178" s="145" t="str">
        <f>IF(SP_NORTE!H181="","*",SP_NORTE!H181)</f>
        <v>-</v>
      </c>
      <c r="K178" s="138" t="str">
        <f>IF(SP_NORTE!L181="","*",SP_NORTE!L181)</f>
        <v>ZMA-ZDG</v>
      </c>
      <c r="L178" s="138" t="str">
        <f>IF(SP_NORTE!M181="","*",SP_NORTE!M181)</f>
        <v>K47ZDG/ZMAK47</v>
      </c>
      <c r="M178" s="139">
        <f>IF(SP_NORTE!I181="","*",SP_NORTE!I181)</f>
        <v>73</v>
      </c>
      <c r="N178" s="144">
        <f>IF(SP_NORTE!J181="","*",SP_NORTE!J181)</f>
        <v>52</v>
      </c>
      <c r="O178" s="144">
        <f>IF(SP_NORTE!K181="","*",SP_NORTE!K181)</f>
        <v>43.1</v>
      </c>
      <c r="P178" s="143">
        <f>IF(SP_NORTE!N181="","*",SP_NORTE!N181)</f>
        <v>0.35416666666666669</v>
      </c>
      <c r="Q178" s="143">
        <f>IF(SP_NORTE!O181="","*",SP_NORTE!O181)</f>
        <v>0.16666666666666666</v>
      </c>
      <c r="R178" s="145" t="str">
        <f>IF(SP_NORTE!P181="","*",CONCATENATE(SP_NORTE!P181," ",SP_NORTE!Q181))</f>
        <v>1 BINÁRIO</v>
      </c>
      <c r="S178" s="145" t="str">
        <f>IF(SP_NORTE!U181="","*",SP_NORTE!U181)</f>
        <v>Luiz Granado</v>
      </c>
      <c r="T178" s="145" t="str">
        <f>IF(SP_NORTE!V181="","*",SP_NORTE!V181)</f>
        <v xml:space="preserve">Intervalo modernização </v>
      </c>
      <c r="U178" s="136" t="str">
        <f ca="1">_xlfn.XLOOKUP(G178&amp;$U$2,BS_CONTROLE[CHAVE],BS_CONTROLE[Quantidade_11],"-")</f>
        <v>-</v>
      </c>
      <c r="V178" s="136" t="str">
        <f ca="1">_xlfn.XLOOKUP(G178&amp;$V$2,BS_CONTROLE[CHAVE],BS_CONTROLE[Quantidade_11],"-")</f>
        <v>-</v>
      </c>
      <c r="W178" s="136" t="str">
        <f ca="1">_xlfn.XLOOKUP(G178&amp;$W$2,BS_CONTROLE[CHAVE],BS_CONTROLE[Quantidade_11],"-")</f>
        <v>-</v>
      </c>
    </row>
    <row r="179" spans="1:23" hidden="1">
      <c r="A179" s="146" t="str">
        <f>IF(SP_NORTE!X182="","*",SP_NORTE!X182)</f>
        <v>OPORTUNIDADE</v>
      </c>
      <c r="B179" s="146" t="str">
        <f>IF(SP_NORTE!W182="","*",SP_NORTE!W182)</f>
        <v>Contrato</v>
      </c>
      <c r="C179" s="146" t="str">
        <f>IF(SP_NORTE!Y182="","*",SP_NORTE!Y182)</f>
        <v>*</v>
      </c>
      <c r="D179" s="138" t="str">
        <f>IF(SP_NORTE!R182="","*",SP_NORTE!R182)</f>
        <v>SP NORTE</v>
      </c>
      <c r="E179" s="138" t="str">
        <f>IF(SP_NORTE!S182="","*",SP_NORTE!S182)</f>
        <v>ZCZ-ZTI</v>
      </c>
      <c r="F179" s="145">
        <f>IF(SP_NORTE!B182="","*",SP_NORTE!B182)</f>
        <v>46066</v>
      </c>
      <c r="G179" s="145" t="str">
        <f>IF(SP_NORTE!D182="","*",SP_NORTE!D182)</f>
        <v>V40</v>
      </c>
      <c r="H179" s="145" t="str">
        <f>IF(SP_NORTE!E182="","*",SP_NORTE!E182)</f>
        <v>MODERNIZAÇÃO - SOCADORA</v>
      </c>
      <c r="I179" s="145" t="str">
        <f>IF(SP_NORTE!G182="","*",SP_NORTE!G182)</f>
        <v>K58K592</v>
      </c>
      <c r="J179" s="145" t="str">
        <f>IF(SP_NORTE!H182="","*",SP_NORTE!H182)</f>
        <v>K58K592</v>
      </c>
      <c r="K179" s="138" t="str">
        <f>IF(SP_NORTE!L182="","*",SP_NORTE!L182)</f>
        <v>ZMA-ZDG</v>
      </c>
      <c r="L179" s="138" t="str">
        <f>IF(SP_NORTE!M182="","*",SP_NORTE!M182)</f>
        <v>K47ZDG/ZMAK47</v>
      </c>
      <c r="M179" s="139">
        <f>IF(SP_NORTE!I182="","*",SP_NORTE!I182)</f>
        <v>73</v>
      </c>
      <c r="N179" s="144">
        <f>IF(SP_NORTE!J182="","*",SP_NORTE!J182)</f>
        <v>52</v>
      </c>
      <c r="O179" s="144">
        <f>IF(SP_NORTE!K182="","*",SP_NORTE!K182)</f>
        <v>43.1</v>
      </c>
      <c r="P179" s="143">
        <f>IF(SP_NORTE!N182="","*",SP_NORTE!N182)</f>
        <v>0.33333333333333331</v>
      </c>
      <c r="Q179" s="143">
        <f>IF(SP_NORTE!O182="","*",SP_NORTE!O182)</f>
        <v>6.9444444444444447E-4</v>
      </c>
      <c r="R179" s="145" t="str">
        <f>IF(SP_NORTE!P182="","*",CONCATENATE(SP_NORTE!P182," ",SP_NORTE!Q182))</f>
        <v>3584 M</v>
      </c>
      <c r="S179" s="145" t="str">
        <f>IF(SP_NORTE!U182="","*",SP_NORTE!U182)</f>
        <v>Antonioni</v>
      </c>
      <c r="T179" s="145" t="str">
        <f>IF(SP_NORTE!V182="","*",SP_NORTE!V182)</f>
        <v>Socaria mecanizada</v>
      </c>
      <c r="U179" s="136">
        <f ca="1">_xlfn.XLOOKUP(G179&amp;$U$2,BS_CONTROLE[CHAVE],BS_CONTROLE[Quantidade_11],"-")</f>
        <v>0</v>
      </c>
      <c r="V179" s="136">
        <f ca="1">_xlfn.XLOOKUP(G179&amp;$V$2,BS_CONTROLE[CHAVE],BS_CONTROLE[Quantidade_11],"-")</f>
        <v>1070</v>
      </c>
      <c r="W179" s="136">
        <f ca="1">_xlfn.XLOOKUP(G179&amp;$W$2,BS_CONTROLE[CHAVE],BS_CONTROLE[Quantidade_11],"-")</f>
        <v>0</v>
      </c>
    </row>
    <row r="180" spans="1:23" hidden="1">
      <c r="A180" s="146" t="str">
        <f>IF(SP_NORTE!X183="","*",SP_NORTE!X183)</f>
        <v>OPORTUNIDADE</v>
      </c>
      <c r="B180" s="146" t="str">
        <f>IF(SP_NORTE!W183="","*",SP_NORTE!W183)</f>
        <v>Oportunidade</v>
      </c>
      <c r="C180" s="146" t="str">
        <f>IF(SP_NORTE!Y183="","*",SP_NORTE!Y183)</f>
        <v>*</v>
      </c>
      <c r="D180" s="138" t="str">
        <f>IF(SP_NORTE!R183="","*",SP_NORTE!R183)</f>
        <v>SP NORTE</v>
      </c>
      <c r="E180" s="138" t="str">
        <f>IF(SP_NORTE!S183="","*",SP_NORTE!S183)</f>
        <v>ZCZ-ZTI</v>
      </c>
      <c r="F180" s="145">
        <f>IF(SP_NORTE!B183="","*",SP_NORTE!B183)</f>
        <v>46066</v>
      </c>
      <c r="G180" s="145" t="str">
        <f>IF(SP_NORTE!D183="","*",SP_NORTE!D183)</f>
        <v>V95</v>
      </c>
      <c r="H180" s="145" t="str">
        <f>IF(SP_NORTE!E183="","*",SP_NORTE!E183)</f>
        <v>DESLOCAMENTO</v>
      </c>
      <c r="I180" s="145" t="str">
        <f>IF(SP_NORTE!G183="","*",SP_NORTE!G183)</f>
        <v>ZMA2</v>
      </c>
      <c r="J180" s="145" t="str">
        <f>IF(SP_NORTE!H183="","*",SP_NORTE!H183)</f>
        <v>ZYU</v>
      </c>
      <c r="K180" s="138" t="str">
        <f>IF(SP_NORTE!L183="","*",SP_NORTE!L183)</f>
        <v>ZMA-ZYU</v>
      </c>
      <c r="L180" s="138" t="str">
        <f>IF(SP_NORTE!M183="","*",SP_NORTE!M183)</f>
        <v>ZMAZYU</v>
      </c>
      <c r="M180" s="139">
        <f>IF(SP_NORTE!I183="","*",SP_NORTE!I183)</f>
        <v>73</v>
      </c>
      <c r="N180" s="144">
        <f>IF(SP_NORTE!J183="","*",SP_NORTE!J183)</f>
        <v>42</v>
      </c>
      <c r="O180" s="144" t="str">
        <f>IF(SP_NORTE!K183="","*",SP_NORTE!K183)</f>
        <v>-</v>
      </c>
      <c r="P180" s="143">
        <f>IF(SP_NORTE!N183="","*",SP_NORTE!N183)</f>
        <v>0.3125</v>
      </c>
      <c r="Q180" s="143">
        <f>IF(SP_NORTE!O183="","*",SP_NORTE!O183)</f>
        <v>4.1666666666666664E-2</v>
      </c>
      <c r="R180" s="145" t="str">
        <f>IF(SP_NORTE!P183="","*",CONCATENATE(SP_NORTE!P183," ",SP_NORTE!Q183))</f>
        <v>1 BINÁRIO</v>
      </c>
      <c r="S180" s="145" t="str">
        <f>IF(SP_NORTE!U183="","*",SP_NORTE!U183)</f>
        <v>Luiz Granado</v>
      </c>
      <c r="T180" s="145" t="str">
        <f>IF(SP_NORTE!V183="","*",SP_NORTE!V183)</f>
        <v>Deslocamento de ZMA-ZYU</v>
      </c>
      <c r="U180" s="136" t="str">
        <f ca="1">_xlfn.XLOOKUP(G180&amp;$U$2,BS_CONTROLE[CHAVE],BS_CONTROLE[Quantidade_11],"-")</f>
        <v>-</v>
      </c>
      <c r="V180" s="136" t="str">
        <f ca="1">_xlfn.XLOOKUP(G180&amp;$V$2,BS_CONTROLE[CHAVE],BS_CONTROLE[Quantidade_11],"-")</f>
        <v>-</v>
      </c>
      <c r="W180" s="136" t="str">
        <f ca="1">_xlfn.XLOOKUP(G180&amp;$W$2,BS_CONTROLE[CHAVE],BS_CONTROLE[Quantidade_11],"-")</f>
        <v>-</v>
      </c>
    </row>
    <row r="181" spans="1:23" hidden="1">
      <c r="A181" s="146" t="str">
        <f>IF(SP_NORTE!X184="","*",SP_NORTE!X184)</f>
        <v>OPORTUNIDADE</v>
      </c>
      <c r="B181" s="146" t="str">
        <f>IF(SP_NORTE!W184="","*",SP_NORTE!W184)</f>
        <v>Oportunidade</v>
      </c>
      <c r="C181" s="146" t="str">
        <f>IF(SP_NORTE!Y184="","*",SP_NORTE!Y184)</f>
        <v>*</v>
      </c>
      <c r="D181" s="138" t="str">
        <f>IF(SP_NORTE!R184="","*",SP_NORTE!R184)</f>
        <v>SP NORTE</v>
      </c>
      <c r="E181" s="138" t="str">
        <f>IF(SP_NORTE!S184="","*",SP_NORTE!S184)</f>
        <v>ZCZ-ZTI</v>
      </c>
      <c r="F181" s="145">
        <f>IF(SP_NORTE!B184="","*",SP_NORTE!B184)</f>
        <v>46066</v>
      </c>
      <c r="G181" s="145" t="str">
        <f>IF(SP_NORTE!D184="","*",SP_NORTE!D184)</f>
        <v>ANTONIO (TF-681)</v>
      </c>
      <c r="H181" s="145" t="str">
        <f>IF(SP_NORTE!E184="","*",SP_NORTE!E184)</f>
        <v>PDM - SOLDA</v>
      </c>
      <c r="I181" s="145" t="str">
        <f>IF(SP_NORTE!G184="","*",SP_NORTE!G184)</f>
        <v>-</v>
      </c>
      <c r="J181" s="145" t="str">
        <f>IF(SP_NORTE!H184="","*",SP_NORTE!H184)</f>
        <v>-</v>
      </c>
      <c r="K181" s="138" t="str">
        <f>IF(SP_NORTE!L184="","*",SP_NORTE!L184)</f>
        <v>ZZR-ZDZ</v>
      </c>
      <c r="L181" s="138" t="str">
        <f>IF(SP_NORTE!M184="","*",SP_NORTE!M184)</f>
        <v>K14K18</v>
      </c>
      <c r="M181" s="139">
        <f>IF(SP_NORTE!I184="","*",SP_NORTE!I184)</f>
        <v>73</v>
      </c>
      <c r="N181" s="144">
        <f>IF(SP_NORTE!J184="","*",SP_NORTE!J184)</f>
        <v>16.8</v>
      </c>
      <c r="O181" s="144" t="str">
        <f>IF(SP_NORTE!K184="","*",SP_NORTE!K184)</f>
        <v>-</v>
      </c>
      <c r="P181" s="143">
        <f>IF(SP_NORTE!N184="","*",SP_NORTE!N184)</f>
        <v>0.375</v>
      </c>
      <c r="Q181" s="143">
        <f>IF(SP_NORTE!O184="","*",SP_NORTE!O184)</f>
        <v>6.25E-2</v>
      </c>
      <c r="R181" s="145" t="str">
        <f>IF(SP_NORTE!P184="","*",CONCATENATE(SP_NORTE!P184," ",SP_NORTE!Q184))</f>
        <v>1 Nº DE SOLDA</v>
      </c>
      <c r="S181" s="145" t="str">
        <f>IF(SP_NORTE!U184="","*",SP_NORTE!U184)</f>
        <v xml:space="preserve">Antonio  </v>
      </c>
      <c r="T181" s="145" t="str">
        <f>IF(SP_NORTE!V184="","*",SP_NORTE!V184)</f>
        <v>Execução de solda - Condicionado à temperatura</v>
      </c>
      <c r="U181" s="136">
        <f ca="1">_xlfn.XLOOKUP(G181&amp;$U$2,BS_CONTROLE[CHAVE],BS_CONTROLE[Quantidade_11],"-")</f>
        <v>0</v>
      </c>
      <c r="V181" s="136" t="str">
        <f ca="1">_xlfn.XLOOKUP(G181&amp;$V$2,BS_CONTROLE[CHAVE],BS_CONTROLE[Quantidade_11],"-")</f>
        <v>-</v>
      </c>
      <c r="W181" s="136">
        <f ca="1">_xlfn.XLOOKUP(G181&amp;$W$2,BS_CONTROLE[CHAVE],BS_CONTROLE[Quantidade_11],"-")</f>
        <v>0</v>
      </c>
    </row>
    <row r="182" spans="1:23" hidden="1">
      <c r="A182" s="146" t="str">
        <f>IF(SP_NORTE!X185="","*",SP_NORTE!X185)</f>
        <v>OPORTUNIDADE</v>
      </c>
      <c r="B182" s="146" t="str">
        <f>IF(SP_NORTE!W185="","*",SP_NORTE!W185)</f>
        <v>Oportunidade</v>
      </c>
      <c r="C182" s="146" t="str">
        <f>IF(SP_NORTE!Y185="","*",SP_NORTE!Y185)</f>
        <v>*</v>
      </c>
      <c r="D182" s="138" t="str">
        <f>IF(SP_NORTE!R185="","*",SP_NORTE!R185)</f>
        <v>SP NORTE</v>
      </c>
      <c r="E182" s="138" t="str">
        <f>IF(SP_NORTE!S185="","*",SP_NORTE!S185)</f>
        <v>ZRX-ZTI</v>
      </c>
      <c r="F182" s="145">
        <f>IF(SP_NORTE!B185="","*",SP_NORTE!B185)</f>
        <v>46066</v>
      </c>
      <c r="G182" s="145" t="str">
        <f>IF(SP_NORTE!D185="","*",SP_NORTE!D185)</f>
        <v xml:space="preserve">TURMA FIXA VIA </v>
      </c>
      <c r="H182" s="145" t="str">
        <f>IF(SP_NORTE!E185="","*",SP_NORTE!E185)</f>
        <v>PDM - AMV - JACARÉ</v>
      </c>
      <c r="I182" s="145" t="str">
        <f>IF(SP_NORTE!G185="","*",SP_NORTE!G185)</f>
        <v>-</v>
      </c>
      <c r="J182" s="145" t="str">
        <f>IF(SP_NORTE!H185="","*",SP_NORTE!H185)</f>
        <v>-</v>
      </c>
      <c r="K182" s="138" t="str">
        <f>IF(SP_NORTE!L185="","*",SP_NORTE!L185)</f>
        <v>ZQX-ZOX</v>
      </c>
      <c r="L182" s="138" t="str">
        <f>IF(SP_NORTE!M185="","*",SP_NORTE!M185)</f>
        <v>ZOXS</v>
      </c>
      <c r="M182" s="139">
        <f>IF(SP_NORTE!I185="","*",SP_NORTE!I185)</f>
        <v>70</v>
      </c>
      <c r="N182" s="144">
        <f>IF(SP_NORTE!J185="","*",SP_NORTE!J185)</f>
        <v>156.1</v>
      </c>
      <c r="O182" s="144" t="str">
        <f>IF(SP_NORTE!K185="","*",SP_NORTE!K185)</f>
        <v>-</v>
      </c>
      <c r="P182" s="143">
        <f>IF(SP_NORTE!N185="","*",SP_NORTE!N185)</f>
        <v>0.375</v>
      </c>
      <c r="Q182" s="143">
        <f>IF(SP_NORTE!O185="","*",SP_NORTE!O185)</f>
        <v>4.1666666666666664E-2</v>
      </c>
      <c r="R182" s="145" t="str">
        <f>IF(SP_NORTE!P185="","*",CONCATENATE(SP_NORTE!P185," ",SP_NORTE!Q185))</f>
        <v>1 Nº DE PEÇAS</v>
      </c>
      <c r="S182" s="145" t="str">
        <f>IF(SP_NORTE!U185="","*",SP_NORTE!U185)</f>
        <v>Marcone</v>
      </c>
      <c r="T182" s="145" t="str">
        <f>IF(SP_NORTE!V185="","*",SP_NORTE!V185)</f>
        <v xml:space="preserve">Substituição de jacaré AVM ZOX SUL </v>
      </c>
      <c r="U182" s="136" t="str">
        <f ca="1">_xlfn.XLOOKUP(G182&amp;$U$2,BS_CONTROLE[CHAVE],BS_CONTROLE[Quantidade_11],"-")</f>
        <v>-</v>
      </c>
      <c r="V182" s="136" t="str">
        <f ca="1">_xlfn.XLOOKUP(G182&amp;$V$2,BS_CONTROLE[CHAVE],BS_CONTROLE[Quantidade_11],"-")</f>
        <v>-</v>
      </c>
      <c r="W182" s="136">
        <f ca="1">_xlfn.XLOOKUP(G182&amp;$W$2,BS_CONTROLE[CHAVE],BS_CONTROLE[Quantidade_11],"-")</f>
        <v>0</v>
      </c>
    </row>
    <row r="183" spans="1:23" hidden="1">
      <c r="A183" s="146" t="str">
        <f>IF(SP_NORTE!X186="","*",SP_NORTE!X186)</f>
        <v>OPORTUNIDADE</v>
      </c>
      <c r="B183" s="146" t="str">
        <f>IF(SP_NORTE!W186="","*",SP_NORTE!W186)</f>
        <v>Contrato</v>
      </c>
      <c r="C183" s="146" t="str">
        <f>IF(SP_NORTE!Y186="","*",SP_NORTE!Y186)</f>
        <v>*</v>
      </c>
      <c r="D183" s="138" t="str">
        <f>IF(SP_NORTE!R186="","*",SP_NORTE!R186)</f>
        <v>SP NORTE</v>
      </c>
      <c r="E183" s="138" t="str">
        <f>IF(SP_NORTE!S186="","*",SP_NORTE!S186)</f>
        <v>ZRX-ZTI</v>
      </c>
      <c r="F183" s="145">
        <f>IF(SP_NORTE!B186="","*",SP_NORTE!B186)</f>
        <v>46066</v>
      </c>
      <c r="G183" s="145" t="str">
        <f>IF(SP_NORTE!D186="","*",SP_NORTE!D186)</f>
        <v>V83</v>
      </c>
      <c r="H183" s="145" t="str">
        <f>IF(SP_NORTE!E186="","*",SP_NORTE!E186)</f>
        <v>MECANIZAÇÃO - SOCADORA</v>
      </c>
      <c r="I183" s="145" t="str">
        <f>IF(SP_NORTE!G186="","*",SP_NORTE!G186)</f>
        <v>ZIQ2</v>
      </c>
      <c r="J183" s="145" t="str">
        <f>IF(SP_NORTE!H186="","*",SP_NORTE!H186)</f>
        <v>ZIQ2</v>
      </c>
      <c r="K183" s="138" t="str">
        <f>IF(SP_NORTE!L186="","*",SP_NORTE!L186)</f>
        <v>ZRQ-ZQX</v>
      </c>
      <c r="L183" s="138" t="str">
        <f>IF(SP_NORTE!M186="","*",SP_NORTE!M186)</f>
        <v>139ZQX1</v>
      </c>
      <c r="M183" s="139">
        <f>IF(SP_NORTE!I186="","*",SP_NORTE!I186)</f>
        <v>70</v>
      </c>
      <c r="N183" s="144">
        <f>IF(SP_NORTE!J186="","*",SP_NORTE!J186)</f>
        <v>139.19999999999999</v>
      </c>
      <c r="O183" s="144">
        <f>IF(SP_NORTE!K186="","*",SP_NORTE!K186)</f>
        <v>135</v>
      </c>
      <c r="P183" s="143">
        <f>IF(SP_NORTE!N186="","*",SP_NORTE!N186)</f>
        <v>0.33333333333333331</v>
      </c>
      <c r="Q183" s="143">
        <f>IF(SP_NORTE!O186="","*",SP_NORTE!O186)</f>
        <v>0.16666666666666666</v>
      </c>
      <c r="R183" s="145" t="str">
        <f>IF(SP_NORTE!P186="","*",CONCATENATE(SP_NORTE!P186," ",SP_NORTE!Q186))</f>
        <v>960 M</v>
      </c>
      <c r="S183" s="145" t="str">
        <f>IF(SP_NORTE!U186="","*",SP_NORTE!U186)</f>
        <v>Antonioni</v>
      </c>
      <c r="T183" s="145" t="str">
        <f>IF(SP_NORTE!V186="","*",SP_NORTE!V186)</f>
        <v>Socaria mecanizada</v>
      </c>
      <c r="U183" s="136">
        <f ca="1">_xlfn.XLOOKUP(G183&amp;$U$2,BS_CONTROLE[CHAVE],BS_CONTROLE[Quantidade_11],"-")</f>
        <v>500</v>
      </c>
      <c r="V183" s="136">
        <f ca="1">_xlfn.XLOOKUP(G183&amp;$V$2,BS_CONTROLE[CHAVE],BS_CONTROLE[Quantidade_11],"-")</f>
        <v>800</v>
      </c>
      <c r="W183" s="136">
        <f ca="1">_xlfn.XLOOKUP(G183&amp;$W$2,BS_CONTROLE[CHAVE],BS_CONTROLE[Quantidade_11],"-")</f>
        <v>0</v>
      </c>
    </row>
    <row r="184" spans="1:23" hidden="1">
      <c r="A184" s="146" t="str">
        <f>IF(SP_NORTE!X187="","*",SP_NORTE!X187)</f>
        <v>*</v>
      </c>
      <c r="B184" s="146" t="str">
        <f>IF(SP_NORTE!W187="","*",SP_NORTE!W187)</f>
        <v>*</v>
      </c>
      <c r="C184" s="146" t="str">
        <f>IF(SP_NORTE!Y187="","*",SP_NORTE!Y187)</f>
        <v>*</v>
      </c>
      <c r="D184" s="138" t="str">
        <f>IF(SP_NORTE!R187="","*",SP_NORTE!R187)</f>
        <v>-</v>
      </c>
      <c r="E184" s="138" t="str">
        <f>IF(SP_NORTE!S187="","*",SP_NORTE!S187)</f>
        <v>-</v>
      </c>
      <c r="F184" s="145" t="str">
        <f>IF(SP_NORTE!B187="","*",SP_NORTE!B187)</f>
        <v>*</v>
      </c>
      <c r="G184" s="145" t="str">
        <f>IF(SP_NORTE!D187="","*",SP_NORTE!D187)</f>
        <v>*</v>
      </c>
      <c r="H184" s="145" t="str">
        <f>IF(SP_NORTE!E187="","*",SP_NORTE!E187)</f>
        <v>*</v>
      </c>
      <c r="I184" s="145" t="str">
        <f>IF(SP_NORTE!G187="","*",SP_NORTE!G187)</f>
        <v>*</v>
      </c>
      <c r="J184" s="145" t="str">
        <f>IF(SP_NORTE!H187="","*",SP_NORTE!H187)</f>
        <v>*</v>
      </c>
      <c r="K184" s="138" t="str">
        <f>IF(SP_NORTE!L187="","*",SP_NORTE!L187)</f>
        <v>-</v>
      </c>
      <c r="L184" s="138" t="str">
        <f>IF(SP_NORTE!M187="","*",SP_NORTE!M187)</f>
        <v>-</v>
      </c>
      <c r="M184" s="139" t="str">
        <f>IF(SP_NORTE!I187="","*",SP_NORTE!I187)</f>
        <v>*</v>
      </c>
      <c r="N184" s="144" t="str">
        <f>IF(SP_NORTE!J187="","*",SP_NORTE!J187)</f>
        <v>*</v>
      </c>
      <c r="O184" s="144" t="str">
        <f>IF(SP_NORTE!K187="","*",SP_NORTE!K187)</f>
        <v>*</v>
      </c>
      <c r="P184" s="143" t="str">
        <f>IF(SP_NORTE!N187="","*",SP_NORTE!N187)</f>
        <v>*</v>
      </c>
      <c r="Q184" s="143" t="str">
        <f>IF(SP_NORTE!O187="","*",SP_NORTE!O187)</f>
        <v>*</v>
      </c>
      <c r="R184" s="145" t="str">
        <f>IF(SP_NORTE!P187="","*",CONCATENATE(SP_NORTE!P187," ",SP_NORTE!Q187))</f>
        <v>*</v>
      </c>
      <c r="S184" s="145" t="str">
        <f>IF(SP_NORTE!U187="","*",SP_NORTE!U187)</f>
        <v>*</v>
      </c>
      <c r="T184" s="145" t="str">
        <f>IF(SP_NORTE!V187="","*",SP_NORTE!V187)</f>
        <v>*</v>
      </c>
      <c r="U184" s="136" t="str">
        <f ca="1">_xlfn.XLOOKUP(G184&amp;$U$2,BS_CONTROLE[CHAVE],BS_CONTROLE[Quantidade_11],"-")</f>
        <v>-</v>
      </c>
      <c r="V184" s="136" t="str">
        <f ca="1">_xlfn.XLOOKUP(G184&amp;$V$2,BS_CONTROLE[CHAVE],BS_CONTROLE[Quantidade_11],"-")</f>
        <v>-</v>
      </c>
      <c r="W184" s="136" t="str">
        <f ca="1">_xlfn.XLOOKUP(G184&amp;$W$2,BS_CONTROLE[CHAVE],BS_CONTROLE[Quantidade_11],"-")</f>
        <v>-</v>
      </c>
    </row>
    <row r="185" spans="1:23" hidden="1">
      <c r="A185" s="146" t="str">
        <f>IF(SP_NORTE!X188="","*",SP_NORTE!X188)</f>
        <v>*</v>
      </c>
      <c r="B185" s="146" t="str">
        <f>IF(SP_NORTE!W188="","*",SP_NORTE!W188)</f>
        <v>*</v>
      </c>
      <c r="C185" s="146" t="str">
        <f>IF(SP_NORTE!Y188="","*",SP_NORTE!Y188)</f>
        <v>*</v>
      </c>
      <c r="D185" s="138" t="str">
        <f>IF(SP_NORTE!R188="","*",SP_NORTE!R188)</f>
        <v>-</v>
      </c>
      <c r="E185" s="138" t="str">
        <f>IF(SP_NORTE!S188="","*",SP_NORTE!S188)</f>
        <v>-</v>
      </c>
      <c r="F185" s="145" t="str">
        <f>IF(SP_NORTE!B188="","*",SP_NORTE!B188)</f>
        <v>*</v>
      </c>
      <c r="G185" s="145" t="str">
        <f>IF(SP_NORTE!D188="","*",SP_NORTE!D188)</f>
        <v>*</v>
      </c>
      <c r="H185" s="145" t="str">
        <f>IF(SP_NORTE!E188="","*",SP_NORTE!E188)</f>
        <v>*</v>
      </c>
      <c r="I185" s="145" t="str">
        <f>IF(SP_NORTE!G188="","*",SP_NORTE!G188)</f>
        <v>*</v>
      </c>
      <c r="J185" s="145" t="str">
        <f>IF(SP_NORTE!H188="","*",SP_NORTE!H188)</f>
        <v>*</v>
      </c>
      <c r="K185" s="138" t="str">
        <f>IF(SP_NORTE!L188="","*",SP_NORTE!L188)</f>
        <v>-</v>
      </c>
      <c r="L185" s="138" t="str">
        <f>IF(SP_NORTE!M188="","*",SP_NORTE!M188)</f>
        <v>-</v>
      </c>
      <c r="M185" s="139" t="str">
        <f>IF(SP_NORTE!I188="","*",SP_NORTE!I188)</f>
        <v>*</v>
      </c>
      <c r="N185" s="144" t="str">
        <f>IF(SP_NORTE!J188="","*",SP_NORTE!J188)</f>
        <v>*</v>
      </c>
      <c r="O185" s="144" t="str">
        <f>IF(SP_NORTE!K188="","*",SP_NORTE!K188)</f>
        <v>*</v>
      </c>
      <c r="P185" s="143" t="str">
        <f>IF(SP_NORTE!N188="","*",SP_NORTE!N188)</f>
        <v>*</v>
      </c>
      <c r="Q185" s="143" t="str">
        <f>IF(SP_NORTE!O188="","*",SP_NORTE!O188)</f>
        <v>*</v>
      </c>
      <c r="R185" s="145" t="str">
        <f>IF(SP_NORTE!P188="","*",CONCATENATE(SP_NORTE!P188," ",SP_NORTE!Q188))</f>
        <v>*</v>
      </c>
      <c r="S185" s="145" t="str">
        <f>IF(SP_NORTE!U188="","*",SP_NORTE!U188)</f>
        <v>*</v>
      </c>
      <c r="T185" s="145" t="str">
        <f>IF(SP_NORTE!V188="","*",SP_NORTE!V188)</f>
        <v>*</v>
      </c>
      <c r="U185" s="136" t="str">
        <f ca="1">_xlfn.XLOOKUP(G185&amp;$U$2,BS_CONTROLE[CHAVE],BS_CONTROLE[Quantidade_11],"-")</f>
        <v>-</v>
      </c>
      <c r="V185" s="136" t="str">
        <f ca="1">_xlfn.XLOOKUP(G185&amp;$V$2,BS_CONTROLE[CHAVE],BS_CONTROLE[Quantidade_11],"-")</f>
        <v>-</v>
      </c>
      <c r="W185" s="136" t="str">
        <f ca="1">_xlfn.XLOOKUP(G185&amp;$W$2,BS_CONTROLE[CHAVE],BS_CONTROLE[Quantidade_11],"-")</f>
        <v>-</v>
      </c>
    </row>
    <row r="186" spans="1:23" hidden="1">
      <c r="A186" s="146" t="str">
        <f>IF(SP_NORTE!X189="","*",SP_NORTE!X189)</f>
        <v>OPORTUNIDADE</v>
      </c>
      <c r="B186" s="146" t="str">
        <f>IF(SP_NORTE!W189="","*",SP_NORTE!W189)</f>
        <v>Oportunidade</v>
      </c>
      <c r="C186" s="146" t="str">
        <f>IF(SP_NORTE!Y189="","*",SP_NORTE!Y189)</f>
        <v>*</v>
      </c>
      <c r="D186" s="138" t="str">
        <f>IF(SP_NORTE!R189="","*",SP_NORTE!R189)</f>
        <v>SP NORTE</v>
      </c>
      <c r="E186" s="138" t="str">
        <f>IF(SP_NORTE!S189="","*",SP_NORTE!S189)</f>
        <v>TMI-ZEB</v>
      </c>
      <c r="F186" s="145">
        <f>IF(SP_NORTE!B189="","*",SP_NORTE!B189)</f>
        <v>46067</v>
      </c>
      <c r="G186" s="145" t="str">
        <f>IF(SP_NORTE!D189="","*",SP_NORTE!D189)</f>
        <v>W57</v>
      </c>
      <c r="H186" s="145" t="str">
        <f>IF(SP_NORTE!E189="","*",SP_NORTE!E189)</f>
        <v>PDM - DESCARGA - DORMENTE</v>
      </c>
      <c r="I186" s="145" t="str">
        <f>IF(SP_NORTE!G189="","*",SP_NORTE!G189)</f>
        <v>ZJA2</v>
      </c>
      <c r="J186" s="145" t="str">
        <f>IF(SP_NORTE!H189="","*",SP_NORTE!H189)</f>
        <v>ZJA</v>
      </c>
      <c r="K186" s="138" t="str">
        <f>IF(SP_NORTE!L189="","*",SP_NORTE!L189)</f>
        <v>ZJA-ZUR</v>
      </c>
      <c r="L186" s="138" t="str">
        <f>IF(SP_NORTE!M189="","*",SP_NORTE!M189)</f>
        <v>380ZUR</v>
      </c>
      <c r="M186" s="139">
        <f>IF(SP_NORTE!I189="","*",SP_NORTE!I189)</f>
        <v>73</v>
      </c>
      <c r="N186" s="144">
        <f>IF(SP_NORTE!J189="","*",SP_NORTE!J189)</f>
        <v>386.1</v>
      </c>
      <c r="O186" s="144">
        <f>IF(SP_NORTE!K189="","*",SP_NORTE!K189)</f>
        <v>386.9</v>
      </c>
      <c r="P186" s="143">
        <f>IF(SP_NORTE!N189="","*",SP_NORTE!N189)</f>
        <v>0.375</v>
      </c>
      <c r="Q186" s="143">
        <f>IF(SP_NORTE!O189="","*",SP_NORTE!O189)</f>
        <v>6.25E-2</v>
      </c>
      <c r="R186" s="145" t="str">
        <f>IF(SP_NORTE!P189="","*",CONCATENATE(SP_NORTE!P189," ",SP_NORTE!Q189))</f>
        <v>1000 Nº DE DORMENTES</v>
      </c>
      <c r="S186" s="145" t="str">
        <f>IF(SP_NORTE!U189="","*",SP_NORTE!U189)</f>
        <v xml:space="preserve">Ronaldo </v>
      </c>
      <c r="T186" s="145" t="str">
        <f>IF(SP_NORTE!V189="","*",SP_NORTE!V189)</f>
        <v>Descarga de dormentes km 386+180 ao 386+860 (400 unidades 30 minutos), km 410+900 ao 411+845 (600 unidades 01hrs)</v>
      </c>
      <c r="U186" s="136" t="str">
        <f ca="1">_xlfn.XLOOKUP(G186&amp;$U$2,BS_CONTROLE[CHAVE],BS_CONTROLE[Quantidade_11],"-")</f>
        <v>-</v>
      </c>
      <c r="V186" s="136">
        <f ca="1">_xlfn.XLOOKUP(G186&amp;$V$2,BS_CONTROLE[CHAVE],BS_CONTROLE[Quantidade_11],"-")</f>
        <v>966</v>
      </c>
      <c r="W186" s="136">
        <f ca="1">_xlfn.XLOOKUP(G186&amp;$W$2,BS_CONTROLE[CHAVE],BS_CONTROLE[Quantidade_11],"-")</f>
        <v>0</v>
      </c>
    </row>
    <row r="187" spans="1:23" hidden="1">
      <c r="A187" s="146" t="str">
        <f>IF(SP_NORTE!X190="","*",SP_NORTE!X190)</f>
        <v>OPORTUNIDADE</v>
      </c>
      <c r="B187" s="146" t="str">
        <f>IF(SP_NORTE!W190="","*",SP_NORTE!W190)</f>
        <v>Oportunidade</v>
      </c>
      <c r="C187" s="146" t="str">
        <f>IF(SP_NORTE!Y190="","*",SP_NORTE!Y190)</f>
        <v>*</v>
      </c>
      <c r="D187" s="138" t="str">
        <f>IF(SP_NORTE!R190="","*",SP_NORTE!R190)</f>
        <v>SP NORTE</v>
      </c>
      <c r="E187" s="138" t="str">
        <f>IF(SP_NORTE!S190="","*",SP_NORTE!S190)</f>
        <v>TMI-ZEB</v>
      </c>
      <c r="F187" s="145">
        <f>IF(SP_NORTE!B190="","*",SP_NORTE!B190)</f>
        <v>46067</v>
      </c>
      <c r="G187" s="145" t="str">
        <f>IF(SP_NORTE!D190="","*",SP_NORTE!D190)</f>
        <v>V87</v>
      </c>
      <c r="H187" s="145" t="str">
        <f>IF(SP_NORTE!E190="","*",SP_NORTE!E190)</f>
        <v>MECANIZAÇÃO - SOCADORA</v>
      </c>
      <c r="I187" s="145" t="str">
        <f>IF(SP_NORTE!G190="","*",SP_NORTE!G190)</f>
        <v>ZDP2</v>
      </c>
      <c r="J187" s="145" t="str">
        <f>IF(SP_NORTE!H190="","*",SP_NORTE!H190)</f>
        <v>ZDP2</v>
      </c>
      <c r="K187" s="138" t="str">
        <f>IF(SP_NORTE!L190="","*",SP_NORTE!L190)</f>
        <v>ZGI-ZFN</v>
      </c>
      <c r="L187" s="138">
        <f>IF(SP_NORTE!M190="","*",SP_NORTE!M190)</f>
        <v>326332</v>
      </c>
      <c r="M187" s="139">
        <f>IF(SP_NORTE!I190="","*",SP_NORTE!I190)</f>
        <v>73</v>
      </c>
      <c r="N187" s="144">
        <f>IF(SP_NORTE!J190="","*",SP_NORTE!J190)</f>
        <v>326.10000000000002</v>
      </c>
      <c r="O187" s="144">
        <f>IF(SP_NORTE!K190="","*",SP_NORTE!K190)</f>
        <v>325.39999999999998</v>
      </c>
      <c r="P187" s="143">
        <f>IF(SP_NORTE!N190="","*",SP_NORTE!N190)</f>
        <v>0.375</v>
      </c>
      <c r="Q187" s="143">
        <f>IF(SP_NORTE!O190="","*",SP_NORTE!O190)</f>
        <v>8.3333333333333329E-2</v>
      </c>
      <c r="R187" s="145" t="str">
        <f>IF(SP_NORTE!P190="","*",CONCATENATE(SP_NORTE!P190," ",SP_NORTE!Q190))</f>
        <v>1020 M</v>
      </c>
      <c r="S187" s="145" t="str">
        <f>IF(SP_NORTE!U190="","*",SP_NORTE!U190)</f>
        <v>Antonioni</v>
      </c>
      <c r="T187" s="145" t="str">
        <f>IF(SP_NORTE!V190="","*",SP_NORTE!V190)</f>
        <v>Socaria mecanizada</v>
      </c>
      <c r="U187" s="136">
        <f ca="1">_xlfn.XLOOKUP(G187&amp;$U$2,BS_CONTROLE[CHAVE],BS_CONTROLE[Quantidade_11],"-")</f>
        <v>0</v>
      </c>
      <c r="V187" s="136">
        <f ca="1">_xlfn.XLOOKUP(G187&amp;$V$2,BS_CONTROLE[CHAVE],BS_CONTROLE[Quantidade_11],"-")</f>
        <v>680</v>
      </c>
      <c r="W187" s="136">
        <f ca="1">_xlfn.XLOOKUP(G187&amp;$W$2,BS_CONTROLE[CHAVE],BS_CONTROLE[Quantidade_11],"-")</f>
        <v>0</v>
      </c>
    </row>
    <row r="188" spans="1:23" hidden="1">
      <c r="A188" s="146" t="str">
        <f>IF(SP_NORTE!X191="","*",SP_NORTE!X191)</f>
        <v>OPORTUNIDADE</v>
      </c>
      <c r="B188" s="146" t="str">
        <f>IF(SP_NORTE!W191="","*",SP_NORTE!W191)</f>
        <v>Oportunidade</v>
      </c>
      <c r="C188" s="146" t="str">
        <f>IF(SP_NORTE!Y191="","*",SP_NORTE!Y191)</f>
        <v>*</v>
      </c>
      <c r="D188" s="138" t="str">
        <f>IF(SP_NORTE!R191="","*",SP_NORTE!R191)</f>
        <v>SP NORTE</v>
      </c>
      <c r="E188" s="138" t="str">
        <f>IF(SP_NORTE!S191="","*",SP_NORTE!S191)</f>
        <v>TMI-ZEB</v>
      </c>
      <c r="F188" s="145">
        <f>IF(SP_NORTE!B191="","*",SP_NORTE!B191)</f>
        <v>46067</v>
      </c>
      <c r="G188" s="145" t="str">
        <f>IF(SP_NORTE!D191="","*",SP_NORTE!D191)</f>
        <v>JOSUEL (TP-697)</v>
      </c>
      <c r="H188" s="145" t="str">
        <f>IF(SP_NORTE!E191="","*",SP_NORTE!E191)</f>
        <v>PDM - SOLDA</v>
      </c>
      <c r="I188" s="145" t="str">
        <f>IF(SP_NORTE!G191="","*",SP_NORTE!G191)</f>
        <v>-</v>
      </c>
      <c r="J188" s="145" t="str">
        <f>IF(SP_NORTE!H191="","*",SP_NORTE!H191)</f>
        <v>-</v>
      </c>
      <c r="K188" s="138" t="str">
        <f>IF(SP_NORTE!L191="","*",SP_NORTE!L191)</f>
        <v>ZVP-ZGI</v>
      </c>
      <c r="L188" s="138" t="str">
        <f>IF(SP_NORTE!M191="","*",SP_NORTE!M191)</f>
        <v>312ZGI</v>
      </c>
      <c r="M188" s="139">
        <f>IF(SP_NORTE!I191="","*",SP_NORTE!I191)</f>
        <v>73</v>
      </c>
      <c r="N188" s="144">
        <f>IF(SP_NORTE!J191="","*",SP_NORTE!J191)</f>
        <v>312.8</v>
      </c>
      <c r="O188" s="144" t="str">
        <f>IF(SP_NORTE!K191="","*",SP_NORTE!K191)</f>
        <v>-</v>
      </c>
      <c r="P188" s="143">
        <f>IF(SP_NORTE!N191="","*",SP_NORTE!N191)</f>
        <v>0.39583333333333331</v>
      </c>
      <c r="Q188" s="143">
        <f>IF(SP_NORTE!O191="","*",SP_NORTE!O191)</f>
        <v>6.25E-2</v>
      </c>
      <c r="R188" s="145" t="str">
        <f>IF(SP_NORTE!P191="","*",CONCATENATE(SP_NORTE!P191," ",SP_NORTE!Q191))</f>
        <v>1 Nº DE SOLDA</v>
      </c>
      <c r="S188" s="145" t="str">
        <f>IF(SP_NORTE!U191="","*",SP_NORTE!U191)</f>
        <v>Josuel</v>
      </c>
      <c r="T188" s="145" t="str">
        <f>IF(SP_NORTE!V191="","*",SP_NORTE!V191)</f>
        <v>Execução de solda - Condicionado à temperatura</v>
      </c>
      <c r="U188" s="136">
        <f ca="1">_xlfn.XLOOKUP(G188&amp;$U$2,BS_CONTROLE[CHAVE],BS_CONTROLE[Quantidade_11],"-")</f>
        <v>0</v>
      </c>
      <c r="V188" s="136" t="str">
        <f ca="1">_xlfn.XLOOKUP(G188&amp;$V$2,BS_CONTROLE[CHAVE],BS_CONTROLE[Quantidade_11],"-")</f>
        <v>-</v>
      </c>
      <c r="W188" s="136">
        <f ca="1">_xlfn.XLOOKUP(G188&amp;$W$2,BS_CONTROLE[CHAVE],BS_CONTROLE[Quantidade_11],"-")</f>
        <v>0</v>
      </c>
    </row>
    <row r="189" spans="1:23" hidden="1">
      <c r="A189" s="146" t="str">
        <f>IF(SP_NORTE!X192="","*",SP_NORTE!X192)</f>
        <v>*</v>
      </c>
      <c r="B189" s="146" t="str">
        <f>IF(SP_NORTE!W192="","*",SP_NORTE!W192)</f>
        <v>Oportunidade</v>
      </c>
      <c r="C189" s="146" t="str">
        <f>IF(SP_NORTE!Y192="","*",SP_NORTE!Y192)</f>
        <v>*</v>
      </c>
      <c r="D189" s="138" t="str">
        <f>IF(SP_NORTE!R192="","*",SP_NORTE!R192)</f>
        <v>SP NORTE</v>
      </c>
      <c r="E189" s="138" t="str">
        <f>IF(SP_NORTE!S192="","*",SP_NORTE!S192)</f>
        <v>TMI-ZEB</v>
      </c>
      <c r="F189" s="145">
        <f>IF(SP_NORTE!B192="","*",SP_NORTE!B192)</f>
        <v>46067</v>
      </c>
      <c r="G189" s="145" t="str">
        <f>IF(SP_NORTE!D192="","*",SP_NORTE!D192)</f>
        <v>V48</v>
      </c>
      <c r="H189" s="145" t="str">
        <f>IF(SP_NORTE!E192="","*",SP_NORTE!E192)</f>
        <v>DESLOCAMENTO</v>
      </c>
      <c r="I189" s="145" t="str">
        <f>IF(SP_NORTE!G192="","*",SP_NORTE!G192)</f>
        <v>ZEC2</v>
      </c>
      <c r="J189" s="145" t="str">
        <f>IF(SP_NORTE!H192="","*",SP_NORTE!H192)</f>
        <v>ZFN</v>
      </c>
      <c r="K189" s="138" t="str">
        <f>IF(SP_NORTE!L192="","*",SP_NORTE!L192)</f>
        <v>ZEC-ZFN</v>
      </c>
      <c r="L189" s="138" t="str">
        <f>IF(SP_NORTE!M192="","*",SP_NORTE!M192)</f>
        <v>ZECZFN</v>
      </c>
      <c r="M189" s="139">
        <f>IF(SP_NORTE!I192="","*",SP_NORTE!I192)</f>
        <v>73</v>
      </c>
      <c r="N189" s="144">
        <f>IF(SP_NORTE!J192="","*",SP_NORTE!J192)</f>
        <v>262</v>
      </c>
      <c r="O189" s="144">
        <f>IF(SP_NORTE!K192="","*",SP_NORTE!K192)</f>
        <v>421</v>
      </c>
      <c r="P189" s="143">
        <f>IF(SP_NORTE!N192="","*",SP_NORTE!N192)</f>
        <v>0.35416666666666669</v>
      </c>
      <c r="Q189" s="143">
        <f>IF(SP_NORTE!O192="","*",SP_NORTE!O192)</f>
        <v>4.1666666666666664E-2</v>
      </c>
      <c r="R189" s="145" t="str">
        <f>IF(SP_NORTE!P192="","*",CONCATENATE(SP_NORTE!P192," ",SP_NORTE!Q192))</f>
        <v>1 BINÁRIO</v>
      </c>
      <c r="S189" s="145" t="str">
        <f>IF(SP_NORTE!U192="","*",SP_NORTE!U192)</f>
        <v xml:space="preserve">Ezequiel </v>
      </c>
      <c r="T189" s="145" t="str">
        <f>IF(SP_NORTE!V192="","*",SP_NORTE!V192)</f>
        <v>Deslocamento ZEC-ZFN</v>
      </c>
      <c r="U189" s="136">
        <f ca="1">_xlfn.XLOOKUP(G189&amp;$U$2,BS_CONTROLE[CHAVE],BS_CONTROLE[Quantidade_11],"-")</f>
        <v>1</v>
      </c>
      <c r="V189" s="136" t="str">
        <f ca="1">_xlfn.XLOOKUP(G189&amp;$V$2,BS_CONTROLE[CHAVE],BS_CONTROLE[Quantidade_11],"-")</f>
        <v>-</v>
      </c>
      <c r="W189" s="136">
        <f ca="1">_xlfn.XLOOKUP(G189&amp;$W$2,BS_CONTROLE[CHAVE],BS_CONTROLE[Quantidade_11],"-")</f>
        <v>1</v>
      </c>
    </row>
    <row r="190" spans="1:23" hidden="1">
      <c r="A190" s="146" t="str">
        <f>IF(SP_NORTE!X193="","*",SP_NORTE!X193)</f>
        <v>OPORTUNIDADE</v>
      </c>
      <c r="B190" s="146" t="str">
        <f>IF(SP_NORTE!W193="","*",SP_NORTE!W193)</f>
        <v>Oportunidade</v>
      </c>
      <c r="C190" s="146" t="str">
        <f>IF(SP_NORTE!Y193="","*",SP_NORTE!Y193)</f>
        <v>*</v>
      </c>
      <c r="D190" s="138" t="str">
        <f>IF(SP_NORTE!R193="","*",SP_NORTE!R193)</f>
        <v>SP NORTE</v>
      </c>
      <c r="E190" s="138" t="str">
        <f>IF(SP_NORTE!S193="","*",SP_NORTE!S193)</f>
        <v>ZEB-ZCZ</v>
      </c>
      <c r="F190" s="145">
        <f>IF(SP_NORTE!B193="","*",SP_NORTE!B193)</f>
        <v>46067</v>
      </c>
      <c r="G190" s="145" t="str">
        <f>IF(SP_NORTE!D193="","*",SP_NORTE!D193)</f>
        <v>PEDRO (TP-696)</v>
      </c>
      <c r="H190" s="145" t="str">
        <f>IF(SP_NORTE!E193="","*",SP_NORTE!E193)</f>
        <v>PDM - SOLDA</v>
      </c>
      <c r="I190" s="145" t="str">
        <f>IF(SP_NORTE!G193="","*",SP_NORTE!G193)</f>
        <v>-</v>
      </c>
      <c r="J190" s="145" t="str">
        <f>IF(SP_NORTE!H193="","*",SP_NORTE!H193)</f>
        <v>-</v>
      </c>
      <c r="K190" s="138" t="str">
        <f>IF(SP_NORTE!L193="","*",SP_NORTE!L193)</f>
        <v>ZGB-ZMO</v>
      </c>
      <c r="L190" s="138" t="str">
        <f>IF(SP_NORTE!M193="","*",SP_NORTE!M193)</f>
        <v>ZGBPAT1</v>
      </c>
      <c r="M190" s="139">
        <f>IF(SP_NORTE!I193="","*",SP_NORTE!I193)</f>
        <v>73</v>
      </c>
      <c r="N190" s="144">
        <f>IF(SP_NORTE!J193="","*",SP_NORTE!J193)</f>
        <v>212</v>
      </c>
      <c r="O190" s="144" t="str">
        <f>IF(SP_NORTE!K193="","*",SP_NORTE!K193)</f>
        <v>-</v>
      </c>
      <c r="P190" s="143">
        <f>IF(SP_NORTE!N193="","*",SP_NORTE!N193)</f>
        <v>0.375</v>
      </c>
      <c r="Q190" s="143">
        <f>IF(SP_NORTE!O193="","*",SP_NORTE!O193)</f>
        <v>6.25E-2</v>
      </c>
      <c r="R190" s="145" t="str">
        <f>IF(SP_NORTE!P193="","*",CONCATENATE(SP_NORTE!P193," ",SP_NORTE!Q193))</f>
        <v>1 Nº DE SOLDA</v>
      </c>
      <c r="S190" s="145" t="str">
        <f>IF(SP_NORTE!U193="","*",SP_NORTE!U193)</f>
        <v>Pedro</v>
      </c>
      <c r="T190" s="145" t="str">
        <f>IF(SP_NORTE!V193="","*",SP_NORTE!V193)</f>
        <v xml:space="preserve">Execução de solda - Condicionado à temperatura ( linha principal </v>
      </c>
      <c r="U190" s="136">
        <f ca="1">_xlfn.XLOOKUP(G190&amp;$U$2,BS_CONTROLE[CHAVE],BS_CONTROLE[Quantidade_11],"-")</f>
        <v>0</v>
      </c>
      <c r="V190" s="136" t="str">
        <f ca="1">_xlfn.XLOOKUP(G190&amp;$V$2,BS_CONTROLE[CHAVE],BS_CONTROLE[Quantidade_11],"-")</f>
        <v>-</v>
      </c>
      <c r="W190" s="136">
        <f ca="1">_xlfn.XLOOKUP(G190&amp;$W$2,BS_CONTROLE[CHAVE],BS_CONTROLE[Quantidade_11],"-")</f>
        <v>1</v>
      </c>
    </row>
    <row r="191" spans="1:23" hidden="1">
      <c r="A191" s="146" t="str">
        <f>IF(SP_NORTE!X194="","*",SP_NORTE!X194)</f>
        <v>OPORTUNIDADE</v>
      </c>
      <c r="B191" s="146" t="str">
        <f>IF(SP_NORTE!W194="","*",SP_NORTE!W194)</f>
        <v>Oportunidade</v>
      </c>
      <c r="C191" s="146" t="str">
        <f>IF(SP_NORTE!Y194="","*",SP_NORTE!Y194)</f>
        <v>*</v>
      </c>
      <c r="D191" s="138" t="str">
        <f>IF(SP_NORTE!R194="","*",SP_NORTE!R194)</f>
        <v>SP NORTE</v>
      </c>
      <c r="E191" s="138" t="str">
        <f>IF(SP_NORTE!S194="","*",SP_NORTE!S194)</f>
        <v>ZEB-ZCZ</v>
      </c>
      <c r="F191" s="145">
        <f>IF(SP_NORTE!B194="","*",SP_NORTE!B194)</f>
        <v>46067</v>
      </c>
      <c r="G191" s="145" t="str">
        <f>IF(SP_NORTE!D194="","*",SP_NORTE!D194)</f>
        <v>V88</v>
      </c>
      <c r="H191" s="145" t="str">
        <f>IF(SP_NORTE!E194="","*",SP_NORTE!E194)</f>
        <v>MECANIZAÇÃO - SOCADORA</v>
      </c>
      <c r="I191" s="145" t="str">
        <f>IF(SP_NORTE!G194="","*",SP_NORTE!G194)</f>
        <v>ZPN2</v>
      </c>
      <c r="J191" s="145" t="str">
        <f>IF(SP_NORTE!H194="","*",SP_NORTE!H194)</f>
        <v>ZPN2</v>
      </c>
      <c r="K191" s="138" t="str">
        <f>IF(SP_NORTE!L194="","*",SP_NORTE!L194)</f>
        <v>ZCV-ZCT</v>
      </c>
      <c r="L191" s="138" t="str">
        <f>IF(SP_NORTE!M194="","*",SP_NORTE!M194)</f>
        <v>152ZCT</v>
      </c>
      <c r="M191" s="139">
        <f>IF(SP_NORTE!I194="","*",SP_NORTE!I194)</f>
        <v>73</v>
      </c>
      <c r="N191" s="144">
        <f>IF(SP_NORTE!J194="","*",SP_NORTE!J194)</f>
        <v>153.80000000000001</v>
      </c>
      <c r="O191" s="144">
        <f>IF(SP_NORTE!K194="","*",SP_NORTE!K194)</f>
        <v>151</v>
      </c>
      <c r="P191" s="143">
        <f>IF(SP_NORTE!N194="","*",SP_NORTE!N194)</f>
        <v>0.375</v>
      </c>
      <c r="Q191" s="143">
        <f>IF(SP_NORTE!O194="","*",SP_NORTE!O194)</f>
        <v>8.3333333333333329E-2</v>
      </c>
      <c r="R191" s="145" t="str">
        <f>IF(SP_NORTE!P194="","*",CONCATENATE(SP_NORTE!P194," ",SP_NORTE!Q194))</f>
        <v>510 M</v>
      </c>
      <c r="S191" s="145" t="str">
        <f>IF(SP_NORTE!U194="","*",SP_NORTE!U194)</f>
        <v>Antonioni</v>
      </c>
      <c r="T191" s="145" t="str">
        <f>IF(SP_NORTE!V194="","*",SP_NORTE!V194)</f>
        <v>Socaria mecanizada</v>
      </c>
      <c r="U191" s="136">
        <f ca="1">_xlfn.XLOOKUP(G191&amp;$U$2,BS_CONTROLE[CHAVE],BS_CONTROLE[Quantidade_11],"-")</f>
        <v>0</v>
      </c>
      <c r="V191" s="136">
        <f ca="1">_xlfn.XLOOKUP(G191&amp;$V$2,BS_CONTROLE[CHAVE],BS_CONTROLE[Quantidade_11],"-")</f>
        <v>1400</v>
      </c>
      <c r="W191" s="136">
        <f ca="1">_xlfn.XLOOKUP(G191&amp;$W$2,BS_CONTROLE[CHAVE],BS_CONTROLE[Quantidade_11],"-")</f>
        <v>0</v>
      </c>
    </row>
    <row r="192" spans="1:23" hidden="1">
      <c r="A192" s="146" t="str">
        <f>IF(SP_NORTE!X195="","*",SP_NORTE!X195)</f>
        <v>OPORTUNIDADE</v>
      </c>
      <c r="B192" s="146" t="str">
        <f>IF(SP_NORTE!W195="","*",SP_NORTE!W195)</f>
        <v>Oportunidade</v>
      </c>
      <c r="C192" s="146" t="str">
        <f>IF(SP_NORTE!Y195="","*",SP_NORTE!Y195)</f>
        <v>*</v>
      </c>
      <c r="D192" s="138" t="str">
        <f>IF(SP_NORTE!R195="","*",SP_NORTE!R195)</f>
        <v>SP NORTE</v>
      </c>
      <c r="E192" s="138" t="str">
        <f>IF(SP_NORTE!S195="","*",SP_NORTE!S195)</f>
        <v>ZEB-ZCZ</v>
      </c>
      <c r="F192" s="145">
        <f>IF(SP_NORTE!B195="","*",SP_NORTE!B195)</f>
        <v>46067</v>
      </c>
      <c r="G192" s="145" t="str">
        <f>IF(SP_NORTE!D195="","*",SP_NORTE!D195)</f>
        <v>CLAUDIO (TMC-650)</v>
      </c>
      <c r="H192" s="145" t="str">
        <f>IF(SP_NORTE!E195="","*",SP_NORTE!E195)</f>
        <v>PDM - AMV - MEIA CHAVE</v>
      </c>
      <c r="I192" s="145" t="str">
        <f>IF(SP_NORTE!G195="","*",SP_NORTE!G195)</f>
        <v>-</v>
      </c>
      <c r="J192" s="145" t="str">
        <f>IF(SP_NORTE!H195="","*",SP_NORTE!H195)</f>
        <v>-</v>
      </c>
      <c r="K192" s="138" t="str">
        <f>IF(SP_NORTE!L195="","*",SP_NORTE!L195)</f>
        <v>ZJC</v>
      </c>
      <c r="L192" s="138" t="str">
        <f>IF(SP_NORTE!M195="","*",SP_NORTE!M195)</f>
        <v>ZJCS</v>
      </c>
      <c r="M192" s="139">
        <f>IF(SP_NORTE!I195="","*",SP_NORTE!I195)</f>
        <v>73</v>
      </c>
      <c r="N192" s="144">
        <f>IF(SP_NORTE!J195="","*",SP_NORTE!J195)</f>
        <v>115.9</v>
      </c>
      <c r="O192" s="144" t="str">
        <f>IF(SP_NORTE!K195="","*",SP_NORTE!K195)</f>
        <v>-</v>
      </c>
      <c r="P192" s="143">
        <f>IF(SP_NORTE!N195="","*",SP_NORTE!N195)</f>
        <v>0.375</v>
      </c>
      <c r="Q192" s="143">
        <f>IF(SP_NORTE!O195="","*",SP_NORTE!O195)</f>
        <v>8.3333333333333329E-2</v>
      </c>
      <c r="R192" s="145" t="str">
        <f>IF(SP_NORTE!P195="","*",CONCATENATE(SP_NORTE!P195," ",SP_NORTE!Q195))</f>
        <v>1 Nº DE PEÇAS</v>
      </c>
      <c r="S192" s="145" t="str">
        <f>IF(SP_NORTE!U195="","*",SP_NORTE!U195)</f>
        <v>Nelson</v>
      </c>
      <c r="T192" s="145" t="str">
        <f>IF(SP_NORTE!V195="","*",SP_NORTE!V195)</f>
        <v>Troca de meia chave (devido ponta de agulha fraturada )</v>
      </c>
      <c r="U192" s="136" t="str">
        <f ca="1">_xlfn.XLOOKUP(G192&amp;$U$2,BS_CONTROLE[CHAVE],BS_CONTROLE[Quantidade_11],"-")</f>
        <v>-</v>
      </c>
      <c r="V192" s="136" t="str">
        <f ca="1">_xlfn.XLOOKUP(G192&amp;$V$2,BS_CONTROLE[CHAVE],BS_CONTROLE[Quantidade_11],"-")</f>
        <v>-</v>
      </c>
      <c r="W192" s="136">
        <f ca="1">_xlfn.XLOOKUP(G192&amp;$W$2,BS_CONTROLE[CHAVE],BS_CONTROLE[Quantidade_11],"-")</f>
        <v>1</v>
      </c>
    </row>
    <row r="193" spans="1:23" hidden="1">
      <c r="A193" s="146" t="str">
        <f>IF(SP_NORTE!X196="","*",SP_NORTE!X196)</f>
        <v>OPORTUNIDADE</v>
      </c>
      <c r="B193" s="146" t="str">
        <f>IF(SP_NORTE!W196="","*",SP_NORTE!W196)</f>
        <v>Oportunidade</v>
      </c>
      <c r="C193" s="146" t="str">
        <f>IF(SP_NORTE!Y196="","*",SP_NORTE!Y196)</f>
        <v>*</v>
      </c>
      <c r="D193" s="138" t="str">
        <f>IF(SP_NORTE!R196="","*",SP_NORTE!R196)</f>
        <v>SP NORTE</v>
      </c>
      <c r="E193" s="138" t="str">
        <f>IF(SP_NORTE!S196="","*",SP_NORTE!S196)</f>
        <v>ZCZ-ZTI</v>
      </c>
      <c r="F193" s="145">
        <f>IF(SP_NORTE!B196="","*",SP_NORTE!B196)</f>
        <v>46067</v>
      </c>
      <c r="G193" s="145" t="str">
        <f>IF(SP_NORTE!D196="","*",SP_NORTE!D196)</f>
        <v>WAGNER (TP-58)</v>
      </c>
      <c r="H193" s="145" t="str">
        <f>IF(SP_NORTE!E196="","*",SP_NORTE!E196)</f>
        <v>MODERNIZAÇÃO - SOLDA</v>
      </c>
      <c r="I193" s="145" t="str">
        <f>IF(SP_NORTE!G196="","*",SP_NORTE!G196)</f>
        <v>-</v>
      </c>
      <c r="J193" s="145" t="str">
        <f>IF(SP_NORTE!H196="","*",SP_NORTE!H196)</f>
        <v>-</v>
      </c>
      <c r="K193" s="138" t="str">
        <f>IF(SP_NORTE!L196="","*",SP_NORTE!L196)</f>
        <v>ZDG-ZTN</v>
      </c>
      <c r="L193" s="138" t="str">
        <f>IF(SP_NORTE!M196="","*",SP_NORTE!M196)</f>
        <v>K62ZTN</v>
      </c>
      <c r="M193" s="139">
        <f>IF(SP_NORTE!I196="","*",SP_NORTE!I196)</f>
        <v>73</v>
      </c>
      <c r="N193" s="144">
        <f>IF(SP_NORTE!J196="","*",SP_NORTE!J196)</f>
        <v>65.25</v>
      </c>
      <c r="O193" s="144" t="str">
        <f>IF(SP_NORTE!K196="","*",SP_NORTE!K196)</f>
        <v>-</v>
      </c>
      <c r="P193" s="143">
        <f>IF(SP_NORTE!N196="","*",SP_NORTE!N196)</f>
        <v>0.33333333333333331</v>
      </c>
      <c r="Q193" s="143">
        <f>IF(SP_NORTE!O196="","*",SP_NORTE!O196)</f>
        <v>6.25E-2</v>
      </c>
      <c r="R193" s="145" t="str">
        <f>IF(SP_NORTE!P196="","*",CONCATENATE(SP_NORTE!P196," ",SP_NORTE!Q196))</f>
        <v>1 Nº DE SOLDA</v>
      </c>
      <c r="S193" s="145" t="str">
        <f>IF(SP_NORTE!U196="","*",SP_NORTE!U196)</f>
        <v>wagner 16 97603-6032</v>
      </c>
      <c r="T193" s="145" t="str">
        <f>IF(SP_NORTE!V196="","*",SP_NORTE!V196)</f>
        <v>Execução de solda - Condicionado à temperatura</v>
      </c>
      <c r="U193" s="136">
        <f ca="1">_xlfn.XLOOKUP(G193&amp;$U$2,BS_CONTROLE[CHAVE],BS_CONTROLE[Quantidade_11],"-")</f>
        <v>0</v>
      </c>
      <c r="V193" s="136" t="str">
        <f ca="1">_xlfn.XLOOKUP(G193&amp;$V$2,BS_CONTROLE[CHAVE],BS_CONTROLE[Quantidade_11],"-")</f>
        <v>-</v>
      </c>
      <c r="W193" s="136">
        <f ca="1">_xlfn.XLOOKUP(G193&amp;$W$2,BS_CONTROLE[CHAVE],BS_CONTROLE[Quantidade_11],"-")</f>
        <v>0</v>
      </c>
    </row>
    <row r="194" spans="1:23" hidden="1">
      <c r="A194" s="146" t="str">
        <f>IF(SP_NORTE!X197="","*",SP_NORTE!X197)</f>
        <v>OPORTUNIDADE</v>
      </c>
      <c r="B194" s="146" t="str">
        <f>IF(SP_NORTE!W197="","*",SP_NORTE!W197)</f>
        <v>Oportunidade</v>
      </c>
      <c r="C194" s="146" t="str">
        <f>IF(SP_NORTE!Y197="","*",SP_NORTE!Y197)</f>
        <v>*</v>
      </c>
      <c r="D194" s="138" t="str">
        <f>IF(SP_NORTE!R197="","*",SP_NORTE!R197)</f>
        <v>SP NORTE</v>
      </c>
      <c r="E194" s="138" t="str">
        <f>IF(SP_NORTE!S197="","*",SP_NORTE!S197)</f>
        <v>ZCZ-ZTI</v>
      </c>
      <c r="F194" s="145">
        <f>IF(SP_NORTE!B197="","*",SP_NORTE!B197)</f>
        <v>46067</v>
      </c>
      <c r="G194" s="145" t="str">
        <f>IF(SP_NORTE!D197="","*",SP_NORTE!D197)</f>
        <v>V40</v>
      </c>
      <c r="H194" s="145" t="str">
        <f>IF(SP_NORTE!E197="","*",SP_NORTE!E197)</f>
        <v>MODERNIZAÇÃO - SOCADORA</v>
      </c>
      <c r="I194" s="145" t="str">
        <f>IF(SP_NORTE!G197="","*",SP_NORTE!G197)</f>
        <v>K58K592</v>
      </c>
      <c r="J194" s="145" t="str">
        <f>IF(SP_NORTE!H197="","*",SP_NORTE!H197)</f>
        <v>K58K592</v>
      </c>
      <c r="K194" s="138" t="str">
        <f>IF(SP_NORTE!L197="","*",SP_NORTE!L197)</f>
        <v>ZDG-ZTN</v>
      </c>
      <c r="L194" s="138" t="str">
        <f>IF(SP_NORTE!M197="","*",SP_NORTE!M197)</f>
        <v>ZDG2/ZDGPAT2</v>
      </c>
      <c r="M194" s="139">
        <f>IF(SP_NORTE!I197="","*",SP_NORTE!I197)</f>
        <v>73</v>
      </c>
      <c r="N194" s="144">
        <f>IF(SP_NORTE!J197="","*",SP_NORTE!J197)</f>
        <v>54.8</v>
      </c>
      <c r="O194" s="144">
        <f>IF(SP_NORTE!K197="","*",SP_NORTE!K197)</f>
        <v>52</v>
      </c>
      <c r="P194" s="143">
        <f>IF(SP_NORTE!N197="","*",SP_NORTE!N197)</f>
        <v>0.33333333333333331</v>
      </c>
      <c r="Q194" s="143">
        <f>IF(SP_NORTE!O197="","*",SP_NORTE!O197)</f>
        <v>6.9444444444444447E-4</v>
      </c>
      <c r="R194" s="145" t="str">
        <f>IF(SP_NORTE!P197="","*",CONCATENATE(SP_NORTE!P197," ",SP_NORTE!Q197))</f>
        <v>1792 M</v>
      </c>
      <c r="S194" s="145" t="str">
        <f>IF(SP_NORTE!U197="","*",SP_NORTE!U197)</f>
        <v>Luiz Granado</v>
      </c>
      <c r="T194" s="145" t="str">
        <f>IF(SP_NORTE!V197="","*",SP_NORTE!V197)</f>
        <v>Socaria mecanizada</v>
      </c>
      <c r="U194" s="136">
        <f ca="1">_xlfn.XLOOKUP(G194&amp;$U$2,BS_CONTROLE[CHAVE],BS_CONTROLE[Quantidade_11],"-")</f>
        <v>0</v>
      </c>
      <c r="V194" s="136">
        <f ca="1">_xlfn.XLOOKUP(G194&amp;$V$2,BS_CONTROLE[CHAVE],BS_CONTROLE[Quantidade_11],"-")</f>
        <v>1070</v>
      </c>
      <c r="W194" s="136">
        <f ca="1">_xlfn.XLOOKUP(G194&amp;$W$2,BS_CONTROLE[CHAVE],BS_CONTROLE[Quantidade_11],"-")</f>
        <v>0</v>
      </c>
    </row>
    <row r="195" spans="1:23" hidden="1">
      <c r="A195" s="146" t="str">
        <f>IF(SP_NORTE!X198="","*",SP_NORTE!X198)</f>
        <v>OPORTUNIDADE</v>
      </c>
      <c r="B195" s="146" t="str">
        <f>IF(SP_NORTE!W198="","*",SP_NORTE!W198)</f>
        <v>Oportunidade</v>
      </c>
      <c r="C195" s="146" t="str">
        <f>IF(SP_NORTE!Y198="","*",SP_NORTE!Y198)</f>
        <v>*</v>
      </c>
      <c r="D195" s="138" t="str">
        <f>IF(SP_NORTE!R198="","*",SP_NORTE!R198)</f>
        <v>SP NORTE</v>
      </c>
      <c r="E195" s="138" t="str">
        <f>IF(SP_NORTE!S198="","*",SP_NORTE!S198)</f>
        <v>ZCZ-ZTI</v>
      </c>
      <c r="F195" s="145">
        <f>IF(SP_NORTE!B198="","*",SP_NORTE!B198)</f>
        <v>46067</v>
      </c>
      <c r="G195" s="145" t="str">
        <f>IF(SP_NORTE!D198="","*",SP_NORTE!D198)</f>
        <v>MAURO TP-868)</v>
      </c>
      <c r="H195" s="145" t="str">
        <f>IF(SP_NORTE!E198="","*",SP_NORTE!E198)</f>
        <v>MODERNIZAÇÃO - SOLDA</v>
      </c>
      <c r="I195" s="145" t="str">
        <f>IF(SP_NORTE!G198="","*",SP_NORTE!G198)</f>
        <v>-</v>
      </c>
      <c r="J195" s="145" t="str">
        <f>IF(SP_NORTE!H198="","*",SP_NORTE!H198)</f>
        <v>-</v>
      </c>
      <c r="K195" s="138" t="str">
        <f>IF(SP_NORTE!L198="","*",SP_NORTE!L198)</f>
        <v>ZMA-ZDG</v>
      </c>
      <c r="L195" s="138" t="str">
        <f>IF(SP_NORTE!M198="","*",SP_NORTE!M198)</f>
        <v>ZMAK47</v>
      </c>
      <c r="M195" s="139">
        <f>IF(SP_NORTE!I198="","*",SP_NORTE!I198)</f>
        <v>73</v>
      </c>
      <c r="N195" s="144">
        <f>IF(SP_NORTE!J198="","*",SP_NORTE!J198)</f>
        <v>46.68</v>
      </c>
      <c r="O195" s="144" t="str">
        <f>IF(SP_NORTE!K198="","*",SP_NORTE!K198)</f>
        <v>-</v>
      </c>
      <c r="P195" s="143">
        <f>IF(SP_NORTE!N198="","*",SP_NORTE!N198)</f>
        <v>0.33333333333333331</v>
      </c>
      <c r="Q195" s="143">
        <f>IF(SP_NORTE!O198="","*",SP_NORTE!O198)</f>
        <v>6.25E-2</v>
      </c>
      <c r="R195" s="145" t="str">
        <f>IF(SP_NORTE!P198="","*",CONCATENATE(SP_NORTE!P198," ",SP_NORTE!Q198))</f>
        <v>1 Nº DE SOLDA</v>
      </c>
      <c r="S195" s="145" t="str">
        <f>IF(SP_NORTE!U198="","*",SP_NORTE!U198)</f>
        <v>Mauro 11 92184-9032</v>
      </c>
      <c r="T195" s="145" t="str">
        <f>IF(SP_NORTE!V198="","*",SP_NORTE!V198)</f>
        <v>Execução de solda - Condicionado à temperatura</v>
      </c>
      <c r="U195" s="136">
        <f ca="1">_xlfn.XLOOKUP(G195&amp;$U$2,BS_CONTROLE[CHAVE],BS_CONTROLE[Quantidade_11],"-")</f>
        <v>0</v>
      </c>
      <c r="V195" s="136" t="str">
        <f ca="1">_xlfn.XLOOKUP(G195&amp;$V$2,BS_CONTROLE[CHAVE],BS_CONTROLE[Quantidade_11],"-")</f>
        <v>-</v>
      </c>
      <c r="W195" s="136">
        <f ca="1">_xlfn.XLOOKUP(G195&amp;$W$2,BS_CONTROLE[CHAVE],BS_CONTROLE[Quantidade_11],"-")</f>
        <v>0</v>
      </c>
    </row>
    <row r="196" spans="1:23" hidden="1">
      <c r="A196" s="146" t="str">
        <f>IF(SP_NORTE!X199="","*",SP_NORTE!X199)</f>
        <v>OPORTUNIDADE</v>
      </c>
      <c r="B196" s="146" t="str">
        <f>IF(SP_NORTE!W199="","*",SP_NORTE!W199)</f>
        <v>Oportunidade</v>
      </c>
      <c r="C196" s="146" t="str">
        <f>IF(SP_NORTE!Y199="","*",SP_NORTE!Y199)</f>
        <v>*</v>
      </c>
      <c r="D196" s="138" t="str">
        <f>IF(SP_NORTE!R199="","*",SP_NORTE!R199)</f>
        <v>SP NORTE</v>
      </c>
      <c r="E196" s="138" t="str">
        <f>IF(SP_NORTE!S199="","*",SP_NORTE!S199)</f>
        <v>ZCZ-ZTI</v>
      </c>
      <c r="F196" s="145">
        <f>IF(SP_NORTE!B199="","*",SP_NORTE!B199)</f>
        <v>46067</v>
      </c>
      <c r="G196" s="145" t="str">
        <f>IF(SP_NORTE!D199="","*",SP_NORTE!D199)</f>
        <v>ANTONIO (TF-681)</v>
      </c>
      <c r="H196" s="145" t="str">
        <f>IF(SP_NORTE!E199="","*",SP_NORTE!E199)</f>
        <v>PDM - SOLDA</v>
      </c>
      <c r="I196" s="145" t="str">
        <f>IF(SP_NORTE!G199="","*",SP_NORTE!G199)</f>
        <v>-</v>
      </c>
      <c r="J196" s="145" t="str">
        <f>IF(SP_NORTE!H199="","*",SP_NORTE!H199)</f>
        <v>-</v>
      </c>
      <c r="K196" s="138" t="str">
        <f>IF(SP_NORTE!L199="","*",SP_NORTE!L199)</f>
        <v>ZZR-ZDZ</v>
      </c>
      <c r="L196" s="138" t="str">
        <f>IF(SP_NORTE!M199="","*",SP_NORTE!M199)</f>
        <v>K18ZDZ</v>
      </c>
      <c r="M196" s="139">
        <f>IF(SP_NORTE!I199="","*",SP_NORTE!I199)</f>
        <v>73</v>
      </c>
      <c r="N196" s="144">
        <f>IF(SP_NORTE!J199="","*",SP_NORTE!J199)</f>
        <v>22.7</v>
      </c>
      <c r="O196" s="144" t="str">
        <f>IF(SP_NORTE!K199="","*",SP_NORTE!K199)</f>
        <v>-</v>
      </c>
      <c r="P196" s="143">
        <f>IF(SP_NORTE!N199="","*",SP_NORTE!N199)</f>
        <v>0.39583333333333331</v>
      </c>
      <c r="Q196" s="143">
        <f>IF(SP_NORTE!O199="","*",SP_NORTE!O199)</f>
        <v>6.25E-2</v>
      </c>
      <c r="R196" s="145" t="str">
        <f>IF(SP_NORTE!P199="","*",CONCATENATE(SP_NORTE!P199," ",SP_NORTE!Q199))</f>
        <v>1 Nº DE SOLDA</v>
      </c>
      <c r="S196" s="145" t="str">
        <f>IF(SP_NORTE!U199="","*",SP_NORTE!U199)</f>
        <v xml:space="preserve">Antonio  </v>
      </c>
      <c r="T196" s="145" t="str">
        <f>IF(SP_NORTE!V199="","*",SP_NORTE!V199)</f>
        <v>Execução de solda - Condicionado à temperatura</v>
      </c>
      <c r="U196" s="136">
        <f ca="1">_xlfn.XLOOKUP(G196&amp;$U$2,BS_CONTROLE[CHAVE],BS_CONTROLE[Quantidade_11],"-")</f>
        <v>0</v>
      </c>
      <c r="V196" s="136" t="str">
        <f ca="1">_xlfn.XLOOKUP(G196&amp;$V$2,BS_CONTROLE[CHAVE],BS_CONTROLE[Quantidade_11],"-")</f>
        <v>-</v>
      </c>
      <c r="W196" s="136">
        <f ca="1">_xlfn.XLOOKUP(G196&amp;$W$2,BS_CONTROLE[CHAVE],BS_CONTROLE[Quantidade_11],"-")</f>
        <v>0</v>
      </c>
    </row>
    <row r="197" spans="1:23" hidden="1">
      <c r="A197" s="146" t="str">
        <f>IF(SP_NORTE!X200="","*",SP_NORTE!X200)</f>
        <v>OPORTUNIDADE</v>
      </c>
      <c r="B197" s="146" t="str">
        <f>IF(SP_NORTE!W200="","*",SP_NORTE!W200)</f>
        <v>Oportunidade</v>
      </c>
      <c r="C197" s="146" t="str">
        <f>IF(SP_NORTE!Y200="","*",SP_NORTE!Y200)</f>
        <v>*</v>
      </c>
      <c r="D197" s="138" t="str">
        <f>IF(SP_NORTE!R200="","*",SP_NORTE!R200)</f>
        <v>SP NORTE</v>
      </c>
      <c r="E197" s="138" t="str">
        <f>IF(SP_NORTE!S200="","*",SP_NORTE!S200)</f>
        <v>ZCZ-ZTI</v>
      </c>
      <c r="F197" s="145">
        <f>IF(SP_NORTE!B200="","*",SP_NORTE!B200)</f>
        <v>46067</v>
      </c>
      <c r="G197" s="145" t="str">
        <f>IF(SP_NORTE!D200="","*",SP_NORTE!D200)</f>
        <v>W99</v>
      </c>
      <c r="H197" s="145" t="str">
        <f>IF(SP_NORTE!E200="","*",SP_NORTE!E200)</f>
        <v>DESLOCAMENTO</v>
      </c>
      <c r="I197" s="145" t="str">
        <f>IF(SP_NORTE!G200="","*",SP_NORTE!G200)</f>
        <v>ZTO2</v>
      </c>
      <c r="J197" s="145" t="str">
        <f>IF(SP_NORTE!H200="","*",SP_NORTE!H200)</f>
        <v>ZMA</v>
      </c>
      <c r="K197" s="138" t="str">
        <f>IF(SP_NORTE!L200="","*",SP_NORTE!L200)</f>
        <v>ZTO-ZMA</v>
      </c>
      <c r="L197" s="138" t="str">
        <f>IF(SP_NORTE!M200="","*",SP_NORTE!M200)</f>
        <v>ZTOZMA</v>
      </c>
      <c r="M197" s="139">
        <f>IF(SP_NORTE!I200="","*",SP_NORTE!I200)</f>
        <v>73</v>
      </c>
      <c r="N197" s="144">
        <f>IF(SP_NORTE!J200="","*",SP_NORTE!J200)</f>
        <v>7.1</v>
      </c>
      <c r="O197" s="144" t="str">
        <f>IF(SP_NORTE!K200="","*",SP_NORTE!K200)</f>
        <v>-</v>
      </c>
      <c r="P197" s="143">
        <f>IF(SP_NORTE!N200="","*",SP_NORTE!N200)</f>
        <v>0.35416666666666669</v>
      </c>
      <c r="Q197" s="143">
        <f>IF(SP_NORTE!O200="","*",SP_NORTE!O200)</f>
        <v>4.1666666666666664E-2</v>
      </c>
      <c r="R197" s="145" t="str">
        <f>IF(SP_NORTE!P200="","*",CONCATENATE(SP_NORTE!P200," ",SP_NORTE!Q200))</f>
        <v>1 BINÁRIO</v>
      </c>
      <c r="S197" s="145" t="str">
        <f>IF(SP_NORTE!U200="","*",SP_NORTE!U200)</f>
        <v>Luiz Granado</v>
      </c>
      <c r="T197" s="145" t="str">
        <f>IF(SP_NORTE!V200="","*",SP_NORTE!V200)</f>
        <v>Deslocamento de ZTO-ZMA</v>
      </c>
      <c r="U197" s="136" t="str">
        <f ca="1">_xlfn.XLOOKUP(G197&amp;$U$2,BS_CONTROLE[CHAVE],BS_CONTROLE[Quantidade_11],"-")</f>
        <v>-</v>
      </c>
      <c r="V197" s="136" t="str">
        <f ca="1">_xlfn.XLOOKUP(G197&amp;$V$2,BS_CONTROLE[CHAVE],BS_CONTROLE[Quantidade_11],"-")</f>
        <v>-</v>
      </c>
      <c r="W197" s="136">
        <f ca="1">_xlfn.XLOOKUP(G197&amp;$W$2,BS_CONTROLE[CHAVE],BS_CONTROLE[Quantidade_11],"-")</f>
        <v>1</v>
      </c>
    </row>
    <row r="198" spans="1:23" hidden="1">
      <c r="A198" s="146" t="str">
        <f>IF(SP_NORTE!X201="","*",SP_NORTE!X201)</f>
        <v>OPORTUNIDADE</v>
      </c>
      <c r="B198" s="146" t="str">
        <f>IF(SP_NORTE!W201="","*",SP_NORTE!W201)</f>
        <v>Oportunidade</v>
      </c>
      <c r="C198" s="146" t="str">
        <f>IF(SP_NORTE!Y201="","*",SP_NORTE!Y201)</f>
        <v>*</v>
      </c>
      <c r="D198" s="138" t="str">
        <f>IF(SP_NORTE!R201="","*",SP_NORTE!R201)</f>
        <v>SP NORTE</v>
      </c>
      <c r="E198" s="138" t="str">
        <f>IF(SP_NORTE!S201="","*",SP_NORTE!S201)</f>
        <v>ZRX-ZTI</v>
      </c>
      <c r="F198" s="145">
        <f>IF(SP_NORTE!B201="","*",SP_NORTE!B201)</f>
        <v>46067</v>
      </c>
      <c r="G198" s="145" t="str">
        <f>IF(SP_NORTE!D201="","*",SP_NORTE!D201)</f>
        <v xml:space="preserve">TURMA FIXA VIA </v>
      </c>
      <c r="H198" s="145" t="str">
        <f>IF(SP_NORTE!E201="","*",SP_NORTE!E201)</f>
        <v>PDM - SOLDA</v>
      </c>
      <c r="I198" s="145" t="str">
        <f>IF(SP_NORTE!G201="","*",SP_NORTE!G201)</f>
        <v>-</v>
      </c>
      <c r="J198" s="145" t="str">
        <f>IF(SP_NORTE!H201="","*",SP_NORTE!H201)</f>
        <v>-</v>
      </c>
      <c r="K198" s="138" t="str">
        <f>IF(SP_NORTE!L201="","*",SP_NORTE!L201)</f>
        <v>ZOX</v>
      </c>
      <c r="L198" s="138" t="str">
        <f>IF(SP_NORTE!M201="","*",SP_NORTE!M201)</f>
        <v>ZOX1</v>
      </c>
      <c r="M198" s="139">
        <f>IF(SP_NORTE!I201="","*",SP_NORTE!I201)</f>
        <v>70</v>
      </c>
      <c r="N198" s="144">
        <f>IF(SP_NORTE!J201="","*",SP_NORTE!J201)</f>
        <v>157.6</v>
      </c>
      <c r="O198" s="144" t="str">
        <f>IF(SP_NORTE!K201="","*",SP_NORTE!K201)</f>
        <v>-</v>
      </c>
      <c r="P198" s="143">
        <f>IF(SP_NORTE!N201="","*",SP_NORTE!N201)</f>
        <v>0.375</v>
      </c>
      <c r="Q198" s="143">
        <f>IF(SP_NORTE!O201="","*",SP_NORTE!O201)</f>
        <v>6.25E-2</v>
      </c>
      <c r="R198" s="145" t="str">
        <f>IF(SP_NORTE!P201="","*",CONCATENATE(SP_NORTE!P201," ",SP_NORTE!Q201))</f>
        <v>1 Nº DE SOLDA</v>
      </c>
      <c r="S198" s="145" t="str">
        <f>IF(SP_NORTE!U201="","*",SP_NORTE!U201)</f>
        <v>Marcone 11 94505-7306</v>
      </c>
      <c r="T198" s="145" t="str">
        <f>IF(SP_NORTE!V201="","*",SP_NORTE!V201)</f>
        <v>Execução de solda - Condicionado à temperatura</v>
      </c>
      <c r="U198" s="136" t="str">
        <f ca="1">_xlfn.XLOOKUP(G198&amp;$U$2,BS_CONTROLE[CHAVE],BS_CONTROLE[Quantidade_11],"-")</f>
        <v>-</v>
      </c>
      <c r="V198" s="136" t="str">
        <f ca="1">_xlfn.XLOOKUP(G198&amp;$V$2,BS_CONTROLE[CHAVE],BS_CONTROLE[Quantidade_11],"-")</f>
        <v>-</v>
      </c>
      <c r="W198" s="136">
        <f ca="1">_xlfn.XLOOKUP(G198&amp;$W$2,BS_CONTROLE[CHAVE],BS_CONTROLE[Quantidade_11],"-")</f>
        <v>0</v>
      </c>
    </row>
    <row r="199" spans="1:23" hidden="1">
      <c r="A199" s="146" t="str">
        <f>IF(SP_NORTE!X202="","*",SP_NORTE!X202)</f>
        <v>OPORTUNIDADE</v>
      </c>
      <c r="B199" s="146" t="str">
        <f>IF(SP_NORTE!W202="","*",SP_NORTE!W202)</f>
        <v>Oportunidade</v>
      </c>
      <c r="C199" s="146" t="str">
        <f>IF(SP_NORTE!Y202="","*",SP_NORTE!Y202)</f>
        <v>*</v>
      </c>
      <c r="D199" s="138" t="str">
        <f>IF(SP_NORTE!R202="","*",SP_NORTE!R202)</f>
        <v>SP NORTE</v>
      </c>
      <c r="E199" s="138" t="str">
        <f>IF(SP_NORTE!S202="","*",SP_NORTE!S202)</f>
        <v>ZRX-ZTI</v>
      </c>
      <c r="F199" s="145">
        <f>IF(SP_NORTE!B202="","*",SP_NORTE!B202)</f>
        <v>46067</v>
      </c>
      <c r="G199" s="145" t="str">
        <f>IF(SP_NORTE!D202="","*",SP_NORTE!D202)</f>
        <v>V83</v>
      </c>
      <c r="H199" s="145" t="str">
        <f>IF(SP_NORTE!E202="","*",SP_NORTE!E202)</f>
        <v>MECANIZAÇÃO - SOCADORA</v>
      </c>
      <c r="I199" s="145" t="str">
        <f>IF(SP_NORTE!G202="","*",SP_NORTE!G202)</f>
        <v>ZIQ2</v>
      </c>
      <c r="J199" s="145" t="str">
        <f>IF(SP_NORTE!H202="","*",SP_NORTE!H202)</f>
        <v>ZIQ2</v>
      </c>
      <c r="K199" s="138" t="str">
        <f>IF(SP_NORTE!L202="","*",SP_NORTE!L202)</f>
        <v>ZRQ-ZQX</v>
      </c>
      <c r="L199" s="138" t="str">
        <f>IF(SP_NORTE!M202="","*",SP_NORTE!M202)</f>
        <v>139ZQX1</v>
      </c>
      <c r="M199" s="139">
        <f>IF(SP_NORTE!I202="","*",SP_NORTE!I202)</f>
        <v>70</v>
      </c>
      <c r="N199" s="144">
        <f>IF(SP_NORTE!J202="","*",SP_NORTE!J202)</f>
        <v>139.19999999999999</v>
      </c>
      <c r="O199" s="144">
        <f>IF(SP_NORTE!K202="","*",SP_NORTE!K202)</f>
        <v>135</v>
      </c>
      <c r="P199" s="143">
        <f>IF(SP_NORTE!N202="","*",SP_NORTE!N202)</f>
        <v>0.33333333333333331</v>
      </c>
      <c r="Q199" s="143">
        <f>IF(SP_NORTE!O202="","*",SP_NORTE!O202)</f>
        <v>8.3333333333333329E-2</v>
      </c>
      <c r="R199" s="145" t="str">
        <f>IF(SP_NORTE!P202="","*",CONCATENATE(SP_NORTE!P202," ",SP_NORTE!Q202))</f>
        <v>480 M</v>
      </c>
      <c r="S199" s="145" t="str">
        <f>IF(SP_NORTE!U202="","*",SP_NORTE!U202)</f>
        <v>Antonioni</v>
      </c>
      <c r="T199" s="145" t="str">
        <f>IF(SP_NORTE!V202="","*",SP_NORTE!V202)</f>
        <v>Socaria mecanizada</v>
      </c>
      <c r="U199" s="136">
        <f ca="1">_xlfn.XLOOKUP(G199&amp;$U$2,BS_CONTROLE[CHAVE],BS_CONTROLE[Quantidade_11],"-")</f>
        <v>500</v>
      </c>
      <c r="V199" s="136">
        <f ca="1">_xlfn.XLOOKUP(G199&amp;$V$2,BS_CONTROLE[CHAVE],BS_CONTROLE[Quantidade_11],"-")</f>
        <v>800</v>
      </c>
      <c r="W199" s="136">
        <f ca="1">_xlfn.XLOOKUP(G199&amp;$W$2,BS_CONTROLE[CHAVE],BS_CONTROLE[Quantidade_11],"-")</f>
        <v>0</v>
      </c>
    </row>
    <row r="200" spans="1:23" hidden="1">
      <c r="A200" s="146" t="str">
        <f>IF(SP_NORTE!X203="","*",SP_NORTE!X203)</f>
        <v>*</v>
      </c>
      <c r="B200" s="146" t="str">
        <f>IF(SP_NORTE!W203="","*",SP_NORTE!W203)</f>
        <v>*</v>
      </c>
      <c r="C200" s="146" t="str">
        <f>IF(SP_NORTE!Y203="","*",SP_NORTE!Y203)</f>
        <v>*</v>
      </c>
      <c r="D200" s="138" t="str">
        <f>IF(SP_NORTE!R203="","*",SP_NORTE!R203)</f>
        <v>-</v>
      </c>
      <c r="E200" s="138" t="str">
        <f>IF(SP_NORTE!S203="","*",SP_NORTE!S203)</f>
        <v>-</v>
      </c>
      <c r="F200" s="145" t="str">
        <f>IF(SP_NORTE!B203="","*",SP_NORTE!B203)</f>
        <v>*</v>
      </c>
      <c r="G200" s="145" t="str">
        <f>IF(SP_NORTE!D203="","*",SP_NORTE!D203)</f>
        <v>*</v>
      </c>
      <c r="H200" s="145" t="str">
        <f>IF(SP_NORTE!E203="","*",SP_NORTE!E203)</f>
        <v>*</v>
      </c>
      <c r="I200" s="145" t="str">
        <f>IF(SP_NORTE!G203="","*",SP_NORTE!G203)</f>
        <v>*</v>
      </c>
      <c r="J200" s="145" t="str">
        <f>IF(SP_NORTE!H203="","*",SP_NORTE!H203)</f>
        <v>*</v>
      </c>
      <c r="K200" s="138" t="str">
        <f>IF(SP_NORTE!L203="","*",SP_NORTE!L203)</f>
        <v>-</v>
      </c>
      <c r="L200" s="138" t="str">
        <f>IF(SP_NORTE!M203="","*",SP_NORTE!M203)</f>
        <v>-</v>
      </c>
      <c r="M200" s="139" t="str">
        <f>IF(SP_NORTE!I203="","*",SP_NORTE!I203)</f>
        <v>*</v>
      </c>
      <c r="N200" s="144" t="str">
        <f>IF(SP_NORTE!J203="","*",SP_NORTE!J203)</f>
        <v>*</v>
      </c>
      <c r="O200" s="144" t="str">
        <f>IF(SP_NORTE!K203="","*",SP_NORTE!K203)</f>
        <v>*</v>
      </c>
      <c r="P200" s="143" t="str">
        <f>IF(SP_NORTE!N203="","*",SP_NORTE!N203)</f>
        <v>*</v>
      </c>
      <c r="Q200" s="143" t="str">
        <f>IF(SP_NORTE!O203="","*",SP_NORTE!O203)</f>
        <v>*</v>
      </c>
      <c r="R200" s="145" t="str">
        <f>IF(SP_NORTE!P203="","*",CONCATENATE(SP_NORTE!P203," ",SP_NORTE!Q203))</f>
        <v>*</v>
      </c>
      <c r="S200" s="145" t="str">
        <f>IF(SP_NORTE!U203="","*",SP_NORTE!U203)</f>
        <v>*</v>
      </c>
      <c r="T200" s="145" t="str">
        <f>IF(SP_NORTE!V203="","*",SP_NORTE!V203)</f>
        <v>*</v>
      </c>
      <c r="U200" s="136" t="str">
        <f ca="1">_xlfn.XLOOKUP(G200&amp;$U$2,BS_CONTROLE[CHAVE],BS_CONTROLE[Quantidade_11],"-")</f>
        <v>-</v>
      </c>
      <c r="V200" s="136" t="str">
        <f ca="1">_xlfn.XLOOKUP(G200&amp;$V$2,BS_CONTROLE[CHAVE],BS_CONTROLE[Quantidade_11],"-")</f>
        <v>-</v>
      </c>
      <c r="W200" s="136" t="str">
        <f ca="1">_xlfn.XLOOKUP(G200&amp;$W$2,BS_CONTROLE[CHAVE],BS_CONTROLE[Quantidade_11],"-")</f>
        <v>-</v>
      </c>
    </row>
    <row r="201" spans="1:23" hidden="1">
      <c r="A201" s="146" t="str">
        <f>IF(SP_NORTE!X204="","*",SP_NORTE!X204)</f>
        <v>OPORTUNIDADE</v>
      </c>
      <c r="B201" s="146" t="str">
        <f>IF(SP_NORTE!W204="","*",SP_NORTE!W204)</f>
        <v>Oportunidade</v>
      </c>
      <c r="C201" s="146" t="str">
        <f>IF(SP_NORTE!Y204="","*",SP_NORTE!Y204)</f>
        <v>*</v>
      </c>
      <c r="D201" s="138" t="str">
        <f>IF(SP_NORTE!R204="","*",SP_NORTE!R204)</f>
        <v>SP NORTE</v>
      </c>
      <c r="E201" s="138" t="str">
        <f>IF(SP_NORTE!S204="","*",SP_NORTE!S204)</f>
        <v>TMI-ZEB</v>
      </c>
      <c r="F201" s="145">
        <f>IF(SP_NORTE!B204="","*",SP_NORTE!B204)</f>
        <v>46068</v>
      </c>
      <c r="G201" s="145" t="str">
        <f>IF(SP_NORTE!D204="","*",SP_NORTE!D204)</f>
        <v>W57</v>
      </c>
      <c r="H201" s="145" t="str">
        <f>IF(SP_NORTE!E204="","*",SP_NORTE!E204)</f>
        <v>PDM - DESCARGA - DORMENTE</v>
      </c>
      <c r="I201" s="145" t="str">
        <f>IF(SP_NORTE!G204="","*",SP_NORTE!G204)</f>
        <v>ZJA2</v>
      </c>
      <c r="J201" s="145" t="str">
        <f>IF(SP_NORTE!H204="","*",SP_NORTE!H204)</f>
        <v>ZJA</v>
      </c>
      <c r="K201" s="138" t="str">
        <f>IF(SP_NORTE!L204="","*",SP_NORTE!L204)</f>
        <v>ZJA-ZUR</v>
      </c>
      <c r="L201" s="138" t="str">
        <f>IF(SP_NORTE!M204="","*",SP_NORTE!M204)</f>
        <v>380ZUR</v>
      </c>
      <c r="M201" s="139">
        <f>IF(SP_NORTE!I204="","*",SP_NORTE!I204)</f>
        <v>73</v>
      </c>
      <c r="N201" s="144">
        <f>IF(SP_NORTE!J204="","*",SP_NORTE!J204)</f>
        <v>386.1</v>
      </c>
      <c r="O201" s="144">
        <f>IF(SP_NORTE!K204="","*",SP_NORTE!K204)</f>
        <v>386.9</v>
      </c>
      <c r="P201" s="143">
        <f>IF(SP_NORTE!N204="","*",SP_NORTE!N204)</f>
        <v>0.375</v>
      </c>
      <c r="Q201" s="143">
        <f>IF(SP_NORTE!O204="","*",SP_NORTE!O204)</f>
        <v>6.25E-2</v>
      </c>
      <c r="R201" s="145" t="str">
        <f>IF(SP_NORTE!P204="","*",CONCATENATE(SP_NORTE!P204," ",SP_NORTE!Q204))</f>
        <v>950 Nº DE DORMENTES</v>
      </c>
      <c r="S201" s="145" t="str">
        <f>IF(SP_NORTE!U204="","*",SP_NORTE!U204)</f>
        <v xml:space="preserve">Ronaldo </v>
      </c>
      <c r="T201" s="145" t="str">
        <f>IF(SP_NORTE!V204="","*",SP_NORTE!V204)</f>
        <v>Descarga de dormentes km 386+180 ao 386+860 (400 unidades 30 minutos), km 410+900 ao 411+845 (600 unidades 01hrs)</v>
      </c>
      <c r="U201" s="136" t="str">
        <f ca="1">_xlfn.XLOOKUP(G201&amp;$U$2,BS_CONTROLE[CHAVE],BS_CONTROLE[Quantidade_11],"-")</f>
        <v>-</v>
      </c>
      <c r="V201" s="136">
        <f ca="1">_xlfn.XLOOKUP(G201&amp;$V$2,BS_CONTROLE[CHAVE],BS_CONTROLE[Quantidade_11],"-")</f>
        <v>966</v>
      </c>
      <c r="W201" s="136">
        <f ca="1">_xlfn.XLOOKUP(G201&amp;$W$2,BS_CONTROLE[CHAVE],BS_CONTROLE[Quantidade_11],"-")</f>
        <v>0</v>
      </c>
    </row>
    <row r="202" spans="1:23" hidden="1">
      <c r="A202" s="146" t="str">
        <f>IF(SP_NORTE!X205="","*",SP_NORTE!X205)</f>
        <v>OPORTUNIDADE</v>
      </c>
      <c r="B202" s="146" t="str">
        <f>IF(SP_NORTE!W205="","*",SP_NORTE!W205)</f>
        <v>Oportunidade</v>
      </c>
      <c r="C202" s="146" t="str">
        <f>IF(SP_NORTE!Y205="","*",SP_NORTE!Y205)</f>
        <v>*</v>
      </c>
      <c r="D202" s="138" t="str">
        <f>IF(SP_NORTE!R205="","*",SP_NORTE!R205)</f>
        <v>SP NORTE</v>
      </c>
      <c r="E202" s="138" t="str">
        <f>IF(SP_NORTE!S205="","*",SP_NORTE!S205)</f>
        <v>TMI-ZEB</v>
      </c>
      <c r="F202" s="145">
        <f>IF(SP_NORTE!B205="","*",SP_NORTE!B205)</f>
        <v>46068</v>
      </c>
      <c r="G202" s="145" t="str">
        <f>IF(SP_NORTE!D205="","*",SP_NORTE!D205)</f>
        <v>V87</v>
      </c>
      <c r="H202" s="145" t="str">
        <f>IF(SP_NORTE!E205="","*",SP_NORTE!E205)</f>
        <v>MECANIZAÇÃO - SOCADORA</v>
      </c>
      <c r="I202" s="145" t="str">
        <f>IF(SP_NORTE!G205="","*",SP_NORTE!G205)</f>
        <v>ZDP2</v>
      </c>
      <c r="J202" s="145" t="str">
        <f>IF(SP_NORTE!H205="","*",SP_NORTE!H205)</f>
        <v>ZDP2</v>
      </c>
      <c r="K202" s="138" t="str">
        <f>IF(SP_NORTE!L205="","*",SP_NORTE!L205)</f>
        <v>ZGI-ZFN</v>
      </c>
      <c r="L202" s="138">
        <f>IF(SP_NORTE!M205="","*",SP_NORTE!M205)</f>
        <v>326332</v>
      </c>
      <c r="M202" s="139">
        <f>IF(SP_NORTE!I205="","*",SP_NORTE!I205)</f>
        <v>73</v>
      </c>
      <c r="N202" s="144">
        <f>IF(SP_NORTE!J205="","*",SP_NORTE!J205)</f>
        <v>326.10000000000002</v>
      </c>
      <c r="O202" s="144">
        <f>IF(SP_NORTE!K205="","*",SP_NORTE!K205)</f>
        <v>325.39999999999998</v>
      </c>
      <c r="P202" s="143">
        <f>IF(SP_NORTE!N205="","*",SP_NORTE!N205)</f>
        <v>0.375</v>
      </c>
      <c r="Q202" s="143">
        <f>IF(SP_NORTE!O205="","*",SP_NORTE!O205)</f>
        <v>8.3333333333333329E-2</v>
      </c>
      <c r="R202" s="145" t="str">
        <f>IF(SP_NORTE!P205="","*",CONCATENATE(SP_NORTE!P205," ",SP_NORTE!Q205))</f>
        <v>1020 M</v>
      </c>
      <c r="S202" s="145" t="str">
        <f>IF(SP_NORTE!U205="","*",SP_NORTE!U205)</f>
        <v>Antonioni</v>
      </c>
      <c r="T202" s="145" t="str">
        <f>IF(SP_NORTE!V205="","*",SP_NORTE!V205)</f>
        <v>Socaria mecanizada</v>
      </c>
      <c r="U202" s="136">
        <f ca="1">_xlfn.XLOOKUP(G202&amp;$U$2,BS_CONTROLE[CHAVE],BS_CONTROLE[Quantidade_11],"-")</f>
        <v>0</v>
      </c>
      <c r="V202" s="136">
        <f ca="1">_xlfn.XLOOKUP(G202&amp;$V$2,BS_CONTROLE[CHAVE],BS_CONTROLE[Quantidade_11],"-")</f>
        <v>680</v>
      </c>
      <c r="W202" s="136">
        <f ca="1">_xlfn.XLOOKUP(G202&amp;$W$2,BS_CONTROLE[CHAVE],BS_CONTROLE[Quantidade_11],"-")</f>
        <v>0</v>
      </c>
    </row>
    <row r="203" spans="1:23" hidden="1">
      <c r="A203" s="146" t="str">
        <f>IF(SP_NORTE!X206="","*",SP_NORTE!X206)</f>
        <v>OPORTUNIDADE</v>
      </c>
      <c r="B203" s="146" t="str">
        <f>IF(SP_NORTE!W206="","*",SP_NORTE!W206)</f>
        <v>Oportunidade</v>
      </c>
      <c r="C203" s="146" t="str">
        <f>IF(SP_NORTE!Y206="","*",SP_NORTE!Y206)</f>
        <v>*</v>
      </c>
      <c r="D203" s="138" t="str">
        <f>IF(SP_NORTE!R206="","*",SP_NORTE!R206)</f>
        <v>SP NORTE</v>
      </c>
      <c r="E203" s="138" t="str">
        <f>IF(SP_NORTE!S206="","*",SP_NORTE!S206)</f>
        <v>ZEB-ZCZ</v>
      </c>
      <c r="F203" s="145">
        <f>IF(SP_NORTE!B206="","*",SP_NORTE!B206)</f>
        <v>46068</v>
      </c>
      <c r="G203" s="145" t="str">
        <f>IF(SP_NORTE!D206="","*",SP_NORTE!D206)</f>
        <v>V88</v>
      </c>
      <c r="H203" s="145" t="str">
        <f>IF(SP_NORTE!E206="","*",SP_NORTE!E206)</f>
        <v>MECANIZAÇÃO - SOCADORA</v>
      </c>
      <c r="I203" s="145" t="str">
        <f>IF(SP_NORTE!G206="","*",SP_NORTE!G206)</f>
        <v>ZPN2</v>
      </c>
      <c r="J203" s="145" t="str">
        <f>IF(SP_NORTE!H206="","*",SP_NORTE!H206)</f>
        <v>ZPN2</v>
      </c>
      <c r="K203" s="138" t="str">
        <f>IF(SP_NORTE!L206="","*",SP_NORTE!L206)</f>
        <v>ZCV-ZCT</v>
      </c>
      <c r="L203" s="138" t="str">
        <f>IF(SP_NORTE!M206="","*",SP_NORTE!M206)</f>
        <v>152ZCT</v>
      </c>
      <c r="M203" s="139">
        <f>IF(SP_NORTE!I206="","*",SP_NORTE!I206)</f>
        <v>73</v>
      </c>
      <c r="N203" s="144">
        <f>IF(SP_NORTE!J206="","*",SP_NORTE!J206)</f>
        <v>153.80000000000001</v>
      </c>
      <c r="O203" s="144">
        <f>IF(SP_NORTE!K206="","*",SP_NORTE!K206)</f>
        <v>151</v>
      </c>
      <c r="P203" s="143">
        <f>IF(SP_NORTE!N206="","*",SP_NORTE!N206)</f>
        <v>0.375</v>
      </c>
      <c r="Q203" s="143">
        <f>IF(SP_NORTE!O206="","*",SP_NORTE!O206)</f>
        <v>8.3333333333333329E-2</v>
      </c>
      <c r="R203" s="145" t="str">
        <f>IF(SP_NORTE!P206="","*",CONCATENATE(SP_NORTE!P206," ",SP_NORTE!Q206))</f>
        <v>510 M</v>
      </c>
      <c r="S203" s="145" t="str">
        <f>IF(SP_NORTE!U206="","*",SP_NORTE!U206)</f>
        <v>Antonioni</v>
      </c>
      <c r="T203" s="145" t="str">
        <f>IF(SP_NORTE!V206="","*",SP_NORTE!V206)</f>
        <v>Socaria mecanizada</v>
      </c>
      <c r="U203" s="136">
        <f ca="1">_xlfn.XLOOKUP(G203&amp;$U$2,BS_CONTROLE[CHAVE],BS_CONTROLE[Quantidade_11],"-")</f>
        <v>0</v>
      </c>
      <c r="V203" s="136">
        <f ca="1">_xlfn.XLOOKUP(G203&amp;$V$2,BS_CONTROLE[CHAVE],BS_CONTROLE[Quantidade_11],"-")</f>
        <v>1400</v>
      </c>
      <c r="W203" s="136">
        <f ca="1">_xlfn.XLOOKUP(G203&amp;$W$2,BS_CONTROLE[CHAVE],BS_CONTROLE[Quantidade_11],"-")</f>
        <v>0</v>
      </c>
    </row>
    <row r="204" spans="1:23" hidden="1">
      <c r="A204" s="146" t="str">
        <f>IF(SP_NORTE!X207="","*",SP_NORTE!X207)</f>
        <v>OPORTUNIDADE</v>
      </c>
      <c r="B204" s="146" t="str">
        <f>IF(SP_NORTE!W207="","*",SP_NORTE!W207)</f>
        <v>Oportunidade</v>
      </c>
      <c r="C204" s="146" t="str">
        <f>IF(SP_NORTE!Y207="","*",SP_NORTE!Y207)</f>
        <v>*</v>
      </c>
      <c r="D204" s="138" t="str">
        <f>IF(SP_NORTE!R207="","*",SP_NORTE!R207)</f>
        <v>SP NORTE</v>
      </c>
      <c r="E204" s="138" t="str">
        <f>IF(SP_NORTE!S207="","*",SP_NORTE!S207)</f>
        <v>ZCZ-ZTI</v>
      </c>
      <c r="F204" s="145">
        <f>IF(SP_NORTE!B207="","*",SP_NORTE!B207)</f>
        <v>46068</v>
      </c>
      <c r="G204" s="145" t="str">
        <f>IF(SP_NORTE!D207="","*",SP_NORTE!D207)</f>
        <v>V40</v>
      </c>
      <c r="H204" s="145" t="str">
        <f>IF(SP_NORTE!E207="","*",SP_NORTE!E207)</f>
        <v>MODERNIZAÇÃO - SOCADORA</v>
      </c>
      <c r="I204" s="145" t="str">
        <f>IF(SP_NORTE!G207="","*",SP_NORTE!G207)</f>
        <v>K58K592</v>
      </c>
      <c r="J204" s="145" t="str">
        <f>IF(SP_NORTE!H207="","*",SP_NORTE!H207)</f>
        <v>K58K592</v>
      </c>
      <c r="K204" s="138" t="str">
        <f>IF(SP_NORTE!L207="","*",SP_NORTE!L207)</f>
        <v>ZDG-ZTN</v>
      </c>
      <c r="L204" s="138" t="str">
        <f>IF(SP_NORTE!M207="","*",SP_NORTE!M207)</f>
        <v>ZDG2/ZDGPAT2</v>
      </c>
      <c r="M204" s="139">
        <f>IF(SP_NORTE!I207="","*",SP_NORTE!I207)</f>
        <v>73</v>
      </c>
      <c r="N204" s="144">
        <f>IF(SP_NORTE!J207="","*",SP_NORTE!J207)</f>
        <v>54.8</v>
      </c>
      <c r="O204" s="144">
        <f>IF(SP_NORTE!K207="","*",SP_NORTE!K207)</f>
        <v>52</v>
      </c>
      <c r="P204" s="143">
        <f>IF(SP_NORTE!N207="","*",SP_NORTE!N207)</f>
        <v>0.33333333333333331</v>
      </c>
      <c r="Q204" s="143">
        <f>IF(SP_NORTE!O207="","*",SP_NORTE!O207)</f>
        <v>8.3333333333333329E-2</v>
      </c>
      <c r="R204" s="145" t="str">
        <f>IF(SP_NORTE!P207="","*",CONCATENATE(SP_NORTE!P207," ",SP_NORTE!Q207))</f>
        <v>1792 M</v>
      </c>
      <c r="S204" s="145" t="str">
        <f>IF(SP_NORTE!U207="","*",SP_NORTE!U207)</f>
        <v>Luiz Granado</v>
      </c>
      <c r="T204" s="145" t="str">
        <f>IF(SP_NORTE!V207="","*",SP_NORTE!V207)</f>
        <v>Socaria mecanizada</v>
      </c>
      <c r="U204" s="136">
        <f ca="1">_xlfn.XLOOKUP(G204&amp;$U$2,BS_CONTROLE[CHAVE],BS_CONTROLE[Quantidade_11],"-")</f>
        <v>0</v>
      </c>
      <c r="V204" s="136">
        <f ca="1">_xlfn.XLOOKUP(G204&amp;$V$2,BS_CONTROLE[CHAVE],BS_CONTROLE[Quantidade_11],"-")</f>
        <v>1070</v>
      </c>
      <c r="W204" s="136">
        <f ca="1">_xlfn.XLOOKUP(G204&amp;$W$2,BS_CONTROLE[CHAVE],BS_CONTROLE[Quantidade_11],"-")</f>
        <v>0</v>
      </c>
    </row>
    <row r="205" spans="1:23" hidden="1">
      <c r="A205" s="146" t="str">
        <f>IF(SP_NORTE!X208="","*",SP_NORTE!X208)</f>
        <v>OPORTUNIDADE</v>
      </c>
      <c r="B205" s="146" t="str">
        <f>IF(SP_NORTE!W208="","*",SP_NORTE!W208)</f>
        <v>Oportunidade</v>
      </c>
      <c r="C205" s="146" t="str">
        <f>IF(SP_NORTE!Y208="","*",SP_NORTE!Y208)</f>
        <v>*</v>
      </c>
      <c r="D205" s="138" t="str">
        <f>IF(SP_NORTE!R208="","*",SP_NORTE!R208)</f>
        <v>SP NORTE</v>
      </c>
      <c r="E205" s="138" t="str">
        <f>IF(SP_NORTE!S208="","*",SP_NORTE!S208)</f>
        <v>ZRX-ZTI</v>
      </c>
      <c r="F205" s="145">
        <f>IF(SP_NORTE!B208="","*",SP_NORTE!B208)</f>
        <v>46068</v>
      </c>
      <c r="G205" s="145" t="str">
        <f>IF(SP_NORTE!D208="","*",SP_NORTE!D208)</f>
        <v>V83</v>
      </c>
      <c r="H205" s="145" t="str">
        <f>IF(SP_NORTE!E208="","*",SP_NORTE!E208)</f>
        <v>MECANIZAÇÃO - SOCADORA</v>
      </c>
      <c r="I205" s="145" t="str">
        <f>IF(SP_NORTE!G208="","*",SP_NORTE!G208)</f>
        <v>ZIQ2</v>
      </c>
      <c r="J205" s="145" t="str">
        <f>IF(SP_NORTE!H208="","*",SP_NORTE!H208)</f>
        <v>ZIQ2</v>
      </c>
      <c r="K205" s="138" t="str">
        <f>IF(SP_NORTE!L208="","*",SP_NORTE!L208)</f>
        <v>ZRQ-ZQX</v>
      </c>
      <c r="L205" s="138" t="str">
        <f>IF(SP_NORTE!M208="","*",SP_NORTE!M208)</f>
        <v>139ZQX1</v>
      </c>
      <c r="M205" s="139">
        <f>IF(SP_NORTE!I208="","*",SP_NORTE!I208)</f>
        <v>70</v>
      </c>
      <c r="N205" s="144">
        <f>IF(SP_NORTE!J208="","*",SP_NORTE!J208)</f>
        <v>139.19999999999999</v>
      </c>
      <c r="O205" s="144">
        <f>IF(SP_NORTE!K208="","*",SP_NORTE!K208)</f>
        <v>135</v>
      </c>
      <c r="P205" s="143">
        <f>IF(SP_NORTE!N208="","*",SP_NORTE!N208)</f>
        <v>0.33333333333333331</v>
      </c>
      <c r="Q205" s="143">
        <f>IF(SP_NORTE!O208="","*",SP_NORTE!O208)</f>
        <v>8.3333333333333329E-2</v>
      </c>
      <c r="R205" s="145" t="str">
        <f>IF(SP_NORTE!P208="","*",CONCATENATE(SP_NORTE!P208," ",SP_NORTE!Q208))</f>
        <v>480 M</v>
      </c>
      <c r="S205" s="145" t="str">
        <f>IF(SP_NORTE!U208="","*",SP_NORTE!U208)</f>
        <v>Antonioni</v>
      </c>
      <c r="T205" s="145" t="str">
        <f>IF(SP_NORTE!V208="","*",SP_NORTE!V208)</f>
        <v>Socaria mecanizada</v>
      </c>
      <c r="U205" s="136">
        <f ca="1">_xlfn.XLOOKUP(G205&amp;$U$2,BS_CONTROLE[CHAVE],BS_CONTROLE[Quantidade_11],"-")</f>
        <v>500</v>
      </c>
      <c r="V205" s="136">
        <f ca="1">_xlfn.XLOOKUP(G205&amp;$V$2,BS_CONTROLE[CHAVE],BS_CONTROLE[Quantidade_11],"-")</f>
        <v>800</v>
      </c>
      <c r="W205" s="136">
        <f ca="1">_xlfn.XLOOKUP(G205&amp;$W$2,BS_CONTROLE[CHAVE],BS_CONTROLE[Quantidade_11],"-")</f>
        <v>0</v>
      </c>
    </row>
    <row r="206" spans="1:23" hidden="1">
      <c r="A206" s="146" t="str">
        <f>IF(SP_NORTE!X209="","*",SP_NORTE!X209)</f>
        <v>*</v>
      </c>
      <c r="B206" s="146" t="str">
        <f>IF(SP_NORTE!W209="","*",SP_NORTE!W209)</f>
        <v>Oportunidade</v>
      </c>
      <c r="C206" s="146" t="str">
        <f>IF(SP_NORTE!Y209="","*",SP_NORTE!Y209)</f>
        <v>*</v>
      </c>
      <c r="D206" s="138" t="str">
        <f>IF(SP_NORTE!R209="","*",SP_NORTE!R209)</f>
        <v>SP NORTE</v>
      </c>
      <c r="E206" s="138" t="str">
        <f>IF(SP_NORTE!S209="","*",SP_NORTE!S209)</f>
        <v>ZCZ-ZTI</v>
      </c>
      <c r="F206" s="145">
        <f>IF(SP_NORTE!B209="","*",SP_NORTE!B209)</f>
        <v>46068</v>
      </c>
      <c r="G206" s="145" t="str">
        <f>IF(SP_NORTE!D209="","*",SP_NORTE!D209)</f>
        <v>V19</v>
      </c>
      <c r="H206" s="145" t="str">
        <f>IF(SP_NORTE!E209="","*",SP_NORTE!E209)</f>
        <v>DESLOCAMENTO</v>
      </c>
      <c r="I206" s="145" t="str">
        <f>IF(SP_NORTE!G209="","*",SP_NORTE!G209)</f>
        <v>ZAR</v>
      </c>
      <c r="J206" s="145" t="str">
        <f>IF(SP_NORTE!H209="","*",SP_NORTE!H209)</f>
        <v>ZEH</v>
      </c>
      <c r="K206" s="138" t="str">
        <f>IF(SP_NORTE!L209="","*",SP_NORTE!L209)</f>
        <v>ZAR-ZEH</v>
      </c>
      <c r="L206" s="138" t="str">
        <f>IF(SP_NORTE!M209="","*",SP_NORTE!M209)</f>
        <v>ZARZEH</v>
      </c>
      <c r="M206" s="139">
        <f>IF(SP_NORTE!I209="","*",SP_NORTE!I209)</f>
        <v>73</v>
      </c>
      <c r="N206" s="144">
        <f>IF(SP_NORTE!J209="","*",SP_NORTE!J209)</f>
        <v>5</v>
      </c>
      <c r="O206" s="144">
        <f>IF(SP_NORTE!K209="","*",SP_NORTE!K209)</f>
        <v>190</v>
      </c>
      <c r="P206" s="143">
        <f>IF(SP_NORTE!N209="","*",SP_NORTE!N209)</f>
        <v>0.29166666666666669</v>
      </c>
      <c r="Q206" s="143">
        <f>IF(SP_NORTE!O209="","*",SP_NORTE!O209)</f>
        <v>4.1666666666666664E-2</v>
      </c>
      <c r="R206" s="145" t="str">
        <f>IF(SP_NORTE!P209="","*",CONCATENATE(SP_NORTE!P209," ",SP_NORTE!Q209))</f>
        <v>1 BINÁRIO</v>
      </c>
      <c r="S206" s="145" t="str">
        <f>IF(SP_NORTE!U209="","*",SP_NORTE!U209)</f>
        <v>Antonioni</v>
      </c>
      <c r="T206" s="145" t="str">
        <f>IF(SP_NORTE!V209="","*",SP_NORTE!V209)</f>
        <v>Deslocamento de ZAR pra ZEH</v>
      </c>
      <c r="U206" s="136" t="str">
        <f ca="1">_xlfn.XLOOKUP(G206&amp;$U$2,BS_CONTROLE[CHAVE],BS_CONTROLE[Quantidade_11],"-")</f>
        <v>-</v>
      </c>
      <c r="V206" s="136">
        <f ca="1">_xlfn.XLOOKUP(G206&amp;$V$2,BS_CONTROLE[CHAVE],BS_CONTROLE[Quantidade_11],"-")</f>
        <v>1</v>
      </c>
      <c r="W206" s="136" t="str">
        <f ca="1">_xlfn.XLOOKUP(G206&amp;$W$2,BS_CONTROLE[CHAVE],BS_CONTROLE[Quantidade_11],"-")</f>
        <v>-</v>
      </c>
    </row>
    <row r="207" spans="1:23" hidden="1">
      <c r="A207" s="146" t="str">
        <f>IF(SP_NORTE!X210="","*",SP_NORTE!X210)</f>
        <v>*</v>
      </c>
      <c r="B207" s="146" t="str">
        <f>IF(SP_NORTE!W210="","*",SP_NORTE!W210)</f>
        <v>*</v>
      </c>
      <c r="C207" s="146" t="str">
        <f>IF(SP_NORTE!Y210="","*",SP_NORTE!Y210)</f>
        <v>*</v>
      </c>
      <c r="D207" s="138" t="str">
        <f>IF(SP_NORTE!R210="","*",SP_NORTE!R210)</f>
        <v>-</v>
      </c>
      <c r="E207" s="138" t="str">
        <f>IF(SP_NORTE!S210="","*",SP_NORTE!S210)</f>
        <v>-</v>
      </c>
      <c r="F207" s="145" t="str">
        <f>IF(SP_NORTE!B210="","*",SP_NORTE!B210)</f>
        <v>*</v>
      </c>
      <c r="G207" s="145" t="str">
        <f>IF(SP_NORTE!D210="","*",SP_NORTE!D210)</f>
        <v>*</v>
      </c>
      <c r="H207" s="145" t="str">
        <f>IF(SP_NORTE!E210="","*",SP_NORTE!E210)</f>
        <v>*</v>
      </c>
      <c r="I207" s="145" t="str">
        <f>IF(SP_NORTE!G210="","*",SP_NORTE!G210)</f>
        <v>*</v>
      </c>
      <c r="J207" s="145" t="str">
        <f>IF(SP_NORTE!H210="","*",SP_NORTE!H210)</f>
        <v>*</v>
      </c>
      <c r="K207" s="138" t="str">
        <f>IF(SP_NORTE!L210="","*",SP_NORTE!L210)</f>
        <v>-</v>
      </c>
      <c r="L207" s="138" t="str">
        <f>IF(SP_NORTE!M210="","*",SP_NORTE!M210)</f>
        <v>-</v>
      </c>
      <c r="M207" s="139" t="str">
        <f>IF(SP_NORTE!I210="","*",SP_NORTE!I210)</f>
        <v>*</v>
      </c>
      <c r="N207" s="144" t="str">
        <f>IF(SP_NORTE!J210="","*",SP_NORTE!J210)</f>
        <v>*</v>
      </c>
      <c r="O207" s="144" t="str">
        <f>IF(SP_NORTE!K210="","*",SP_NORTE!K210)</f>
        <v>*</v>
      </c>
      <c r="P207" s="143" t="str">
        <f>IF(SP_NORTE!N210="","*",SP_NORTE!N210)</f>
        <v>*</v>
      </c>
      <c r="Q207" s="143" t="str">
        <f>IF(SP_NORTE!O210="","*",SP_NORTE!O210)</f>
        <v>*</v>
      </c>
      <c r="R207" s="145" t="str">
        <f>IF(SP_NORTE!P210="","*",CONCATENATE(SP_NORTE!P210," ",SP_NORTE!Q210))</f>
        <v>*</v>
      </c>
      <c r="S207" s="145" t="str">
        <f>IF(SP_NORTE!U210="","*",SP_NORTE!U210)</f>
        <v>*</v>
      </c>
      <c r="T207" s="145" t="str">
        <f>IF(SP_NORTE!V210="","*",SP_NORTE!V210)</f>
        <v>*</v>
      </c>
      <c r="U207" s="136" t="str">
        <f ca="1">_xlfn.XLOOKUP(G207&amp;$U$2,BS_CONTROLE[CHAVE],BS_CONTROLE[Quantidade_11],"-")</f>
        <v>-</v>
      </c>
      <c r="V207" s="136" t="str">
        <f ca="1">_xlfn.XLOOKUP(G207&amp;$V$2,BS_CONTROLE[CHAVE],BS_CONTROLE[Quantidade_11],"-")</f>
        <v>-</v>
      </c>
      <c r="W207" s="136" t="str">
        <f ca="1">_xlfn.XLOOKUP(G207&amp;$W$2,BS_CONTROLE[CHAVE],BS_CONTROLE[Quantidade_11],"-")</f>
        <v>-</v>
      </c>
    </row>
    <row r="208" spans="1:23" hidden="1">
      <c r="A208" s="146" t="str">
        <f>IF(SP_NORTE!X211="","*",SP_NORTE!X211)</f>
        <v>*</v>
      </c>
      <c r="B208" s="146" t="str">
        <f>IF(SP_NORTE!W211="","*",SP_NORTE!W211)</f>
        <v>*</v>
      </c>
      <c r="C208" s="146" t="str">
        <f>IF(SP_NORTE!Y211="","*",SP_NORTE!Y211)</f>
        <v>*</v>
      </c>
      <c r="D208" s="138" t="str">
        <f>IF(SP_NORTE!R211="","*",SP_NORTE!R211)</f>
        <v>-</v>
      </c>
      <c r="E208" s="138" t="str">
        <f>IF(SP_NORTE!S211="","*",SP_NORTE!S211)</f>
        <v>-</v>
      </c>
      <c r="F208" s="145" t="str">
        <f>IF(SP_NORTE!B211="","*",SP_NORTE!B211)</f>
        <v>*</v>
      </c>
      <c r="G208" s="145" t="str">
        <f>IF(SP_NORTE!D211="","*",SP_NORTE!D211)</f>
        <v>*</v>
      </c>
      <c r="H208" s="145" t="str">
        <f>IF(SP_NORTE!E211="","*",SP_NORTE!E211)</f>
        <v>*</v>
      </c>
      <c r="I208" s="145" t="str">
        <f>IF(SP_NORTE!G211="","*",SP_NORTE!G211)</f>
        <v>*</v>
      </c>
      <c r="J208" s="145" t="str">
        <f>IF(SP_NORTE!H211="","*",SP_NORTE!H211)</f>
        <v>*</v>
      </c>
      <c r="K208" s="138" t="str">
        <f>IF(SP_NORTE!L211="","*",SP_NORTE!L211)</f>
        <v>-</v>
      </c>
      <c r="L208" s="138" t="str">
        <f>IF(SP_NORTE!M211="","*",SP_NORTE!M211)</f>
        <v>-</v>
      </c>
      <c r="M208" s="139" t="str">
        <f>IF(SP_NORTE!I211="","*",SP_NORTE!I211)</f>
        <v>*</v>
      </c>
      <c r="N208" s="144" t="str">
        <f>IF(SP_NORTE!J211="","*",SP_NORTE!J211)</f>
        <v>*</v>
      </c>
      <c r="O208" s="144" t="str">
        <f>IF(SP_NORTE!K211="","*",SP_NORTE!K211)</f>
        <v>*</v>
      </c>
      <c r="P208" s="143" t="str">
        <f>IF(SP_NORTE!N211="","*",SP_NORTE!N211)</f>
        <v>*</v>
      </c>
      <c r="Q208" s="143" t="str">
        <f>IF(SP_NORTE!O211="","*",SP_NORTE!O211)</f>
        <v>*</v>
      </c>
      <c r="R208" s="145" t="str">
        <f>IF(SP_NORTE!P211="","*",CONCATENATE(SP_NORTE!P211," ",SP_NORTE!Q211))</f>
        <v>*</v>
      </c>
      <c r="S208" s="145" t="str">
        <f>IF(SP_NORTE!U211="","*",SP_NORTE!U211)</f>
        <v>*</v>
      </c>
      <c r="T208" s="145" t="str">
        <f>IF(SP_NORTE!V211="","*",SP_NORTE!V211)</f>
        <v>*</v>
      </c>
      <c r="U208" s="136" t="str">
        <f ca="1">_xlfn.XLOOKUP(G208&amp;$U$2,BS_CONTROLE[CHAVE],BS_CONTROLE[Quantidade_11],"-")</f>
        <v>-</v>
      </c>
      <c r="V208" s="136" t="str">
        <f ca="1">_xlfn.XLOOKUP(G208&amp;$V$2,BS_CONTROLE[CHAVE],BS_CONTROLE[Quantidade_11],"-")</f>
        <v>-</v>
      </c>
      <c r="W208" s="136" t="str">
        <f ca="1">_xlfn.XLOOKUP(G208&amp;$W$2,BS_CONTROLE[CHAVE],BS_CONTROLE[Quantidade_11],"-")</f>
        <v>-</v>
      </c>
    </row>
    <row r="209" spans="1:23" hidden="1">
      <c r="A209" s="146" t="str">
        <f>IF(SP_NORTE!X212="","*",SP_NORTE!X212)</f>
        <v>*</v>
      </c>
      <c r="B209" s="146" t="str">
        <f>IF(SP_NORTE!W212="","*",SP_NORTE!W212)</f>
        <v>*</v>
      </c>
      <c r="C209" s="146" t="str">
        <f>IF(SP_NORTE!Y212="","*",SP_NORTE!Y212)</f>
        <v>*</v>
      </c>
      <c r="D209" s="138" t="str">
        <f>IF(SP_NORTE!R212="","*",SP_NORTE!R212)</f>
        <v>-</v>
      </c>
      <c r="E209" s="138" t="str">
        <f>IF(SP_NORTE!S212="","*",SP_NORTE!S212)</f>
        <v>-</v>
      </c>
      <c r="F209" s="145" t="str">
        <f>IF(SP_NORTE!B212="","*",SP_NORTE!B212)</f>
        <v>*</v>
      </c>
      <c r="G209" s="145" t="str">
        <f>IF(SP_NORTE!D212="","*",SP_NORTE!D212)</f>
        <v>*</v>
      </c>
      <c r="H209" s="145" t="str">
        <f>IF(SP_NORTE!E212="","*",SP_NORTE!E212)</f>
        <v>*</v>
      </c>
      <c r="I209" s="145" t="str">
        <f>IF(SP_NORTE!G212="","*",SP_NORTE!G212)</f>
        <v>*</v>
      </c>
      <c r="J209" s="145" t="str">
        <f>IF(SP_NORTE!H212="","*",SP_NORTE!H212)</f>
        <v>*</v>
      </c>
      <c r="K209" s="138" t="str">
        <f>IF(SP_NORTE!L212="","*",SP_NORTE!L212)</f>
        <v>-</v>
      </c>
      <c r="L209" s="138" t="str">
        <f>IF(SP_NORTE!M212="","*",SP_NORTE!M212)</f>
        <v>-</v>
      </c>
      <c r="M209" s="139" t="str">
        <f>IF(SP_NORTE!I212="","*",SP_NORTE!I212)</f>
        <v>*</v>
      </c>
      <c r="N209" s="144" t="str">
        <f>IF(SP_NORTE!J212="","*",SP_NORTE!J212)</f>
        <v>*</v>
      </c>
      <c r="O209" s="144" t="str">
        <f>IF(SP_NORTE!K212="","*",SP_NORTE!K212)</f>
        <v>*</v>
      </c>
      <c r="P209" s="143" t="str">
        <f>IF(SP_NORTE!N212="","*",SP_NORTE!N212)</f>
        <v>*</v>
      </c>
      <c r="Q209" s="143" t="str">
        <f>IF(SP_NORTE!O212="","*",SP_NORTE!O212)</f>
        <v>*</v>
      </c>
      <c r="R209" s="145" t="str">
        <f>IF(SP_NORTE!P212="","*",CONCATENATE(SP_NORTE!P212," ",SP_NORTE!Q212))</f>
        <v>*</v>
      </c>
      <c r="S209" s="145" t="str">
        <f>IF(SP_NORTE!U212="","*",SP_NORTE!U212)</f>
        <v>*</v>
      </c>
      <c r="T209" s="145" t="str">
        <f>IF(SP_NORTE!V212="","*",SP_NORTE!V212)</f>
        <v>*</v>
      </c>
      <c r="U209" s="136" t="str">
        <f ca="1">_xlfn.XLOOKUP(G209&amp;$U$2,BS_CONTROLE[CHAVE],BS_CONTROLE[Quantidade_11],"-")</f>
        <v>-</v>
      </c>
      <c r="V209" s="136" t="str">
        <f ca="1">_xlfn.XLOOKUP(G209&amp;$V$2,BS_CONTROLE[CHAVE],BS_CONTROLE[Quantidade_11],"-")</f>
        <v>-</v>
      </c>
      <c r="W209" s="136" t="str">
        <f ca="1">_xlfn.XLOOKUP(G209&amp;$W$2,BS_CONTROLE[CHAVE],BS_CONTROLE[Quantidade_11],"-")</f>
        <v>-</v>
      </c>
    </row>
    <row r="210" spans="1:23" hidden="1">
      <c r="A210" s="146" t="str">
        <f>IF(SP_NORTE!X213="","*",SP_NORTE!X213)</f>
        <v>OPORTUNIDADE</v>
      </c>
      <c r="B210" s="146" t="str">
        <f>IF(SP_NORTE!W213="","*",SP_NORTE!W213)</f>
        <v>Oportunidade</v>
      </c>
      <c r="C210" s="146" t="str">
        <f>IF(SP_NORTE!Y213="","*",SP_NORTE!Y213)</f>
        <v>*</v>
      </c>
      <c r="D210" s="138" t="str">
        <f>IF(SP_NORTE!R213="","*",SP_NORTE!R213)</f>
        <v>SP NORTE</v>
      </c>
      <c r="E210" s="138" t="str">
        <f>IF(SP_NORTE!S213="","*",SP_NORTE!S213)</f>
        <v>TMI-ZEB</v>
      </c>
      <c r="F210" s="145">
        <f>IF(SP_NORTE!B213="","*",SP_NORTE!B213)</f>
        <v>46069</v>
      </c>
      <c r="G210" s="145" t="str">
        <f>IF(SP_NORTE!D213="","*",SP_NORTE!D213)</f>
        <v>V87</v>
      </c>
      <c r="H210" s="145" t="str">
        <f>IF(SP_NORTE!E213="","*",SP_NORTE!E213)</f>
        <v>MECANIZAÇÃO - SOCADORA</v>
      </c>
      <c r="I210" s="145" t="str">
        <f>IF(SP_NORTE!G213="","*",SP_NORTE!G213)</f>
        <v>ZDP2</v>
      </c>
      <c r="J210" s="145" t="str">
        <f>IF(SP_NORTE!H213="","*",SP_NORTE!H213)</f>
        <v>ZDP2</v>
      </c>
      <c r="K210" s="138" t="str">
        <f>IF(SP_NORTE!L213="","*",SP_NORTE!L213)</f>
        <v>ZGI-ZFN</v>
      </c>
      <c r="L210" s="138">
        <f>IF(SP_NORTE!M213="","*",SP_NORTE!M213)</f>
        <v>326332</v>
      </c>
      <c r="M210" s="139">
        <f>IF(SP_NORTE!I213="","*",SP_NORTE!I213)</f>
        <v>73</v>
      </c>
      <c r="N210" s="144">
        <f>IF(SP_NORTE!J213="","*",SP_NORTE!J213)</f>
        <v>326.10000000000002</v>
      </c>
      <c r="O210" s="144">
        <f>IF(SP_NORTE!K213="","*",SP_NORTE!K213)</f>
        <v>325.39999999999998</v>
      </c>
      <c r="P210" s="143">
        <f>IF(SP_NORTE!N213="","*",SP_NORTE!N213)</f>
        <v>0.375</v>
      </c>
      <c r="Q210" s="143">
        <f>IF(SP_NORTE!O213="","*",SP_NORTE!O213)</f>
        <v>8.3333333333333329E-2</v>
      </c>
      <c r="R210" s="145" t="str">
        <f>IF(SP_NORTE!P213="","*",CONCATENATE(SP_NORTE!P213," ",SP_NORTE!Q213))</f>
        <v>1020 M</v>
      </c>
      <c r="S210" s="145" t="str">
        <f>IF(SP_NORTE!U213="","*",SP_NORTE!U213)</f>
        <v>Antonioni</v>
      </c>
      <c r="T210" s="145" t="str">
        <f>IF(SP_NORTE!V213="","*",SP_NORTE!V213)</f>
        <v>Socaria mecanizada</v>
      </c>
      <c r="U210" s="136">
        <f ca="1">_xlfn.XLOOKUP(G210&amp;$U$2,BS_CONTROLE[CHAVE],BS_CONTROLE[Quantidade_11],"-")</f>
        <v>0</v>
      </c>
      <c r="V210" s="136">
        <f ca="1">_xlfn.XLOOKUP(G210&amp;$V$2,BS_CONTROLE[CHAVE],BS_CONTROLE[Quantidade_11],"-")</f>
        <v>680</v>
      </c>
      <c r="W210" s="136">
        <f ca="1">_xlfn.XLOOKUP(G210&amp;$W$2,BS_CONTROLE[CHAVE],BS_CONTROLE[Quantidade_11],"-")</f>
        <v>0</v>
      </c>
    </row>
    <row r="211" spans="1:23" hidden="1">
      <c r="A211" s="146" t="str">
        <f>IF(SP_NORTE!X214="","*",SP_NORTE!X214)</f>
        <v>OPORTUNIDADE</v>
      </c>
      <c r="B211" s="146" t="str">
        <f>IF(SP_NORTE!W214="","*",SP_NORTE!W214)</f>
        <v>Oportunidade</v>
      </c>
      <c r="C211" s="146" t="str">
        <f>IF(SP_NORTE!Y214="","*",SP_NORTE!Y214)</f>
        <v>*</v>
      </c>
      <c r="D211" s="138" t="str">
        <f>IF(SP_NORTE!R214="","*",SP_NORTE!R214)</f>
        <v>SP NORTE</v>
      </c>
      <c r="E211" s="138" t="str">
        <f>IF(SP_NORTE!S214="","*",SP_NORTE!S214)</f>
        <v>TMI-ZEB</v>
      </c>
      <c r="F211" s="145">
        <f>IF(SP_NORTE!B214="","*",SP_NORTE!B214)</f>
        <v>46069</v>
      </c>
      <c r="G211" s="145" t="str">
        <f>IF(SP_NORTE!D214="","*",SP_NORTE!D214)</f>
        <v>JOSUEL (TP-697)</v>
      </c>
      <c r="H211" s="145" t="str">
        <f>IF(SP_NORTE!E214="","*",SP_NORTE!E214)</f>
        <v>PDM - SOLDA</v>
      </c>
      <c r="I211" s="145" t="str">
        <f>IF(SP_NORTE!G214="","*",SP_NORTE!G214)</f>
        <v>-</v>
      </c>
      <c r="J211" s="145" t="str">
        <f>IF(SP_NORTE!H214="","*",SP_NORTE!H214)</f>
        <v>-</v>
      </c>
      <c r="K211" s="138" t="str">
        <f>IF(SP_NORTE!L214="","*",SP_NORTE!L214)</f>
        <v>ZVP-ZGI</v>
      </c>
      <c r="L211" s="138" t="str">
        <f>IF(SP_NORTE!M214="","*",SP_NORTE!M214)</f>
        <v>312ZGI</v>
      </c>
      <c r="M211" s="139">
        <f>IF(SP_NORTE!I214="","*",SP_NORTE!I214)</f>
        <v>73</v>
      </c>
      <c r="N211" s="144">
        <f>IF(SP_NORTE!J214="","*",SP_NORTE!J214)</f>
        <v>312.8</v>
      </c>
      <c r="O211" s="144" t="str">
        <f>IF(SP_NORTE!K214="","*",SP_NORTE!K214)</f>
        <v>-</v>
      </c>
      <c r="P211" s="143">
        <f>IF(SP_NORTE!N214="","*",SP_NORTE!N214)</f>
        <v>0.39583333333333331</v>
      </c>
      <c r="Q211" s="143">
        <f>IF(SP_NORTE!O214="","*",SP_NORTE!O214)</f>
        <v>6.25E-2</v>
      </c>
      <c r="R211" s="145" t="str">
        <f>IF(SP_NORTE!P214="","*",CONCATENATE(SP_NORTE!P214," ",SP_NORTE!Q214))</f>
        <v>1 Nº DE SOLDA</v>
      </c>
      <c r="S211" s="145" t="str">
        <f>IF(SP_NORTE!U214="","*",SP_NORTE!U214)</f>
        <v>Josuel</v>
      </c>
      <c r="T211" s="145" t="str">
        <f>IF(SP_NORTE!V214="","*",SP_NORTE!V214)</f>
        <v>Execução de solda - Condicionado à temperatura</v>
      </c>
      <c r="U211" s="136">
        <f ca="1">_xlfn.XLOOKUP(G211&amp;$U$2,BS_CONTROLE[CHAVE],BS_CONTROLE[Quantidade_11],"-")</f>
        <v>0</v>
      </c>
      <c r="V211" s="136" t="str">
        <f ca="1">_xlfn.XLOOKUP(G211&amp;$V$2,BS_CONTROLE[CHAVE],BS_CONTROLE[Quantidade_11],"-")</f>
        <v>-</v>
      </c>
      <c r="W211" s="136">
        <f ca="1">_xlfn.XLOOKUP(G211&amp;$W$2,BS_CONTROLE[CHAVE],BS_CONTROLE[Quantidade_11],"-")</f>
        <v>0</v>
      </c>
    </row>
    <row r="212" spans="1:23" hidden="1">
      <c r="A212" s="146" t="str">
        <f>IF(SP_NORTE!X215="","*",SP_NORTE!X215)</f>
        <v>OPORTUNIDADE</v>
      </c>
      <c r="B212" s="146" t="str">
        <f>IF(SP_NORTE!W215="","*",SP_NORTE!W215)</f>
        <v>Oportunidade</v>
      </c>
      <c r="C212" s="146" t="str">
        <f>IF(SP_NORTE!Y215="","*",SP_NORTE!Y215)</f>
        <v>*</v>
      </c>
      <c r="D212" s="138" t="str">
        <f>IF(SP_NORTE!R215="","*",SP_NORTE!R215)</f>
        <v>SP NORTE</v>
      </c>
      <c r="E212" s="138" t="str">
        <f>IF(SP_NORTE!S215="","*",SP_NORTE!S215)</f>
        <v>TMI-ZEB</v>
      </c>
      <c r="F212" s="145">
        <f>IF(SP_NORTE!B215="","*",SP_NORTE!B215)</f>
        <v>46069</v>
      </c>
      <c r="G212" s="145" t="str">
        <f>IF(SP_NORTE!D215="","*",SP_NORTE!D215)</f>
        <v>V48</v>
      </c>
      <c r="H212" s="145" t="str">
        <f>IF(SP_NORTE!E215="","*",SP_NORTE!E215)</f>
        <v>DESLOCAMENTO</v>
      </c>
      <c r="I212" s="145" t="str">
        <f>IF(SP_NORTE!G215="","*",SP_NORTE!G215)</f>
        <v xml:space="preserve">ZDP </v>
      </c>
      <c r="J212" s="145" t="str">
        <f>IF(SP_NORTE!H215="","*",SP_NORTE!H215)</f>
        <v>ZSF</v>
      </c>
      <c r="K212" s="138" t="str">
        <f>IF(SP_NORTE!L215="","*",SP_NORTE!L215)</f>
        <v>ZDP-ZSF</v>
      </c>
      <c r="L212" s="138" t="str">
        <f>IF(SP_NORTE!M215="","*",SP_NORTE!M215)</f>
        <v>ZDPZSF</v>
      </c>
      <c r="M212" s="139">
        <f>IF(SP_NORTE!I215="","*",SP_NORTE!I215)</f>
        <v>73</v>
      </c>
      <c r="N212" s="144">
        <f>IF(SP_NORTE!J215="","*",SP_NORTE!J215)</f>
        <v>300</v>
      </c>
      <c r="O212" s="144">
        <f>IF(SP_NORTE!K215="","*",SP_NORTE!K215)</f>
        <v>421</v>
      </c>
      <c r="P212" s="143">
        <f>IF(SP_NORTE!N215="","*",SP_NORTE!N215)</f>
        <v>0.33333333333333331</v>
      </c>
      <c r="Q212" s="143">
        <f>IF(SP_NORTE!O215="","*",SP_NORTE!O215)</f>
        <v>4.1666666666666664E-2</v>
      </c>
      <c r="R212" s="145" t="str">
        <f>IF(SP_NORTE!P215="","*",CONCATENATE(SP_NORTE!P215," ",SP_NORTE!Q215))</f>
        <v>1 BINÁRIO</v>
      </c>
      <c r="S212" s="145" t="str">
        <f>IF(SP_NORTE!U215="","*",SP_NORTE!U215)</f>
        <v xml:space="preserve">Ezequiel </v>
      </c>
      <c r="T212" s="145" t="str">
        <f>IF(SP_NORTE!V215="","*",SP_NORTE!V215)</f>
        <v>Deslocar de ZDP para ZSF</v>
      </c>
      <c r="U212" s="136">
        <f ca="1">_xlfn.XLOOKUP(G212&amp;$U$2,BS_CONTROLE[CHAVE],BS_CONTROLE[Quantidade_11],"-")</f>
        <v>1</v>
      </c>
      <c r="V212" s="136" t="str">
        <f ca="1">_xlfn.XLOOKUP(G212&amp;$V$2,BS_CONTROLE[CHAVE],BS_CONTROLE[Quantidade_11],"-")</f>
        <v>-</v>
      </c>
      <c r="W212" s="136">
        <f ca="1">_xlfn.XLOOKUP(G212&amp;$W$2,BS_CONTROLE[CHAVE],BS_CONTROLE[Quantidade_11],"-")</f>
        <v>1</v>
      </c>
    </row>
    <row r="213" spans="1:23" hidden="1">
      <c r="A213" s="146" t="str">
        <f>IF(SP_NORTE!X216="","*",SP_NORTE!X216)</f>
        <v>OPORTUNIDADE</v>
      </c>
      <c r="B213" s="146" t="str">
        <f>IF(SP_NORTE!W216="","*",SP_NORTE!W216)</f>
        <v>Oportunidade</v>
      </c>
      <c r="C213" s="146" t="str">
        <f>IF(SP_NORTE!Y216="","*",SP_NORTE!Y216)</f>
        <v>*</v>
      </c>
      <c r="D213" s="138" t="str">
        <f>IF(SP_NORTE!R216="","*",SP_NORTE!R216)</f>
        <v>SP NORTE</v>
      </c>
      <c r="E213" s="138" t="str">
        <f>IF(SP_NORTE!S216="","*",SP_NORTE!S216)</f>
        <v>ZEB-ZCZ</v>
      </c>
      <c r="F213" s="145">
        <f>IF(SP_NORTE!B216="","*",SP_NORTE!B216)</f>
        <v>46069</v>
      </c>
      <c r="G213" s="145" t="str">
        <f>IF(SP_NORTE!D216="","*",SP_NORTE!D216)</f>
        <v>W54</v>
      </c>
      <c r="H213" s="145" t="str">
        <f>IF(SP_NORTE!E216="","*",SP_NORTE!E216)</f>
        <v>DESLOCAMENTO</v>
      </c>
      <c r="I213" s="145" t="str">
        <f>IF(SP_NORTE!G216="","*",SP_NORTE!G216)</f>
        <v>ZRU2</v>
      </c>
      <c r="J213" s="145" t="str">
        <f>IF(SP_NORTE!H216="","*",SP_NORTE!H216)</f>
        <v>ZEC</v>
      </c>
      <c r="K213" s="138" t="str">
        <f>IF(SP_NORTE!L216="","*",SP_NORTE!L216)</f>
        <v>ZRU-ZEC</v>
      </c>
      <c r="L213" s="138" t="str">
        <f>IF(SP_NORTE!M216="","*",SP_NORTE!M216)</f>
        <v>ZRUZEC</v>
      </c>
      <c r="M213" s="139">
        <f>IF(SP_NORTE!I216="","*",SP_NORTE!I216)</f>
        <v>73</v>
      </c>
      <c r="N213" s="144">
        <f>IF(SP_NORTE!J216="","*",SP_NORTE!J216)</f>
        <v>204</v>
      </c>
      <c r="O213" s="144">
        <f>IF(SP_NORTE!K216="","*",SP_NORTE!K216)</f>
        <v>262</v>
      </c>
      <c r="P213" s="143">
        <f>IF(SP_NORTE!N216="","*",SP_NORTE!N216)</f>
        <v>0.375</v>
      </c>
      <c r="Q213" s="143">
        <f>IF(SP_NORTE!O216="","*",SP_NORTE!O216)</f>
        <v>4.1666666666666664E-2</v>
      </c>
      <c r="R213" s="145" t="str">
        <f>IF(SP_NORTE!P216="","*",CONCATENATE(SP_NORTE!P216," ",SP_NORTE!Q216))</f>
        <v>1 BINÁRIO</v>
      </c>
      <c r="S213" s="145" t="str">
        <f>IF(SP_NORTE!U216="","*",SP_NORTE!U216)</f>
        <v>Nelson</v>
      </c>
      <c r="T213" s="145" t="str">
        <f>IF(SP_NORTE!V216="","*",SP_NORTE!V216)</f>
        <v>Deslocamento ZRU-ZEC</v>
      </c>
      <c r="U213" s="136">
        <f ca="1">_xlfn.XLOOKUP(G213&amp;$U$2,BS_CONTROLE[CHAVE],BS_CONTROLE[Quantidade_11],"-")</f>
        <v>0</v>
      </c>
      <c r="V213" s="136" t="str">
        <f ca="1">_xlfn.XLOOKUP(G213&amp;$V$2,BS_CONTROLE[CHAVE],BS_CONTROLE[Quantidade_11],"-")</f>
        <v>-</v>
      </c>
      <c r="W213" s="136" t="str">
        <f ca="1">_xlfn.XLOOKUP(G213&amp;$W$2,BS_CONTROLE[CHAVE],BS_CONTROLE[Quantidade_11],"-")</f>
        <v>-</v>
      </c>
    </row>
    <row r="214" spans="1:23" hidden="1">
      <c r="A214" s="146" t="str">
        <f>IF(SP_NORTE!X217="","*",SP_NORTE!X217)</f>
        <v>OPORTUNIDADE</v>
      </c>
      <c r="B214" s="146" t="str">
        <f>IF(SP_NORTE!W217="","*",SP_NORTE!W217)</f>
        <v>Oportunidade</v>
      </c>
      <c r="C214" s="146" t="str">
        <f>IF(SP_NORTE!Y217="","*",SP_NORTE!Y217)</f>
        <v>*</v>
      </c>
      <c r="D214" s="138" t="str">
        <f>IF(SP_NORTE!R217="","*",SP_NORTE!R217)</f>
        <v>SP NORTE</v>
      </c>
      <c r="E214" s="138" t="str">
        <f>IF(SP_NORTE!S217="","*",SP_NORTE!S217)</f>
        <v>ZEB-ZCZ</v>
      </c>
      <c r="F214" s="145">
        <f>IF(SP_NORTE!B217="","*",SP_NORTE!B217)</f>
        <v>46069</v>
      </c>
      <c r="G214" s="145" t="str">
        <f>IF(SP_NORTE!D217="","*",SP_NORTE!D217)</f>
        <v>PEDRO (TP-696)</v>
      </c>
      <c r="H214" s="145" t="str">
        <f>IF(SP_NORTE!E217="","*",SP_NORTE!E217)</f>
        <v>PDM - SOLDA</v>
      </c>
      <c r="I214" s="145" t="str">
        <f>IF(SP_NORTE!G217="","*",SP_NORTE!G217)</f>
        <v>-</v>
      </c>
      <c r="J214" s="145" t="str">
        <f>IF(SP_NORTE!H217="","*",SP_NORTE!H217)</f>
        <v>-</v>
      </c>
      <c r="K214" s="138" t="str">
        <f>IF(SP_NORTE!L217="","*",SP_NORTE!L217)</f>
        <v>ZCG-ZEH</v>
      </c>
      <c r="L214" s="138" t="str">
        <f>IF(SP_NORTE!M217="","*",SP_NORTE!M217)</f>
        <v>184ZEH</v>
      </c>
      <c r="M214" s="139">
        <f>IF(SP_NORTE!I217="","*",SP_NORTE!I217)</f>
        <v>73</v>
      </c>
      <c r="N214" s="144">
        <f>IF(SP_NORTE!J217="","*",SP_NORTE!J217)</f>
        <v>187</v>
      </c>
      <c r="O214" s="144" t="str">
        <f>IF(SP_NORTE!K217="","*",SP_NORTE!K217)</f>
        <v>*</v>
      </c>
      <c r="P214" s="143">
        <f>IF(SP_NORTE!N217="","*",SP_NORTE!N217)</f>
        <v>0.375</v>
      </c>
      <c r="Q214" s="143">
        <f>IF(SP_NORTE!O217="","*",SP_NORTE!O217)</f>
        <v>6.25E-2</v>
      </c>
      <c r="R214" s="145" t="str">
        <f>IF(SP_NORTE!P217="","*",CONCATENATE(SP_NORTE!P217," ",SP_NORTE!Q217))</f>
        <v>1 Nº DE SOLDA</v>
      </c>
      <c r="S214" s="145" t="str">
        <f>IF(SP_NORTE!U217="","*",SP_NORTE!U217)</f>
        <v>Nelson</v>
      </c>
      <c r="T214" s="145" t="str">
        <f>IF(SP_NORTE!V217="","*",SP_NORTE!V217)</f>
        <v>Execução de solda - Condicionado à temperatura</v>
      </c>
      <c r="U214" s="136">
        <f ca="1">_xlfn.XLOOKUP(G214&amp;$U$2,BS_CONTROLE[CHAVE],BS_CONTROLE[Quantidade_11],"-")</f>
        <v>0</v>
      </c>
      <c r="V214" s="136" t="str">
        <f ca="1">_xlfn.XLOOKUP(G214&amp;$V$2,BS_CONTROLE[CHAVE],BS_CONTROLE[Quantidade_11],"-")</f>
        <v>-</v>
      </c>
      <c r="W214" s="136">
        <f ca="1">_xlfn.XLOOKUP(G214&amp;$W$2,BS_CONTROLE[CHAVE],BS_CONTROLE[Quantidade_11],"-")</f>
        <v>1</v>
      </c>
    </row>
    <row r="215" spans="1:23" hidden="1">
      <c r="A215" s="146" t="str">
        <f>IF(SP_NORTE!X218="","*",SP_NORTE!X218)</f>
        <v>OPORTUNIDADE</v>
      </c>
      <c r="B215" s="146" t="str">
        <f>IF(SP_NORTE!W218="","*",SP_NORTE!W218)</f>
        <v>Oportunidade</v>
      </c>
      <c r="C215" s="146" t="str">
        <f>IF(SP_NORTE!Y218="","*",SP_NORTE!Y218)</f>
        <v>*</v>
      </c>
      <c r="D215" s="138" t="str">
        <f>IF(SP_NORTE!R218="","*",SP_NORTE!R218)</f>
        <v>SP NORTE</v>
      </c>
      <c r="E215" s="138" t="str">
        <f>IF(SP_NORTE!S218="","*",SP_NORTE!S218)</f>
        <v>ZRX-ZTI</v>
      </c>
      <c r="F215" s="145">
        <f>IF(SP_NORTE!B218="","*",SP_NORTE!B218)</f>
        <v>46069</v>
      </c>
      <c r="G215" s="145" t="str">
        <f>IF(SP_NORTE!D218="","*",SP_NORTE!D218)</f>
        <v>CARLOS (TP-722)</v>
      </c>
      <c r="H215" s="145" t="str">
        <f>IF(SP_NORTE!E218="","*",SP_NORTE!E218)</f>
        <v>PDM - SOLDA</v>
      </c>
      <c r="I215" s="145" t="str">
        <f>IF(SP_NORTE!G218="","*",SP_NORTE!G218)</f>
        <v>-</v>
      </c>
      <c r="J215" s="145" t="str">
        <f>IF(SP_NORTE!H218="","*",SP_NORTE!H218)</f>
        <v>-</v>
      </c>
      <c r="K215" s="138" t="str">
        <f>IF(SP_NORTE!L218="","*",SP_NORTE!L218)</f>
        <v>ZOX</v>
      </c>
      <c r="L215" s="138" t="str">
        <f>IF(SP_NORTE!M218="","*",SP_NORTE!M218)</f>
        <v>ZOX1</v>
      </c>
      <c r="M215" s="139">
        <f>IF(SP_NORTE!I218="","*",SP_NORTE!I218)</f>
        <v>70</v>
      </c>
      <c r="N215" s="144">
        <f>IF(SP_NORTE!J218="","*",SP_NORTE!J218)</f>
        <v>157.6</v>
      </c>
      <c r="O215" s="144" t="str">
        <f>IF(SP_NORTE!K218="","*",SP_NORTE!K218)</f>
        <v>-</v>
      </c>
      <c r="P215" s="143">
        <f>IF(SP_NORTE!N218="","*",SP_NORTE!N218)</f>
        <v>0.375</v>
      </c>
      <c r="Q215" s="143">
        <f>IF(SP_NORTE!O218="","*",SP_NORTE!O218)</f>
        <v>6.25E-2</v>
      </c>
      <c r="R215" s="145" t="str">
        <f>IF(SP_NORTE!P218="","*",CONCATENATE(SP_NORTE!P218," ",SP_NORTE!Q218))</f>
        <v>1 Nº DE SOLDA</v>
      </c>
      <c r="S215" s="145" t="str">
        <f>IF(SP_NORTE!U218="","*",SP_NORTE!U218)</f>
        <v>Carlos</v>
      </c>
      <c r="T215" s="145" t="str">
        <f>IF(SP_NORTE!V218="","*",SP_NORTE!V218)</f>
        <v>Execução de solda - Condicionado à temperatura</v>
      </c>
      <c r="U215" s="136">
        <f ca="1">_xlfn.XLOOKUP(G215&amp;$U$2,BS_CONTROLE[CHAVE],BS_CONTROLE[Quantidade_11],"-")</f>
        <v>1</v>
      </c>
      <c r="V215" s="136" t="str">
        <f ca="1">_xlfn.XLOOKUP(G215&amp;$V$2,BS_CONTROLE[CHAVE],BS_CONTROLE[Quantidade_11],"-")</f>
        <v>-</v>
      </c>
      <c r="W215" s="136" t="str">
        <f ca="1">_xlfn.XLOOKUP(G215&amp;$W$2,BS_CONTROLE[CHAVE],BS_CONTROLE[Quantidade_11],"-")</f>
        <v>-</v>
      </c>
    </row>
    <row r="216" spans="1:23" hidden="1">
      <c r="A216" s="146" t="str">
        <f>IF(SP_NORTE!X219="","*",SP_NORTE!X219)</f>
        <v>OPORTUNIDADE</v>
      </c>
      <c r="B216" s="146" t="str">
        <f>IF(SP_NORTE!W219="","*",SP_NORTE!W219)</f>
        <v>Oportunidade</v>
      </c>
      <c r="C216" s="146" t="str">
        <f>IF(SP_NORTE!Y219="","*",SP_NORTE!Y219)</f>
        <v>*</v>
      </c>
      <c r="D216" s="138" t="str">
        <f>IF(SP_NORTE!R219="","*",SP_NORTE!R219)</f>
        <v>SP NORTE</v>
      </c>
      <c r="E216" s="138" t="str">
        <f>IF(SP_NORTE!S219="","*",SP_NORTE!S219)</f>
        <v>ZEB-ZCZ</v>
      </c>
      <c r="F216" s="145">
        <f>IF(SP_NORTE!B219="","*",SP_NORTE!B219)</f>
        <v>46069</v>
      </c>
      <c r="G216" s="145" t="str">
        <f>IF(SP_NORTE!D219="","*",SP_NORTE!D219)</f>
        <v>V88</v>
      </c>
      <c r="H216" s="145" t="str">
        <f>IF(SP_NORTE!E219="","*",SP_NORTE!E219)</f>
        <v>MECANIZAÇÃO - SOCADORA</v>
      </c>
      <c r="I216" s="145" t="str">
        <f>IF(SP_NORTE!G219="","*",SP_NORTE!G219)</f>
        <v>ZPN2</v>
      </c>
      <c r="J216" s="145" t="str">
        <f>IF(SP_NORTE!H219="","*",SP_NORTE!H219)</f>
        <v>ZPN2</v>
      </c>
      <c r="K216" s="138" t="str">
        <f>IF(SP_NORTE!L219="","*",SP_NORTE!L219)</f>
        <v>ZCV-ZCT</v>
      </c>
      <c r="L216" s="138" t="str">
        <f>IF(SP_NORTE!M219="","*",SP_NORTE!M219)</f>
        <v>152ZCT</v>
      </c>
      <c r="M216" s="139">
        <f>IF(SP_NORTE!I219="","*",SP_NORTE!I219)</f>
        <v>73</v>
      </c>
      <c r="N216" s="144">
        <f>IF(SP_NORTE!J219="","*",SP_NORTE!J219)</f>
        <v>153.80000000000001</v>
      </c>
      <c r="O216" s="144">
        <f>IF(SP_NORTE!K219="","*",SP_NORTE!K219)</f>
        <v>151</v>
      </c>
      <c r="P216" s="143">
        <f>IF(SP_NORTE!N219="","*",SP_NORTE!N219)</f>
        <v>0.375</v>
      </c>
      <c r="Q216" s="143">
        <f>IF(SP_NORTE!O219="","*",SP_NORTE!O219)</f>
        <v>8.3333333333333329E-2</v>
      </c>
      <c r="R216" s="145" t="str">
        <f>IF(SP_NORTE!P219="","*",CONCATENATE(SP_NORTE!P219," ",SP_NORTE!Q219))</f>
        <v>510 M</v>
      </c>
      <c r="S216" s="145" t="str">
        <f>IF(SP_NORTE!U219="","*",SP_NORTE!U219)</f>
        <v>Antonioni</v>
      </c>
      <c r="T216" s="145" t="str">
        <f>IF(SP_NORTE!V219="","*",SP_NORTE!V219)</f>
        <v>Socaria mecanizada</v>
      </c>
      <c r="U216" s="136">
        <f ca="1">_xlfn.XLOOKUP(G216&amp;$U$2,BS_CONTROLE[CHAVE],BS_CONTROLE[Quantidade_11],"-")</f>
        <v>0</v>
      </c>
      <c r="V216" s="136">
        <f ca="1">_xlfn.XLOOKUP(G216&amp;$V$2,BS_CONTROLE[CHAVE],BS_CONTROLE[Quantidade_11],"-")</f>
        <v>1400</v>
      </c>
      <c r="W216" s="136">
        <f ca="1">_xlfn.XLOOKUP(G216&amp;$W$2,BS_CONTROLE[CHAVE],BS_CONTROLE[Quantidade_11],"-")</f>
        <v>0</v>
      </c>
    </row>
    <row r="217" spans="1:23" hidden="1">
      <c r="A217" s="146" t="str">
        <f>IF(SP_NORTE!X220="","*",SP_NORTE!X220)</f>
        <v>OPORTUNIDADE</v>
      </c>
      <c r="B217" s="146" t="str">
        <f>IF(SP_NORTE!W220="","*",SP_NORTE!W220)</f>
        <v>Oportunidade</v>
      </c>
      <c r="C217" s="146" t="str">
        <f>IF(SP_NORTE!Y220="","*",SP_NORTE!Y220)</f>
        <v>*</v>
      </c>
      <c r="D217" s="138" t="str">
        <f>IF(SP_NORTE!R220="","*",SP_NORTE!R220)</f>
        <v>SP NORTE</v>
      </c>
      <c r="E217" s="138" t="str">
        <f>IF(SP_NORTE!S220="","*",SP_NORTE!S220)</f>
        <v>ZEB-ZCZ</v>
      </c>
      <c r="F217" s="145">
        <f>IF(SP_NORTE!B220="","*",SP_NORTE!B220)</f>
        <v>46069</v>
      </c>
      <c r="G217" s="145" t="str">
        <f>IF(SP_NORTE!D220="","*",SP_NORTE!D220)</f>
        <v>MARCEL (TF-03)</v>
      </c>
      <c r="H217" s="145" t="str">
        <f>IF(SP_NORTE!E220="","*",SP_NORTE!E220)</f>
        <v>PDM - SOLDA</v>
      </c>
      <c r="I217" s="145" t="str">
        <f>IF(SP_NORTE!G220="","*",SP_NORTE!G220)</f>
        <v>101ZZF</v>
      </c>
      <c r="J217" s="145" t="str">
        <f>IF(SP_NORTE!H220="","*",SP_NORTE!H220)</f>
        <v>-</v>
      </c>
      <c r="K217" s="138" t="str">
        <f>IF(SP_NORTE!L220="","*",SP_NORTE!L220)</f>
        <v>ZCZ-ZZF</v>
      </c>
      <c r="L217" s="138" t="str">
        <f>IF(SP_NORTE!M220="","*",SP_NORTE!M220)</f>
        <v>101ZZF</v>
      </c>
      <c r="M217" s="139">
        <f>IF(SP_NORTE!I220="","*",SP_NORTE!I220)</f>
        <v>73</v>
      </c>
      <c r="N217" s="144">
        <f>IF(SP_NORTE!J220="","*",SP_NORTE!J220)</f>
        <v>102.4</v>
      </c>
      <c r="O217" s="144" t="str">
        <f>IF(SP_NORTE!K220="","*",SP_NORTE!K220)</f>
        <v>-</v>
      </c>
      <c r="P217" s="143">
        <f>IF(SP_NORTE!N220="","*",SP_NORTE!N220)</f>
        <v>0.375</v>
      </c>
      <c r="Q217" s="143">
        <f>IF(SP_NORTE!O220="","*",SP_NORTE!O220)</f>
        <v>6.25E-2</v>
      </c>
      <c r="R217" s="145" t="str">
        <f>IF(SP_NORTE!P220="","*",CONCATENATE(SP_NORTE!P220," ",SP_NORTE!Q220))</f>
        <v>1 Nº DE SOLDA</v>
      </c>
      <c r="S217" s="145" t="str">
        <f>IF(SP_NORTE!U220="","*",SP_NORTE!U220)</f>
        <v>Nelson</v>
      </c>
      <c r="T217" s="145" t="str">
        <f>IF(SP_NORTE!V220="","*",SP_NORTE!V220)</f>
        <v>Execução de solda - Condicionado à temperatura</v>
      </c>
      <c r="U217" s="136">
        <f ca="1">_xlfn.XLOOKUP(G217&amp;$U$2,BS_CONTROLE[CHAVE],BS_CONTROLE[Quantidade_11],"-")</f>
        <v>0</v>
      </c>
      <c r="V217" s="136" t="str">
        <f ca="1">_xlfn.XLOOKUP(G217&amp;$V$2,BS_CONTROLE[CHAVE],BS_CONTROLE[Quantidade_11],"-")</f>
        <v>-</v>
      </c>
      <c r="W217" s="136" t="str">
        <f ca="1">_xlfn.XLOOKUP(G217&amp;$W$2,BS_CONTROLE[CHAVE],BS_CONTROLE[Quantidade_11],"-")</f>
        <v>-</v>
      </c>
    </row>
    <row r="218" spans="1:23" hidden="1">
      <c r="A218" s="146" t="str">
        <f>IF(SP_NORTE!X221="","*",SP_NORTE!X221)</f>
        <v>OPORTUNIDADE</v>
      </c>
      <c r="B218" s="146" t="str">
        <f>IF(SP_NORTE!W221="","*",SP_NORTE!W221)</f>
        <v>Oportunidade</v>
      </c>
      <c r="C218" s="146" t="str">
        <f>IF(SP_NORTE!Y221="","*",SP_NORTE!Y221)</f>
        <v>*</v>
      </c>
      <c r="D218" s="138" t="str">
        <f>IF(SP_NORTE!R221="","*",SP_NORTE!R221)</f>
        <v>SP NORTE</v>
      </c>
      <c r="E218" s="138" t="str">
        <f>IF(SP_NORTE!S221="","*",SP_NORTE!S221)</f>
        <v>ZCZ-ZTI</v>
      </c>
      <c r="F218" s="145">
        <f>IF(SP_NORTE!B221="","*",SP_NORTE!B221)</f>
        <v>46069</v>
      </c>
      <c r="G218" s="145" t="str">
        <f>IF(SP_NORTE!D221="","*",SP_NORTE!D221)</f>
        <v>V40</v>
      </c>
      <c r="H218" s="145" t="str">
        <f>IF(SP_NORTE!E221="","*",SP_NORTE!E221)</f>
        <v>MODERNIZAÇÃO - SOCADORA</v>
      </c>
      <c r="I218" s="145" t="str">
        <f>IF(SP_NORTE!G221="","*",SP_NORTE!G221)</f>
        <v>K58K592</v>
      </c>
      <c r="J218" s="145" t="str">
        <f>IF(SP_NORTE!H221="","*",SP_NORTE!H221)</f>
        <v>K58K592</v>
      </c>
      <c r="K218" s="138" t="str">
        <f>IF(SP_NORTE!L221="","*",SP_NORTE!L221)</f>
        <v>ZDG-ZTN</v>
      </c>
      <c r="L218" s="138" t="str">
        <f>IF(SP_NORTE!M221="","*",SP_NORTE!M221)</f>
        <v>ZDG2/ZDGPAT2</v>
      </c>
      <c r="M218" s="139">
        <f>IF(SP_NORTE!I221="","*",SP_NORTE!I221)</f>
        <v>73</v>
      </c>
      <c r="N218" s="144">
        <f>IF(SP_NORTE!J221="","*",SP_NORTE!J221)</f>
        <v>54.8</v>
      </c>
      <c r="O218" s="144">
        <f>IF(SP_NORTE!K221="","*",SP_NORTE!K221)</f>
        <v>52</v>
      </c>
      <c r="P218" s="143">
        <f>IF(SP_NORTE!N221="","*",SP_NORTE!N221)</f>
        <v>0.33333333333333331</v>
      </c>
      <c r="Q218" s="143">
        <f>IF(SP_NORTE!O221="","*",SP_NORTE!O221)</f>
        <v>6.9444444444444447E-4</v>
      </c>
      <c r="R218" s="145" t="str">
        <f>IF(SP_NORTE!P221="","*",CONCATENATE(SP_NORTE!P221," ",SP_NORTE!Q221))</f>
        <v>1792 M</v>
      </c>
      <c r="S218" s="145" t="str">
        <f>IF(SP_NORTE!U221="","*",SP_NORTE!U221)</f>
        <v>Luiz Granado</v>
      </c>
      <c r="T218" s="145" t="str">
        <f>IF(SP_NORTE!V221="","*",SP_NORTE!V221)</f>
        <v>Socaria mecanizada</v>
      </c>
      <c r="U218" s="136">
        <f ca="1">_xlfn.XLOOKUP(G218&amp;$U$2,BS_CONTROLE[CHAVE],BS_CONTROLE[Quantidade_11],"-")</f>
        <v>0</v>
      </c>
      <c r="V218" s="136">
        <f ca="1">_xlfn.XLOOKUP(G218&amp;$V$2,BS_CONTROLE[CHAVE],BS_CONTROLE[Quantidade_11],"-")</f>
        <v>1070</v>
      </c>
      <c r="W218" s="136">
        <f ca="1">_xlfn.XLOOKUP(G218&amp;$W$2,BS_CONTROLE[CHAVE],BS_CONTROLE[Quantidade_11],"-")</f>
        <v>0</v>
      </c>
    </row>
    <row r="219" spans="1:23" hidden="1">
      <c r="A219" s="146" t="str">
        <f>IF(SP_NORTE!X222="","*",SP_NORTE!X222)</f>
        <v>OPORTUNIDADE</v>
      </c>
      <c r="B219" s="146" t="str">
        <f>IF(SP_NORTE!W222="","*",SP_NORTE!W222)</f>
        <v>Oportunidade</v>
      </c>
      <c r="C219" s="146" t="str">
        <f>IF(SP_NORTE!Y222="","*",SP_NORTE!Y222)</f>
        <v>*</v>
      </c>
      <c r="D219" s="138" t="str">
        <f>IF(SP_NORTE!R222="","*",SP_NORTE!R222)</f>
        <v>SP NORTE</v>
      </c>
      <c r="E219" s="138" t="str">
        <f>IF(SP_NORTE!S222="","*",SP_NORTE!S222)</f>
        <v>ZCZ-ZTI</v>
      </c>
      <c r="F219" s="145">
        <f>IF(SP_NORTE!B222="","*",SP_NORTE!B222)</f>
        <v>46069</v>
      </c>
      <c r="G219" s="145" t="str">
        <f>IF(SP_NORTE!D222="","*",SP_NORTE!D222)</f>
        <v>MAURO TP-868)</v>
      </c>
      <c r="H219" s="145" t="str">
        <f>IF(SP_NORTE!E222="","*",SP_NORTE!E222)</f>
        <v>MODERNIZAÇÃO - SOLDA</v>
      </c>
      <c r="I219" s="145" t="str">
        <f>IF(SP_NORTE!G222="","*",SP_NORTE!G222)</f>
        <v>-</v>
      </c>
      <c r="J219" s="145" t="str">
        <f>IF(SP_NORTE!H222="","*",SP_NORTE!H222)</f>
        <v>-</v>
      </c>
      <c r="K219" s="138" t="str">
        <f>IF(SP_NORTE!L222="","*",SP_NORTE!L222)</f>
        <v>ZMA-ZDG</v>
      </c>
      <c r="L219" s="138" t="str">
        <f>IF(SP_NORTE!M222="","*",SP_NORTE!M222)</f>
        <v>ZMAK47</v>
      </c>
      <c r="M219" s="139">
        <f>IF(SP_NORTE!I222="","*",SP_NORTE!I222)</f>
        <v>73</v>
      </c>
      <c r="N219" s="144">
        <f>IF(SP_NORTE!J222="","*",SP_NORTE!J222)</f>
        <v>46.7</v>
      </c>
      <c r="O219" s="144" t="str">
        <f>IF(SP_NORTE!K222="","*",SP_NORTE!K222)</f>
        <v>-</v>
      </c>
      <c r="P219" s="143">
        <f>IF(SP_NORTE!N222="","*",SP_NORTE!N222)</f>
        <v>0.33333333333333331</v>
      </c>
      <c r="Q219" s="143">
        <f>IF(SP_NORTE!O222="","*",SP_NORTE!O222)</f>
        <v>6.25E-2</v>
      </c>
      <c r="R219" s="145" t="str">
        <f>IF(SP_NORTE!P222="","*",CONCATENATE(SP_NORTE!P222," ",SP_NORTE!Q222))</f>
        <v>1 Nº DE SOLDA</v>
      </c>
      <c r="S219" s="145" t="str">
        <f>IF(SP_NORTE!U222="","*",SP_NORTE!U222)</f>
        <v>Luiz Granado</v>
      </c>
      <c r="T219" s="145" t="str">
        <f>IF(SP_NORTE!V222="","*",SP_NORTE!V222)</f>
        <v>Execução de solda - Condicionado à temperatura</v>
      </c>
      <c r="U219" s="136">
        <f ca="1">_xlfn.XLOOKUP(G219&amp;$U$2,BS_CONTROLE[CHAVE],BS_CONTROLE[Quantidade_11],"-")</f>
        <v>0</v>
      </c>
      <c r="V219" s="136" t="str">
        <f ca="1">_xlfn.XLOOKUP(G219&amp;$V$2,BS_CONTROLE[CHAVE],BS_CONTROLE[Quantidade_11],"-")</f>
        <v>-</v>
      </c>
      <c r="W219" s="136">
        <f ca="1">_xlfn.XLOOKUP(G219&amp;$W$2,BS_CONTROLE[CHAVE],BS_CONTROLE[Quantidade_11],"-")</f>
        <v>0</v>
      </c>
    </row>
    <row r="220" spans="1:23" hidden="1">
      <c r="A220" s="146" t="str">
        <f>IF(SP_NORTE!X223="","*",SP_NORTE!X223)</f>
        <v>OPORTUNIDADE</v>
      </c>
      <c r="B220" s="146" t="str">
        <f>IF(SP_NORTE!W223="","*",SP_NORTE!W223)</f>
        <v>Oportunidade</v>
      </c>
      <c r="C220" s="146" t="str">
        <f>IF(SP_NORTE!Y223="","*",SP_NORTE!Y223)</f>
        <v>*</v>
      </c>
      <c r="D220" s="138" t="str">
        <f>IF(SP_NORTE!R223="","*",SP_NORTE!R223)</f>
        <v>SP NORTE</v>
      </c>
      <c r="E220" s="138" t="str">
        <f>IF(SP_NORTE!S223="","*",SP_NORTE!S223)</f>
        <v>ZCZ-ZTI</v>
      </c>
      <c r="F220" s="145">
        <f>IF(SP_NORTE!B223="","*",SP_NORTE!B223)</f>
        <v>46069</v>
      </c>
      <c r="G220" s="145" t="str">
        <f>IF(SP_NORTE!D223="","*",SP_NORTE!D223)</f>
        <v>WAGNER (TP-58)</v>
      </c>
      <c r="H220" s="145" t="str">
        <f>IF(SP_NORTE!E223="","*",SP_NORTE!E223)</f>
        <v>MODERNIZAÇÃO - SOLDA</v>
      </c>
      <c r="I220" s="145" t="str">
        <f>IF(SP_NORTE!G223="","*",SP_NORTE!G223)</f>
        <v>-</v>
      </c>
      <c r="J220" s="145" t="str">
        <f>IF(SP_NORTE!H223="","*",SP_NORTE!H223)</f>
        <v>-</v>
      </c>
      <c r="K220" s="138" t="str">
        <f>IF(SP_NORTE!L223="","*",SP_NORTE!L223)</f>
        <v>ZMA</v>
      </c>
      <c r="L220" s="138" t="str">
        <f>IF(SP_NORTE!M223="","*",SP_NORTE!M223)</f>
        <v>ZMA1</v>
      </c>
      <c r="M220" s="139">
        <f>IF(SP_NORTE!I223="","*",SP_NORTE!I223)</f>
        <v>73</v>
      </c>
      <c r="N220" s="144">
        <f>IF(SP_NORTE!J223="","*",SP_NORTE!J223)</f>
        <v>41.9</v>
      </c>
      <c r="O220" s="144" t="str">
        <f>IF(SP_NORTE!K223="","*",SP_NORTE!K223)</f>
        <v>-</v>
      </c>
      <c r="P220" s="143">
        <f>IF(SP_NORTE!N223="","*",SP_NORTE!N223)</f>
        <v>0.33333333333333331</v>
      </c>
      <c r="Q220" s="143">
        <f>IF(SP_NORTE!O223="","*",SP_NORTE!O223)</f>
        <v>6.25E-2</v>
      </c>
      <c r="R220" s="145" t="str">
        <f>IF(SP_NORTE!P223="","*",CONCATENATE(SP_NORTE!P223," ",SP_NORTE!Q223))</f>
        <v>1 Nº DE SOLDA</v>
      </c>
      <c r="S220" s="145" t="str">
        <f>IF(SP_NORTE!U223="","*",SP_NORTE!U223)</f>
        <v>Luiz Granado</v>
      </c>
      <c r="T220" s="145" t="str">
        <f>IF(SP_NORTE!V223="","*",SP_NORTE!V223)</f>
        <v>Execução de solda - Condicionado à temperatura (ZMA1)</v>
      </c>
      <c r="U220" s="136">
        <f ca="1">_xlfn.XLOOKUP(G220&amp;$U$2,BS_CONTROLE[CHAVE],BS_CONTROLE[Quantidade_11],"-")</f>
        <v>0</v>
      </c>
      <c r="V220" s="136" t="str">
        <f ca="1">_xlfn.XLOOKUP(G220&amp;$V$2,BS_CONTROLE[CHAVE],BS_CONTROLE[Quantidade_11],"-")</f>
        <v>-</v>
      </c>
      <c r="W220" s="136">
        <f ca="1">_xlfn.XLOOKUP(G220&amp;$W$2,BS_CONTROLE[CHAVE],BS_CONTROLE[Quantidade_11],"-")</f>
        <v>0</v>
      </c>
    </row>
    <row r="221" spans="1:23" hidden="1">
      <c r="A221" s="146" t="str">
        <f>IF(SP_NORTE!X224="","*",SP_NORTE!X224)</f>
        <v>OPORTUNIDADE</v>
      </c>
      <c r="B221" s="146" t="str">
        <f>IF(SP_NORTE!W224="","*",SP_NORTE!W224)</f>
        <v>Oportunidade</v>
      </c>
      <c r="C221" s="146" t="str">
        <f>IF(SP_NORTE!Y224="","*",SP_NORTE!Y224)</f>
        <v>*</v>
      </c>
      <c r="D221" s="138" t="str">
        <f>IF(SP_NORTE!R224="","*",SP_NORTE!R224)</f>
        <v>SP NORTE</v>
      </c>
      <c r="E221" s="138" t="str">
        <f>IF(SP_NORTE!S224="","*",SP_NORTE!S224)</f>
        <v>ZCZ-ZTI</v>
      </c>
      <c r="F221" s="145">
        <f>IF(SP_NORTE!B224="","*",SP_NORTE!B224)</f>
        <v>46069</v>
      </c>
      <c r="G221" s="145" t="str">
        <f>IF(SP_NORTE!D224="","*",SP_NORTE!D224)</f>
        <v>ANTONIO (TF-681)</v>
      </c>
      <c r="H221" s="145" t="str">
        <f>IF(SP_NORTE!E224="","*",SP_NORTE!E224)</f>
        <v>PDM - SOLDA</v>
      </c>
      <c r="I221" s="145" t="str">
        <f>IF(SP_NORTE!G224="","*",SP_NORTE!G224)</f>
        <v>-</v>
      </c>
      <c r="J221" s="145" t="str">
        <f>IF(SP_NORTE!H224="","*",SP_NORTE!H224)</f>
        <v>-</v>
      </c>
      <c r="K221" s="138" t="str">
        <f>IF(SP_NORTE!L224="","*",SP_NORTE!L224)</f>
        <v>ZZR-ZDZ</v>
      </c>
      <c r="L221" s="138" t="str">
        <f>IF(SP_NORTE!M224="","*",SP_NORTE!M224)</f>
        <v>K10K14</v>
      </c>
      <c r="M221" s="139">
        <f>IF(SP_NORTE!I224="","*",SP_NORTE!I224)</f>
        <v>73</v>
      </c>
      <c r="N221" s="144">
        <f>IF(SP_NORTE!J224="","*",SP_NORTE!J224)</f>
        <v>11.2</v>
      </c>
      <c r="O221" s="144" t="str">
        <f>IF(SP_NORTE!K224="","*",SP_NORTE!K224)</f>
        <v>-</v>
      </c>
      <c r="P221" s="143">
        <f>IF(SP_NORTE!N224="","*",SP_NORTE!N224)</f>
        <v>0.375</v>
      </c>
      <c r="Q221" s="143">
        <f>IF(SP_NORTE!O224="","*",SP_NORTE!O224)</f>
        <v>6.25E-2</v>
      </c>
      <c r="R221" s="145" t="str">
        <f>IF(SP_NORTE!P224="","*",CONCATENATE(SP_NORTE!P224," ",SP_NORTE!Q224))</f>
        <v>1 Nº DE SOLDA</v>
      </c>
      <c r="S221" s="145" t="str">
        <f>IF(SP_NORTE!U224="","*",SP_NORTE!U224)</f>
        <v>Gabriele</v>
      </c>
      <c r="T221" s="145" t="str">
        <f>IF(SP_NORTE!V224="","*",SP_NORTE!V224)</f>
        <v>Execução de solda - Condicionado à temperatura</v>
      </c>
      <c r="U221" s="136">
        <f ca="1">_xlfn.XLOOKUP(G221&amp;$U$2,BS_CONTROLE[CHAVE],BS_CONTROLE[Quantidade_11],"-")</f>
        <v>0</v>
      </c>
      <c r="V221" s="136" t="str">
        <f ca="1">_xlfn.XLOOKUP(G221&amp;$V$2,BS_CONTROLE[CHAVE],BS_CONTROLE[Quantidade_11],"-")</f>
        <v>-</v>
      </c>
      <c r="W221" s="136">
        <f ca="1">_xlfn.XLOOKUP(G221&amp;$W$2,BS_CONTROLE[CHAVE],BS_CONTROLE[Quantidade_11],"-")</f>
        <v>0</v>
      </c>
    </row>
    <row r="222" spans="1:23" hidden="1">
      <c r="A222" s="146" t="str">
        <f>IF(SP_NORTE!X225="","*",SP_NORTE!X225)</f>
        <v>OPORTUNIDADE</v>
      </c>
      <c r="B222" s="146" t="str">
        <f>IF(SP_NORTE!W225="","*",SP_NORTE!W225)</f>
        <v>Oportunidade</v>
      </c>
      <c r="C222" s="146" t="str">
        <f>IF(SP_NORTE!Y225="","*",SP_NORTE!Y225)</f>
        <v>*</v>
      </c>
      <c r="D222" s="138" t="str">
        <f>IF(SP_NORTE!R225="","*",SP_NORTE!R225)</f>
        <v>SP NORTE</v>
      </c>
      <c r="E222" s="138" t="str">
        <f>IF(SP_NORTE!S225="","*",SP_NORTE!S225)</f>
        <v>ZRX-ZTI</v>
      </c>
      <c r="F222" s="145">
        <f>IF(SP_NORTE!B225="","*",SP_NORTE!B225)</f>
        <v>46069</v>
      </c>
      <c r="G222" s="145" t="str">
        <f>IF(SP_NORTE!D225="","*",SP_NORTE!D225)</f>
        <v>V83</v>
      </c>
      <c r="H222" s="145" t="str">
        <f>IF(SP_NORTE!E225="","*",SP_NORTE!E225)</f>
        <v>MECANIZAÇÃO - SOCADORA</v>
      </c>
      <c r="I222" s="145" t="str">
        <f>IF(SP_NORTE!G225="","*",SP_NORTE!G225)</f>
        <v>ZIQ2</v>
      </c>
      <c r="J222" s="145" t="str">
        <f>IF(SP_NORTE!H225="","*",SP_NORTE!H225)</f>
        <v>ZIQ2</v>
      </c>
      <c r="K222" s="138" t="str">
        <f>IF(SP_NORTE!L225="","*",SP_NORTE!L225)</f>
        <v>ZRQ-ZQX</v>
      </c>
      <c r="L222" s="138" t="str">
        <f>IF(SP_NORTE!M225="","*",SP_NORTE!M225)</f>
        <v>139ZQX1</v>
      </c>
      <c r="M222" s="139">
        <f>IF(SP_NORTE!I225="","*",SP_NORTE!I225)</f>
        <v>70</v>
      </c>
      <c r="N222" s="144">
        <f>IF(SP_NORTE!J225="","*",SP_NORTE!J225)</f>
        <v>139.19999999999999</v>
      </c>
      <c r="O222" s="144">
        <f>IF(SP_NORTE!K225="","*",SP_NORTE!K225)</f>
        <v>135</v>
      </c>
      <c r="P222" s="143">
        <f>IF(SP_NORTE!N225="","*",SP_NORTE!N225)</f>
        <v>0.33333333333333331</v>
      </c>
      <c r="Q222" s="143">
        <f>IF(SP_NORTE!O225="","*",SP_NORTE!O225)</f>
        <v>6.25E-2</v>
      </c>
      <c r="R222" s="145" t="str">
        <f>IF(SP_NORTE!P225="","*",CONCATENATE(SP_NORTE!P225," ",SP_NORTE!Q225))</f>
        <v>360 M</v>
      </c>
      <c r="S222" s="145" t="str">
        <f>IF(SP_NORTE!U225="","*",SP_NORTE!U225)</f>
        <v>Antonioni</v>
      </c>
      <c r="T222" s="145" t="str">
        <f>IF(SP_NORTE!V225="","*",SP_NORTE!V225)</f>
        <v>Socaria mecanizada</v>
      </c>
      <c r="U222" s="136">
        <f ca="1">_xlfn.XLOOKUP(G222&amp;$U$2,BS_CONTROLE[CHAVE],BS_CONTROLE[Quantidade_11],"-")</f>
        <v>500</v>
      </c>
      <c r="V222" s="136">
        <f ca="1">_xlfn.XLOOKUP(G222&amp;$V$2,BS_CONTROLE[CHAVE],BS_CONTROLE[Quantidade_11],"-")</f>
        <v>800</v>
      </c>
      <c r="W222" s="136">
        <f ca="1">_xlfn.XLOOKUP(G222&amp;$W$2,BS_CONTROLE[CHAVE],BS_CONTROLE[Quantidade_11],"-")</f>
        <v>0</v>
      </c>
    </row>
    <row r="223" spans="1:23" hidden="1">
      <c r="A223" s="146" t="str">
        <f>IF(SP_NORTE!X226="","*",SP_NORTE!X226)</f>
        <v>*</v>
      </c>
      <c r="B223" s="146" t="str">
        <f>IF(SP_NORTE!W226="","*",SP_NORTE!W226)</f>
        <v>*</v>
      </c>
      <c r="C223" s="146" t="str">
        <f>IF(SP_NORTE!Y226="","*",SP_NORTE!Y226)</f>
        <v>*</v>
      </c>
      <c r="D223" s="138" t="str">
        <f>IF(SP_NORTE!R226="","*",SP_NORTE!R226)</f>
        <v>-</v>
      </c>
      <c r="E223" s="138" t="str">
        <f>IF(SP_NORTE!S226="","*",SP_NORTE!S226)</f>
        <v>-</v>
      </c>
      <c r="F223" s="145" t="str">
        <f>IF(SP_NORTE!B226="","*",SP_NORTE!B226)</f>
        <v>*</v>
      </c>
      <c r="G223" s="145" t="str">
        <f>IF(SP_NORTE!D226="","*",SP_NORTE!D226)</f>
        <v>*</v>
      </c>
      <c r="H223" s="145" t="str">
        <f>IF(SP_NORTE!E226="","*",SP_NORTE!E226)</f>
        <v>*</v>
      </c>
      <c r="I223" s="145" t="str">
        <f>IF(SP_NORTE!G226="","*",SP_NORTE!G226)</f>
        <v>*</v>
      </c>
      <c r="J223" s="145" t="str">
        <f>IF(SP_NORTE!H226="","*",SP_NORTE!H226)</f>
        <v>*</v>
      </c>
      <c r="K223" s="138" t="str">
        <f>IF(SP_NORTE!L226="","*",SP_NORTE!L226)</f>
        <v>*</v>
      </c>
      <c r="L223" s="138" t="str">
        <f>IF(SP_NORTE!M226="","*",SP_NORTE!M226)</f>
        <v>*</v>
      </c>
      <c r="M223" s="139" t="str">
        <f>IF(SP_NORTE!I226="","*",SP_NORTE!I226)</f>
        <v>*</v>
      </c>
      <c r="N223" s="144" t="str">
        <f>IF(SP_NORTE!J226="","*",SP_NORTE!J226)</f>
        <v>*</v>
      </c>
      <c r="O223" s="144" t="str">
        <f>IF(SP_NORTE!K226="","*",SP_NORTE!K226)</f>
        <v>*</v>
      </c>
      <c r="P223" s="143" t="str">
        <f>IF(SP_NORTE!N226="","*",SP_NORTE!N226)</f>
        <v>*</v>
      </c>
      <c r="Q223" s="143" t="str">
        <f>IF(SP_NORTE!O226="","*",SP_NORTE!O226)</f>
        <v>*</v>
      </c>
      <c r="R223" s="145" t="str">
        <f>IF(SP_NORTE!P226="","*",CONCATENATE(SP_NORTE!P226," ",SP_NORTE!Q226))</f>
        <v>*</v>
      </c>
      <c r="S223" s="145" t="str">
        <f>IF(SP_NORTE!U226="","*",SP_NORTE!U226)</f>
        <v>*</v>
      </c>
      <c r="T223" s="145" t="str">
        <f>IF(SP_NORTE!V226="","*",SP_NORTE!V226)</f>
        <v>*</v>
      </c>
      <c r="U223" s="136" t="str">
        <f ca="1">_xlfn.XLOOKUP(G223&amp;$U$2,BS_CONTROLE[CHAVE],BS_CONTROLE[Quantidade_11],"-")</f>
        <v>-</v>
      </c>
      <c r="V223" s="136" t="str">
        <f ca="1">_xlfn.XLOOKUP(G223&amp;$V$2,BS_CONTROLE[CHAVE],BS_CONTROLE[Quantidade_11],"-")</f>
        <v>-</v>
      </c>
      <c r="W223" s="136" t="str">
        <f ca="1">_xlfn.XLOOKUP(G223&amp;$W$2,BS_CONTROLE[CHAVE],BS_CONTROLE[Quantidade_11],"-")</f>
        <v>-</v>
      </c>
    </row>
    <row r="224" spans="1:23" hidden="1">
      <c r="A224" s="146" t="str">
        <f>IF(SP_NORTE!X227="","*",SP_NORTE!X227)</f>
        <v>OPORTUNIDADE</v>
      </c>
      <c r="B224" s="146" t="str">
        <f>IF(SP_NORTE!W227="","*",SP_NORTE!W227)</f>
        <v>Oportunidade</v>
      </c>
      <c r="C224" s="146" t="str">
        <f>IF(SP_NORTE!Y227="","*",SP_NORTE!Y227)</f>
        <v>*</v>
      </c>
      <c r="D224" s="138" t="str">
        <f>IF(SP_NORTE!R227="","*",SP_NORTE!R227)</f>
        <v>SP NORTE</v>
      </c>
      <c r="E224" s="138" t="str">
        <f>IF(SP_NORTE!S227="","*",SP_NORTE!S227)</f>
        <v>TMI-ZEB</v>
      </c>
      <c r="F224" s="145">
        <f>IF(SP_NORTE!B227="","*",SP_NORTE!B227)</f>
        <v>46070</v>
      </c>
      <c r="G224" s="145" t="str">
        <f>IF(SP_NORTE!D227="","*",SP_NORTE!D227)</f>
        <v>W57</v>
      </c>
      <c r="H224" s="145" t="str">
        <f>IF(SP_NORTE!E227="","*",SP_NORTE!E227)</f>
        <v>PDM - DESCARGA - DORMENTE</v>
      </c>
      <c r="I224" s="145" t="str">
        <f>IF(SP_NORTE!G227="","*",SP_NORTE!G227)</f>
        <v>ZSF2</v>
      </c>
      <c r="J224" s="145" t="str">
        <f>IF(SP_NORTE!H227="","*",SP_NORTE!H227)</f>
        <v>ZSF2</v>
      </c>
      <c r="K224" s="138" t="str">
        <f>IF(SP_NORTE!L227="","*",SP_NORTE!L227)</f>
        <v>ZTF-ZSF</v>
      </c>
      <c r="L224" s="138" t="str">
        <f>IF(SP_NORTE!M227="","*",SP_NORTE!M227)</f>
        <v>ZTF415</v>
      </c>
      <c r="M224" s="139">
        <f>IF(SP_NORTE!I227="","*",SP_NORTE!I227)</f>
        <v>73</v>
      </c>
      <c r="N224" s="144">
        <f>IF(SP_NORTE!J227="","*",SP_NORTE!J227)</f>
        <v>411.84500000000003</v>
      </c>
      <c r="O224" s="144">
        <f>IF(SP_NORTE!K227="","*",SP_NORTE!K227)</f>
        <v>410.9</v>
      </c>
      <c r="P224" s="143">
        <f>IF(SP_NORTE!N227="","*",SP_NORTE!N227)</f>
        <v>0.41666666666666669</v>
      </c>
      <c r="Q224" s="143">
        <f>IF(SP_NORTE!O227="","*",SP_NORTE!O227)</f>
        <v>4.1666666666666664E-2</v>
      </c>
      <c r="R224" s="145" t="str">
        <f>IF(SP_NORTE!P227="","*",CONCATENATE(SP_NORTE!P227," ",SP_NORTE!Q227))</f>
        <v>500 Nº DE DORMENTES</v>
      </c>
      <c r="S224" s="145" t="str">
        <f>IF(SP_NORTE!U227="","*",SP_NORTE!U227)</f>
        <v xml:space="preserve">Ronaldo </v>
      </c>
      <c r="T224" s="145" t="str">
        <f>IF(SP_NORTE!V227="","*",SP_NORTE!V227)</f>
        <v>Descarga de dormentes - Considerar 30 min de mnb em ZSF para dar o giro na composição</v>
      </c>
      <c r="U224" s="136" t="str">
        <f ca="1">_xlfn.XLOOKUP(G224&amp;$U$2,BS_CONTROLE[CHAVE],BS_CONTROLE[Quantidade_11],"-")</f>
        <v>-</v>
      </c>
      <c r="V224" s="136">
        <f ca="1">_xlfn.XLOOKUP(G224&amp;$V$2,BS_CONTROLE[CHAVE],BS_CONTROLE[Quantidade_11],"-")</f>
        <v>966</v>
      </c>
      <c r="W224" s="136">
        <f ca="1">_xlfn.XLOOKUP(G224&amp;$W$2,BS_CONTROLE[CHAVE],BS_CONTROLE[Quantidade_11],"-")</f>
        <v>0</v>
      </c>
    </row>
    <row r="225" spans="1:23">
      <c r="A225" s="146" t="str">
        <f>IF(SP_NORTE!X228="","*",SP_NORTE!X228)</f>
        <v>SIM</v>
      </c>
      <c r="B225" s="146" t="str">
        <f>IF(SP_NORTE!W228="","*",SP_NORTE!W228)</f>
        <v>Contrato</v>
      </c>
      <c r="C225" s="146" t="str">
        <f>IF(SP_NORTE!Y228="","*",SP_NORTE!Y228)</f>
        <v>*</v>
      </c>
      <c r="D225" s="138" t="str">
        <f>IF(SP_NORTE!R228="","*",SP_NORTE!R228)</f>
        <v>SP NORTE</v>
      </c>
      <c r="E225" s="138" t="str">
        <f>IF(SP_NORTE!S228="","*",SP_NORTE!S228)</f>
        <v>TMI-ZEB</v>
      </c>
      <c r="F225" s="145">
        <f>IF(SP_NORTE!B228="","*",SP_NORTE!B228)</f>
        <v>46070</v>
      </c>
      <c r="G225" s="145" t="str">
        <f>IF(SP_NORTE!D228="","*",SP_NORTE!D228)</f>
        <v>V87</v>
      </c>
      <c r="H225" s="145" t="str">
        <f>IF(SP_NORTE!E228="","*",SP_NORTE!E228)</f>
        <v>MECANIZAÇÃO - SOCADORA</v>
      </c>
      <c r="I225" s="145" t="str">
        <f>IF(SP_NORTE!G228="","*",SP_NORTE!G228)</f>
        <v>ZDP2</v>
      </c>
      <c r="J225" s="145" t="str">
        <f>IF(SP_NORTE!H228="","*",SP_NORTE!H228)</f>
        <v>ZDP2</v>
      </c>
      <c r="K225" s="138" t="str">
        <f>IF(SP_NORTE!L228="","*",SP_NORTE!L228)</f>
        <v>ZKY-ZZM</v>
      </c>
      <c r="L225" s="138">
        <f>IF(SP_NORTE!M228="","*",SP_NORTE!M228)</f>
        <v>282286</v>
      </c>
      <c r="M225" s="139">
        <f>IF(SP_NORTE!I228="","*",SP_NORTE!I228)</f>
        <v>73</v>
      </c>
      <c r="N225" s="144">
        <f>IF(SP_NORTE!J228="","*",SP_NORTE!J228)</f>
        <v>286</v>
      </c>
      <c r="O225" s="144">
        <f>IF(SP_NORTE!K228="","*",SP_NORTE!K228)</f>
        <v>286</v>
      </c>
      <c r="P225" s="143">
        <f>IF(SP_NORTE!N228="","*",SP_NORTE!N228)</f>
        <v>0.35416666666666669</v>
      </c>
      <c r="Q225" s="143">
        <f>IF(SP_NORTE!O228="","*",SP_NORTE!O228)</f>
        <v>0.125</v>
      </c>
      <c r="R225" s="145" t="str">
        <f>IF(SP_NORTE!P228="","*",CONCATENATE(SP_NORTE!P228," ",SP_NORTE!Q228))</f>
        <v>1530 M</v>
      </c>
      <c r="S225" s="145" t="str">
        <f>IF(SP_NORTE!U228="","*",SP_NORTE!U228)</f>
        <v>Antonioni</v>
      </c>
      <c r="T225" s="145" t="str">
        <f>IF(SP_NORTE!V228="","*",SP_NORTE!V228)</f>
        <v>Socaria mecanizada</v>
      </c>
      <c r="U225" s="136">
        <f ca="1">_xlfn.XLOOKUP(G225&amp;$U$2,BS_CONTROLE[CHAVE],BS_CONTROLE[Quantidade_11],"-")</f>
        <v>0</v>
      </c>
      <c r="V225" s="136">
        <f ca="1">_xlfn.XLOOKUP(G225&amp;$V$2,BS_CONTROLE[CHAVE],BS_CONTROLE[Quantidade_11],"-")</f>
        <v>680</v>
      </c>
      <c r="W225" s="136">
        <f ca="1">_xlfn.XLOOKUP(G225&amp;$W$2,BS_CONTROLE[CHAVE],BS_CONTROLE[Quantidade_11],"-")</f>
        <v>0</v>
      </c>
    </row>
    <row r="226" spans="1:23" hidden="1">
      <c r="A226" s="146" t="str">
        <f>IF(SP_NORTE!X229="","*",SP_NORTE!X229)</f>
        <v>*</v>
      </c>
      <c r="B226" s="146" t="str">
        <f>IF(SP_NORTE!W229="","*",SP_NORTE!W229)</f>
        <v>*</v>
      </c>
      <c r="C226" s="146" t="str">
        <f>IF(SP_NORTE!Y229="","*",SP_NORTE!Y229)</f>
        <v>*</v>
      </c>
      <c r="D226" s="138" t="str">
        <f>IF(SP_NORTE!R229="","*",SP_NORTE!R229)</f>
        <v>-</v>
      </c>
      <c r="E226" s="138" t="str">
        <f>IF(SP_NORTE!S229="","*",SP_NORTE!S229)</f>
        <v>-</v>
      </c>
      <c r="F226" s="145" t="str">
        <f>IF(SP_NORTE!B229="","*",SP_NORTE!B229)</f>
        <v>*</v>
      </c>
      <c r="G226" s="145" t="str">
        <f>IF(SP_NORTE!D229="","*",SP_NORTE!D229)</f>
        <v>*</v>
      </c>
      <c r="H226" s="145" t="str">
        <f>IF(SP_NORTE!E229="","*",SP_NORTE!E229)</f>
        <v>*</v>
      </c>
      <c r="I226" s="145" t="str">
        <f>IF(SP_NORTE!G229="","*",SP_NORTE!G229)</f>
        <v>*</v>
      </c>
      <c r="J226" s="145" t="str">
        <f>IF(SP_NORTE!H229="","*",SP_NORTE!H229)</f>
        <v>*</v>
      </c>
      <c r="K226" s="138" t="str">
        <f>IF(SP_NORTE!L229="","*",SP_NORTE!L229)</f>
        <v>-</v>
      </c>
      <c r="L226" s="138" t="str">
        <f>IF(SP_NORTE!M229="","*",SP_NORTE!M229)</f>
        <v>-</v>
      </c>
      <c r="M226" s="139" t="str">
        <f>IF(SP_NORTE!I229="","*",SP_NORTE!I229)</f>
        <v>*</v>
      </c>
      <c r="N226" s="144" t="str">
        <f>IF(SP_NORTE!J229="","*",SP_NORTE!J229)</f>
        <v>*</v>
      </c>
      <c r="O226" s="144" t="str">
        <f>IF(SP_NORTE!K229="","*",SP_NORTE!K229)</f>
        <v>*</v>
      </c>
      <c r="P226" s="143" t="str">
        <f>IF(SP_NORTE!N229="","*",SP_NORTE!N229)</f>
        <v>*</v>
      </c>
      <c r="Q226" s="143" t="str">
        <f>IF(SP_NORTE!O229="","*",SP_NORTE!O229)</f>
        <v>*</v>
      </c>
      <c r="R226" s="145" t="str">
        <f>IF(SP_NORTE!P229="","*",CONCATENATE(SP_NORTE!P229," ",SP_NORTE!Q229))</f>
        <v>*</v>
      </c>
      <c r="S226" s="145" t="str">
        <f>IF(SP_NORTE!U229="","*",SP_NORTE!U229)</f>
        <v>*</v>
      </c>
      <c r="T226" s="145" t="str">
        <f>IF(SP_NORTE!V229="","*",SP_NORTE!V229)</f>
        <v>*</v>
      </c>
      <c r="U226" s="136" t="str">
        <f ca="1">_xlfn.XLOOKUP(G226&amp;$U$2,BS_CONTROLE[CHAVE],BS_CONTROLE[Quantidade_11],"-")</f>
        <v>-</v>
      </c>
      <c r="V226" s="136" t="str">
        <f ca="1">_xlfn.XLOOKUP(G226&amp;$V$2,BS_CONTROLE[CHAVE],BS_CONTROLE[Quantidade_11],"-")</f>
        <v>-</v>
      </c>
      <c r="W226" s="136" t="str">
        <f ca="1">_xlfn.XLOOKUP(G226&amp;$W$2,BS_CONTROLE[CHAVE],BS_CONTROLE[Quantidade_11],"-")</f>
        <v>-</v>
      </c>
    </row>
    <row r="227" spans="1:23">
      <c r="A227" s="146" t="str">
        <f>IF(SP_NORTE!X230="","*",SP_NORTE!X230)</f>
        <v>SIM</v>
      </c>
      <c r="B227" s="146" t="str">
        <f>IF(SP_NORTE!W230="","*",SP_NORTE!W230)</f>
        <v>Oportunidade</v>
      </c>
      <c r="C227" s="146" t="str">
        <f>IF(SP_NORTE!Y230="","*",SP_NORTE!Y230)</f>
        <v>*</v>
      </c>
      <c r="D227" s="138" t="str">
        <f>IF(SP_NORTE!R230="","*",SP_NORTE!R230)</f>
        <v>SP NORTE</v>
      </c>
      <c r="E227" s="138" t="str">
        <f>IF(SP_NORTE!S230="","*",SP_NORTE!S230)</f>
        <v>ZEB-ZCZ</v>
      </c>
      <c r="F227" s="145">
        <f>IF(SP_NORTE!B230="","*",SP_NORTE!B230)</f>
        <v>46070</v>
      </c>
      <c r="G227" s="145" t="str">
        <f>IF(SP_NORTE!D230="","*",SP_NORTE!D230)</f>
        <v>V19</v>
      </c>
      <c r="H227" s="145" t="str">
        <f>IF(SP_NORTE!E230="","*",SP_NORTE!E230)</f>
        <v>VARRIÇÃO</v>
      </c>
      <c r="I227" s="145" t="str">
        <f>IF(SP_NORTE!G230="","*",SP_NORTE!G230)</f>
        <v>ZEH2</v>
      </c>
      <c r="J227" s="145" t="str">
        <f>IF(SP_NORTE!H230="","*",SP_NORTE!H230)</f>
        <v>ZEH2</v>
      </c>
      <c r="K227" s="138" t="str">
        <f>IF(SP_NORTE!L230="","*",SP_NORTE!L230)</f>
        <v>ZEH-ZRU</v>
      </c>
      <c r="L227" s="138">
        <f>IF(SP_NORTE!M230="","*",SP_NORTE!M230)</f>
        <v>199203</v>
      </c>
      <c r="M227" s="139">
        <f>IF(SP_NORTE!I230="","*",SP_NORTE!I230)</f>
        <v>73</v>
      </c>
      <c r="N227" s="144">
        <f>IF(SP_NORTE!J230="","*",SP_NORTE!J230)</f>
        <v>200</v>
      </c>
      <c r="O227" s="144" t="str">
        <f>IF(SP_NORTE!K230="","*",SP_NORTE!K230)</f>
        <v>-</v>
      </c>
      <c r="P227" s="143">
        <f>IF(SP_NORTE!N230="","*",SP_NORTE!N230)</f>
        <v>0.375</v>
      </c>
      <c r="Q227" s="143">
        <f>IF(SP_NORTE!O230="","*",SP_NORTE!O230)</f>
        <v>8.3333333333333329E-2</v>
      </c>
      <c r="R227" s="145" t="str">
        <f>IF(SP_NORTE!P230="","*",CONCATENATE(SP_NORTE!P230," ",SP_NORTE!Q230))</f>
        <v>500 M</v>
      </c>
      <c r="S227" s="145" t="str">
        <f>IF(SP_NORTE!U230="","*",SP_NORTE!U230)</f>
        <v>Antonioni</v>
      </c>
      <c r="T227" s="145" t="str">
        <f>IF(SP_NORTE!V230="","*",SP_NORTE!V230)</f>
        <v xml:space="preserve">Varrição </v>
      </c>
      <c r="U227" s="136" t="str">
        <f ca="1">_xlfn.XLOOKUP(G227&amp;$U$2,BS_CONTROLE[CHAVE],BS_CONTROLE[Quantidade_11],"-")</f>
        <v>-</v>
      </c>
      <c r="V227" s="136">
        <f ca="1">_xlfn.XLOOKUP(G227&amp;$V$2,BS_CONTROLE[CHAVE],BS_CONTROLE[Quantidade_11],"-")</f>
        <v>1</v>
      </c>
      <c r="W227" s="136" t="str">
        <f ca="1">_xlfn.XLOOKUP(G227&amp;$W$2,BS_CONTROLE[CHAVE],BS_CONTROLE[Quantidade_11],"-")</f>
        <v>-</v>
      </c>
    </row>
    <row r="228" spans="1:23">
      <c r="A228" s="146" t="str">
        <f>IF(SP_NORTE!X231="","*",SP_NORTE!X231)</f>
        <v>SIM</v>
      </c>
      <c r="B228" s="146" t="str">
        <f>IF(SP_NORTE!W231="","*",SP_NORTE!W231)</f>
        <v>Contrato</v>
      </c>
      <c r="C228" s="146" t="str">
        <f>IF(SP_NORTE!Y231="","*",SP_NORTE!Y231)</f>
        <v>*</v>
      </c>
      <c r="D228" s="138" t="str">
        <f>IF(SP_NORTE!R231="","*",SP_NORTE!R231)</f>
        <v>SP NORTE</v>
      </c>
      <c r="E228" s="138" t="str">
        <f>IF(SP_NORTE!S231="","*",SP_NORTE!S231)</f>
        <v>ZEB-ZCZ</v>
      </c>
      <c r="F228" s="145">
        <f>IF(SP_NORTE!B231="","*",SP_NORTE!B231)</f>
        <v>46070</v>
      </c>
      <c r="G228" s="145" t="str">
        <f>IF(SP_NORTE!D231="","*",SP_NORTE!D231)</f>
        <v>V88</v>
      </c>
      <c r="H228" s="145" t="str">
        <f>IF(SP_NORTE!E231="","*",SP_NORTE!E231)</f>
        <v>MECANIZAÇÃO - SOCADORA</v>
      </c>
      <c r="I228" s="145" t="str">
        <f>IF(SP_NORTE!G231="","*",SP_NORTE!G231)</f>
        <v>ZPN2</v>
      </c>
      <c r="J228" s="145" t="str">
        <f>IF(SP_NORTE!H231="","*",SP_NORTE!H231)</f>
        <v>ZPN2</v>
      </c>
      <c r="K228" s="138" t="str">
        <f>IF(SP_NORTE!L231="","*",SP_NORTE!L231)</f>
        <v>ZCV-ZCT</v>
      </c>
      <c r="L228" s="138" t="str">
        <f>IF(SP_NORTE!M231="","*",SP_NORTE!M231)</f>
        <v>152ZCT</v>
      </c>
      <c r="M228" s="139">
        <f>IF(SP_NORTE!I231="","*",SP_NORTE!I231)</f>
        <v>73</v>
      </c>
      <c r="N228" s="144">
        <f>IF(SP_NORTE!J231="","*",SP_NORTE!J231)</f>
        <v>153.80000000000001</v>
      </c>
      <c r="O228" s="144">
        <f>IF(SP_NORTE!K231="","*",SP_NORTE!K231)</f>
        <v>151</v>
      </c>
      <c r="P228" s="143">
        <f>IF(SP_NORTE!N231="","*",SP_NORTE!N231)</f>
        <v>0.375</v>
      </c>
      <c r="Q228" s="143">
        <f>IF(SP_NORTE!O231="","*",SP_NORTE!O231)</f>
        <v>0.125</v>
      </c>
      <c r="R228" s="145" t="str">
        <f>IF(SP_NORTE!P231="","*",CONCATENATE(SP_NORTE!P231," ",SP_NORTE!Q231))</f>
        <v>755 M</v>
      </c>
      <c r="S228" s="145" t="str">
        <f>IF(SP_NORTE!U231="","*",SP_NORTE!U231)</f>
        <v>Antonioni</v>
      </c>
      <c r="T228" s="145" t="str">
        <f>IF(SP_NORTE!V231="","*",SP_NORTE!V231)</f>
        <v>Socaria mecanizada</v>
      </c>
      <c r="U228" s="136">
        <f ca="1">_xlfn.XLOOKUP(G228&amp;$U$2,BS_CONTROLE[CHAVE],BS_CONTROLE[Quantidade_11],"-")</f>
        <v>0</v>
      </c>
      <c r="V228" s="136">
        <f ca="1">_xlfn.XLOOKUP(G228&amp;$V$2,BS_CONTROLE[CHAVE],BS_CONTROLE[Quantidade_11],"-")</f>
        <v>1400</v>
      </c>
      <c r="W228" s="136">
        <f ca="1">_xlfn.XLOOKUP(G228&amp;$W$2,BS_CONTROLE[CHAVE],BS_CONTROLE[Quantidade_11],"-")</f>
        <v>0</v>
      </c>
    </row>
    <row r="229" spans="1:23" hidden="1">
      <c r="A229" s="146" t="str">
        <f>IF(SP_NORTE!X232="","*",SP_NORTE!X232)</f>
        <v>OPORTUNIDADE</v>
      </c>
      <c r="B229" s="146" t="str">
        <f>IF(SP_NORTE!W232="","*",SP_NORTE!W232)</f>
        <v>Oportunidade</v>
      </c>
      <c r="C229" s="146" t="str">
        <f>IF(SP_NORTE!Y232="","*",SP_NORTE!Y232)</f>
        <v>*</v>
      </c>
      <c r="D229" s="138" t="str">
        <f>IF(SP_NORTE!R232="","*",SP_NORTE!R232)</f>
        <v>SP NORTE</v>
      </c>
      <c r="E229" s="138" t="str">
        <f>IF(SP_NORTE!S232="","*",SP_NORTE!S232)</f>
        <v>ZEB-ZCZ</v>
      </c>
      <c r="F229" s="145">
        <f>IF(SP_NORTE!B232="","*",SP_NORTE!B232)</f>
        <v>46070</v>
      </c>
      <c r="G229" s="145" t="str">
        <f>IF(SP_NORTE!D232="","*",SP_NORTE!D232)</f>
        <v>PEDRO (TP-696)</v>
      </c>
      <c r="H229" s="145" t="str">
        <f>IF(SP_NORTE!E232="","*",SP_NORTE!E232)</f>
        <v>PDM - SOLDA</v>
      </c>
      <c r="I229" s="145" t="str">
        <f>IF(SP_NORTE!G232="","*",SP_NORTE!G232)</f>
        <v>-</v>
      </c>
      <c r="J229" s="145" t="str">
        <f>IF(SP_NORTE!H232="","*",SP_NORTE!H232)</f>
        <v>-</v>
      </c>
      <c r="K229" s="138" t="str">
        <f>IF(SP_NORTE!L232="","*",SP_NORTE!L232)</f>
        <v>ZCZ-ZZF</v>
      </c>
      <c r="L229" s="138" t="str">
        <f>IF(SP_NORTE!M232="","*",SP_NORTE!M232)</f>
        <v>101ZZF</v>
      </c>
      <c r="M229" s="139">
        <f>IF(SP_NORTE!I232="","*",SP_NORTE!I232)</f>
        <v>73</v>
      </c>
      <c r="N229" s="144">
        <f>IF(SP_NORTE!J232="","*",SP_NORTE!J232)</f>
        <v>102.2</v>
      </c>
      <c r="O229" s="144" t="str">
        <f>IF(SP_NORTE!K232="","*",SP_NORTE!K232)</f>
        <v>-</v>
      </c>
      <c r="P229" s="143">
        <f>IF(SP_NORTE!N232="","*",SP_NORTE!N232)</f>
        <v>0.375</v>
      </c>
      <c r="Q229" s="143">
        <f>IF(SP_NORTE!O232="","*",SP_NORTE!O232)</f>
        <v>6.25E-2</v>
      </c>
      <c r="R229" s="145" t="str">
        <f>IF(SP_NORTE!P232="","*",CONCATENATE(SP_NORTE!P232," ",SP_NORTE!Q232))</f>
        <v>1 Nº DE SOLDA</v>
      </c>
      <c r="S229" s="145" t="str">
        <f>IF(SP_NORTE!U232="","*",SP_NORTE!U232)</f>
        <v>Pedro</v>
      </c>
      <c r="T229" s="145" t="str">
        <f>IF(SP_NORTE!V232="","*",SP_NORTE!V232)</f>
        <v>Execução de solda - Condicionado à temperatura</v>
      </c>
      <c r="U229" s="136">
        <f ca="1">_xlfn.XLOOKUP(G229&amp;$U$2,BS_CONTROLE[CHAVE],BS_CONTROLE[Quantidade_11],"-")</f>
        <v>0</v>
      </c>
      <c r="V229" s="136" t="str">
        <f ca="1">_xlfn.XLOOKUP(G229&amp;$V$2,BS_CONTROLE[CHAVE],BS_CONTROLE[Quantidade_11],"-")</f>
        <v>-</v>
      </c>
      <c r="W229" s="136">
        <f ca="1">_xlfn.XLOOKUP(G229&amp;$W$2,BS_CONTROLE[CHAVE],BS_CONTROLE[Quantidade_11],"-")</f>
        <v>1</v>
      </c>
    </row>
    <row r="230" spans="1:23" hidden="1">
      <c r="A230" s="146" t="str">
        <f>IF(SP_NORTE!X233="","*",SP_NORTE!X233)</f>
        <v>*</v>
      </c>
      <c r="B230" s="146" t="str">
        <f>IF(SP_NORTE!W233="","*",SP_NORTE!W233)</f>
        <v>*</v>
      </c>
      <c r="C230" s="146" t="str">
        <f>IF(SP_NORTE!Y233="","*",SP_NORTE!Y233)</f>
        <v>*</v>
      </c>
      <c r="D230" s="138" t="str">
        <f>IF(SP_NORTE!R233="","*",SP_NORTE!R233)</f>
        <v>-</v>
      </c>
      <c r="E230" s="138" t="str">
        <f>IF(SP_NORTE!S233="","*",SP_NORTE!S233)</f>
        <v>-</v>
      </c>
      <c r="F230" s="145" t="str">
        <f>IF(SP_NORTE!B233="","*",SP_NORTE!B233)</f>
        <v>*</v>
      </c>
      <c r="G230" s="145" t="str">
        <f>IF(SP_NORTE!D233="","*",SP_NORTE!D233)</f>
        <v>*</v>
      </c>
      <c r="H230" s="145" t="str">
        <f>IF(SP_NORTE!E233="","*",SP_NORTE!E233)</f>
        <v>*</v>
      </c>
      <c r="I230" s="145" t="str">
        <f>IF(SP_NORTE!G233="","*",SP_NORTE!G233)</f>
        <v>*</v>
      </c>
      <c r="J230" s="145" t="str">
        <f>IF(SP_NORTE!H233="","*",SP_NORTE!H233)</f>
        <v>*</v>
      </c>
      <c r="K230" s="138" t="str">
        <f>IF(SP_NORTE!L233="","*",SP_NORTE!L233)</f>
        <v>-</v>
      </c>
      <c r="L230" s="138" t="str">
        <f>IF(SP_NORTE!M233="","*",SP_NORTE!M233)</f>
        <v>-</v>
      </c>
      <c r="M230" s="139" t="str">
        <f>IF(SP_NORTE!I233="","*",SP_NORTE!I233)</f>
        <v>*</v>
      </c>
      <c r="N230" s="144" t="str">
        <f>IF(SP_NORTE!J233="","*",SP_NORTE!J233)</f>
        <v>*</v>
      </c>
      <c r="O230" s="144" t="str">
        <f>IF(SP_NORTE!K233="","*",SP_NORTE!K233)</f>
        <v>*</v>
      </c>
      <c r="P230" s="143" t="str">
        <f>IF(SP_NORTE!N233="","*",SP_NORTE!N233)</f>
        <v>*</v>
      </c>
      <c r="Q230" s="143" t="str">
        <f>IF(SP_NORTE!O233="","*",SP_NORTE!O233)</f>
        <v>*</v>
      </c>
      <c r="R230" s="145" t="str">
        <f>IF(SP_NORTE!P233="","*",CONCATENATE(SP_NORTE!P233," ",SP_NORTE!Q233))</f>
        <v>*</v>
      </c>
      <c r="S230" s="145" t="str">
        <f>IF(SP_NORTE!U233="","*",SP_NORTE!U233)</f>
        <v>*</v>
      </c>
      <c r="T230" s="145" t="str">
        <f>IF(SP_NORTE!V233="","*",SP_NORTE!V233)</f>
        <v>*</v>
      </c>
      <c r="U230" s="136" t="str">
        <f ca="1">_xlfn.XLOOKUP(G230&amp;$U$2,BS_CONTROLE[CHAVE],BS_CONTROLE[Quantidade_11],"-")</f>
        <v>-</v>
      </c>
      <c r="V230" s="136" t="str">
        <f ca="1">_xlfn.XLOOKUP(G230&amp;$V$2,BS_CONTROLE[CHAVE],BS_CONTROLE[Quantidade_11],"-")</f>
        <v>-</v>
      </c>
      <c r="W230" s="136" t="str">
        <f ca="1">_xlfn.XLOOKUP(G230&amp;$W$2,BS_CONTROLE[CHAVE],BS_CONTROLE[Quantidade_11],"-")</f>
        <v>-</v>
      </c>
    </row>
    <row r="231" spans="1:23" hidden="1">
      <c r="A231" s="146" t="str">
        <f>IF(SP_NORTE!X234="","*",SP_NORTE!X234)</f>
        <v>*</v>
      </c>
      <c r="B231" s="146" t="str">
        <f>IF(SP_NORTE!W234="","*",SP_NORTE!W234)</f>
        <v>*</v>
      </c>
      <c r="C231" s="146" t="str">
        <f>IF(SP_NORTE!Y234="","*",SP_NORTE!Y234)</f>
        <v>*</v>
      </c>
      <c r="D231" s="138" t="str">
        <f>IF(SP_NORTE!R234="","*",SP_NORTE!R234)</f>
        <v>-</v>
      </c>
      <c r="E231" s="138" t="str">
        <f>IF(SP_NORTE!S234="","*",SP_NORTE!S234)</f>
        <v>-</v>
      </c>
      <c r="F231" s="145" t="str">
        <f>IF(SP_NORTE!B234="","*",SP_NORTE!B234)</f>
        <v>*</v>
      </c>
      <c r="G231" s="145" t="str">
        <f>IF(SP_NORTE!D234="","*",SP_NORTE!D234)</f>
        <v>*</v>
      </c>
      <c r="H231" s="145" t="str">
        <f>IF(SP_NORTE!E234="","*",SP_NORTE!E234)</f>
        <v>*</v>
      </c>
      <c r="I231" s="145" t="str">
        <f>IF(SP_NORTE!G234="","*",SP_NORTE!G234)</f>
        <v>*</v>
      </c>
      <c r="J231" s="145" t="str">
        <f>IF(SP_NORTE!H234="","*",SP_NORTE!H234)</f>
        <v>*</v>
      </c>
      <c r="K231" s="138" t="str">
        <f>IF(SP_NORTE!L234="","*",SP_NORTE!L234)</f>
        <v>-</v>
      </c>
      <c r="L231" s="138" t="str">
        <f>IF(SP_NORTE!M234="","*",SP_NORTE!M234)</f>
        <v>-</v>
      </c>
      <c r="M231" s="139" t="str">
        <f>IF(SP_NORTE!I234="","*",SP_NORTE!I234)</f>
        <v>*</v>
      </c>
      <c r="N231" s="144" t="str">
        <f>IF(SP_NORTE!J234="","*",SP_NORTE!J234)</f>
        <v>*</v>
      </c>
      <c r="O231" s="144" t="str">
        <f>IF(SP_NORTE!K234="","*",SP_NORTE!K234)</f>
        <v>*</v>
      </c>
      <c r="P231" s="143" t="str">
        <f>IF(SP_NORTE!N234="","*",SP_NORTE!N234)</f>
        <v>*</v>
      </c>
      <c r="Q231" s="143" t="str">
        <f>IF(SP_NORTE!O234="","*",SP_NORTE!O234)</f>
        <v>*</v>
      </c>
      <c r="R231" s="145" t="str">
        <f>IF(SP_NORTE!P234="","*",CONCATENATE(SP_NORTE!P234," ",SP_NORTE!Q234))</f>
        <v>*</v>
      </c>
      <c r="S231" s="145" t="str">
        <f>IF(SP_NORTE!U234="","*",SP_NORTE!U234)</f>
        <v>*</v>
      </c>
      <c r="T231" s="145" t="str">
        <f>IF(SP_NORTE!V234="","*",SP_NORTE!V234)</f>
        <v>*</v>
      </c>
      <c r="U231" s="136" t="str">
        <f ca="1">_xlfn.XLOOKUP(G231&amp;$U$2,BS_CONTROLE[CHAVE],BS_CONTROLE[Quantidade_11],"-")</f>
        <v>-</v>
      </c>
      <c r="V231" s="136" t="str">
        <f ca="1">_xlfn.XLOOKUP(G231&amp;$V$2,BS_CONTROLE[CHAVE],BS_CONTROLE[Quantidade_11],"-")</f>
        <v>-</v>
      </c>
      <c r="W231" s="136" t="str">
        <f ca="1">_xlfn.XLOOKUP(G231&amp;$W$2,BS_CONTROLE[CHAVE],BS_CONTROLE[Quantidade_11],"-")</f>
        <v>-</v>
      </c>
    </row>
    <row r="232" spans="1:23" hidden="1">
      <c r="A232" s="146" t="str">
        <f>IF(SP_NORTE!X235="","*",SP_NORTE!X235)</f>
        <v>SIM</v>
      </c>
      <c r="B232" s="146" t="str">
        <f>IF(SP_NORTE!W235="","*",SP_NORTE!W235)</f>
        <v>Contrato</v>
      </c>
      <c r="C232" s="146" t="str">
        <f>IF(SP_NORTE!Y235="","*",SP_NORTE!Y235)</f>
        <v>*</v>
      </c>
      <c r="D232" s="138" t="str">
        <f>IF(SP_NORTE!R235="","*",SP_NORTE!R235)</f>
        <v>SP NORTE</v>
      </c>
      <c r="E232" s="138" t="str">
        <f>IF(SP_NORTE!S235="","*",SP_NORTE!S235)</f>
        <v>ZCZ-ZTI</v>
      </c>
      <c r="F232" s="145">
        <f>IF(SP_NORTE!B235="","*",SP_NORTE!B235)</f>
        <v>46070</v>
      </c>
      <c r="G232" s="145" t="str">
        <f>IF(SP_NORTE!D235="","*",SP_NORTE!D235)</f>
        <v>MOD SPN</v>
      </c>
      <c r="H232" s="145" t="str">
        <f>IF(SP_NORTE!E235="","*",SP_NORTE!E235)</f>
        <v>BLOCO</v>
      </c>
      <c r="I232" s="145" t="str">
        <f>IF(SP_NORTE!G235="","*",SP_NORTE!G235)</f>
        <v>-</v>
      </c>
      <c r="J232" s="145" t="str">
        <f>IF(SP_NORTE!H235="","*",SP_NORTE!H235)</f>
        <v>-</v>
      </c>
      <c r="K232" s="138" t="str">
        <f>IF(SP_NORTE!L235="","*",SP_NORTE!L235)</f>
        <v>ZMA-ZDG</v>
      </c>
      <c r="L232" s="138" t="str">
        <f>IF(SP_NORTE!M235="","*",SP_NORTE!M235)</f>
        <v>K47ZDG/ZMAK47</v>
      </c>
      <c r="M232" s="139">
        <f>IF(SP_NORTE!I235="","*",SP_NORTE!I235)</f>
        <v>73</v>
      </c>
      <c r="N232" s="144">
        <f>IF(SP_NORTE!J235="","*",SP_NORTE!J235)</f>
        <v>43.1</v>
      </c>
      <c r="O232" s="144">
        <f>IF(SP_NORTE!K235="","*",SP_NORTE!K235)</f>
        <v>52</v>
      </c>
      <c r="P232" s="143">
        <f>IF(SP_NORTE!N235="","*",SP_NORTE!N235)</f>
        <v>0.375</v>
      </c>
      <c r="Q232" s="143">
        <f>IF(SP_NORTE!O235="","*",SP_NORTE!O235)</f>
        <v>0.16666666666666666</v>
      </c>
      <c r="R232" s="145" t="str">
        <f>IF(SP_NORTE!P235="","*",CONCATENATE(SP_NORTE!P235," ",SP_NORTE!Q235))</f>
        <v>1 BINÁRIO</v>
      </c>
      <c r="S232" s="145" t="str">
        <f>IF(SP_NORTE!U235="","*",SP_NORTE!U235)</f>
        <v>Luiz Granado</v>
      </c>
      <c r="T232" s="145" t="str">
        <f>IF(SP_NORTE!V235="","*",SP_NORTE!V235)</f>
        <v xml:space="preserve">Intervalo modernização </v>
      </c>
      <c r="U232" s="136" t="str">
        <f ca="1">_xlfn.XLOOKUP(G232&amp;$U$2,BS_CONTROLE[CHAVE],BS_CONTROLE[Quantidade_11],"-")</f>
        <v>-</v>
      </c>
      <c r="V232" s="136" t="str">
        <f ca="1">_xlfn.XLOOKUP(G232&amp;$V$2,BS_CONTROLE[CHAVE],BS_CONTROLE[Quantidade_11],"-")</f>
        <v>-</v>
      </c>
      <c r="W232" s="136" t="str">
        <f ca="1">_xlfn.XLOOKUP(G232&amp;$W$2,BS_CONTROLE[CHAVE],BS_CONTROLE[Quantidade_11],"-")</f>
        <v>-</v>
      </c>
    </row>
    <row r="233" spans="1:23">
      <c r="A233" s="146" t="str">
        <f>IF(SP_NORTE!X236="","*",SP_NORTE!X236)</f>
        <v>SIM</v>
      </c>
      <c r="B233" s="146" t="str">
        <f>IF(SP_NORTE!W236="","*",SP_NORTE!W236)</f>
        <v>Contrato</v>
      </c>
      <c r="C233" s="146" t="str">
        <f>IF(SP_NORTE!Y236="","*",SP_NORTE!Y236)</f>
        <v>*</v>
      </c>
      <c r="D233" s="138" t="str">
        <f>IF(SP_NORTE!R236="","*",SP_NORTE!R236)</f>
        <v>SP NORTE</v>
      </c>
      <c r="E233" s="138" t="str">
        <f>IF(SP_NORTE!S236="","*",SP_NORTE!S236)</f>
        <v>ZCZ-ZTI</v>
      </c>
      <c r="F233" s="145">
        <f>IF(SP_NORTE!B236="","*",SP_NORTE!B236)</f>
        <v>46070</v>
      </c>
      <c r="G233" s="145" t="str">
        <f>IF(SP_NORTE!D236="","*",SP_NORTE!D236)</f>
        <v>V40</v>
      </c>
      <c r="H233" s="145" t="str">
        <f>IF(SP_NORTE!E236="","*",SP_NORTE!E236)</f>
        <v>MODERNIZAÇÃO - SOCADORA</v>
      </c>
      <c r="I233" s="145" t="str">
        <f>IF(SP_NORTE!G236="","*",SP_NORTE!G236)</f>
        <v>K58K592</v>
      </c>
      <c r="J233" s="145" t="str">
        <f>IF(SP_NORTE!H236="","*",SP_NORTE!H236)</f>
        <v>K58K592</v>
      </c>
      <c r="K233" s="138" t="str">
        <f>IF(SP_NORTE!L236="","*",SP_NORTE!L236)</f>
        <v>ZMA-ZDG</v>
      </c>
      <c r="L233" s="138" t="str">
        <f>IF(SP_NORTE!M236="","*",SP_NORTE!M236)</f>
        <v>K47ZDG/ZMAK47</v>
      </c>
      <c r="M233" s="139">
        <f>IF(SP_NORTE!I236="","*",SP_NORTE!I236)</f>
        <v>73</v>
      </c>
      <c r="N233" s="144">
        <f>IF(SP_NORTE!J236="","*",SP_NORTE!J236)</f>
        <v>43.1</v>
      </c>
      <c r="O233" s="144">
        <f>IF(SP_NORTE!K236="","*",SP_NORTE!K236)</f>
        <v>52</v>
      </c>
      <c r="P233" s="143">
        <f>IF(SP_NORTE!N236="","*",SP_NORTE!N236)</f>
        <v>0.33333333333333331</v>
      </c>
      <c r="Q233" s="143">
        <f>IF(SP_NORTE!O236="","*",SP_NORTE!O236)</f>
        <v>6.9444444444444447E-4</v>
      </c>
      <c r="R233" s="145" t="str">
        <f>IF(SP_NORTE!P236="","*",CONCATENATE(SP_NORTE!P236," ",SP_NORTE!Q236))</f>
        <v>896 M</v>
      </c>
      <c r="S233" s="145" t="str">
        <f>IF(SP_NORTE!U236="","*",SP_NORTE!U236)</f>
        <v>Luiz Granado</v>
      </c>
      <c r="T233" s="145" t="str">
        <f>IF(SP_NORTE!V236="","*",SP_NORTE!V236)</f>
        <v>Socaria mecanizada</v>
      </c>
      <c r="U233" s="136">
        <f ca="1">_xlfn.XLOOKUP(G233&amp;$U$2,BS_CONTROLE[CHAVE],BS_CONTROLE[Quantidade_11],"-")</f>
        <v>0</v>
      </c>
      <c r="V233" s="136">
        <f ca="1">_xlfn.XLOOKUP(G233&amp;$V$2,BS_CONTROLE[CHAVE],BS_CONTROLE[Quantidade_11],"-")</f>
        <v>1070</v>
      </c>
      <c r="W233" s="136">
        <f ca="1">_xlfn.XLOOKUP(G233&amp;$W$2,BS_CONTROLE[CHAVE],BS_CONTROLE[Quantidade_11],"-")</f>
        <v>0</v>
      </c>
    </row>
    <row r="234" spans="1:23" hidden="1">
      <c r="A234" s="146" t="str">
        <f>IF(SP_NORTE!X237="","*",SP_NORTE!X237)</f>
        <v>SIM</v>
      </c>
      <c r="B234" s="146" t="str">
        <f>IF(SP_NORTE!W237="","*",SP_NORTE!W237)</f>
        <v>Contrato</v>
      </c>
      <c r="C234" s="146" t="str">
        <f>IF(SP_NORTE!Y237="","*",SP_NORTE!Y237)</f>
        <v>*</v>
      </c>
      <c r="D234" s="138" t="str">
        <f>IF(SP_NORTE!R237="","*",SP_NORTE!R237)</f>
        <v>SP NORTE</v>
      </c>
      <c r="E234" s="138" t="str">
        <f>IF(SP_NORTE!S237="","*",SP_NORTE!S237)</f>
        <v>ZCZ-ZTI</v>
      </c>
      <c r="F234" s="145">
        <f>IF(SP_NORTE!B237="","*",SP_NORTE!B237)</f>
        <v>46070</v>
      </c>
      <c r="G234" s="145" t="str">
        <f>IF(SP_NORTE!D237="","*",SP_NORTE!D237)</f>
        <v>MAURO TP-868)</v>
      </c>
      <c r="H234" s="145" t="str">
        <f>IF(SP_NORTE!E237="","*",SP_NORTE!E237)</f>
        <v>MODERNIZAÇÃO - SOLDA</v>
      </c>
      <c r="I234" s="145" t="str">
        <f>IF(SP_NORTE!G237="","*",SP_NORTE!G237)</f>
        <v>-</v>
      </c>
      <c r="J234" s="145" t="str">
        <f>IF(SP_NORTE!H237="","*",SP_NORTE!H237)</f>
        <v>-</v>
      </c>
      <c r="K234" s="138" t="str">
        <f>IF(SP_NORTE!L237="","*",SP_NORTE!L237)</f>
        <v>ZMA-ZDG</v>
      </c>
      <c r="L234" s="138" t="str">
        <f>IF(SP_NORTE!M237="","*",SP_NORTE!M237)</f>
        <v>ZMAK47</v>
      </c>
      <c r="M234" s="139">
        <f>IF(SP_NORTE!I237="","*",SP_NORTE!I237)</f>
        <v>73</v>
      </c>
      <c r="N234" s="144">
        <f>IF(SP_NORTE!J237="","*",SP_NORTE!J237)</f>
        <v>45.249000000000002</v>
      </c>
      <c r="O234" s="144" t="str">
        <f>IF(SP_NORTE!K237="","*",SP_NORTE!K237)</f>
        <v>-</v>
      </c>
      <c r="P234" s="143">
        <f>IF(SP_NORTE!N237="","*",SP_NORTE!N237)</f>
        <v>0.375</v>
      </c>
      <c r="Q234" s="143">
        <f>IF(SP_NORTE!O237="","*",SP_NORTE!O237)</f>
        <v>6.9444444444444447E-4</v>
      </c>
      <c r="R234" s="145" t="str">
        <f>IF(SP_NORTE!P237="","*",CONCATENATE(SP_NORTE!P237," ",SP_NORTE!Q237))</f>
        <v>2 Nº DE SOLDA</v>
      </c>
      <c r="S234" s="145" t="str">
        <f>IF(SP_NORTE!U237="","*",SP_NORTE!U237)</f>
        <v xml:space="preserve">Mauro   </v>
      </c>
      <c r="T234" s="145" t="str">
        <f>IF(SP_NORTE!V237="","*",SP_NORTE!V237)</f>
        <v>Execução de solda - Condicionado à temperatura</v>
      </c>
      <c r="U234" s="136">
        <f ca="1">_xlfn.XLOOKUP(G234&amp;$U$2,BS_CONTROLE[CHAVE],BS_CONTROLE[Quantidade_11],"-")</f>
        <v>0</v>
      </c>
      <c r="V234" s="136" t="str">
        <f ca="1">_xlfn.XLOOKUP(G234&amp;$V$2,BS_CONTROLE[CHAVE],BS_CONTROLE[Quantidade_11],"-")</f>
        <v>-</v>
      </c>
      <c r="W234" s="136">
        <f ca="1">_xlfn.XLOOKUP(G234&amp;$W$2,BS_CONTROLE[CHAVE],BS_CONTROLE[Quantidade_11],"-")</f>
        <v>0</v>
      </c>
    </row>
    <row r="235" spans="1:23" hidden="1">
      <c r="A235" s="146" t="str">
        <f>IF(SP_NORTE!X238="","*",SP_NORTE!X238)</f>
        <v>SIM</v>
      </c>
      <c r="B235" s="146" t="str">
        <f>IF(SP_NORTE!W238="","*",SP_NORTE!W238)</f>
        <v>Extra</v>
      </c>
      <c r="C235" s="146" t="str">
        <f>IF(SP_NORTE!Y238="","*",SP_NORTE!Y238)</f>
        <v>*</v>
      </c>
      <c r="D235" s="138" t="str">
        <f>IF(SP_NORTE!R238="","*",SP_NORTE!R238)</f>
        <v>SP NORTE</v>
      </c>
      <c r="E235" s="138" t="str">
        <f>IF(SP_NORTE!S238="","*",SP_NORTE!S238)</f>
        <v>ZCZ-ZTI</v>
      </c>
      <c r="F235" s="145">
        <f>IF(SP_NORTE!B238="","*",SP_NORTE!B238)</f>
        <v>46070</v>
      </c>
      <c r="G235" s="145" t="str">
        <f>IF(SP_NORTE!D238="","*",SP_NORTE!D238)</f>
        <v>IGOR (TF-660)</v>
      </c>
      <c r="H235" s="145" t="str">
        <f>IF(SP_NORTE!E238="","*",SP_NORTE!E238)</f>
        <v>MODERNIZAÇÃO - SOLDA</v>
      </c>
      <c r="I235" s="145" t="str">
        <f>IF(SP_NORTE!G238="","*",SP_NORTE!G238)</f>
        <v>-</v>
      </c>
      <c r="J235" s="145" t="str">
        <f>IF(SP_NORTE!H238="","*",SP_NORTE!H238)</f>
        <v>-</v>
      </c>
      <c r="K235" s="138" t="str">
        <f>IF(SP_NORTE!L238="","*",SP_NORTE!L238)</f>
        <v>ZDG-ZTN</v>
      </c>
      <c r="L235" s="138" t="str">
        <f>IF(SP_NORTE!M238="","*",SP_NORTE!M238)</f>
        <v>K62ZTN</v>
      </c>
      <c r="M235" s="139">
        <f>IF(SP_NORTE!I238="","*",SP_NORTE!I238)</f>
        <v>73</v>
      </c>
      <c r="N235" s="144">
        <f>IF(SP_NORTE!J238="","*",SP_NORTE!J238)</f>
        <v>65.2</v>
      </c>
      <c r="O235" s="144" t="str">
        <f>IF(SP_NORTE!K238="","*",SP_NORTE!K238)</f>
        <v>-</v>
      </c>
      <c r="P235" s="143">
        <f>IF(SP_NORTE!N238="","*",SP_NORTE!N238)</f>
        <v>0.375</v>
      </c>
      <c r="Q235" s="143">
        <f>IF(SP_NORTE!O238="","*",SP_NORTE!O238)</f>
        <v>8.3333333333333329E-2</v>
      </c>
      <c r="R235" s="145" t="str">
        <f>IF(SP_NORTE!P238="","*",CONCATENATE(SP_NORTE!P238," ",SP_NORTE!Q238))</f>
        <v>1 Nº DE SOLDA</v>
      </c>
      <c r="S235" s="145" t="str">
        <f>IF(SP_NORTE!U238="","*",SP_NORTE!U238)</f>
        <v>Igor</v>
      </c>
      <c r="T235" s="145" t="str">
        <f>IF(SP_NORTE!V238="","*",SP_NORTE!V238)</f>
        <v>Execução de solda - Condicionado à temperatura</v>
      </c>
      <c r="U235" s="136" t="str">
        <f ca="1">_xlfn.XLOOKUP(G235&amp;$U$2,BS_CONTROLE[CHAVE],BS_CONTROLE[Quantidade_11],"-")</f>
        <v>-</v>
      </c>
      <c r="V235" s="136" t="str">
        <f ca="1">_xlfn.XLOOKUP(G235&amp;$V$2,BS_CONTROLE[CHAVE],BS_CONTROLE[Quantidade_11],"-")</f>
        <v>-</v>
      </c>
      <c r="W235" s="136" t="str">
        <f ca="1">_xlfn.XLOOKUP(G235&amp;$W$2,BS_CONTROLE[CHAVE],BS_CONTROLE[Quantidade_11],"-")</f>
        <v>-</v>
      </c>
    </row>
    <row r="236" spans="1:23" hidden="1">
      <c r="A236" s="146" t="str">
        <f>IF(SP_NORTE!X239="","*",SP_NORTE!X239)</f>
        <v>*</v>
      </c>
      <c r="B236" s="146" t="str">
        <f>IF(SP_NORTE!W239="","*",SP_NORTE!W239)</f>
        <v>Extra</v>
      </c>
      <c r="C236" s="146" t="str">
        <f>IF(SP_NORTE!Y239="","*",SP_NORTE!Y239)</f>
        <v>*</v>
      </c>
      <c r="D236" s="138" t="str">
        <f>IF(SP_NORTE!R239="","*",SP_NORTE!R239)</f>
        <v>SP NORTE</v>
      </c>
      <c r="E236" s="138" t="str">
        <f>IF(SP_NORTE!S239="","*",SP_NORTE!S239)</f>
        <v>ZCZ-ZTI</v>
      </c>
      <c r="F236" s="145">
        <f>IF(SP_NORTE!B239="","*",SP_NORTE!B239)</f>
        <v>46070</v>
      </c>
      <c r="G236" s="145" t="str">
        <f>IF(SP_NORTE!D239="","*",SP_NORTE!D239)</f>
        <v>V95</v>
      </c>
      <c r="H236" s="145" t="str">
        <f>IF(SP_NORTE!E239="","*",SP_NORTE!E239)</f>
        <v>DESLOCAMENTO</v>
      </c>
      <c r="I236" s="145" t="str">
        <f>IF(SP_NORTE!G239="","*",SP_NORTE!G239)</f>
        <v>ZMA</v>
      </c>
      <c r="J236" s="145" t="str">
        <f>IF(SP_NORTE!H239="","*",SP_NORTE!H239)</f>
        <v>ZRX</v>
      </c>
      <c r="K236" s="138" t="str">
        <f>IF(SP_NORTE!L239="","*",SP_NORTE!L239)</f>
        <v>ZMA-ZRX</v>
      </c>
      <c r="L236" s="138" t="str">
        <f>IF(SP_NORTE!M239="","*",SP_NORTE!M239)</f>
        <v>ZMAZRX</v>
      </c>
      <c r="M236" s="139">
        <f>IF(SP_NORTE!I239="","*",SP_NORTE!I239)</f>
        <v>73</v>
      </c>
      <c r="N236" s="144">
        <f>IF(SP_NORTE!J239="","*",SP_NORTE!J239)</f>
        <v>42</v>
      </c>
      <c r="O236" s="144" t="str">
        <f>IF(SP_NORTE!K239="","*",SP_NORTE!K239)</f>
        <v>*</v>
      </c>
      <c r="P236" s="143">
        <f>IF(SP_NORTE!N239="","*",SP_NORTE!N239)</f>
        <v>0.41666666666666669</v>
      </c>
      <c r="Q236" s="143">
        <f>IF(SP_NORTE!O239="","*",SP_NORTE!O239)</f>
        <v>4.1666666666666664E-2</v>
      </c>
      <c r="R236" s="145" t="str">
        <f>IF(SP_NORTE!P239="","*",CONCATENATE(SP_NORTE!P239," ",SP_NORTE!Q239))</f>
        <v>1 BINÁRIO</v>
      </c>
      <c r="S236" s="145" t="str">
        <f>IF(SP_NORTE!U239="","*",SP_NORTE!U239)</f>
        <v xml:space="preserve">Guilherme </v>
      </c>
      <c r="T236" s="145" t="str">
        <f>IF(SP_NORTE!V239="","*",SP_NORTE!V239)</f>
        <v>Deslocamento para ZRX</v>
      </c>
      <c r="U236" s="136" t="str">
        <f ca="1">_xlfn.XLOOKUP(G236&amp;$U$2,BS_CONTROLE[CHAVE],BS_CONTROLE[Quantidade_11],"-")</f>
        <v>-</v>
      </c>
      <c r="V236" s="136" t="str">
        <f ca="1">_xlfn.XLOOKUP(G236&amp;$V$2,BS_CONTROLE[CHAVE],BS_CONTROLE[Quantidade_11],"-")</f>
        <v>-</v>
      </c>
      <c r="W236" s="136" t="str">
        <f ca="1">_xlfn.XLOOKUP(G236&amp;$W$2,BS_CONTROLE[CHAVE],BS_CONTROLE[Quantidade_11],"-")</f>
        <v>-</v>
      </c>
    </row>
    <row r="237" spans="1:23" hidden="1">
      <c r="A237" s="146" t="str">
        <f>IF(SP_NORTE!X240="","*",SP_NORTE!X240)</f>
        <v>*</v>
      </c>
      <c r="B237" s="146" t="str">
        <f>IF(SP_NORTE!W240="","*",SP_NORTE!W240)</f>
        <v>*</v>
      </c>
      <c r="C237" s="146" t="str">
        <f>IF(SP_NORTE!Y240="","*",SP_NORTE!Y240)</f>
        <v>*</v>
      </c>
      <c r="D237" s="138" t="str">
        <f>IF(SP_NORTE!R240="","*",SP_NORTE!R240)</f>
        <v>-</v>
      </c>
      <c r="E237" s="138" t="str">
        <f>IF(SP_NORTE!S240="","*",SP_NORTE!S240)</f>
        <v>-</v>
      </c>
      <c r="F237" s="145" t="str">
        <f>IF(SP_NORTE!B240="","*",SP_NORTE!B240)</f>
        <v>*</v>
      </c>
      <c r="G237" s="145" t="str">
        <f>IF(SP_NORTE!D240="","*",SP_NORTE!D240)</f>
        <v>*</v>
      </c>
      <c r="H237" s="145" t="str">
        <f>IF(SP_NORTE!E240="","*",SP_NORTE!E240)</f>
        <v>*</v>
      </c>
      <c r="I237" s="145" t="str">
        <f>IF(SP_NORTE!G240="","*",SP_NORTE!G240)</f>
        <v>*</v>
      </c>
      <c r="J237" s="145" t="str">
        <f>IF(SP_NORTE!H240="","*",SP_NORTE!H240)</f>
        <v>*</v>
      </c>
      <c r="K237" s="138" t="str">
        <f>IF(SP_NORTE!L240="","*",SP_NORTE!L240)</f>
        <v>-</v>
      </c>
      <c r="L237" s="138" t="str">
        <f>IF(SP_NORTE!M240="","*",SP_NORTE!M240)</f>
        <v>-</v>
      </c>
      <c r="M237" s="139" t="str">
        <f>IF(SP_NORTE!I240="","*",SP_NORTE!I240)</f>
        <v>*</v>
      </c>
      <c r="N237" s="144" t="str">
        <f>IF(SP_NORTE!J240="","*",SP_NORTE!J240)</f>
        <v>*</v>
      </c>
      <c r="O237" s="144" t="str">
        <f>IF(SP_NORTE!K240="","*",SP_NORTE!K240)</f>
        <v>*</v>
      </c>
      <c r="P237" s="143" t="str">
        <f>IF(SP_NORTE!N240="","*",SP_NORTE!N240)</f>
        <v>*</v>
      </c>
      <c r="Q237" s="143" t="str">
        <f>IF(SP_NORTE!O240="","*",SP_NORTE!O240)</f>
        <v>*</v>
      </c>
      <c r="R237" s="145" t="str">
        <f>IF(SP_NORTE!P240="","*",CONCATENATE(SP_NORTE!P240," ",SP_NORTE!Q240))</f>
        <v>*</v>
      </c>
      <c r="S237" s="145" t="str">
        <f>IF(SP_NORTE!U240="","*",SP_NORTE!U240)</f>
        <v>*</v>
      </c>
      <c r="T237" s="145" t="str">
        <f>IF(SP_NORTE!V240="","*",SP_NORTE!V240)</f>
        <v>*</v>
      </c>
      <c r="U237" s="136" t="str">
        <f ca="1">_xlfn.XLOOKUP(G237&amp;$U$2,BS_CONTROLE[CHAVE],BS_CONTROLE[Quantidade_11],"-")</f>
        <v>-</v>
      </c>
      <c r="V237" s="136" t="str">
        <f ca="1">_xlfn.XLOOKUP(G237&amp;$V$2,BS_CONTROLE[CHAVE],BS_CONTROLE[Quantidade_11],"-")</f>
        <v>-</v>
      </c>
      <c r="W237" s="136" t="str">
        <f ca="1">_xlfn.XLOOKUP(G237&amp;$W$2,BS_CONTROLE[CHAVE],BS_CONTROLE[Quantidade_11],"-")</f>
        <v>-</v>
      </c>
    </row>
    <row r="238" spans="1:23" hidden="1">
      <c r="A238" s="146" t="str">
        <f>IF(SP_NORTE!X241="","*",SP_NORTE!X241)</f>
        <v>OPORTUNIDADE</v>
      </c>
      <c r="B238" s="146" t="str">
        <f>IF(SP_NORTE!W241="","*",SP_NORTE!W241)</f>
        <v>Oportunidade</v>
      </c>
      <c r="C238" s="146" t="str">
        <f>IF(SP_NORTE!Y241="","*",SP_NORTE!Y241)</f>
        <v>*</v>
      </c>
      <c r="D238" s="138" t="str">
        <f>IF(SP_NORTE!R241="","*",SP_NORTE!R241)</f>
        <v>SP NORTE</v>
      </c>
      <c r="E238" s="138" t="str">
        <f>IF(SP_NORTE!S241="","*",SP_NORTE!S241)</f>
        <v>ZCZ-ZTI</v>
      </c>
      <c r="F238" s="145">
        <f>IF(SP_NORTE!B241="","*",SP_NORTE!B241)</f>
        <v>46070</v>
      </c>
      <c r="G238" s="145" t="str">
        <f>IF(SP_NORTE!D241="","*",SP_NORTE!D241)</f>
        <v>ANTONIO (TF-681)</v>
      </c>
      <c r="H238" s="145" t="str">
        <f>IF(SP_NORTE!E241="","*",SP_NORTE!E241)</f>
        <v>PDM - SOLDA</v>
      </c>
      <c r="I238" s="145" t="str">
        <f>IF(SP_NORTE!G241="","*",SP_NORTE!G241)</f>
        <v>-</v>
      </c>
      <c r="J238" s="145" t="str">
        <f>IF(SP_NORTE!H241="","*",SP_NORTE!H241)</f>
        <v>-</v>
      </c>
      <c r="K238" s="138" t="str">
        <f>IF(SP_NORTE!L241="","*",SP_NORTE!L241)</f>
        <v>ZZR-ZDZ</v>
      </c>
      <c r="L238" s="138" t="str">
        <f>IF(SP_NORTE!M241="","*",SP_NORTE!M241)</f>
        <v>K18ZDZ</v>
      </c>
      <c r="M238" s="139">
        <f>IF(SP_NORTE!I241="","*",SP_NORTE!I241)</f>
        <v>73</v>
      </c>
      <c r="N238" s="144">
        <f>IF(SP_NORTE!J241="","*",SP_NORTE!J241)</f>
        <v>22.7</v>
      </c>
      <c r="O238" s="144" t="str">
        <f>IF(SP_NORTE!K241="","*",SP_NORTE!K241)</f>
        <v>-</v>
      </c>
      <c r="P238" s="143">
        <f>IF(SP_NORTE!N241="","*",SP_NORTE!N241)</f>
        <v>0.375</v>
      </c>
      <c r="Q238" s="143">
        <f>IF(SP_NORTE!O241="","*",SP_NORTE!O241)</f>
        <v>6.25E-2</v>
      </c>
      <c r="R238" s="145" t="str">
        <f>IF(SP_NORTE!P241="","*",CONCATENATE(SP_NORTE!P241," ",SP_NORTE!Q241))</f>
        <v>1 Nº DE SOLDA</v>
      </c>
      <c r="S238" s="145" t="str">
        <f>IF(SP_NORTE!U241="","*",SP_NORTE!U241)</f>
        <v>Antonio</v>
      </c>
      <c r="T238" s="145" t="str">
        <f>IF(SP_NORTE!V241="","*",SP_NORTE!V241)</f>
        <v>Execução de solda - Condicionado à temperatura</v>
      </c>
      <c r="U238" s="136">
        <f ca="1">_xlfn.XLOOKUP(G238&amp;$U$2,BS_CONTROLE[CHAVE],BS_CONTROLE[Quantidade_11],"-")</f>
        <v>0</v>
      </c>
      <c r="V238" s="136" t="str">
        <f ca="1">_xlfn.XLOOKUP(G238&amp;$V$2,BS_CONTROLE[CHAVE],BS_CONTROLE[Quantidade_11],"-")</f>
        <v>-</v>
      </c>
      <c r="W238" s="136">
        <f ca="1">_xlfn.XLOOKUP(G238&amp;$W$2,BS_CONTROLE[CHAVE],BS_CONTROLE[Quantidade_11],"-")</f>
        <v>0</v>
      </c>
    </row>
    <row r="239" spans="1:23" hidden="1">
      <c r="A239" s="146" t="str">
        <f>IF(SP_NORTE!X242="","*",SP_NORTE!X242)</f>
        <v>*</v>
      </c>
      <c r="B239" s="146" t="str">
        <f>IF(SP_NORTE!W242="","*",SP_NORTE!W242)</f>
        <v>*</v>
      </c>
      <c r="C239" s="146" t="str">
        <f>IF(SP_NORTE!Y242="","*",SP_NORTE!Y242)</f>
        <v>*</v>
      </c>
      <c r="D239" s="138" t="str">
        <f>IF(SP_NORTE!R242="","*",SP_NORTE!R242)</f>
        <v>-</v>
      </c>
      <c r="E239" s="138" t="str">
        <f>IF(SP_NORTE!S242="","*",SP_NORTE!S242)</f>
        <v>-</v>
      </c>
      <c r="F239" s="145" t="str">
        <f>IF(SP_NORTE!B242="","*",SP_NORTE!B242)</f>
        <v>*</v>
      </c>
      <c r="G239" s="145" t="str">
        <f>IF(SP_NORTE!D242="","*",SP_NORTE!D242)</f>
        <v>*</v>
      </c>
      <c r="H239" s="145" t="str">
        <f>IF(SP_NORTE!E242="","*",SP_NORTE!E242)</f>
        <v>*</v>
      </c>
      <c r="I239" s="145" t="str">
        <f>IF(SP_NORTE!G242="","*",SP_NORTE!G242)</f>
        <v>*</v>
      </c>
      <c r="J239" s="145" t="str">
        <f>IF(SP_NORTE!H242="","*",SP_NORTE!H242)</f>
        <v>*</v>
      </c>
      <c r="K239" s="138" t="str">
        <f>IF(SP_NORTE!L242="","*",SP_NORTE!L242)</f>
        <v>-</v>
      </c>
      <c r="L239" s="138" t="str">
        <f>IF(SP_NORTE!M242="","*",SP_NORTE!M242)</f>
        <v>-</v>
      </c>
      <c r="M239" s="139" t="str">
        <f>IF(SP_NORTE!I242="","*",SP_NORTE!I242)</f>
        <v>*</v>
      </c>
      <c r="N239" s="144" t="str">
        <f>IF(SP_NORTE!J242="","*",SP_NORTE!J242)</f>
        <v>*</v>
      </c>
      <c r="O239" s="144" t="str">
        <f>IF(SP_NORTE!K242="","*",SP_NORTE!K242)</f>
        <v>*</v>
      </c>
      <c r="P239" s="143" t="str">
        <f>IF(SP_NORTE!N242="","*",SP_NORTE!N242)</f>
        <v>*</v>
      </c>
      <c r="Q239" s="143" t="str">
        <f>IF(SP_NORTE!O242="","*",SP_NORTE!O242)</f>
        <v>*</v>
      </c>
      <c r="R239" s="145" t="str">
        <f>IF(SP_NORTE!P242="","*",CONCATENATE(SP_NORTE!P242," ",SP_NORTE!Q242))</f>
        <v>*</v>
      </c>
      <c r="S239" s="145" t="str">
        <f>IF(SP_NORTE!U242="","*",SP_NORTE!U242)</f>
        <v>*</v>
      </c>
      <c r="T239" s="145" t="str">
        <f>IF(SP_NORTE!V242="","*",SP_NORTE!V242)</f>
        <v>*</v>
      </c>
      <c r="U239" s="136" t="str">
        <f ca="1">_xlfn.XLOOKUP(G239&amp;$U$2,BS_CONTROLE[CHAVE],BS_CONTROLE[Quantidade_11],"-")</f>
        <v>-</v>
      </c>
      <c r="V239" s="136" t="str">
        <f ca="1">_xlfn.XLOOKUP(G239&amp;$V$2,BS_CONTROLE[CHAVE],BS_CONTROLE[Quantidade_11],"-")</f>
        <v>-</v>
      </c>
      <c r="W239" s="136" t="str">
        <f ca="1">_xlfn.XLOOKUP(G239&amp;$W$2,BS_CONTROLE[CHAVE],BS_CONTROLE[Quantidade_11],"-")</f>
        <v>-</v>
      </c>
    </row>
    <row r="240" spans="1:23" hidden="1">
      <c r="A240" s="146" t="str">
        <f>IF(SP_NORTE!X243="","*",SP_NORTE!X243)</f>
        <v>*</v>
      </c>
      <c r="B240" s="146" t="str">
        <f>IF(SP_NORTE!W243="","*",SP_NORTE!W243)</f>
        <v>*</v>
      </c>
      <c r="C240" s="146" t="str">
        <f>IF(SP_NORTE!Y243="","*",SP_NORTE!Y243)</f>
        <v>*</v>
      </c>
      <c r="D240" s="138" t="str">
        <f>IF(SP_NORTE!R243="","*",SP_NORTE!R243)</f>
        <v>-</v>
      </c>
      <c r="E240" s="138" t="str">
        <f>IF(SP_NORTE!S243="","*",SP_NORTE!S243)</f>
        <v>-</v>
      </c>
      <c r="F240" s="145" t="str">
        <f>IF(SP_NORTE!B243="","*",SP_NORTE!B243)</f>
        <v>*</v>
      </c>
      <c r="G240" s="145" t="str">
        <f>IF(SP_NORTE!D243="","*",SP_NORTE!D243)</f>
        <v>*</v>
      </c>
      <c r="H240" s="145" t="str">
        <f>IF(SP_NORTE!E243="","*",SP_NORTE!E243)</f>
        <v>*</v>
      </c>
      <c r="I240" s="145" t="str">
        <f>IF(SP_NORTE!G243="","*",SP_NORTE!G243)</f>
        <v>*</v>
      </c>
      <c r="J240" s="145" t="str">
        <f>IF(SP_NORTE!H243="","*",SP_NORTE!H243)</f>
        <v>*</v>
      </c>
      <c r="K240" s="138" t="str">
        <f>IF(SP_NORTE!L243="","*",SP_NORTE!L243)</f>
        <v>-</v>
      </c>
      <c r="L240" s="138" t="str">
        <f>IF(SP_NORTE!M243="","*",SP_NORTE!M243)</f>
        <v>-</v>
      </c>
      <c r="M240" s="139" t="str">
        <f>IF(SP_NORTE!I243="","*",SP_NORTE!I243)</f>
        <v>*</v>
      </c>
      <c r="N240" s="144" t="str">
        <f>IF(SP_NORTE!J243="","*",SP_NORTE!J243)</f>
        <v>*</v>
      </c>
      <c r="O240" s="144" t="str">
        <f>IF(SP_NORTE!K243="","*",SP_NORTE!K243)</f>
        <v>*</v>
      </c>
      <c r="P240" s="143" t="str">
        <f>IF(SP_NORTE!N243="","*",SP_NORTE!N243)</f>
        <v>*</v>
      </c>
      <c r="Q240" s="143" t="str">
        <f>IF(SP_NORTE!O243="","*",SP_NORTE!O243)</f>
        <v>*</v>
      </c>
      <c r="R240" s="145" t="str">
        <f>IF(SP_NORTE!P243="","*",CONCATENATE(SP_NORTE!P243," ",SP_NORTE!Q243))</f>
        <v>*</v>
      </c>
      <c r="S240" s="145" t="str">
        <f>IF(SP_NORTE!U243="","*",SP_NORTE!U243)</f>
        <v>*</v>
      </c>
      <c r="T240" s="145" t="str">
        <f>IF(SP_NORTE!V243="","*",SP_NORTE!V243)</f>
        <v>*</v>
      </c>
      <c r="U240" s="136" t="str">
        <f ca="1">_xlfn.XLOOKUP(G240&amp;$U$2,BS_CONTROLE[CHAVE],BS_CONTROLE[Quantidade_11],"-")</f>
        <v>-</v>
      </c>
      <c r="V240" s="136" t="str">
        <f ca="1">_xlfn.XLOOKUP(G240&amp;$V$2,BS_CONTROLE[CHAVE],BS_CONTROLE[Quantidade_11],"-")</f>
        <v>-</v>
      </c>
      <c r="W240" s="136" t="str">
        <f ca="1">_xlfn.XLOOKUP(G240&amp;$W$2,BS_CONTROLE[CHAVE],BS_CONTROLE[Quantidade_11],"-")</f>
        <v>-</v>
      </c>
    </row>
    <row r="241" spans="1:23" hidden="1">
      <c r="A241" s="146" t="str">
        <f>IF(SP_NORTE!X244="","*",SP_NORTE!X244)</f>
        <v>OPORTUNIDADE</v>
      </c>
      <c r="B241" s="146" t="str">
        <f>IF(SP_NORTE!W244="","*",SP_NORTE!W244)</f>
        <v>Oportunidade</v>
      </c>
      <c r="C241" s="146" t="str">
        <f>IF(SP_NORTE!Y244="","*",SP_NORTE!Y244)</f>
        <v>*</v>
      </c>
      <c r="D241" s="138" t="str">
        <f>IF(SP_NORTE!R244="","*",SP_NORTE!R244)</f>
        <v>SP NORTE</v>
      </c>
      <c r="E241" s="138" t="str">
        <f>IF(SP_NORTE!S244="","*",SP_NORTE!S244)</f>
        <v>ZRX-ZTI</v>
      </c>
      <c r="F241" s="145">
        <f>IF(SP_NORTE!B244="","*",SP_NORTE!B244)</f>
        <v>46070</v>
      </c>
      <c r="G241" s="145" t="str">
        <f>IF(SP_NORTE!D244="","*",SP_NORTE!D244)</f>
        <v>CARLOS (TP-722)</v>
      </c>
      <c r="H241" s="145" t="str">
        <f>IF(SP_NORTE!E244="","*",SP_NORTE!E244)</f>
        <v>PDM - SOLDA</v>
      </c>
      <c r="I241" s="145" t="str">
        <f>IF(SP_NORTE!G244="","*",SP_NORTE!G244)</f>
        <v>-</v>
      </c>
      <c r="J241" s="145" t="str">
        <f>IF(SP_NORTE!H244="","*",SP_NORTE!H244)</f>
        <v>-</v>
      </c>
      <c r="K241" s="138" t="str">
        <f>IF(SP_NORTE!L244="","*",SP_NORTE!L244)</f>
        <v>ZOX</v>
      </c>
      <c r="L241" s="138" t="str">
        <f>IF(SP_NORTE!M244="","*",SP_NORTE!M244)</f>
        <v>ZOX1</v>
      </c>
      <c r="M241" s="139">
        <f>IF(SP_NORTE!I244="","*",SP_NORTE!I244)</f>
        <v>70</v>
      </c>
      <c r="N241" s="144">
        <f>IF(SP_NORTE!J244="","*",SP_NORTE!J244)</f>
        <v>157.30000000000001</v>
      </c>
      <c r="O241" s="144" t="str">
        <f>IF(SP_NORTE!K244="","*",SP_NORTE!K244)</f>
        <v>-</v>
      </c>
      <c r="P241" s="143">
        <f>IF(SP_NORTE!N244="","*",SP_NORTE!N244)</f>
        <v>0.375</v>
      </c>
      <c r="Q241" s="143">
        <f>IF(SP_NORTE!O244="","*",SP_NORTE!O244)</f>
        <v>6.25E-2</v>
      </c>
      <c r="R241" s="145" t="str">
        <f>IF(SP_NORTE!P244="","*",CONCATENATE(SP_NORTE!P244," ",SP_NORTE!Q244))</f>
        <v>1 Nº DE SOLDA</v>
      </c>
      <c r="S241" s="145" t="str">
        <f>IF(SP_NORTE!U244="","*",SP_NORTE!U244)</f>
        <v>Carlos</v>
      </c>
      <c r="T241" s="145" t="str">
        <f>IF(SP_NORTE!V244="","*",SP_NORTE!V244)</f>
        <v>Execução de solda - Condicionado à temperatura</v>
      </c>
      <c r="U241" s="136">
        <f ca="1">_xlfn.XLOOKUP(G241&amp;$U$2,BS_CONTROLE[CHAVE],BS_CONTROLE[Quantidade_11],"-")</f>
        <v>1</v>
      </c>
      <c r="V241" s="136" t="str">
        <f ca="1">_xlfn.XLOOKUP(G241&amp;$V$2,BS_CONTROLE[CHAVE],BS_CONTROLE[Quantidade_11],"-")</f>
        <v>-</v>
      </c>
      <c r="W241" s="136" t="str">
        <f ca="1">_xlfn.XLOOKUP(G241&amp;$W$2,BS_CONTROLE[CHAVE],BS_CONTROLE[Quantidade_11],"-")</f>
        <v>-</v>
      </c>
    </row>
    <row r="242" spans="1:23">
      <c r="A242" s="146" t="str">
        <f>IF(SP_NORTE!X245="","*",SP_NORTE!X245)</f>
        <v>SIM</v>
      </c>
      <c r="B242" s="146" t="str">
        <f>IF(SP_NORTE!W245="","*",SP_NORTE!W245)</f>
        <v>Contrato</v>
      </c>
      <c r="C242" s="146" t="str">
        <f>IF(SP_NORTE!Y245="","*",SP_NORTE!Y245)</f>
        <v>*</v>
      </c>
      <c r="D242" s="138" t="str">
        <f>IF(SP_NORTE!R245="","*",SP_NORTE!R245)</f>
        <v>SP NORTE</v>
      </c>
      <c r="E242" s="138" t="str">
        <f>IF(SP_NORTE!S245="","*",SP_NORTE!S245)</f>
        <v>ZRX-ZTI</v>
      </c>
      <c r="F242" s="145">
        <f>IF(SP_NORTE!B245="","*",SP_NORTE!B245)</f>
        <v>46070</v>
      </c>
      <c r="G242" s="145" t="str">
        <f>IF(SP_NORTE!D245="","*",SP_NORTE!D245)</f>
        <v>V83</v>
      </c>
      <c r="H242" s="145" t="str">
        <f>IF(SP_NORTE!E245="","*",SP_NORTE!E245)</f>
        <v>MECANIZAÇÃO - SOCADORA</v>
      </c>
      <c r="I242" s="145" t="str">
        <f>IF(SP_NORTE!G245="","*",SP_NORTE!G245)</f>
        <v>ZIQ1752</v>
      </c>
      <c r="J242" s="145" t="str">
        <f>IF(SP_NORTE!H245="","*",SP_NORTE!H245)</f>
        <v>ZIQ1752</v>
      </c>
      <c r="K242" s="138" t="str">
        <f>IF(SP_NORTE!L245="","*",SP_NORTE!L245)</f>
        <v>ZRQ</v>
      </c>
      <c r="L242" s="138" t="str">
        <f>IF(SP_NORTE!M245="","*",SP_NORTE!M245)</f>
        <v>ZRQ1/ZRQ1381</v>
      </c>
      <c r="M242" s="139">
        <f>IF(SP_NORTE!I245="","*",SP_NORTE!I245)</f>
        <v>70</v>
      </c>
      <c r="N242" s="144">
        <f>IF(SP_NORTE!J245="","*",SP_NORTE!J245)</f>
        <v>135</v>
      </c>
      <c r="O242" s="144">
        <f>IF(SP_NORTE!K245="","*",SP_NORTE!K245)</f>
        <v>136</v>
      </c>
      <c r="P242" s="143">
        <f>IF(SP_NORTE!N245="","*",SP_NORTE!N245)</f>
        <v>0.35416666666666669</v>
      </c>
      <c r="Q242" s="143">
        <f>IF(SP_NORTE!O245="","*",SP_NORTE!O245)</f>
        <v>0.125</v>
      </c>
      <c r="R242" s="145" t="str">
        <f>IF(SP_NORTE!P245="","*",CONCATENATE(SP_NORTE!P245," ",SP_NORTE!Q245))</f>
        <v>720 M</v>
      </c>
      <c r="S242" s="145" t="str">
        <f>IF(SP_NORTE!U245="","*",SP_NORTE!U245)</f>
        <v>Antonioni</v>
      </c>
      <c r="T242" s="145" t="str">
        <f>IF(SP_NORTE!V245="","*",SP_NORTE!V245)</f>
        <v>Socaria mecanizada</v>
      </c>
      <c r="U242" s="136">
        <f ca="1">_xlfn.XLOOKUP(G242&amp;$U$2,BS_CONTROLE[CHAVE],BS_CONTROLE[Quantidade_11],"-")</f>
        <v>500</v>
      </c>
      <c r="V242" s="136">
        <f ca="1">_xlfn.XLOOKUP(G242&amp;$V$2,BS_CONTROLE[CHAVE],BS_CONTROLE[Quantidade_11],"-")</f>
        <v>800</v>
      </c>
      <c r="W242" s="136">
        <f ca="1">_xlfn.XLOOKUP(G242&amp;$W$2,BS_CONTROLE[CHAVE],BS_CONTROLE[Quantidade_11],"-")</f>
        <v>0</v>
      </c>
    </row>
    <row r="243" spans="1:23" hidden="1">
      <c r="A243" s="146" t="str">
        <f>IF(SP_NORTE!X246="","*",SP_NORTE!X246)</f>
        <v>*</v>
      </c>
      <c r="B243" s="146" t="str">
        <f>IF(SP_NORTE!W246="","*",SP_NORTE!W246)</f>
        <v>*</v>
      </c>
      <c r="C243" s="146" t="str">
        <f>IF(SP_NORTE!Y246="","*",SP_NORTE!Y246)</f>
        <v>*</v>
      </c>
      <c r="D243" s="138" t="str">
        <f>IF(SP_NORTE!R246="","*",SP_NORTE!R246)</f>
        <v>-</v>
      </c>
      <c r="E243" s="138" t="str">
        <f>IF(SP_NORTE!S246="","*",SP_NORTE!S246)</f>
        <v>-</v>
      </c>
      <c r="F243" s="145" t="str">
        <f>IF(SP_NORTE!B246="","*",SP_NORTE!B246)</f>
        <v>*</v>
      </c>
      <c r="G243" s="145" t="str">
        <f>IF(SP_NORTE!D246="","*",SP_NORTE!D246)</f>
        <v>*</v>
      </c>
      <c r="H243" s="145" t="str">
        <f>IF(SP_NORTE!E246="","*",SP_NORTE!E246)</f>
        <v>*</v>
      </c>
      <c r="I243" s="145" t="str">
        <f>IF(SP_NORTE!G246="","*",SP_NORTE!G246)</f>
        <v>*</v>
      </c>
      <c r="J243" s="145" t="str">
        <f>IF(SP_NORTE!H246="","*",SP_NORTE!H246)</f>
        <v>*</v>
      </c>
      <c r="K243" s="138" t="str">
        <f>IF(SP_NORTE!L246="","*",SP_NORTE!L246)</f>
        <v>-</v>
      </c>
      <c r="L243" s="138" t="str">
        <f>IF(SP_NORTE!M246="","*",SP_NORTE!M246)</f>
        <v>-</v>
      </c>
      <c r="M243" s="139" t="str">
        <f>IF(SP_NORTE!I246="","*",SP_NORTE!I246)</f>
        <v>*</v>
      </c>
      <c r="N243" s="144" t="str">
        <f>IF(SP_NORTE!J246="","*",SP_NORTE!J246)</f>
        <v>*</v>
      </c>
      <c r="O243" s="144" t="str">
        <f>IF(SP_NORTE!K246="","*",SP_NORTE!K246)</f>
        <v>*</v>
      </c>
      <c r="P243" s="143" t="str">
        <f>IF(SP_NORTE!N246="","*",SP_NORTE!N246)</f>
        <v>*</v>
      </c>
      <c r="Q243" s="143" t="str">
        <f>IF(SP_NORTE!O246="","*",SP_NORTE!O246)</f>
        <v>*</v>
      </c>
      <c r="R243" s="145" t="str">
        <f>IF(SP_NORTE!P246="","*",CONCATENATE(SP_NORTE!P246," ",SP_NORTE!Q246))</f>
        <v>*</v>
      </c>
      <c r="S243" s="145" t="str">
        <f>IF(SP_NORTE!U246="","*",SP_NORTE!U246)</f>
        <v>*</v>
      </c>
      <c r="T243" s="145" t="str">
        <f>IF(SP_NORTE!V246="","*",SP_NORTE!V246)</f>
        <v>*</v>
      </c>
      <c r="U243" s="136" t="str">
        <f ca="1">_xlfn.XLOOKUP(G243&amp;$U$2,BS_CONTROLE[CHAVE],BS_CONTROLE[Quantidade_11],"-")</f>
        <v>-</v>
      </c>
      <c r="V243" s="136" t="str">
        <f ca="1">_xlfn.XLOOKUP(G243&amp;$V$2,BS_CONTROLE[CHAVE],BS_CONTROLE[Quantidade_11],"-")</f>
        <v>-</v>
      </c>
      <c r="W243" s="136" t="str">
        <f ca="1">_xlfn.XLOOKUP(G243&amp;$W$2,BS_CONTROLE[CHAVE],BS_CONTROLE[Quantidade_11],"-")</f>
        <v>-</v>
      </c>
    </row>
    <row r="244" spans="1:23" hidden="1">
      <c r="A244" s="146" t="str">
        <f>IF(SP_NORTE!X247="","*",SP_NORTE!X247)</f>
        <v>*</v>
      </c>
      <c r="B244" s="146" t="str">
        <f>IF(SP_NORTE!W247="","*",SP_NORTE!W247)</f>
        <v>Oportunidade</v>
      </c>
      <c r="C244" s="146" t="str">
        <f>IF(SP_NORTE!Y247="","*",SP_NORTE!Y247)</f>
        <v>*</v>
      </c>
      <c r="D244" s="138" t="str">
        <f>IF(SP_NORTE!R247="","*",SP_NORTE!R247)</f>
        <v>SP NORTE</v>
      </c>
      <c r="E244" s="138" t="str">
        <f>IF(SP_NORTE!S247="","*",SP_NORTE!S247)</f>
        <v>TMI-ZEB</v>
      </c>
      <c r="F244" s="145">
        <f>IF(SP_NORTE!B247="","*",SP_NORTE!B247)</f>
        <v>46071</v>
      </c>
      <c r="G244" s="145" t="str">
        <f>IF(SP_NORTE!D247="","*",SP_NORTE!D247)</f>
        <v>N40</v>
      </c>
      <c r="H244" s="145" t="str">
        <f>IF(SP_NORTE!E247="","*",SP_NORTE!E247)</f>
        <v>DESLOCAMENTO</v>
      </c>
      <c r="I244" s="145" t="str">
        <f>IF(SP_NORTE!G247="","*",SP_NORTE!G247)</f>
        <v>ZJA2</v>
      </c>
      <c r="J244" s="145" t="str">
        <f>IF(SP_NORTE!H247="","*",SP_NORTE!H247)</f>
        <v>ZDP2</v>
      </c>
      <c r="K244" s="138" t="str">
        <f>IF(SP_NORTE!L247="","*",SP_NORTE!L247)</f>
        <v>ZJA-ZDP</v>
      </c>
      <c r="L244" s="138" t="str">
        <f>IF(SP_NORTE!M247="","*",SP_NORTE!M247)</f>
        <v>ZJAZDP</v>
      </c>
      <c r="M244" s="139">
        <f>IF(SP_NORTE!I247="","*",SP_NORTE!I247)</f>
        <v>73</v>
      </c>
      <c r="N244" s="144">
        <f>IF(SP_NORTE!J247="","*",SP_NORTE!J247)</f>
        <v>371</v>
      </c>
      <c r="O244" s="144" t="str">
        <f>IF(SP_NORTE!K247="","*",SP_NORTE!K247)</f>
        <v>-</v>
      </c>
      <c r="P244" s="143">
        <f>IF(SP_NORTE!N247="","*",SP_NORTE!N247)</f>
        <v>0.41666666666666669</v>
      </c>
      <c r="Q244" s="143">
        <f>IF(SP_NORTE!O247="","*",SP_NORTE!O247)</f>
        <v>4.1666666666666664E-2</v>
      </c>
      <c r="R244" s="145" t="str">
        <f>IF(SP_NORTE!P247="","*",CONCATENATE(SP_NORTE!P247," ",SP_NORTE!Q247))</f>
        <v>1 BINÁRIO</v>
      </c>
      <c r="S244" s="145" t="str">
        <f>IF(SP_NORTE!U247="","*",SP_NORTE!U247)</f>
        <v>PCM</v>
      </c>
      <c r="T244" s="145" t="str">
        <f>IF(SP_NORTE!V247="","*",SP_NORTE!V247)</f>
        <v>Deslocamento loco 9345 para E40</v>
      </c>
      <c r="U244" s="136" t="str">
        <f ca="1">_xlfn.XLOOKUP(G244&amp;$U$2,BS_CONTROLE[CHAVE],BS_CONTROLE[Quantidade_11],"-")</f>
        <v>-</v>
      </c>
      <c r="V244" s="136" t="str">
        <f ca="1">_xlfn.XLOOKUP(G244&amp;$V$2,BS_CONTROLE[CHAVE],BS_CONTROLE[Quantidade_11],"-")</f>
        <v>-</v>
      </c>
      <c r="W244" s="136" t="str">
        <f ca="1">_xlfn.XLOOKUP(G244&amp;$W$2,BS_CONTROLE[CHAVE],BS_CONTROLE[Quantidade_11],"-")</f>
        <v>-</v>
      </c>
    </row>
    <row r="245" spans="1:23" hidden="1">
      <c r="A245" s="146" t="str">
        <f>IF(SP_NORTE!X248="","*",SP_NORTE!X248)</f>
        <v>*</v>
      </c>
      <c r="B245" s="146" t="str">
        <f>IF(SP_NORTE!W248="","*",SP_NORTE!W248)</f>
        <v>*</v>
      </c>
      <c r="C245" s="146" t="str">
        <f>IF(SP_NORTE!Y248="","*",SP_NORTE!Y248)</f>
        <v>*</v>
      </c>
      <c r="D245" s="138" t="str">
        <f>IF(SP_NORTE!R248="","*",SP_NORTE!R248)</f>
        <v>-</v>
      </c>
      <c r="E245" s="138" t="str">
        <f>IF(SP_NORTE!S248="","*",SP_NORTE!S248)</f>
        <v>-</v>
      </c>
      <c r="F245" s="145" t="str">
        <f>IF(SP_NORTE!B248="","*",SP_NORTE!B248)</f>
        <v>*</v>
      </c>
      <c r="G245" s="145" t="str">
        <f>IF(SP_NORTE!D248="","*",SP_NORTE!D248)</f>
        <v>*</v>
      </c>
      <c r="H245" s="145" t="str">
        <f>IF(SP_NORTE!E248="","*",SP_NORTE!E248)</f>
        <v>*</v>
      </c>
      <c r="I245" s="145" t="str">
        <f>IF(SP_NORTE!G248="","*",SP_NORTE!G248)</f>
        <v>*</v>
      </c>
      <c r="J245" s="145" t="str">
        <f>IF(SP_NORTE!H248="","*",SP_NORTE!H248)</f>
        <v>*</v>
      </c>
      <c r="K245" s="138" t="str">
        <f>IF(SP_NORTE!L248="","*",SP_NORTE!L248)</f>
        <v>-</v>
      </c>
      <c r="L245" s="138" t="str">
        <f>IF(SP_NORTE!M248="","*",SP_NORTE!M248)</f>
        <v>-</v>
      </c>
      <c r="M245" s="139" t="str">
        <f>IF(SP_NORTE!I248="","*",SP_NORTE!I248)</f>
        <v>*</v>
      </c>
      <c r="N245" s="144" t="str">
        <f>IF(SP_NORTE!J248="","*",SP_NORTE!J248)</f>
        <v>*</v>
      </c>
      <c r="O245" s="144" t="str">
        <f>IF(SP_NORTE!K248="","*",SP_NORTE!K248)</f>
        <v>*</v>
      </c>
      <c r="P245" s="143" t="str">
        <f>IF(SP_NORTE!N248="","*",SP_NORTE!N248)</f>
        <v>*</v>
      </c>
      <c r="Q245" s="143" t="str">
        <f>IF(SP_NORTE!O248="","*",SP_NORTE!O248)</f>
        <v>*</v>
      </c>
      <c r="R245" s="145" t="str">
        <f>IF(SP_NORTE!P248="","*",CONCATENATE(SP_NORTE!P248," ",SP_NORTE!Q248))</f>
        <v>*</v>
      </c>
      <c r="S245" s="145" t="str">
        <f>IF(SP_NORTE!U248="","*",SP_NORTE!U248)</f>
        <v>*</v>
      </c>
      <c r="T245" s="145" t="str">
        <f>IF(SP_NORTE!V248="","*",SP_NORTE!V248)</f>
        <v>*</v>
      </c>
      <c r="U245" s="136" t="str">
        <f ca="1">_xlfn.XLOOKUP(G245&amp;$U$2,BS_CONTROLE[CHAVE],BS_CONTROLE[Quantidade_11],"-")</f>
        <v>-</v>
      </c>
      <c r="V245" s="136" t="str">
        <f ca="1">_xlfn.XLOOKUP(G245&amp;$V$2,BS_CONTROLE[CHAVE],BS_CONTROLE[Quantidade_11],"-")</f>
        <v>-</v>
      </c>
      <c r="W245" s="136" t="str">
        <f ca="1">_xlfn.XLOOKUP(G245&amp;$W$2,BS_CONTROLE[CHAVE],BS_CONTROLE[Quantidade_11],"-")</f>
        <v>-</v>
      </c>
    </row>
    <row r="246" spans="1:23" hidden="1">
      <c r="A246" s="146" t="str">
        <f>IF(SP_NORTE!X249="","*",SP_NORTE!X249)</f>
        <v>*</v>
      </c>
      <c r="B246" s="146" t="str">
        <f>IF(SP_NORTE!W249="","*",SP_NORTE!W249)</f>
        <v>Oportunidade</v>
      </c>
      <c r="C246" s="146" t="str">
        <f>IF(SP_NORTE!Y249="","*",SP_NORTE!Y249)</f>
        <v>*</v>
      </c>
      <c r="D246" s="138" t="str">
        <f>IF(SP_NORTE!R249="","*",SP_NORTE!R249)</f>
        <v>SP NORTE</v>
      </c>
      <c r="E246" s="138" t="str">
        <f>IF(SP_NORTE!S249="","*",SP_NORTE!S249)</f>
        <v>TMI-ZEB</v>
      </c>
      <c r="F246" s="145">
        <f>IF(SP_NORTE!B249="","*",SP_NORTE!B249)</f>
        <v>46071</v>
      </c>
      <c r="G246" s="145" t="str">
        <f>IF(SP_NORTE!D249="","*",SP_NORTE!D249)</f>
        <v>V87</v>
      </c>
      <c r="H246" s="145" t="str">
        <f>IF(SP_NORTE!E249="","*",SP_NORTE!E249)</f>
        <v>MECANIZAÇÃO - SOCADORA</v>
      </c>
      <c r="I246" s="145" t="str">
        <f>IF(SP_NORTE!G249="","*",SP_NORTE!G249)</f>
        <v>ZPD2</v>
      </c>
      <c r="J246" s="145" t="str">
        <f>IF(SP_NORTE!H249="","*",SP_NORTE!H249)</f>
        <v>ZDP2</v>
      </c>
      <c r="K246" s="138" t="str">
        <f>IF(SP_NORTE!L249="","*",SP_NORTE!L249)</f>
        <v>ZGI-ZFN</v>
      </c>
      <c r="L246" s="138" t="str">
        <f>IF(SP_NORTE!M249="","*",SP_NORTE!M249)</f>
        <v>ZGI326</v>
      </c>
      <c r="M246" s="139">
        <f>IF(SP_NORTE!I249="","*",SP_NORTE!I249)</f>
        <v>73</v>
      </c>
      <c r="N246" s="144">
        <f>IF(SP_NORTE!J249="","*",SP_NORTE!J249)</f>
        <v>325.2</v>
      </c>
      <c r="O246" s="144">
        <f>IF(SP_NORTE!K249="","*",SP_NORTE!K249)</f>
        <v>325.60000000000002</v>
      </c>
      <c r="P246" s="143">
        <f>IF(SP_NORTE!N249="","*",SP_NORTE!N249)</f>
        <v>0.35416666666666669</v>
      </c>
      <c r="Q246" s="143">
        <f>IF(SP_NORTE!O249="","*",SP_NORTE!O249)</f>
        <v>6.25E-2</v>
      </c>
      <c r="R246" s="145" t="str">
        <f>IF(SP_NORTE!P249="","*",CONCATENATE(SP_NORTE!P249," ",SP_NORTE!Q249))</f>
        <v>765 M</v>
      </c>
      <c r="S246" s="145" t="str">
        <f>IF(SP_NORTE!U249="","*",SP_NORTE!U249)</f>
        <v>Antonioni</v>
      </c>
      <c r="T246" s="145" t="str">
        <f>IF(SP_NORTE!V249="","*",SP_NORTE!V249)</f>
        <v>Socaria mecanizada</v>
      </c>
      <c r="U246" s="136">
        <f ca="1">_xlfn.XLOOKUP(G246&amp;$U$2,BS_CONTROLE[CHAVE],BS_CONTROLE[Quantidade_11],"-")</f>
        <v>0</v>
      </c>
      <c r="V246" s="136">
        <f ca="1">_xlfn.XLOOKUP(G246&amp;$V$2,BS_CONTROLE[CHAVE],BS_CONTROLE[Quantidade_11],"-")</f>
        <v>680</v>
      </c>
      <c r="W246" s="136">
        <f ca="1">_xlfn.XLOOKUP(G246&amp;$W$2,BS_CONTROLE[CHAVE],BS_CONTROLE[Quantidade_11],"-")</f>
        <v>0</v>
      </c>
    </row>
    <row r="247" spans="1:23" hidden="1">
      <c r="A247" s="146" t="str">
        <f>IF(SP_NORTE!X250="","*",SP_NORTE!X250)</f>
        <v>*</v>
      </c>
      <c r="B247" s="146" t="str">
        <f>IF(SP_NORTE!W250="","*",SP_NORTE!W250)</f>
        <v>*</v>
      </c>
      <c r="C247" s="146" t="str">
        <f>IF(SP_NORTE!Y250="","*",SP_NORTE!Y250)</f>
        <v>*</v>
      </c>
      <c r="D247" s="138" t="str">
        <f>IF(SP_NORTE!R250="","*",SP_NORTE!R250)</f>
        <v>-</v>
      </c>
      <c r="E247" s="138" t="str">
        <f>IF(SP_NORTE!S250="","*",SP_NORTE!S250)</f>
        <v>-</v>
      </c>
      <c r="F247" s="145" t="str">
        <f>IF(SP_NORTE!B250="","*",SP_NORTE!B250)</f>
        <v>*</v>
      </c>
      <c r="G247" s="145" t="str">
        <f>IF(SP_NORTE!D250="","*",SP_NORTE!D250)</f>
        <v>*</v>
      </c>
      <c r="H247" s="145" t="str">
        <f>IF(SP_NORTE!E250="","*",SP_NORTE!E250)</f>
        <v>*</v>
      </c>
      <c r="I247" s="145" t="str">
        <f>IF(SP_NORTE!G250="","*",SP_NORTE!G250)</f>
        <v>*</v>
      </c>
      <c r="J247" s="145" t="str">
        <f>IF(SP_NORTE!H250="","*",SP_NORTE!H250)</f>
        <v>*</v>
      </c>
      <c r="K247" s="138" t="str">
        <f>IF(SP_NORTE!L250="","*",SP_NORTE!L250)</f>
        <v>-</v>
      </c>
      <c r="L247" s="138" t="str">
        <f>IF(SP_NORTE!M250="","*",SP_NORTE!M250)</f>
        <v>-</v>
      </c>
      <c r="M247" s="139" t="str">
        <f>IF(SP_NORTE!I250="","*",SP_NORTE!I250)</f>
        <v>*</v>
      </c>
      <c r="N247" s="144" t="str">
        <f>IF(SP_NORTE!J250="","*",SP_NORTE!J250)</f>
        <v>*</v>
      </c>
      <c r="O247" s="144" t="str">
        <f>IF(SP_NORTE!K250="","*",SP_NORTE!K250)</f>
        <v>*</v>
      </c>
      <c r="P247" s="143" t="str">
        <f>IF(SP_NORTE!N250="","*",SP_NORTE!N250)</f>
        <v>*</v>
      </c>
      <c r="Q247" s="143" t="str">
        <f>IF(SP_NORTE!O250="","*",SP_NORTE!O250)</f>
        <v>*</v>
      </c>
      <c r="R247" s="145" t="str">
        <f>IF(SP_NORTE!P250="","*",CONCATENATE(SP_NORTE!P250," ",SP_NORTE!Q250))</f>
        <v>*</v>
      </c>
      <c r="S247" s="145" t="str">
        <f>IF(SP_NORTE!U250="","*",SP_NORTE!U250)</f>
        <v>*</v>
      </c>
      <c r="T247" s="145" t="str">
        <f>IF(SP_NORTE!V250="","*",SP_NORTE!V250)</f>
        <v>*</v>
      </c>
      <c r="U247" s="136" t="str">
        <f ca="1">_xlfn.XLOOKUP(G247&amp;$U$2,BS_CONTROLE[CHAVE],BS_CONTROLE[Quantidade_11],"-")</f>
        <v>-</v>
      </c>
      <c r="V247" s="136" t="str">
        <f ca="1">_xlfn.XLOOKUP(G247&amp;$V$2,BS_CONTROLE[CHAVE],BS_CONTROLE[Quantidade_11],"-")</f>
        <v>-</v>
      </c>
      <c r="W247" s="136" t="str">
        <f ca="1">_xlfn.XLOOKUP(G247&amp;$W$2,BS_CONTROLE[CHAVE],BS_CONTROLE[Quantidade_11],"-")</f>
        <v>-</v>
      </c>
    </row>
    <row r="248" spans="1:23" hidden="1">
      <c r="A248" s="146" t="str">
        <f>IF(SP_NORTE!X251="","*",SP_NORTE!X251)</f>
        <v>*</v>
      </c>
      <c r="B248" s="146" t="str">
        <f>IF(SP_NORTE!W251="","*",SP_NORTE!W251)</f>
        <v>Contrato</v>
      </c>
      <c r="C248" s="146" t="str">
        <f>IF(SP_NORTE!Y251="","*",SP_NORTE!Y251)</f>
        <v>*</v>
      </c>
      <c r="D248" s="138" t="str">
        <f>IF(SP_NORTE!R251="","*",SP_NORTE!R251)</f>
        <v>SP NORTE</v>
      </c>
      <c r="E248" s="138" t="str">
        <f>IF(SP_NORTE!S251="","*",SP_NORTE!S251)</f>
        <v>ZEB-ZCZ</v>
      </c>
      <c r="F248" s="145">
        <f>IF(SP_NORTE!B251="","*",SP_NORTE!B251)</f>
        <v>46071</v>
      </c>
      <c r="G248" s="145" t="str">
        <f>IF(SP_NORTE!D251="","*",SP_NORTE!D251)</f>
        <v>A73</v>
      </c>
      <c r="H248" s="145" t="str">
        <f>IF(SP_NORTE!E251="","*",SP_NORTE!E251)</f>
        <v>DETECÇÃO - RONDA 7 DIAS</v>
      </c>
      <c r="I248" s="145" t="str">
        <f>IF(SP_NORTE!G251="","*",SP_NORTE!G251)</f>
        <v>ZRU</v>
      </c>
      <c r="J248" s="145" t="str">
        <f>IF(SP_NORTE!H251="","*",SP_NORTE!H251)</f>
        <v>ZDP</v>
      </c>
      <c r="K248" s="138" t="str">
        <f>IF(SP_NORTE!L251="","*",SP_NORTE!L251)</f>
        <v>ZRU-ZVP</v>
      </c>
      <c r="L248" s="138" t="str">
        <f>IF(SP_NORTE!M251="","*",SP_NORTE!M251)</f>
        <v>ZRUZVP</v>
      </c>
      <c r="M248" s="139">
        <f>IF(SP_NORTE!I251="","*",SP_NORTE!I251)</f>
        <v>73</v>
      </c>
      <c r="N248" s="144">
        <f>IF(SP_NORTE!J251="","*",SP_NORTE!J251)</f>
        <v>203</v>
      </c>
      <c r="O248" s="144" t="str">
        <f>IF(SP_NORTE!K251="","*",SP_NORTE!K251)</f>
        <v>-</v>
      </c>
      <c r="P248" s="143">
        <f>IF(SP_NORTE!N251="","*",SP_NORTE!N251)</f>
        <v>0.375</v>
      </c>
      <c r="Q248" s="143">
        <f>IF(SP_NORTE!O251="","*",SP_NORTE!O251)</f>
        <v>4.1666666666666664E-2</v>
      </c>
      <c r="R248" s="145" t="str">
        <f>IF(SP_NORTE!P251="","*",CONCATENATE(SP_NORTE!P251," ",SP_NORTE!Q251))</f>
        <v>100 KM</v>
      </c>
      <c r="S248" s="145" t="str">
        <f>IF(SP_NORTE!U251="","*",SP_NORTE!U251)</f>
        <v>Daniel</v>
      </c>
      <c r="T248" s="145" t="str">
        <f>IF(SP_NORTE!V251="","*",SP_NORTE!V251)</f>
        <v xml:space="preserve">Ronda 7 dias </v>
      </c>
      <c r="U248" s="136" t="str">
        <f ca="1">_xlfn.XLOOKUP(G248&amp;$U$2,BS_CONTROLE[CHAVE],BS_CONTROLE[Quantidade_11],"-")</f>
        <v>-</v>
      </c>
      <c r="V248" s="136" t="str">
        <f ca="1">_xlfn.XLOOKUP(G248&amp;$V$2,BS_CONTROLE[CHAVE],BS_CONTROLE[Quantidade_11],"-")</f>
        <v>-</v>
      </c>
      <c r="W248" s="136" t="str">
        <f ca="1">_xlfn.XLOOKUP(G248&amp;$W$2,BS_CONTROLE[CHAVE],BS_CONTROLE[Quantidade_11],"-")</f>
        <v>-</v>
      </c>
    </row>
    <row r="249" spans="1:23" hidden="1">
      <c r="A249" s="146" t="str">
        <f>IF(SP_NORTE!X252="","*",SP_NORTE!X252)</f>
        <v>*</v>
      </c>
      <c r="B249" s="146" t="str">
        <f>IF(SP_NORTE!W252="","*",SP_NORTE!W252)</f>
        <v>Oportunidade</v>
      </c>
      <c r="C249" s="146" t="str">
        <f>IF(SP_NORTE!Y252="","*",SP_NORTE!Y252)</f>
        <v>*</v>
      </c>
      <c r="D249" s="138" t="str">
        <f>IF(SP_NORTE!R252="","*",SP_NORTE!R252)</f>
        <v>SP NORTE</v>
      </c>
      <c r="E249" s="138" t="str">
        <f>IF(SP_NORTE!S252="","*",SP_NORTE!S252)</f>
        <v>ZEB-ZCZ</v>
      </c>
      <c r="F249" s="145">
        <f>IF(SP_NORTE!B252="","*",SP_NORTE!B252)</f>
        <v>46071</v>
      </c>
      <c r="G249" s="145" t="str">
        <f>IF(SP_NORTE!D252="","*",SP_NORTE!D252)</f>
        <v>W54</v>
      </c>
      <c r="H249" s="145" t="str">
        <f>IF(SP_NORTE!E252="","*",SP_NORTE!E252)</f>
        <v>DESLOCAMENTO</v>
      </c>
      <c r="I249" s="145" t="str">
        <f>IF(SP_NORTE!G252="","*",SP_NORTE!G252)</f>
        <v>ZRU2</v>
      </c>
      <c r="J249" s="145" t="str">
        <f>IF(SP_NORTE!H252="","*",SP_NORTE!H252)</f>
        <v>ZEC2</v>
      </c>
      <c r="K249" s="138" t="str">
        <f>IF(SP_NORTE!L252="","*",SP_NORTE!L252)</f>
        <v>ZRU-ZEC</v>
      </c>
      <c r="L249" s="138" t="str">
        <f>IF(SP_NORTE!M252="","*",SP_NORTE!M252)</f>
        <v>ZRUZEC</v>
      </c>
      <c r="M249" s="139">
        <f>IF(SP_NORTE!I252="","*",SP_NORTE!I252)</f>
        <v>73</v>
      </c>
      <c r="N249" s="144">
        <f>IF(SP_NORTE!J252="","*",SP_NORTE!J252)</f>
        <v>203</v>
      </c>
      <c r="O249" s="144" t="str">
        <f>IF(SP_NORTE!K252="","*",SP_NORTE!K252)</f>
        <v>-</v>
      </c>
      <c r="P249" s="143">
        <f>IF(SP_NORTE!N252="","*",SP_NORTE!N252)</f>
        <v>0.45833333333333331</v>
      </c>
      <c r="Q249" s="143">
        <f>IF(SP_NORTE!O252="","*",SP_NORTE!O252)</f>
        <v>4.1666666666666664E-2</v>
      </c>
      <c r="R249" s="145" t="str">
        <f>IF(SP_NORTE!P252="","*",CONCATENATE(SP_NORTE!P252," ",SP_NORTE!Q252))</f>
        <v>1 BINÁRIO</v>
      </c>
      <c r="S249" s="145" t="str">
        <f>IF(SP_NORTE!U252="","*",SP_NORTE!U252)</f>
        <v>Nelson</v>
      </c>
      <c r="T249" s="145" t="str">
        <f>IF(SP_NORTE!V252="","*",SP_NORTE!V252)</f>
        <v>Deslocamento para ZEC</v>
      </c>
      <c r="U249" s="136">
        <f ca="1">_xlfn.XLOOKUP(G249&amp;$U$2,BS_CONTROLE[CHAVE],BS_CONTROLE[Quantidade_11],"-")</f>
        <v>0</v>
      </c>
      <c r="V249" s="136" t="str">
        <f ca="1">_xlfn.XLOOKUP(G249&amp;$V$2,BS_CONTROLE[CHAVE],BS_CONTROLE[Quantidade_11],"-")</f>
        <v>-</v>
      </c>
      <c r="W249" s="136" t="str">
        <f ca="1">_xlfn.XLOOKUP(G249&amp;$W$2,BS_CONTROLE[CHAVE],BS_CONTROLE[Quantidade_11],"-")</f>
        <v>-</v>
      </c>
    </row>
    <row r="250" spans="1:23" hidden="1">
      <c r="A250" s="146" t="str">
        <f>IF(SP_NORTE!X253="","*",SP_NORTE!X253)</f>
        <v>*</v>
      </c>
      <c r="B250" s="146" t="str">
        <f>IF(SP_NORTE!W253="","*",SP_NORTE!W253)</f>
        <v>*</v>
      </c>
      <c r="C250" s="146" t="str">
        <f>IF(SP_NORTE!Y253="","*",SP_NORTE!Y253)</f>
        <v>*</v>
      </c>
      <c r="D250" s="138" t="str">
        <f>IF(SP_NORTE!R253="","*",SP_NORTE!R253)</f>
        <v>-</v>
      </c>
      <c r="E250" s="138" t="str">
        <f>IF(SP_NORTE!S253="","*",SP_NORTE!S253)</f>
        <v>-</v>
      </c>
      <c r="F250" s="145" t="str">
        <f>IF(SP_NORTE!B253="","*",SP_NORTE!B253)</f>
        <v>*</v>
      </c>
      <c r="G250" s="145" t="str">
        <f>IF(SP_NORTE!D253="","*",SP_NORTE!D253)</f>
        <v>*</v>
      </c>
      <c r="H250" s="145" t="str">
        <f>IF(SP_NORTE!E253="","*",SP_NORTE!E253)</f>
        <v>*</v>
      </c>
      <c r="I250" s="145" t="str">
        <f>IF(SP_NORTE!G253="","*",SP_NORTE!G253)</f>
        <v>*</v>
      </c>
      <c r="J250" s="145" t="str">
        <f>IF(SP_NORTE!H253="","*",SP_NORTE!H253)</f>
        <v>*</v>
      </c>
      <c r="K250" s="138" t="str">
        <f>IF(SP_NORTE!L253="","*",SP_NORTE!L253)</f>
        <v>-</v>
      </c>
      <c r="L250" s="138" t="str">
        <f>IF(SP_NORTE!M253="","*",SP_NORTE!M253)</f>
        <v>-</v>
      </c>
      <c r="M250" s="139" t="str">
        <f>IF(SP_NORTE!I253="","*",SP_NORTE!I253)</f>
        <v>*</v>
      </c>
      <c r="N250" s="144" t="str">
        <f>IF(SP_NORTE!J253="","*",SP_NORTE!J253)</f>
        <v>*</v>
      </c>
      <c r="O250" s="144" t="str">
        <f>IF(SP_NORTE!K253="","*",SP_NORTE!K253)</f>
        <v>*</v>
      </c>
      <c r="P250" s="143" t="str">
        <f>IF(SP_NORTE!N253="","*",SP_NORTE!N253)</f>
        <v>*</v>
      </c>
      <c r="Q250" s="143" t="str">
        <f>IF(SP_NORTE!O253="","*",SP_NORTE!O253)</f>
        <v>*</v>
      </c>
      <c r="R250" s="145" t="str">
        <f>IF(SP_NORTE!P253="","*",CONCATENATE(SP_NORTE!P253," ",SP_NORTE!Q253))</f>
        <v>*</v>
      </c>
      <c r="S250" s="145" t="str">
        <f>IF(SP_NORTE!U253="","*",SP_NORTE!U253)</f>
        <v>*</v>
      </c>
      <c r="T250" s="145" t="str">
        <f>IF(SP_NORTE!V253="","*",SP_NORTE!V253)</f>
        <v>*</v>
      </c>
      <c r="U250" s="136" t="str">
        <f ca="1">_xlfn.XLOOKUP(G250&amp;$U$2,BS_CONTROLE[CHAVE],BS_CONTROLE[Quantidade_11],"-")</f>
        <v>-</v>
      </c>
      <c r="V250" s="136" t="str">
        <f ca="1">_xlfn.XLOOKUP(G250&amp;$V$2,BS_CONTROLE[CHAVE],BS_CONTROLE[Quantidade_11],"-")</f>
        <v>-</v>
      </c>
      <c r="W250" s="136" t="str">
        <f ca="1">_xlfn.XLOOKUP(G250&amp;$W$2,BS_CONTROLE[CHAVE],BS_CONTROLE[Quantidade_11],"-")</f>
        <v>-</v>
      </c>
    </row>
    <row r="251" spans="1:23" hidden="1">
      <c r="A251" s="146" t="str">
        <f>IF(SP_NORTE!X254="","*",SP_NORTE!X254)</f>
        <v>*</v>
      </c>
      <c r="B251" s="146" t="str">
        <f>IF(SP_NORTE!W254="","*",SP_NORTE!W254)</f>
        <v>Oportunidade</v>
      </c>
      <c r="C251" s="146" t="str">
        <f>IF(SP_NORTE!Y254="","*",SP_NORTE!Y254)</f>
        <v>*</v>
      </c>
      <c r="D251" s="138" t="str">
        <f>IF(SP_NORTE!R254="","*",SP_NORTE!R254)</f>
        <v>SP NORTE</v>
      </c>
      <c r="E251" s="138" t="str">
        <f>IF(SP_NORTE!S254="","*",SP_NORTE!S254)</f>
        <v>ZEB-ZCZ</v>
      </c>
      <c r="F251" s="145">
        <f>IF(SP_NORTE!B254="","*",SP_NORTE!B254)</f>
        <v>46071</v>
      </c>
      <c r="G251" s="145" t="str">
        <f>IF(SP_NORTE!D254="","*",SP_NORTE!D254)</f>
        <v>PEDRO (TP-696)</v>
      </c>
      <c r="H251" s="145" t="str">
        <f>IF(SP_NORTE!E254="","*",SP_NORTE!E254)</f>
        <v>PDM - SOLDA</v>
      </c>
      <c r="I251" s="145" t="str">
        <f>IF(SP_NORTE!G254="","*",SP_NORTE!G254)</f>
        <v>-</v>
      </c>
      <c r="J251" s="145" t="str">
        <f>IF(SP_NORTE!H254="","*",SP_NORTE!H254)</f>
        <v>-</v>
      </c>
      <c r="K251" s="138" t="str">
        <f>IF(SP_NORTE!L254="","*",SP_NORTE!L254)</f>
        <v>ZGB-ZMO</v>
      </c>
      <c r="L251" s="138" t="str">
        <f>IF(SP_NORTE!M254="","*",SP_NORTE!M254)</f>
        <v>ZGBPAT1</v>
      </c>
      <c r="M251" s="139">
        <f>IF(SP_NORTE!I254="","*",SP_NORTE!I254)</f>
        <v>73</v>
      </c>
      <c r="N251" s="144">
        <f>IF(SP_NORTE!J254="","*",SP_NORTE!J254)</f>
        <v>212.1</v>
      </c>
      <c r="O251" s="144" t="str">
        <f>IF(SP_NORTE!K254="","*",SP_NORTE!K254)</f>
        <v>-</v>
      </c>
      <c r="P251" s="143">
        <f>IF(SP_NORTE!N254="","*",SP_NORTE!N254)</f>
        <v>0.375</v>
      </c>
      <c r="Q251" s="143">
        <f>IF(SP_NORTE!O254="","*",SP_NORTE!O254)</f>
        <v>6.25E-2</v>
      </c>
      <c r="R251" s="145" t="str">
        <f>IF(SP_NORTE!P254="","*",CONCATENATE(SP_NORTE!P254," ",SP_NORTE!Q254))</f>
        <v>1 Nº DE SOLDA</v>
      </c>
      <c r="S251" s="145" t="str">
        <f>IF(SP_NORTE!U254="","*",SP_NORTE!U254)</f>
        <v>Pedro</v>
      </c>
      <c r="T251" s="145" t="str">
        <f>IF(SP_NORTE!V254="","*",SP_NORTE!V254)</f>
        <v xml:space="preserve">Execulção de solda -  Condicionado a temperatura </v>
      </c>
      <c r="U251" s="136">
        <f ca="1">_xlfn.XLOOKUP(G251&amp;$U$2,BS_CONTROLE[CHAVE],BS_CONTROLE[Quantidade_11],"-")</f>
        <v>0</v>
      </c>
      <c r="V251" s="136" t="str">
        <f ca="1">_xlfn.XLOOKUP(G251&amp;$V$2,BS_CONTROLE[CHAVE],BS_CONTROLE[Quantidade_11],"-")</f>
        <v>-</v>
      </c>
      <c r="W251" s="136">
        <f ca="1">_xlfn.XLOOKUP(G251&amp;$W$2,BS_CONTROLE[CHAVE],BS_CONTROLE[Quantidade_11],"-")</f>
        <v>1</v>
      </c>
    </row>
    <row r="252" spans="1:23" hidden="1">
      <c r="A252" s="146" t="str">
        <f>IF(SP_NORTE!X255="","*",SP_NORTE!X255)</f>
        <v>*</v>
      </c>
      <c r="B252" s="146" t="str">
        <f>IF(SP_NORTE!W255="","*",SP_NORTE!W255)</f>
        <v>Oportunidade</v>
      </c>
      <c r="C252" s="146" t="str">
        <f>IF(SP_NORTE!Y255="","*",SP_NORTE!Y255)</f>
        <v>*</v>
      </c>
      <c r="D252" s="138" t="str">
        <f>IF(SP_NORTE!R255="","*",SP_NORTE!R255)</f>
        <v>SP NORTE</v>
      </c>
      <c r="E252" s="138" t="str">
        <f>IF(SP_NORTE!S255="","*",SP_NORTE!S255)</f>
        <v>ZEB-ZCZ</v>
      </c>
      <c r="F252" s="145">
        <f>IF(SP_NORTE!B255="","*",SP_NORTE!B255)</f>
        <v>46071</v>
      </c>
      <c r="G252" s="145" t="str">
        <f>IF(SP_NORTE!D255="","*",SP_NORTE!D255)</f>
        <v>V19</v>
      </c>
      <c r="H252" s="145" t="str">
        <f>IF(SP_NORTE!E255="","*",SP_NORTE!E255)</f>
        <v>VARRIÇÃO</v>
      </c>
      <c r="I252" s="145" t="str">
        <f>IF(SP_NORTE!G255="","*",SP_NORTE!G255)</f>
        <v>ZPNZXB</v>
      </c>
      <c r="J252" s="145" t="str">
        <f>IF(SP_NORTE!H255="","*",SP_NORTE!H255)</f>
        <v>ZEH2</v>
      </c>
      <c r="K252" s="138" t="str">
        <f>IF(SP_NORTE!L255="","*",SP_NORTE!L255)</f>
        <v>ZUC-ZCG</v>
      </c>
      <c r="L252" s="138" t="str">
        <f>IF(SP_NORTE!M255="","*",SP_NORTE!M255)</f>
        <v>173ZCG</v>
      </c>
      <c r="M252" s="139">
        <f>IF(SP_NORTE!I255="","*",SP_NORTE!I255)</f>
        <v>73</v>
      </c>
      <c r="N252" s="144">
        <f>IF(SP_NORTE!J255="","*",SP_NORTE!J255)</f>
        <v>175.9</v>
      </c>
      <c r="O252" s="144">
        <f>IF(SP_NORTE!K255="","*",SP_NORTE!K255)</f>
        <v>170.6</v>
      </c>
      <c r="P252" s="143">
        <f>IF(SP_NORTE!N255="","*",SP_NORTE!N255)</f>
        <v>0.41666666666666669</v>
      </c>
      <c r="Q252" s="143">
        <f>IF(SP_NORTE!O255="","*",SP_NORTE!O255)</f>
        <v>4.1666666666666664E-2</v>
      </c>
      <c r="R252" s="145" t="str">
        <f>IF(SP_NORTE!P255="","*",CONCATENATE(SP_NORTE!P255," ",SP_NORTE!Q255))</f>
        <v>200 M</v>
      </c>
      <c r="S252" s="145" t="str">
        <f>IF(SP_NORTE!U255="","*",SP_NORTE!U255)</f>
        <v>Antonioni</v>
      </c>
      <c r="T252" s="145" t="str">
        <f>IF(SP_NORTE!V255="","*",SP_NORTE!V255)</f>
        <v>Varrição</v>
      </c>
      <c r="U252" s="136" t="str">
        <f ca="1">_xlfn.XLOOKUP(G252&amp;$U$2,BS_CONTROLE[CHAVE],BS_CONTROLE[Quantidade_11],"-")</f>
        <v>-</v>
      </c>
      <c r="V252" s="136">
        <f ca="1">_xlfn.XLOOKUP(G252&amp;$V$2,BS_CONTROLE[CHAVE],BS_CONTROLE[Quantidade_11],"-")</f>
        <v>1</v>
      </c>
      <c r="W252" s="136" t="str">
        <f ca="1">_xlfn.XLOOKUP(G252&amp;$W$2,BS_CONTROLE[CHAVE],BS_CONTROLE[Quantidade_11],"-")</f>
        <v>-</v>
      </c>
    </row>
    <row r="253" spans="1:23" hidden="1">
      <c r="A253" s="146" t="str">
        <f>IF(SP_NORTE!X256="","*",SP_NORTE!X256)</f>
        <v>*</v>
      </c>
      <c r="B253" s="146" t="str">
        <f>IF(SP_NORTE!W256="","*",SP_NORTE!W256)</f>
        <v>Oportunidade</v>
      </c>
      <c r="C253" s="146" t="str">
        <f>IF(SP_NORTE!Y256="","*",SP_NORTE!Y256)</f>
        <v>*</v>
      </c>
      <c r="D253" s="138" t="str">
        <f>IF(SP_NORTE!R256="","*",SP_NORTE!R256)</f>
        <v>SP NORTE</v>
      </c>
      <c r="E253" s="138" t="str">
        <f>IF(SP_NORTE!S256="","*",SP_NORTE!S256)</f>
        <v>ZEB-ZCZ</v>
      </c>
      <c r="F253" s="145">
        <f>IF(SP_NORTE!B256="","*",SP_NORTE!B256)</f>
        <v>46071</v>
      </c>
      <c r="G253" s="145" t="str">
        <f>IF(SP_NORTE!D256="","*",SP_NORTE!D256)</f>
        <v>V88</v>
      </c>
      <c r="H253" s="145" t="str">
        <f>IF(SP_NORTE!E256="","*",SP_NORTE!E256)</f>
        <v>MECANIZAÇÃO - SOCADORA</v>
      </c>
      <c r="I253" s="145" t="str">
        <f>IF(SP_NORTE!G256="","*",SP_NORTE!G256)</f>
        <v>ZPNZXB</v>
      </c>
      <c r="J253" s="145" t="str">
        <f>IF(SP_NORTE!H256="","*",SP_NORTE!H256)</f>
        <v>ZPNZXB</v>
      </c>
      <c r="K253" s="138" t="str">
        <f>IF(SP_NORTE!L256="","*",SP_NORTE!L256)</f>
        <v>ZCV-ZCT</v>
      </c>
      <c r="L253" s="138" t="str">
        <f>IF(SP_NORTE!M256="","*",SP_NORTE!M256)</f>
        <v>152ZCT</v>
      </c>
      <c r="M253" s="139">
        <f>IF(SP_NORTE!I256="","*",SP_NORTE!I256)</f>
        <v>73</v>
      </c>
      <c r="N253" s="144">
        <f>IF(SP_NORTE!J256="","*",SP_NORTE!J256)</f>
        <v>153.80000000000001</v>
      </c>
      <c r="O253" s="144">
        <f>IF(SP_NORTE!K256="","*",SP_NORTE!K256)</f>
        <v>151</v>
      </c>
      <c r="P253" s="143">
        <f>IF(SP_NORTE!N256="","*",SP_NORTE!N256)</f>
        <v>0.35416666666666669</v>
      </c>
      <c r="Q253" s="143">
        <f>IF(SP_NORTE!O256="","*",SP_NORTE!O256)</f>
        <v>6.25E-2</v>
      </c>
      <c r="R253" s="145" t="str">
        <f>IF(SP_NORTE!P256="","*",CONCATENATE(SP_NORTE!P256," ",SP_NORTE!Q256))</f>
        <v>382 M</v>
      </c>
      <c r="S253" s="145" t="str">
        <f>IF(SP_NORTE!U256="","*",SP_NORTE!U256)</f>
        <v>Antonioni</v>
      </c>
      <c r="T253" s="145" t="str">
        <f>IF(SP_NORTE!V256="","*",SP_NORTE!V256)</f>
        <v>Socaria mecanizada</v>
      </c>
      <c r="U253" s="136">
        <f ca="1">_xlfn.XLOOKUP(G253&amp;$U$2,BS_CONTROLE[CHAVE],BS_CONTROLE[Quantidade_11],"-")</f>
        <v>0</v>
      </c>
      <c r="V253" s="136">
        <f ca="1">_xlfn.XLOOKUP(G253&amp;$V$2,BS_CONTROLE[CHAVE],BS_CONTROLE[Quantidade_11],"-")</f>
        <v>1400</v>
      </c>
      <c r="W253" s="136">
        <f ca="1">_xlfn.XLOOKUP(G253&amp;$W$2,BS_CONTROLE[CHAVE],BS_CONTROLE[Quantidade_11],"-")</f>
        <v>0</v>
      </c>
    </row>
    <row r="254" spans="1:23" hidden="1">
      <c r="A254" s="146" t="str">
        <f>IF(SP_NORTE!X257="","*",SP_NORTE!X257)</f>
        <v>*</v>
      </c>
      <c r="B254" s="146" t="str">
        <f>IF(SP_NORTE!W257="","*",SP_NORTE!W257)</f>
        <v>Oportunidade</v>
      </c>
      <c r="C254" s="146" t="str">
        <f>IF(SP_NORTE!Y257="","*",SP_NORTE!Y257)</f>
        <v>*</v>
      </c>
      <c r="D254" s="138" t="str">
        <f>IF(SP_NORTE!R257="","*",SP_NORTE!R257)</f>
        <v>SP NORTE</v>
      </c>
      <c r="E254" s="138" t="str">
        <f>IF(SP_NORTE!S257="","*",SP_NORTE!S257)</f>
        <v>ZCZ-ZTI</v>
      </c>
      <c r="F254" s="145">
        <f>IF(SP_NORTE!B257="","*",SP_NORTE!B257)</f>
        <v>46071</v>
      </c>
      <c r="G254" s="145" t="str">
        <f>IF(SP_NORTE!D257="","*",SP_NORTE!D257)</f>
        <v>MAURO TP-868)</v>
      </c>
      <c r="H254" s="145" t="str">
        <f>IF(SP_NORTE!E257="","*",SP_NORTE!E257)</f>
        <v>MODERNIZAÇÃO - SOLDA</v>
      </c>
      <c r="I254" s="145" t="str">
        <f>IF(SP_NORTE!G257="","*",SP_NORTE!G257)</f>
        <v>-</v>
      </c>
      <c r="J254" s="145" t="str">
        <f>IF(SP_NORTE!H257="","*",SP_NORTE!H257)</f>
        <v>-</v>
      </c>
      <c r="K254" s="138" t="str">
        <f>IF(SP_NORTE!L257="","*",SP_NORTE!L257)</f>
        <v>*</v>
      </c>
      <c r="L254" s="138" t="str">
        <f>IF(SP_NORTE!M257="","*",SP_NORTE!M257)</f>
        <v>*</v>
      </c>
      <c r="M254" s="139">
        <f>IF(SP_NORTE!I257="","*",SP_NORTE!I257)</f>
        <v>73</v>
      </c>
      <c r="N254" s="144">
        <f>IF(SP_NORTE!J257="","*",SP_NORTE!J257)</f>
        <v>65.2</v>
      </c>
      <c r="O254" s="144" t="str">
        <f>IF(SP_NORTE!K257="","*",SP_NORTE!K257)</f>
        <v>-</v>
      </c>
      <c r="P254" s="143">
        <f>IF(SP_NORTE!N257="","*",SP_NORTE!N257)</f>
        <v>0.33333333333333331</v>
      </c>
      <c r="Q254" s="143">
        <f>IF(SP_NORTE!O257="","*",SP_NORTE!O257)</f>
        <v>8.3333333333333329E-2</v>
      </c>
      <c r="R254" s="145" t="str">
        <f>IF(SP_NORTE!P257="","*",CONCATENATE(SP_NORTE!P257," ",SP_NORTE!Q257))</f>
        <v>1 Nº DE SOLDA</v>
      </c>
      <c r="S254" s="145" t="str">
        <f>IF(SP_NORTE!U257="","*",SP_NORTE!U257)</f>
        <v>Mauro</v>
      </c>
      <c r="T254" s="145" t="str">
        <f>IF(SP_NORTE!V257="","*",SP_NORTE!V257)</f>
        <v xml:space="preserve">Execução de solda - Condicionado a temperatura </v>
      </c>
      <c r="U254" s="136">
        <f ca="1">_xlfn.XLOOKUP(G254&amp;$U$2,BS_CONTROLE[CHAVE],BS_CONTROLE[Quantidade_11],"-")</f>
        <v>0</v>
      </c>
      <c r="V254" s="136" t="str">
        <f ca="1">_xlfn.XLOOKUP(G254&amp;$V$2,BS_CONTROLE[CHAVE],BS_CONTROLE[Quantidade_11],"-")</f>
        <v>-</v>
      </c>
      <c r="W254" s="136">
        <f ca="1">_xlfn.XLOOKUP(G254&amp;$W$2,BS_CONTROLE[CHAVE],BS_CONTROLE[Quantidade_11],"-")</f>
        <v>0</v>
      </c>
    </row>
    <row r="255" spans="1:23" hidden="1">
      <c r="A255" s="146" t="str">
        <f>IF(SP_NORTE!X258="","*",SP_NORTE!X258)</f>
        <v>*</v>
      </c>
      <c r="B255" s="146" t="str">
        <f>IF(SP_NORTE!W258="","*",SP_NORTE!W258)</f>
        <v>Oportunidade</v>
      </c>
      <c r="C255" s="146" t="str">
        <f>IF(SP_NORTE!Y258="","*",SP_NORTE!Y258)</f>
        <v>*</v>
      </c>
      <c r="D255" s="138" t="str">
        <f>IF(SP_NORTE!R258="","*",SP_NORTE!R258)</f>
        <v>SP NORTE</v>
      </c>
      <c r="E255" s="138" t="str">
        <f>IF(SP_NORTE!S258="","*",SP_NORTE!S258)</f>
        <v>ZCZ-ZTI</v>
      </c>
      <c r="F255" s="145">
        <f>IF(SP_NORTE!B258="","*",SP_NORTE!B258)</f>
        <v>46071</v>
      </c>
      <c r="G255" s="145" t="str">
        <f>IF(SP_NORTE!D258="","*",SP_NORTE!D258)</f>
        <v>V40</v>
      </c>
      <c r="H255" s="145" t="str">
        <f>IF(SP_NORTE!E258="","*",SP_NORTE!E258)</f>
        <v>MODERNIZAÇÃO - SOCADORA</v>
      </c>
      <c r="I255" s="145" t="str">
        <f>IF(SP_NORTE!G258="","*",SP_NORTE!G258)</f>
        <v>K58K592</v>
      </c>
      <c r="J255" s="145" t="str">
        <f>IF(SP_NORTE!H258="","*",SP_NORTE!H258)</f>
        <v>ZMAPAT2</v>
      </c>
      <c r="K255" s="138" t="str">
        <f>IF(SP_NORTE!L258="","*",SP_NORTE!L258)</f>
        <v>ZMA-ZDG</v>
      </c>
      <c r="L255" s="138" t="str">
        <f>IF(SP_NORTE!M258="","*",SP_NORTE!M258)</f>
        <v>K47ZDG</v>
      </c>
      <c r="M255" s="139">
        <f>IF(SP_NORTE!I258="","*",SP_NORTE!I258)</f>
        <v>73</v>
      </c>
      <c r="N255" s="144">
        <f>IF(SP_NORTE!J258="","*",SP_NORTE!J258)</f>
        <v>52</v>
      </c>
      <c r="O255" s="144">
        <f>IF(SP_NORTE!K258="","*",SP_NORTE!K258)</f>
        <v>50.3</v>
      </c>
      <c r="P255" s="143">
        <f>IF(SP_NORTE!N258="","*",SP_NORTE!N258)</f>
        <v>0.33333333333333331</v>
      </c>
      <c r="Q255" s="143">
        <f>IF(SP_NORTE!O258="","*",SP_NORTE!O258)</f>
        <v>8.3333333333333329E-2</v>
      </c>
      <c r="R255" s="145" t="str">
        <f>IF(SP_NORTE!P258="","*",CONCATENATE(SP_NORTE!P258," ",SP_NORTE!Q258))</f>
        <v>896 M</v>
      </c>
      <c r="S255" s="145" t="str">
        <f>IF(SP_NORTE!U258="","*",SP_NORTE!U258)</f>
        <v>Antonioni</v>
      </c>
      <c r="T255" s="145" t="str">
        <f>IF(SP_NORTE!V258="","*",SP_NORTE!V258)</f>
        <v>Socaria mecanizada</v>
      </c>
      <c r="U255" s="136">
        <f ca="1">_xlfn.XLOOKUP(G255&amp;$U$2,BS_CONTROLE[CHAVE],BS_CONTROLE[Quantidade_11],"-")</f>
        <v>0</v>
      </c>
      <c r="V255" s="136">
        <f ca="1">_xlfn.XLOOKUP(G255&amp;$V$2,BS_CONTROLE[CHAVE],BS_CONTROLE[Quantidade_11],"-")</f>
        <v>1070</v>
      </c>
      <c r="W255" s="136">
        <f ca="1">_xlfn.XLOOKUP(G255&amp;$W$2,BS_CONTROLE[CHAVE],BS_CONTROLE[Quantidade_11],"-")</f>
        <v>0</v>
      </c>
    </row>
    <row r="256" spans="1:23" hidden="1">
      <c r="A256" s="146" t="str">
        <f>IF(SP_NORTE!X259="","*",SP_NORTE!X259)</f>
        <v>*</v>
      </c>
      <c r="B256" s="146" t="str">
        <f>IF(SP_NORTE!W259="","*",SP_NORTE!W259)</f>
        <v>Oportunidade</v>
      </c>
      <c r="C256" s="146" t="str">
        <f>IF(SP_NORTE!Y259="","*",SP_NORTE!Y259)</f>
        <v>*</v>
      </c>
      <c r="D256" s="138" t="str">
        <f>IF(SP_NORTE!R259="","*",SP_NORTE!R259)</f>
        <v>SP NORTE</v>
      </c>
      <c r="E256" s="138" t="str">
        <f>IF(SP_NORTE!S259="","*",SP_NORTE!S259)</f>
        <v>ZCZ-ZTI</v>
      </c>
      <c r="F256" s="145">
        <f>IF(SP_NORTE!B259="","*",SP_NORTE!B259)</f>
        <v>46071</v>
      </c>
      <c r="G256" s="145" t="str">
        <f>IF(SP_NORTE!D259="","*",SP_NORTE!D259)</f>
        <v>IGOR (TF-660)</v>
      </c>
      <c r="H256" s="145" t="str">
        <f>IF(SP_NORTE!E259="","*",SP_NORTE!E259)</f>
        <v>MODERNIZAÇÃO - SOLDA</v>
      </c>
      <c r="I256" s="145" t="str">
        <f>IF(SP_NORTE!G259="","*",SP_NORTE!G259)</f>
        <v>-</v>
      </c>
      <c r="J256" s="145" t="str">
        <f>IF(SP_NORTE!H259="","*",SP_NORTE!H259)</f>
        <v>-</v>
      </c>
      <c r="K256" s="138" t="str">
        <f>IF(SP_NORTE!L259="","*",SP_NORTE!L259)</f>
        <v>ZMA</v>
      </c>
      <c r="L256" s="138" t="str">
        <f>IF(SP_NORTE!M259="","*",SP_NORTE!M259)</f>
        <v>ZMA1</v>
      </c>
      <c r="M256" s="139">
        <f>IF(SP_NORTE!I259="","*",SP_NORTE!I259)</f>
        <v>73</v>
      </c>
      <c r="N256" s="144">
        <f>IF(SP_NORTE!J259="","*",SP_NORTE!J259)</f>
        <v>41.9</v>
      </c>
      <c r="O256" s="144" t="str">
        <f>IF(SP_NORTE!K259="","*",SP_NORTE!K259)</f>
        <v>-</v>
      </c>
      <c r="P256" s="143">
        <f>IF(SP_NORTE!N259="","*",SP_NORTE!N259)</f>
        <v>0.33333333333333331</v>
      </c>
      <c r="Q256" s="143">
        <f>IF(SP_NORTE!O259="","*",SP_NORTE!O259)</f>
        <v>6.25E-2</v>
      </c>
      <c r="R256" s="145" t="str">
        <f>IF(SP_NORTE!P259="","*",CONCATENATE(SP_NORTE!P259," ",SP_NORTE!Q259))</f>
        <v>1 Nº DE SOLDA</v>
      </c>
      <c r="S256" s="145" t="str">
        <f>IF(SP_NORTE!U259="","*",SP_NORTE!U259)</f>
        <v>Igor</v>
      </c>
      <c r="T256" s="145" t="str">
        <f>IF(SP_NORTE!V259="","*",SP_NORTE!V259)</f>
        <v xml:space="preserve">Execução de solda - Condicionado a temperatura </v>
      </c>
      <c r="U256" s="136" t="str">
        <f ca="1">_xlfn.XLOOKUP(G256&amp;$U$2,BS_CONTROLE[CHAVE],BS_CONTROLE[Quantidade_11],"-")</f>
        <v>-</v>
      </c>
      <c r="V256" s="136" t="str">
        <f ca="1">_xlfn.XLOOKUP(G256&amp;$V$2,BS_CONTROLE[CHAVE],BS_CONTROLE[Quantidade_11],"-")</f>
        <v>-</v>
      </c>
      <c r="W256" s="136" t="str">
        <f ca="1">_xlfn.XLOOKUP(G256&amp;$W$2,BS_CONTROLE[CHAVE],BS_CONTROLE[Quantidade_11],"-")</f>
        <v>-</v>
      </c>
    </row>
    <row r="257" spans="1:23" hidden="1">
      <c r="A257" s="146" t="str">
        <f>IF(SP_NORTE!X279="","*",SP_NORTE!X279)</f>
        <v>*</v>
      </c>
      <c r="B257" s="146" t="str">
        <f>IF(SP_NORTE!W279="","*",SP_NORTE!W279)</f>
        <v>*</v>
      </c>
      <c r="C257" s="146" t="str">
        <f>IF(SP_NORTE!Y279="","*",SP_NORTE!Y279)</f>
        <v>*</v>
      </c>
      <c r="D257" s="138" t="str">
        <f>IF(SP_NORTE!R279="","*",SP_NORTE!R279)</f>
        <v>-</v>
      </c>
      <c r="E257" s="138" t="str">
        <f>IF(SP_NORTE!S279="","*",SP_NORTE!S279)</f>
        <v>-</v>
      </c>
      <c r="F257" s="145" t="str">
        <f>IF(SP_NORTE!B279="","*",SP_NORTE!B279)</f>
        <v>*</v>
      </c>
      <c r="G257" s="145" t="str">
        <f>IF(SP_NORTE!D279="","*",SP_NORTE!D279)</f>
        <v>*</v>
      </c>
      <c r="H257" s="145" t="str">
        <f>IF(SP_NORTE!E279="","*",SP_NORTE!E279)</f>
        <v>*</v>
      </c>
      <c r="I257" s="145" t="str">
        <f>IF(SP_NORTE!G279="","*",SP_NORTE!G279)</f>
        <v>*</v>
      </c>
      <c r="J257" s="145" t="str">
        <f>IF(SP_NORTE!H279="","*",SP_NORTE!H279)</f>
        <v>*</v>
      </c>
      <c r="K257" s="138" t="str">
        <f>IF(SP_NORTE!L279="","*",SP_NORTE!L279)</f>
        <v>-</v>
      </c>
      <c r="L257" s="138" t="str">
        <f>IF(SP_NORTE!M279="","*",SP_NORTE!M279)</f>
        <v>-</v>
      </c>
      <c r="M257" s="139" t="str">
        <f>IF(SP_NORTE!I279="","*",SP_NORTE!I279)</f>
        <v>*</v>
      </c>
      <c r="N257" s="144" t="str">
        <f>IF(SP_NORTE!J279="","*",SP_NORTE!J279)</f>
        <v>*</v>
      </c>
      <c r="O257" s="144" t="str">
        <f>IF(SP_NORTE!K279="","*",SP_NORTE!K279)</f>
        <v>*</v>
      </c>
      <c r="P257" s="143" t="str">
        <f>IF(SP_NORTE!N279="","*",SP_NORTE!N279)</f>
        <v>*</v>
      </c>
      <c r="Q257" s="143" t="str">
        <f>IF(SP_NORTE!O279="","*",SP_NORTE!O279)</f>
        <v>*</v>
      </c>
      <c r="R257" s="145" t="str">
        <f>IF(SP_NORTE!P279="","*",CONCATENATE(SP_NORTE!P279," ",SP_NORTE!Q279))</f>
        <v>*</v>
      </c>
      <c r="S257" s="145" t="str">
        <f>IF(SP_NORTE!U279="","*",SP_NORTE!U279)</f>
        <v>*</v>
      </c>
      <c r="T257" s="145" t="str">
        <f>IF(SP_NORTE!V279="","*",SP_NORTE!V279)</f>
        <v>*</v>
      </c>
      <c r="U257" s="136" t="str">
        <f ca="1">_xlfn.XLOOKUP(G257&amp;$U$2,BS_CONTROLE[CHAVE],BS_CONTROLE[Quantidade_11],"-")</f>
        <v>-</v>
      </c>
      <c r="V257" s="136" t="str">
        <f ca="1">_xlfn.XLOOKUP(G257&amp;$V$2,BS_CONTROLE[CHAVE],BS_CONTROLE[Quantidade_11],"-")</f>
        <v>-</v>
      </c>
      <c r="W257" s="136" t="str">
        <f ca="1">_xlfn.XLOOKUP(G257&amp;$W$2,BS_CONTROLE[CHAVE],BS_CONTROLE[Quantidade_11],"-")</f>
        <v>-</v>
      </c>
    </row>
    <row r="258" spans="1:23" hidden="1">
      <c r="A258" s="146" t="str">
        <f>IF(SP_NORTE!X280="","*",SP_NORTE!X280)</f>
        <v>*</v>
      </c>
      <c r="B258" s="146" t="str">
        <f>IF(SP_NORTE!W280="","*",SP_NORTE!W280)</f>
        <v>*</v>
      </c>
      <c r="C258" s="146" t="str">
        <f>IF(SP_NORTE!Y280="","*",SP_NORTE!Y280)</f>
        <v>*</v>
      </c>
      <c r="D258" s="138" t="str">
        <f>IF(SP_NORTE!R280="","*",SP_NORTE!R280)</f>
        <v>-</v>
      </c>
      <c r="E258" s="138" t="str">
        <f>IF(SP_NORTE!S280="","*",SP_NORTE!S280)</f>
        <v>-</v>
      </c>
      <c r="F258" s="145" t="str">
        <f>IF(SP_NORTE!B280="","*",SP_NORTE!B280)</f>
        <v>*</v>
      </c>
      <c r="G258" s="145" t="str">
        <f>IF(SP_NORTE!D280="","*",SP_NORTE!D280)</f>
        <v>*</v>
      </c>
      <c r="H258" s="145" t="str">
        <f>IF(SP_NORTE!E280="","*",SP_NORTE!E280)</f>
        <v>*</v>
      </c>
      <c r="I258" s="145" t="str">
        <f>IF(SP_NORTE!G280="","*",SP_NORTE!G280)</f>
        <v>*</v>
      </c>
      <c r="J258" s="145" t="str">
        <f>IF(SP_NORTE!H280="","*",SP_NORTE!H280)</f>
        <v>*</v>
      </c>
      <c r="K258" s="138" t="str">
        <f>IF(SP_NORTE!L280="","*",SP_NORTE!L280)</f>
        <v>-</v>
      </c>
      <c r="L258" s="138" t="str">
        <f>IF(SP_NORTE!M280="","*",SP_NORTE!M280)</f>
        <v>-</v>
      </c>
      <c r="M258" s="139" t="str">
        <f>IF(SP_NORTE!I280="","*",SP_NORTE!I280)</f>
        <v>*</v>
      </c>
      <c r="N258" s="144" t="str">
        <f>IF(SP_NORTE!J280="","*",SP_NORTE!J280)</f>
        <v>*</v>
      </c>
      <c r="O258" s="144" t="str">
        <f>IF(SP_NORTE!K280="","*",SP_NORTE!K280)</f>
        <v>*</v>
      </c>
      <c r="P258" s="143" t="str">
        <f>IF(SP_NORTE!N280="","*",SP_NORTE!N280)</f>
        <v>*</v>
      </c>
      <c r="Q258" s="143" t="str">
        <f>IF(SP_NORTE!O280="","*",SP_NORTE!O280)</f>
        <v>*</v>
      </c>
      <c r="R258" s="145" t="str">
        <f>IF(SP_NORTE!P280="","*",CONCATENATE(SP_NORTE!P280," ",SP_NORTE!Q280))</f>
        <v>*</v>
      </c>
      <c r="S258" s="145" t="str">
        <f>IF(SP_NORTE!U280="","*",SP_NORTE!U280)</f>
        <v>*</v>
      </c>
      <c r="T258" s="145" t="str">
        <f>IF(SP_NORTE!V280="","*",SP_NORTE!V280)</f>
        <v>*</v>
      </c>
      <c r="U258" s="136" t="str">
        <f ca="1">_xlfn.XLOOKUP(G258&amp;$U$2,BS_CONTROLE[CHAVE],BS_CONTROLE[Quantidade_11],"-")</f>
        <v>-</v>
      </c>
      <c r="V258" s="136" t="str">
        <f ca="1">_xlfn.XLOOKUP(G258&amp;$V$2,BS_CONTROLE[CHAVE],BS_CONTROLE[Quantidade_11],"-")</f>
        <v>-</v>
      </c>
      <c r="W258" s="136" t="str">
        <f ca="1">_xlfn.XLOOKUP(G258&amp;$W$2,BS_CONTROLE[CHAVE],BS_CONTROLE[Quantidade_11],"-")</f>
        <v>-</v>
      </c>
    </row>
    <row r="259" spans="1:23" hidden="1">
      <c r="A259" s="146" t="str">
        <f>IF(SP_NORTE!X281="","*",SP_NORTE!X281)</f>
        <v>*</v>
      </c>
      <c r="B259" s="146" t="str">
        <f>IF(SP_NORTE!W281="","*",SP_NORTE!W281)</f>
        <v>*</v>
      </c>
      <c r="C259" s="146" t="str">
        <f>IF(SP_NORTE!Y281="","*",SP_NORTE!Y281)</f>
        <v>*</v>
      </c>
      <c r="D259" s="138" t="str">
        <f>IF(SP_NORTE!R281="","*",SP_NORTE!R281)</f>
        <v>-</v>
      </c>
      <c r="E259" s="138" t="str">
        <f>IF(SP_NORTE!S281="","*",SP_NORTE!S281)</f>
        <v>-</v>
      </c>
      <c r="F259" s="145" t="str">
        <f>IF(SP_NORTE!B281="","*",SP_NORTE!B281)</f>
        <v>*</v>
      </c>
      <c r="G259" s="145" t="str">
        <f>IF(SP_NORTE!D281="","*",SP_NORTE!D281)</f>
        <v>*</v>
      </c>
      <c r="H259" s="145" t="str">
        <f>IF(SP_NORTE!E281="","*",SP_NORTE!E281)</f>
        <v>*</v>
      </c>
      <c r="I259" s="145" t="str">
        <f>IF(SP_NORTE!G281="","*",SP_NORTE!G281)</f>
        <v>*</v>
      </c>
      <c r="J259" s="145" t="str">
        <f>IF(SP_NORTE!H281="","*",SP_NORTE!H281)</f>
        <v>*</v>
      </c>
      <c r="K259" s="138" t="str">
        <f>IF(SP_NORTE!L281="","*",SP_NORTE!L281)</f>
        <v>-</v>
      </c>
      <c r="L259" s="138" t="str">
        <f>IF(SP_NORTE!M281="","*",SP_NORTE!M281)</f>
        <v>-</v>
      </c>
      <c r="M259" s="139" t="str">
        <f>IF(SP_NORTE!I281="","*",SP_NORTE!I281)</f>
        <v>*</v>
      </c>
      <c r="N259" s="144" t="str">
        <f>IF(SP_NORTE!J281="","*",SP_NORTE!J281)</f>
        <v>*</v>
      </c>
      <c r="O259" s="144" t="str">
        <f>IF(SP_NORTE!K281="","*",SP_NORTE!K281)</f>
        <v>*</v>
      </c>
      <c r="P259" s="143" t="str">
        <f>IF(SP_NORTE!N281="","*",SP_NORTE!N281)</f>
        <v>*</v>
      </c>
      <c r="Q259" s="143" t="str">
        <f>IF(SP_NORTE!O281="","*",SP_NORTE!O281)</f>
        <v>*</v>
      </c>
      <c r="R259" s="145" t="str">
        <f>IF(SP_NORTE!P281="","*",CONCATENATE(SP_NORTE!P281," ",SP_NORTE!Q281))</f>
        <v>*</v>
      </c>
      <c r="S259" s="145" t="str">
        <f>IF(SP_NORTE!U281="","*",SP_NORTE!U281)</f>
        <v>*</v>
      </c>
      <c r="T259" s="145" t="str">
        <f>IF(SP_NORTE!V281="","*",SP_NORTE!V281)</f>
        <v>*</v>
      </c>
      <c r="U259" s="136" t="str">
        <f ca="1">_xlfn.XLOOKUP(G259&amp;$U$2,BS_CONTROLE[CHAVE],BS_CONTROLE[Quantidade_11],"-")</f>
        <v>-</v>
      </c>
      <c r="V259" s="136" t="str">
        <f ca="1">_xlfn.XLOOKUP(G259&amp;$V$2,BS_CONTROLE[CHAVE],BS_CONTROLE[Quantidade_11],"-")</f>
        <v>-</v>
      </c>
      <c r="W259" s="136" t="str">
        <f ca="1">_xlfn.XLOOKUP(G259&amp;$W$2,BS_CONTROLE[CHAVE],BS_CONTROLE[Quantidade_11],"-")</f>
        <v>-</v>
      </c>
    </row>
    <row r="260" spans="1:23" hidden="1">
      <c r="A260" s="146" t="str">
        <f>IF(SP_NORTE!X282="","*",SP_NORTE!X282)</f>
        <v>*</v>
      </c>
      <c r="B260" s="146" t="str">
        <f>IF(SP_NORTE!W282="","*",SP_NORTE!W282)</f>
        <v>*</v>
      </c>
      <c r="C260" s="146" t="str">
        <f>IF(SP_NORTE!Y282="","*",SP_NORTE!Y282)</f>
        <v>*</v>
      </c>
      <c r="D260" s="138" t="str">
        <f>IF(SP_NORTE!R282="","*",SP_NORTE!R282)</f>
        <v>-</v>
      </c>
      <c r="E260" s="138" t="str">
        <f>IF(SP_NORTE!S282="","*",SP_NORTE!S282)</f>
        <v>-</v>
      </c>
      <c r="F260" s="145" t="str">
        <f>IF(SP_NORTE!B282="","*",SP_NORTE!B282)</f>
        <v>*</v>
      </c>
      <c r="G260" s="145" t="str">
        <f>IF(SP_NORTE!D282="","*",SP_NORTE!D282)</f>
        <v>*</v>
      </c>
      <c r="H260" s="145" t="str">
        <f>IF(SP_NORTE!E282="","*",SP_NORTE!E282)</f>
        <v>*</v>
      </c>
      <c r="I260" s="145" t="str">
        <f>IF(SP_NORTE!G282="","*",SP_NORTE!G282)</f>
        <v>*</v>
      </c>
      <c r="J260" s="145" t="str">
        <f>IF(SP_NORTE!H282="","*",SP_NORTE!H282)</f>
        <v>*</v>
      </c>
      <c r="K260" s="138" t="str">
        <f>IF(SP_NORTE!L282="","*",SP_NORTE!L282)</f>
        <v>-</v>
      </c>
      <c r="L260" s="138" t="str">
        <f>IF(SP_NORTE!M282="","*",SP_NORTE!M282)</f>
        <v>-</v>
      </c>
      <c r="M260" s="139" t="str">
        <f>IF(SP_NORTE!I282="","*",SP_NORTE!I282)</f>
        <v>*</v>
      </c>
      <c r="N260" s="144" t="str">
        <f>IF(SP_NORTE!J282="","*",SP_NORTE!J282)</f>
        <v>*</v>
      </c>
      <c r="O260" s="144" t="str">
        <f>IF(SP_NORTE!K282="","*",SP_NORTE!K282)</f>
        <v>*</v>
      </c>
      <c r="P260" s="143" t="str">
        <f>IF(SP_NORTE!N282="","*",SP_NORTE!N282)</f>
        <v>*</v>
      </c>
      <c r="Q260" s="143" t="str">
        <f>IF(SP_NORTE!O282="","*",SP_NORTE!O282)</f>
        <v>*</v>
      </c>
      <c r="R260" s="145" t="str">
        <f>IF(SP_NORTE!P282="","*",CONCATENATE(SP_NORTE!P282," ",SP_NORTE!Q282))</f>
        <v>*</v>
      </c>
      <c r="S260" s="145" t="str">
        <f>IF(SP_NORTE!U282="","*",SP_NORTE!U282)</f>
        <v>*</v>
      </c>
      <c r="T260" s="145" t="str">
        <f>IF(SP_NORTE!V282="","*",SP_NORTE!V282)</f>
        <v>*</v>
      </c>
      <c r="U260" s="136" t="str">
        <f ca="1">_xlfn.XLOOKUP(G260&amp;$U$2,BS_CONTROLE[CHAVE],BS_CONTROLE[Quantidade_11],"-")</f>
        <v>-</v>
      </c>
      <c r="V260" s="136" t="str">
        <f ca="1">_xlfn.XLOOKUP(G260&amp;$V$2,BS_CONTROLE[CHAVE],BS_CONTROLE[Quantidade_11],"-")</f>
        <v>-</v>
      </c>
      <c r="W260" s="136" t="str">
        <f ca="1">_xlfn.XLOOKUP(G260&amp;$W$2,BS_CONTROLE[CHAVE],BS_CONTROLE[Quantidade_11],"-")</f>
        <v>-</v>
      </c>
    </row>
    <row r="261" spans="1:23" hidden="1">
      <c r="A261" s="146" t="str">
        <f>IF(SP_NORTE!X283="","*",SP_NORTE!X283)</f>
        <v>*</v>
      </c>
      <c r="B261" s="146" t="str">
        <f>IF(SP_NORTE!W283="","*",SP_NORTE!W283)</f>
        <v>*</v>
      </c>
      <c r="C261" s="146" t="str">
        <f>IF(SP_NORTE!Y283="","*",SP_NORTE!Y283)</f>
        <v>*</v>
      </c>
      <c r="D261" s="138" t="str">
        <f>IF(SP_NORTE!R283="","*",SP_NORTE!R283)</f>
        <v>-</v>
      </c>
      <c r="E261" s="138" t="str">
        <f>IF(SP_NORTE!S283="","*",SP_NORTE!S283)</f>
        <v>-</v>
      </c>
      <c r="F261" s="145" t="str">
        <f>IF(SP_NORTE!B283="","*",SP_NORTE!B283)</f>
        <v>*</v>
      </c>
      <c r="G261" s="145" t="str">
        <f>IF(SP_NORTE!D283="","*",SP_NORTE!D283)</f>
        <v>*</v>
      </c>
      <c r="H261" s="145" t="str">
        <f>IF(SP_NORTE!E283="","*",SP_NORTE!E283)</f>
        <v>*</v>
      </c>
      <c r="I261" s="145" t="str">
        <f>IF(SP_NORTE!G283="","*",SP_NORTE!G283)</f>
        <v>*</v>
      </c>
      <c r="J261" s="145" t="str">
        <f>IF(SP_NORTE!H283="","*",SP_NORTE!H283)</f>
        <v>*</v>
      </c>
      <c r="K261" s="138" t="str">
        <f>IF(SP_NORTE!L283="","*",SP_NORTE!L283)</f>
        <v>-</v>
      </c>
      <c r="L261" s="138" t="str">
        <f>IF(SP_NORTE!M283="","*",SP_NORTE!M283)</f>
        <v>-</v>
      </c>
      <c r="M261" s="139" t="str">
        <f>IF(SP_NORTE!I283="","*",SP_NORTE!I283)</f>
        <v>*</v>
      </c>
      <c r="N261" s="144" t="str">
        <f>IF(SP_NORTE!J283="","*",SP_NORTE!J283)</f>
        <v>*</v>
      </c>
      <c r="O261" s="144" t="str">
        <f>IF(SP_NORTE!K283="","*",SP_NORTE!K283)</f>
        <v>*</v>
      </c>
      <c r="P261" s="143" t="str">
        <f>IF(SP_NORTE!N283="","*",SP_NORTE!N283)</f>
        <v>*</v>
      </c>
      <c r="Q261" s="143" t="str">
        <f>IF(SP_NORTE!O283="","*",SP_NORTE!O283)</f>
        <v>*</v>
      </c>
      <c r="R261" s="145" t="str">
        <f>IF(SP_NORTE!P283="","*",CONCATENATE(SP_NORTE!P283," ",SP_NORTE!Q283))</f>
        <v>*</v>
      </c>
      <c r="S261" s="145" t="str">
        <f>IF(SP_NORTE!U283="","*",SP_NORTE!U283)</f>
        <v>*</v>
      </c>
      <c r="T261" s="145" t="str">
        <f>IF(SP_NORTE!V283="","*",SP_NORTE!V283)</f>
        <v>*</v>
      </c>
      <c r="U261" s="136" t="str">
        <f ca="1">_xlfn.XLOOKUP(G261&amp;$U$2,BS_CONTROLE[CHAVE],BS_CONTROLE[Quantidade_11],"-")</f>
        <v>-</v>
      </c>
      <c r="V261" s="136" t="str">
        <f ca="1">_xlfn.XLOOKUP(G261&amp;$V$2,BS_CONTROLE[CHAVE],BS_CONTROLE[Quantidade_11],"-")</f>
        <v>-</v>
      </c>
      <c r="W261" s="136" t="str">
        <f ca="1">_xlfn.XLOOKUP(G261&amp;$W$2,BS_CONTROLE[CHAVE],BS_CONTROLE[Quantidade_11],"-")</f>
        <v>-</v>
      </c>
    </row>
    <row r="262" spans="1:23" hidden="1">
      <c r="A262" s="146" t="str">
        <f>IF(SP_NORTE!X284="","*",SP_NORTE!X284)</f>
        <v>*</v>
      </c>
      <c r="B262" s="146" t="str">
        <f>IF(SP_NORTE!W284="","*",SP_NORTE!W284)</f>
        <v>*</v>
      </c>
      <c r="C262" s="146" t="str">
        <f>IF(SP_NORTE!Y284="","*",SP_NORTE!Y284)</f>
        <v>*</v>
      </c>
      <c r="D262" s="138" t="str">
        <f>IF(SP_NORTE!R284="","*",SP_NORTE!R284)</f>
        <v>-</v>
      </c>
      <c r="E262" s="138" t="str">
        <f>IF(SP_NORTE!S284="","*",SP_NORTE!S284)</f>
        <v>-</v>
      </c>
      <c r="F262" s="145" t="str">
        <f>IF(SP_NORTE!B284="","*",SP_NORTE!B284)</f>
        <v>*</v>
      </c>
      <c r="G262" s="145" t="str">
        <f>IF(SP_NORTE!D284="","*",SP_NORTE!D284)</f>
        <v>*</v>
      </c>
      <c r="H262" s="145" t="str">
        <f>IF(SP_NORTE!E284="","*",SP_NORTE!E284)</f>
        <v>*</v>
      </c>
      <c r="I262" s="145" t="str">
        <f>IF(SP_NORTE!G284="","*",SP_NORTE!G284)</f>
        <v>*</v>
      </c>
      <c r="J262" s="145" t="str">
        <f>IF(SP_NORTE!H284="","*",SP_NORTE!H284)</f>
        <v>*</v>
      </c>
      <c r="K262" s="138" t="str">
        <f>IF(SP_NORTE!L284="","*",SP_NORTE!L284)</f>
        <v>-</v>
      </c>
      <c r="L262" s="138" t="str">
        <f>IF(SP_NORTE!M284="","*",SP_NORTE!M284)</f>
        <v>-</v>
      </c>
      <c r="M262" s="139" t="str">
        <f>IF(SP_NORTE!I284="","*",SP_NORTE!I284)</f>
        <v>*</v>
      </c>
      <c r="N262" s="144" t="str">
        <f>IF(SP_NORTE!J284="","*",SP_NORTE!J284)</f>
        <v>*</v>
      </c>
      <c r="O262" s="144" t="str">
        <f>IF(SP_NORTE!K284="","*",SP_NORTE!K284)</f>
        <v>*</v>
      </c>
      <c r="P262" s="143" t="str">
        <f>IF(SP_NORTE!N284="","*",SP_NORTE!N284)</f>
        <v>*</v>
      </c>
      <c r="Q262" s="143" t="str">
        <f>IF(SP_NORTE!O284="","*",SP_NORTE!O284)</f>
        <v>*</v>
      </c>
      <c r="R262" s="145" t="str">
        <f>IF(SP_NORTE!P284="","*",CONCATENATE(SP_NORTE!P284," ",SP_NORTE!Q284))</f>
        <v>*</v>
      </c>
      <c r="S262" s="145" t="str">
        <f>IF(SP_NORTE!U284="","*",SP_NORTE!U284)</f>
        <v>*</v>
      </c>
      <c r="T262" s="145" t="str">
        <f>IF(SP_NORTE!V284="","*",SP_NORTE!V284)</f>
        <v>*</v>
      </c>
      <c r="U262" s="136" t="str">
        <f ca="1">_xlfn.XLOOKUP(G262&amp;$U$2,BS_CONTROLE[CHAVE],BS_CONTROLE[Quantidade_11],"-")</f>
        <v>-</v>
      </c>
      <c r="V262" s="136" t="str">
        <f ca="1">_xlfn.XLOOKUP(G262&amp;$V$2,BS_CONTROLE[CHAVE],BS_CONTROLE[Quantidade_11],"-")</f>
        <v>-</v>
      </c>
      <c r="W262" s="136" t="str">
        <f ca="1">_xlfn.XLOOKUP(G262&amp;$W$2,BS_CONTROLE[CHAVE],BS_CONTROLE[Quantidade_11],"-")</f>
        <v>-</v>
      </c>
    </row>
    <row r="263" spans="1:23" hidden="1">
      <c r="A263" s="146" t="str">
        <f>IF(SP_NORTE!X285="","*",SP_NORTE!X285)</f>
        <v>*</v>
      </c>
      <c r="B263" s="146" t="str">
        <f>IF(SP_NORTE!W285="","*",SP_NORTE!W285)</f>
        <v>*</v>
      </c>
      <c r="C263" s="146" t="str">
        <f>IF(SP_NORTE!Y285="","*",SP_NORTE!Y285)</f>
        <v>*</v>
      </c>
      <c r="D263" s="138" t="str">
        <f>IF(SP_NORTE!R285="","*",SP_NORTE!R285)</f>
        <v>-</v>
      </c>
      <c r="E263" s="138" t="str">
        <f>IF(SP_NORTE!S285="","*",SP_NORTE!S285)</f>
        <v>-</v>
      </c>
      <c r="F263" s="145" t="str">
        <f>IF(SP_NORTE!B285="","*",SP_NORTE!B285)</f>
        <v>*</v>
      </c>
      <c r="G263" s="145" t="str">
        <f>IF(SP_NORTE!D285="","*",SP_NORTE!D285)</f>
        <v>*</v>
      </c>
      <c r="H263" s="145" t="str">
        <f>IF(SP_NORTE!E285="","*",SP_NORTE!E285)</f>
        <v>*</v>
      </c>
      <c r="I263" s="145" t="str">
        <f>IF(SP_NORTE!G285="","*",SP_NORTE!G285)</f>
        <v>*</v>
      </c>
      <c r="J263" s="145" t="str">
        <f>IF(SP_NORTE!H285="","*",SP_NORTE!H285)</f>
        <v>*</v>
      </c>
      <c r="K263" s="138" t="str">
        <f>IF(SP_NORTE!L285="","*",SP_NORTE!L285)</f>
        <v>-</v>
      </c>
      <c r="L263" s="138" t="str">
        <f>IF(SP_NORTE!M285="","*",SP_NORTE!M285)</f>
        <v>-</v>
      </c>
      <c r="M263" s="139" t="str">
        <f>IF(SP_NORTE!I285="","*",SP_NORTE!I285)</f>
        <v>*</v>
      </c>
      <c r="N263" s="144" t="str">
        <f>IF(SP_NORTE!J285="","*",SP_NORTE!J285)</f>
        <v>*</v>
      </c>
      <c r="O263" s="144" t="str">
        <f>IF(SP_NORTE!K285="","*",SP_NORTE!K285)</f>
        <v>*</v>
      </c>
      <c r="P263" s="143" t="str">
        <f>IF(SP_NORTE!N285="","*",SP_NORTE!N285)</f>
        <v>*</v>
      </c>
      <c r="Q263" s="143" t="str">
        <f>IF(SP_NORTE!O285="","*",SP_NORTE!O285)</f>
        <v>*</v>
      </c>
      <c r="R263" s="145" t="str">
        <f>IF(SP_NORTE!P285="","*",CONCATENATE(SP_NORTE!P285," ",SP_NORTE!Q285))</f>
        <v>*</v>
      </c>
      <c r="S263" s="145" t="str">
        <f>IF(SP_NORTE!U285="","*",SP_NORTE!U285)</f>
        <v>*</v>
      </c>
      <c r="T263" s="145" t="str">
        <f>IF(SP_NORTE!V285="","*",SP_NORTE!V285)</f>
        <v>*</v>
      </c>
      <c r="U263" s="136" t="str">
        <f ca="1">_xlfn.XLOOKUP(G263&amp;$U$2,BS_CONTROLE[CHAVE],BS_CONTROLE[Quantidade_11],"-")</f>
        <v>-</v>
      </c>
      <c r="V263" s="136" t="str">
        <f ca="1">_xlfn.XLOOKUP(G263&amp;$V$2,BS_CONTROLE[CHAVE],BS_CONTROLE[Quantidade_11],"-")</f>
        <v>-</v>
      </c>
      <c r="W263" s="136" t="str">
        <f ca="1">_xlfn.XLOOKUP(G263&amp;$W$2,BS_CONTROLE[CHAVE],BS_CONTROLE[Quantidade_11],"-")</f>
        <v>-</v>
      </c>
    </row>
    <row r="264" spans="1:23" hidden="1">
      <c r="A264" s="146" t="str">
        <f>IF(SP_NORTE!X286="","*",SP_NORTE!X286)</f>
        <v>*</v>
      </c>
      <c r="B264" s="146" t="str">
        <f>IF(SP_NORTE!W286="","*",SP_NORTE!W286)</f>
        <v>*</v>
      </c>
      <c r="C264" s="146" t="str">
        <f>IF(SP_NORTE!Y286="","*",SP_NORTE!Y286)</f>
        <v>*</v>
      </c>
      <c r="D264" s="138" t="str">
        <f>IF(SP_NORTE!R286="","*",SP_NORTE!R286)</f>
        <v>-</v>
      </c>
      <c r="E264" s="138" t="str">
        <f>IF(SP_NORTE!S286="","*",SP_NORTE!S286)</f>
        <v>-</v>
      </c>
      <c r="F264" s="145" t="str">
        <f>IF(SP_NORTE!B286="","*",SP_NORTE!B286)</f>
        <v>*</v>
      </c>
      <c r="G264" s="145" t="str">
        <f>IF(SP_NORTE!D286="","*",SP_NORTE!D286)</f>
        <v>*</v>
      </c>
      <c r="H264" s="145" t="str">
        <f>IF(SP_NORTE!E286="","*",SP_NORTE!E286)</f>
        <v>*</v>
      </c>
      <c r="I264" s="145" t="str">
        <f>IF(SP_NORTE!G286="","*",SP_NORTE!G286)</f>
        <v>*</v>
      </c>
      <c r="J264" s="145" t="str">
        <f>IF(SP_NORTE!H286="","*",SP_NORTE!H286)</f>
        <v>*</v>
      </c>
      <c r="K264" s="138" t="str">
        <f>IF(SP_NORTE!L286="","*",SP_NORTE!L286)</f>
        <v>-</v>
      </c>
      <c r="L264" s="138" t="str">
        <f>IF(SP_NORTE!M286="","*",SP_NORTE!M286)</f>
        <v>-</v>
      </c>
      <c r="M264" s="139" t="str">
        <f>IF(SP_NORTE!I286="","*",SP_NORTE!I286)</f>
        <v>*</v>
      </c>
      <c r="N264" s="144" t="str">
        <f>IF(SP_NORTE!J286="","*",SP_NORTE!J286)</f>
        <v>*</v>
      </c>
      <c r="O264" s="144" t="str">
        <f>IF(SP_NORTE!K286="","*",SP_NORTE!K286)</f>
        <v>*</v>
      </c>
      <c r="P264" s="143" t="str">
        <f>IF(SP_NORTE!N286="","*",SP_NORTE!N286)</f>
        <v>*</v>
      </c>
      <c r="Q264" s="143" t="str">
        <f>IF(SP_NORTE!O286="","*",SP_NORTE!O286)</f>
        <v>*</v>
      </c>
      <c r="R264" s="145" t="str">
        <f>IF(SP_NORTE!P286="","*",CONCATENATE(SP_NORTE!P286," ",SP_NORTE!Q286))</f>
        <v>*</v>
      </c>
      <c r="S264" s="145" t="str">
        <f>IF(SP_NORTE!U286="","*",SP_NORTE!U286)</f>
        <v>*</v>
      </c>
      <c r="T264" s="145" t="str">
        <f>IF(SP_NORTE!V286="","*",SP_NORTE!V286)</f>
        <v>*</v>
      </c>
      <c r="U264" s="136" t="str">
        <f ca="1">_xlfn.XLOOKUP(G264&amp;$U$2,BS_CONTROLE[CHAVE],BS_CONTROLE[Quantidade_11],"-")</f>
        <v>-</v>
      </c>
      <c r="V264" s="136" t="str">
        <f ca="1">_xlfn.XLOOKUP(G264&amp;$V$2,BS_CONTROLE[CHAVE],BS_CONTROLE[Quantidade_11],"-")</f>
        <v>-</v>
      </c>
      <c r="W264" s="136" t="str">
        <f ca="1">_xlfn.XLOOKUP(G264&amp;$W$2,BS_CONTROLE[CHAVE],BS_CONTROLE[Quantidade_11],"-")</f>
        <v>-</v>
      </c>
    </row>
    <row r="265" spans="1:23" hidden="1">
      <c r="A265" s="146" t="str">
        <f>IF(SP_NORTE!X287="","*",SP_NORTE!X287)</f>
        <v>*</v>
      </c>
      <c r="B265" s="146" t="str">
        <f>IF(SP_NORTE!W287="","*",SP_NORTE!W287)</f>
        <v>*</v>
      </c>
      <c r="C265" s="146" t="str">
        <f>IF(SP_NORTE!Y287="","*",SP_NORTE!Y287)</f>
        <v>*</v>
      </c>
      <c r="D265" s="138" t="str">
        <f>IF(SP_NORTE!R287="","*",SP_NORTE!R287)</f>
        <v>-</v>
      </c>
      <c r="E265" s="138" t="str">
        <f>IF(SP_NORTE!S287="","*",SP_NORTE!S287)</f>
        <v>-</v>
      </c>
      <c r="F265" s="145" t="str">
        <f>IF(SP_NORTE!B287="","*",SP_NORTE!B287)</f>
        <v>*</v>
      </c>
      <c r="G265" s="145" t="str">
        <f>IF(SP_NORTE!D287="","*",SP_NORTE!D287)</f>
        <v>*</v>
      </c>
      <c r="H265" s="145" t="str">
        <f>IF(SP_NORTE!E287="","*",SP_NORTE!E287)</f>
        <v>*</v>
      </c>
      <c r="I265" s="145" t="str">
        <f>IF(SP_NORTE!G287="","*",SP_NORTE!G287)</f>
        <v>*</v>
      </c>
      <c r="J265" s="145" t="str">
        <f>IF(SP_NORTE!H287="","*",SP_NORTE!H287)</f>
        <v>*</v>
      </c>
      <c r="K265" s="138" t="str">
        <f>IF(SP_NORTE!L287="","*",SP_NORTE!L287)</f>
        <v>-</v>
      </c>
      <c r="L265" s="138" t="str">
        <f>IF(SP_NORTE!M287="","*",SP_NORTE!M287)</f>
        <v>-</v>
      </c>
      <c r="M265" s="139" t="str">
        <f>IF(SP_NORTE!I287="","*",SP_NORTE!I287)</f>
        <v>*</v>
      </c>
      <c r="N265" s="144" t="str">
        <f>IF(SP_NORTE!J287="","*",SP_NORTE!J287)</f>
        <v>*</v>
      </c>
      <c r="O265" s="144" t="str">
        <f>IF(SP_NORTE!K287="","*",SP_NORTE!K287)</f>
        <v>*</v>
      </c>
      <c r="P265" s="143" t="str">
        <f>IF(SP_NORTE!N287="","*",SP_NORTE!N287)</f>
        <v>*</v>
      </c>
      <c r="Q265" s="143" t="str">
        <f>IF(SP_NORTE!O287="","*",SP_NORTE!O287)</f>
        <v>*</v>
      </c>
      <c r="R265" s="145" t="str">
        <f>IF(SP_NORTE!P287="","*",CONCATENATE(SP_NORTE!P287," ",SP_NORTE!Q287))</f>
        <v>*</v>
      </c>
      <c r="S265" s="145" t="str">
        <f>IF(SP_NORTE!U287="","*",SP_NORTE!U287)</f>
        <v>*</v>
      </c>
      <c r="T265" s="145" t="str">
        <f>IF(SP_NORTE!V287="","*",SP_NORTE!V287)</f>
        <v>*</v>
      </c>
      <c r="U265" s="136" t="str">
        <f ca="1">_xlfn.XLOOKUP(G265&amp;$U$2,BS_CONTROLE[CHAVE],BS_CONTROLE[Quantidade_11],"-")</f>
        <v>-</v>
      </c>
      <c r="V265" s="136" t="str">
        <f ca="1">_xlfn.XLOOKUP(G265&amp;$V$2,BS_CONTROLE[CHAVE],BS_CONTROLE[Quantidade_11],"-")</f>
        <v>-</v>
      </c>
      <c r="W265" s="136" t="str">
        <f ca="1">_xlfn.XLOOKUP(G265&amp;$W$2,BS_CONTROLE[CHAVE],BS_CONTROLE[Quantidade_11],"-")</f>
        <v>-</v>
      </c>
    </row>
    <row r="266" spans="1:23" hidden="1">
      <c r="A266" s="146" t="str">
        <f>IF(SP_NORTE!X288="","*",SP_NORTE!X288)</f>
        <v>*</v>
      </c>
      <c r="B266" s="146" t="str">
        <f>IF(SP_NORTE!W288="","*",SP_NORTE!W288)</f>
        <v>*</v>
      </c>
      <c r="C266" s="146" t="str">
        <f>IF(SP_NORTE!Y288="","*",SP_NORTE!Y288)</f>
        <v>*</v>
      </c>
      <c r="D266" s="138" t="str">
        <f>IF(SP_NORTE!R288="","*",SP_NORTE!R288)</f>
        <v>-</v>
      </c>
      <c r="E266" s="138" t="str">
        <f>IF(SP_NORTE!S288="","*",SP_NORTE!S288)</f>
        <v>-</v>
      </c>
      <c r="F266" s="145" t="str">
        <f>IF(SP_NORTE!B288="","*",SP_NORTE!B288)</f>
        <v>*</v>
      </c>
      <c r="G266" s="145" t="str">
        <f>IF(SP_NORTE!D288="","*",SP_NORTE!D288)</f>
        <v>*</v>
      </c>
      <c r="H266" s="145" t="str">
        <f>IF(SP_NORTE!E288="","*",SP_NORTE!E288)</f>
        <v>*</v>
      </c>
      <c r="I266" s="145" t="str">
        <f>IF(SP_NORTE!G288="","*",SP_NORTE!G288)</f>
        <v>*</v>
      </c>
      <c r="J266" s="145" t="str">
        <f>IF(SP_NORTE!H288="","*",SP_NORTE!H288)</f>
        <v>*</v>
      </c>
      <c r="K266" s="138" t="str">
        <f>IF(SP_NORTE!L288="","*",SP_NORTE!L288)</f>
        <v>-</v>
      </c>
      <c r="L266" s="138" t="str">
        <f>IF(SP_NORTE!M288="","*",SP_NORTE!M288)</f>
        <v>-</v>
      </c>
      <c r="M266" s="139" t="str">
        <f>IF(SP_NORTE!I288="","*",SP_NORTE!I288)</f>
        <v>*</v>
      </c>
      <c r="N266" s="144" t="str">
        <f>IF(SP_NORTE!J288="","*",SP_NORTE!J288)</f>
        <v>*</v>
      </c>
      <c r="O266" s="144" t="str">
        <f>IF(SP_NORTE!K288="","*",SP_NORTE!K288)</f>
        <v>*</v>
      </c>
      <c r="P266" s="143" t="str">
        <f>IF(SP_NORTE!N288="","*",SP_NORTE!N288)</f>
        <v>*</v>
      </c>
      <c r="Q266" s="143" t="str">
        <f>IF(SP_NORTE!O288="","*",SP_NORTE!O288)</f>
        <v>*</v>
      </c>
      <c r="R266" s="145" t="str">
        <f>IF(SP_NORTE!P288="","*",CONCATENATE(SP_NORTE!P288," ",SP_NORTE!Q288))</f>
        <v>*</v>
      </c>
      <c r="S266" s="145" t="str">
        <f>IF(SP_NORTE!U288="","*",SP_NORTE!U288)</f>
        <v>*</v>
      </c>
      <c r="T266" s="145" t="str">
        <f>IF(SP_NORTE!V288="","*",SP_NORTE!V288)</f>
        <v>*</v>
      </c>
      <c r="U266" s="136" t="str">
        <f ca="1">_xlfn.XLOOKUP(G266&amp;$U$2,BS_CONTROLE[CHAVE],BS_CONTROLE[Quantidade_11],"-")</f>
        <v>-</v>
      </c>
      <c r="V266" s="136" t="str">
        <f ca="1">_xlfn.XLOOKUP(G266&amp;$V$2,BS_CONTROLE[CHAVE],BS_CONTROLE[Quantidade_11],"-")</f>
        <v>-</v>
      </c>
      <c r="W266" s="136" t="str">
        <f ca="1">_xlfn.XLOOKUP(G266&amp;$W$2,BS_CONTROLE[CHAVE],BS_CONTROLE[Quantidade_11],"-")</f>
        <v>-</v>
      </c>
    </row>
    <row r="267" spans="1:23" hidden="1">
      <c r="A267" s="146" t="str">
        <f>IF(SP_NORTE!X289="","*",SP_NORTE!X289)</f>
        <v>*</v>
      </c>
      <c r="B267" s="146" t="str">
        <f>IF(SP_NORTE!W289="","*",SP_NORTE!W289)</f>
        <v>*</v>
      </c>
      <c r="C267" s="146" t="str">
        <f>IF(SP_NORTE!Y289="","*",SP_NORTE!Y289)</f>
        <v>*</v>
      </c>
      <c r="D267" s="138" t="str">
        <f>IF(SP_NORTE!R289="","*",SP_NORTE!R289)</f>
        <v>-</v>
      </c>
      <c r="E267" s="138" t="str">
        <f>IF(SP_NORTE!S289="","*",SP_NORTE!S289)</f>
        <v>-</v>
      </c>
      <c r="F267" s="145" t="str">
        <f>IF(SP_NORTE!B289="","*",SP_NORTE!B289)</f>
        <v>*</v>
      </c>
      <c r="G267" s="145" t="str">
        <f>IF(SP_NORTE!D289="","*",SP_NORTE!D289)</f>
        <v>*</v>
      </c>
      <c r="H267" s="145" t="str">
        <f>IF(SP_NORTE!E289="","*",SP_NORTE!E289)</f>
        <v>*</v>
      </c>
      <c r="I267" s="145" t="str">
        <f>IF(SP_NORTE!G289="","*",SP_NORTE!G289)</f>
        <v>*</v>
      </c>
      <c r="J267" s="145" t="str">
        <f>IF(SP_NORTE!H289="","*",SP_NORTE!H289)</f>
        <v>*</v>
      </c>
      <c r="K267" s="138" t="str">
        <f>IF(SP_NORTE!L289="","*",SP_NORTE!L289)</f>
        <v>-</v>
      </c>
      <c r="L267" s="138" t="str">
        <f>IF(SP_NORTE!M289="","*",SP_NORTE!M289)</f>
        <v>-</v>
      </c>
      <c r="M267" s="139" t="str">
        <f>IF(SP_NORTE!I289="","*",SP_NORTE!I289)</f>
        <v>*</v>
      </c>
      <c r="N267" s="144" t="str">
        <f>IF(SP_NORTE!J289="","*",SP_NORTE!J289)</f>
        <v>*</v>
      </c>
      <c r="O267" s="144" t="str">
        <f>IF(SP_NORTE!K289="","*",SP_NORTE!K289)</f>
        <v>*</v>
      </c>
      <c r="P267" s="143" t="str">
        <f>IF(SP_NORTE!N289="","*",SP_NORTE!N289)</f>
        <v>*</v>
      </c>
      <c r="Q267" s="143" t="str">
        <f>IF(SP_NORTE!O289="","*",SP_NORTE!O289)</f>
        <v>*</v>
      </c>
      <c r="R267" s="145" t="str">
        <f>IF(SP_NORTE!P289="","*",CONCATENATE(SP_NORTE!P289," ",SP_NORTE!Q289))</f>
        <v>*</v>
      </c>
      <c r="S267" s="145" t="str">
        <f>IF(SP_NORTE!U289="","*",SP_NORTE!U289)</f>
        <v>*</v>
      </c>
      <c r="T267" s="145" t="str">
        <f>IF(SP_NORTE!V289="","*",SP_NORTE!V289)</f>
        <v>*</v>
      </c>
      <c r="U267" s="136" t="str">
        <f ca="1">_xlfn.XLOOKUP(G267&amp;$U$2,BS_CONTROLE[CHAVE],BS_CONTROLE[Quantidade_11],"-")</f>
        <v>-</v>
      </c>
      <c r="V267" s="136" t="str">
        <f ca="1">_xlfn.XLOOKUP(G267&amp;$V$2,BS_CONTROLE[CHAVE],BS_CONTROLE[Quantidade_11],"-")</f>
        <v>-</v>
      </c>
      <c r="W267" s="136" t="str">
        <f ca="1">_xlfn.XLOOKUP(G267&amp;$W$2,BS_CONTROLE[CHAVE],BS_CONTROLE[Quantidade_11],"-")</f>
        <v>-</v>
      </c>
    </row>
    <row r="268" spans="1:23" hidden="1">
      <c r="A268" s="146" t="str">
        <f>IF(SP_NORTE!X290="","*",SP_NORTE!X290)</f>
        <v>*</v>
      </c>
      <c r="B268" s="146" t="str">
        <f>IF(SP_NORTE!W290="","*",SP_NORTE!W290)</f>
        <v>*</v>
      </c>
      <c r="C268" s="146" t="str">
        <f>IF(SP_NORTE!Y290="","*",SP_NORTE!Y290)</f>
        <v>*</v>
      </c>
      <c r="D268" s="138" t="str">
        <f>IF(SP_NORTE!R290="","*",SP_NORTE!R290)</f>
        <v>-</v>
      </c>
      <c r="E268" s="138" t="str">
        <f>IF(SP_NORTE!S290="","*",SP_NORTE!S290)</f>
        <v>-</v>
      </c>
      <c r="F268" s="145" t="str">
        <f>IF(SP_NORTE!B290="","*",SP_NORTE!B290)</f>
        <v>*</v>
      </c>
      <c r="G268" s="145" t="str">
        <f>IF(SP_NORTE!D290="","*",SP_NORTE!D290)</f>
        <v>*</v>
      </c>
      <c r="H268" s="145" t="str">
        <f>IF(SP_NORTE!E290="","*",SP_NORTE!E290)</f>
        <v>*</v>
      </c>
      <c r="I268" s="145" t="str">
        <f>IF(SP_NORTE!G290="","*",SP_NORTE!G290)</f>
        <v>*</v>
      </c>
      <c r="J268" s="145" t="str">
        <f>IF(SP_NORTE!H290="","*",SP_NORTE!H290)</f>
        <v>*</v>
      </c>
      <c r="K268" s="138" t="str">
        <f>IF(SP_NORTE!L290="","*",SP_NORTE!L290)</f>
        <v>-</v>
      </c>
      <c r="L268" s="138" t="str">
        <f>IF(SP_NORTE!M290="","*",SP_NORTE!M290)</f>
        <v>-</v>
      </c>
      <c r="M268" s="139" t="str">
        <f>IF(SP_NORTE!I290="","*",SP_NORTE!I290)</f>
        <v>*</v>
      </c>
      <c r="N268" s="144" t="str">
        <f>IF(SP_NORTE!J290="","*",SP_NORTE!J290)</f>
        <v>*</v>
      </c>
      <c r="O268" s="144" t="str">
        <f>IF(SP_NORTE!K290="","*",SP_NORTE!K290)</f>
        <v>*</v>
      </c>
      <c r="P268" s="143" t="str">
        <f>IF(SP_NORTE!N290="","*",SP_NORTE!N290)</f>
        <v>*</v>
      </c>
      <c r="Q268" s="143" t="str">
        <f>IF(SP_NORTE!O290="","*",SP_NORTE!O290)</f>
        <v>*</v>
      </c>
      <c r="R268" s="145" t="str">
        <f>IF(SP_NORTE!P290="","*",CONCATENATE(SP_NORTE!P290," ",SP_NORTE!Q290))</f>
        <v>*</v>
      </c>
      <c r="S268" s="145" t="str">
        <f>IF(SP_NORTE!U290="","*",SP_NORTE!U290)</f>
        <v>*</v>
      </c>
      <c r="T268" s="145" t="str">
        <f>IF(SP_NORTE!V290="","*",SP_NORTE!V290)</f>
        <v>*</v>
      </c>
      <c r="U268" s="136" t="str">
        <f ca="1">_xlfn.XLOOKUP(G268&amp;$U$2,BS_CONTROLE[CHAVE],BS_CONTROLE[Quantidade_11],"-")</f>
        <v>-</v>
      </c>
      <c r="V268" s="136" t="str">
        <f ca="1">_xlfn.XLOOKUP(G268&amp;$V$2,BS_CONTROLE[CHAVE],BS_CONTROLE[Quantidade_11],"-")</f>
        <v>-</v>
      </c>
      <c r="W268" s="136" t="str">
        <f ca="1">_xlfn.XLOOKUP(G268&amp;$W$2,BS_CONTROLE[CHAVE],BS_CONTROLE[Quantidade_11],"-")</f>
        <v>-</v>
      </c>
    </row>
    <row r="269" spans="1:23" hidden="1">
      <c r="A269" s="146" t="str">
        <f>IF(SP_NORTE!X291="","*",SP_NORTE!X291)</f>
        <v>*</v>
      </c>
      <c r="B269" s="146" t="str">
        <f>IF(SP_NORTE!W291="","*",SP_NORTE!W291)</f>
        <v>*</v>
      </c>
      <c r="C269" s="146" t="str">
        <f>IF(SP_NORTE!Y291="","*",SP_NORTE!Y291)</f>
        <v>*</v>
      </c>
      <c r="D269" s="138" t="str">
        <f>IF(SP_NORTE!R291="","*",SP_NORTE!R291)</f>
        <v>-</v>
      </c>
      <c r="E269" s="138" t="str">
        <f>IF(SP_NORTE!S291="","*",SP_NORTE!S291)</f>
        <v>-</v>
      </c>
      <c r="F269" s="145" t="str">
        <f>IF(SP_NORTE!B291="","*",SP_NORTE!B291)</f>
        <v>*</v>
      </c>
      <c r="G269" s="145" t="str">
        <f>IF(SP_NORTE!D291="","*",SP_NORTE!D291)</f>
        <v>*</v>
      </c>
      <c r="H269" s="145" t="str">
        <f>IF(SP_NORTE!E291="","*",SP_NORTE!E291)</f>
        <v>*</v>
      </c>
      <c r="I269" s="145" t="str">
        <f>IF(SP_NORTE!G291="","*",SP_NORTE!G291)</f>
        <v>*</v>
      </c>
      <c r="J269" s="145" t="str">
        <f>IF(SP_NORTE!H291="","*",SP_NORTE!H291)</f>
        <v>*</v>
      </c>
      <c r="K269" s="138" t="str">
        <f>IF(SP_NORTE!L291="","*",SP_NORTE!L291)</f>
        <v>-</v>
      </c>
      <c r="L269" s="138" t="str">
        <f>IF(SP_NORTE!M291="","*",SP_NORTE!M291)</f>
        <v>-</v>
      </c>
      <c r="M269" s="139" t="str">
        <f>IF(SP_NORTE!I291="","*",SP_NORTE!I291)</f>
        <v>*</v>
      </c>
      <c r="N269" s="144" t="str">
        <f>IF(SP_NORTE!J291="","*",SP_NORTE!J291)</f>
        <v>*</v>
      </c>
      <c r="O269" s="144" t="str">
        <f>IF(SP_NORTE!K291="","*",SP_NORTE!K291)</f>
        <v>*</v>
      </c>
      <c r="P269" s="143" t="str">
        <f>IF(SP_NORTE!N291="","*",SP_NORTE!N291)</f>
        <v>*</v>
      </c>
      <c r="Q269" s="143" t="str">
        <f>IF(SP_NORTE!O291="","*",SP_NORTE!O291)</f>
        <v>*</v>
      </c>
      <c r="R269" s="145" t="str">
        <f>IF(SP_NORTE!P291="","*",CONCATENATE(SP_NORTE!P291," ",SP_NORTE!Q291))</f>
        <v>*</v>
      </c>
      <c r="S269" s="145" t="str">
        <f>IF(SP_NORTE!U291="","*",SP_NORTE!U291)</f>
        <v>*</v>
      </c>
      <c r="T269" s="145" t="str">
        <f>IF(SP_NORTE!V291="","*",SP_NORTE!V291)</f>
        <v>*</v>
      </c>
      <c r="U269" s="136" t="str">
        <f ca="1">_xlfn.XLOOKUP(G269&amp;$U$2,BS_CONTROLE[CHAVE],BS_CONTROLE[Quantidade_11],"-")</f>
        <v>-</v>
      </c>
      <c r="V269" s="136" t="str">
        <f ca="1">_xlfn.XLOOKUP(G269&amp;$V$2,BS_CONTROLE[CHAVE],BS_CONTROLE[Quantidade_11],"-")</f>
        <v>-</v>
      </c>
      <c r="W269" s="136" t="str">
        <f ca="1">_xlfn.XLOOKUP(G269&amp;$W$2,BS_CONTROLE[CHAVE],BS_CONTROLE[Quantidade_11],"-")</f>
        <v>-</v>
      </c>
    </row>
    <row r="270" spans="1:23" hidden="1">
      <c r="A270" s="146" t="str">
        <f>IF(SP_NORTE!X292="","*",SP_NORTE!X292)</f>
        <v>*</v>
      </c>
      <c r="B270" s="146" t="str">
        <f>IF(SP_NORTE!W292="","*",SP_NORTE!W292)</f>
        <v>*</v>
      </c>
      <c r="C270" s="146" t="str">
        <f>IF(SP_NORTE!Y292="","*",SP_NORTE!Y292)</f>
        <v>*</v>
      </c>
      <c r="D270" s="138" t="str">
        <f>IF(SP_NORTE!R292="","*",SP_NORTE!R292)</f>
        <v>-</v>
      </c>
      <c r="E270" s="138" t="str">
        <f>IF(SP_NORTE!S292="","*",SP_NORTE!S292)</f>
        <v>-</v>
      </c>
      <c r="F270" s="145" t="str">
        <f>IF(SP_NORTE!B292="","*",SP_NORTE!B292)</f>
        <v>*</v>
      </c>
      <c r="G270" s="145" t="str">
        <f>IF(SP_NORTE!D292="","*",SP_NORTE!D292)</f>
        <v>*</v>
      </c>
      <c r="H270" s="145" t="str">
        <f>IF(SP_NORTE!E292="","*",SP_NORTE!E292)</f>
        <v>*</v>
      </c>
      <c r="I270" s="145" t="str">
        <f>IF(SP_NORTE!G292="","*",SP_NORTE!G292)</f>
        <v>*</v>
      </c>
      <c r="J270" s="145" t="str">
        <f>IF(SP_NORTE!H292="","*",SP_NORTE!H292)</f>
        <v>*</v>
      </c>
      <c r="K270" s="138" t="str">
        <f>IF(SP_NORTE!L292="","*",SP_NORTE!L292)</f>
        <v>-</v>
      </c>
      <c r="L270" s="138" t="str">
        <f>IF(SP_NORTE!M292="","*",SP_NORTE!M292)</f>
        <v>-</v>
      </c>
      <c r="M270" s="139" t="str">
        <f>IF(SP_NORTE!I292="","*",SP_NORTE!I292)</f>
        <v>*</v>
      </c>
      <c r="N270" s="144" t="str">
        <f>IF(SP_NORTE!J292="","*",SP_NORTE!J292)</f>
        <v>*</v>
      </c>
      <c r="O270" s="144" t="str">
        <f>IF(SP_NORTE!K292="","*",SP_NORTE!K292)</f>
        <v>*</v>
      </c>
      <c r="P270" s="143" t="str">
        <f>IF(SP_NORTE!N292="","*",SP_NORTE!N292)</f>
        <v>*</v>
      </c>
      <c r="Q270" s="143" t="str">
        <f>IF(SP_NORTE!O292="","*",SP_NORTE!O292)</f>
        <v>*</v>
      </c>
      <c r="R270" s="145" t="str">
        <f>IF(SP_NORTE!P292="","*",CONCATENATE(SP_NORTE!P292," ",SP_NORTE!Q292))</f>
        <v>*</v>
      </c>
      <c r="S270" s="145" t="str">
        <f>IF(SP_NORTE!U292="","*",SP_NORTE!U292)</f>
        <v>*</v>
      </c>
      <c r="T270" s="145" t="str">
        <f>IF(SP_NORTE!V292="","*",SP_NORTE!V292)</f>
        <v>*</v>
      </c>
      <c r="U270" s="136" t="str">
        <f ca="1">_xlfn.XLOOKUP(G270&amp;$U$2,BS_CONTROLE[CHAVE],BS_CONTROLE[Quantidade_11],"-")</f>
        <v>-</v>
      </c>
      <c r="V270" s="136" t="str">
        <f ca="1">_xlfn.XLOOKUP(G270&amp;$V$2,BS_CONTROLE[CHAVE],BS_CONTROLE[Quantidade_11],"-")</f>
        <v>-</v>
      </c>
      <c r="W270" s="136" t="str">
        <f ca="1">_xlfn.XLOOKUP(G270&amp;$W$2,BS_CONTROLE[CHAVE],BS_CONTROLE[Quantidade_11],"-")</f>
        <v>-</v>
      </c>
    </row>
    <row r="271" spans="1:23" hidden="1">
      <c r="A271" s="146" t="str">
        <f>IF(SP_NORTE!X293="","*",SP_NORTE!X293)</f>
        <v>*</v>
      </c>
      <c r="B271" s="146" t="str">
        <f>IF(SP_NORTE!W293="","*",SP_NORTE!W293)</f>
        <v>*</v>
      </c>
      <c r="C271" s="146" t="str">
        <f>IF(SP_NORTE!Y293="","*",SP_NORTE!Y293)</f>
        <v>*</v>
      </c>
      <c r="D271" s="138" t="str">
        <f>IF(SP_NORTE!R293="","*",SP_NORTE!R293)</f>
        <v>-</v>
      </c>
      <c r="E271" s="138" t="str">
        <f>IF(SP_NORTE!S293="","*",SP_NORTE!S293)</f>
        <v>-</v>
      </c>
      <c r="F271" s="145" t="str">
        <f>IF(SP_NORTE!B293="","*",SP_NORTE!B293)</f>
        <v>*</v>
      </c>
      <c r="G271" s="145" t="str">
        <f>IF(SP_NORTE!D293="","*",SP_NORTE!D293)</f>
        <v>*</v>
      </c>
      <c r="H271" s="145" t="str">
        <f>IF(SP_NORTE!E293="","*",SP_NORTE!E293)</f>
        <v>*</v>
      </c>
      <c r="I271" s="145" t="str">
        <f>IF(SP_NORTE!G293="","*",SP_NORTE!G293)</f>
        <v>*</v>
      </c>
      <c r="J271" s="145" t="str">
        <f>IF(SP_NORTE!H293="","*",SP_NORTE!H293)</f>
        <v>*</v>
      </c>
      <c r="K271" s="138" t="str">
        <f>IF(SP_NORTE!L293="","*",SP_NORTE!L293)</f>
        <v>-</v>
      </c>
      <c r="L271" s="138" t="str">
        <f>IF(SP_NORTE!M293="","*",SP_NORTE!M293)</f>
        <v>-</v>
      </c>
      <c r="M271" s="139" t="str">
        <f>IF(SP_NORTE!I293="","*",SP_NORTE!I293)</f>
        <v>*</v>
      </c>
      <c r="N271" s="144" t="str">
        <f>IF(SP_NORTE!J293="","*",SP_NORTE!J293)</f>
        <v>*</v>
      </c>
      <c r="O271" s="144" t="str">
        <f>IF(SP_NORTE!K293="","*",SP_NORTE!K293)</f>
        <v>*</v>
      </c>
      <c r="P271" s="143" t="str">
        <f>IF(SP_NORTE!N293="","*",SP_NORTE!N293)</f>
        <v>*</v>
      </c>
      <c r="Q271" s="143" t="str">
        <f>IF(SP_NORTE!O293="","*",SP_NORTE!O293)</f>
        <v>*</v>
      </c>
      <c r="R271" s="145" t="str">
        <f>IF(SP_NORTE!P293="","*",CONCATENATE(SP_NORTE!P293," ",SP_NORTE!Q293))</f>
        <v>*</v>
      </c>
      <c r="S271" s="145" t="str">
        <f>IF(SP_NORTE!U293="","*",SP_NORTE!U293)</f>
        <v>*</v>
      </c>
      <c r="T271" s="145" t="str">
        <f>IF(SP_NORTE!V293="","*",SP_NORTE!V293)</f>
        <v>*</v>
      </c>
      <c r="U271" s="136" t="str">
        <f ca="1">_xlfn.XLOOKUP(G271&amp;$U$2,BS_CONTROLE[CHAVE],BS_CONTROLE[Quantidade_11],"-")</f>
        <v>-</v>
      </c>
      <c r="V271" s="136" t="str">
        <f ca="1">_xlfn.XLOOKUP(G271&amp;$V$2,BS_CONTROLE[CHAVE],BS_CONTROLE[Quantidade_11],"-")</f>
        <v>-</v>
      </c>
      <c r="W271" s="136" t="str">
        <f ca="1">_xlfn.XLOOKUP(G271&amp;$W$2,BS_CONTROLE[CHAVE],BS_CONTROLE[Quantidade_11],"-")</f>
        <v>-</v>
      </c>
    </row>
    <row r="272" spans="1:23" hidden="1">
      <c r="A272" s="146" t="str">
        <f>IF(SP_NORTE!X294="","*",SP_NORTE!X294)</f>
        <v>*</v>
      </c>
      <c r="B272" s="146" t="str">
        <f>IF(SP_NORTE!W294="","*",SP_NORTE!W294)</f>
        <v>*</v>
      </c>
      <c r="C272" s="146" t="str">
        <f>IF(SP_NORTE!Y294="","*",SP_NORTE!Y294)</f>
        <v>*</v>
      </c>
      <c r="D272" s="138" t="str">
        <f>IF(SP_NORTE!R294="","*",SP_NORTE!R294)</f>
        <v>-</v>
      </c>
      <c r="E272" s="138" t="str">
        <f>IF(SP_NORTE!S294="","*",SP_NORTE!S294)</f>
        <v>-</v>
      </c>
      <c r="F272" s="145" t="str">
        <f>IF(SP_NORTE!B294="","*",SP_NORTE!B294)</f>
        <v>*</v>
      </c>
      <c r="G272" s="145" t="str">
        <f>IF(SP_NORTE!D294="","*",SP_NORTE!D294)</f>
        <v>*</v>
      </c>
      <c r="H272" s="145" t="str">
        <f>IF(SP_NORTE!E294="","*",SP_NORTE!E294)</f>
        <v>*</v>
      </c>
      <c r="I272" s="145" t="str">
        <f>IF(SP_NORTE!G294="","*",SP_NORTE!G294)</f>
        <v>*</v>
      </c>
      <c r="J272" s="145" t="str">
        <f>IF(SP_NORTE!H294="","*",SP_NORTE!H294)</f>
        <v>*</v>
      </c>
      <c r="K272" s="138" t="str">
        <f>IF(SP_NORTE!L294="","*",SP_NORTE!L294)</f>
        <v>-</v>
      </c>
      <c r="L272" s="138" t="str">
        <f>IF(SP_NORTE!M294="","*",SP_NORTE!M294)</f>
        <v>-</v>
      </c>
      <c r="M272" s="139" t="str">
        <f>IF(SP_NORTE!I294="","*",SP_NORTE!I294)</f>
        <v>*</v>
      </c>
      <c r="N272" s="144" t="str">
        <f>IF(SP_NORTE!J294="","*",SP_NORTE!J294)</f>
        <v>*</v>
      </c>
      <c r="O272" s="144" t="str">
        <f>IF(SP_NORTE!K294="","*",SP_NORTE!K294)</f>
        <v>*</v>
      </c>
      <c r="P272" s="143" t="str">
        <f>IF(SP_NORTE!N294="","*",SP_NORTE!N294)</f>
        <v>*</v>
      </c>
      <c r="Q272" s="143" t="str">
        <f>IF(SP_NORTE!O294="","*",SP_NORTE!O294)</f>
        <v>*</v>
      </c>
      <c r="R272" s="145" t="str">
        <f>IF(SP_NORTE!P294="","*",CONCATENATE(SP_NORTE!P294," ",SP_NORTE!Q294))</f>
        <v>*</v>
      </c>
      <c r="S272" s="145" t="str">
        <f>IF(SP_NORTE!U294="","*",SP_NORTE!U294)</f>
        <v>*</v>
      </c>
      <c r="T272" s="145" t="str">
        <f>IF(SP_NORTE!V294="","*",SP_NORTE!V294)</f>
        <v>*</v>
      </c>
      <c r="U272" s="136" t="str">
        <f ca="1">_xlfn.XLOOKUP(G272&amp;$U$2,BS_CONTROLE[CHAVE],BS_CONTROLE[Quantidade_11],"-")</f>
        <v>-</v>
      </c>
      <c r="V272" s="136" t="str">
        <f ca="1">_xlfn.XLOOKUP(G272&amp;$V$2,BS_CONTROLE[CHAVE],BS_CONTROLE[Quantidade_11],"-")</f>
        <v>-</v>
      </c>
      <c r="W272" s="136" t="str">
        <f ca="1">_xlfn.XLOOKUP(G272&amp;$W$2,BS_CONTROLE[CHAVE],BS_CONTROLE[Quantidade_11],"-")</f>
        <v>-</v>
      </c>
    </row>
    <row r="273" spans="1:23" hidden="1">
      <c r="A273" s="146" t="str">
        <f>IF(SP_NORTE!X295="","*",SP_NORTE!X295)</f>
        <v>*</v>
      </c>
      <c r="B273" s="146" t="str">
        <f>IF(SP_NORTE!W295="","*",SP_NORTE!W295)</f>
        <v>*</v>
      </c>
      <c r="C273" s="146" t="str">
        <f>IF(SP_NORTE!Y295="","*",SP_NORTE!Y295)</f>
        <v>*</v>
      </c>
      <c r="D273" s="138" t="str">
        <f>IF(SP_NORTE!R295="","*",SP_NORTE!R295)</f>
        <v>-</v>
      </c>
      <c r="E273" s="138" t="str">
        <f>IF(SP_NORTE!S295="","*",SP_NORTE!S295)</f>
        <v>-</v>
      </c>
      <c r="F273" s="145" t="str">
        <f>IF(SP_NORTE!B295="","*",SP_NORTE!B295)</f>
        <v>*</v>
      </c>
      <c r="G273" s="145" t="str">
        <f>IF(SP_NORTE!D295="","*",SP_NORTE!D295)</f>
        <v>*</v>
      </c>
      <c r="H273" s="145" t="str">
        <f>IF(SP_NORTE!E295="","*",SP_NORTE!E295)</f>
        <v>*</v>
      </c>
      <c r="I273" s="145" t="str">
        <f>IF(SP_NORTE!G295="","*",SP_NORTE!G295)</f>
        <v>*</v>
      </c>
      <c r="J273" s="145" t="str">
        <f>IF(SP_NORTE!H295="","*",SP_NORTE!H295)</f>
        <v>*</v>
      </c>
      <c r="K273" s="138" t="str">
        <f>IF(SP_NORTE!L295="","*",SP_NORTE!L295)</f>
        <v>-</v>
      </c>
      <c r="L273" s="138" t="str">
        <f>IF(SP_NORTE!M295="","*",SP_NORTE!M295)</f>
        <v>-</v>
      </c>
      <c r="M273" s="139" t="str">
        <f>IF(SP_NORTE!I295="","*",SP_NORTE!I295)</f>
        <v>*</v>
      </c>
      <c r="N273" s="144" t="str">
        <f>IF(SP_NORTE!J295="","*",SP_NORTE!J295)</f>
        <v>*</v>
      </c>
      <c r="O273" s="144" t="str">
        <f>IF(SP_NORTE!K295="","*",SP_NORTE!K295)</f>
        <v>*</v>
      </c>
      <c r="P273" s="143" t="str">
        <f>IF(SP_NORTE!N295="","*",SP_NORTE!N295)</f>
        <v>*</v>
      </c>
      <c r="Q273" s="143" t="str">
        <f>IF(SP_NORTE!O295="","*",SP_NORTE!O295)</f>
        <v>*</v>
      </c>
      <c r="R273" s="145" t="str">
        <f>IF(SP_NORTE!P295="","*",CONCATENATE(SP_NORTE!P295," ",SP_NORTE!Q295))</f>
        <v>*</v>
      </c>
      <c r="S273" s="145" t="str">
        <f>IF(SP_NORTE!U295="","*",SP_NORTE!U295)</f>
        <v>*</v>
      </c>
      <c r="T273" s="145" t="str">
        <f>IF(SP_NORTE!V295="","*",SP_NORTE!V295)</f>
        <v>*</v>
      </c>
      <c r="U273" s="136" t="str">
        <f ca="1">_xlfn.XLOOKUP(G273&amp;$U$2,BS_CONTROLE[CHAVE],BS_CONTROLE[Quantidade_11],"-")</f>
        <v>-</v>
      </c>
      <c r="V273" s="136" t="str">
        <f ca="1">_xlfn.XLOOKUP(G273&amp;$V$2,BS_CONTROLE[CHAVE],BS_CONTROLE[Quantidade_11],"-")</f>
        <v>-</v>
      </c>
      <c r="W273" s="136" t="str">
        <f ca="1">_xlfn.XLOOKUP(G273&amp;$W$2,BS_CONTROLE[CHAVE],BS_CONTROLE[Quantidade_11],"-")</f>
        <v>-</v>
      </c>
    </row>
    <row r="274" spans="1:23" hidden="1">
      <c r="A274" s="146" t="str">
        <f>IF(SP_NORTE!X296="","*",SP_NORTE!X296)</f>
        <v>*</v>
      </c>
      <c r="B274" s="146" t="str">
        <f>IF(SP_NORTE!W296="","*",SP_NORTE!W296)</f>
        <v>*</v>
      </c>
      <c r="C274" s="146" t="str">
        <f>IF(SP_NORTE!Y296="","*",SP_NORTE!Y296)</f>
        <v>*</v>
      </c>
      <c r="D274" s="138" t="str">
        <f>IF(SP_NORTE!R296="","*",SP_NORTE!R296)</f>
        <v>-</v>
      </c>
      <c r="E274" s="138" t="str">
        <f>IF(SP_NORTE!S296="","*",SP_NORTE!S296)</f>
        <v>-</v>
      </c>
      <c r="F274" s="145" t="str">
        <f>IF(SP_NORTE!B296="","*",SP_NORTE!B296)</f>
        <v>*</v>
      </c>
      <c r="G274" s="145" t="str">
        <f>IF(SP_NORTE!D296="","*",SP_NORTE!D296)</f>
        <v>*</v>
      </c>
      <c r="H274" s="145" t="str">
        <f>IF(SP_NORTE!E296="","*",SP_NORTE!E296)</f>
        <v>*</v>
      </c>
      <c r="I274" s="145" t="str">
        <f>IF(SP_NORTE!G296="","*",SP_NORTE!G296)</f>
        <v>*</v>
      </c>
      <c r="J274" s="145" t="str">
        <f>IF(SP_NORTE!H296="","*",SP_NORTE!H296)</f>
        <v>*</v>
      </c>
      <c r="K274" s="138" t="str">
        <f>IF(SP_NORTE!L296="","*",SP_NORTE!L296)</f>
        <v>-</v>
      </c>
      <c r="L274" s="138" t="str">
        <f>IF(SP_NORTE!M296="","*",SP_NORTE!M296)</f>
        <v>-</v>
      </c>
      <c r="M274" s="139" t="str">
        <f>IF(SP_NORTE!I296="","*",SP_NORTE!I296)</f>
        <v>*</v>
      </c>
      <c r="N274" s="144" t="str">
        <f>IF(SP_NORTE!J296="","*",SP_NORTE!J296)</f>
        <v>*</v>
      </c>
      <c r="O274" s="144" t="str">
        <f>IF(SP_NORTE!K296="","*",SP_NORTE!K296)</f>
        <v>*</v>
      </c>
      <c r="P274" s="143" t="str">
        <f>IF(SP_NORTE!N296="","*",SP_NORTE!N296)</f>
        <v>*</v>
      </c>
      <c r="Q274" s="143" t="str">
        <f>IF(SP_NORTE!O296="","*",SP_NORTE!O296)</f>
        <v>*</v>
      </c>
      <c r="R274" s="145" t="str">
        <f>IF(SP_NORTE!P296="","*",CONCATENATE(SP_NORTE!P296," ",SP_NORTE!Q296))</f>
        <v>*</v>
      </c>
      <c r="S274" s="145" t="str">
        <f>IF(SP_NORTE!U296="","*",SP_NORTE!U296)</f>
        <v>*</v>
      </c>
      <c r="T274" s="145" t="str">
        <f>IF(SP_NORTE!V296="","*",SP_NORTE!V296)</f>
        <v>*</v>
      </c>
      <c r="U274" s="136" t="str">
        <f ca="1">_xlfn.XLOOKUP(G274&amp;$U$2,BS_CONTROLE[CHAVE],BS_CONTROLE[Quantidade_11],"-")</f>
        <v>-</v>
      </c>
      <c r="V274" s="136" t="str">
        <f ca="1">_xlfn.XLOOKUP(G274&amp;$V$2,BS_CONTROLE[CHAVE],BS_CONTROLE[Quantidade_11],"-")</f>
        <v>-</v>
      </c>
      <c r="W274" s="136" t="str">
        <f ca="1">_xlfn.XLOOKUP(G274&amp;$W$2,BS_CONTROLE[CHAVE],BS_CONTROLE[Quantidade_11],"-")</f>
        <v>-</v>
      </c>
    </row>
    <row r="275" spans="1:23" hidden="1">
      <c r="A275" s="146" t="str">
        <f>IF(SP_NORTE!X297="","*",SP_NORTE!X297)</f>
        <v>*</v>
      </c>
      <c r="B275" s="146" t="str">
        <f>IF(SP_NORTE!W297="","*",SP_NORTE!W297)</f>
        <v>*</v>
      </c>
      <c r="C275" s="146" t="str">
        <f>IF(SP_NORTE!Y297="","*",SP_NORTE!Y297)</f>
        <v>*</v>
      </c>
      <c r="D275" s="138" t="str">
        <f>IF(SP_NORTE!R297="","*",SP_NORTE!R297)</f>
        <v>-</v>
      </c>
      <c r="E275" s="138" t="str">
        <f>IF(SP_NORTE!S297="","*",SP_NORTE!S297)</f>
        <v>-</v>
      </c>
      <c r="F275" s="145" t="str">
        <f>IF(SP_NORTE!B297="","*",SP_NORTE!B297)</f>
        <v>*</v>
      </c>
      <c r="G275" s="145" t="str">
        <f>IF(SP_NORTE!D297="","*",SP_NORTE!D297)</f>
        <v>*</v>
      </c>
      <c r="H275" s="145" t="str">
        <f>IF(SP_NORTE!E297="","*",SP_NORTE!E297)</f>
        <v>*</v>
      </c>
      <c r="I275" s="145" t="str">
        <f>IF(SP_NORTE!G297="","*",SP_NORTE!G297)</f>
        <v>*</v>
      </c>
      <c r="J275" s="145" t="str">
        <f>IF(SP_NORTE!H297="","*",SP_NORTE!H297)</f>
        <v>*</v>
      </c>
      <c r="K275" s="138" t="str">
        <f>IF(SP_NORTE!L297="","*",SP_NORTE!L297)</f>
        <v>-</v>
      </c>
      <c r="L275" s="138" t="str">
        <f>IF(SP_NORTE!M297="","*",SP_NORTE!M297)</f>
        <v>-</v>
      </c>
      <c r="M275" s="139" t="str">
        <f>IF(SP_NORTE!I297="","*",SP_NORTE!I297)</f>
        <v>*</v>
      </c>
      <c r="N275" s="144" t="str">
        <f>IF(SP_NORTE!J297="","*",SP_NORTE!J297)</f>
        <v>*</v>
      </c>
      <c r="O275" s="144" t="str">
        <f>IF(SP_NORTE!K297="","*",SP_NORTE!K297)</f>
        <v>*</v>
      </c>
      <c r="P275" s="143" t="str">
        <f>IF(SP_NORTE!N297="","*",SP_NORTE!N297)</f>
        <v>*</v>
      </c>
      <c r="Q275" s="143" t="str">
        <f>IF(SP_NORTE!O297="","*",SP_NORTE!O297)</f>
        <v>*</v>
      </c>
      <c r="R275" s="145" t="str">
        <f>IF(SP_NORTE!P297="","*",CONCATENATE(SP_NORTE!P297," ",SP_NORTE!Q297))</f>
        <v>*</v>
      </c>
      <c r="S275" s="145" t="str">
        <f>IF(SP_NORTE!U297="","*",SP_NORTE!U297)</f>
        <v>*</v>
      </c>
      <c r="T275" s="145" t="str">
        <f>IF(SP_NORTE!V297="","*",SP_NORTE!V297)</f>
        <v>*</v>
      </c>
      <c r="U275" s="136" t="str">
        <f ca="1">_xlfn.XLOOKUP(G275&amp;$U$2,BS_CONTROLE[CHAVE],BS_CONTROLE[Quantidade_11],"-")</f>
        <v>-</v>
      </c>
      <c r="V275" s="136" t="str">
        <f ca="1">_xlfn.XLOOKUP(G275&amp;$V$2,BS_CONTROLE[CHAVE],BS_CONTROLE[Quantidade_11],"-")</f>
        <v>-</v>
      </c>
      <c r="W275" s="136" t="str">
        <f ca="1">_xlfn.XLOOKUP(G275&amp;$W$2,BS_CONTROLE[CHAVE],BS_CONTROLE[Quantidade_11],"-")</f>
        <v>-</v>
      </c>
    </row>
    <row r="276" spans="1:23" hidden="1">
      <c r="A276" s="146" t="str">
        <f>IF(SP_NORTE!X298="","*",SP_NORTE!X298)</f>
        <v>*</v>
      </c>
      <c r="B276" s="146" t="str">
        <f>IF(SP_NORTE!W298="","*",SP_NORTE!W298)</f>
        <v>*</v>
      </c>
      <c r="C276" s="146" t="str">
        <f>IF(SP_NORTE!Y298="","*",SP_NORTE!Y298)</f>
        <v>*</v>
      </c>
      <c r="D276" s="138" t="str">
        <f>IF(SP_NORTE!R298="","*",SP_NORTE!R298)</f>
        <v>-</v>
      </c>
      <c r="E276" s="138" t="str">
        <f>IF(SP_NORTE!S298="","*",SP_NORTE!S298)</f>
        <v>-</v>
      </c>
      <c r="F276" s="145" t="str">
        <f>IF(SP_NORTE!B298="","*",SP_NORTE!B298)</f>
        <v>*</v>
      </c>
      <c r="G276" s="145" t="str">
        <f>IF(SP_NORTE!D298="","*",SP_NORTE!D298)</f>
        <v>*</v>
      </c>
      <c r="H276" s="145" t="str">
        <f>IF(SP_NORTE!E298="","*",SP_NORTE!E298)</f>
        <v>*</v>
      </c>
      <c r="I276" s="145" t="str">
        <f>IF(SP_NORTE!G298="","*",SP_NORTE!G298)</f>
        <v>*</v>
      </c>
      <c r="J276" s="145" t="str">
        <f>IF(SP_NORTE!H298="","*",SP_NORTE!H298)</f>
        <v>*</v>
      </c>
      <c r="K276" s="138" t="str">
        <f>IF(SP_NORTE!L298="","*",SP_NORTE!L298)</f>
        <v>-</v>
      </c>
      <c r="L276" s="138" t="str">
        <f>IF(SP_NORTE!M298="","*",SP_NORTE!M298)</f>
        <v>-</v>
      </c>
      <c r="M276" s="139" t="str">
        <f>IF(SP_NORTE!I298="","*",SP_NORTE!I298)</f>
        <v>*</v>
      </c>
      <c r="N276" s="144" t="str">
        <f>IF(SP_NORTE!J298="","*",SP_NORTE!J298)</f>
        <v>*</v>
      </c>
      <c r="O276" s="144" t="str">
        <f>IF(SP_NORTE!K298="","*",SP_NORTE!K298)</f>
        <v>*</v>
      </c>
      <c r="P276" s="143" t="str">
        <f>IF(SP_NORTE!N298="","*",SP_NORTE!N298)</f>
        <v>*</v>
      </c>
      <c r="Q276" s="143" t="str">
        <f>IF(SP_NORTE!O298="","*",SP_NORTE!O298)</f>
        <v>*</v>
      </c>
      <c r="R276" s="145" t="str">
        <f>IF(SP_NORTE!P298="","*",CONCATENATE(SP_NORTE!P298," ",SP_NORTE!Q298))</f>
        <v>*</v>
      </c>
      <c r="S276" s="145" t="str">
        <f>IF(SP_NORTE!U298="","*",SP_NORTE!U298)</f>
        <v>*</v>
      </c>
      <c r="T276" s="145" t="str">
        <f>IF(SP_NORTE!V298="","*",SP_NORTE!V298)</f>
        <v>*</v>
      </c>
      <c r="U276" s="136" t="str">
        <f ca="1">_xlfn.XLOOKUP(G276&amp;$U$2,BS_CONTROLE[CHAVE],BS_CONTROLE[Quantidade_11],"-")</f>
        <v>-</v>
      </c>
      <c r="V276" s="136" t="str">
        <f ca="1">_xlfn.XLOOKUP(G276&amp;$V$2,BS_CONTROLE[CHAVE],BS_CONTROLE[Quantidade_11],"-")</f>
        <v>-</v>
      </c>
      <c r="W276" s="136" t="str">
        <f ca="1">_xlfn.XLOOKUP(G276&amp;$W$2,BS_CONTROLE[CHAVE],BS_CONTROLE[Quantidade_11],"-")</f>
        <v>-</v>
      </c>
    </row>
    <row r="277" spans="1:23" hidden="1">
      <c r="A277" s="146" t="str">
        <f>IF(SP_NORTE!X299="","*",SP_NORTE!X299)</f>
        <v>*</v>
      </c>
      <c r="B277" s="146" t="str">
        <f>IF(SP_NORTE!W299="","*",SP_NORTE!W299)</f>
        <v>*</v>
      </c>
      <c r="C277" s="146" t="str">
        <f>IF(SP_NORTE!Y299="","*",SP_NORTE!Y299)</f>
        <v>*</v>
      </c>
      <c r="D277" s="138" t="str">
        <f>IF(SP_NORTE!R299="","*",SP_NORTE!R299)</f>
        <v>-</v>
      </c>
      <c r="E277" s="138" t="str">
        <f>IF(SP_NORTE!S299="","*",SP_NORTE!S299)</f>
        <v>-</v>
      </c>
      <c r="F277" s="145" t="str">
        <f>IF(SP_NORTE!B299="","*",SP_NORTE!B299)</f>
        <v>*</v>
      </c>
      <c r="G277" s="145" t="str">
        <f>IF(SP_NORTE!D299="","*",SP_NORTE!D299)</f>
        <v>*</v>
      </c>
      <c r="H277" s="145" t="str">
        <f>IF(SP_NORTE!E299="","*",SP_NORTE!E299)</f>
        <v>*</v>
      </c>
      <c r="I277" s="145" t="str">
        <f>IF(SP_NORTE!G299="","*",SP_NORTE!G299)</f>
        <v>*</v>
      </c>
      <c r="J277" s="145" t="str">
        <f>IF(SP_NORTE!H299="","*",SP_NORTE!H299)</f>
        <v>*</v>
      </c>
      <c r="K277" s="138" t="str">
        <f>IF(SP_NORTE!L299="","*",SP_NORTE!L299)</f>
        <v>-</v>
      </c>
      <c r="L277" s="138" t="str">
        <f>IF(SP_NORTE!M299="","*",SP_NORTE!M299)</f>
        <v>-</v>
      </c>
      <c r="M277" s="139" t="str">
        <f>IF(SP_NORTE!I299="","*",SP_NORTE!I299)</f>
        <v>*</v>
      </c>
      <c r="N277" s="144" t="str">
        <f>IF(SP_NORTE!J299="","*",SP_NORTE!J299)</f>
        <v>*</v>
      </c>
      <c r="O277" s="144" t="str">
        <f>IF(SP_NORTE!K299="","*",SP_NORTE!K299)</f>
        <v>*</v>
      </c>
      <c r="P277" s="143" t="str">
        <f>IF(SP_NORTE!N299="","*",SP_NORTE!N299)</f>
        <v>*</v>
      </c>
      <c r="Q277" s="143" t="str">
        <f>IF(SP_NORTE!O299="","*",SP_NORTE!O299)</f>
        <v>*</v>
      </c>
      <c r="R277" s="145" t="str">
        <f>IF(SP_NORTE!P299="","*",CONCATENATE(SP_NORTE!P299," ",SP_NORTE!Q299))</f>
        <v>*</v>
      </c>
      <c r="S277" s="145" t="str">
        <f>IF(SP_NORTE!U299="","*",SP_NORTE!U299)</f>
        <v>*</v>
      </c>
      <c r="T277" s="145" t="str">
        <f>IF(SP_NORTE!V299="","*",SP_NORTE!V299)</f>
        <v>*</v>
      </c>
      <c r="U277" s="136" t="str">
        <f ca="1">_xlfn.XLOOKUP(G277&amp;$U$2,BS_CONTROLE[CHAVE],BS_CONTROLE[Quantidade_11],"-")</f>
        <v>-</v>
      </c>
      <c r="V277" s="136" t="str">
        <f ca="1">_xlfn.XLOOKUP(G277&amp;$V$2,BS_CONTROLE[CHAVE],BS_CONTROLE[Quantidade_11],"-")</f>
        <v>-</v>
      </c>
      <c r="W277" s="136" t="str">
        <f ca="1">_xlfn.XLOOKUP(G277&amp;$W$2,BS_CONTROLE[CHAVE],BS_CONTROLE[Quantidade_11],"-")</f>
        <v>-</v>
      </c>
    </row>
    <row r="278" spans="1:23" hidden="1">
      <c r="A278" s="146" t="str">
        <f>IF(SP_NORTE!X300="","*",SP_NORTE!X300)</f>
        <v>*</v>
      </c>
      <c r="B278" s="146" t="str">
        <f>IF(SP_NORTE!W300="","*",SP_NORTE!W300)</f>
        <v>*</v>
      </c>
      <c r="C278" s="146" t="str">
        <f>IF(SP_NORTE!Y300="","*",SP_NORTE!Y300)</f>
        <v>*</v>
      </c>
      <c r="D278" s="138" t="str">
        <f>IF(SP_NORTE!R300="","*",SP_NORTE!R300)</f>
        <v>-</v>
      </c>
      <c r="E278" s="138" t="str">
        <f>IF(SP_NORTE!S300="","*",SP_NORTE!S300)</f>
        <v>-</v>
      </c>
      <c r="F278" s="145" t="str">
        <f>IF(SP_NORTE!B300="","*",SP_NORTE!B300)</f>
        <v>*</v>
      </c>
      <c r="G278" s="145" t="str">
        <f>IF(SP_NORTE!D300="","*",SP_NORTE!D300)</f>
        <v>*</v>
      </c>
      <c r="H278" s="145" t="str">
        <f>IF(SP_NORTE!E300="","*",SP_NORTE!E300)</f>
        <v>*</v>
      </c>
      <c r="I278" s="145" t="str">
        <f>IF(SP_NORTE!G300="","*",SP_NORTE!G300)</f>
        <v>*</v>
      </c>
      <c r="J278" s="145" t="str">
        <f>IF(SP_NORTE!H300="","*",SP_NORTE!H300)</f>
        <v>*</v>
      </c>
      <c r="K278" s="138" t="str">
        <f>IF(SP_NORTE!L300="","*",SP_NORTE!L300)</f>
        <v>-</v>
      </c>
      <c r="L278" s="138" t="str">
        <f>IF(SP_NORTE!M300="","*",SP_NORTE!M300)</f>
        <v>-</v>
      </c>
      <c r="M278" s="139" t="str">
        <f>IF(SP_NORTE!I300="","*",SP_NORTE!I300)</f>
        <v>*</v>
      </c>
      <c r="N278" s="144" t="str">
        <f>IF(SP_NORTE!J300="","*",SP_NORTE!J300)</f>
        <v>*</v>
      </c>
      <c r="O278" s="144" t="str">
        <f>IF(SP_NORTE!K300="","*",SP_NORTE!K300)</f>
        <v>*</v>
      </c>
      <c r="P278" s="143" t="str">
        <f>IF(SP_NORTE!N300="","*",SP_NORTE!N300)</f>
        <v>*</v>
      </c>
      <c r="Q278" s="143" t="str">
        <f>IF(SP_NORTE!O300="","*",SP_NORTE!O300)</f>
        <v>*</v>
      </c>
      <c r="R278" s="145" t="str">
        <f>IF(SP_NORTE!P300="","*",CONCATENATE(SP_NORTE!P300," ",SP_NORTE!Q300))</f>
        <v>*</v>
      </c>
      <c r="S278" s="145" t="str">
        <f>IF(SP_NORTE!U300="","*",SP_NORTE!U300)</f>
        <v>*</v>
      </c>
      <c r="T278" s="145" t="str">
        <f>IF(SP_NORTE!V300="","*",SP_NORTE!V300)</f>
        <v>*</v>
      </c>
      <c r="U278" s="136" t="str">
        <f ca="1">_xlfn.XLOOKUP(G278&amp;$U$2,BS_CONTROLE[CHAVE],BS_CONTROLE[Quantidade_11],"-")</f>
        <v>-</v>
      </c>
      <c r="V278" s="136" t="str">
        <f ca="1">_xlfn.XLOOKUP(G278&amp;$V$2,BS_CONTROLE[CHAVE],BS_CONTROLE[Quantidade_11],"-")</f>
        <v>-</v>
      </c>
      <c r="W278" s="136" t="str">
        <f ca="1">_xlfn.XLOOKUP(G278&amp;$W$2,BS_CONTROLE[CHAVE],BS_CONTROLE[Quantidade_11],"-")</f>
        <v>-</v>
      </c>
    </row>
    <row r="279" spans="1:23" hidden="1">
      <c r="A279" s="146" t="str">
        <f>IF(SP_NORTE!X301="","*",SP_NORTE!X301)</f>
        <v>*</v>
      </c>
      <c r="B279" s="146" t="str">
        <f>IF(SP_NORTE!W301="","*",SP_NORTE!W301)</f>
        <v>*</v>
      </c>
      <c r="C279" s="146" t="str">
        <f>IF(SP_NORTE!Y301="","*",SP_NORTE!Y301)</f>
        <v>*</v>
      </c>
      <c r="D279" s="138" t="str">
        <f>IF(SP_NORTE!R301="","*",SP_NORTE!R301)</f>
        <v>-</v>
      </c>
      <c r="E279" s="138" t="str">
        <f>IF(SP_NORTE!S301="","*",SP_NORTE!S301)</f>
        <v>-</v>
      </c>
      <c r="F279" s="145" t="str">
        <f>IF(SP_NORTE!B301="","*",SP_NORTE!B301)</f>
        <v>*</v>
      </c>
      <c r="G279" s="145" t="str">
        <f>IF(SP_NORTE!D301="","*",SP_NORTE!D301)</f>
        <v>*</v>
      </c>
      <c r="H279" s="145" t="str">
        <f>IF(SP_NORTE!E301="","*",SP_NORTE!E301)</f>
        <v>*</v>
      </c>
      <c r="I279" s="145" t="str">
        <f>IF(SP_NORTE!G301="","*",SP_NORTE!G301)</f>
        <v>*</v>
      </c>
      <c r="J279" s="145" t="str">
        <f>IF(SP_NORTE!H301="","*",SP_NORTE!H301)</f>
        <v>*</v>
      </c>
      <c r="K279" s="138" t="str">
        <f>IF(SP_NORTE!L301="","*",SP_NORTE!L301)</f>
        <v>-</v>
      </c>
      <c r="L279" s="138" t="str">
        <f>IF(SP_NORTE!M301="","*",SP_NORTE!M301)</f>
        <v>-</v>
      </c>
      <c r="M279" s="139" t="str">
        <f>IF(SP_NORTE!I301="","*",SP_NORTE!I301)</f>
        <v>*</v>
      </c>
      <c r="N279" s="144" t="str">
        <f>IF(SP_NORTE!J301="","*",SP_NORTE!J301)</f>
        <v>*</v>
      </c>
      <c r="O279" s="144" t="str">
        <f>IF(SP_NORTE!K301="","*",SP_NORTE!K301)</f>
        <v>*</v>
      </c>
      <c r="P279" s="143" t="str">
        <f>IF(SP_NORTE!N301="","*",SP_NORTE!N301)</f>
        <v>*</v>
      </c>
      <c r="Q279" s="143" t="str">
        <f>IF(SP_NORTE!O301="","*",SP_NORTE!O301)</f>
        <v>*</v>
      </c>
      <c r="R279" s="145" t="str">
        <f>IF(SP_NORTE!P301="","*",CONCATENATE(SP_NORTE!P301," ",SP_NORTE!Q301))</f>
        <v>*</v>
      </c>
      <c r="S279" s="145" t="str">
        <f>IF(SP_NORTE!U301="","*",SP_NORTE!U301)</f>
        <v>*</v>
      </c>
      <c r="T279" s="145" t="str">
        <f>IF(SP_NORTE!V301="","*",SP_NORTE!V301)</f>
        <v>*</v>
      </c>
      <c r="U279" s="136" t="str">
        <f ca="1">_xlfn.XLOOKUP(G279&amp;$U$2,BS_CONTROLE[CHAVE],BS_CONTROLE[Quantidade_11],"-")</f>
        <v>-</v>
      </c>
      <c r="V279" s="136" t="str">
        <f ca="1">_xlfn.XLOOKUP(G279&amp;$V$2,BS_CONTROLE[CHAVE],BS_CONTROLE[Quantidade_11],"-")</f>
        <v>-</v>
      </c>
      <c r="W279" s="136" t="str">
        <f ca="1">_xlfn.XLOOKUP(G279&amp;$W$2,BS_CONTROLE[CHAVE],BS_CONTROLE[Quantidade_11],"-")</f>
        <v>-</v>
      </c>
    </row>
    <row r="280" spans="1:23" hidden="1">
      <c r="A280" s="146" t="str">
        <f>IF(SP_NORTE!X302="","*",SP_NORTE!X302)</f>
        <v>*</v>
      </c>
      <c r="B280" s="146" t="str">
        <f>IF(SP_NORTE!W302="","*",SP_NORTE!W302)</f>
        <v>*</v>
      </c>
      <c r="C280" s="146" t="str">
        <f>IF(SP_NORTE!Y302="","*",SP_NORTE!Y302)</f>
        <v>*</v>
      </c>
      <c r="D280" s="138" t="str">
        <f>IF(SP_NORTE!R302="","*",SP_NORTE!R302)</f>
        <v>-</v>
      </c>
      <c r="E280" s="138" t="str">
        <f>IF(SP_NORTE!S302="","*",SP_NORTE!S302)</f>
        <v>-</v>
      </c>
      <c r="F280" s="145" t="str">
        <f>IF(SP_NORTE!B302="","*",SP_NORTE!B302)</f>
        <v>*</v>
      </c>
      <c r="G280" s="145" t="str">
        <f>IF(SP_NORTE!D302="","*",SP_NORTE!D302)</f>
        <v>*</v>
      </c>
      <c r="H280" s="145" t="str">
        <f>IF(SP_NORTE!E302="","*",SP_NORTE!E302)</f>
        <v>*</v>
      </c>
      <c r="I280" s="145" t="str">
        <f>IF(SP_NORTE!G302="","*",SP_NORTE!G302)</f>
        <v>*</v>
      </c>
      <c r="J280" s="145" t="str">
        <f>IF(SP_NORTE!H302="","*",SP_NORTE!H302)</f>
        <v>*</v>
      </c>
      <c r="K280" s="138" t="str">
        <f>IF(SP_NORTE!L302="","*",SP_NORTE!L302)</f>
        <v>-</v>
      </c>
      <c r="L280" s="138" t="str">
        <f>IF(SP_NORTE!M302="","*",SP_NORTE!M302)</f>
        <v>-</v>
      </c>
      <c r="M280" s="139" t="str">
        <f>IF(SP_NORTE!I302="","*",SP_NORTE!I302)</f>
        <v>*</v>
      </c>
      <c r="N280" s="144" t="str">
        <f>IF(SP_NORTE!J302="","*",SP_NORTE!J302)</f>
        <v>*</v>
      </c>
      <c r="O280" s="144" t="str">
        <f>IF(SP_NORTE!K302="","*",SP_NORTE!K302)</f>
        <v>*</v>
      </c>
      <c r="P280" s="143" t="str">
        <f>IF(SP_NORTE!N302="","*",SP_NORTE!N302)</f>
        <v>*</v>
      </c>
      <c r="Q280" s="143" t="str">
        <f>IF(SP_NORTE!O302="","*",SP_NORTE!O302)</f>
        <v>*</v>
      </c>
      <c r="R280" s="145" t="str">
        <f>IF(SP_NORTE!P302="","*",CONCATENATE(SP_NORTE!P302," ",SP_NORTE!Q302))</f>
        <v>*</v>
      </c>
      <c r="S280" s="145" t="str">
        <f>IF(SP_NORTE!U302="","*",SP_NORTE!U302)</f>
        <v>*</v>
      </c>
      <c r="T280" s="145" t="str">
        <f>IF(SP_NORTE!V302="","*",SP_NORTE!V302)</f>
        <v>*</v>
      </c>
      <c r="U280" s="136" t="str">
        <f ca="1">_xlfn.XLOOKUP(G280&amp;$U$2,BS_CONTROLE[CHAVE],BS_CONTROLE[Quantidade_11],"-")</f>
        <v>-</v>
      </c>
      <c r="V280" s="136" t="str">
        <f ca="1">_xlfn.XLOOKUP(G280&amp;$V$2,BS_CONTROLE[CHAVE],BS_CONTROLE[Quantidade_11],"-")</f>
        <v>-</v>
      </c>
      <c r="W280" s="136" t="str">
        <f ca="1">_xlfn.XLOOKUP(G280&amp;$W$2,BS_CONTROLE[CHAVE],BS_CONTROLE[Quantidade_11],"-")</f>
        <v>-</v>
      </c>
    </row>
    <row r="281" spans="1:23" hidden="1">
      <c r="A281" s="146" t="str">
        <f>IF(SP_NORTE!X303="","*",SP_NORTE!X303)</f>
        <v>*</v>
      </c>
      <c r="B281" s="146" t="str">
        <f>IF(SP_NORTE!W303="","*",SP_NORTE!W303)</f>
        <v>*</v>
      </c>
      <c r="C281" s="146" t="str">
        <f>IF(SP_NORTE!Y303="","*",SP_NORTE!Y303)</f>
        <v>*</v>
      </c>
      <c r="D281" s="138" t="str">
        <f>IF(SP_NORTE!R303="","*",SP_NORTE!R303)</f>
        <v>-</v>
      </c>
      <c r="E281" s="138" t="str">
        <f>IF(SP_NORTE!S303="","*",SP_NORTE!S303)</f>
        <v>-</v>
      </c>
      <c r="F281" s="145" t="str">
        <f>IF(SP_NORTE!B303="","*",SP_NORTE!B303)</f>
        <v>*</v>
      </c>
      <c r="G281" s="145" t="str">
        <f>IF(SP_NORTE!D303="","*",SP_NORTE!D303)</f>
        <v>*</v>
      </c>
      <c r="H281" s="145" t="str">
        <f>IF(SP_NORTE!E303="","*",SP_NORTE!E303)</f>
        <v>*</v>
      </c>
      <c r="I281" s="145" t="str">
        <f>IF(SP_NORTE!G303="","*",SP_NORTE!G303)</f>
        <v>*</v>
      </c>
      <c r="J281" s="145" t="str">
        <f>IF(SP_NORTE!H303="","*",SP_NORTE!H303)</f>
        <v>*</v>
      </c>
      <c r="K281" s="138" t="str">
        <f>IF(SP_NORTE!L303="","*",SP_NORTE!L303)</f>
        <v>-</v>
      </c>
      <c r="L281" s="138" t="str">
        <f>IF(SP_NORTE!M303="","*",SP_NORTE!M303)</f>
        <v>-</v>
      </c>
      <c r="M281" s="139" t="str">
        <f>IF(SP_NORTE!I303="","*",SP_NORTE!I303)</f>
        <v>*</v>
      </c>
      <c r="N281" s="144" t="str">
        <f>IF(SP_NORTE!J303="","*",SP_NORTE!J303)</f>
        <v>*</v>
      </c>
      <c r="O281" s="144" t="str">
        <f>IF(SP_NORTE!K303="","*",SP_NORTE!K303)</f>
        <v>*</v>
      </c>
      <c r="P281" s="143" t="str">
        <f>IF(SP_NORTE!N303="","*",SP_NORTE!N303)</f>
        <v>*</v>
      </c>
      <c r="Q281" s="143" t="str">
        <f>IF(SP_NORTE!O303="","*",SP_NORTE!O303)</f>
        <v>*</v>
      </c>
      <c r="R281" s="145" t="str">
        <f>IF(SP_NORTE!P303="","*",CONCATENATE(SP_NORTE!P303," ",SP_NORTE!Q303))</f>
        <v>*</v>
      </c>
      <c r="S281" s="145" t="str">
        <f>IF(SP_NORTE!U303="","*",SP_NORTE!U303)</f>
        <v>*</v>
      </c>
      <c r="T281" s="145" t="str">
        <f>IF(SP_NORTE!V303="","*",SP_NORTE!V303)</f>
        <v>*</v>
      </c>
      <c r="U281" s="136" t="str">
        <f ca="1">_xlfn.XLOOKUP(G281&amp;$U$2,BS_CONTROLE[CHAVE],BS_CONTROLE[Quantidade_11],"-")</f>
        <v>-</v>
      </c>
      <c r="V281" s="136" t="str">
        <f ca="1">_xlfn.XLOOKUP(G281&amp;$V$2,BS_CONTROLE[CHAVE],BS_CONTROLE[Quantidade_11],"-")</f>
        <v>-</v>
      </c>
      <c r="W281" s="136" t="str">
        <f ca="1">_xlfn.XLOOKUP(G281&amp;$W$2,BS_CONTROLE[CHAVE],BS_CONTROLE[Quantidade_11],"-")</f>
        <v>-</v>
      </c>
    </row>
    <row r="282" spans="1:23" hidden="1">
      <c r="A282" s="146" t="str">
        <f>IF(SP_NORTE!X304="","*",SP_NORTE!X304)</f>
        <v>*</v>
      </c>
      <c r="B282" s="146" t="str">
        <f>IF(SP_NORTE!W304="","*",SP_NORTE!W304)</f>
        <v>*</v>
      </c>
      <c r="C282" s="146" t="str">
        <f>IF(SP_NORTE!Y304="","*",SP_NORTE!Y304)</f>
        <v>*</v>
      </c>
      <c r="D282" s="138" t="str">
        <f>IF(SP_NORTE!R304="","*",SP_NORTE!R304)</f>
        <v>-</v>
      </c>
      <c r="E282" s="138" t="str">
        <f>IF(SP_NORTE!S304="","*",SP_NORTE!S304)</f>
        <v>-</v>
      </c>
      <c r="F282" s="145" t="str">
        <f>IF(SP_NORTE!B304="","*",SP_NORTE!B304)</f>
        <v>*</v>
      </c>
      <c r="G282" s="145" t="str">
        <f>IF(SP_NORTE!D304="","*",SP_NORTE!D304)</f>
        <v>*</v>
      </c>
      <c r="H282" s="145" t="str">
        <f>IF(SP_NORTE!E304="","*",SP_NORTE!E304)</f>
        <v>*</v>
      </c>
      <c r="I282" s="145" t="str">
        <f>IF(SP_NORTE!G304="","*",SP_NORTE!G304)</f>
        <v>*</v>
      </c>
      <c r="J282" s="145" t="str">
        <f>IF(SP_NORTE!H304="","*",SP_NORTE!H304)</f>
        <v>*</v>
      </c>
      <c r="K282" s="138" t="str">
        <f>IF(SP_NORTE!L304="","*",SP_NORTE!L304)</f>
        <v>-</v>
      </c>
      <c r="L282" s="138" t="str">
        <f>IF(SP_NORTE!M304="","*",SP_NORTE!M304)</f>
        <v>-</v>
      </c>
      <c r="M282" s="139" t="str">
        <f>IF(SP_NORTE!I304="","*",SP_NORTE!I304)</f>
        <v>*</v>
      </c>
      <c r="N282" s="144" t="str">
        <f>IF(SP_NORTE!J304="","*",SP_NORTE!J304)</f>
        <v>*</v>
      </c>
      <c r="O282" s="144" t="str">
        <f>IF(SP_NORTE!K304="","*",SP_NORTE!K304)</f>
        <v>*</v>
      </c>
      <c r="P282" s="143" t="str">
        <f>IF(SP_NORTE!N304="","*",SP_NORTE!N304)</f>
        <v>*</v>
      </c>
      <c r="Q282" s="143" t="str">
        <f>IF(SP_NORTE!O304="","*",SP_NORTE!O304)</f>
        <v>*</v>
      </c>
      <c r="R282" s="145" t="str">
        <f>IF(SP_NORTE!P304="","*",CONCATENATE(SP_NORTE!P304," ",SP_NORTE!Q304))</f>
        <v>*</v>
      </c>
      <c r="S282" s="145" t="str">
        <f>IF(SP_NORTE!U304="","*",SP_NORTE!U304)</f>
        <v>*</v>
      </c>
      <c r="T282" s="145" t="str">
        <f>IF(SP_NORTE!V304="","*",SP_NORTE!V304)</f>
        <v>*</v>
      </c>
      <c r="U282" s="136" t="str">
        <f ca="1">_xlfn.XLOOKUP(G282&amp;$U$2,BS_CONTROLE[CHAVE],BS_CONTROLE[Quantidade_11],"-")</f>
        <v>-</v>
      </c>
      <c r="V282" s="136" t="str">
        <f ca="1">_xlfn.XLOOKUP(G282&amp;$V$2,BS_CONTROLE[CHAVE],BS_CONTROLE[Quantidade_11],"-")</f>
        <v>-</v>
      </c>
      <c r="W282" s="136" t="str">
        <f ca="1">_xlfn.XLOOKUP(G282&amp;$W$2,BS_CONTROLE[CHAVE],BS_CONTROLE[Quantidade_11],"-")</f>
        <v>-</v>
      </c>
    </row>
    <row r="283" spans="1:23" hidden="1">
      <c r="A283" s="146" t="str">
        <f>IF(SP_NORTE!X305="","*",SP_NORTE!X305)</f>
        <v>*</v>
      </c>
      <c r="B283" s="146" t="str">
        <f>IF(SP_NORTE!W305="","*",SP_NORTE!W305)</f>
        <v>*</v>
      </c>
      <c r="C283" s="146" t="str">
        <f>IF(SP_NORTE!Y305="","*",SP_NORTE!Y305)</f>
        <v>*</v>
      </c>
      <c r="D283" s="138" t="str">
        <f>IF(SP_NORTE!R305="","*",SP_NORTE!R305)</f>
        <v>-</v>
      </c>
      <c r="E283" s="138" t="str">
        <f>IF(SP_NORTE!S305="","*",SP_NORTE!S305)</f>
        <v>-</v>
      </c>
      <c r="F283" s="145" t="str">
        <f>IF(SP_NORTE!B305="","*",SP_NORTE!B305)</f>
        <v>*</v>
      </c>
      <c r="G283" s="145" t="str">
        <f>IF(SP_NORTE!D305="","*",SP_NORTE!D305)</f>
        <v>*</v>
      </c>
      <c r="H283" s="145" t="str">
        <f>IF(SP_NORTE!E305="","*",SP_NORTE!E305)</f>
        <v>*</v>
      </c>
      <c r="I283" s="145" t="str">
        <f>IF(SP_NORTE!G305="","*",SP_NORTE!G305)</f>
        <v>*</v>
      </c>
      <c r="J283" s="145" t="str">
        <f>IF(SP_NORTE!H305="","*",SP_NORTE!H305)</f>
        <v>*</v>
      </c>
      <c r="K283" s="138" t="str">
        <f>IF(SP_NORTE!L305="","*",SP_NORTE!L305)</f>
        <v>-</v>
      </c>
      <c r="L283" s="138" t="str">
        <f>IF(SP_NORTE!M305="","*",SP_NORTE!M305)</f>
        <v>-</v>
      </c>
      <c r="M283" s="139" t="str">
        <f>IF(SP_NORTE!I305="","*",SP_NORTE!I305)</f>
        <v>*</v>
      </c>
      <c r="N283" s="144" t="str">
        <f>IF(SP_NORTE!J305="","*",SP_NORTE!J305)</f>
        <v>*</v>
      </c>
      <c r="O283" s="144" t="str">
        <f>IF(SP_NORTE!K305="","*",SP_NORTE!K305)</f>
        <v>*</v>
      </c>
      <c r="P283" s="143" t="str">
        <f>IF(SP_NORTE!N305="","*",SP_NORTE!N305)</f>
        <v>*</v>
      </c>
      <c r="Q283" s="143" t="str">
        <f>IF(SP_NORTE!O305="","*",SP_NORTE!O305)</f>
        <v>*</v>
      </c>
      <c r="R283" s="145" t="str">
        <f>IF(SP_NORTE!P305="","*",CONCATENATE(SP_NORTE!P305," ",SP_NORTE!Q305))</f>
        <v>*</v>
      </c>
      <c r="S283" s="145" t="str">
        <f>IF(SP_NORTE!U305="","*",SP_NORTE!U305)</f>
        <v>*</v>
      </c>
      <c r="T283" s="145" t="str">
        <f>IF(SP_NORTE!V305="","*",SP_NORTE!V305)</f>
        <v>*</v>
      </c>
      <c r="U283" s="136" t="str">
        <f ca="1">_xlfn.XLOOKUP(G283&amp;$U$2,BS_CONTROLE[CHAVE],BS_CONTROLE[Quantidade_11],"-")</f>
        <v>-</v>
      </c>
      <c r="V283" s="136" t="str">
        <f ca="1">_xlfn.XLOOKUP(G283&amp;$V$2,BS_CONTROLE[CHAVE],BS_CONTROLE[Quantidade_11],"-")</f>
        <v>-</v>
      </c>
      <c r="W283" s="136" t="str">
        <f ca="1">_xlfn.XLOOKUP(G283&amp;$W$2,BS_CONTROLE[CHAVE],BS_CONTROLE[Quantidade_11],"-")</f>
        <v>-</v>
      </c>
    </row>
    <row r="284" spans="1:23" hidden="1">
      <c r="A284" s="146" t="str">
        <f>IF(SP_NORTE!X306="","*",SP_NORTE!X306)</f>
        <v>*</v>
      </c>
      <c r="B284" s="146" t="str">
        <f>IF(SP_NORTE!W306="","*",SP_NORTE!W306)</f>
        <v>*</v>
      </c>
      <c r="C284" s="146" t="str">
        <f>IF(SP_NORTE!Y306="","*",SP_NORTE!Y306)</f>
        <v>*</v>
      </c>
      <c r="D284" s="138" t="str">
        <f>IF(SP_NORTE!R306="","*",SP_NORTE!R306)</f>
        <v>-</v>
      </c>
      <c r="E284" s="138" t="str">
        <f>IF(SP_NORTE!S306="","*",SP_NORTE!S306)</f>
        <v>-</v>
      </c>
      <c r="F284" s="145" t="str">
        <f>IF(SP_NORTE!B306="","*",SP_NORTE!B306)</f>
        <v>*</v>
      </c>
      <c r="G284" s="145" t="str">
        <f>IF(SP_NORTE!D306="","*",SP_NORTE!D306)</f>
        <v>*</v>
      </c>
      <c r="H284" s="145" t="str">
        <f>IF(SP_NORTE!E306="","*",SP_NORTE!E306)</f>
        <v>*</v>
      </c>
      <c r="I284" s="145" t="str">
        <f>IF(SP_NORTE!G306="","*",SP_NORTE!G306)</f>
        <v>*</v>
      </c>
      <c r="J284" s="145" t="str">
        <f>IF(SP_NORTE!H306="","*",SP_NORTE!H306)</f>
        <v>*</v>
      </c>
      <c r="K284" s="138" t="str">
        <f>IF(SP_NORTE!L306="","*",SP_NORTE!L306)</f>
        <v>-</v>
      </c>
      <c r="L284" s="138" t="str">
        <f>IF(SP_NORTE!M306="","*",SP_NORTE!M306)</f>
        <v>-</v>
      </c>
      <c r="M284" s="139" t="str">
        <f>IF(SP_NORTE!I306="","*",SP_NORTE!I306)</f>
        <v>*</v>
      </c>
      <c r="N284" s="144" t="str">
        <f>IF(SP_NORTE!J306="","*",SP_NORTE!J306)</f>
        <v>*</v>
      </c>
      <c r="O284" s="144" t="str">
        <f>IF(SP_NORTE!K306="","*",SP_NORTE!K306)</f>
        <v>*</v>
      </c>
      <c r="P284" s="143" t="str">
        <f>IF(SP_NORTE!N306="","*",SP_NORTE!N306)</f>
        <v>*</v>
      </c>
      <c r="Q284" s="143" t="str">
        <f>IF(SP_NORTE!O306="","*",SP_NORTE!O306)</f>
        <v>*</v>
      </c>
      <c r="R284" s="145" t="str">
        <f>IF(SP_NORTE!P306="","*",CONCATENATE(SP_NORTE!P306," ",SP_NORTE!Q306))</f>
        <v>*</v>
      </c>
      <c r="S284" s="145" t="str">
        <f>IF(SP_NORTE!U306="","*",SP_NORTE!U306)</f>
        <v>*</v>
      </c>
      <c r="T284" s="145" t="str">
        <f>IF(SP_NORTE!V306="","*",SP_NORTE!V306)</f>
        <v>*</v>
      </c>
      <c r="U284" s="136" t="str">
        <f ca="1">_xlfn.XLOOKUP(G284&amp;$U$2,BS_CONTROLE[CHAVE],BS_CONTROLE[Quantidade_11],"-")</f>
        <v>-</v>
      </c>
      <c r="V284" s="136" t="str">
        <f ca="1">_xlfn.XLOOKUP(G284&amp;$V$2,BS_CONTROLE[CHAVE],BS_CONTROLE[Quantidade_11],"-")</f>
        <v>-</v>
      </c>
      <c r="W284" s="136" t="str">
        <f ca="1">_xlfn.XLOOKUP(G284&amp;$W$2,BS_CONTROLE[CHAVE],BS_CONTROLE[Quantidade_11],"-")</f>
        <v>-</v>
      </c>
    </row>
    <row r="285" spans="1:23" hidden="1">
      <c r="A285" s="146" t="str">
        <f>IF(SP_NORTE!X307="","*",SP_NORTE!X307)</f>
        <v>*</v>
      </c>
      <c r="B285" s="146" t="str">
        <f>IF(SP_NORTE!W307="","*",SP_NORTE!W307)</f>
        <v>*</v>
      </c>
      <c r="C285" s="146" t="str">
        <f>IF(SP_NORTE!Y307="","*",SP_NORTE!Y307)</f>
        <v>*</v>
      </c>
      <c r="D285" s="138" t="str">
        <f>IF(SP_NORTE!R307="","*",SP_NORTE!R307)</f>
        <v>-</v>
      </c>
      <c r="E285" s="138" t="str">
        <f>IF(SP_NORTE!S307="","*",SP_NORTE!S307)</f>
        <v>-</v>
      </c>
      <c r="F285" s="145" t="str">
        <f>IF(SP_NORTE!B307="","*",SP_NORTE!B307)</f>
        <v>*</v>
      </c>
      <c r="G285" s="145" t="str">
        <f>IF(SP_NORTE!D307="","*",SP_NORTE!D307)</f>
        <v>*</v>
      </c>
      <c r="H285" s="145" t="str">
        <f>IF(SP_NORTE!E307="","*",SP_NORTE!E307)</f>
        <v>*</v>
      </c>
      <c r="I285" s="145" t="str">
        <f>IF(SP_NORTE!G307="","*",SP_NORTE!G307)</f>
        <v>*</v>
      </c>
      <c r="J285" s="145" t="str">
        <f>IF(SP_NORTE!H307="","*",SP_NORTE!H307)</f>
        <v>*</v>
      </c>
      <c r="K285" s="138" t="str">
        <f>IF(SP_NORTE!L307="","*",SP_NORTE!L307)</f>
        <v>-</v>
      </c>
      <c r="L285" s="138" t="str">
        <f>IF(SP_NORTE!M307="","*",SP_NORTE!M307)</f>
        <v>-</v>
      </c>
      <c r="M285" s="139" t="str">
        <f>IF(SP_NORTE!I307="","*",SP_NORTE!I307)</f>
        <v>*</v>
      </c>
      <c r="N285" s="144" t="str">
        <f>IF(SP_NORTE!J307="","*",SP_NORTE!J307)</f>
        <v>*</v>
      </c>
      <c r="O285" s="144" t="str">
        <f>IF(SP_NORTE!K307="","*",SP_NORTE!K307)</f>
        <v>*</v>
      </c>
      <c r="P285" s="143" t="str">
        <f>IF(SP_NORTE!N307="","*",SP_NORTE!N307)</f>
        <v>*</v>
      </c>
      <c r="Q285" s="143" t="str">
        <f>IF(SP_NORTE!O307="","*",SP_NORTE!O307)</f>
        <v>*</v>
      </c>
      <c r="R285" s="145" t="str">
        <f>IF(SP_NORTE!P307="","*",CONCATENATE(SP_NORTE!P307," ",SP_NORTE!Q307))</f>
        <v>*</v>
      </c>
      <c r="S285" s="145" t="str">
        <f>IF(SP_NORTE!U307="","*",SP_NORTE!U307)</f>
        <v>*</v>
      </c>
      <c r="T285" s="145" t="str">
        <f>IF(SP_NORTE!V307="","*",SP_NORTE!V307)</f>
        <v>*</v>
      </c>
      <c r="U285" s="136" t="str">
        <f ca="1">_xlfn.XLOOKUP(G285&amp;$U$2,BS_CONTROLE[CHAVE],BS_CONTROLE[Quantidade_11],"-")</f>
        <v>-</v>
      </c>
      <c r="V285" s="136" t="str">
        <f ca="1">_xlfn.XLOOKUP(G285&amp;$V$2,BS_CONTROLE[CHAVE],BS_CONTROLE[Quantidade_11],"-")</f>
        <v>-</v>
      </c>
      <c r="W285" s="136" t="str">
        <f ca="1">_xlfn.XLOOKUP(G285&amp;$W$2,BS_CONTROLE[CHAVE],BS_CONTROLE[Quantidade_11],"-")</f>
        <v>-</v>
      </c>
    </row>
    <row r="286" spans="1:23" hidden="1">
      <c r="A286" s="146" t="str">
        <f>IF(SP_NORTE!X308="","*",SP_NORTE!X308)</f>
        <v>*</v>
      </c>
      <c r="B286" s="146" t="str">
        <f>IF(SP_NORTE!W308="","*",SP_NORTE!W308)</f>
        <v>*</v>
      </c>
      <c r="C286" s="146" t="str">
        <f>IF(SP_NORTE!Y308="","*",SP_NORTE!Y308)</f>
        <v>*</v>
      </c>
      <c r="D286" s="138" t="str">
        <f>IF(SP_NORTE!R308="","*",SP_NORTE!R308)</f>
        <v>-</v>
      </c>
      <c r="E286" s="138" t="str">
        <f>IF(SP_NORTE!S308="","*",SP_NORTE!S308)</f>
        <v>-</v>
      </c>
      <c r="F286" s="145" t="str">
        <f>IF(SP_NORTE!B308="","*",SP_NORTE!B308)</f>
        <v>*</v>
      </c>
      <c r="G286" s="145" t="str">
        <f>IF(SP_NORTE!D308="","*",SP_NORTE!D308)</f>
        <v>*</v>
      </c>
      <c r="H286" s="145" t="str">
        <f>IF(SP_NORTE!E308="","*",SP_NORTE!E308)</f>
        <v>*</v>
      </c>
      <c r="I286" s="145" t="str">
        <f>IF(SP_NORTE!G308="","*",SP_NORTE!G308)</f>
        <v>*</v>
      </c>
      <c r="J286" s="145" t="str">
        <f>IF(SP_NORTE!H308="","*",SP_NORTE!H308)</f>
        <v>*</v>
      </c>
      <c r="K286" s="138" t="str">
        <f>IF(SP_NORTE!L308="","*",SP_NORTE!L308)</f>
        <v>-</v>
      </c>
      <c r="L286" s="138" t="str">
        <f>IF(SP_NORTE!M308="","*",SP_NORTE!M308)</f>
        <v>-</v>
      </c>
      <c r="M286" s="139" t="str">
        <f>IF(SP_NORTE!I308="","*",SP_NORTE!I308)</f>
        <v>*</v>
      </c>
      <c r="N286" s="144" t="str">
        <f>IF(SP_NORTE!J308="","*",SP_NORTE!J308)</f>
        <v>*</v>
      </c>
      <c r="O286" s="144" t="str">
        <f>IF(SP_NORTE!K308="","*",SP_NORTE!K308)</f>
        <v>*</v>
      </c>
      <c r="P286" s="143" t="str">
        <f>IF(SP_NORTE!N308="","*",SP_NORTE!N308)</f>
        <v>*</v>
      </c>
      <c r="Q286" s="143" t="str">
        <f>IF(SP_NORTE!O308="","*",SP_NORTE!O308)</f>
        <v>*</v>
      </c>
      <c r="R286" s="145" t="str">
        <f>IF(SP_NORTE!P308="","*",CONCATENATE(SP_NORTE!P308," ",SP_NORTE!Q308))</f>
        <v>*</v>
      </c>
      <c r="S286" s="145" t="str">
        <f>IF(SP_NORTE!U308="","*",SP_NORTE!U308)</f>
        <v>*</v>
      </c>
      <c r="T286" s="145" t="str">
        <f>IF(SP_NORTE!V308="","*",SP_NORTE!V308)</f>
        <v>*</v>
      </c>
      <c r="U286" s="136" t="str">
        <f ca="1">_xlfn.XLOOKUP(G286&amp;$U$2,BS_CONTROLE[CHAVE],BS_CONTROLE[Quantidade_11],"-")</f>
        <v>-</v>
      </c>
      <c r="V286" s="136" t="str">
        <f ca="1">_xlfn.XLOOKUP(G286&amp;$V$2,BS_CONTROLE[CHAVE],BS_CONTROLE[Quantidade_11],"-")</f>
        <v>-</v>
      </c>
      <c r="W286" s="136" t="str">
        <f ca="1">_xlfn.XLOOKUP(G286&amp;$W$2,BS_CONTROLE[CHAVE],BS_CONTROLE[Quantidade_11],"-")</f>
        <v>-</v>
      </c>
    </row>
    <row r="287" spans="1:23" hidden="1">
      <c r="A287" s="146" t="str">
        <f>IF(SP_NORTE!X309="","*",SP_NORTE!X309)</f>
        <v>*</v>
      </c>
      <c r="B287" s="146" t="str">
        <f>IF(SP_NORTE!W309="","*",SP_NORTE!W309)</f>
        <v>*</v>
      </c>
      <c r="C287" s="146" t="str">
        <f>IF(SP_NORTE!Y309="","*",SP_NORTE!Y309)</f>
        <v>*</v>
      </c>
      <c r="D287" s="138" t="str">
        <f>IF(SP_NORTE!R309="","*",SP_NORTE!R309)</f>
        <v>-</v>
      </c>
      <c r="E287" s="138" t="str">
        <f>IF(SP_NORTE!S309="","*",SP_NORTE!S309)</f>
        <v>-</v>
      </c>
      <c r="F287" s="145" t="str">
        <f>IF(SP_NORTE!B309="","*",SP_NORTE!B309)</f>
        <v>*</v>
      </c>
      <c r="G287" s="145" t="str">
        <f>IF(SP_NORTE!D309="","*",SP_NORTE!D309)</f>
        <v>*</v>
      </c>
      <c r="H287" s="145" t="str">
        <f>IF(SP_NORTE!E309="","*",SP_NORTE!E309)</f>
        <v>*</v>
      </c>
      <c r="I287" s="145" t="str">
        <f>IF(SP_NORTE!G309="","*",SP_NORTE!G309)</f>
        <v>*</v>
      </c>
      <c r="J287" s="145" t="str">
        <f>IF(SP_NORTE!H309="","*",SP_NORTE!H309)</f>
        <v>*</v>
      </c>
      <c r="K287" s="138" t="str">
        <f>IF(SP_NORTE!L309="","*",SP_NORTE!L309)</f>
        <v>-</v>
      </c>
      <c r="L287" s="138" t="str">
        <f>IF(SP_NORTE!M309="","*",SP_NORTE!M309)</f>
        <v>-</v>
      </c>
      <c r="M287" s="139" t="str">
        <f>IF(SP_NORTE!I309="","*",SP_NORTE!I309)</f>
        <v>*</v>
      </c>
      <c r="N287" s="144" t="str">
        <f>IF(SP_NORTE!J309="","*",SP_NORTE!J309)</f>
        <v>*</v>
      </c>
      <c r="O287" s="144" t="str">
        <f>IF(SP_NORTE!K309="","*",SP_NORTE!K309)</f>
        <v>*</v>
      </c>
      <c r="P287" s="143" t="str">
        <f>IF(SP_NORTE!N309="","*",SP_NORTE!N309)</f>
        <v>*</v>
      </c>
      <c r="Q287" s="143" t="str">
        <f>IF(SP_NORTE!O309="","*",SP_NORTE!O309)</f>
        <v>*</v>
      </c>
      <c r="R287" s="145" t="str">
        <f>IF(SP_NORTE!P309="","*",CONCATENATE(SP_NORTE!P309," ",SP_NORTE!Q309))</f>
        <v>*</v>
      </c>
      <c r="S287" s="145" t="str">
        <f>IF(SP_NORTE!U309="","*",SP_NORTE!U309)</f>
        <v>*</v>
      </c>
      <c r="T287" s="145" t="str">
        <f>IF(SP_NORTE!V309="","*",SP_NORTE!V309)</f>
        <v>*</v>
      </c>
      <c r="U287" s="136" t="str">
        <f ca="1">_xlfn.XLOOKUP(G287&amp;$U$2,BS_CONTROLE[CHAVE],BS_CONTROLE[Quantidade_11],"-")</f>
        <v>-</v>
      </c>
      <c r="V287" s="136" t="str">
        <f ca="1">_xlfn.XLOOKUP(G287&amp;$V$2,BS_CONTROLE[CHAVE],BS_CONTROLE[Quantidade_11],"-")</f>
        <v>-</v>
      </c>
      <c r="W287" s="136" t="str">
        <f ca="1">_xlfn.XLOOKUP(G287&amp;$W$2,BS_CONTROLE[CHAVE],BS_CONTROLE[Quantidade_11],"-")</f>
        <v>-</v>
      </c>
    </row>
    <row r="288" spans="1:23" hidden="1">
      <c r="A288" s="146" t="str">
        <f>IF(SP_NORTE!X310="","*",SP_NORTE!X310)</f>
        <v>*</v>
      </c>
      <c r="B288" s="146" t="str">
        <f>IF(SP_NORTE!W310="","*",SP_NORTE!W310)</f>
        <v>*</v>
      </c>
      <c r="C288" s="146" t="str">
        <f>IF(SP_NORTE!Y310="","*",SP_NORTE!Y310)</f>
        <v>*</v>
      </c>
      <c r="D288" s="138" t="str">
        <f>IF(SP_NORTE!R310="","*",SP_NORTE!R310)</f>
        <v>-</v>
      </c>
      <c r="E288" s="138" t="str">
        <f>IF(SP_NORTE!S310="","*",SP_NORTE!S310)</f>
        <v>-</v>
      </c>
      <c r="F288" s="145" t="str">
        <f>IF(SP_NORTE!B310="","*",SP_NORTE!B310)</f>
        <v>*</v>
      </c>
      <c r="G288" s="145" t="str">
        <f>IF(SP_NORTE!D310="","*",SP_NORTE!D310)</f>
        <v>*</v>
      </c>
      <c r="H288" s="145" t="str">
        <f>IF(SP_NORTE!E310="","*",SP_NORTE!E310)</f>
        <v>*</v>
      </c>
      <c r="I288" s="145" t="str">
        <f>IF(SP_NORTE!G310="","*",SP_NORTE!G310)</f>
        <v>*</v>
      </c>
      <c r="J288" s="145" t="str">
        <f>IF(SP_NORTE!H310="","*",SP_NORTE!H310)</f>
        <v>*</v>
      </c>
      <c r="K288" s="138" t="str">
        <f>IF(SP_NORTE!L310="","*",SP_NORTE!L310)</f>
        <v>-</v>
      </c>
      <c r="L288" s="138" t="str">
        <f>IF(SP_NORTE!M310="","*",SP_NORTE!M310)</f>
        <v>-</v>
      </c>
      <c r="M288" s="139" t="str">
        <f>IF(SP_NORTE!I310="","*",SP_NORTE!I310)</f>
        <v>*</v>
      </c>
      <c r="N288" s="144" t="str">
        <f>IF(SP_NORTE!J310="","*",SP_NORTE!J310)</f>
        <v>*</v>
      </c>
      <c r="O288" s="144" t="str">
        <f>IF(SP_NORTE!K310="","*",SP_NORTE!K310)</f>
        <v>*</v>
      </c>
      <c r="P288" s="143" t="str">
        <f>IF(SP_NORTE!N310="","*",SP_NORTE!N310)</f>
        <v>*</v>
      </c>
      <c r="Q288" s="143" t="str">
        <f>IF(SP_NORTE!O310="","*",SP_NORTE!O310)</f>
        <v>*</v>
      </c>
      <c r="R288" s="145" t="str">
        <f>IF(SP_NORTE!P310="","*",CONCATENATE(SP_NORTE!P310," ",SP_NORTE!Q310))</f>
        <v>*</v>
      </c>
      <c r="S288" s="145" t="str">
        <f>IF(SP_NORTE!U310="","*",SP_NORTE!U310)</f>
        <v>*</v>
      </c>
      <c r="T288" s="145" t="str">
        <f>IF(SP_NORTE!V310="","*",SP_NORTE!V310)</f>
        <v>*</v>
      </c>
      <c r="U288" s="136" t="str">
        <f ca="1">_xlfn.XLOOKUP(G288&amp;$U$2,BS_CONTROLE[CHAVE],BS_CONTROLE[Quantidade_11],"-")</f>
        <v>-</v>
      </c>
      <c r="V288" s="136" t="str">
        <f ca="1">_xlfn.XLOOKUP(G288&amp;$V$2,BS_CONTROLE[CHAVE],BS_CONTROLE[Quantidade_11],"-")</f>
        <v>-</v>
      </c>
      <c r="W288" s="136" t="str">
        <f ca="1">_xlfn.XLOOKUP(G288&amp;$W$2,BS_CONTROLE[CHAVE],BS_CONTROLE[Quantidade_11],"-")</f>
        <v>-</v>
      </c>
    </row>
    <row r="289" spans="1:23" hidden="1">
      <c r="A289" s="146" t="str">
        <f>IF(SP_NORTE!X311="","*",SP_NORTE!X311)</f>
        <v>*</v>
      </c>
      <c r="B289" s="146" t="str">
        <f>IF(SP_NORTE!W311="","*",SP_NORTE!W311)</f>
        <v>*</v>
      </c>
      <c r="C289" s="146" t="str">
        <f>IF(SP_NORTE!Y311="","*",SP_NORTE!Y311)</f>
        <v>*</v>
      </c>
      <c r="D289" s="138" t="str">
        <f>IF(SP_NORTE!R311="","*",SP_NORTE!R311)</f>
        <v>-</v>
      </c>
      <c r="E289" s="138" t="str">
        <f>IF(SP_NORTE!S311="","*",SP_NORTE!S311)</f>
        <v>-</v>
      </c>
      <c r="F289" s="145" t="str">
        <f>IF(SP_NORTE!B311="","*",SP_NORTE!B311)</f>
        <v>*</v>
      </c>
      <c r="G289" s="145" t="str">
        <f>IF(SP_NORTE!D311="","*",SP_NORTE!D311)</f>
        <v>*</v>
      </c>
      <c r="H289" s="145" t="str">
        <f>IF(SP_NORTE!E311="","*",SP_NORTE!E311)</f>
        <v>*</v>
      </c>
      <c r="I289" s="145" t="str">
        <f>IF(SP_NORTE!G311="","*",SP_NORTE!G311)</f>
        <v>*</v>
      </c>
      <c r="J289" s="145" t="str">
        <f>IF(SP_NORTE!H311="","*",SP_NORTE!H311)</f>
        <v>*</v>
      </c>
      <c r="K289" s="138" t="str">
        <f>IF(SP_NORTE!L311="","*",SP_NORTE!L311)</f>
        <v>-</v>
      </c>
      <c r="L289" s="138" t="str">
        <f>IF(SP_NORTE!M311="","*",SP_NORTE!M311)</f>
        <v>-</v>
      </c>
      <c r="M289" s="139" t="str">
        <f>IF(SP_NORTE!I311="","*",SP_NORTE!I311)</f>
        <v>*</v>
      </c>
      <c r="N289" s="144" t="str">
        <f>IF(SP_NORTE!J311="","*",SP_NORTE!J311)</f>
        <v>*</v>
      </c>
      <c r="O289" s="144" t="str">
        <f>IF(SP_NORTE!K311="","*",SP_NORTE!K311)</f>
        <v>*</v>
      </c>
      <c r="P289" s="143" t="str">
        <f>IF(SP_NORTE!N311="","*",SP_NORTE!N311)</f>
        <v>*</v>
      </c>
      <c r="Q289" s="143" t="str">
        <f>IF(SP_NORTE!O311="","*",SP_NORTE!O311)</f>
        <v>*</v>
      </c>
      <c r="R289" s="145" t="str">
        <f>IF(SP_NORTE!P311="","*",CONCATENATE(SP_NORTE!P311," ",SP_NORTE!Q311))</f>
        <v>*</v>
      </c>
      <c r="S289" s="145" t="str">
        <f>IF(SP_NORTE!U311="","*",SP_NORTE!U311)</f>
        <v>*</v>
      </c>
      <c r="T289" s="145" t="str">
        <f>IF(SP_NORTE!V311="","*",SP_NORTE!V311)</f>
        <v>*</v>
      </c>
      <c r="U289" s="136" t="str">
        <f ca="1">_xlfn.XLOOKUP(G289&amp;$U$2,BS_CONTROLE[CHAVE],BS_CONTROLE[Quantidade_11],"-")</f>
        <v>-</v>
      </c>
      <c r="V289" s="136" t="str">
        <f ca="1">_xlfn.XLOOKUP(G289&amp;$V$2,BS_CONTROLE[CHAVE],BS_CONTROLE[Quantidade_11],"-")</f>
        <v>-</v>
      </c>
      <c r="W289" s="136" t="str">
        <f ca="1">_xlfn.XLOOKUP(G289&amp;$W$2,BS_CONTROLE[CHAVE],BS_CONTROLE[Quantidade_11],"-")</f>
        <v>-</v>
      </c>
    </row>
    <row r="290" spans="1:23" hidden="1">
      <c r="A290" s="146" t="str">
        <f>IF(SP_NORTE!X312="","*",SP_NORTE!X312)</f>
        <v>*</v>
      </c>
      <c r="B290" s="146" t="str">
        <f>IF(SP_NORTE!W312="","*",SP_NORTE!W312)</f>
        <v>*</v>
      </c>
      <c r="C290" s="146" t="str">
        <f>IF(SP_NORTE!Y312="","*",SP_NORTE!Y312)</f>
        <v>*</v>
      </c>
      <c r="D290" s="138" t="str">
        <f>IF(SP_NORTE!R312="","*",SP_NORTE!R312)</f>
        <v>-</v>
      </c>
      <c r="E290" s="138" t="str">
        <f>IF(SP_NORTE!S312="","*",SP_NORTE!S312)</f>
        <v>-</v>
      </c>
      <c r="F290" s="145" t="str">
        <f>IF(SP_NORTE!B312="","*",SP_NORTE!B312)</f>
        <v>*</v>
      </c>
      <c r="G290" s="145" t="str">
        <f>IF(SP_NORTE!D312="","*",SP_NORTE!D312)</f>
        <v>*</v>
      </c>
      <c r="H290" s="145" t="str">
        <f>IF(SP_NORTE!E312="","*",SP_NORTE!E312)</f>
        <v>*</v>
      </c>
      <c r="I290" s="145" t="str">
        <f>IF(SP_NORTE!G312="","*",SP_NORTE!G312)</f>
        <v>*</v>
      </c>
      <c r="J290" s="145" t="str">
        <f>IF(SP_NORTE!H312="","*",SP_NORTE!H312)</f>
        <v>*</v>
      </c>
      <c r="K290" s="138" t="str">
        <f>IF(SP_NORTE!L312="","*",SP_NORTE!L312)</f>
        <v>-</v>
      </c>
      <c r="L290" s="138" t="str">
        <f>IF(SP_NORTE!M312="","*",SP_NORTE!M312)</f>
        <v>-</v>
      </c>
      <c r="M290" s="139" t="str">
        <f>IF(SP_NORTE!I312="","*",SP_NORTE!I312)</f>
        <v>*</v>
      </c>
      <c r="N290" s="144" t="str">
        <f>IF(SP_NORTE!J312="","*",SP_NORTE!J312)</f>
        <v>*</v>
      </c>
      <c r="O290" s="144" t="str">
        <f>IF(SP_NORTE!K312="","*",SP_NORTE!K312)</f>
        <v>*</v>
      </c>
      <c r="P290" s="143" t="str">
        <f>IF(SP_NORTE!N312="","*",SP_NORTE!N312)</f>
        <v>*</v>
      </c>
      <c r="Q290" s="143" t="str">
        <f>IF(SP_NORTE!O312="","*",SP_NORTE!O312)</f>
        <v>*</v>
      </c>
      <c r="R290" s="145" t="str">
        <f>IF(SP_NORTE!P312="","*",CONCATENATE(SP_NORTE!P312," ",SP_NORTE!Q312))</f>
        <v>*</v>
      </c>
      <c r="S290" s="145" t="str">
        <f>IF(SP_NORTE!U312="","*",SP_NORTE!U312)</f>
        <v>*</v>
      </c>
      <c r="T290" s="145" t="str">
        <f>IF(SP_NORTE!V312="","*",SP_NORTE!V312)</f>
        <v>*</v>
      </c>
      <c r="U290" s="136" t="str">
        <f ca="1">_xlfn.XLOOKUP(G290&amp;$U$2,BS_CONTROLE[CHAVE],BS_CONTROLE[Quantidade_11],"-")</f>
        <v>-</v>
      </c>
      <c r="V290" s="136" t="str">
        <f ca="1">_xlfn.XLOOKUP(G290&amp;$V$2,BS_CONTROLE[CHAVE],BS_CONTROLE[Quantidade_11],"-")</f>
        <v>-</v>
      </c>
      <c r="W290" s="136" t="str">
        <f ca="1">_xlfn.XLOOKUP(G290&amp;$W$2,BS_CONTROLE[CHAVE],BS_CONTROLE[Quantidade_11],"-")</f>
        <v>-</v>
      </c>
    </row>
    <row r="291" spans="1:23" hidden="1">
      <c r="A291" s="146" t="str">
        <f>IF(SP_NORTE!X313="","*",SP_NORTE!X313)</f>
        <v>*</v>
      </c>
      <c r="B291" s="146" t="str">
        <f>IF(SP_NORTE!W313="","*",SP_NORTE!W313)</f>
        <v>*</v>
      </c>
      <c r="C291" s="146" t="str">
        <f>IF(SP_NORTE!Y313="","*",SP_NORTE!Y313)</f>
        <v>*</v>
      </c>
      <c r="D291" s="138" t="str">
        <f>IF(SP_NORTE!R313="","*",SP_NORTE!R313)</f>
        <v>-</v>
      </c>
      <c r="E291" s="138" t="str">
        <f>IF(SP_NORTE!S313="","*",SP_NORTE!S313)</f>
        <v>-</v>
      </c>
      <c r="F291" s="145" t="str">
        <f>IF(SP_NORTE!B313="","*",SP_NORTE!B313)</f>
        <v>*</v>
      </c>
      <c r="G291" s="145" t="str">
        <f>IF(SP_NORTE!D313="","*",SP_NORTE!D313)</f>
        <v>*</v>
      </c>
      <c r="H291" s="145" t="str">
        <f>IF(SP_NORTE!E313="","*",SP_NORTE!E313)</f>
        <v>*</v>
      </c>
      <c r="I291" s="145" t="str">
        <f>IF(SP_NORTE!G313="","*",SP_NORTE!G313)</f>
        <v>*</v>
      </c>
      <c r="J291" s="145" t="str">
        <f>IF(SP_NORTE!H313="","*",SP_NORTE!H313)</f>
        <v>*</v>
      </c>
      <c r="K291" s="138" t="str">
        <f>IF(SP_NORTE!L313="","*",SP_NORTE!L313)</f>
        <v>-</v>
      </c>
      <c r="L291" s="138" t="str">
        <f>IF(SP_NORTE!M313="","*",SP_NORTE!M313)</f>
        <v>-</v>
      </c>
      <c r="M291" s="139" t="str">
        <f>IF(SP_NORTE!I313="","*",SP_NORTE!I313)</f>
        <v>*</v>
      </c>
      <c r="N291" s="144" t="str">
        <f>IF(SP_NORTE!J313="","*",SP_NORTE!J313)</f>
        <v>*</v>
      </c>
      <c r="O291" s="144" t="str">
        <f>IF(SP_NORTE!K313="","*",SP_NORTE!K313)</f>
        <v>*</v>
      </c>
      <c r="P291" s="143" t="str">
        <f>IF(SP_NORTE!N313="","*",SP_NORTE!N313)</f>
        <v>*</v>
      </c>
      <c r="Q291" s="143" t="str">
        <f>IF(SP_NORTE!O313="","*",SP_NORTE!O313)</f>
        <v>*</v>
      </c>
      <c r="R291" s="145" t="str">
        <f>IF(SP_NORTE!P313="","*",CONCATENATE(SP_NORTE!P313," ",SP_NORTE!Q313))</f>
        <v>*</v>
      </c>
      <c r="S291" s="145" t="str">
        <f>IF(SP_NORTE!U313="","*",SP_NORTE!U313)</f>
        <v>*</v>
      </c>
      <c r="T291" s="145" t="str">
        <f>IF(SP_NORTE!V313="","*",SP_NORTE!V313)</f>
        <v>*</v>
      </c>
      <c r="U291" s="136" t="str">
        <f ca="1">_xlfn.XLOOKUP(G291&amp;$U$2,BS_CONTROLE[CHAVE],BS_CONTROLE[Quantidade_11],"-")</f>
        <v>-</v>
      </c>
      <c r="V291" s="136" t="str">
        <f ca="1">_xlfn.XLOOKUP(G291&amp;$V$2,BS_CONTROLE[CHAVE],BS_CONTROLE[Quantidade_11],"-")</f>
        <v>-</v>
      </c>
      <c r="W291" s="136" t="str">
        <f ca="1">_xlfn.XLOOKUP(G291&amp;$W$2,BS_CONTROLE[CHAVE],BS_CONTROLE[Quantidade_11],"-")</f>
        <v>-</v>
      </c>
    </row>
    <row r="292" spans="1:23" hidden="1">
      <c r="A292" s="146" t="str">
        <f>IF(SP_NORTE!X314="","*",SP_NORTE!X314)</f>
        <v>*</v>
      </c>
      <c r="B292" s="146" t="str">
        <f>IF(SP_NORTE!W314="","*",SP_NORTE!W314)</f>
        <v>*</v>
      </c>
      <c r="C292" s="146" t="str">
        <f>IF(SP_NORTE!Y314="","*",SP_NORTE!Y314)</f>
        <v>*</v>
      </c>
      <c r="D292" s="138" t="str">
        <f>IF(SP_NORTE!R314="","*",SP_NORTE!R314)</f>
        <v>-</v>
      </c>
      <c r="E292" s="138" t="str">
        <f>IF(SP_NORTE!S314="","*",SP_NORTE!S314)</f>
        <v>-</v>
      </c>
      <c r="F292" s="145" t="str">
        <f>IF(SP_NORTE!B314="","*",SP_NORTE!B314)</f>
        <v>*</v>
      </c>
      <c r="G292" s="145" t="str">
        <f>IF(SP_NORTE!D314="","*",SP_NORTE!D314)</f>
        <v>*</v>
      </c>
      <c r="H292" s="145" t="str">
        <f>IF(SP_NORTE!E314="","*",SP_NORTE!E314)</f>
        <v>*</v>
      </c>
      <c r="I292" s="145" t="str">
        <f>IF(SP_NORTE!G314="","*",SP_NORTE!G314)</f>
        <v>*</v>
      </c>
      <c r="J292" s="145" t="str">
        <f>IF(SP_NORTE!H314="","*",SP_NORTE!H314)</f>
        <v>*</v>
      </c>
      <c r="K292" s="138" t="str">
        <f>IF(SP_NORTE!L314="","*",SP_NORTE!L314)</f>
        <v>-</v>
      </c>
      <c r="L292" s="138" t="str">
        <f>IF(SP_NORTE!M314="","*",SP_NORTE!M314)</f>
        <v>-</v>
      </c>
      <c r="M292" s="139" t="str">
        <f>IF(SP_NORTE!I314="","*",SP_NORTE!I314)</f>
        <v>*</v>
      </c>
      <c r="N292" s="144" t="str">
        <f>IF(SP_NORTE!J314="","*",SP_NORTE!J314)</f>
        <v>*</v>
      </c>
      <c r="O292" s="144" t="str">
        <f>IF(SP_NORTE!K314="","*",SP_NORTE!K314)</f>
        <v>*</v>
      </c>
      <c r="P292" s="143" t="str">
        <f>IF(SP_NORTE!N314="","*",SP_NORTE!N314)</f>
        <v>*</v>
      </c>
      <c r="Q292" s="143" t="str">
        <f>IF(SP_NORTE!O314="","*",SP_NORTE!O314)</f>
        <v>*</v>
      </c>
      <c r="R292" s="145" t="str">
        <f>IF(SP_NORTE!P314="","*",CONCATENATE(SP_NORTE!P314," ",SP_NORTE!Q314))</f>
        <v>*</v>
      </c>
      <c r="S292" s="145" t="str">
        <f>IF(SP_NORTE!U314="","*",SP_NORTE!U314)</f>
        <v>*</v>
      </c>
      <c r="T292" s="145" t="str">
        <f>IF(SP_NORTE!V314="","*",SP_NORTE!V314)</f>
        <v>*</v>
      </c>
      <c r="U292" s="136" t="str">
        <f ca="1">_xlfn.XLOOKUP(G292&amp;$U$2,BS_CONTROLE[CHAVE],BS_CONTROLE[Quantidade_11],"-")</f>
        <v>-</v>
      </c>
      <c r="V292" s="136" t="str">
        <f ca="1">_xlfn.XLOOKUP(G292&amp;$V$2,BS_CONTROLE[CHAVE],BS_CONTROLE[Quantidade_11],"-")</f>
        <v>-</v>
      </c>
      <c r="W292" s="136" t="str">
        <f ca="1">_xlfn.XLOOKUP(G292&amp;$W$2,BS_CONTROLE[CHAVE],BS_CONTROLE[Quantidade_11],"-")</f>
        <v>-</v>
      </c>
    </row>
    <row r="293" spans="1:23" hidden="1">
      <c r="A293" s="146" t="str">
        <f>IF(SP_NORTE!X315="","*",SP_NORTE!X315)</f>
        <v>*</v>
      </c>
      <c r="B293" s="146" t="str">
        <f>IF(SP_NORTE!W315="","*",SP_NORTE!W315)</f>
        <v>*</v>
      </c>
      <c r="C293" s="146" t="str">
        <f>IF(SP_NORTE!Y315="","*",SP_NORTE!Y315)</f>
        <v>*</v>
      </c>
      <c r="D293" s="138" t="str">
        <f>IF(SP_NORTE!R315="","*",SP_NORTE!R315)</f>
        <v>-</v>
      </c>
      <c r="E293" s="138" t="str">
        <f>IF(SP_NORTE!S315="","*",SP_NORTE!S315)</f>
        <v>-</v>
      </c>
      <c r="F293" s="145" t="str">
        <f>IF(SP_NORTE!B315="","*",SP_NORTE!B315)</f>
        <v>*</v>
      </c>
      <c r="G293" s="145" t="str">
        <f>IF(SP_NORTE!D315="","*",SP_NORTE!D315)</f>
        <v>*</v>
      </c>
      <c r="H293" s="145" t="str">
        <f>IF(SP_NORTE!E315="","*",SP_NORTE!E315)</f>
        <v>*</v>
      </c>
      <c r="I293" s="145" t="str">
        <f>IF(SP_NORTE!G315="","*",SP_NORTE!G315)</f>
        <v>*</v>
      </c>
      <c r="J293" s="145" t="str">
        <f>IF(SP_NORTE!H315="","*",SP_NORTE!H315)</f>
        <v>*</v>
      </c>
      <c r="K293" s="138" t="str">
        <f>IF(SP_NORTE!L315="","*",SP_NORTE!L315)</f>
        <v>-</v>
      </c>
      <c r="L293" s="138" t="str">
        <f>IF(SP_NORTE!M315="","*",SP_NORTE!M315)</f>
        <v>-</v>
      </c>
      <c r="M293" s="139" t="str">
        <f>IF(SP_NORTE!I315="","*",SP_NORTE!I315)</f>
        <v>*</v>
      </c>
      <c r="N293" s="144" t="str">
        <f>IF(SP_NORTE!J315="","*",SP_NORTE!J315)</f>
        <v>*</v>
      </c>
      <c r="O293" s="144" t="str">
        <f>IF(SP_NORTE!K315="","*",SP_NORTE!K315)</f>
        <v>*</v>
      </c>
      <c r="P293" s="143" t="str">
        <f>IF(SP_NORTE!N315="","*",SP_NORTE!N315)</f>
        <v>*</v>
      </c>
      <c r="Q293" s="143" t="str">
        <f>IF(SP_NORTE!O315="","*",SP_NORTE!O315)</f>
        <v>*</v>
      </c>
      <c r="R293" s="145" t="str">
        <f>IF(SP_NORTE!P315="","*",CONCATENATE(SP_NORTE!P315," ",SP_NORTE!Q315))</f>
        <v>*</v>
      </c>
      <c r="S293" s="145" t="str">
        <f>IF(SP_NORTE!U315="","*",SP_NORTE!U315)</f>
        <v>*</v>
      </c>
      <c r="T293" s="145" t="str">
        <f>IF(SP_NORTE!V315="","*",SP_NORTE!V315)</f>
        <v>*</v>
      </c>
      <c r="U293" s="136" t="str">
        <f ca="1">_xlfn.XLOOKUP(G293&amp;$U$2,BS_CONTROLE[CHAVE],BS_CONTROLE[Quantidade_11],"-")</f>
        <v>-</v>
      </c>
      <c r="V293" s="136" t="str">
        <f ca="1">_xlfn.XLOOKUP(G293&amp;$V$2,BS_CONTROLE[CHAVE],BS_CONTROLE[Quantidade_11],"-")</f>
        <v>-</v>
      </c>
      <c r="W293" s="136" t="str">
        <f ca="1">_xlfn.XLOOKUP(G293&amp;$W$2,BS_CONTROLE[CHAVE],BS_CONTROLE[Quantidade_11],"-")</f>
        <v>-</v>
      </c>
    </row>
    <row r="294" spans="1:23" hidden="1">
      <c r="A294" s="146" t="str">
        <f>IF(SP_NORTE!X316="","*",SP_NORTE!X316)</f>
        <v>*</v>
      </c>
      <c r="B294" s="146" t="str">
        <f>IF(SP_NORTE!W316="","*",SP_NORTE!W316)</f>
        <v>*</v>
      </c>
      <c r="C294" s="146" t="str">
        <f>IF(SP_NORTE!Y316="","*",SP_NORTE!Y316)</f>
        <v>*</v>
      </c>
      <c r="D294" s="138" t="str">
        <f>IF(SP_NORTE!R316="","*",SP_NORTE!R316)</f>
        <v>-</v>
      </c>
      <c r="E294" s="138" t="str">
        <f>IF(SP_NORTE!S316="","*",SP_NORTE!S316)</f>
        <v>-</v>
      </c>
      <c r="F294" s="145" t="str">
        <f>IF(SP_NORTE!B316="","*",SP_NORTE!B316)</f>
        <v>*</v>
      </c>
      <c r="G294" s="145" t="str">
        <f>IF(SP_NORTE!D316="","*",SP_NORTE!D316)</f>
        <v>*</v>
      </c>
      <c r="H294" s="145" t="str">
        <f>IF(SP_NORTE!E316="","*",SP_NORTE!E316)</f>
        <v>*</v>
      </c>
      <c r="I294" s="145" t="str">
        <f>IF(SP_NORTE!G316="","*",SP_NORTE!G316)</f>
        <v>*</v>
      </c>
      <c r="J294" s="145" t="str">
        <f>IF(SP_NORTE!H316="","*",SP_NORTE!H316)</f>
        <v>*</v>
      </c>
      <c r="K294" s="138" t="str">
        <f>IF(SP_NORTE!L316="","*",SP_NORTE!L316)</f>
        <v>-</v>
      </c>
      <c r="L294" s="138" t="str">
        <f>IF(SP_NORTE!M316="","*",SP_NORTE!M316)</f>
        <v>-</v>
      </c>
      <c r="M294" s="139" t="str">
        <f>IF(SP_NORTE!I316="","*",SP_NORTE!I316)</f>
        <v>*</v>
      </c>
      <c r="N294" s="144" t="str">
        <f>IF(SP_NORTE!J316="","*",SP_NORTE!J316)</f>
        <v>*</v>
      </c>
      <c r="O294" s="144" t="str">
        <f>IF(SP_NORTE!K316="","*",SP_NORTE!K316)</f>
        <v>*</v>
      </c>
      <c r="P294" s="143" t="str">
        <f>IF(SP_NORTE!N316="","*",SP_NORTE!N316)</f>
        <v>*</v>
      </c>
      <c r="Q294" s="143" t="str">
        <f>IF(SP_NORTE!O316="","*",SP_NORTE!O316)</f>
        <v>*</v>
      </c>
      <c r="R294" s="145" t="str">
        <f>IF(SP_NORTE!P316="","*",CONCATENATE(SP_NORTE!P316," ",SP_NORTE!Q316))</f>
        <v>*</v>
      </c>
      <c r="S294" s="145" t="str">
        <f>IF(SP_NORTE!U316="","*",SP_NORTE!U316)</f>
        <v>*</v>
      </c>
      <c r="T294" s="145" t="str">
        <f>IF(SP_NORTE!V316="","*",SP_NORTE!V316)</f>
        <v>*</v>
      </c>
      <c r="U294" s="136" t="str">
        <f ca="1">_xlfn.XLOOKUP(G294&amp;$U$2,BS_CONTROLE[CHAVE],BS_CONTROLE[Quantidade_11],"-")</f>
        <v>-</v>
      </c>
      <c r="V294" s="136" t="str">
        <f ca="1">_xlfn.XLOOKUP(G294&amp;$V$2,BS_CONTROLE[CHAVE],BS_CONTROLE[Quantidade_11],"-")</f>
        <v>-</v>
      </c>
      <c r="W294" s="136" t="str">
        <f ca="1">_xlfn.XLOOKUP(G294&amp;$W$2,BS_CONTROLE[CHAVE],BS_CONTROLE[Quantidade_11],"-")</f>
        <v>-</v>
      </c>
    </row>
    <row r="295" spans="1:23" hidden="1">
      <c r="A295" s="146" t="str">
        <f>IF(SP_NORTE!X317="","*",SP_NORTE!X317)</f>
        <v>*</v>
      </c>
      <c r="B295" s="146" t="str">
        <f>IF(SP_NORTE!W317="","*",SP_NORTE!W317)</f>
        <v>*</v>
      </c>
      <c r="C295" s="146" t="str">
        <f>IF(SP_NORTE!Y317="","*",SP_NORTE!Y317)</f>
        <v>*</v>
      </c>
      <c r="D295" s="138" t="str">
        <f>IF(SP_NORTE!R317="","*",SP_NORTE!R317)</f>
        <v>-</v>
      </c>
      <c r="E295" s="138" t="str">
        <f>IF(SP_NORTE!S317="","*",SP_NORTE!S317)</f>
        <v>-</v>
      </c>
      <c r="F295" s="145" t="str">
        <f>IF(SP_NORTE!B317="","*",SP_NORTE!B317)</f>
        <v>*</v>
      </c>
      <c r="G295" s="145" t="str">
        <f>IF(SP_NORTE!D317="","*",SP_NORTE!D317)</f>
        <v>*</v>
      </c>
      <c r="H295" s="145" t="str">
        <f>IF(SP_NORTE!E317="","*",SP_NORTE!E317)</f>
        <v>*</v>
      </c>
      <c r="I295" s="145" t="str">
        <f>IF(SP_NORTE!G317="","*",SP_NORTE!G317)</f>
        <v>*</v>
      </c>
      <c r="J295" s="145" t="str">
        <f>IF(SP_NORTE!H317="","*",SP_NORTE!H317)</f>
        <v>*</v>
      </c>
      <c r="K295" s="138" t="str">
        <f>IF(SP_NORTE!L317="","*",SP_NORTE!L317)</f>
        <v>-</v>
      </c>
      <c r="L295" s="138" t="str">
        <f>IF(SP_NORTE!M317="","*",SP_NORTE!M317)</f>
        <v>-</v>
      </c>
      <c r="M295" s="139" t="str">
        <f>IF(SP_NORTE!I317="","*",SP_NORTE!I317)</f>
        <v>*</v>
      </c>
      <c r="N295" s="144" t="str">
        <f>IF(SP_NORTE!J317="","*",SP_NORTE!J317)</f>
        <v>*</v>
      </c>
      <c r="O295" s="144" t="str">
        <f>IF(SP_NORTE!K317="","*",SP_NORTE!K317)</f>
        <v>*</v>
      </c>
      <c r="P295" s="143" t="str">
        <f>IF(SP_NORTE!N317="","*",SP_NORTE!N317)</f>
        <v>*</v>
      </c>
      <c r="Q295" s="143" t="str">
        <f>IF(SP_NORTE!O317="","*",SP_NORTE!O317)</f>
        <v>*</v>
      </c>
      <c r="R295" s="145" t="str">
        <f>IF(SP_NORTE!P317="","*",CONCATENATE(SP_NORTE!P317," ",SP_NORTE!Q317))</f>
        <v>*</v>
      </c>
      <c r="S295" s="145" t="str">
        <f>IF(SP_NORTE!U317="","*",SP_NORTE!U317)</f>
        <v>*</v>
      </c>
      <c r="T295" s="145" t="str">
        <f>IF(SP_NORTE!V317="","*",SP_NORTE!V317)</f>
        <v>*</v>
      </c>
      <c r="U295" s="136" t="str">
        <f ca="1">_xlfn.XLOOKUP(G295&amp;$U$2,BS_CONTROLE[CHAVE],BS_CONTROLE[Quantidade_11],"-")</f>
        <v>-</v>
      </c>
      <c r="V295" s="136" t="str">
        <f ca="1">_xlfn.XLOOKUP(G295&amp;$V$2,BS_CONTROLE[CHAVE],BS_CONTROLE[Quantidade_11],"-")</f>
        <v>-</v>
      </c>
      <c r="W295" s="136" t="str">
        <f ca="1">_xlfn.XLOOKUP(G295&amp;$W$2,BS_CONTROLE[CHAVE],BS_CONTROLE[Quantidade_11],"-")</f>
        <v>-</v>
      </c>
    </row>
    <row r="296" spans="1:23" hidden="1">
      <c r="A296" s="146" t="str">
        <f>IF(SP_NORTE!X318="","*",SP_NORTE!X318)</f>
        <v>*</v>
      </c>
      <c r="B296" s="146" t="str">
        <f>IF(SP_NORTE!W318="","*",SP_NORTE!W318)</f>
        <v>*</v>
      </c>
      <c r="C296" s="146" t="str">
        <f>IF(SP_NORTE!Y318="","*",SP_NORTE!Y318)</f>
        <v>*</v>
      </c>
      <c r="D296" s="138" t="str">
        <f>IF(SP_NORTE!R318="","*",SP_NORTE!R318)</f>
        <v>-</v>
      </c>
      <c r="E296" s="138" t="str">
        <f>IF(SP_NORTE!S318="","*",SP_NORTE!S318)</f>
        <v>-</v>
      </c>
      <c r="F296" s="145" t="str">
        <f>IF(SP_NORTE!B318="","*",SP_NORTE!B318)</f>
        <v>*</v>
      </c>
      <c r="G296" s="145" t="str">
        <f>IF(SP_NORTE!D318="","*",SP_NORTE!D318)</f>
        <v>*</v>
      </c>
      <c r="H296" s="145" t="str">
        <f>IF(SP_NORTE!E318="","*",SP_NORTE!E318)</f>
        <v>*</v>
      </c>
      <c r="I296" s="145" t="str">
        <f>IF(SP_NORTE!G318="","*",SP_NORTE!G318)</f>
        <v>*</v>
      </c>
      <c r="J296" s="145" t="str">
        <f>IF(SP_NORTE!H318="","*",SP_NORTE!H318)</f>
        <v>*</v>
      </c>
      <c r="K296" s="138" t="str">
        <f>IF(SP_NORTE!L318="","*",SP_NORTE!L318)</f>
        <v>-</v>
      </c>
      <c r="L296" s="138" t="str">
        <f>IF(SP_NORTE!M318="","*",SP_NORTE!M318)</f>
        <v>-</v>
      </c>
      <c r="M296" s="139" t="str">
        <f>IF(SP_NORTE!I318="","*",SP_NORTE!I318)</f>
        <v>*</v>
      </c>
      <c r="N296" s="144" t="str">
        <f>IF(SP_NORTE!J318="","*",SP_NORTE!J318)</f>
        <v>*</v>
      </c>
      <c r="O296" s="144" t="str">
        <f>IF(SP_NORTE!K318="","*",SP_NORTE!K318)</f>
        <v>*</v>
      </c>
      <c r="P296" s="143" t="str">
        <f>IF(SP_NORTE!N318="","*",SP_NORTE!N318)</f>
        <v>*</v>
      </c>
      <c r="Q296" s="143" t="str">
        <f>IF(SP_NORTE!O318="","*",SP_NORTE!O318)</f>
        <v>*</v>
      </c>
      <c r="R296" s="145" t="str">
        <f>IF(SP_NORTE!P318="","*",CONCATENATE(SP_NORTE!P318," ",SP_NORTE!Q318))</f>
        <v>*</v>
      </c>
      <c r="S296" s="145" t="str">
        <f>IF(SP_NORTE!U318="","*",SP_NORTE!U318)</f>
        <v>*</v>
      </c>
      <c r="T296" s="145" t="str">
        <f>IF(SP_NORTE!V318="","*",SP_NORTE!V318)</f>
        <v>*</v>
      </c>
      <c r="U296" s="136" t="str">
        <f ca="1">_xlfn.XLOOKUP(G296&amp;$U$2,BS_CONTROLE[CHAVE],BS_CONTROLE[Quantidade_11],"-")</f>
        <v>-</v>
      </c>
      <c r="V296" s="136" t="str">
        <f ca="1">_xlfn.XLOOKUP(G296&amp;$V$2,BS_CONTROLE[CHAVE],BS_CONTROLE[Quantidade_11],"-")</f>
        <v>-</v>
      </c>
      <c r="W296" s="136" t="str">
        <f ca="1">_xlfn.XLOOKUP(G296&amp;$W$2,BS_CONTROLE[CHAVE],BS_CONTROLE[Quantidade_11],"-")</f>
        <v>-</v>
      </c>
    </row>
    <row r="297" spans="1:23" hidden="1">
      <c r="A297" s="146" t="str">
        <f>IF(SP_NORTE!X319="","*",SP_NORTE!X319)</f>
        <v>*</v>
      </c>
      <c r="B297" s="146" t="str">
        <f>IF(SP_NORTE!W319="","*",SP_NORTE!W319)</f>
        <v>*</v>
      </c>
      <c r="C297" s="146" t="str">
        <f>IF(SP_NORTE!Y319="","*",SP_NORTE!Y319)</f>
        <v>*</v>
      </c>
      <c r="D297" s="138" t="str">
        <f>IF(SP_NORTE!R319="","*",SP_NORTE!R319)</f>
        <v>-</v>
      </c>
      <c r="E297" s="138" t="str">
        <f>IF(SP_NORTE!S319="","*",SP_NORTE!S319)</f>
        <v>-</v>
      </c>
      <c r="F297" s="145" t="str">
        <f>IF(SP_NORTE!B319="","*",SP_NORTE!B319)</f>
        <v>*</v>
      </c>
      <c r="G297" s="145" t="str">
        <f>IF(SP_NORTE!D319="","*",SP_NORTE!D319)</f>
        <v>*</v>
      </c>
      <c r="H297" s="145" t="str">
        <f>IF(SP_NORTE!E319="","*",SP_NORTE!E319)</f>
        <v>*</v>
      </c>
      <c r="I297" s="145" t="str">
        <f>IF(SP_NORTE!G319="","*",SP_NORTE!G319)</f>
        <v>*</v>
      </c>
      <c r="J297" s="145" t="str">
        <f>IF(SP_NORTE!H319="","*",SP_NORTE!H319)</f>
        <v>*</v>
      </c>
      <c r="K297" s="138" t="str">
        <f>IF(SP_NORTE!L319="","*",SP_NORTE!L319)</f>
        <v>-</v>
      </c>
      <c r="L297" s="138" t="str">
        <f>IF(SP_NORTE!M319="","*",SP_NORTE!M319)</f>
        <v>-</v>
      </c>
      <c r="M297" s="139" t="str">
        <f>IF(SP_NORTE!I319="","*",SP_NORTE!I319)</f>
        <v>*</v>
      </c>
      <c r="N297" s="144" t="str">
        <f>IF(SP_NORTE!J319="","*",SP_NORTE!J319)</f>
        <v>*</v>
      </c>
      <c r="O297" s="144" t="str">
        <f>IF(SP_NORTE!K319="","*",SP_NORTE!K319)</f>
        <v>*</v>
      </c>
      <c r="P297" s="143" t="str">
        <f>IF(SP_NORTE!N319="","*",SP_NORTE!N319)</f>
        <v>*</v>
      </c>
      <c r="Q297" s="143" t="str">
        <f>IF(SP_NORTE!O319="","*",SP_NORTE!O319)</f>
        <v>*</v>
      </c>
      <c r="R297" s="145" t="str">
        <f>IF(SP_NORTE!P319="","*",CONCATENATE(SP_NORTE!P319," ",SP_NORTE!Q319))</f>
        <v>*</v>
      </c>
      <c r="S297" s="145" t="str">
        <f>IF(SP_NORTE!U319="","*",SP_NORTE!U319)</f>
        <v>*</v>
      </c>
      <c r="T297" s="145" t="str">
        <f>IF(SP_NORTE!V319="","*",SP_NORTE!V319)</f>
        <v>*</v>
      </c>
      <c r="U297" s="136" t="str">
        <f ca="1">_xlfn.XLOOKUP(G297&amp;$U$2,BS_CONTROLE[CHAVE],BS_CONTROLE[Quantidade_11],"-")</f>
        <v>-</v>
      </c>
      <c r="V297" s="136" t="str">
        <f ca="1">_xlfn.XLOOKUP(G297&amp;$V$2,BS_CONTROLE[CHAVE],BS_CONTROLE[Quantidade_11],"-")</f>
        <v>-</v>
      </c>
      <c r="W297" s="136" t="str">
        <f ca="1">_xlfn.XLOOKUP(G297&amp;$W$2,BS_CONTROLE[CHAVE],BS_CONTROLE[Quantidade_11],"-")</f>
        <v>-</v>
      </c>
    </row>
    <row r="298" spans="1:23" hidden="1">
      <c r="A298" s="146" t="str">
        <f>IF(SP_NORTE!X320="","*",SP_NORTE!X320)</f>
        <v>*</v>
      </c>
      <c r="B298" s="146" t="str">
        <f>IF(SP_NORTE!W320="","*",SP_NORTE!W320)</f>
        <v>*</v>
      </c>
      <c r="C298" s="146" t="str">
        <f>IF(SP_NORTE!Y320="","*",SP_NORTE!Y320)</f>
        <v>*</v>
      </c>
      <c r="D298" s="138" t="str">
        <f>IF(SP_NORTE!R320="","*",SP_NORTE!R320)</f>
        <v>-</v>
      </c>
      <c r="E298" s="138" t="str">
        <f>IF(SP_NORTE!S320="","*",SP_NORTE!S320)</f>
        <v>-</v>
      </c>
      <c r="F298" s="145" t="str">
        <f>IF(SP_NORTE!B320="","*",SP_NORTE!B320)</f>
        <v>*</v>
      </c>
      <c r="G298" s="145" t="str">
        <f>IF(SP_NORTE!D320="","*",SP_NORTE!D320)</f>
        <v>*</v>
      </c>
      <c r="H298" s="145" t="str">
        <f>IF(SP_NORTE!E320="","*",SP_NORTE!E320)</f>
        <v>*</v>
      </c>
      <c r="I298" s="145" t="str">
        <f>IF(SP_NORTE!G320="","*",SP_NORTE!G320)</f>
        <v>*</v>
      </c>
      <c r="J298" s="145" t="str">
        <f>IF(SP_NORTE!H320="","*",SP_NORTE!H320)</f>
        <v>*</v>
      </c>
      <c r="K298" s="138" t="str">
        <f>IF(SP_NORTE!L320="","*",SP_NORTE!L320)</f>
        <v>-</v>
      </c>
      <c r="L298" s="138" t="str">
        <f>IF(SP_NORTE!M320="","*",SP_NORTE!M320)</f>
        <v>-</v>
      </c>
      <c r="M298" s="139" t="str">
        <f>IF(SP_NORTE!I320="","*",SP_NORTE!I320)</f>
        <v>*</v>
      </c>
      <c r="N298" s="144" t="str">
        <f>IF(SP_NORTE!J320="","*",SP_NORTE!J320)</f>
        <v>*</v>
      </c>
      <c r="O298" s="144" t="str">
        <f>IF(SP_NORTE!K320="","*",SP_NORTE!K320)</f>
        <v>*</v>
      </c>
      <c r="P298" s="143" t="str">
        <f>IF(SP_NORTE!N320="","*",SP_NORTE!N320)</f>
        <v>*</v>
      </c>
      <c r="Q298" s="143" t="str">
        <f>IF(SP_NORTE!O320="","*",SP_NORTE!O320)</f>
        <v>*</v>
      </c>
      <c r="R298" s="145" t="str">
        <f>IF(SP_NORTE!P320="","*",CONCATENATE(SP_NORTE!P320," ",SP_NORTE!Q320))</f>
        <v>*</v>
      </c>
      <c r="S298" s="145" t="str">
        <f>IF(SP_NORTE!U320="","*",SP_NORTE!U320)</f>
        <v>*</v>
      </c>
      <c r="T298" s="145" t="str">
        <f>IF(SP_NORTE!V320="","*",SP_NORTE!V320)</f>
        <v>*</v>
      </c>
      <c r="U298" s="136" t="str">
        <f ca="1">_xlfn.XLOOKUP(G298&amp;$U$2,BS_CONTROLE[CHAVE],BS_CONTROLE[Quantidade_11],"-")</f>
        <v>-</v>
      </c>
      <c r="V298" s="136" t="str">
        <f ca="1">_xlfn.XLOOKUP(G298&amp;$V$2,BS_CONTROLE[CHAVE],BS_CONTROLE[Quantidade_11],"-")</f>
        <v>-</v>
      </c>
      <c r="W298" s="136" t="str">
        <f ca="1">_xlfn.XLOOKUP(G298&amp;$W$2,BS_CONTROLE[CHAVE],BS_CONTROLE[Quantidade_11],"-")</f>
        <v>-</v>
      </c>
    </row>
    <row r="299" spans="1:23" hidden="1">
      <c r="A299" s="146" t="str">
        <f>IF(SP_NORTE!X321="","*",SP_NORTE!X321)</f>
        <v>*</v>
      </c>
      <c r="B299" s="146" t="str">
        <f>IF(SP_NORTE!W321="","*",SP_NORTE!W321)</f>
        <v>*</v>
      </c>
      <c r="C299" s="146" t="str">
        <f>IF(SP_NORTE!Y321="","*",SP_NORTE!Y321)</f>
        <v>*</v>
      </c>
      <c r="D299" s="138" t="str">
        <f>IF(SP_NORTE!R321="","*",SP_NORTE!R321)</f>
        <v>-</v>
      </c>
      <c r="E299" s="138" t="str">
        <f>IF(SP_NORTE!S321="","*",SP_NORTE!S321)</f>
        <v>-</v>
      </c>
      <c r="F299" s="145" t="str">
        <f>IF(SP_NORTE!B321="","*",SP_NORTE!B321)</f>
        <v>*</v>
      </c>
      <c r="G299" s="145" t="str">
        <f>IF(SP_NORTE!D321="","*",SP_NORTE!D321)</f>
        <v>*</v>
      </c>
      <c r="H299" s="145" t="str">
        <f>IF(SP_NORTE!E321="","*",SP_NORTE!E321)</f>
        <v>*</v>
      </c>
      <c r="I299" s="145" t="str">
        <f>IF(SP_NORTE!G321="","*",SP_NORTE!G321)</f>
        <v>*</v>
      </c>
      <c r="J299" s="145" t="str">
        <f>IF(SP_NORTE!H321="","*",SP_NORTE!H321)</f>
        <v>*</v>
      </c>
      <c r="K299" s="138" t="str">
        <f>IF(SP_NORTE!L321="","*",SP_NORTE!L321)</f>
        <v>-</v>
      </c>
      <c r="L299" s="138" t="str">
        <f>IF(SP_NORTE!M321="","*",SP_NORTE!M321)</f>
        <v>-</v>
      </c>
      <c r="M299" s="139" t="str">
        <f>IF(SP_NORTE!I321="","*",SP_NORTE!I321)</f>
        <v>*</v>
      </c>
      <c r="N299" s="144" t="str">
        <f>IF(SP_NORTE!J321="","*",SP_NORTE!J321)</f>
        <v>*</v>
      </c>
      <c r="O299" s="144" t="str">
        <f>IF(SP_NORTE!K321="","*",SP_NORTE!K321)</f>
        <v>*</v>
      </c>
      <c r="P299" s="143" t="str">
        <f>IF(SP_NORTE!N321="","*",SP_NORTE!N321)</f>
        <v>*</v>
      </c>
      <c r="Q299" s="143" t="str">
        <f>IF(SP_NORTE!O321="","*",SP_NORTE!O321)</f>
        <v>*</v>
      </c>
      <c r="R299" s="145" t="str">
        <f>IF(SP_NORTE!P321="","*",CONCATENATE(SP_NORTE!P321," ",SP_NORTE!Q321))</f>
        <v>*</v>
      </c>
      <c r="S299" s="145" t="str">
        <f>IF(SP_NORTE!U321="","*",SP_NORTE!U321)</f>
        <v>*</v>
      </c>
      <c r="T299" s="145" t="str">
        <f>IF(SP_NORTE!V321="","*",SP_NORTE!V321)</f>
        <v>*</v>
      </c>
      <c r="U299" s="136" t="str">
        <f ca="1">_xlfn.XLOOKUP(G299&amp;$U$2,BS_CONTROLE[CHAVE],BS_CONTROLE[Quantidade_11],"-")</f>
        <v>-</v>
      </c>
      <c r="V299" s="136" t="str">
        <f ca="1">_xlfn.XLOOKUP(G299&amp;$V$2,BS_CONTROLE[CHAVE],BS_CONTROLE[Quantidade_11],"-")</f>
        <v>-</v>
      </c>
      <c r="W299" s="136" t="str">
        <f ca="1">_xlfn.XLOOKUP(G299&amp;$W$2,BS_CONTROLE[CHAVE],BS_CONTROLE[Quantidade_11],"-")</f>
        <v>-</v>
      </c>
    </row>
    <row r="300" spans="1:23" hidden="1">
      <c r="A300" s="146" t="str">
        <f>IF(SP_NORTE!X322="","*",SP_NORTE!X322)</f>
        <v>*</v>
      </c>
      <c r="B300" s="146" t="str">
        <f>IF(SP_NORTE!W322="","*",SP_NORTE!W322)</f>
        <v>*</v>
      </c>
      <c r="C300" s="146" t="str">
        <f>IF(SP_NORTE!Y322="","*",SP_NORTE!Y322)</f>
        <v>*</v>
      </c>
      <c r="D300" s="138" t="str">
        <f>IF(SP_NORTE!R322="","*",SP_NORTE!R322)</f>
        <v>-</v>
      </c>
      <c r="E300" s="138" t="str">
        <f>IF(SP_NORTE!S322="","*",SP_NORTE!S322)</f>
        <v>-</v>
      </c>
      <c r="F300" s="145" t="str">
        <f>IF(SP_NORTE!B322="","*",SP_NORTE!B322)</f>
        <v>*</v>
      </c>
      <c r="G300" s="145" t="str">
        <f>IF(SP_NORTE!D322="","*",SP_NORTE!D322)</f>
        <v>*</v>
      </c>
      <c r="H300" s="145" t="str">
        <f>IF(SP_NORTE!E322="","*",SP_NORTE!E322)</f>
        <v>*</v>
      </c>
      <c r="I300" s="145" t="str">
        <f>IF(SP_NORTE!G322="","*",SP_NORTE!G322)</f>
        <v>*</v>
      </c>
      <c r="J300" s="145" t="str">
        <f>IF(SP_NORTE!H322="","*",SP_NORTE!H322)</f>
        <v>*</v>
      </c>
      <c r="K300" s="138" t="str">
        <f>IF(SP_NORTE!L322="","*",SP_NORTE!L322)</f>
        <v>-</v>
      </c>
      <c r="L300" s="138" t="str">
        <f>IF(SP_NORTE!M322="","*",SP_NORTE!M322)</f>
        <v>-</v>
      </c>
      <c r="M300" s="139" t="str">
        <f>IF(SP_NORTE!I322="","*",SP_NORTE!I322)</f>
        <v>*</v>
      </c>
      <c r="N300" s="144" t="str">
        <f>IF(SP_NORTE!J322="","*",SP_NORTE!J322)</f>
        <v>*</v>
      </c>
      <c r="O300" s="144" t="str">
        <f>IF(SP_NORTE!K322="","*",SP_NORTE!K322)</f>
        <v>*</v>
      </c>
      <c r="P300" s="143" t="str">
        <f>IF(SP_NORTE!N322="","*",SP_NORTE!N322)</f>
        <v>*</v>
      </c>
      <c r="Q300" s="143" t="str">
        <f>IF(SP_NORTE!O322="","*",SP_NORTE!O322)</f>
        <v>*</v>
      </c>
      <c r="R300" s="145" t="str">
        <f>IF(SP_NORTE!P322="","*",CONCATENATE(SP_NORTE!P322," ",SP_NORTE!Q322))</f>
        <v>*</v>
      </c>
      <c r="S300" s="145" t="str">
        <f>IF(SP_NORTE!U322="","*",SP_NORTE!U322)</f>
        <v>*</v>
      </c>
      <c r="T300" s="145" t="str">
        <f>IF(SP_NORTE!V322="","*",SP_NORTE!V322)</f>
        <v>*</v>
      </c>
      <c r="U300" s="136" t="str">
        <f ca="1">_xlfn.XLOOKUP(G300&amp;$U$2,BS_CONTROLE[CHAVE],BS_CONTROLE[Quantidade_11],"-")</f>
        <v>-</v>
      </c>
      <c r="V300" s="136" t="str">
        <f ca="1">_xlfn.XLOOKUP(G300&amp;$V$2,BS_CONTROLE[CHAVE],BS_CONTROLE[Quantidade_11],"-")</f>
        <v>-</v>
      </c>
      <c r="W300" s="136" t="str">
        <f ca="1">_xlfn.XLOOKUP(G300&amp;$W$2,BS_CONTROLE[CHAVE],BS_CONTROLE[Quantidade_11],"-")</f>
        <v>-</v>
      </c>
    </row>
    <row r="301" spans="1:23" hidden="1">
      <c r="A301" s="146" t="str">
        <f>IF(SP_NORTE!X323="","*",SP_NORTE!X323)</f>
        <v>*</v>
      </c>
      <c r="B301" s="146" t="str">
        <f>IF(SP_NORTE!W323="","*",SP_NORTE!W323)</f>
        <v>*</v>
      </c>
      <c r="C301" s="146" t="str">
        <f>IF(SP_NORTE!Y323="","*",SP_NORTE!Y323)</f>
        <v>*</v>
      </c>
      <c r="D301" s="138" t="str">
        <f>IF(SP_NORTE!R323="","*",SP_NORTE!R323)</f>
        <v>-</v>
      </c>
      <c r="E301" s="138" t="str">
        <f>IF(SP_NORTE!S323="","*",SP_NORTE!S323)</f>
        <v>-</v>
      </c>
      <c r="F301" s="145" t="str">
        <f>IF(SP_NORTE!B323="","*",SP_NORTE!B323)</f>
        <v>*</v>
      </c>
      <c r="G301" s="145" t="str">
        <f>IF(SP_NORTE!D323="","*",SP_NORTE!D323)</f>
        <v>*</v>
      </c>
      <c r="H301" s="145" t="str">
        <f>IF(SP_NORTE!E323="","*",SP_NORTE!E323)</f>
        <v>*</v>
      </c>
      <c r="I301" s="145" t="str">
        <f>IF(SP_NORTE!G323="","*",SP_NORTE!G323)</f>
        <v>*</v>
      </c>
      <c r="J301" s="145" t="str">
        <f>IF(SP_NORTE!H323="","*",SP_NORTE!H323)</f>
        <v>*</v>
      </c>
      <c r="K301" s="138" t="str">
        <f>IF(SP_NORTE!L323="","*",SP_NORTE!L323)</f>
        <v>-</v>
      </c>
      <c r="L301" s="138" t="str">
        <f>IF(SP_NORTE!M323="","*",SP_NORTE!M323)</f>
        <v>-</v>
      </c>
      <c r="M301" s="139" t="str">
        <f>IF(SP_NORTE!I323="","*",SP_NORTE!I323)</f>
        <v>*</v>
      </c>
      <c r="N301" s="144" t="str">
        <f>IF(SP_NORTE!J323="","*",SP_NORTE!J323)</f>
        <v>*</v>
      </c>
      <c r="O301" s="144" t="str">
        <f>IF(SP_NORTE!K323="","*",SP_NORTE!K323)</f>
        <v>*</v>
      </c>
      <c r="P301" s="143" t="str">
        <f>IF(SP_NORTE!N323="","*",SP_NORTE!N323)</f>
        <v>*</v>
      </c>
      <c r="Q301" s="143" t="str">
        <f>IF(SP_NORTE!O323="","*",SP_NORTE!O323)</f>
        <v>*</v>
      </c>
      <c r="R301" s="145" t="str">
        <f>IF(SP_NORTE!P323="","*",CONCATENATE(SP_NORTE!P323," ",SP_NORTE!Q323))</f>
        <v>*</v>
      </c>
      <c r="S301" s="145" t="str">
        <f>IF(SP_NORTE!U323="","*",SP_NORTE!U323)</f>
        <v>*</v>
      </c>
      <c r="T301" s="145" t="str">
        <f>IF(SP_NORTE!V323="","*",SP_NORTE!V323)</f>
        <v>*</v>
      </c>
      <c r="U301" s="136" t="str">
        <f ca="1">_xlfn.XLOOKUP(G301&amp;$U$2,BS_CONTROLE[CHAVE],BS_CONTROLE[Quantidade_11],"-")</f>
        <v>-</v>
      </c>
      <c r="V301" s="136" t="str">
        <f ca="1">_xlfn.XLOOKUP(G301&amp;$V$2,BS_CONTROLE[CHAVE],BS_CONTROLE[Quantidade_11],"-")</f>
        <v>-</v>
      </c>
      <c r="W301" s="136" t="str">
        <f ca="1">_xlfn.XLOOKUP(G301&amp;$W$2,BS_CONTROLE[CHAVE],BS_CONTROLE[Quantidade_11],"-")</f>
        <v>-</v>
      </c>
    </row>
    <row r="302" spans="1:23" hidden="1">
      <c r="A302" s="146" t="str">
        <f>IF(SP_NORTE!X324="","*",SP_NORTE!X324)</f>
        <v>*</v>
      </c>
      <c r="B302" s="146" t="str">
        <f>IF(SP_NORTE!W324="","*",SP_NORTE!W324)</f>
        <v>*</v>
      </c>
      <c r="C302" s="146" t="str">
        <f>IF(SP_NORTE!Y324="","*",SP_NORTE!Y324)</f>
        <v>*</v>
      </c>
      <c r="D302" s="138" t="str">
        <f>IF(SP_NORTE!R324="","*",SP_NORTE!R324)</f>
        <v>-</v>
      </c>
      <c r="E302" s="138" t="str">
        <f>IF(SP_NORTE!S324="","*",SP_NORTE!S324)</f>
        <v>-</v>
      </c>
      <c r="F302" s="145" t="str">
        <f>IF(SP_NORTE!B324="","*",SP_NORTE!B324)</f>
        <v>*</v>
      </c>
      <c r="G302" s="145" t="str">
        <f>IF(SP_NORTE!D324="","*",SP_NORTE!D324)</f>
        <v>*</v>
      </c>
      <c r="H302" s="145" t="str">
        <f>IF(SP_NORTE!E324="","*",SP_NORTE!E324)</f>
        <v>*</v>
      </c>
      <c r="I302" s="145" t="str">
        <f>IF(SP_NORTE!G324="","*",SP_NORTE!G324)</f>
        <v>*</v>
      </c>
      <c r="J302" s="145" t="str">
        <f>IF(SP_NORTE!H324="","*",SP_NORTE!H324)</f>
        <v>*</v>
      </c>
      <c r="K302" s="138" t="str">
        <f>IF(SP_NORTE!L324="","*",SP_NORTE!L324)</f>
        <v>-</v>
      </c>
      <c r="L302" s="138" t="str">
        <f>IF(SP_NORTE!M324="","*",SP_NORTE!M324)</f>
        <v>-</v>
      </c>
      <c r="M302" s="139" t="str">
        <f>IF(SP_NORTE!I324="","*",SP_NORTE!I324)</f>
        <v>*</v>
      </c>
      <c r="N302" s="144" t="str">
        <f>IF(SP_NORTE!J324="","*",SP_NORTE!J324)</f>
        <v>*</v>
      </c>
      <c r="O302" s="144" t="str">
        <f>IF(SP_NORTE!K324="","*",SP_NORTE!K324)</f>
        <v>*</v>
      </c>
      <c r="P302" s="143" t="str">
        <f>IF(SP_NORTE!N324="","*",SP_NORTE!N324)</f>
        <v>*</v>
      </c>
      <c r="Q302" s="143" t="str">
        <f>IF(SP_NORTE!O324="","*",SP_NORTE!O324)</f>
        <v>*</v>
      </c>
      <c r="R302" s="145" t="str">
        <f>IF(SP_NORTE!P324="","*",CONCATENATE(SP_NORTE!P324," ",SP_NORTE!Q324))</f>
        <v>*</v>
      </c>
      <c r="S302" s="145" t="str">
        <f>IF(SP_NORTE!U324="","*",SP_NORTE!U324)</f>
        <v>*</v>
      </c>
      <c r="T302" s="145" t="str">
        <f>IF(SP_NORTE!V324="","*",SP_NORTE!V324)</f>
        <v>*</v>
      </c>
      <c r="U302" s="136" t="str">
        <f ca="1">_xlfn.XLOOKUP(G302&amp;$U$2,BS_CONTROLE[CHAVE],BS_CONTROLE[Quantidade_11],"-")</f>
        <v>-</v>
      </c>
      <c r="V302" s="136" t="str">
        <f ca="1">_xlfn.XLOOKUP(G302&amp;$V$2,BS_CONTROLE[CHAVE],BS_CONTROLE[Quantidade_11],"-")</f>
        <v>-</v>
      </c>
      <c r="W302" s="136" t="str">
        <f ca="1">_xlfn.XLOOKUP(G302&amp;$W$2,BS_CONTROLE[CHAVE],BS_CONTROLE[Quantidade_11],"-")</f>
        <v>-</v>
      </c>
    </row>
    <row r="303" spans="1:23" hidden="1">
      <c r="A303" s="146" t="str">
        <f>IF(SP_NORTE!X325="","*",SP_NORTE!X325)</f>
        <v>*</v>
      </c>
      <c r="B303" s="146" t="str">
        <f>IF(SP_NORTE!W325="","*",SP_NORTE!W325)</f>
        <v>*</v>
      </c>
      <c r="C303" s="146" t="str">
        <f>IF(SP_NORTE!Y325="","*",SP_NORTE!Y325)</f>
        <v>*</v>
      </c>
      <c r="D303" s="138" t="str">
        <f>IF(SP_NORTE!R325="","*",SP_NORTE!R325)</f>
        <v>-</v>
      </c>
      <c r="E303" s="138" t="str">
        <f>IF(SP_NORTE!S325="","*",SP_NORTE!S325)</f>
        <v>-</v>
      </c>
      <c r="F303" s="145" t="str">
        <f>IF(SP_NORTE!B325="","*",SP_NORTE!B325)</f>
        <v>*</v>
      </c>
      <c r="G303" s="145" t="str">
        <f>IF(SP_NORTE!D325="","*",SP_NORTE!D325)</f>
        <v>*</v>
      </c>
      <c r="H303" s="145" t="str">
        <f>IF(SP_NORTE!E325="","*",SP_NORTE!E325)</f>
        <v>*</v>
      </c>
      <c r="I303" s="145" t="str">
        <f>IF(SP_NORTE!G325="","*",SP_NORTE!G325)</f>
        <v>*</v>
      </c>
      <c r="J303" s="145" t="str">
        <f>IF(SP_NORTE!H325="","*",SP_NORTE!H325)</f>
        <v>*</v>
      </c>
      <c r="K303" s="138" t="str">
        <f>IF(SP_NORTE!L325="","*",SP_NORTE!L325)</f>
        <v>-</v>
      </c>
      <c r="L303" s="138" t="str">
        <f>IF(SP_NORTE!M325="","*",SP_NORTE!M325)</f>
        <v>-</v>
      </c>
      <c r="M303" s="139" t="str">
        <f>IF(SP_NORTE!I325="","*",SP_NORTE!I325)</f>
        <v>*</v>
      </c>
      <c r="N303" s="144" t="str">
        <f>IF(SP_NORTE!J325="","*",SP_NORTE!J325)</f>
        <v>*</v>
      </c>
      <c r="O303" s="144" t="str">
        <f>IF(SP_NORTE!K325="","*",SP_NORTE!K325)</f>
        <v>*</v>
      </c>
      <c r="P303" s="143" t="str">
        <f>IF(SP_NORTE!N325="","*",SP_NORTE!N325)</f>
        <v>*</v>
      </c>
      <c r="Q303" s="143" t="str">
        <f>IF(SP_NORTE!O325="","*",SP_NORTE!O325)</f>
        <v>*</v>
      </c>
      <c r="R303" s="145" t="str">
        <f>IF(SP_NORTE!P325="","*",CONCATENATE(SP_NORTE!P325," ",SP_NORTE!Q325))</f>
        <v>*</v>
      </c>
      <c r="S303" s="145" t="str">
        <f>IF(SP_NORTE!U325="","*",SP_NORTE!U325)</f>
        <v>*</v>
      </c>
      <c r="T303" s="145" t="str">
        <f>IF(SP_NORTE!V325="","*",SP_NORTE!V325)</f>
        <v>*</v>
      </c>
      <c r="U303" s="136" t="str">
        <f ca="1">_xlfn.XLOOKUP(G303&amp;$U$2,BS_CONTROLE[CHAVE],BS_CONTROLE[Quantidade_11],"-")</f>
        <v>-</v>
      </c>
      <c r="V303" s="136" t="str">
        <f ca="1">_xlfn.XLOOKUP(G303&amp;$V$2,BS_CONTROLE[CHAVE],BS_CONTROLE[Quantidade_11],"-")</f>
        <v>-</v>
      </c>
      <c r="W303" s="136" t="str">
        <f ca="1">_xlfn.XLOOKUP(G303&amp;$W$2,BS_CONTROLE[CHAVE],BS_CONTROLE[Quantidade_11],"-")</f>
        <v>-</v>
      </c>
    </row>
    <row r="304" spans="1:23" hidden="1">
      <c r="A304" s="146" t="str">
        <f>IF(SP_NORTE!X326="","*",SP_NORTE!X326)</f>
        <v>*</v>
      </c>
      <c r="B304" s="146" t="str">
        <f>IF(SP_NORTE!W326="","*",SP_NORTE!W326)</f>
        <v>*</v>
      </c>
      <c r="C304" s="146" t="str">
        <f>IF(SP_NORTE!Y326="","*",SP_NORTE!Y326)</f>
        <v>*</v>
      </c>
      <c r="D304" s="138" t="str">
        <f>IF(SP_NORTE!R326="","*",SP_NORTE!R326)</f>
        <v>-</v>
      </c>
      <c r="E304" s="138" t="str">
        <f>IF(SP_NORTE!S326="","*",SP_NORTE!S326)</f>
        <v>-</v>
      </c>
      <c r="F304" s="145" t="str">
        <f>IF(SP_NORTE!B326="","*",SP_NORTE!B326)</f>
        <v>*</v>
      </c>
      <c r="G304" s="145" t="str">
        <f>IF(SP_NORTE!D326="","*",SP_NORTE!D326)</f>
        <v>*</v>
      </c>
      <c r="H304" s="145" t="str">
        <f>IF(SP_NORTE!E326="","*",SP_NORTE!E326)</f>
        <v>*</v>
      </c>
      <c r="I304" s="145" t="str">
        <f>IF(SP_NORTE!G326="","*",SP_NORTE!G326)</f>
        <v>*</v>
      </c>
      <c r="J304" s="145" t="str">
        <f>IF(SP_NORTE!H326="","*",SP_NORTE!H326)</f>
        <v>*</v>
      </c>
      <c r="K304" s="138" t="str">
        <f>IF(SP_NORTE!L326="","*",SP_NORTE!L326)</f>
        <v>-</v>
      </c>
      <c r="L304" s="138" t="str">
        <f>IF(SP_NORTE!M326="","*",SP_NORTE!M326)</f>
        <v>-</v>
      </c>
      <c r="M304" s="139" t="str">
        <f>IF(SP_NORTE!I326="","*",SP_NORTE!I326)</f>
        <v>*</v>
      </c>
      <c r="N304" s="144" t="str">
        <f>IF(SP_NORTE!J326="","*",SP_NORTE!J326)</f>
        <v>*</v>
      </c>
      <c r="O304" s="144" t="str">
        <f>IF(SP_NORTE!K326="","*",SP_NORTE!K326)</f>
        <v>*</v>
      </c>
      <c r="P304" s="143" t="str">
        <f>IF(SP_NORTE!N326="","*",SP_NORTE!N326)</f>
        <v>*</v>
      </c>
      <c r="Q304" s="143" t="str">
        <f>IF(SP_NORTE!O326="","*",SP_NORTE!O326)</f>
        <v>*</v>
      </c>
      <c r="R304" s="145" t="str">
        <f>IF(SP_NORTE!P326="","*",CONCATENATE(SP_NORTE!P326," ",SP_NORTE!Q326))</f>
        <v>*</v>
      </c>
      <c r="S304" s="145" t="str">
        <f>IF(SP_NORTE!U326="","*",SP_NORTE!U326)</f>
        <v>*</v>
      </c>
      <c r="T304" s="145" t="str">
        <f>IF(SP_NORTE!V326="","*",SP_NORTE!V326)</f>
        <v>*</v>
      </c>
      <c r="U304" s="136" t="str">
        <f ca="1">_xlfn.XLOOKUP(G304&amp;$U$2,BS_CONTROLE[CHAVE],BS_CONTROLE[Quantidade_11],"-")</f>
        <v>-</v>
      </c>
      <c r="V304" s="136" t="str">
        <f ca="1">_xlfn.XLOOKUP(G304&amp;$V$2,BS_CONTROLE[CHAVE],BS_CONTROLE[Quantidade_11],"-")</f>
        <v>-</v>
      </c>
      <c r="W304" s="136" t="str">
        <f ca="1">_xlfn.XLOOKUP(G304&amp;$W$2,BS_CONTROLE[CHAVE],BS_CONTROLE[Quantidade_11],"-")</f>
        <v>-</v>
      </c>
    </row>
    <row r="305" spans="1:23" hidden="1">
      <c r="A305" s="146" t="str">
        <f>IF(SP_NORTE!X327="","*",SP_NORTE!X327)</f>
        <v>*</v>
      </c>
      <c r="B305" s="146" t="str">
        <f>IF(SP_NORTE!W327="","*",SP_NORTE!W327)</f>
        <v>*</v>
      </c>
      <c r="C305" s="146" t="str">
        <f>IF(SP_NORTE!Y327="","*",SP_NORTE!Y327)</f>
        <v>*</v>
      </c>
      <c r="D305" s="138" t="str">
        <f>IF(SP_NORTE!R327="","*",SP_NORTE!R327)</f>
        <v>-</v>
      </c>
      <c r="E305" s="138" t="str">
        <f>IF(SP_NORTE!S327="","*",SP_NORTE!S327)</f>
        <v>-</v>
      </c>
      <c r="F305" s="145" t="str">
        <f>IF(SP_NORTE!B327="","*",SP_NORTE!B327)</f>
        <v>*</v>
      </c>
      <c r="G305" s="145" t="str">
        <f>IF(SP_NORTE!D327="","*",SP_NORTE!D327)</f>
        <v>*</v>
      </c>
      <c r="H305" s="145" t="str">
        <f>IF(SP_NORTE!E327="","*",SP_NORTE!E327)</f>
        <v>*</v>
      </c>
      <c r="I305" s="145" t="str">
        <f>IF(SP_NORTE!G327="","*",SP_NORTE!G327)</f>
        <v>*</v>
      </c>
      <c r="J305" s="145" t="str">
        <f>IF(SP_NORTE!H327="","*",SP_NORTE!H327)</f>
        <v>*</v>
      </c>
      <c r="K305" s="138" t="str">
        <f>IF(SP_NORTE!L327="","*",SP_NORTE!L327)</f>
        <v>-</v>
      </c>
      <c r="L305" s="138" t="str">
        <f>IF(SP_NORTE!M327="","*",SP_NORTE!M327)</f>
        <v>-</v>
      </c>
      <c r="M305" s="139" t="str">
        <f>IF(SP_NORTE!I327="","*",SP_NORTE!I327)</f>
        <v>*</v>
      </c>
      <c r="N305" s="144" t="str">
        <f>IF(SP_NORTE!J327="","*",SP_NORTE!J327)</f>
        <v>*</v>
      </c>
      <c r="O305" s="144" t="str">
        <f>IF(SP_NORTE!K327="","*",SP_NORTE!K327)</f>
        <v>*</v>
      </c>
      <c r="P305" s="143" t="str">
        <f>IF(SP_NORTE!N327="","*",SP_NORTE!N327)</f>
        <v>*</v>
      </c>
      <c r="Q305" s="143" t="str">
        <f>IF(SP_NORTE!O327="","*",SP_NORTE!O327)</f>
        <v>*</v>
      </c>
      <c r="R305" s="145" t="str">
        <f>IF(SP_NORTE!P327="","*",CONCATENATE(SP_NORTE!P327," ",SP_NORTE!Q327))</f>
        <v>*</v>
      </c>
      <c r="S305" s="145" t="str">
        <f>IF(SP_NORTE!U327="","*",SP_NORTE!U327)</f>
        <v>*</v>
      </c>
      <c r="T305" s="145" t="str">
        <f>IF(SP_NORTE!V327="","*",SP_NORTE!V327)</f>
        <v>*</v>
      </c>
      <c r="U305" s="136" t="str">
        <f ca="1">_xlfn.XLOOKUP(G305&amp;$U$2,BS_CONTROLE[CHAVE],BS_CONTROLE[Quantidade_11],"-")</f>
        <v>-</v>
      </c>
      <c r="V305" s="136" t="str">
        <f ca="1">_xlfn.XLOOKUP(G305&amp;$V$2,BS_CONTROLE[CHAVE],BS_CONTROLE[Quantidade_11],"-")</f>
        <v>-</v>
      </c>
      <c r="W305" s="136" t="str">
        <f ca="1">_xlfn.XLOOKUP(G305&amp;$W$2,BS_CONTROLE[CHAVE],BS_CONTROLE[Quantidade_11],"-")</f>
        <v>-</v>
      </c>
    </row>
    <row r="306" spans="1:23" hidden="1">
      <c r="A306" s="146" t="str">
        <f>IF(SP_NORTE!X328="","*",SP_NORTE!X328)</f>
        <v>*</v>
      </c>
      <c r="B306" s="146" t="str">
        <f>IF(SP_NORTE!W328="","*",SP_NORTE!W328)</f>
        <v>*</v>
      </c>
      <c r="C306" s="146" t="str">
        <f>IF(SP_NORTE!Y328="","*",SP_NORTE!Y328)</f>
        <v>*</v>
      </c>
      <c r="D306" s="138" t="str">
        <f>IF(SP_NORTE!R328="","*",SP_NORTE!R328)</f>
        <v>-</v>
      </c>
      <c r="E306" s="138" t="str">
        <f>IF(SP_NORTE!S328="","*",SP_NORTE!S328)</f>
        <v>-</v>
      </c>
      <c r="F306" s="145" t="str">
        <f>IF(SP_NORTE!B328="","*",SP_NORTE!B328)</f>
        <v>*</v>
      </c>
      <c r="G306" s="145" t="str">
        <f>IF(SP_NORTE!D328="","*",SP_NORTE!D328)</f>
        <v>*</v>
      </c>
      <c r="H306" s="145" t="str">
        <f>IF(SP_NORTE!E328="","*",SP_NORTE!E328)</f>
        <v>*</v>
      </c>
      <c r="I306" s="145" t="str">
        <f>IF(SP_NORTE!G328="","*",SP_NORTE!G328)</f>
        <v>*</v>
      </c>
      <c r="J306" s="145" t="str">
        <f>IF(SP_NORTE!H328="","*",SP_NORTE!H328)</f>
        <v>*</v>
      </c>
      <c r="K306" s="138" t="str">
        <f>IF(SP_NORTE!L328="","*",SP_NORTE!L328)</f>
        <v>-</v>
      </c>
      <c r="L306" s="138" t="str">
        <f>IF(SP_NORTE!M328="","*",SP_NORTE!M328)</f>
        <v>-</v>
      </c>
      <c r="M306" s="139" t="str">
        <f>IF(SP_NORTE!I328="","*",SP_NORTE!I328)</f>
        <v>*</v>
      </c>
      <c r="N306" s="144" t="str">
        <f>IF(SP_NORTE!J328="","*",SP_NORTE!J328)</f>
        <v>*</v>
      </c>
      <c r="O306" s="144" t="str">
        <f>IF(SP_NORTE!K328="","*",SP_NORTE!K328)</f>
        <v>*</v>
      </c>
      <c r="P306" s="143" t="str">
        <f>IF(SP_NORTE!N328="","*",SP_NORTE!N328)</f>
        <v>*</v>
      </c>
      <c r="Q306" s="143" t="str">
        <f>IF(SP_NORTE!O328="","*",SP_NORTE!O328)</f>
        <v>*</v>
      </c>
      <c r="R306" s="145" t="str">
        <f>IF(SP_NORTE!P328="","*",CONCATENATE(SP_NORTE!P328," ",SP_NORTE!Q328))</f>
        <v>*</v>
      </c>
      <c r="S306" s="145" t="str">
        <f>IF(SP_NORTE!U328="","*",SP_NORTE!U328)</f>
        <v>*</v>
      </c>
      <c r="T306" s="145" t="str">
        <f>IF(SP_NORTE!V328="","*",SP_NORTE!V328)</f>
        <v>*</v>
      </c>
      <c r="U306" s="136" t="str">
        <f ca="1">_xlfn.XLOOKUP(G306&amp;$U$2,BS_CONTROLE[CHAVE],BS_CONTROLE[Quantidade_11],"-")</f>
        <v>-</v>
      </c>
      <c r="V306" s="136" t="str">
        <f ca="1">_xlfn.XLOOKUP(G306&amp;$V$2,BS_CONTROLE[CHAVE],BS_CONTROLE[Quantidade_11],"-")</f>
        <v>-</v>
      </c>
      <c r="W306" s="136" t="str">
        <f ca="1">_xlfn.XLOOKUP(G306&amp;$W$2,BS_CONTROLE[CHAVE],BS_CONTROLE[Quantidade_11],"-")</f>
        <v>-</v>
      </c>
    </row>
    <row r="307" spans="1:23" hidden="1">
      <c r="A307" s="146" t="str">
        <f>IF(SP_NORTE!X329="","*",SP_NORTE!X329)</f>
        <v>*</v>
      </c>
      <c r="B307" s="146" t="str">
        <f>IF(SP_NORTE!W329="","*",SP_NORTE!W329)</f>
        <v>*</v>
      </c>
      <c r="C307" s="146" t="str">
        <f>IF(SP_NORTE!Y329="","*",SP_NORTE!Y329)</f>
        <v>*</v>
      </c>
      <c r="D307" s="138" t="str">
        <f>IF(SP_NORTE!R329="","*",SP_NORTE!R329)</f>
        <v>-</v>
      </c>
      <c r="E307" s="138" t="str">
        <f>IF(SP_NORTE!S329="","*",SP_NORTE!S329)</f>
        <v>-</v>
      </c>
      <c r="F307" s="145" t="str">
        <f>IF(SP_NORTE!B329="","*",SP_NORTE!B329)</f>
        <v>*</v>
      </c>
      <c r="G307" s="145" t="str">
        <f>IF(SP_NORTE!D329="","*",SP_NORTE!D329)</f>
        <v>*</v>
      </c>
      <c r="H307" s="145" t="str">
        <f>IF(SP_NORTE!E329="","*",SP_NORTE!E329)</f>
        <v>*</v>
      </c>
      <c r="I307" s="145" t="str">
        <f>IF(SP_NORTE!G329="","*",SP_NORTE!G329)</f>
        <v>*</v>
      </c>
      <c r="J307" s="145" t="str">
        <f>IF(SP_NORTE!H329="","*",SP_NORTE!H329)</f>
        <v>*</v>
      </c>
      <c r="K307" s="138" t="str">
        <f>IF(SP_NORTE!L329="","*",SP_NORTE!L329)</f>
        <v>-</v>
      </c>
      <c r="L307" s="138" t="str">
        <f>IF(SP_NORTE!M329="","*",SP_NORTE!M329)</f>
        <v>-</v>
      </c>
      <c r="M307" s="139" t="str">
        <f>IF(SP_NORTE!I329="","*",SP_NORTE!I329)</f>
        <v>*</v>
      </c>
      <c r="N307" s="144" t="str">
        <f>IF(SP_NORTE!J329="","*",SP_NORTE!J329)</f>
        <v>*</v>
      </c>
      <c r="O307" s="144" t="str">
        <f>IF(SP_NORTE!K329="","*",SP_NORTE!K329)</f>
        <v>*</v>
      </c>
      <c r="P307" s="143" t="str">
        <f>IF(SP_NORTE!N329="","*",SP_NORTE!N329)</f>
        <v>*</v>
      </c>
      <c r="Q307" s="143" t="str">
        <f>IF(SP_NORTE!O329="","*",SP_NORTE!O329)</f>
        <v>*</v>
      </c>
      <c r="R307" s="145" t="str">
        <f>IF(SP_NORTE!P329="","*",CONCATENATE(SP_NORTE!P329," ",SP_NORTE!Q329))</f>
        <v>*</v>
      </c>
      <c r="S307" s="145" t="str">
        <f>IF(SP_NORTE!U329="","*",SP_NORTE!U329)</f>
        <v>*</v>
      </c>
      <c r="T307" s="145" t="str">
        <f>IF(SP_NORTE!V329="","*",SP_NORTE!V329)</f>
        <v>*</v>
      </c>
      <c r="U307" s="136" t="str">
        <f ca="1">_xlfn.XLOOKUP(G307&amp;$U$2,BS_CONTROLE[CHAVE],BS_CONTROLE[Quantidade_11],"-")</f>
        <v>-</v>
      </c>
      <c r="V307" s="136" t="str">
        <f ca="1">_xlfn.XLOOKUP(G307&amp;$V$2,BS_CONTROLE[CHAVE],BS_CONTROLE[Quantidade_11],"-")</f>
        <v>-</v>
      </c>
      <c r="W307" s="136" t="str">
        <f ca="1">_xlfn.XLOOKUP(G307&amp;$W$2,BS_CONTROLE[CHAVE],BS_CONTROLE[Quantidade_11],"-")</f>
        <v>-</v>
      </c>
    </row>
    <row r="308" spans="1:23" hidden="1">
      <c r="A308" s="146" t="str">
        <f>IF(SP_NORTE!X330="","*",SP_NORTE!X330)</f>
        <v>*</v>
      </c>
      <c r="B308" s="146" t="str">
        <f>IF(SP_NORTE!W330="","*",SP_NORTE!W330)</f>
        <v>*</v>
      </c>
      <c r="C308" s="146" t="str">
        <f>IF(SP_NORTE!Y330="","*",SP_NORTE!Y330)</f>
        <v>*</v>
      </c>
      <c r="D308" s="138" t="str">
        <f>IF(SP_NORTE!R330="","*",SP_NORTE!R330)</f>
        <v>-</v>
      </c>
      <c r="E308" s="138" t="str">
        <f>IF(SP_NORTE!S330="","*",SP_NORTE!S330)</f>
        <v>-</v>
      </c>
      <c r="F308" s="145" t="str">
        <f>IF(SP_NORTE!B330="","*",SP_NORTE!B330)</f>
        <v>*</v>
      </c>
      <c r="G308" s="145" t="str">
        <f>IF(SP_NORTE!D330="","*",SP_NORTE!D330)</f>
        <v>*</v>
      </c>
      <c r="H308" s="145" t="str">
        <f>IF(SP_NORTE!E330="","*",SP_NORTE!E330)</f>
        <v>*</v>
      </c>
      <c r="I308" s="145" t="str">
        <f>IF(SP_NORTE!G330="","*",SP_NORTE!G330)</f>
        <v>*</v>
      </c>
      <c r="J308" s="145" t="str">
        <f>IF(SP_NORTE!H330="","*",SP_NORTE!H330)</f>
        <v>*</v>
      </c>
      <c r="K308" s="138" t="str">
        <f>IF(SP_NORTE!L330="","*",SP_NORTE!L330)</f>
        <v>-</v>
      </c>
      <c r="L308" s="138" t="str">
        <f>IF(SP_NORTE!M330="","*",SP_NORTE!M330)</f>
        <v>-</v>
      </c>
      <c r="M308" s="139" t="str">
        <f>IF(SP_NORTE!I330="","*",SP_NORTE!I330)</f>
        <v>*</v>
      </c>
      <c r="N308" s="144" t="str">
        <f>IF(SP_NORTE!J330="","*",SP_NORTE!J330)</f>
        <v>*</v>
      </c>
      <c r="O308" s="144" t="str">
        <f>IF(SP_NORTE!K330="","*",SP_NORTE!K330)</f>
        <v>*</v>
      </c>
      <c r="P308" s="143" t="str">
        <f>IF(SP_NORTE!N330="","*",SP_NORTE!N330)</f>
        <v>*</v>
      </c>
      <c r="Q308" s="143" t="str">
        <f>IF(SP_NORTE!O330="","*",SP_NORTE!O330)</f>
        <v>*</v>
      </c>
      <c r="R308" s="145" t="str">
        <f>IF(SP_NORTE!P330="","*",CONCATENATE(SP_NORTE!P330," ",SP_NORTE!Q330))</f>
        <v>*</v>
      </c>
      <c r="S308" s="145" t="str">
        <f>IF(SP_NORTE!U330="","*",SP_NORTE!U330)</f>
        <v>*</v>
      </c>
      <c r="T308" s="145" t="str">
        <f>IF(SP_NORTE!V330="","*",SP_NORTE!V330)</f>
        <v>*</v>
      </c>
      <c r="U308" s="136" t="str">
        <f ca="1">_xlfn.XLOOKUP(G308&amp;$U$2,BS_CONTROLE[CHAVE],BS_CONTROLE[Quantidade_11],"-")</f>
        <v>-</v>
      </c>
      <c r="V308" s="136" t="str">
        <f ca="1">_xlfn.XLOOKUP(G308&amp;$V$2,BS_CONTROLE[CHAVE],BS_CONTROLE[Quantidade_11],"-")</f>
        <v>-</v>
      </c>
      <c r="W308" s="136" t="str">
        <f ca="1">_xlfn.XLOOKUP(G308&amp;$W$2,BS_CONTROLE[CHAVE],BS_CONTROLE[Quantidade_11],"-")</f>
        <v>-</v>
      </c>
    </row>
    <row r="309" spans="1:23" hidden="1">
      <c r="A309" s="146" t="str">
        <f>IF(SP_NORTE!X331="","*",SP_NORTE!X331)</f>
        <v>*</v>
      </c>
      <c r="B309" s="146" t="str">
        <f>IF(SP_NORTE!W331="","*",SP_NORTE!W331)</f>
        <v>*</v>
      </c>
      <c r="C309" s="146" t="str">
        <f>IF(SP_NORTE!Y331="","*",SP_NORTE!Y331)</f>
        <v>*</v>
      </c>
      <c r="D309" s="138" t="str">
        <f>IF(SP_NORTE!R331="","*",SP_NORTE!R331)</f>
        <v>-</v>
      </c>
      <c r="E309" s="138" t="str">
        <f>IF(SP_NORTE!S331="","*",SP_NORTE!S331)</f>
        <v>-</v>
      </c>
      <c r="F309" s="145" t="str">
        <f>IF(SP_NORTE!B331="","*",SP_NORTE!B331)</f>
        <v>*</v>
      </c>
      <c r="G309" s="145" t="str">
        <f>IF(SP_NORTE!D331="","*",SP_NORTE!D331)</f>
        <v>*</v>
      </c>
      <c r="H309" s="145" t="str">
        <f>IF(SP_NORTE!E331="","*",SP_NORTE!E331)</f>
        <v>*</v>
      </c>
      <c r="I309" s="145" t="str">
        <f>IF(SP_NORTE!G331="","*",SP_NORTE!G331)</f>
        <v>*</v>
      </c>
      <c r="J309" s="145" t="str">
        <f>IF(SP_NORTE!H331="","*",SP_NORTE!H331)</f>
        <v>*</v>
      </c>
      <c r="K309" s="138" t="str">
        <f>IF(SP_NORTE!L331="","*",SP_NORTE!L331)</f>
        <v>-</v>
      </c>
      <c r="L309" s="138" t="str">
        <f>IF(SP_NORTE!M331="","*",SP_NORTE!M331)</f>
        <v>-</v>
      </c>
      <c r="M309" s="139" t="str">
        <f>IF(SP_NORTE!I331="","*",SP_NORTE!I331)</f>
        <v>*</v>
      </c>
      <c r="N309" s="144" t="str">
        <f>IF(SP_NORTE!J331="","*",SP_NORTE!J331)</f>
        <v>*</v>
      </c>
      <c r="O309" s="144" t="str">
        <f>IF(SP_NORTE!K331="","*",SP_NORTE!K331)</f>
        <v>*</v>
      </c>
      <c r="P309" s="143" t="str">
        <f>IF(SP_NORTE!N331="","*",SP_NORTE!N331)</f>
        <v>*</v>
      </c>
      <c r="Q309" s="143" t="str">
        <f>IF(SP_NORTE!O331="","*",SP_NORTE!O331)</f>
        <v>*</v>
      </c>
      <c r="R309" s="145" t="str">
        <f>IF(SP_NORTE!P331="","*",CONCATENATE(SP_NORTE!P331," ",SP_NORTE!Q331))</f>
        <v>*</v>
      </c>
      <c r="S309" s="145" t="str">
        <f>IF(SP_NORTE!U331="","*",SP_NORTE!U331)</f>
        <v>*</v>
      </c>
      <c r="T309" s="145" t="str">
        <f>IF(SP_NORTE!V331="","*",SP_NORTE!V331)</f>
        <v>*</v>
      </c>
      <c r="U309" s="136" t="str">
        <f ca="1">_xlfn.XLOOKUP(G309&amp;$U$2,BS_CONTROLE[CHAVE],BS_CONTROLE[Quantidade_11],"-")</f>
        <v>-</v>
      </c>
      <c r="V309" s="136" t="str">
        <f ca="1">_xlfn.XLOOKUP(G309&amp;$V$2,BS_CONTROLE[CHAVE],BS_CONTROLE[Quantidade_11],"-")</f>
        <v>-</v>
      </c>
      <c r="W309" s="136" t="str">
        <f ca="1">_xlfn.XLOOKUP(G309&amp;$W$2,BS_CONTROLE[CHAVE],BS_CONTROLE[Quantidade_11],"-")</f>
        <v>-</v>
      </c>
    </row>
    <row r="310" spans="1:23" hidden="1">
      <c r="A310" s="146" t="str">
        <f>IF(SP_NORTE!X332="","*",SP_NORTE!X332)</f>
        <v>*</v>
      </c>
      <c r="B310" s="146" t="str">
        <f>IF(SP_NORTE!W332="","*",SP_NORTE!W332)</f>
        <v>*</v>
      </c>
      <c r="C310" s="146" t="str">
        <f>IF(SP_NORTE!Y332="","*",SP_NORTE!Y332)</f>
        <v>*</v>
      </c>
      <c r="D310" s="138" t="str">
        <f>IF(SP_NORTE!R332="","*",SP_NORTE!R332)</f>
        <v>-</v>
      </c>
      <c r="E310" s="138" t="str">
        <f>IF(SP_NORTE!S332="","*",SP_NORTE!S332)</f>
        <v>-</v>
      </c>
      <c r="F310" s="145" t="str">
        <f>IF(SP_NORTE!B332="","*",SP_NORTE!B332)</f>
        <v>*</v>
      </c>
      <c r="G310" s="145" t="str">
        <f>IF(SP_NORTE!D332="","*",SP_NORTE!D332)</f>
        <v>*</v>
      </c>
      <c r="H310" s="145" t="str">
        <f>IF(SP_NORTE!E332="","*",SP_NORTE!E332)</f>
        <v>*</v>
      </c>
      <c r="I310" s="145" t="str">
        <f>IF(SP_NORTE!G332="","*",SP_NORTE!G332)</f>
        <v>*</v>
      </c>
      <c r="J310" s="145" t="str">
        <f>IF(SP_NORTE!H332="","*",SP_NORTE!H332)</f>
        <v>*</v>
      </c>
      <c r="K310" s="138" t="str">
        <f>IF(SP_NORTE!L332="","*",SP_NORTE!L332)</f>
        <v>-</v>
      </c>
      <c r="L310" s="138" t="str">
        <f>IF(SP_NORTE!M332="","*",SP_NORTE!M332)</f>
        <v>-</v>
      </c>
      <c r="M310" s="139" t="str">
        <f>IF(SP_NORTE!I332="","*",SP_NORTE!I332)</f>
        <v>*</v>
      </c>
      <c r="N310" s="144" t="str">
        <f>IF(SP_NORTE!J332="","*",SP_NORTE!J332)</f>
        <v>*</v>
      </c>
      <c r="O310" s="144" t="str">
        <f>IF(SP_NORTE!K332="","*",SP_NORTE!K332)</f>
        <v>*</v>
      </c>
      <c r="P310" s="143" t="str">
        <f>IF(SP_NORTE!N332="","*",SP_NORTE!N332)</f>
        <v>*</v>
      </c>
      <c r="Q310" s="143" t="str">
        <f>IF(SP_NORTE!O332="","*",SP_NORTE!O332)</f>
        <v>*</v>
      </c>
      <c r="R310" s="145" t="str">
        <f>IF(SP_NORTE!P332="","*",CONCATENATE(SP_NORTE!P332," ",SP_NORTE!Q332))</f>
        <v>*</v>
      </c>
      <c r="S310" s="145" t="str">
        <f>IF(SP_NORTE!U332="","*",SP_NORTE!U332)</f>
        <v>*</v>
      </c>
      <c r="T310" s="145" t="str">
        <f>IF(SP_NORTE!V332="","*",SP_NORTE!V332)</f>
        <v>*</v>
      </c>
      <c r="U310" s="136" t="str">
        <f ca="1">_xlfn.XLOOKUP(G310&amp;$U$2,BS_CONTROLE[CHAVE],BS_CONTROLE[Quantidade_11],"-")</f>
        <v>-</v>
      </c>
      <c r="V310" s="136" t="str">
        <f ca="1">_xlfn.XLOOKUP(G310&amp;$V$2,BS_CONTROLE[CHAVE],BS_CONTROLE[Quantidade_11],"-")</f>
        <v>-</v>
      </c>
      <c r="W310" s="136" t="str">
        <f ca="1">_xlfn.XLOOKUP(G310&amp;$W$2,BS_CONTROLE[CHAVE],BS_CONTROLE[Quantidade_11],"-")</f>
        <v>-</v>
      </c>
    </row>
    <row r="311" spans="1:23" hidden="1">
      <c r="A311" s="146" t="str">
        <f>IF(SP_NORTE!X333="","*",SP_NORTE!X333)</f>
        <v>*</v>
      </c>
      <c r="B311" s="146" t="str">
        <f>IF(SP_NORTE!W333="","*",SP_NORTE!W333)</f>
        <v>*</v>
      </c>
      <c r="C311" s="146" t="str">
        <f>IF(SP_NORTE!Y333="","*",SP_NORTE!Y333)</f>
        <v>*</v>
      </c>
      <c r="D311" s="138" t="str">
        <f>IF(SP_NORTE!R333="","*",SP_NORTE!R333)</f>
        <v>-</v>
      </c>
      <c r="E311" s="138" t="str">
        <f>IF(SP_NORTE!S333="","*",SP_NORTE!S333)</f>
        <v>-</v>
      </c>
      <c r="F311" s="145" t="str">
        <f>IF(SP_NORTE!B333="","*",SP_NORTE!B333)</f>
        <v>*</v>
      </c>
      <c r="G311" s="145" t="str">
        <f>IF(SP_NORTE!D333="","*",SP_NORTE!D333)</f>
        <v>*</v>
      </c>
      <c r="H311" s="145" t="str">
        <f>IF(SP_NORTE!E333="","*",SP_NORTE!E333)</f>
        <v>*</v>
      </c>
      <c r="I311" s="145" t="str">
        <f>IF(SP_NORTE!G333="","*",SP_NORTE!G333)</f>
        <v>*</v>
      </c>
      <c r="J311" s="145" t="str">
        <f>IF(SP_NORTE!H333="","*",SP_NORTE!H333)</f>
        <v>*</v>
      </c>
      <c r="K311" s="138" t="str">
        <f>IF(SP_NORTE!L333="","*",SP_NORTE!L333)</f>
        <v>-</v>
      </c>
      <c r="L311" s="138" t="str">
        <f>IF(SP_NORTE!M333="","*",SP_NORTE!M333)</f>
        <v>-</v>
      </c>
      <c r="M311" s="139" t="str">
        <f>IF(SP_NORTE!I333="","*",SP_NORTE!I333)</f>
        <v>*</v>
      </c>
      <c r="N311" s="144" t="str">
        <f>IF(SP_NORTE!J333="","*",SP_NORTE!J333)</f>
        <v>*</v>
      </c>
      <c r="O311" s="144" t="str">
        <f>IF(SP_NORTE!K333="","*",SP_NORTE!K333)</f>
        <v>*</v>
      </c>
      <c r="P311" s="143" t="str">
        <f>IF(SP_NORTE!N333="","*",SP_NORTE!N333)</f>
        <v>*</v>
      </c>
      <c r="Q311" s="143" t="str">
        <f>IF(SP_NORTE!O333="","*",SP_NORTE!O333)</f>
        <v>*</v>
      </c>
      <c r="R311" s="145" t="str">
        <f>IF(SP_NORTE!P333="","*",CONCATENATE(SP_NORTE!P333," ",SP_NORTE!Q333))</f>
        <v>*</v>
      </c>
      <c r="S311" s="145" t="str">
        <f>IF(SP_NORTE!U333="","*",SP_NORTE!U333)</f>
        <v>*</v>
      </c>
      <c r="T311" s="145" t="str">
        <f>IF(SP_NORTE!V333="","*",SP_NORTE!V333)</f>
        <v>*</v>
      </c>
      <c r="U311" s="136" t="str">
        <f ca="1">_xlfn.XLOOKUP(G311&amp;$U$2,BS_CONTROLE[CHAVE],BS_CONTROLE[Quantidade_11],"-")</f>
        <v>-</v>
      </c>
      <c r="V311" s="136" t="str">
        <f ca="1">_xlfn.XLOOKUP(G311&amp;$V$2,BS_CONTROLE[CHAVE],BS_CONTROLE[Quantidade_11],"-")</f>
        <v>-</v>
      </c>
      <c r="W311" s="136" t="str">
        <f ca="1">_xlfn.XLOOKUP(G311&amp;$W$2,BS_CONTROLE[CHAVE],BS_CONTROLE[Quantidade_11],"-")</f>
        <v>-</v>
      </c>
    </row>
    <row r="312" spans="1:23" hidden="1">
      <c r="A312" s="146" t="str">
        <f>IF(SP_NORTE!X334="","*",SP_NORTE!X334)</f>
        <v>*</v>
      </c>
      <c r="B312" s="146" t="str">
        <f>IF(SP_NORTE!W334="","*",SP_NORTE!W334)</f>
        <v>*</v>
      </c>
      <c r="C312" s="146" t="str">
        <f>IF(SP_NORTE!Y334="","*",SP_NORTE!Y334)</f>
        <v>*</v>
      </c>
      <c r="D312" s="138" t="str">
        <f>IF(SP_NORTE!R334="","*",SP_NORTE!R334)</f>
        <v>-</v>
      </c>
      <c r="E312" s="138" t="str">
        <f>IF(SP_NORTE!S334="","*",SP_NORTE!S334)</f>
        <v>-</v>
      </c>
      <c r="F312" s="145" t="str">
        <f>IF(SP_NORTE!B334="","*",SP_NORTE!B334)</f>
        <v>*</v>
      </c>
      <c r="G312" s="145" t="str">
        <f>IF(SP_NORTE!D334="","*",SP_NORTE!D334)</f>
        <v>*</v>
      </c>
      <c r="H312" s="145" t="str">
        <f>IF(SP_NORTE!E334="","*",SP_NORTE!E334)</f>
        <v>*</v>
      </c>
      <c r="I312" s="145" t="str">
        <f>IF(SP_NORTE!G334="","*",SP_NORTE!G334)</f>
        <v>*</v>
      </c>
      <c r="J312" s="145" t="str">
        <f>IF(SP_NORTE!H334="","*",SP_NORTE!H334)</f>
        <v>*</v>
      </c>
      <c r="K312" s="138" t="str">
        <f>IF(SP_NORTE!L334="","*",SP_NORTE!L334)</f>
        <v>-</v>
      </c>
      <c r="L312" s="138" t="str">
        <f>IF(SP_NORTE!M334="","*",SP_NORTE!M334)</f>
        <v>-</v>
      </c>
      <c r="M312" s="139" t="str">
        <f>IF(SP_NORTE!I334="","*",SP_NORTE!I334)</f>
        <v>*</v>
      </c>
      <c r="N312" s="144" t="str">
        <f>IF(SP_NORTE!J334="","*",SP_NORTE!J334)</f>
        <v>*</v>
      </c>
      <c r="O312" s="144" t="str">
        <f>IF(SP_NORTE!K334="","*",SP_NORTE!K334)</f>
        <v>*</v>
      </c>
      <c r="P312" s="143" t="str">
        <f>IF(SP_NORTE!N334="","*",SP_NORTE!N334)</f>
        <v>*</v>
      </c>
      <c r="Q312" s="143" t="str">
        <f>IF(SP_NORTE!O334="","*",SP_NORTE!O334)</f>
        <v>*</v>
      </c>
      <c r="R312" s="145" t="str">
        <f>IF(SP_NORTE!P334="","*",CONCATENATE(SP_NORTE!P334," ",SP_NORTE!Q334))</f>
        <v>*</v>
      </c>
      <c r="S312" s="145" t="str">
        <f>IF(SP_NORTE!U334="","*",SP_NORTE!U334)</f>
        <v>*</v>
      </c>
      <c r="T312" s="145" t="str">
        <f>IF(SP_NORTE!V334="","*",SP_NORTE!V334)</f>
        <v>*</v>
      </c>
      <c r="U312" s="136" t="str">
        <f ca="1">_xlfn.XLOOKUP(G312&amp;$U$2,BS_CONTROLE[CHAVE],BS_CONTROLE[Quantidade_11],"-")</f>
        <v>-</v>
      </c>
      <c r="V312" s="136" t="str">
        <f ca="1">_xlfn.XLOOKUP(G312&amp;$V$2,BS_CONTROLE[CHAVE],BS_CONTROLE[Quantidade_11],"-")</f>
        <v>-</v>
      </c>
      <c r="W312" s="136" t="str">
        <f ca="1">_xlfn.XLOOKUP(G312&amp;$W$2,BS_CONTROLE[CHAVE],BS_CONTROLE[Quantidade_11],"-")</f>
        <v>-</v>
      </c>
    </row>
    <row r="313" spans="1:23" hidden="1">
      <c r="A313" s="146" t="str">
        <f>IF(SP_NORTE!X335="","*",SP_NORTE!X335)</f>
        <v>*</v>
      </c>
      <c r="B313" s="146" t="str">
        <f>IF(SP_NORTE!W335="","*",SP_NORTE!W335)</f>
        <v>*</v>
      </c>
      <c r="C313" s="146" t="str">
        <f>IF(SP_NORTE!Y335="","*",SP_NORTE!Y335)</f>
        <v>*</v>
      </c>
      <c r="D313" s="138" t="str">
        <f>IF(SP_NORTE!R335="","*",SP_NORTE!R335)</f>
        <v>-</v>
      </c>
      <c r="E313" s="138" t="str">
        <f>IF(SP_NORTE!S335="","*",SP_NORTE!S335)</f>
        <v>-</v>
      </c>
      <c r="F313" s="145" t="str">
        <f>IF(SP_NORTE!B335="","*",SP_NORTE!B335)</f>
        <v>*</v>
      </c>
      <c r="G313" s="145" t="str">
        <f>IF(SP_NORTE!D335="","*",SP_NORTE!D335)</f>
        <v>*</v>
      </c>
      <c r="H313" s="145" t="str">
        <f>IF(SP_NORTE!E335="","*",SP_NORTE!E335)</f>
        <v>*</v>
      </c>
      <c r="I313" s="145" t="str">
        <f>IF(SP_NORTE!G335="","*",SP_NORTE!G335)</f>
        <v>*</v>
      </c>
      <c r="J313" s="145" t="str">
        <f>IF(SP_NORTE!H335="","*",SP_NORTE!H335)</f>
        <v>*</v>
      </c>
      <c r="K313" s="138" t="str">
        <f>IF(SP_NORTE!L335="","*",SP_NORTE!L335)</f>
        <v>-</v>
      </c>
      <c r="L313" s="138" t="str">
        <f>IF(SP_NORTE!M335="","*",SP_NORTE!M335)</f>
        <v>-</v>
      </c>
      <c r="M313" s="139" t="str">
        <f>IF(SP_NORTE!I335="","*",SP_NORTE!I335)</f>
        <v>*</v>
      </c>
      <c r="N313" s="144" t="str">
        <f>IF(SP_NORTE!J335="","*",SP_NORTE!J335)</f>
        <v>*</v>
      </c>
      <c r="O313" s="144" t="str">
        <f>IF(SP_NORTE!K335="","*",SP_NORTE!K335)</f>
        <v>*</v>
      </c>
      <c r="P313" s="143" t="str">
        <f>IF(SP_NORTE!N335="","*",SP_NORTE!N335)</f>
        <v>*</v>
      </c>
      <c r="Q313" s="143" t="str">
        <f>IF(SP_NORTE!O335="","*",SP_NORTE!O335)</f>
        <v>*</v>
      </c>
      <c r="R313" s="145" t="str">
        <f>IF(SP_NORTE!P335="","*",CONCATENATE(SP_NORTE!P335," ",SP_NORTE!Q335))</f>
        <v>*</v>
      </c>
      <c r="S313" s="145" t="str">
        <f>IF(SP_NORTE!U335="","*",SP_NORTE!U335)</f>
        <v>*</v>
      </c>
      <c r="T313" s="145" t="str">
        <f>IF(SP_NORTE!V335="","*",SP_NORTE!V335)</f>
        <v>*</v>
      </c>
      <c r="U313" s="136" t="str">
        <f ca="1">_xlfn.XLOOKUP(G313&amp;$U$2,BS_CONTROLE[CHAVE],BS_CONTROLE[Quantidade_11],"-")</f>
        <v>-</v>
      </c>
      <c r="V313" s="136" t="str">
        <f ca="1">_xlfn.XLOOKUP(G313&amp;$V$2,BS_CONTROLE[CHAVE],BS_CONTROLE[Quantidade_11],"-")</f>
        <v>-</v>
      </c>
      <c r="W313" s="136" t="str">
        <f ca="1">_xlfn.XLOOKUP(G313&amp;$W$2,BS_CONTROLE[CHAVE],BS_CONTROLE[Quantidade_11],"-")</f>
        <v>-</v>
      </c>
    </row>
    <row r="314" spans="1:23" hidden="1">
      <c r="A314" s="146" t="str">
        <f>IF(SP_NORTE!X336="","*",SP_NORTE!X336)</f>
        <v>*</v>
      </c>
      <c r="B314" s="146" t="str">
        <f>IF(SP_NORTE!W336="","*",SP_NORTE!W336)</f>
        <v>*</v>
      </c>
      <c r="C314" s="146" t="str">
        <f>IF(SP_NORTE!Y336="","*",SP_NORTE!Y336)</f>
        <v>*</v>
      </c>
      <c r="D314" s="138" t="str">
        <f>IF(SP_NORTE!R336="","*",SP_NORTE!R336)</f>
        <v>-</v>
      </c>
      <c r="E314" s="138" t="str">
        <f>IF(SP_NORTE!S336="","*",SP_NORTE!S336)</f>
        <v>-</v>
      </c>
      <c r="F314" s="145" t="str">
        <f>IF(SP_NORTE!B336="","*",SP_NORTE!B336)</f>
        <v>*</v>
      </c>
      <c r="G314" s="145" t="str">
        <f>IF(SP_NORTE!D336="","*",SP_NORTE!D336)</f>
        <v>*</v>
      </c>
      <c r="H314" s="145" t="str">
        <f>IF(SP_NORTE!E336="","*",SP_NORTE!E336)</f>
        <v>*</v>
      </c>
      <c r="I314" s="145" t="str">
        <f>IF(SP_NORTE!G336="","*",SP_NORTE!G336)</f>
        <v>*</v>
      </c>
      <c r="J314" s="145" t="str">
        <f>IF(SP_NORTE!H336="","*",SP_NORTE!H336)</f>
        <v>*</v>
      </c>
      <c r="K314" s="138" t="str">
        <f>IF(SP_NORTE!L336="","*",SP_NORTE!L336)</f>
        <v>-</v>
      </c>
      <c r="L314" s="138" t="str">
        <f>IF(SP_NORTE!M336="","*",SP_NORTE!M336)</f>
        <v>-</v>
      </c>
      <c r="M314" s="139" t="str">
        <f>IF(SP_NORTE!I336="","*",SP_NORTE!I336)</f>
        <v>*</v>
      </c>
      <c r="N314" s="144" t="str">
        <f>IF(SP_NORTE!J336="","*",SP_NORTE!J336)</f>
        <v>*</v>
      </c>
      <c r="O314" s="144" t="str">
        <f>IF(SP_NORTE!K336="","*",SP_NORTE!K336)</f>
        <v>*</v>
      </c>
      <c r="P314" s="143" t="str">
        <f>IF(SP_NORTE!N336="","*",SP_NORTE!N336)</f>
        <v>*</v>
      </c>
      <c r="Q314" s="143" t="str">
        <f>IF(SP_NORTE!O336="","*",SP_NORTE!O336)</f>
        <v>*</v>
      </c>
      <c r="R314" s="145" t="str">
        <f>IF(SP_NORTE!P336="","*",CONCATENATE(SP_NORTE!P336," ",SP_NORTE!Q336))</f>
        <v>*</v>
      </c>
      <c r="S314" s="145" t="str">
        <f>IF(SP_NORTE!U336="","*",SP_NORTE!U336)</f>
        <v>*</v>
      </c>
      <c r="T314" s="145" t="str">
        <f>IF(SP_NORTE!V336="","*",SP_NORTE!V336)</f>
        <v>*</v>
      </c>
      <c r="U314" s="136" t="str">
        <f ca="1">_xlfn.XLOOKUP(G314&amp;$U$2,BS_CONTROLE[CHAVE],BS_CONTROLE[Quantidade_11],"-")</f>
        <v>-</v>
      </c>
      <c r="V314" s="136" t="str">
        <f ca="1">_xlfn.XLOOKUP(G314&amp;$V$2,BS_CONTROLE[CHAVE],BS_CONTROLE[Quantidade_11],"-")</f>
        <v>-</v>
      </c>
      <c r="W314" s="136" t="str">
        <f ca="1">_xlfn.XLOOKUP(G314&amp;$W$2,BS_CONTROLE[CHAVE],BS_CONTROLE[Quantidade_11],"-")</f>
        <v>-</v>
      </c>
    </row>
    <row r="315" spans="1:23" hidden="1">
      <c r="A315" s="146" t="str">
        <f>IF(SP_NORTE!X337="","*",SP_NORTE!X337)</f>
        <v>*</v>
      </c>
      <c r="B315" s="146" t="str">
        <f>IF(SP_NORTE!W337="","*",SP_NORTE!W337)</f>
        <v>*</v>
      </c>
      <c r="C315" s="146" t="str">
        <f>IF(SP_NORTE!Y337="","*",SP_NORTE!Y337)</f>
        <v>*</v>
      </c>
      <c r="D315" s="138" t="str">
        <f>IF(SP_NORTE!R337="","*",SP_NORTE!R337)</f>
        <v>-</v>
      </c>
      <c r="E315" s="138" t="str">
        <f>IF(SP_NORTE!S337="","*",SP_NORTE!S337)</f>
        <v>-</v>
      </c>
      <c r="F315" s="145" t="str">
        <f>IF(SP_NORTE!B337="","*",SP_NORTE!B337)</f>
        <v>*</v>
      </c>
      <c r="G315" s="145" t="str">
        <f>IF(SP_NORTE!D337="","*",SP_NORTE!D337)</f>
        <v>*</v>
      </c>
      <c r="H315" s="145" t="str">
        <f>IF(SP_NORTE!E337="","*",SP_NORTE!E337)</f>
        <v>*</v>
      </c>
      <c r="I315" s="145" t="str">
        <f>IF(SP_NORTE!G337="","*",SP_NORTE!G337)</f>
        <v>*</v>
      </c>
      <c r="J315" s="145" t="str">
        <f>IF(SP_NORTE!H337="","*",SP_NORTE!H337)</f>
        <v>*</v>
      </c>
      <c r="K315" s="138" t="str">
        <f>IF(SP_NORTE!L337="","*",SP_NORTE!L337)</f>
        <v>-</v>
      </c>
      <c r="L315" s="138" t="str">
        <f>IF(SP_NORTE!M337="","*",SP_NORTE!M337)</f>
        <v>-</v>
      </c>
      <c r="M315" s="139" t="str">
        <f>IF(SP_NORTE!I337="","*",SP_NORTE!I337)</f>
        <v>*</v>
      </c>
      <c r="N315" s="144" t="str">
        <f>IF(SP_NORTE!J337="","*",SP_NORTE!J337)</f>
        <v>*</v>
      </c>
      <c r="O315" s="144" t="str">
        <f>IF(SP_NORTE!K337="","*",SP_NORTE!K337)</f>
        <v>*</v>
      </c>
      <c r="P315" s="143" t="str">
        <f>IF(SP_NORTE!N337="","*",SP_NORTE!N337)</f>
        <v>*</v>
      </c>
      <c r="Q315" s="143" t="str">
        <f>IF(SP_NORTE!O337="","*",SP_NORTE!O337)</f>
        <v>*</v>
      </c>
      <c r="R315" s="145" t="str">
        <f>IF(SP_NORTE!P337="","*",CONCATENATE(SP_NORTE!P337," ",SP_NORTE!Q337))</f>
        <v>*</v>
      </c>
      <c r="S315" s="145" t="str">
        <f>IF(SP_NORTE!U337="","*",SP_NORTE!U337)</f>
        <v>*</v>
      </c>
      <c r="T315" s="145" t="str">
        <f>IF(SP_NORTE!V337="","*",SP_NORTE!V337)</f>
        <v>*</v>
      </c>
      <c r="U315" s="136" t="str">
        <f ca="1">_xlfn.XLOOKUP(G315&amp;$U$2,BS_CONTROLE[CHAVE],BS_CONTROLE[Quantidade_11],"-")</f>
        <v>-</v>
      </c>
      <c r="V315" s="136" t="str">
        <f ca="1">_xlfn.XLOOKUP(G315&amp;$V$2,BS_CONTROLE[CHAVE],BS_CONTROLE[Quantidade_11],"-")</f>
        <v>-</v>
      </c>
      <c r="W315" s="136" t="str">
        <f ca="1">_xlfn.XLOOKUP(G315&amp;$W$2,BS_CONTROLE[CHAVE],BS_CONTROLE[Quantidade_11],"-")</f>
        <v>-</v>
      </c>
    </row>
    <row r="316" spans="1:23" hidden="1">
      <c r="A316" s="146" t="str">
        <f>IF(SP_NORTE!X338="","*",SP_NORTE!X338)</f>
        <v>*</v>
      </c>
      <c r="B316" s="146" t="str">
        <f>IF(SP_NORTE!W338="","*",SP_NORTE!W338)</f>
        <v>*</v>
      </c>
      <c r="C316" s="146" t="str">
        <f>IF(SP_NORTE!Y338="","*",SP_NORTE!Y338)</f>
        <v>*</v>
      </c>
      <c r="D316" s="138" t="str">
        <f>IF(SP_NORTE!R338="","*",SP_NORTE!R338)</f>
        <v>-</v>
      </c>
      <c r="E316" s="138" t="str">
        <f>IF(SP_NORTE!S338="","*",SP_NORTE!S338)</f>
        <v>-</v>
      </c>
      <c r="F316" s="145" t="str">
        <f>IF(SP_NORTE!B338="","*",SP_NORTE!B338)</f>
        <v>*</v>
      </c>
      <c r="G316" s="145" t="str">
        <f>IF(SP_NORTE!D338="","*",SP_NORTE!D338)</f>
        <v>*</v>
      </c>
      <c r="H316" s="145" t="str">
        <f>IF(SP_NORTE!E338="","*",SP_NORTE!E338)</f>
        <v>*</v>
      </c>
      <c r="I316" s="145" t="str">
        <f>IF(SP_NORTE!G338="","*",SP_NORTE!G338)</f>
        <v>*</v>
      </c>
      <c r="J316" s="145" t="str">
        <f>IF(SP_NORTE!H338="","*",SP_NORTE!H338)</f>
        <v>*</v>
      </c>
      <c r="K316" s="138" t="str">
        <f>IF(SP_NORTE!L338="","*",SP_NORTE!L338)</f>
        <v>-</v>
      </c>
      <c r="L316" s="138" t="str">
        <f>IF(SP_NORTE!M338="","*",SP_NORTE!M338)</f>
        <v>-</v>
      </c>
      <c r="M316" s="139" t="str">
        <f>IF(SP_NORTE!I338="","*",SP_NORTE!I338)</f>
        <v>*</v>
      </c>
      <c r="N316" s="144" t="str">
        <f>IF(SP_NORTE!J338="","*",SP_NORTE!J338)</f>
        <v>*</v>
      </c>
      <c r="O316" s="144" t="str">
        <f>IF(SP_NORTE!K338="","*",SP_NORTE!K338)</f>
        <v>*</v>
      </c>
      <c r="P316" s="143" t="str">
        <f>IF(SP_NORTE!N338="","*",SP_NORTE!N338)</f>
        <v>*</v>
      </c>
      <c r="Q316" s="143" t="str">
        <f>IF(SP_NORTE!O338="","*",SP_NORTE!O338)</f>
        <v>*</v>
      </c>
      <c r="R316" s="145" t="str">
        <f>IF(SP_NORTE!P338="","*",CONCATENATE(SP_NORTE!P338," ",SP_NORTE!Q338))</f>
        <v>*</v>
      </c>
      <c r="S316" s="145" t="str">
        <f>IF(SP_NORTE!U338="","*",SP_NORTE!U338)</f>
        <v>*</v>
      </c>
      <c r="T316" s="145" t="str">
        <f>IF(SP_NORTE!V338="","*",SP_NORTE!V338)</f>
        <v>*</v>
      </c>
      <c r="U316" s="136" t="str">
        <f ca="1">_xlfn.XLOOKUP(G316&amp;$U$2,BS_CONTROLE[CHAVE],BS_CONTROLE[Quantidade_11],"-")</f>
        <v>-</v>
      </c>
      <c r="V316" s="136" t="str">
        <f ca="1">_xlfn.XLOOKUP(G316&amp;$V$2,BS_CONTROLE[CHAVE],BS_CONTROLE[Quantidade_11],"-")</f>
        <v>-</v>
      </c>
      <c r="W316" s="136" t="str">
        <f ca="1">_xlfn.XLOOKUP(G316&amp;$W$2,BS_CONTROLE[CHAVE],BS_CONTROLE[Quantidade_11],"-")</f>
        <v>-</v>
      </c>
    </row>
    <row r="317" spans="1:23" hidden="1">
      <c r="A317" s="146" t="str">
        <f>IF(SP_NORTE!X339="","*",SP_NORTE!X339)</f>
        <v>*</v>
      </c>
      <c r="B317" s="146" t="str">
        <f>IF(SP_NORTE!W339="","*",SP_NORTE!W339)</f>
        <v>*</v>
      </c>
      <c r="C317" s="146" t="str">
        <f>IF(SP_NORTE!Y339="","*",SP_NORTE!Y339)</f>
        <v>*</v>
      </c>
      <c r="D317" s="138" t="str">
        <f>IF(SP_NORTE!R339="","*",SP_NORTE!R339)</f>
        <v>-</v>
      </c>
      <c r="E317" s="138" t="str">
        <f>IF(SP_NORTE!S339="","*",SP_NORTE!S339)</f>
        <v>-</v>
      </c>
      <c r="F317" s="145" t="str">
        <f>IF(SP_NORTE!B339="","*",SP_NORTE!B339)</f>
        <v>*</v>
      </c>
      <c r="G317" s="145" t="str">
        <f>IF(SP_NORTE!D339="","*",SP_NORTE!D339)</f>
        <v>*</v>
      </c>
      <c r="H317" s="145" t="str">
        <f>IF(SP_NORTE!E339="","*",SP_NORTE!E339)</f>
        <v>*</v>
      </c>
      <c r="I317" s="145" t="str">
        <f>IF(SP_NORTE!G339="","*",SP_NORTE!G339)</f>
        <v>*</v>
      </c>
      <c r="J317" s="145" t="str">
        <f>IF(SP_NORTE!H339="","*",SP_NORTE!H339)</f>
        <v>*</v>
      </c>
      <c r="K317" s="138" t="str">
        <f>IF(SP_NORTE!L339="","*",SP_NORTE!L339)</f>
        <v>-</v>
      </c>
      <c r="L317" s="138" t="str">
        <f>IF(SP_NORTE!M339="","*",SP_NORTE!M339)</f>
        <v>-</v>
      </c>
      <c r="M317" s="139" t="str">
        <f>IF(SP_NORTE!I339="","*",SP_NORTE!I339)</f>
        <v>*</v>
      </c>
      <c r="N317" s="144" t="str">
        <f>IF(SP_NORTE!J339="","*",SP_NORTE!J339)</f>
        <v>*</v>
      </c>
      <c r="O317" s="144" t="str">
        <f>IF(SP_NORTE!K339="","*",SP_NORTE!K339)</f>
        <v>*</v>
      </c>
      <c r="P317" s="143" t="str">
        <f>IF(SP_NORTE!N339="","*",SP_NORTE!N339)</f>
        <v>*</v>
      </c>
      <c r="Q317" s="143" t="str">
        <f>IF(SP_NORTE!O339="","*",SP_NORTE!O339)</f>
        <v>*</v>
      </c>
      <c r="R317" s="145" t="str">
        <f>IF(SP_NORTE!P339="","*",CONCATENATE(SP_NORTE!P339," ",SP_NORTE!Q339))</f>
        <v>*</v>
      </c>
      <c r="S317" s="145" t="str">
        <f>IF(SP_NORTE!U339="","*",SP_NORTE!U339)</f>
        <v>*</v>
      </c>
      <c r="T317" s="145" t="str">
        <f>IF(SP_NORTE!V339="","*",SP_NORTE!V339)</f>
        <v>*</v>
      </c>
      <c r="U317" s="136" t="str">
        <f ca="1">_xlfn.XLOOKUP(G317&amp;$U$2,BS_CONTROLE[CHAVE],BS_CONTROLE[Quantidade_11],"-")</f>
        <v>-</v>
      </c>
      <c r="V317" s="136" t="str">
        <f ca="1">_xlfn.XLOOKUP(G317&amp;$V$2,BS_CONTROLE[CHAVE],BS_CONTROLE[Quantidade_11],"-")</f>
        <v>-</v>
      </c>
      <c r="W317" s="136" t="str">
        <f ca="1">_xlfn.XLOOKUP(G317&amp;$W$2,BS_CONTROLE[CHAVE],BS_CONTROLE[Quantidade_11],"-")</f>
        <v>-</v>
      </c>
    </row>
    <row r="318" spans="1:23" hidden="1">
      <c r="A318" s="146" t="str">
        <f>IF(SP_NORTE!X340="","*",SP_NORTE!X340)</f>
        <v>*</v>
      </c>
      <c r="B318" s="146" t="str">
        <f>IF(SP_NORTE!W340="","*",SP_NORTE!W340)</f>
        <v>*</v>
      </c>
      <c r="C318" s="146" t="str">
        <f>IF(SP_NORTE!Y340="","*",SP_NORTE!Y340)</f>
        <v>*</v>
      </c>
      <c r="D318" s="138" t="str">
        <f>IF(SP_NORTE!R340="","*",SP_NORTE!R340)</f>
        <v>-</v>
      </c>
      <c r="E318" s="138" t="str">
        <f>IF(SP_NORTE!S340="","*",SP_NORTE!S340)</f>
        <v>-</v>
      </c>
      <c r="F318" s="145" t="str">
        <f>IF(SP_NORTE!B340="","*",SP_NORTE!B340)</f>
        <v>*</v>
      </c>
      <c r="G318" s="145" t="str">
        <f>IF(SP_NORTE!D340="","*",SP_NORTE!D340)</f>
        <v>*</v>
      </c>
      <c r="H318" s="145" t="str">
        <f>IF(SP_NORTE!E340="","*",SP_NORTE!E340)</f>
        <v>*</v>
      </c>
      <c r="I318" s="145" t="str">
        <f>IF(SP_NORTE!G340="","*",SP_NORTE!G340)</f>
        <v>*</v>
      </c>
      <c r="J318" s="145" t="str">
        <f>IF(SP_NORTE!H340="","*",SP_NORTE!H340)</f>
        <v>*</v>
      </c>
      <c r="K318" s="138" t="str">
        <f>IF(SP_NORTE!L340="","*",SP_NORTE!L340)</f>
        <v>-</v>
      </c>
      <c r="L318" s="138" t="str">
        <f>IF(SP_NORTE!M340="","*",SP_NORTE!M340)</f>
        <v>-</v>
      </c>
      <c r="M318" s="139" t="str">
        <f>IF(SP_NORTE!I340="","*",SP_NORTE!I340)</f>
        <v>*</v>
      </c>
      <c r="N318" s="144" t="str">
        <f>IF(SP_NORTE!J340="","*",SP_NORTE!J340)</f>
        <v>*</v>
      </c>
      <c r="O318" s="144" t="str">
        <f>IF(SP_NORTE!K340="","*",SP_NORTE!K340)</f>
        <v>*</v>
      </c>
      <c r="P318" s="143" t="str">
        <f>IF(SP_NORTE!N340="","*",SP_NORTE!N340)</f>
        <v>*</v>
      </c>
      <c r="Q318" s="143" t="str">
        <f>IF(SP_NORTE!O340="","*",SP_NORTE!O340)</f>
        <v>*</v>
      </c>
      <c r="R318" s="145" t="str">
        <f>IF(SP_NORTE!P340="","*",CONCATENATE(SP_NORTE!P340," ",SP_NORTE!Q340))</f>
        <v>*</v>
      </c>
      <c r="S318" s="145" t="str">
        <f>IF(SP_NORTE!U340="","*",SP_NORTE!U340)</f>
        <v>*</v>
      </c>
      <c r="T318" s="145" t="str">
        <f>IF(SP_NORTE!V340="","*",SP_NORTE!V340)</f>
        <v>*</v>
      </c>
      <c r="U318" s="136" t="str">
        <f ca="1">_xlfn.XLOOKUP(G318&amp;$U$2,BS_CONTROLE[CHAVE],BS_CONTROLE[Quantidade_11],"-")</f>
        <v>-</v>
      </c>
      <c r="V318" s="136" t="str">
        <f ca="1">_xlfn.XLOOKUP(G318&amp;$V$2,BS_CONTROLE[CHAVE],BS_CONTROLE[Quantidade_11],"-")</f>
        <v>-</v>
      </c>
      <c r="W318" s="136" t="str">
        <f ca="1">_xlfn.XLOOKUP(G318&amp;$W$2,BS_CONTROLE[CHAVE],BS_CONTROLE[Quantidade_11],"-")</f>
        <v>-</v>
      </c>
    </row>
    <row r="319" spans="1:23" hidden="1">
      <c r="A319" s="146" t="str">
        <f>IF(SP_NORTE!X341="","*",SP_NORTE!X341)</f>
        <v>*</v>
      </c>
      <c r="B319" s="146" t="str">
        <f>IF(SP_NORTE!W341="","*",SP_NORTE!W341)</f>
        <v>*</v>
      </c>
      <c r="C319" s="146" t="str">
        <f>IF(SP_NORTE!Y341="","*",SP_NORTE!Y341)</f>
        <v>*</v>
      </c>
      <c r="D319" s="138" t="str">
        <f>IF(SP_NORTE!R341="","*",SP_NORTE!R341)</f>
        <v>-</v>
      </c>
      <c r="E319" s="138" t="str">
        <f>IF(SP_NORTE!S341="","*",SP_NORTE!S341)</f>
        <v>-</v>
      </c>
      <c r="F319" s="145" t="str">
        <f>IF(SP_NORTE!B341="","*",SP_NORTE!B341)</f>
        <v>*</v>
      </c>
      <c r="G319" s="145" t="str">
        <f>IF(SP_NORTE!D341="","*",SP_NORTE!D341)</f>
        <v>*</v>
      </c>
      <c r="H319" s="145" t="str">
        <f>IF(SP_NORTE!E341="","*",SP_NORTE!E341)</f>
        <v>*</v>
      </c>
      <c r="I319" s="145" t="str">
        <f>IF(SP_NORTE!G341="","*",SP_NORTE!G341)</f>
        <v>*</v>
      </c>
      <c r="J319" s="145" t="str">
        <f>IF(SP_NORTE!H341="","*",SP_NORTE!H341)</f>
        <v>*</v>
      </c>
      <c r="K319" s="138" t="str">
        <f>IF(SP_NORTE!L341="","*",SP_NORTE!L341)</f>
        <v>-</v>
      </c>
      <c r="L319" s="138" t="str">
        <f>IF(SP_NORTE!M341="","*",SP_NORTE!M341)</f>
        <v>-</v>
      </c>
      <c r="M319" s="139" t="str">
        <f>IF(SP_NORTE!I341="","*",SP_NORTE!I341)</f>
        <v>*</v>
      </c>
      <c r="N319" s="144" t="str">
        <f>IF(SP_NORTE!J341="","*",SP_NORTE!J341)</f>
        <v>*</v>
      </c>
      <c r="O319" s="144" t="str">
        <f>IF(SP_NORTE!K341="","*",SP_NORTE!K341)</f>
        <v>*</v>
      </c>
      <c r="P319" s="143" t="str">
        <f>IF(SP_NORTE!N341="","*",SP_NORTE!N341)</f>
        <v>*</v>
      </c>
      <c r="Q319" s="143" t="str">
        <f>IF(SP_NORTE!O341="","*",SP_NORTE!O341)</f>
        <v>*</v>
      </c>
      <c r="R319" s="145" t="str">
        <f>IF(SP_NORTE!P341="","*",CONCATENATE(SP_NORTE!P341," ",SP_NORTE!Q341))</f>
        <v>*</v>
      </c>
      <c r="S319" s="145" t="str">
        <f>IF(SP_NORTE!U341="","*",SP_NORTE!U341)</f>
        <v>*</v>
      </c>
      <c r="T319" s="145" t="str">
        <f>IF(SP_NORTE!V341="","*",SP_NORTE!V341)</f>
        <v>*</v>
      </c>
      <c r="U319" s="136" t="str">
        <f ca="1">_xlfn.XLOOKUP(G319&amp;$U$2,BS_CONTROLE[CHAVE],BS_CONTROLE[Quantidade_11],"-")</f>
        <v>-</v>
      </c>
      <c r="V319" s="136" t="str">
        <f ca="1">_xlfn.XLOOKUP(G319&amp;$V$2,BS_CONTROLE[CHAVE],BS_CONTROLE[Quantidade_11],"-")</f>
        <v>-</v>
      </c>
      <c r="W319" s="136" t="str">
        <f ca="1">_xlfn.XLOOKUP(G319&amp;$W$2,BS_CONTROLE[CHAVE],BS_CONTROLE[Quantidade_11],"-")</f>
        <v>-</v>
      </c>
    </row>
    <row r="320" spans="1:23" hidden="1">
      <c r="A320" s="146" t="str">
        <f>IF(SP_NORTE!X342="","*",SP_NORTE!X342)</f>
        <v>*</v>
      </c>
      <c r="B320" s="146" t="str">
        <f>IF(SP_NORTE!W342="","*",SP_NORTE!W342)</f>
        <v>*</v>
      </c>
      <c r="C320" s="146" t="str">
        <f>IF(SP_NORTE!Y342="","*",SP_NORTE!Y342)</f>
        <v>*</v>
      </c>
      <c r="D320" s="138" t="str">
        <f>IF(SP_NORTE!R342="","*",SP_NORTE!R342)</f>
        <v>-</v>
      </c>
      <c r="E320" s="138" t="str">
        <f>IF(SP_NORTE!S342="","*",SP_NORTE!S342)</f>
        <v>-</v>
      </c>
      <c r="F320" s="145" t="str">
        <f>IF(SP_NORTE!B342="","*",SP_NORTE!B342)</f>
        <v>*</v>
      </c>
      <c r="G320" s="145" t="str">
        <f>IF(SP_NORTE!D342="","*",SP_NORTE!D342)</f>
        <v>*</v>
      </c>
      <c r="H320" s="145" t="str">
        <f>IF(SP_NORTE!E342="","*",SP_NORTE!E342)</f>
        <v>*</v>
      </c>
      <c r="I320" s="145" t="str">
        <f>IF(SP_NORTE!G342="","*",SP_NORTE!G342)</f>
        <v>*</v>
      </c>
      <c r="J320" s="145" t="str">
        <f>IF(SP_NORTE!H342="","*",SP_NORTE!H342)</f>
        <v>*</v>
      </c>
      <c r="K320" s="138" t="str">
        <f>IF(SP_NORTE!L342="","*",SP_NORTE!L342)</f>
        <v>-</v>
      </c>
      <c r="L320" s="138" t="str">
        <f>IF(SP_NORTE!M342="","*",SP_NORTE!M342)</f>
        <v>-</v>
      </c>
      <c r="M320" s="139" t="str">
        <f>IF(SP_NORTE!I342="","*",SP_NORTE!I342)</f>
        <v>*</v>
      </c>
      <c r="N320" s="144" t="str">
        <f>IF(SP_NORTE!J342="","*",SP_NORTE!J342)</f>
        <v>*</v>
      </c>
      <c r="O320" s="144" t="str">
        <f>IF(SP_NORTE!K342="","*",SP_NORTE!K342)</f>
        <v>*</v>
      </c>
      <c r="P320" s="143" t="str">
        <f>IF(SP_NORTE!N342="","*",SP_NORTE!N342)</f>
        <v>*</v>
      </c>
      <c r="Q320" s="143" t="str">
        <f>IF(SP_NORTE!O342="","*",SP_NORTE!O342)</f>
        <v>*</v>
      </c>
      <c r="R320" s="145" t="str">
        <f>IF(SP_NORTE!P342="","*",CONCATENATE(SP_NORTE!P342," ",SP_NORTE!Q342))</f>
        <v>*</v>
      </c>
      <c r="S320" s="145" t="str">
        <f>IF(SP_NORTE!U342="","*",SP_NORTE!U342)</f>
        <v>*</v>
      </c>
      <c r="T320" s="145" t="str">
        <f>IF(SP_NORTE!V342="","*",SP_NORTE!V342)</f>
        <v>*</v>
      </c>
      <c r="U320" s="136" t="str">
        <f ca="1">_xlfn.XLOOKUP(G320&amp;$U$2,BS_CONTROLE[CHAVE],BS_CONTROLE[Quantidade_11],"-")</f>
        <v>-</v>
      </c>
      <c r="V320" s="136" t="str">
        <f ca="1">_xlfn.XLOOKUP(G320&amp;$V$2,BS_CONTROLE[CHAVE],BS_CONTROLE[Quantidade_11],"-")</f>
        <v>-</v>
      </c>
      <c r="W320" s="136" t="str">
        <f ca="1">_xlfn.XLOOKUP(G320&amp;$W$2,BS_CONTROLE[CHAVE],BS_CONTROLE[Quantidade_11],"-")</f>
        <v>-</v>
      </c>
    </row>
    <row r="321" spans="1:23" hidden="1">
      <c r="A321" s="146" t="str">
        <f>IF(SP_NORTE!X343="","*",SP_NORTE!X343)</f>
        <v>*</v>
      </c>
      <c r="B321" s="146" t="str">
        <f>IF(SP_NORTE!W343="","*",SP_NORTE!W343)</f>
        <v>*</v>
      </c>
      <c r="C321" s="146" t="str">
        <f>IF(SP_NORTE!Y343="","*",SP_NORTE!Y343)</f>
        <v>*</v>
      </c>
      <c r="D321" s="138" t="str">
        <f>IF(SP_NORTE!R343="","*",SP_NORTE!R343)</f>
        <v>-</v>
      </c>
      <c r="E321" s="138" t="str">
        <f>IF(SP_NORTE!S343="","*",SP_NORTE!S343)</f>
        <v>-</v>
      </c>
      <c r="F321" s="145" t="str">
        <f>IF(SP_NORTE!B343="","*",SP_NORTE!B343)</f>
        <v>*</v>
      </c>
      <c r="G321" s="145" t="str">
        <f>IF(SP_NORTE!D343="","*",SP_NORTE!D343)</f>
        <v>*</v>
      </c>
      <c r="H321" s="145" t="str">
        <f>IF(SP_NORTE!E343="","*",SP_NORTE!E343)</f>
        <v>*</v>
      </c>
      <c r="I321" s="145" t="str">
        <f>IF(SP_NORTE!G343="","*",SP_NORTE!G343)</f>
        <v>*</v>
      </c>
      <c r="J321" s="145" t="str">
        <f>IF(SP_NORTE!H343="","*",SP_NORTE!H343)</f>
        <v>*</v>
      </c>
      <c r="K321" s="138" t="str">
        <f>IF(SP_NORTE!L343="","*",SP_NORTE!L343)</f>
        <v>-</v>
      </c>
      <c r="L321" s="138" t="str">
        <f>IF(SP_NORTE!M343="","*",SP_NORTE!M343)</f>
        <v>-</v>
      </c>
      <c r="M321" s="139" t="str">
        <f>IF(SP_NORTE!I343="","*",SP_NORTE!I343)</f>
        <v>*</v>
      </c>
      <c r="N321" s="144" t="str">
        <f>IF(SP_NORTE!J343="","*",SP_NORTE!J343)</f>
        <v>*</v>
      </c>
      <c r="O321" s="144" t="str">
        <f>IF(SP_NORTE!K343="","*",SP_NORTE!K343)</f>
        <v>*</v>
      </c>
      <c r="P321" s="143" t="str">
        <f>IF(SP_NORTE!N343="","*",SP_NORTE!N343)</f>
        <v>*</v>
      </c>
      <c r="Q321" s="143" t="str">
        <f>IF(SP_NORTE!O343="","*",SP_NORTE!O343)</f>
        <v>*</v>
      </c>
      <c r="R321" s="145" t="str">
        <f>IF(SP_NORTE!P343="","*",CONCATENATE(SP_NORTE!P343," ",SP_NORTE!Q343))</f>
        <v>*</v>
      </c>
      <c r="S321" s="145" t="str">
        <f>IF(SP_NORTE!U343="","*",SP_NORTE!U343)</f>
        <v>*</v>
      </c>
      <c r="T321" s="145" t="str">
        <f>IF(SP_NORTE!V343="","*",SP_NORTE!V343)</f>
        <v>*</v>
      </c>
      <c r="U321" s="136" t="str">
        <f ca="1">_xlfn.XLOOKUP(G321&amp;$U$2,BS_CONTROLE[CHAVE],BS_CONTROLE[Quantidade_11],"-")</f>
        <v>-</v>
      </c>
      <c r="V321" s="136" t="str">
        <f ca="1">_xlfn.XLOOKUP(G321&amp;$V$2,BS_CONTROLE[CHAVE],BS_CONTROLE[Quantidade_11],"-")</f>
        <v>-</v>
      </c>
      <c r="W321" s="136" t="str">
        <f ca="1">_xlfn.XLOOKUP(G321&amp;$W$2,BS_CONTROLE[CHAVE],BS_CONTROLE[Quantidade_11],"-")</f>
        <v>-</v>
      </c>
    </row>
    <row r="322" spans="1:23" hidden="1">
      <c r="A322" s="146" t="str">
        <f>IF(SP_NORTE!X344="","*",SP_NORTE!X344)</f>
        <v>*</v>
      </c>
      <c r="B322" s="146" t="str">
        <f>IF(SP_NORTE!W344="","*",SP_NORTE!W344)</f>
        <v>*</v>
      </c>
      <c r="C322" s="146" t="str">
        <f>IF(SP_NORTE!Y344="","*",SP_NORTE!Y344)</f>
        <v>*</v>
      </c>
      <c r="D322" s="138" t="str">
        <f>IF(SP_NORTE!R344="","*",SP_NORTE!R344)</f>
        <v>-</v>
      </c>
      <c r="E322" s="138" t="str">
        <f>IF(SP_NORTE!S344="","*",SP_NORTE!S344)</f>
        <v>-</v>
      </c>
      <c r="F322" s="145" t="str">
        <f>IF(SP_NORTE!B344="","*",SP_NORTE!B344)</f>
        <v>*</v>
      </c>
      <c r="G322" s="145" t="str">
        <f>IF(SP_NORTE!D344="","*",SP_NORTE!D344)</f>
        <v>*</v>
      </c>
      <c r="H322" s="145" t="str">
        <f>IF(SP_NORTE!E344="","*",SP_NORTE!E344)</f>
        <v>*</v>
      </c>
      <c r="I322" s="145" t="str">
        <f>IF(SP_NORTE!G344="","*",SP_NORTE!G344)</f>
        <v>*</v>
      </c>
      <c r="J322" s="145" t="str">
        <f>IF(SP_NORTE!H344="","*",SP_NORTE!H344)</f>
        <v>*</v>
      </c>
      <c r="K322" s="138" t="str">
        <f>IF(SP_NORTE!L344="","*",SP_NORTE!L344)</f>
        <v>-</v>
      </c>
      <c r="L322" s="138" t="str">
        <f>IF(SP_NORTE!M344="","*",SP_NORTE!M344)</f>
        <v>-</v>
      </c>
      <c r="M322" s="139" t="str">
        <f>IF(SP_NORTE!I344="","*",SP_NORTE!I344)</f>
        <v>*</v>
      </c>
      <c r="N322" s="144" t="str">
        <f>IF(SP_NORTE!J344="","*",SP_NORTE!J344)</f>
        <v>*</v>
      </c>
      <c r="O322" s="144" t="str">
        <f>IF(SP_NORTE!K344="","*",SP_NORTE!K344)</f>
        <v>*</v>
      </c>
      <c r="P322" s="143" t="str">
        <f>IF(SP_NORTE!N344="","*",SP_NORTE!N344)</f>
        <v>*</v>
      </c>
      <c r="Q322" s="143" t="str">
        <f>IF(SP_NORTE!O344="","*",SP_NORTE!O344)</f>
        <v>*</v>
      </c>
      <c r="R322" s="145" t="str">
        <f>IF(SP_NORTE!P344="","*",CONCATENATE(SP_NORTE!P344," ",SP_NORTE!Q344))</f>
        <v>*</v>
      </c>
      <c r="S322" s="145" t="str">
        <f>IF(SP_NORTE!U344="","*",SP_NORTE!U344)</f>
        <v>*</v>
      </c>
      <c r="T322" s="145" t="str">
        <f>IF(SP_NORTE!V344="","*",SP_NORTE!V344)</f>
        <v>*</v>
      </c>
      <c r="U322" s="136" t="str">
        <f ca="1">_xlfn.XLOOKUP(G322&amp;$U$2,BS_CONTROLE[CHAVE],BS_CONTROLE[Quantidade_11],"-")</f>
        <v>-</v>
      </c>
      <c r="V322" s="136" t="str">
        <f ca="1">_xlfn.XLOOKUP(G322&amp;$V$2,BS_CONTROLE[CHAVE],BS_CONTROLE[Quantidade_11],"-")</f>
        <v>-</v>
      </c>
      <c r="W322" s="136" t="str">
        <f ca="1">_xlfn.XLOOKUP(G322&amp;$W$2,BS_CONTROLE[CHAVE],BS_CONTROLE[Quantidade_11],"-")</f>
        <v>-</v>
      </c>
    </row>
    <row r="323" spans="1:23" hidden="1">
      <c r="A323" s="146" t="str">
        <f>IF(SP_NORTE!X345="","*",SP_NORTE!X345)</f>
        <v>*</v>
      </c>
      <c r="B323" s="146" t="str">
        <f>IF(SP_NORTE!W345="","*",SP_NORTE!W345)</f>
        <v>*</v>
      </c>
      <c r="C323" s="146" t="str">
        <f>IF(SP_NORTE!Y345="","*",SP_NORTE!Y345)</f>
        <v>*</v>
      </c>
      <c r="D323" s="138" t="str">
        <f>IF(SP_NORTE!R345="","*",SP_NORTE!R345)</f>
        <v>-</v>
      </c>
      <c r="E323" s="138" t="str">
        <f>IF(SP_NORTE!S345="","*",SP_NORTE!S345)</f>
        <v>-</v>
      </c>
      <c r="F323" s="145" t="str">
        <f>IF(SP_NORTE!B345="","*",SP_NORTE!B345)</f>
        <v>*</v>
      </c>
      <c r="G323" s="145" t="str">
        <f>IF(SP_NORTE!D345="","*",SP_NORTE!D345)</f>
        <v>*</v>
      </c>
      <c r="H323" s="145" t="str">
        <f>IF(SP_NORTE!E345="","*",SP_NORTE!E345)</f>
        <v>*</v>
      </c>
      <c r="I323" s="145" t="str">
        <f>IF(SP_NORTE!G345="","*",SP_NORTE!G345)</f>
        <v>*</v>
      </c>
      <c r="J323" s="145" t="str">
        <f>IF(SP_NORTE!H345="","*",SP_NORTE!H345)</f>
        <v>*</v>
      </c>
      <c r="K323" s="138" t="str">
        <f>IF(SP_NORTE!L345="","*",SP_NORTE!L345)</f>
        <v>-</v>
      </c>
      <c r="L323" s="138" t="str">
        <f>IF(SP_NORTE!M345="","*",SP_NORTE!M345)</f>
        <v>-</v>
      </c>
      <c r="M323" s="139" t="str">
        <f>IF(SP_NORTE!I345="","*",SP_NORTE!I345)</f>
        <v>*</v>
      </c>
      <c r="N323" s="144" t="str">
        <f>IF(SP_NORTE!J345="","*",SP_NORTE!J345)</f>
        <v>*</v>
      </c>
      <c r="O323" s="144" t="str">
        <f>IF(SP_NORTE!K345="","*",SP_NORTE!K345)</f>
        <v>*</v>
      </c>
      <c r="P323" s="143" t="str">
        <f>IF(SP_NORTE!N345="","*",SP_NORTE!N345)</f>
        <v>*</v>
      </c>
      <c r="Q323" s="143" t="str">
        <f>IF(SP_NORTE!O345="","*",SP_NORTE!O345)</f>
        <v>*</v>
      </c>
      <c r="R323" s="145" t="str">
        <f>IF(SP_NORTE!P345="","*",CONCATENATE(SP_NORTE!P345," ",SP_NORTE!Q345))</f>
        <v>*</v>
      </c>
      <c r="S323" s="145" t="str">
        <f>IF(SP_NORTE!U345="","*",SP_NORTE!U345)</f>
        <v>*</v>
      </c>
      <c r="T323" s="145" t="str">
        <f>IF(SP_NORTE!V345="","*",SP_NORTE!V345)</f>
        <v>*</v>
      </c>
      <c r="U323" s="136" t="str">
        <f ca="1">_xlfn.XLOOKUP(G323&amp;$U$2,BS_CONTROLE[CHAVE],BS_CONTROLE[Quantidade_11],"-")</f>
        <v>-</v>
      </c>
      <c r="V323" s="136" t="str">
        <f ca="1">_xlfn.XLOOKUP(G323&amp;$V$2,BS_CONTROLE[CHAVE],BS_CONTROLE[Quantidade_11],"-")</f>
        <v>-</v>
      </c>
      <c r="W323" s="136" t="str">
        <f ca="1">_xlfn.XLOOKUP(G323&amp;$W$2,BS_CONTROLE[CHAVE],BS_CONTROLE[Quantidade_11],"-")</f>
        <v>-</v>
      </c>
    </row>
    <row r="324" spans="1:23" hidden="1">
      <c r="A324" s="146" t="str">
        <f>IF(SP_NORTE!X346="","*",SP_NORTE!X346)</f>
        <v>*</v>
      </c>
      <c r="B324" s="146" t="str">
        <f>IF(SP_NORTE!W346="","*",SP_NORTE!W346)</f>
        <v>*</v>
      </c>
      <c r="C324" s="146" t="str">
        <f>IF(SP_NORTE!Y346="","*",SP_NORTE!Y346)</f>
        <v>*</v>
      </c>
      <c r="D324" s="138" t="str">
        <f>IF(SP_NORTE!R346="","*",SP_NORTE!R346)</f>
        <v>-</v>
      </c>
      <c r="E324" s="138" t="str">
        <f>IF(SP_NORTE!S346="","*",SP_NORTE!S346)</f>
        <v>-</v>
      </c>
      <c r="F324" s="145" t="str">
        <f>IF(SP_NORTE!B346="","*",SP_NORTE!B346)</f>
        <v>*</v>
      </c>
      <c r="G324" s="145" t="str">
        <f>IF(SP_NORTE!D346="","*",SP_NORTE!D346)</f>
        <v>*</v>
      </c>
      <c r="H324" s="145" t="str">
        <f>IF(SP_NORTE!E346="","*",SP_NORTE!E346)</f>
        <v>*</v>
      </c>
      <c r="I324" s="145" t="str">
        <f>IF(SP_NORTE!G346="","*",SP_NORTE!G346)</f>
        <v>*</v>
      </c>
      <c r="J324" s="145" t="str">
        <f>IF(SP_NORTE!H346="","*",SP_NORTE!H346)</f>
        <v>*</v>
      </c>
      <c r="K324" s="138" t="str">
        <f>IF(SP_NORTE!L346="","*",SP_NORTE!L346)</f>
        <v>-</v>
      </c>
      <c r="L324" s="138" t="str">
        <f>IF(SP_NORTE!M346="","*",SP_NORTE!M346)</f>
        <v>-</v>
      </c>
      <c r="M324" s="139" t="str">
        <f>IF(SP_NORTE!I346="","*",SP_NORTE!I346)</f>
        <v>*</v>
      </c>
      <c r="N324" s="144" t="str">
        <f>IF(SP_NORTE!J346="","*",SP_NORTE!J346)</f>
        <v>*</v>
      </c>
      <c r="O324" s="144" t="str">
        <f>IF(SP_NORTE!K346="","*",SP_NORTE!K346)</f>
        <v>*</v>
      </c>
      <c r="P324" s="143" t="str">
        <f>IF(SP_NORTE!N346="","*",SP_NORTE!N346)</f>
        <v>*</v>
      </c>
      <c r="Q324" s="143" t="str">
        <f>IF(SP_NORTE!O346="","*",SP_NORTE!O346)</f>
        <v>*</v>
      </c>
      <c r="R324" s="145" t="str">
        <f>IF(SP_NORTE!P346="","*",CONCATENATE(SP_NORTE!P346," ",SP_NORTE!Q346))</f>
        <v>*</v>
      </c>
      <c r="S324" s="145" t="str">
        <f>IF(SP_NORTE!U346="","*",SP_NORTE!U346)</f>
        <v>*</v>
      </c>
      <c r="T324" s="145" t="str">
        <f>IF(SP_NORTE!V346="","*",SP_NORTE!V346)</f>
        <v>*</v>
      </c>
      <c r="U324" s="136" t="str">
        <f ca="1">_xlfn.XLOOKUP(G324&amp;$U$2,BS_CONTROLE[CHAVE],BS_CONTROLE[Quantidade_11],"-")</f>
        <v>-</v>
      </c>
      <c r="V324" s="136" t="str">
        <f ca="1">_xlfn.XLOOKUP(G324&amp;$V$2,BS_CONTROLE[CHAVE],BS_CONTROLE[Quantidade_11],"-")</f>
        <v>-</v>
      </c>
      <c r="W324" s="136" t="str">
        <f ca="1">_xlfn.XLOOKUP(G324&amp;$W$2,BS_CONTROLE[CHAVE],BS_CONTROLE[Quantidade_11],"-")</f>
        <v>-</v>
      </c>
    </row>
    <row r="325" spans="1:23" hidden="1">
      <c r="A325" s="146" t="str">
        <f>IF(SP_NORTE!X347="","*",SP_NORTE!X347)</f>
        <v>*</v>
      </c>
      <c r="B325" s="146" t="str">
        <f>IF(SP_NORTE!W347="","*",SP_NORTE!W347)</f>
        <v>*</v>
      </c>
      <c r="C325" s="146" t="str">
        <f>IF(SP_NORTE!Y347="","*",SP_NORTE!Y347)</f>
        <v>*</v>
      </c>
      <c r="D325" s="138" t="str">
        <f>IF(SP_NORTE!R347="","*",SP_NORTE!R347)</f>
        <v>-</v>
      </c>
      <c r="E325" s="138" t="str">
        <f>IF(SP_NORTE!S347="","*",SP_NORTE!S347)</f>
        <v>-</v>
      </c>
      <c r="F325" s="145" t="str">
        <f>IF(SP_NORTE!B347="","*",SP_NORTE!B347)</f>
        <v>*</v>
      </c>
      <c r="G325" s="145" t="str">
        <f>IF(SP_NORTE!D347="","*",SP_NORTE!D347)</f>
        <v>*</v>
      </c>
      <c r="H325" s="145" t="str">
        <f>IF(SP_NORTE!E347="","*",SP_NORTE!E347)</f>
        <v>*</v>
      </c>
      <c r="I325" s="145" t="str">
        <f>IF(SP_NORTE!G347="","*",SP_NORTE!G347)</f>
        <v>*</v>
      </c>
      <c r="J325" s="145" t="str">
        <f>IF(SP_NORTE!H347="","*",SP_NORTE!H347)</f>
        <v>*</v>
      </c>
      <c r="K325" s="138" t="str">
        <f>IF(SP_NORTE!L347="","*",SP_NORTE!L347)</f>
        <v>-</v>
      </c>
      <c r="L325" s="138" t="str">
        <f>IF(SP_NORTE!M347="","*",SP_NORTE!M347)</f>
        <v>-</v>
      </c>
      <c r="M325" s="139" t="str">
        <f>IF(SP_NORTE!I347="","*",SP_NORTE!I347)</f>
        <v>*</v>
      </c>
      <c r="N325" s="144" t="str">
        <f>IF(SP_NORTE!J347="","*",SP_NORTE!J347)</f>
        <v>*</v>
      </c>
      <c r="O325" s="144" t="str">
        <f>IF(SP_NORTE!K347="","*",SP_NORTE!K347)</f>
        <v>*</v>
      </c>
      <c r="P325" s="143" t="str">
        <f>IF(SP_NORTE!N347="","*",SP_NORTE!N347)</f>
        <v>*</v>
      </c>
      <c r="Q325" s="143" t="str">
        <f>IF(SP_NORTE!O347="","*",SP_NORTE!O347)</f>
        <v>*</v>
      </c>
      <c r="R325" s="145" t="str">
        <f>IF(SP_NORTE!P347="","*",CONCATENATE(SP_NORTE!P347," ",SP_NORTE!Q347))</f>
        <v>*</v>
      </c>
      <c r="S325" s="145" t="str">
        <f>IF(SP_NORTE!U347="","*",SP_NORTE!U347)</f>
        <v>*</v>
      </c>
      <c r="T325" s="145" t="str">
        <f>IF(SP_NORTE!V347="","*",SP_NORTE!V347)</f>
        <v>*</v>
      </c>
      <c r="U325" s="136" t="str">
        <f ca="1">_xlfn.XLOOKUP(G325&amp;$U$2,BS_CONTROLE[CHAVE],BS_CONTROLE[Quantidade_11],"-")</f>
        <v>-</v>
      </c>
      <c r="V325" s="136" t="str">
        <f ca="1">_xlfn.XLOOKUP(G325&amp;$V$2,BS_CONTROLE[CHAVE],BS_CONTROLE[Quantidade_11],"-")</f>
        <v>-</v>
      </c>
      <c r="W325" s="136" t="str">
        <f ca="1">_xlfn.XLOOKUP(G325&amp;$W$2,BS_CONTROLE[CHAVE],BS_CONTROLE[Quantidade_11],"-")</f>
        <v>-</v>
      </c>
    </row>
    <row r="326" spans="1:23" hidden="1">
      <c r="A326" s="146" t="str">
        <f>IF(SP_NORTE!X348="","*",SP_NORTE!X348)</f>
        <v>*</v>
      </c>
      <c r="B326" s="146" t="str">
        <f>IF(SP_NORTE!W348="","*",SP_NORTE!W348)</f>
        <v>*</v>
      </c>
      <c r="C326" s="146" t="str">
        <f>IF(SP_NORTE!Y348="","*",SP_NORTE!Y348)</f>
        <v>*</v>
      </c>
      <c r="D326" s="138" t="str">
        <f>IF(SP_NORTE!R348="","*",SP_NORTE!R348)</f>
        <v>-</v>
      </c>
      <c r="E326" s="138" t="str">
        <f>IF(SP_NORTE!S348="","*",SP_NORTE!S348)</f>
        <v>-</v>
      </c>
      <c r="F326" s="145" t="str">
        <f>IF(SP_NORTE!B348="","*",SP_NORTE!B348)</f>
        <v>*</v>
      </c>
      <c r="G326" s="145" t="str">
        <f>IF(SP_NORTE!D348="","*",SP_NORTE!D348)</f>
        <v>*</v>
      </c>
      <c r="H326" s="145" t="str">
        <f>IF(SP_NORTE!E348="","*",SP_NORTE!E348)</f>
        <v>*</v>
      </c>
      <c r="I326" s="145" t="str">
        <f>IF(SP_NORTE!G348="","*",SP_NORTE!G348)</f>
        <v>*</v>
      </c>
      <c r="J326" s="145" t="str">
        <f>IF(SP_NORTE!H348="","*",SP_NORTE!H348)</f>
        <v>*</v>
      </c>
      <c r="K326" s="138" t="str">
        <f>IF(SP_NORTE!L348="","*",SP_NORTE!L348)</f>
        <v>-</v>
      </c>
      <c r="L326" s="138" t="str">
        <f>IF(SP_NORTE!M348="","*",SP_NORTE!M348)</f>
        <v>-</v>
      </c>
      <c r="M326" s="139" t="str">
        <f>IF(SP_NORTE!I348="","*",SP_NORTE!I348)</f>
        <v>*</v>
      </c>
      <c r="N326" s="144" t="str">
        <f>IF(SP_NORTE!J348="","*",SP_NORTE!J348)</f>
        <v>*</v>
      </c>
      <c r="O326" s="144" t="str">
        <f>IF(SP_NORTE!K348="","*",SP_NORTE!K348)</f>
        <v>*</v>
      </c>
      <c r="P326" s="143" t="str">
        <f>IF(SP_NORTE!N348="","*",SP_NORTE!N348)</f>
        <v>*</v>
      </c>
      <c r="Q326" s="143" t="str">
        <f>IF(SP_NORTE!O348="","*",SP_NORTE!O348)</f>
        <v>*</v>
      </c>
      <c r="R326" s="145" t="str">
        <f>IF(SP_NORTE!P348="","*",CONCATENATE(SP_NORTE!P348," ",SP_NORTE!Q348))</f>
        <v>*</v>
      </c>
      <c r="S326" s="145" t="str">
        <f>IF(SP_NORTE!U348="","*",SP_NORTE!U348)</f>
        <v>*</v>
      </c>
      <c r="T326" s="145" t="str">
        <f>IF(SP_NORTE!V348="","*",SP_NORTE!V348)</f>
        <v>*</v>
      </c>
      <c r="U326" s="136" t="str">
        <f ca="1">_xlfn.XLOOKUP(G326&amp;$U$2,BS_CONTROLE[CHAVE],BS_CONTROLE[Quantidade_11],"-")</f>
        <v>-</v>
      </c>
      <c r="V326" s="136" t="str">
        <f ca="1">_xlfn.XLOOKUP(G326&amp;$V$2,BS_CONTROLE[CHAVE],BS_CONTROLE[Quantidade_11],"-")</f>
        <v>-</v>
      </c>
      <c r="W326" s="136" t="str">
        <f ca="1">_xlfn.XLOOKUP(G326&amp;$W$2,BS_CONTROLE[CHAVE],BS_CONTROLE[Quantidade_11],"-")</f>
        <v>-</v>
      </c>
    </row>
    <row r="327" spans="1:23" hidden="1">
      <c r="A327" s="146" t="str">
        <f>IF(SP_NORTE!X349="","*",SP_NORTE!X349)</f>
        <v>*</v>
      </c>
      <c r="B327" s="146" t="str">
        <f>IF(SP_NORTE!W349="","*",SP_NORTE!W349)</f>
        <v>*</v>
      </c>
      <c r="C327" s="146" t="str">
        <f>IF(SP_NORTE!Y349="","*",SP_NORTE!Y349)</f>
        <v>*</v>
      </c>
      <c r="D327" s="138" t="str">
        <f>IF(SP_NORTE!R349="","*",SP_NORTE!R349)</f>
        <v>-</v>
      </c>
      <c r="E327" s="138" t="str">
        <f>IF(SP_NORTE!S349="","*",SP_NORTE!S349)</f>
        <v>-</v>
      </c>
      <c r="F327" s="145" t="str">
        <f>IF(SP_NORTE!B349="","*",SP_NORTE!B349)</f>
        <v>*</v>
      </c>
      <c r="G327" s="145" t="str">
        <f>IF(SP_NORTE!D349="","*",SP_NORTE!D349)</f>
        <v>*</v>
      </c>
      <c r="H327" s="145" t="str">
        <f>IF(SP_NORTE!E349="","*",SP_NORTE!E349)</f>
        <v>*</v>
      </c>
      <c r="I327" s="145" t="str">
        <f>IF(SP_NORTE!G349="","*",SP_NORTE!G349)</f>
        <v>*</v>
      </c>
      <c r="J327" s="145" t="str">
        <f>IF(SP_NORTE!H349="","*",SP_NORTE!H349)</f>
        <v>*</v>
      </c>
      <c r="K327" s="138" t="str">
        <f>IF(SP_NORTE!L349="","*",SP_NORTE!L349)</f>
        <v>-</v>
      </c>
      <c r="L327" s="138" t="str">
        <f>IF(SP_NORTE!M349="","*",SP_NORTE!M349)</f>
        <v>-</v>
      </c>
      <c r="M327" s="139" t="str">
        <f>IF(SP_NORTE!I349="","*",SP_NORTE!I349)</f>
        <v>*</v>
      </c>
      <c r="N327" s="144" t="str">
        <f>IF(SP_NORTE!J349="","*",SP_NORTE!J349)</f>
        <v>*</v>
      </c>
      <c r="O327" s="144" t="str">
        <f>IF(SP_NORTE!K349="","*",SP_NORTE!K349)</f>
        <v>*</v>
      </c>
      <c r="P327" s="143" t="str">
        <f>IF(SP_NORTE!N349="","*",SP_NORTE!N349)</f>
        <v>*</v>
      </c>
      <c r="Q327" s="143" t="str">
        <f>IF(SP_NORTE!O349="","*",SP_NORTE!O349)</f>
        <v>*</v>
      </c>
      <c r="R327" s="145" t="str">
        <f>IF(SP_NORTE!P349="","*",CONCATENATE(SP_NORTE!P349," ",SP_NORTE!Q349))</f>
        <v>*</v>
      </c>
      <c r="S327" s="145" t="str">
        <f>IF(SP_NORTE!U349="","*",SP_NORTE!U349)</f>
        <v>*</v>
      </c>
      <c r="T327" s="145" t="str">
        <f>IF(SP_NORTE!V349="","*",SP_NORTE!V349)</f>
        <v>*</v>
      </c>
      <c r="U327" s="136" t="str">
        <f ca="1">_xlfn.XLOOKUP(G327&amp;$U$2,BS_CONTROLE[CHAVE],BS_CONTROLE[Quantidade_11],"-")</f>
        <v>-</v>
      </c>
      <c r="V327" s="136" t="str">
        <f ca="1">_xlfn.XLOOKUP(G327&amp;$V$2,BS_CONTROLE[CHAVE],BS_CONTROLE[Quantidade_11],"-")</f>
        <v>-</v>
      </c>
      <c r="W327" s="136" t="str">
        <f ca="1">_xlfn.XLOOKUP(G327&amp;$W$2,BS_CONTROLE[CHAVE],BS_CONTROLE[Quantidade_11],"-")</f>
        <v>-</v>
      </c>
    </row>
    <row r="328" spans="1:23" hidden="1">
      <c r="A328" s="146" t="str">
        <f>IF(SP_NORTE!X350="","*",SP_NORTE!X350)</f>
        <v>*</v>
      </c>
      <c r="B328" s="146" t="str">
        <f>IF(SP_NORTE!W350="","*",SP_NORTE!W350)</f>
        <v>*</v>
      </c>
      <c r="C328" s="146" t="str">
        <f>IF(SP_NORTE!Y350="","*",SP_NORTE!Y350)</f>
        <v>*</v>
      </c>
      <c r="D328" s="138" t="str">
        <f>IF(SP_NORTE!R350="","*",SP_NORTE!R350)</f>
        <v>-</v>
      </c>
      <c r="E328" s="138" t="str">
        <f>IF(SP_NORTE!S350="","*",SP_NORTE!S350)</f>
        <v>-</v>
      </c>
      <c r="F328" s="145" t="str">
        <f>IF(SP_NORTE!B350="","*",SP_NORTE!B350)</f>
        <v>*</v>
      </c>
      <c r="G328" s="145" t="str">
        <f>IF(SP_NORTE!D350="","*",SP_NORTE!D350)</f>
        <v>*</v>
      </c>
      <c r="H328" s="145" t="str">
        <f>IF(SP_NORTE!E350="","*",SP_NORTE!E350)</f>
        <v>*</v>
      </c>
      <c r="I328" s="145" t="str">
        <f>IF(SP_NORTE!G350="","*",SP_NORTE!G350)</f>
        <v>*</v>
      </c>
      <c r="J328" s="145" t="str">
        <f>IF(SP_NORTE!H350="","*",SP_NORTE!H350)</f>
        <v>*</v>
      </c>
      <c r="K328" s="138" t="str">
        <f>IF(SP_NORTE!L350="","*",SP_NORTE!L350)</f>
        <v>-</v>
      </c>
      <c r="L328" s="138" t="str">
        <f>IF(SP_NORTE!M350="","*",SP_NORTE!M350)</f>
        <v>-</v>
      </c>
      <c r="M328" s="139" t="str">
        <f>IF(SP_NORTE!I350="","*",SP_NORTE!I350)</f>
        <v>*</v>
      </c>
      <c r="N328" s="144" t="str">
        <f>IF(SP_NORTE!J350="","*",SP_NORTE!J350)</f>
        <v>*</v>
      </c>
      <c r="O328" s="144" t="str">
        <f>IF(SP_NORTE!K350="","*",SP_NORTE!K350)</f>
        <v>*</v>
      </c>
      <c r="P328" s="143" t="str">
        <f>IF(SP_NORTE!N350="","*",SP_NORTE!N350)</f>
        <v>*</v>
      </c>
      <c r="Q328" s="143" t="str">
        <f>IF(SP_NORTE!O350="","*",SP_NORTE!O350)</f>
        <v>*</v>
      </c>
      <c r="R328" s="145" t="str">
        <f>IF(SP_NORTE!P350="","*",CONCATENATE(SP_NORTE!P350," ",SP_NORTE!Q350))</f>
        <v>*</v>
      </c>
      <c r="S328" s="145" t="str">
        <f>IF(SP_NORTE!U350="","*",SP_NORTE!U350)</f>
        <v>*</v>
      </c>
      <c r="T328" s="145" t="str">
        <f>IF(SP_NORTE!V350="","*",SP_NORTE!V350)</f>
        <v>*</v>
      </c>
      <c r="U328" s="136" t="str">
        <f ca="1">_xlfn.XLOOKUP(G328&amp;$U$2,BS_CONTROLE[CHAVE],BS_CONTROLE[Quantidade_11],"-")</f>
        <v>-</v>
      </c>
      <c r="V328" s="136" t="str">
        <f ca="1">_xlfn.XLOOKUP(G328&amp;$V$2,BS_CONTROLE[CHAVE],BS_CONTROLE[Quantidade_11],"-")</f>
        <v>-</v>
      </c>
      <c r="W328" s="136" t="str">
        <f ca="1">_xlfn.XLOOKUP(G328&amp;$W$2,BS_CONTROLE[CHAVE],BS_CONTROLE[Quantidade_11],"-")</f>
        <v>-</v>
      </c>
    </row>
    <row r="329" spans="1:23" hidden="1">
      <c r="A329" s="146" t="str">
        <f>IF(SP_NORTE!X351="","*",SP_NORTE!X351)</f>
        <v>*</v>
      </c>
      <c r="B329" s="146" t="str">
        <f>IF(SP_NORTE!W351="","*",SP_NORTE!W351)</f>
        <v>*</v>
      </c>
      <c r="C329" s="146" t="str">
        <f>IF(SP_NORTE!Y351="","*",SP_NORTE!Y351)</f>
        <v>*</v>
      </c>
      <c r="D329" s="138" t="str">
        <f>IF(SP_NORTE!R351="","*",SP_NORTE!R351)</f>
        <v>-</v>
      </c>
      <c r="E329" s="138" t="str">
        <f>IF(SP_NORTE!S351="","*",SP_NORTE!S351)</f>
        <v>-</v>
      </c>
      <c r="F329" s="145" t="str">
        <f>IF(SP_NORTE!B351="","*",SP_NORTE!B351)</f>
        <v>*</v>
      </c>
      <c r="G329" s="145" t="str">
        <f>IF(SP_NORTE!D351="","*",SP_NORTE!D351)</f>
        <v>*</v>
      </c>
      <c r="H329" s="145" t="str">
        <f>IF(SP_NORTE!E351="","*",SP_NORTE!E351)</f>
        <v>*</v>
      </c>
      <c r="I329" s="145" t="str">
        <f>IF(SP_NORTE!G351="","*",SP_NORTE!G351)</f>
        <v>*</v>
      </c>
      <c r="J329" s="145" t="str">
        <f>IF(SP_NORTE!H351="","*",SP_NORTE!H351)</f>
        <v>*</v>
      </c>
      <c r="K329" s="138" t="str">
        <f>IF(SP_NORTE!L351="","*",SP_NORTE!L351)</f>
        <v>-</v>
      </c>
      <c r="L329" s="138" t="str">
        <f>IF(SP_NORTE!M351="","*",SP_NORTE!M351)</f>
        <v>-</v>
      </c>
      <c r="M329" s="139" t="str">
        <f>IF(SP_NORTE!I351="","*",SP_NORTE!I351)</f>
        <v>*</v>
      </c>
      <c r="N329" s="144" t="str">
        <f>IF(SP_NORTE!J351="","*",SP_NORTE!J351)</f>
        <v>*</v>
      </c>
      <c r="O329" s="144" t="str">
        <f>IF(SP_NORTE!K351="","*",SP_NORTE!K351)</f>
        <v>*</v>
      </c>
      <c r="P329" s="143" t="str">
        <f>IF(SP_NORTE!N351="","*",SP_NORTE!N351)</f>
        <v>*</v>
      </c>
      <c r="Q329" s="143" t="str">
        <f>IF(SP_NORTE!O351="","*",SP_NORTE!O351)</f>
        <v>*</v>
      </c>
      <c r="R329" s="145" t="str">
        <f>IF(SP_NORTE!P351="","*",CONCATENATE(SP_NORTE!P351," ",SP_NORTE!Q351))</f>
        <v>*</v>
      </c>
      <c r="S329" s="145" t="str">
        <f>IF(SP_NORTE!U351="","*",SP_NORTE!U351)</f>
        <v>*</v>
      </c>
      <c r="T329" s="145" t="str">
        <f>IF(SP_NORTE!V351="","*",SP_NORTE!V351)</f>
        <v>*</v>
      </c>
      <c r="U329" s="136" t="str">
        <f ca="1">_xlfn.XLOOKUP(G329&amp;$U$2,BS_CONTROLE[CHAVE],BS_CONTROLE[Quantidade_11],"-")</f>
        <v>-</v>
      </c>
      <c r="V329" s="136" t="str">
        <f ca="1">_xlfn.XLOOKUP(G329&amp;$V$2,BS_CONTROLE[CHAVE],BS_CONTROLE[Quantidade_11],"-")</f>
        <v>-</v>
      </c>
      <c r="W329" s="136" t="str">
        <f ca="1">_xlfn.XLOOKUP(G329&amp;$W$2,BS_CONTROLE[CHAVE],BS_CONTROLE[Quantidade_11],"-")</f>
        <v>-</v>
      </c>
    </row>
    <row r="330" spans="1:23" hidden="1">
      <c r="A330" s="146" t="str">
        <f>IF(SP_NORTE!X352="","*",SP_NORTE!X352)</f>
        <v>*</v>
      </c>
      <c r="B330" s="146" t="str">
        <f>IF(SP_NORTE!W352="","*",SP_NORTE!W352)</f>
        <v>*</v>
      </c>
      <c r="C330" s="146" t="str">
        <f>IF(SP_NORTE!Y352="","*",SP_NORTE!Y352)</f>
        <v>*</v>
      </c>
      <c r="D330" s="138" t="str">
        <f>IF(SP_NORTE!R352="","*",SP_NORTE!R352)</f>
        <v>-</v>
      </c>
      <c r="E330" s="138" t="str">
        <f>IF(SP_NORTE!S352="","*",SP_NORTE!S352)</f>
        <v>-</v>
      </c>
      <c r="F330" s="145" t="str">
        <f>IF(SP_NORTE!B352="","*",SP_NORTE!B352)</f>
        <v>*</v>
      </c>
      <c r="G330" s="145" t="str">
        <f>IF(SP_NORTE!D352="","*",SP_NORTE!D352)</f>
        <v>*</v>
      </c>
      <c r="H330" s="145" t="str">
        <f>IF(SP_NORTE!E352="","*",SP_NORTE!E352)</f>
        <v>*</v>
      </c>
      <c r="I330" s="145" t="str">
        <f>IF(SP_NORTE!G352="","*",SP_NORTE!G352)</f>
        <v>*</v>
      </c>
      <c r="J330" s="145" t="str">
        <f>IF(SP_NORTE!H352="","*",SP_NORTE!H352)</f>
        <v>*</v>
      </c>
      <c r="K330" s="138" t="str">
        <f>IF(SP_NORTE!L352="","*",SP_NORTE!L352)</f>
        <v>-</v>
      </c>
      <c r="L330" s="138" t="str">
        <f>IF(SP_NORTE!M352="","*",SP_NORTE!M352)</f>
        <v>-</v>
      </c>
      <c r="M330" s="139" t="str">
        <f>IF(SP_NORTE!I352="","*",SP_NORTE!I352)</f>
        <v>*</v>
      </c>
      <c r="N330" s="144" t="str">
        <f>IF(SP_NORTE!J352="","*",SP_NORTE!J352)</f>
        <v>*</v>
      </c>
      <c r="O330" s="144" t="str">
        <f>IF(SP_NORTE!K352="","*",SP_NORTE!K352)</f>
        <v>*</v>
      </c>
      <c r="P330" s="143" t="str">
        <f>IF(SP_NORTE!N352="","*",SP_NORTE!N352)</f>
        <v>*</v>
      </c>
      <c r="Q330" s="143" t="str">
        <f>IF(SP_NORTE!O352="","*",SP_NORTE!O352)</f>
        <v>*</v>
      </c>
      <c r="R330" s="145" t="str">
        <f>IF(SP_NORTE!P352="","*",CONCATENATE(SP_NORTE!P352," ",SP_NORTE!Q352))</f>
        <v>*</v>
      </c>
      <c r="S330" s="145" t="str">
        <f>IF(SP_NORTE!U352="","*",SP_NORTE!U352)</f>
        <v>*</v>
      </c>
      <c r="T330" s="145" t="str">
        <f>IF(SP_NORTE!V352="","*",SP_NORTE!V352)</f>
        <v>*</v>
      </c>
      <c r="U330" s="136" t="str">
        <f ca="1">_xlfn.XLOOKUP(G330&amp;$U$2,BS_CONTROLE[CHAVE],BS_CONTROLE[Quantidade_11],"-")</f>
        <v>-</v>
      </c>
      <c r="V330" s="136" t="str">
        <f ca="1">_xlfn.XLOOKUP(G330&amp;$V$2,BS_CONTROLE[CHAVE],BS_CONTROLE[Quantidade_11],"-")</f>
        <v>-</v>
      </c>
      <c r="W330" s="136" t="str">
        <f ca="1">_xlfn.XLOOKUP(G330&amp;$W$2,BS_CONTROLE[CHAVE],BS_CONTROLE[Quantidade_11],"-")</f>
        <v>-</v>
      </c>
    </row>
    <row r="331" spans="1:23" hidden="1">
      <c r="A331" s="146" t="str">
        <f>IF(SP_NORTE!X353="","*",SP_NORTE!X353)</f>
        <v>*</v>
      </c>
      <c r="B331" s="146" t="str">
        <f>IF(SP_NORTE!W353="","*",SP_NORTE!W353)</f>
        <v>*</v>
      </c>
      <c r="C331" s="146" t="str">
        <f>IF(SP_NORTE!Y353="","*",SP_NORTE!Y353)</f>
        <v>*</v>
      </c>
      <c r="D331" s="138" t="str">
        <f>IF(SP_NORTE!R353="","*",SP_NORTE!R353)</f>
        <v>-</v>
      </c>
      <c r="E331" s="138" t="str">
        <f>IF(SP_NORTE!S353="","*",SP_NORTE!S353)</f>
        <v>-</v>
      </c>
      <c r="F331" s="145" t="str">
        <f>IF(SP_NORTE!B353="","*",SP_NORTE!B353)</f>
        <v>*</v>
      </c>
      <c r="G331" s="145" t="str">
        <f>IF(SP_NORTE!D353="","*",SP_NORTE!D353)</f>
        <v>*</v>
      </c>
      <c r="H331" s="145" t="str">
        <f>IF(SP_NORTE!E353="","*",SP_NORTE!E353)</f>
        <v>*</v>
      </c>
      <c r="I331" s="145" t="str">
        <f>IF(SP_NORTE!G353="","*",SP_NORTE!G353)</f>
        <v>*</v>
      </c>
      <c r="J331" s="145" t="str">
        <f>IF(SP_NORTE!H353="","*",SP_NORTE!H353)</f>
        <v>*</v>
      </c>
      <c r="K331" s="138" t="str">
        <f>IF(SP_NORTE!L353="","*",SP_NORTE!L353)</f>
        <v>-</v>
      </c>
      <c r="L331" s="138" t="str">
        <f>IF(SP_NORTE!M353="","*",SP_NORTE!M353)</f>
        <v>-</v>
      </c>
      <c r="M331" s="139" t="str">
        <f>IF(SP_NORTE!I353="","*",SP_NORTE!I353)</f>
        <v>*</v>
      </c>
      <c r="N331" s="144" t="str">
        <f>IF(SP_NORTE!J353="","*",SP_NORTE!J353)</f>
        <v>*</v>
      </c>
      <c r="O331" s="144" t="str">
        <f>IF(SP_NORTE!K353="","*",SP_NORTE!K353)</f>
        <v>*</v>
      </c>
      <c r="P331" s="143" t="str">
        <f>IF(SP_NORTE!N353="","*",SP_NORTE!N353)</f>
        <v>*</v>
      </c>
      <c r="Q331" s="143" t="str">
        <f>IF(SP_NORTE!O353="","*",SP_NORTE!O353)</f>
        <v>*</v>
      </c>
      <c r="R331" s="145" t="str">
        <f>IF(SP_NORTE!P353="","*",CONCATENATE(SP_NORTE!P353," ",SP_NORTE!Q353))</f>
        <v>*</v>
      </c>
      <c r="S331" s="145" t="str">
        <f>IF(SP_NORTE!U353="","*",SP_NORTE!U353)</f>
        <v>*</v>
      </c>
      <c r="T331" s="145" t="str">
        <f>IF(SP_NORTE!V353="","*",SP_NORTE!V353)</f>
        <v>*</v>
      </c>
      <c r="U331" s="136" t="str">
        <f ca="1">_xlfn.XLOOKUP(G331&amp;$U$2,BS_CONTROLE[CHAVE],BS_CONTROLE[Quantidade_11],"-")</f>
        <v>-</v>
      </c>
      <c r="V331" s="136" t="str">
        <f ca="1">_xlfn.XLOOKUP(G331&amp;$V$2,BS_CONTROLE[CHAVE],BS_CONTROLE[Quantidade_11],"-")</f>
        <v>-</v>
      </c>
      <c r="W331" s="136" t="str">
        <f ca="1">_xlfn.XLOOKUP(G331&amp;$W$2,BS_CONTROLE[CHAVE],BS_CONTROLE[Quantidade_11],"-")</f>
        <v>-</v>
      </c>
    </row>
    <row r="332" spans="1:23" hidden="1">
      <c r="A332" s="146" t="str">
        <f>IF(SP_NORTE!X354="","*",SP_NORTE!X354)</f>
        <v>*</v>
      </c>
      <c r="B332" s="146" t="str">
        <f>IF(SP_NORTE!W354="","*",SP_NORTE!W354)</f>
        <v>*</v>
      </c>
      <c r="C332" s="146" t="str">
        <f>IF(SP_NORTE!Y354="","*",SP_NORTE!Y354)</f>
        <v>*</v>
      </c>
      <c r="D332" s="138" t="str">
        <f>IF(SP_NORTE!R354="","*",SP_NORTE!R354)</f>
        <v>-</v>
      </c>
      <c r="E332" s="138" t="str">
        <f>IF(SP_NORTE!S354="","*",SP_NORTE!S354)</f>
        <v>-</v>
      </c>
      <c r="F332" s="145" t="str">
        <f>IF(SP_NORTE!B354="","*",SP_NORTE!B354)</f>
        <v>*</v>
      </c>
      <c r="G332" s="145" t="str">
        <f>IF(SP_NORTE!D354="","*",SP_NORTE!D354)</f>
        <v>*</v>
      </c>
      <c r="H332" s="145" t="str">
        <f>IF(SP_NORTE!E354="","*",SP_NORTE!E354)</f>
        <v>*</v>
      </c>
      <c r="I332" s="145" t="str">
        <f>IF(SP_NORTE!G354="","*",SP_NORTE!G354)</f>
        <v>*</v>
      </c>
      <c r="J332" s="145" t="str">
        <f>IF(SP_NORTE!H354="","*",SP_NORTE!H354)</f>
        <v>*</v>
      </c>
      <c r="K332" s="138" t="str">
        <f>IF(SP_NORTE!L354="","*",SP_NORTE!L354)</f>
        <v>-</v>
      </c>
      <c r="L332" s="138" t="str">
        <f>IF(SP_NORTE!M354="","*",SP_NORTE!M354)</f>
        <v>-</v>
      </c>
      <c r="M332" s="139" t="str">
        <f>IF(SP_NORTE!I354="","*",SP_NORTE!I354)</f>
        <v>*</v>
      </c>
      <c r="N332" s="144" t="str">
        <f>IF(SP_NORTE!J354="","*",SP_NORTE!J354)</f>
        <v>*</v>
      </c>
      <c r="O332" s="144" t="str">
        <f>IF(SP_NORTE!K354="","*",SP_NORTE!K354)</f>
        <v>*</v>
      </c>
      <c r="P332" s="143" t="str">
        <f>IF(SP_NORTE!N354="","*",SP_NORTE!N354)</f>
        <v>*</v>
      </c>
      <c r="Q332" s="143" t="str">
        <f>IF(SP_NORTE!O354="","*",SP_NORTE!O354)</f>
        <v>*</v>
      </c>
      <c r="R332" s="145" t="str">
        <f>IF(SP_NORTE!P354="","*",CONCATENATE(SP_NORTE!P354," ",SP_NORTE!Q354))</f>
        <v>*</v>
      </c>
      <c r="S332" s="145" t="str">
        <f>IF(SP_NORTE!U354="","*",SP_NORTE!U354)</f>
        <v>*</v>
      </c>
      <c r="T332" s="145" t="str">
        <f>IF(SP_NORTE!V354="","*",SP_NORTE!V354)</f>
        <v>*</v>
      </c>
      <c r="U332" s="136" t="str">
        <f ca="1">_xlfn.XLOOKUP(G332&amp;$U$2,BS_CONTROLE[CHAVE],BS_CONTROLE[Quantidade_11],"-")</f>
        <v>-</v>
      </c>
      <c r="V332" s="136" t="str">
        <f ca="1">_xlfn.XLOOKUP(G332&amp;$V$2,BS_CONTROLE[CHAVE],BS_CONTROLE[Quantidade_11],"-")</f>
        <v>-</v>
      </c>
      <c r="W332" s="136" t="str">
        <f ca="1">_xlfn.XLOOKUP(G332&amp;$W$2,BS_CONTROLE[CHAVE],BS_CONTROLE[Quantidade_11],"-")</f>
        <v>-</v>
      </c>
    </row>
    <row r="333" spans="1:23" hidden="1">
      <c r="A333" s="146" t="str">
        <f>IF(SP_NORTE!X355="","*",SP_NORTE!X355)</f>
        <v>*</v>
      </c>
      <c r="B333" s="146" t="str">
        <f>IF(SP_NORTE!W355="","*",SP_NORTE!W355)</f>
        <v>*</v>
      </c>
      <c r="C333" s="146" t="str">
        <f>IF(SP_NORTE!Y355="","*",SP_NORTE!Y355)</f>
        <v>*</v>
      </c>
      <c r="D333" s="138" t="str">
        <f>IF(SP_NORTE!R355="","*",SP_NORTE!R355)</f>
        <v>-</v>
      </c>
      <c r="E333" s="138" t="str">
        <f>IF(SP_NORTE!S355="","*",SP_NORTE!S355)</f>
        <v>-</v>
      </c>
      <c r="F333" s="145" t="str">
        <f>IF(SP_NORTE!B355="","*",SP_NORTE!B355)</f>
        <v>*</v>
      </c>
      <c r="G333" s="145" t="str">
        <f>IF(SP_NORTE!D355="","*",SP_NORTE!D355)</f>
        <v>*</v>
      </c>
      <c r="H333" s="145" t="str">
        <f>IF(SP_NORTE!E355="","*",SP_NORTE!E355)</f>
        <v>*</v>
      </c>
      <c r="I333" s="145" t="str">
        <f>IF(SP_NORTE!G355="","*",SP_NORTE!G355)</f>
        <v>*</v>
      </c>
      <c r="J333" s="145" t="str">
        <f>IF(SP_NORTE!H355="","*",SP_NORTE!H355)</f>
        <v>*</v>
      </c>
      <c r="K333" s="138" t="str">
        <f>IF(SP_NORTE!L355="","*",SP_NORTE!L355)</f>
        <v>-</v>
      </c>
      <c r="L333" s="138" t="str">
        <f>IF(SP_NORTE!M355="","*",SP_NORTE!M355)</f>
        <v>-</v>
      </c>
      <c r="M333" s="139" t="str">
        <f>IF(SP_NORTE!I355="","*",SP_NORTE!I355)</f>
        <v>*</v>
      </c>
      <c r="N333" s="144" t="str">
        <f>IF(SP_NORTE!J355="","*",SP_NORTE!J355)</f>
        <v>*</v>
      </c>
      <c r="O333" s="144" t="str">
        <f>IF(SP_NORTE!K355="","*",SP_NORTE!K355)</f>
        <v>*</v>
      </c>
      <c r="P333" s="143" t="str">
        <f>IF(SP_NORTE!N355="","*",SP_NORTE!N355)</f>
        <v>*</v>
      </c>
      <c r="Q333" s="143" t="str">
        <f>IF(SP_NORTE!O355="","*",SP_NORTE!O355)</f>
        <v>*</v>
      </c>
      <c r="R333" s="145" t="str">
        <f>IF(SP_NORTE!P355="","*",CONCATENATE(SP_NORTE!P355," ",SP_NORTE!Q355))</f>
        <v>*</v>
      </c>
      <c r="S333" s="145" t="str">
        <f>IF(SP_NORTE!U355="","*",SP_NORTE!U355)</f>
        <v>*</v>
      </c>
      <c r="T333" s="145" t="str">
        <f>IF(SP_NORTE!V355="","*",SP_NORTE!V355)</f>
        <v>*</v>
      </c>
      <c r="U333" s="136" t="str">
        <f ca="1">_xlfn.XLOOKUP(G333&amp;$U$2,BS_CONTROLE[CHAVE],BS_CONTROLE[Quantidade_11],"-")</f>
        <v>-</v>
      </c>
      <c r="V333" s="136" t="str">
        <f ca="1">_xlfn.XLOOKUP(G333&amp;$V$2,BS_CONTROLE[CHAVE],BS_CONTROLE[Quantidade_11],"-")</f>
        <v>-</v>
      </c>
      <c r="W333" s="136" t="str">
        <f ca="1">_xlfn.XLOOKUP(G333&amp;$W$2,BS_CONTROLE[CHAVE],BS_CONTROLE[Quantidade_11],"-")</f>
        <v>-</v>
      </c>
    </row>
    <row r="334" spans="1:23" hidden="1">
      <c r="A334" s="146" t="str">
        <f>IF(SP_NORTE!X356="","*",SP_NORTE!X356)</f>
        <v>*</v>
      </c>
      <c r="B334" s="146" t="str">
        <f>IF(SP_NORTE!W356="","*",SP_NORTE!W356)</f>
        <v>*</v>
      </c>
      <c r="C334" s="146" t="str">
        <f>IF(SP_NORTE!Y356="","*",SP_NORTE!Y356)</f>
        <v>*</v>
      </c>
      <c r="D334" s="138" t="str">
        <f>IF(SP_NORTE!R356="","*",SP_NORTE!R356)</f>
        <v>-</v>
      </c>
      <c r="E334" s="138" t="str">
        <f>IF(SP_NORTE!S356="","*",SP_NORTE!S356)</f>
        <v>-</v>
      </c>
      <c r="F334" s="145" t="str">
        <f>IF(SP_NORTE!B356="","*",SP_NORTE!B356)</f>
        <v>*</v>
      </c>
      <c r="G334" s="145" t="str">
        <f>IF(SP_NORTE!D356="","*",SP_NORTE!D356)</f>
        <v>*</v>
      </c>
      <c r="H334" s="145" t="str">
        <f>IF(SP_NORTE!E356="","*",SP_NORTE!E356)</f>
        <v>*</v>
      </c>
      <c r="I334" s="145" t="str">
        <f>IF(SP_NORTE!G356="","*",SP_NORTE!G356)</f>
        <v>*</v>
      </c>
      <c r="J334" s="145" t="str">
        <f>IF(SP_NORTE!H356="","*",SP_NORTE!H356)</f>
        <v>*</v>
      </c>
      <c r="K334" s="138" t="str">
        <f>IF(SP_NORTE!L356="","*",SP_NORTE!L356)</f>
        <v>-</v>
      </c>
      <c r="L334" s="138" t="str">
        <f>IF(SP_NORTE!M356="","*",SP_NORTE!M356)</f>
        <v>-</v>
      </c>
      <c r="M334" s="139" t="str">
        <f>IF(SP_NORTE!I356="","*",SP_NORTE!I356)</f>
        <v>*</v>
      </c>
      <c r="N334" s="144" t="str">
        <f>IF(SP_NORTE!J356="","*",SP_NORTE!J356)</f>
        <v>*</v>
      </c>
      <c r="O334" s="144" t="str">
        <f>IF(SP_NORTE!K356="","*",SP_NORTE!K356)</f>
        <v>*</v>
      </c>
      <c r="P334" s="143" t="str">
        <f>IF(SP_NORTE!N356="","*",SP_NORTE!N356)</f>
        <v>*</v>
      </c>
      <c r="Q334" s="143" t="str">
        <f>IF(SP_NORTE!O356="","*",SP_NORTE!O356)</f>
        <v>*</v>
      </c>
      <c r="R334" s="145" t="str">
        <f>IF(SP_NORTE!P356="","*",CONCATENATE(SP_NORTE!P356," ",SP_NORTE!Q356))</f>
        <v>*</v>
      </c>
      <c r="S334" s="145" t="str">
        <f>IF(SP_NORTE!U356="","*",SP_NORTE!U356)</f>
        <v>*</v>
      </c>
      <c r="T334" s="145" t="str">
        <f>IF(SP_NORTE!V356="","*",SP_NORTE!V356)</f>
        <v>*</v>
      </c>
      <c r="U334" s="136" t="str">
        <f ca="1">_xlfn.XLOOKUP(G334&amp;$U$2,BS_CONTROLE[CHAVE],BS_CONTROLE[Quantidade_11],"-")</f>
        <v>-</v>
      </c>
      <c r="V334" s="136" t="str">
        <f ca="1">_xlfn.XLOOKUP(G334&amp;$V$2,BS_CONTROLE[CHAVE],BS_CONTROLE[Quantidade_11],"-")</f>
        <v>-</v>
      </c>
      <c r="W334" s="136" t="str">
        <f ca="1">_xlfn.XLOOKUP(G334&amp;$W$2,BS_CONTROLE[CHAVE],BS_CONTROLE[Quantidade_11],"-")</f>
        <v>-</v>
      </c>
    </row>
    <row r="335" spans="1:23" hidden="1">
      <c r="A335" s="146" t="str">
        <f>IF(SP_NORTE!X357="","*",SP_NORTE!X357)</f>
        <v>*</v>
      </c>
      <c r="B335" s="146" t="str">
        <f>IF(SP_NORTE!W357="","*",SP_NORTE!W357)</f>
        <v>*</v>
      </c>
      <c r="C335" s="146" t="str">
        <f>IF(SP_NORTE!Y357="","*",SP_NORTE!Y357)</f>
        <v>*</v>
      </c>
      <c r="D335" s="138" t="str">
        <f>IF(SP_NORTE!R357="","*",SP_NORTE!R357)</f>
        <v>-</v>
      </c>
      <c r="E335" s="138" t="str">
        <f>IF(SP_NORTE!S357="","*",SP_NORTE!S357)</f>
        <v>-</v>
      </c>
      <c r="F335" s="145" t="str">
        <f>IF(SP_NORTE!B357="","*",SP_NORTE!B357)</f>
        <v>*</v>
      </c>
      <c r="G335" s="145" t="str">
        <f>IF(SP_NORTE!D357="","*",SP_NORTE!D357)</f>
        <v>*</v>
      </c>
      <c r="H335" s="145" t="str">
        <f>IF(SP_NORTE!E357="","*",SP_NORTE!E357)</f>
        <v>*</v>
      </c>
      <c r="I335" s="145" t="str">
        <f>IF(SP_NORTE!G357="","*",SP_NORTE!G357)</f>
        <v>*</v>
      </c>
      <c r="J335" s="145" t="str">
        <f>IF(SP_NORTE!H357="","*",SP_NORTE!H357)</f>
        <v>*</v>
      </c>
      <c r="K335" s="138" t="str">
        <f>IF(SP_NORTE!L357="","*",SP_NORTE!L357)</f>
        <v>-</v>
      </c>
      <c r="L335" s="138" t="str">
        <f>IF(SP_NORTE!M357="","*",SP_NORTE!M357)</f>
        <v>-</v>
      </c>
      <c r="M335" s="139" t="str">
        <f>IF(SP_NORTE!I357="","*",SP_NORTE!I357)</f>
        <v>*</v>
      </c>
      <c r="N335" s="144" t="str">
        <f>IF(SP_NORTE!J357="","*",SP_NORTE!J357)</f>
        <v>*</v>
      </c>
      <c r="O335" s="144" t="str">
        <f>IF(SP_NORTE!K357="","*",SP_NORTE!K357)</f>
        <v>*</v>
      </c>
      <c r="P335" s="143" t="str">
        <f>IF(SP_NORTE!N357="","*",SP_NORTE!N357)</f>
        <v>*</v>
      </c>
      <c r="Q335" s="143" t="str">
        <f>IF(SP_NORTE!O357="","*",SP_NORTE!O357)</f>
        <v>*</v>
      </c>
      <c r="R335" s="145" t="str">
        <f>IF(SP_NORTE!P357="","*",CONCATENATE(SP_NORTE!P357," ",SP_NORTE!Q357))</f>
        <v>*</v>
      </c>
      <c r="S335" s="145" t="str">
        <f>IF(SP_NORTE!U357="","*",SP_NORTE!U357)</f>
        <v>*</v>
      </c>
      <c r="T335" s="145" t="str">
        <f>IF(SP_NORTE!V357="","*",SP_NORTE!V357)</f>
        <v>*</v>
      </c>
      <c r="U335" s="136" t="str">
        <f ca="1">_xlfn.XLOOKUP(G335&amp;$U$2,BS_CONTROLE[CHAVE],BS_CONTROLE[Quantidade_11],"-")</f>
        <v>-</v>
      </c>
      <c r="V335" s="136" t="str">
        <f ca="1">_xlfn.XLOOKUP(G335&amp;$V$2,BS_CONTROLE[CHAVE],BS_CONTROLE[Quantidade_11],"-")</f>
        <v>-</v>
      </c>
      <c r="W335" s="136" t="str">
        <f ca="1">_xlfn.XLOOKUP(G335&amp;$W$2,BS_CONTROLE[CHAVE],BS_CONTROLE[Quantidade_11],"-")</f>
        <v>-</v>
      </c>
    </row>
    <row r="336" spans="1:23" hidden="1">
      <c r="A336" s="146" t="str">
        <f>IF(SP_NORTE!X358="","*",SP_NORTE!X358)</f>
        <v>*</v>
      </c>
      <c r="B336" s="146" t="str">
        <f>IF(SP_NORTE!W358="","*",SP_NORTE!W358)</f>
        <v>*</v>
      </c>
      <c r="C336" s="146" t="str">
        <f>IF(SP_NORTE!Y358="","*",SP_NORTE!Y358)</f>
        <v>*</v>
      </c>
      <c r="D336" s="138" t="str">
        <f>IF(SP_NORTE!R358="","*",SP_NORTE!R358)</f>
        <v>-</v>
      </c>
      <c r="E336" s="138" t="str">
        <f>IF(SP_NORTE!S358="","*",SP_NORTE!S358)</f>
        <v>-</v>
      </c>
      <c r="F336" s="145" t="str">
        <f>IF(SP_NORTE!B358="","*",SP_NORTE!B358)</f>
        <v>*</v>
      </c>
      <c r="G336" s="145" t="str">
        <f>IF(SP_NORTE!D358="","*",SP_NORTE!D358)</f>
        <v>*</v>
      </c>
      <c r="H336" s="145" t="str">
        <f>IF(SP_NORTE!E358="","*",SP_NORTE!E358)</f>
        <v>*</v>
      </c>
      <c r="I336" s="145" t="str">
        <f>IF(SP_NORTE!G358="","*",SP_NORTE!G358)</f>
        <v>*</v>
      </c>
      <c r="J336" s="145" t="str">
        <f>IF(SP_NORTE!H358="","*",SP_NORTE!H358)</f>
        <v>*</v>
      </c>
      <c r="K336" s="138" t="str">
        <f>IF(SP_NORTE!L358="","*",SP_NORTE!L358)</f>
        <v>-</v>
      </c>
      <c r="L336" s="138" t="str">
        <f>IF(SP_NORTE!M358="","*",SP_NORTE!M358)</f>
        <v>-</v>
      </c>
      <c r="M336" s="139" t="str">
        <f>IF(SP_NORTE!I358="","*",SP_NORTE!I358)</f>
        <v>*</v>
      </c>
      <c r="N336" s="144" t="str">
        <f>IF(SP_NORTE!J358="","*",SP_NORTE!J358)</f>
        <v>*</v>
      </c>
      <c r="O336" s="144" t="str">
        <f>IF(SP_NORTE!K358="","*",SP_NORTE!K358)</f>
        <v>*</v>
      </c>
      <c r="P336" s="143" t="str">
        <f>IF(SP_NORTE!N358="","*",SP_NORTE!N358)</f>
        <v>*</v>
      </c>
      <c r="Q336" s="143" t="str">
        <f>IF(SP_NORTE!O358="","*",SP_NORTE!O358)</f>
        <v>*</v>
      </c>
      <c r="R336" s="145" t="str">
        <f>IF(SP_NORTE!P358="","*",CONCATENATE(SP_NORTE!P358," ",SP_NORTE!Q358))</f>
        <v>*</v>
      </c>
      <c r="S336" s="145" t="str">
        <f>IF(SP_NORTE!U358="","*",SP_NORTE!U358)</f>
        <v>*</v>
      </c>
      <c r="T336" s="145" t="str">
        <f>IF(SP_NORTE!V358="","*",SP_NORTE!V358)</f>
        <v>*</v>
      </c>
      <c r="U336" s="136" t="str">
        <f ca="1">_xlfn.XLOOKUP(G336&amp;$U$2,BS_CONTROLE[CHAVE],BS_CONTROLE[Quantidade_11],"-")</f>
        <v>-</v>
      </c>
      <c r="V336" s="136" t="str">
        <f ca="1">_xlfn.XLOOKUP(G336&amp;$V$2,BS_CONTROLE[CHAVE],BS_CONTROLE[Quantidade_11],"-")</f>
        <v>-</v>
      </c>
      <c r="W336" s="136" t="str">
        <f ca="1">_xlfn.XLOOKUP(G336&amp;$W$2,BS_CONTROLE[CHAVE],BS_CONTROLE[Quantidade_11],"-")</f>
        <v>-</v>
      </c>
    </row>
    <row r="337" spans="1:23" hidden="1">
      <c r="A337" s="146" t="str">
        <f>IF(SP_NORTE!X359="","*",SP_NORTE!X359)</f>
        <v>*</v>
      </c>
      <c r="B337" s="146" t="str">
        <f>IF(SP_NORTE!W359="","*",SP_NORTE!W359)</f>
        <v>*</v>
      </c>
      <c r="C337" s="146" t="str">
        <f>IF(SP_NORTE!Y359="","*",SP_NORTE!Y359)</f>
        <v>*</v>
      </c>
      <c r="D337" s="138" t="str">
        <f>IF(SP_NORTE!R359="","*",SP_NORTE!R359)</f>
        <v>-</v>
      </c>
      <c r="E337" s="138" t="str">
        <f>IF(SP_NORTE!S359="","*",SP_NORTE!S359)</f>
        <v>-</v>
      </c>
      <c r="F337" s="145" t="str">
        <f>IF(SP_NORTE!B359="","*",SP_NORTE!B359)</f>
        <v>*</v>
      </c>
      <c r="G337" s="145" t="str">
        <f>IF(SP_NORTE!D359="","*",SP_NORTE!D359)</f>
        <v>*</v>
      </c>
      <c r="H337" s="145" t="str">
        <f>IF(SP_NORTE!E359="","*",SP_NORTE!E359)</f>
        <v>*</v>
      </c>
      <c r="I337" s="145" t="str">
        <f>IF(SP_NORTE!G359="","*",SP_NORTE!G359)</f>
        <v>*</v>
      </c>
      <c r="J337" s="145" t="str">
        <f>IF(SP_NORTE!H359="","*",SP_NORTE!H359)</f>
        <v>*</v>
      </c>
      <c r="K337" s="138" t="str">
        <f>IF(SP_NORTE!L359="","*",SP_NORTE!L359)</f>
        <v>-</v>
      </c>
      <c r="L337" s="138" t="str">
        <f>IF(SP_NORTE!M359="","*",SP_NORTE!M359)</f>
        <v>-</v>
      </c>
      <c r="M337" s="139" t="str">
        <f>IF(SP_NORTE!I359="","*",SP_NORTE!I359)</f>
        <v>*</v>
      </c>
      <c r="N337" s="144" t="str">
        <f>IF(SP_NORTE!J359="","*",SP_NORTE!J359)</f>
        <v>*</v>
      </c>
      <c r="O337" s="144" t="str">
        <f>IF(SP_NORTE!K359="","*",SP_NORTE!K359)</f>
        <v>*</v>
      </c>
      <c r="P337" s="143" t="str">
        <f>IF(SP_NORTE!N359="","*",SP_NORTE!N359)</f>
        <v>*</v>
      </c>
      <c r="Q337" s="143" t="str">
        <f>IF(SP_NORTE!O359="","*",SP_NORTE!O359)</f>
        <v>*</v>
      </c>
      <c r="R337" s="145" t="str">
        <f>IF(SP_NORTE!P359="","*",CONCATENATE(SP_NORTE!P359," ",SP_NORTE!Q359))</f>
        <v>*</v>
      </c>
      <c r="S337" s="145" t="str">
        <f>IF(SP_NORTE!U359="","*",SP_NORTE!U359)</f>
        <v>*</v>
      </c>
      <c r="T337" s="145" t="str">
        <f>IF(SP_NORTE!V359="","*",SP_NORTE!V359)</f>
        <v>*</v>
      </c>
      <c r="U337" s="136" t="str">
        <f ca="1">_xlfn.XLOOKUP(G337&amp;$U$2,BS_CONTROLE[CHAVE],BS_CONTROLE[Quantidade_11],"-")</f>
        <v>-</v>
      </c>
      <c r="V337" s="136" t="str">
        <f ca="1">_xlfn.XLOOKUP(G337&amp;$V$2,BS_CONTROLE[CHAVE],BS_CONTROLE[Quantidade_11],"-")</f>
        <v>-</v>
      </c>
      <c r="W337" s="136" t="str">
        <f ca="1">_xlfn.XLOOKUP(G337&amp;$W$2,BS_CONTROLE[CHAVE],BS_CONTROLE[Quantidade_11],"-")</f>
        <v>-</v>
      </c>
    </row>
    <row r="338" spans="1:23" hidden="1">
      <c r="A338" s="146" t="str">
        <f>IF(SP_NORTE!X360="","*",SP_NORTE!X360)</f>
        <v>*</v>
      </c>
      <c r="B338" s="146" t="str">
        <f>IF(SP_NORTE!W360="","*",SP_NORTE!W360)</f>
        <v>*</v>
      </c>
      <c r="C338" s="146" t="str">
        <f>IF(SP_NORTE!Y360="","*",SP_NORTE!Y360)</f>
        <v>*</v>
      </c>
      <c r="D338" s="138" t="str">
        <f>IF(SP_NORTE!R360="","*",SP_NORTE!R360)</f>
        <v>-</v>
      </c>
      <c r="E338" s="138" t="str">
        <f>IF(SP_NORTE!S360="","*",SP_NORTE!S360)</f>
        <v>-</v>
      </c>
      <c r="F338" s="145" t="str">
        <f>IF(SP_NORTE!B360="","*",SP_NORTE!B360)</f>
        <v>*</v>
      </c>
      <c r="G338" s="145" t="str">
        <f>IF(SP_NORTE!D360="","*",SP_NORTE!D360)</f>
        <v>*</v>
      </c>
      <c r="H338" s="145" t="str">
        <f>IF(SP_NORTE!E360="","*",SP_NORTE!E360)</f>
        <v>*</v>
      </c>
      <c r="I338" s="145" t="str">
        <f>IF(SP_NORTE!G360="","*",SP_NORTE!G360)</f>
        <v>*</v>
      </c>
      <c r="J338" s="145" t="str">
        <f>IF(SP_NORTE!H360="","*",SP_NORTE!H360)</f>
        <v>*</v>
      </c>
      <c r="K338" s="138" t="str">
        <f>IF(SP_NORTE!L360="","*",SP_NORTE!L360)</f>
        <v>-</v>
      </c>
      <c r="L338" s="138" t="str">
        <f>IF(SP_NORTE!M360="","*",SP_NORTE!M360)</f>
        <v>-</v>
      </c>
      <c r="M338" s="139" t="str">
        <f>IF(SP_NORTE!I360="","*",SP_NORTE!I360)</f>
        <v>*</v>
      </c>
      <c r="N338" s="144" t="str">
        <f>IF(SP_NORTE!J360="","*",SP_NORTE!J360)</f>
        <v>*</v>
      </c>
      <c r="O338" s="144" t="str">
        <f>IF(SP_NORTE!K360="","*",SP_NORTE!K360)</f>
        <v>*</v>
      </c>
      <c r="P338" s="143" t="str">
        <f>IF(SP_NORTE!N360="","*",SP_NORTE!N360)</f>
        <v>*</v>
      </c>
      <c r="Q338" s="143" t="str">
        <f>IF(SP_NORTE!O360="","*",SP_NORTE!O360)</f>
        <v>*</v>
      </c>
      <c r="R338" s="145" t="str">
        <f>IF(SP_NORTE!P360="","*",CONCATENATE(SP_NORTE!P360," ",SP_NORTE!Q360))</f>
        <v>*</v>
      </c>
      <c r="S338" s="145" t="str">
        <f>IF(SP_NORTE!U360="","*",SP_NORTE!U360)</f>
        <v>*</v>
      </c>
      <c r="T338" s="145" t="str">
        <f>IF(SP_NORTE!V360="","*",SP_NORTE!V360)</f>
        <v>*</v>
      </c>
      <c r="U338" s="136" t="str">
        <f ca="1">_xlfn.XLOOKUP(G338&amp;$U$2,BS_CONTROLE[CHAVE],BS_CONTROLE[Quantidade_11],"-")</f>
        <v>-</v>
      </c>
      <c r="V338" s="136" t="str">
        <f ca="1">_xlfn.XLOOKUP(G338&amp;$V$2,BS_CONTROLE[CHAVE],BS_CONTROLE[Quantidade_11],"-")</f>
        <v>-</v>
      </c>
      <c r="W338" s="136" t="str">
        <f ca="1">_xlfn.XLOOKUP(G338&amp;$W$2,BS_CONTROLE[CHAVE],BS_CONTROLE[Quantidade_11],"-")</f>
        <v>-</v>
      </c>
    </row>
    <row r="339" spans="1:23" hidden="1">
      <c r="A339" s="146" t="str">
        <f>IF(SP_NORTE!X361="","*",SP_NORTE!X361)</f>
        <v>*</v>
      </c>
      <c r="B339" s="146" t="str">
        <f>IF(SP_NORTE!W361="","*",SP_NORTE!W361)</f>
        <v>*</v>
      </c>
      <c r="C339" s="146" t="str">
        <f>IF(SP_NORTE!Y361="","*",SP_NORTE!Y361)</f>
        <v>*</v>
      </c>
      <c r="D339" s="138" t="str">
        <f>IF(SP_NORTE!R361="","*",SP_NORTE!R361)</f>
        <v>-</v>
      </c>
      <c r="E339" s="138" t="str">
        <f>IF(SP_NORTE!S361="","*",SP_NORTE!S361)</f>
        <v>-</v>
      </c>
      <c r="F339" s="145" t="str">
        <f>IF(SP_NORTE!B361="","*",SP_NORTE!B361)</f>
        <v>*</v>
      </c>
      <c r="G339" s="145" t="str">
        <f>IF(SP_NORTE!D361="","*",SP_NORTE!D361)</f>
        <v>*</v>
      </c>
      <c r="H339" s="145" t="str">
        <f>IF(SP_NORTE!E361="","*",SP_NORTE!E361)</f>
        <v>*</v>
      </c>
      <c r="I339" s="145" t="str">
        <f>IF(SP_NORTE!G361="","*",SP_NORTE!G361)</f>
        <v>*</v>
      </c>
      <c r="J339" s="145" t="str">
        <f>IF(SP_NORTE!H361="","*",SP_NORTE!H361)</f>
        <v>*</v>
      </c>
      <c r="K339" s="138" t="str">
        <f>IF(SP_NORTE!L361="","*",SP_NORTE!L361)</f>
        <v>-</v>
      </c>
      <c r="L339" s="138" t="str">
        <f>IF(SP_NORTE!M361="","*",SP_NORTE!M361)</f>
        <v>-</v>
      </c>
      <c r="M339" s="139" t="str">
        <f>IF(SP_NORTE!I361="","*",SP_NORTE!I361)</f>
        <v>*</v>
      </c>
      <c r="N339" s="144" t="str">
        <f>IF(SP_NORTE!J361="","*",SP_NORTE!J361)</f>
        <v>*</v>
      </c>
      <c r="O339" s="144" t="str">
        <f>IF(SP_NORTE!K361="","*",SP_NORTE!K361)</f>
        <v>*</v>
      </c>
      <c r="P339" s="143" t="str">
        <f>IF(SP_NORTE!N361="","*",SP_NORTE!N361)</f>
        <v>*</v>
      </c>
      <c r="Q339" s="143" t="str">
        <f>IF(SP_NORTE!O361="","*",SP_NORTE!O361)</f>
        <v>*</v>
      </c>
      <c r="R339" s="145" t="str">
        <f>IF(SP_NORTE!P361="","*",CONCATENATE(SP_NORTE!P361," ",SP_NORTE!Q361))</f>
        <v>*</v>
      </c>
      <c r="S339" s="145" t="str">
        <f>IF(SP_NORTE!U361="","*",SP_NORTE!U361)</f>
        <v>*</v>
      </c>
      <c r="T339" s="145" t="str">
        <f>IF(SP_NORTE!V361="","*",SP_NORTE!V361)</f>
        <v>*</v>
      </c>
      <c r="U339" s="136" t="str">
        <f ca="1">_xlfn.XLOOKUP(G339&amp;$U$2,BS_CONTROLE[CHAVE],BS_CONTROLE[Quantidade_11],"-")</f>
        <v>-</v>
      </c>
      <c r="V339" s="136" t="str">
        <f ca="1">_xlfn.XLOOKUP(G339&amp;$V$2,BS_CONTROLE[CHAVE],BS_CONTROLE[Quantidade_11],"-")</f>
        <v>-</v>
      </c>
      <c r="W339" s="136" t="str">
        <f ca="1">_xlfn.XLOOKUP(G339&amp;$W$2,BS_CONTROLE[CHAVE],BS_CONTROLE[Quantidade_11],"-")</f>
        <v>-</v>
      </c>
    </row>
    <row r="340" spans="1:23" hidden="1">
      <c r="A340" s="146" t="str">
        <f>IF(SP_NORTE!X362="","*",SP_NORTE!X362)</f>
        <v>*</v>
      </c>
      <c r="B340" s="146" t="str">
        <f>IF(SP_NORTE!W362="","*",SP_NORTE!W362)</f>
        <v>*</v>
      </c>
      <c r="C340" s="146" t="str">
        <f>IF(SP_NORTE!Y362="","*",SP_NORTE!Y362)</f>
        <v>*</v>
      </c>
      <c r="D340" s="138" t="str">
        <f>IF(SP_NORTE!R362="","*",SP_NORTE!R362)</f>
        <v>-</v>
      </c>
      <c r="E340" s="138" t="str">
        <f>IF(SP_NORTE!S362="","*",SP_NORTE!S362)</f>
        <v>-</v>
      </c>
      <c r="F340" s="145" t="str">
        <f>IF(SP_NORTE!B362="","*",SP_NORTE!B362)</f>
        <v>*</v>
      </c>
      <c r="G340" s="145" t="str">
        <f>IF(SP_NORTE!D362="","*",SP_NORTE!D362)</f>
        <v>*</v>
      </c>
      <c r="H340" s="145" t="str">
        <f>IF(SP_NORTE!E362="","*",SP_NORTE!E362)</f>
        <v>*</v>
      </c>
      <c r="I340" s="145" t="str">
        <f>IF(SP_NORTE!G362="","*",SP_NORTE!G362)</f>
        <v>*</v>
      </c>
      <c r="J340" s="145" t="str">
        <f>IF(SP_NORTE!H362="","*",SP_NORTE!H362)</f>
        <v>*</v>
      </c>
      <c r="K340" s="138" t="str">
        <f>IF(SP_NORTE!L362="","*",SP_NORTE!L362)</f>
        <v>-</v>
      </c>
      <c r="L340" s="138" t="str">
        <f>IF(SP_NORTE!M362="","*",SP_NORTE!M362)</f>
        <v>-</v>
      </c>
      <c r="M340" s="139" t="str">
        <f>IF(SP_NORTE!I362="","*",SP_NORTE!I362)</f>
        <v>*</v>
      </c>
      <c r="N340" s="144" t="str">
        <f>IF(SP_NORTE!J362="","*",SP_NORTE!J362)</f>
        <v>*</v>
      </c>
      <c r="O340" s="144" t="str">
        <f>IF(SP_NORTE!K362="","*",SP_NORTE!K362)</f>
        <v>*</v>
      </c>
      <c r="P340" s="143" t="str">
        <f>IF(SP_NORTE!N362="","*",SP_NORTE!N362)</f>
        <v>*</v>
      </c>
      <c r="Q340" s="143" t="str">
        <f>IF(SP_NORTE!O362="","*",SP_NORTE!O362)</f>
        <v>*</v>
      </c>
      <c r="R340" s="145" t="str">
        <f>IF(SP_NORTE!P362="","*",CONCATENATE(SP_NORTE!P362," ",SP_NORTE!Q362))</f>
        <v>*</v>
      </c>
      <c r="S340" s="145" t="str">
        <f>IF(SP_NORTE!U362="","*",SP_NORTE!U362)</f>
        <v>*</v>
      </c>
      <c r="T340" s="145" t="str">
        <f>IF(SP_NORTE!V362="","*",SP_NORTE!V362)</f>
        <v>*</v>
      </c>
      <c r="U340" s="136" t="str">
        <f ca="1">_xlfn.XLOOKUP(G340&amp;$U$2,BS_CONTROLE[CHAVE],BS_CONTROLE[Quantidade_11],"-")</f>
        <v>-</v>
      </c>
      <c r="V340" s="136" t="str">
        <f ca="1">_xlfn.XLOOKUP(G340&amp;$V$2,BS_CONTROLE[CHAVE],BS_CONTROLE[Quantidade_11],"-")</f>
        <v>-</v>
      </c>
      <c r="W340" s="136" t="str">
        <f ca="1">_xlfn.XLOOKUP(G340&amp;$W$2,BS_CONTROLE[CHAVE],BS_CONTROLE[Quantidade_11],"-")</f>
        <v>-</v>
      </c>
    </row>
    <row r="341" spans="1:23" hidden="1">
      <c r="A341" s="146" t="str">
        <f>IF(SP_NORTE!X363="","*",SP_NORTE!X363)</f>
        <v>*</v>
      </c>
      <c r="B341" s="146" t="str">
        <f>IF(SP_NORTE!W363="","*",SP_NORTE!W363)</f>
        <v>*</v>
      </c>
      <c r="C341" s="146" t="str">
        <f>IF(SP_NORTE!Y363="","*",SP_NORTE!Y363)</f>
        <v>*</v>
      </c>
      <c r="D341" s="138" t="str">
        <f>IF(SP_NORTE!R363="","*",SP_NORTE!R363)</f>
        <v>-</v>
      </c>
      <c r="E341" s="138" t="str">
        <f>IF(SP_NORTE!S363="","*",SP_NORTE!S363)</f>
        <v>-</v>
      </c>
      <c r="F341" s="145" t="str">
        <f>IF(SP_NORTE!B363="","*",SP_NORTE!B363)</f>
        <v>*</v>
      </c>
      <c r="G341" s="145" t="str">
        <f>IF(SP_NORTE!D363="","*",SP_NORTE!D363)</f>
        <v>*</v>
      </c>
      <c r="H341" s="145" t="str">
        <f>IF(SP_NORTE!E363="","*",SP_NORTE!E363)</f>
        <v>*</v>
      </c>
      <c r="I341" s="145" t="str">
        <f>IF(SP_NORTE!G363="","*",SP_NORTE!G363)</f>
        <v>*</v>
      </c>
      <c r="J341" s="145" t="str">
        <f>IF(SP_NORTE!H363="","*",SP_NORTE!H363)</f>
        <v>*</v>
      </c>
      <c r="K341" s="138" t="str">
        <f>IF(SP_NORTE!L363="","*",SP_NORTE!L363)</f>
        <v>-</v>
      </c>
      <c r="L341" s="138" t="str">
        <f>IF(SP_NORTE!M363="","*",SP_NORTE!M363)</f>
        <v>-</v>
      </c>
      <c r="M341" s="139" t="str">
        <f>IF(SP_NORTE!I363="","*",SP_NORTE!I363)</f>
        <v>*</v>
      </c>
      <c r="N341" s="144" t="str">
        <f>IF(SP_NORTE!J363="","*",SP_NORTE!J363)</f>
        <v>*</v>
      </c>
      <c r="O341" s="144" t="str">
        <f>IF(SP_NORTE!K363="","*",SP_NORTE!K363)</f>
        <v>*</v>
      </c>
      <c r="P341" s="143" t="str">
        <f>IF(SP_NORTE!N363="","*",SP_NORTE!N363)</f>
        <v>*</v>
      </c>
      <c r="Q341" s="143" t="str">
        <f>IF(SP_NORTE!O363="","*",SP_NORTE!O363)</f>
        <v>*</v>
      </c>
      <c r="R341" s="145" t="str">
        <f>IF(SP_NORTE!P363="","*",CONCATENATE(SP_NORTE!P363," ",SP_NORTE!Q363))</f>
        <v>*</v>
      </c>
      <c r="S341" s="145" t="str">
        <f>IF(SP_NORTE!U363="","*",SP_NORTE!U363)</f>
        <v>*</v>
      </c>
      <c r="T341" s="145" t="str">
        <f>IF(SP_NORTE!V363="","*",SP_NORTE!V363)</f>
        <v>*</v>
      </c>
      <c r="U341" s="136" t="str">
        <f ca="1">_xlfn.XLOOKUP(G341&amp;$U$2,BS_CONTROLE[CHAVE],BS_CONTROLE[Quantidade_11],"-")</f>
        <v>-</v>
      </c>
      <c r="V341" s="136" t="str">
        <f ca="1">_xlfn.XLOOKUP(G341&amp;$V$2,BS_CONTROLE[CHAVE],BS_CONTROLE[Quantidade_11],"-")</f>
        <v>-</v>
      </c>
      <c r="W341" s="136" t="str">
        <f ca="1">_xlfn.XLOOKUP(G341&amp;$W$2,BS_CONTROLE[CHAVE],BS_CONTROLE[Quantidade_11],"-")</f>
        <v>-</v>
      </c>
    </row>
    <row r="342" spans="1:23" hidden="1">
      <c r="A342" s="146" t="str">
        <f>IF(SP_NORTE!X364="","*",SP_NORTE!X364)</f>
        <v>*</v>
      </c>
      <c r="B342" s="146" t="str">
        <f>IF(SP_NORTE!W364="","*",SP_NORTE!W364)</f>
        <v>*</v>
      </c>
      <c r="C342" s="146" t="str">
        <f>IF(SP_NORTE!Y364="","*",SP_NORTE!Y364)</f>
        <v>*</v>
      </c>
      <c r="D342" s="138" t="str">
        <f>IF(SP_NORTE!R364="","*",SP_NORTE!R364)</f>
        <v>-</v>
      </c>
      <c r="E342" s="138" t="str">
        <f>IF(SP_NORTE!S364="","*",SP_NORTE!S364)</f>
        <v>-</v>
      </c>
      <c r="F342" s="145" t="str">
        <f>IF(SP_NORTE!B364="","*",SP_NORTE!B364)</f>
        <v>*</v>
      </c>
      <c r="G342" s="145" t="str">
        <f>IF(SP_NORTE!D364="","*",SP_NORTE!D364)</f>
        <v>*</v>
      </c>
      <c r="H342" s="145" t="str">
        <f>IF(SP_NORTE!E364="","*",SP_NORTE!E364)</f>
        <v>*</v>
      </c>
      <c r="I342" s="145" t="str">
        <f>IF(SP_NORTE!G364="","*",SP_NORTE!G364)</f>
        <v>*</v>
      </c>
      <c r="J342" s="145" t="str">
        <f>IF(SP_NORTE!H364="","*",SP_NORTE!H364)</f>
        <v>*</v>
      </c>
      <c r="K342" s="138" t="str">
        <f>IF(SP_NORTE!L364="","*",SP_NORTE!L364)</f>
        <v>-</v>
      </c>
      <c r="L342" s="138" t="str">
        <f>IF(SP_NORTE!M364="","*",SP_NORTE!M364)</f>
        <v>-</v>
      </c>
      <c r="M342" s="139" t="str">
        <f>IF(SP_NORTE!I364="","*",SP_NORTE!I364)</f>
        <v>*</v>
      </c>
      <c r="N342" s="144" t="str">
        <f>IF(SP_NORTE!J364="","*",SP_NORTE!J364)</f>
        <v>*</v>
      </c>
      <c r="O342" s="144" t="str">
        <f>IF(SP_NORTE!K364="","*",SP_NORTE!K364)</f>
        <v>*</v>
      </c>
      <c r="P342" s="143" t="str">
        <f>IF(SP_NORTE!N364="","*",SP_NORTE!N364)</f>
        <v>*</v>
      </c>
      <c r="Q342" s="143" t="str">
        <f>IF(SP_NORTE!O364="","*",SP_NORTE!O364)</f>
        <v>*</v>
      </c>
      <c r="R342" s="145" t="str">
        <f>IF(SP_NORTE!P364="","*",CONCATENATE(SP_NORTE!P364," ",SP_NORTE!Q364))</f>
        <v>*</v>
      </c>
      <c r="S342" s="145" t="str">
        <f>IF(SP_NORTE!U364="","*",SP_NORTE!U364)</f>
        <v>*</v>
      </c>
      <c r="T342" s="145" t="str">
        <f>IF(SP_NORTE!V364="","*",SP_NORTE!V364)</f>
        <v>*</v>
      </c>
      <c r="U342" s="136" t="str">
        <f ca="1">_xlfn.XLOOKUP(G342&amp;$U$2,BS_CONTROLE[CHAVE],BS_CONTROLE[Quantidade_11],"-")</f>
        <v>-</v>
      </c>
      <c r="V342" s="136" t="str">
        <f ca="1">_xlfn.XLOOKUP(G342&amp;$V$2,BS_CONTROLE[CHAVE],BS_CONTROLE[Quantidade_11],"-")</f>
        <v>-</v>
      </c>
      <c r="W342" s="136" t="str">
        <f ca="1">_xlfn.XLOOKUP(G342&amp;$W$2,BS_CONTROLE[CHAVE],BS_CONTROLE[Quantidade_11],"-")</f>
        <v>-</v>
      </c>
    </row>
    <row r="343" spans="1:23" hidden="1">
      <c r="A343" s="146" t="str">
        <f>IF(SP_NORTE!X365="","*",SP_NORTE!X365)</f>
        <v>*</v>
      </c>
      <c r="B343" s="146" t="str">
        <f>IF(SP_NORTE!W365="","*",SP_NORTE!W365)</f>
        <v>*</v>
      </c>
      <c r="C343" s="146" t="str">
        <f>IF(SP_NORTE!Y365="","*",SP_NORTE!Y365)</f>
        <v>*</v>
      </c>
      <c r="D343" s="138" t="str">
        <f>IF(SP_NORTE!R365="","*",SP_NORTE!R365)</f>
        <v>-</v>
      </c>
      <c r="E343" s="138" t="str">
        <f>IF(SP_NORTE!S365="","*",SP_NORTE!S365)</f>
        <v>-</v>
      </c>
      <c r="F343" s="145" t="str">
        <f>IF(SP_NORTE!B365="","*",SP_NORTE!B365)</f>
        <v>*</v>
      </c>
      <c r="G343" s="145" t="str">
        <f>IF(SP_NORTE!D365="","*",SP_NORTE!D365)</f>
        <v>*</v>
      </c>
      <c r="H343" s="145" t="str">
        <f>IF(SP_NORTE!E365="","*",SP_NORTE!E365)</f>
        <v>*</v>
      </c>
      <c r="I343" s="145" t="str">
        <f>IF(SP_NORTE!G365="","*",SP_NORTE!G365)</f>
        <v>*</v>
      </c>
      <c r="J343" s="145" t="str">
        <f>IF(SP_NORTE!H365="","*",SP_NORTE!H365)</f>
        <v>*</v>
      </c>
      <c r="K343" s="138" t="str">
        <f>IF(SP_NORTE!L365="","*",SP_NORTE!L365)</f>
        <v>-</v>
      </c>
      <c r="L343" s="138" t="str">
        <f>IF(SP_NORTE!M365="","*",SP_NORTE!M365)</f>
        <v>-</v>
      </c>
      <c r="M343" s="139" t="str">
        <f>IF(SP_NORTE!I365="","*",SP_NORTE!I365)</f>
        <v>*</v>
      </c>
      <c r="N343" s="144" t="str">
        <f>IF(SP_NORTE!J365="","*",SP_NORTE!J365)</f>
        <v>*</v>
      </c>
      <c r="O343" s="144" t="str">
        <f>IF(SP_NORTE!K365="","*",SP_NORTE!K365)</f>
        <v>*</v>
      </c>
      <c r="P343" s="143" t="str">
        <f>IF(SP_NORTE!N365="","*",SP_NORTE!N365)</f>
        <v>*</v>
      </c>
      <c r="Q343" s="143" t="str">
        <f>IF(SP_NORTE!O365="","*",SP_NORTE!O365)</f>
        <v>*</v>
      </c>
      <c r="R343" s="145" t="str">
        <f>IF(SP_NORTE!P365="","*",CONCATENATE(SP_NORTE!P365," ",SP_NORTE!Q365))</f>
        <v>*</v>
      </c>
      <c r="S343" s="145" t="str">
        <f>IF(SP_NORTE!U365="","*",SP_NORTE!U365)</f>
        <v>*</v>
      </c>
      <c r="T343" s="145" t="str">
        <f>IF(SP_NORTE!V365="","*",SP_NORTE!V365)</f>
        <v>*</v>
      </c>
      <c r="U343" s="136" t="str">
        <f ca="1">_xlfn.XLOOKUP(G343&amp;$U$2,BS_CONTROLE[CHAVE],BS_CONTROLE[Quantidade_11],"-")</f>
        <v>-</v>
      </c>
      <c r="V343" s="136" t="str">
        <f ca="1">_xlfn.XLOOKUP(G343&amp;$V$2,BS_CONTROLE[CHAVE],BS_CONTROLE[Quantidade_11],"-")</f>
        <v>-</v>
      </c>
      <c r="W343" s="136" t="str">
        <f ca="1">_xlfn.XLOOKUP(G343&amp;$W$2,BS_CONTROLE[CHAVE],BS_CONTROLE[Quantidade_11],"-")</f>
        <v>-</v>
      </c>
    </row>
    <row r="344" spans="1:23" hidden="1">
      <c r="A344" s="146" t="str">
        <f>IF(SP_NORTE!X366="","*",SP_NORTE!X366)</f>
        <v>*</v>
      </c>
      <c r="B344" s="146" t="str">
        <f>IF(SP_NORTE!W366="","*",SP_NORTE!W366)</f>
        <v>*</v>
      </c>
      <c r="C344" s="146" t="str">
        <f>IF(SP_NORTE!Y366="","*",SP_NORTE!Y366)</f>
        <v>*</v>
      </c>
      <c r="D344" s="138" t="str">
        <f>IF(SP_NORTE!R366="","*",SP_NORTE!R366)</f>
        <v>-</v>
      </c>
      <c r="E344" s="138" t="str">
        <f>IF(SP_NORTE!S366="","*",SP_NORTE!S366)</f>
        <v>-</v>
      </c>
      <c r="F344" s="145" t="str">
        <f>IF(SP_NORTE!B366="","*",SP_NORTE!B366)</f>
        <v>*</v>
      </c>
      <c r="G344" s="145" t="str">
        <f>IF(SP_NORTE!D366="","*",SP_NORTE!D366)</f>
        <v>*</v>
      </c>
      <c r="H344" s="145" t="str">
        <f>IF(SP_NORTE!E366="","*",SP_NORTE!E366)</f>
        <v>*</v>
      </c>
      <c r="I344" s="145" t="str">
        <f>IF(SP_NORTE!G366="","*",SP_NORTE!G366)</f>
        <v>*</v>
      </c>
      <c r="J344" s="145" t="str">
        <f>IF(SP_NORTE!H366="","*",SP_NORTE!H366)</f>
        <v>*</v>
      </c>
      <c r="K344" s="138" t="str">
        <f>IF(SP_NORTE!L366="","*",SP_NORTE!L366)</f>
        <v>-</v>
      </c>
      <c r="L344" s="138" t="str">
        <f>IF(SP_NORTE!M366="","*",SP_NORTE!M366)</f>
        <v>-</v>
      </c>
      <c r="M344" s="139" t="str">
        <f>IF(SP_NORTE!I366="","*",SP_NORTE!I366)</f>
        <v>*</v>
      </c>
      <c r="N344" s="144" t="str">
        <f>IF(SP_NORTE!J366="","*",SP_NORTE!J366)</f>
        <v>*</v>
      </c>
      <c r="O344" s="144" t="str">
        <f>IF(SP_NORTE!K366="","*",SP_NORTE!K366)</f>
        <v>*</v>
      </c>
      <c r="P344" s="143" t="str">
        <f>IF(SP_NORTE!N366="","*",SP_NORTE!N366)</f>
        <v>*</v>
      </c>
      <c r="Q344" s="143" t="str">
        <f>IF(SP_NORTE!O366="","*",SP_NORTE!O366)</f>
        <v>*</v>
      </c>
      <c r="R344" s="145" t="str">
        <f>IF(SP_NORTE!P366="","*",CONCATENATE(SP_NORTE!P366," ",SP_NORTE!Q366))</f>
        <v>*</v>
      </c>
      <c r="S344" s="145" t="str">
        <f>IF(SP_NORTE!U366="","*",SP_NORTE!U366)</f>
        <v>*</v>
      </c>
      <c r="T344" s="145" t="str">
        <f>IF(SP_NORTE!V366="","*",SP_NORTE!V366)</f>
        <v>*</v>
      </c>
      <c r="U344" s="136" t="str">
        <f ca="1">_xlfn.XLOOKUP(G344&amp;$U$2,BS_CONTROLE[CHAVE],BS_CONTROLE[Quantidade_11],"-")</f>
        <v>-</v>
      </c>
      <c r="V344" s="136" t="str">
        <f ca="1">_xlfn.XLOOKUP(G344&amp;$V$2,BS_CONTROLE[CHAVE],BS_CONTROLE[Quantidade_11],"-")</f>
        <v>-</v>
      </c>
      <c r="W344" s="136" t="str">
        <f ca="1">_xlfn.XLOOKUP(G344&amp;$W$2,BS_CONTROLE[CHAVE],BS_CONTROLE[Quantidade_11],"-")</f>
        <v>-</v>
      </c>
    </row>
    <row r="345" spans="1:23" hidden="1">
      <c r="A345" s="146" t="str">
        <f>IF(SP_NORTE!X367="","*",SP_NORTE!X367)</f>
        <v>*</v>
      </c>
      <c r="B345" s="146" t="str">
        <f>IF(SP_NORTE!W367="","*",SP_NORTE!W367)</f>
        <v>*</v>
      </c>
      <c r="C345" s="146" t="str">
        <f>IF(SP_NORTE!Y367="","*",SP_NORTE!Y367)</f>
        <v>*</v>
      </c>
      <c r="D345" s="138" t="str">
        <f>IF(SP_NORTE!R367="","*",SP_NORTE!R367)</f>
        <v>-</v>
      </c>
      <c r="E345" s="138" t="str">
        <f>IF(SP_NORTE!S367="","*",SP_NORTE!S367)</f>
        <v>-</v>
      </c>
      <c r="F345" s="145" t="str">
        <f>IF(SP_NORTE!B367="","*",SP_NORTE!B367)</f>
        <v>*</v>
      </c>
      <c r="G345" s="145" t="str">
        <f>IF(SP_NORTE!D367="","*",SP_NORTE!D367)</f>
        <v>*</v>
      </c>
      <c r="H345" s="145" t="str">
        <f>IF(SP_NORTE!E367="","*",SP_NORTE!E367)</f>
        <v>*</v>
      </c>
      <c r="I345" s="145" t="str">
        <f>IF(SP_NORTE!G367="","*",SP_NORTE!G367)</f>
        <v>*</v>
      </c>
      <c r="J345" s="145" t="str">
        <f>IF(SP_NORTE!H367="","*",SP_NORTE!H367)</f>
        <v>*</v>
      </c>
      <c r="K345" s="138" t="str">
        <f>IF(SP_NORTE!L367="","*",SP_NORTE!L367)</f>
        <v>-</v>
      </c>
      <c r="L345" s="138" t="str">
        <f>IF(SP_NORTE!M367="","*",SP_NORTE!M367)</f>
        <v>-</v>
      </c>
      <c r="M345" s="139" t="str">
        <f>IF(SP_NORTE!I367="","*",SP_NORTE!I367)</f>
        <v>*</v>
      </c>
      <c r="N345" s="144" t="str">
        <f>IF(SP_NORTE!J367="","*",SP_NORTE!J367)</f>
        <v>*</v>
      </c>
      <c r="O345" s="144" t="str">
        <f>IF(SP_NORTE!K367="","*",SP_NORTE!K367)</f>
        <v>*</v>
      </c>
      <c r="P345" s="143" t="str">
        <f>IF(SP_NORTE!N367="","*",SP_NORTE!N367)</f>
        <v>*</v>
      </c>
      <c r="Q345" s="143" t="str">
        <f>IF(SP_NORTE!O367="","*",SP_NORTE!O367)</f>
        <v>*</v>
      </c>
      <c r="R345" s="145" t="str">
        <f>IF(SP_NORTE!P367="","*",CONCATENATE(SP_NORTE!P367," ",SP_NORTE!Q367))</f>
        <v>*</v>
      </c>
      <c r="S345" s="145" t="str">
        <f>IF(SP_NORTE!U367="","*",SP_NORTE!U367)</f>
        <v>*</v>
      </c>
      <c r="T345" s="145" t="str">
        <f>IF(SP_NORTE!V367="","*",SP_NORTE!V367)</f>
        <v>*</v>
      </c>
      <c r="U345" s="136" t="str">
        <f ca="1">_xlfn.XLOOKUP(G345&amp;$U$2,BS_CONTROLE[CHAVE],BS_CONTROLE[Quantidade_11],"-")</f>
        <v>-</v>
      </c>
      <c r="V345" s="136" t="str">
        <f ca="1">_xlfn.XLOOKUP(G345&amp;$V$2,BS_CONTROLE[CHAVE],BS_CONTROLE[Quantidade_11],"-")</f>
        <v>-</v>
      </c>
      <c r="W345" s="136" t="str">
        <f ca="1">_xlfn.XLOOKUP(G345&amp;$W$2,BS_CONTROLE[CHAVE],BS_CONTROLE[Quantidade_11],"-")</f>
        <v>-</v>
      </c>
    </row>
    <row r="346" spans="1:23" hidden="1">
      <c r="A346" s="146" t="str">
        <f>IF(SP_NORTE!X368="","*",SP_NORTE!X368)</f>
        <v>*</v>
      </c>
      <c r="B346" s="146" t="str">
        <f>IF(SP_NORTE!W368="","*",SP_NORTE!W368)</f>
        <v>*</v>
      </c>
      <c r="C346" s="146" t="str">
        <f>IF(SP_NORTE!Y368="","*",SP_NORTE!Y368)</f>
        <v>*</v>
      </c>
      <c r="D346" s="138" t="str">
        <f>IF(SP_NORTE!R368="","*",SP_NORTE!R368)</f>
        <v>-</v>
      </c>
      <c r="E346" s="138" t="str">
        <f>IF(SP_NORTE!S368="","*",SP_NORTE!S368)</f>
        <v>-</v>
      </c>
      <c r="F346" s="145" t="str">
        <f>IF(SP_NORTE!B368="","*",SP_NORTE!B368)</f>
        <v>*</v>
      </c>
      <c r="G346" s="145" t="str">
        <f>IF(SP_NORTE!D368="","*",SP_NORTE!D368)</f>
        <v>*</v>
      </c>
      <c r="H346" s="145" t="str">
        <f>IF(SP_NORTE!E368="","*",SP_NORTE!E368)</f>
        <v>*</v>
      </c>
      <c r="I346" s="145" t="str">
        <f>IF(SP_NORTE!G368="","*",SP_NORTE!G368)</f>
        <v>*</v>
      </c>
      <c r="J346" s="145" t="str">
        <f>IF(SP_NORTE!H368="","*",SP_NORTE!H368)</f>
        <v>*</v>
      </c>
      <c r="K346" s="138" t="str">
        <f>IF(SP_NORTE!L368="","*",SP_NORTE!L368)</f>
        <v>-</v>
      </c>
      <c r="L346" s="138" t="str">
        <f>IF(SP_NORTE!M368="","*",SP_NORTE!M368)</f>
        <v>-</v>
      </c>
      <c r="M346" s="139" t="str">
        <f>IF(SP_NORTE!I368="","*",SP_NORTE!I368)</f>
        <v>*</v>
      </c>
      <c r="N346" s="144" t="str">
        <f>IF(SP_NORTE!J368="","*",SP_NORTE!J368)</f>
        <v>*</v>
      </c>
      <c r="O346" s="144" t="str">
        <f>IF(SP_NORTE!K368="","*",SP_NORTE!K368)</f>
        <v>*</v>
      </c>
      <c r="P346" s="143" t="str">
        <f>IF(SP_NORTE!N368="","*",SP_NORTE!N368)</f>
        <v>*</v>
      </c>
      <c r="Q346" s="143" t="str">
        <f>IF(SP_NORTE!O368="","*",SP_NORTE!O368)</f>
        <v>*</v>
      </c>
      <c r="R346" s="145" t="str">
        <f>IF(SP_NORTE!P368="","*",CONCATENATE(SP_NORTE!P368," ",SP_NORTE!Q368))</f>
        <v>*</v>
      </c>
      <c r="S346" s="145" t="str">
        <f>IF(SP_NORTE!U368="","*",SP_NORTE!U368)</f>
        <v>*</v>
      </c>
      <c r="T346" s="145" t="str">
        <f>IF(SP_NORTE!V368="","*",SP_NORTE!V368)</f>
        <v>*</v>
      </c>
      <c r="U346" s="136" t="str">
        <f ca="1">_xlfn.XLOOKUP(G346&amp;$U$2,BS_CONTROLE[CHAVE],BS_CONTROLE[Quantidade_11],"-")</f>
        <v>-</v>
      </c>
      <c r="V346" s="136" t="str">
        <f ca="1">_xlfn.XLOOKUP(G346&amp;$V$2,BS_CONTROLE[CHAVE],BS_CONTROLE[Quantidade_11],"-")</f>
        <v>-</v>
      </c>
      <c r="W346" s="136" t="str">
        <f ca="1">_xlfn.XLOOKUP(G346&amp;$W$2,BS_CONTROLE[CHAVE],BS_CONTROLE[Quantidade_11],"-")</f>
        <v>-</v>
      </c>
    </row>
    <row r="347" spans="1:23" hidden="1">
      <c r="A347" s="146" t="str">
        <f>IF(SP_NORTE!X369="","*",SP_NORTE!X369)</f>
        <v>*</v>
      </c>
      <c r="B347" s="146" t="str">
        <f>IF(SP_NORTE!W369="","*",SP_NORTE!W369)</f>
        <v>*</v>
      </c>
      <c r="C347" s="146" t="str">
        <f>IF(SP_NORTE!Y369="","*",SP_NORTE!Y369)</f>
        <v>*</v>
      </c>
      <c r="D347" s="138" t="str">
        <f>IF(SP_NORTE!R369="","*",SP_NORTE!R369)</f>
        <v>-</v>
      </c>
      <c r="E347" s="138" t="str">
        <f>IF(SP_NORTE!S369="","*",SP_NORTE!S369)</f>
        <v>-</v>
      </c>
      <c r="F347" s="145" t="str">
        <f>IF(SP_NORTE!B369="","*",SP_NORTE!B369)</f>
        <v>*</v>
      </c>
      <c r="G347" s="145" t="str">
        <f>IF(SP_NORTE!D369="","*",SP_NORTE!D369)</f>
        <v>*</v>
      </c>
      <c r="H347" s="145" t="str">
        <f>IF(SP_NORTE!E369="","*",SP_NORTE!E369)</f>
        <v>*</v>
      </c>
      <c r="I347" s="145" t="str">
        <f>IF(SP_NORTE!G369="","*",SP_NORTE!G369)</f>
        <v>*</v>
      </c>
      <c r="J347" s="145" t="str">
        <f>IF(SP_NORTE!H369="","*",SP_NORTE!H369)</f>
        <v>*</v>
      </c>
      <c r="K347" s="138" t="str">
        <f>IF(SP_NORTE!L369="","*",SP_NORTE!L369)</f>
        <v>-</v>
      </c>
      <c r="L347" s="138" t="str">
        <f>IF(SP_NORTE!M369="","*",SP_NORTE!M369)</f>
        <v>-</v>
      </c>
      <c r="M347" s="139" t="str">
        <f>IF(SP_NORTE!I369="","*",SP_NORTE!I369)</f>
        <v>*</v>
      </c>
      <c r="N347" s="144" t="str">
        <f>IF(SP_NORTE!J369="","*",SP_NORTE!J369)</f>
        <v>*</v>
      </c>
      <c r="O347" s="144" t="str">
        <f>IF(SP_NORTE!K369="","*",SP_NORTE!K369)</f>
        <v>*</v>
      </c>
      <c r="P347" s="143" t="str">
        <f>IF(SP_NORTE!N369="","*",SP_NORTE!N369)</f>
        <v>*</v>
      </c>
      <c r="Q347" s="143" t="str">
        <f>IF(SP_NORTE!O369="","*",SP_NORTE!O369)</f>
        <v>*</v>
      </c>
      <c r="R347" s="145" t="str">
        <f>IF(SP_NORTE!P369="","*",CONCATENATE(SP_NORTE!P369," ",SP_NORTE!Q369))</f>
        <v>*</v>
      </c>
      <c r="S347" s="145" t="str">
        <f>IF(SP_NORTE!U369="","*",SP_NORTE!U369)</f>
        <v>*</v>
      </c>
      <c r="T347" s="145" t="str">
        <f>IF(SP_NORTE!V369="","*",SP_NORTE!V369)</f>
        <v>*</v>
      </c>
      <c r="U347" s="136" t="str">
        <f ca="1">_xlfn.XLOOKUP(G347&amp;$U$2,BS_CONTROLE[CHAVE],BS_CONTROLE[Quantidade_11],"-")</f>
        <v>-</v>
      </c>
      <c r="V347" s="136" t="str">
        <f ca="1">_xlfn.XLOOKUP(G347&amp;$V$2,BS_CONTROLE[CHAVE],BS_CONTROLE[Quantidade_11],"-")</f>
        <v>-</v>
      </c>
      <c r="W347" s="136" t="str">
        <f ca="1">_xlfn.XLOOKUP(G347&amp;$W$2,BS_CONTROLE[CHAVE],BS_CONTROLE[Quantidade_11],"-")</f>
        <v>-</v>
      </c>
    </row>
    <row r="348" spans="1:23" hidden="1">
      <c r="A348" s="146" t="str">
        <f>IF(SP_NORTE!X370="","*",SP_NORTE!X370)</f>
        <v>*</v>
      </c>
      <c r="B348" s="146" t="str">
        <f>IF(SP_NORTE!W370="","*",SP_NORTE!W370)</f>
        <v>*</v>
      </c>
      <c r="C348" s="146" t="str">
        <f>IF(SP_NORTE!Y370="","*",SP_NORTE!Y370)</f>
        <v>*</v>
      </c>
      <c r="D348" s="138" t="str">
        <f>IF(SP_NORTE!R370="","*",SP_NORTE!R370)</f>
        <v>-</v>
      </c>
      <c r="E348" s="138" t="str">
        <f>IF(SP_NORTE!S370="","*",SP_NORTE!S370)</f>
        <v>-</v>
      </c>
      <c r="F348" s="145" t="str">
        <f>IF(SP_NORTE!B370="","*",SP_NORTE!B370)</f>
        <v>*</v>
      </c>
      <c r="G348" s="145" t="str">
        <f>IF(SP_NORTE!D370="","*",SP_NORTE!D370)</f>
        <v>*</v>
      </c>
      <c r="H348" s="145" t="str">
        <f>IF(SP_NORTE!E370="","*",SP_NORTE!E370)</f>
        <v>*</v>
      </c>
      <c r="I348" s="145" t="str">
        <f>IF(SP_NORTE!G370="","*",SP_NORTE!G370)</f>
        <v>*</v>
      </c>
      <c r="J348" s="145" t="str">
        <f>IF(SP_NORTE!H370="","*",SP_NORTE!H370)</f>
        <v>*</v>
      </c>
      <c r="K348" s="138" t="str">
        <f>IF(SP_NORTE!L370="","*",SP_NORTE!L370)</f>
        <v>-</v>
      </c>
      <c r="L348" s="138" t="str">
        <f>IF(SP_NORTE!M370="","*",SP_NORTE!M370)</f>
        <v>-</v>
      </c>
      <c r="M348" s="139" t="str">
        <f>IF(SP_NORTE!I370="","*",SP_NORTE!I370)</f>
        <v>*</v>
      </c>
      <c r="N348" s="144" t="str">
        <f>IF(SP_NORTE!J370="","*",SP_NORTE!J370)</f>
        <v>*</v>
      </c>
      <c r="O348" s="144" t="str">
        <f>IF(SP_NORTE!K370="","*",SP_NORTE!K370)</f>
        <v>*</v>
      </c>
      <c r="P348" s="143" t="str">
        <f>IF(SP_NORTE!N370="","*",SP_NORTE!N370)</f>
        <v>*</v>
      </c>
      <c r="Q348" s="143" t="str">
        <f>IF(SP_NORTE!O370="","*",SP_NORTE!O370)</f>
        <v>*</v>
      </c>
      <c r="R348" s="145" t="str">
        <f>IF(SP_NORTE!P370="","*",CONCATENATE(SP_NORTE!P370," ",SP_NORTE!Q370))</f>
        <v>*</v>
      </c>
      <c r="S348" s="145" t="str">
        <f>IF(SP_NORTE!U370="","*",SP_NORTE!U370)</f>
        <v>*</v>
      </c>
      <c r="T348" s="145" t="str">
        <f>IF(SP_NORTE!V370="","*",SP_NORTE!V370)</f>
        <v>*</v>
      </c>
      <c r="U348" s="136" t="str">
        <f ca="1">_xlfn.XLOOKUP(G348&amp;$U$2,BS_CONTROLE[CHAVE],BS_CONTROLE[Quantidade_11],"-")</f>
        <v>-</v>
      </c>
      <c r="V348" s="136" t="str">
        <f ca="1">_xlfn.XLOOKUP(G348&amp;$V$2,BS_CONTROLE[CHAVE],BS_CONTROLE[Quantidade_11],"-")</f>
        <v>-</v>
      </c>
      <c r="W348" s="136" t="str">
        <f ca="1">_xlfn.XLOOKUP(G348&amp;$W$2,BS_CONTROLE[CHAVE],BS_CONTROLE[Quantidade_11],"-")</f>
        <v>-</v>
      </c>
    </row>
    <row r="349" spans="1:23" hidden="1">
      <c r="A349" s="146" t="str">
        <f>IF(SP_NORTE!X371="","*",SP_NORTE!X371)</f>
        <v>*</v>
      </c>
      <c r="B349" s="146" t="str">
        <f>IF(SP_NORTE!W371="","*",SP_NORTE!W371)</f>
        <v>*</v>
      </c>
      <c r="C349" s="146" t="str">
        <f>IF(SP_NORTE!Y371="","*",SP_NORTE!Y371)</f>
        <v>*</v>
      </c>
      <c r="D349" s="138" t="str">
        <f>IF(SP_NORTE!R371="","*",SP_NORTE!R371)</f>
        <v>-</v>
      </c>
      <c r="E349" s="138" t="str">
        <f>IF(SP_NORTE!S371="","*",SP_NORTE!S371)</f>
        <v>-</v>
      </c>
      <c r="F349" s="145" t="str">
        <f>IF(SP_NORTE!B371="","*",SP_NORTE!B371)</f>
        <v>*</v>
      </c>
      <c r="G349" s="145" t="str">
        <f>IF(SP_NORTE!D371="","*",SP_NORTE!D371)</f>
        <v>*</v>
      </c>
      <c r="H349" s="145" t="str">
        <f>IF(SP_NORTE!E371="","*",SP_NORTE!E371)</f>
        <v>*</v>
      </c>
      <c r="I349" s="145" t="str">
        <f>IF(SP_NORTE!G371="","*",SP_NORTE!G371)</f>
        <v>*</v>
      </c>
      <c r="J349" s="145" t="str">
        <f>IF(SP_NORTE!H371="","*",SP_NORTE!H371)</f>
        <v>*</v>
      </c>
      <c r="K349" s="138" t="str">
        <f>IF(SP_NORTE!L371="","*",SP_NORTE!L371)</f>
        <v>-</v>
      </c>
      <c r="L349" s="138" t="str">
        <f>IF(SP_NORTE!M371="","*",SP_NORTE!M371)</f>
        <v>-</v>
      </c>
      <c r="M349" s="139" t="str">
        <f>IF(SP_NORTE!I371="","*",SP_NORTE!I371)</f>
        <v>*</v>
      </c>
      <c r="N349" s="144" t="str">
        <f>IF(SP_NORTE!J371="","*",SP_NORTE!J371)</f>
        <v>*</v>
      </c>
      <c r="O349" s="144" t="str">
        <f>IF(SP_NORTE!K371="","*",SP_NORTE!K371)</f>
        <v>*</v>
      </c>
      <c r="P349" s="143" t="str">
        <f>IF(SP_NORTE!N371="","*",SP_NORTE!N371)</f>
        <v>*</v>
      </c>
      <c r="Q349" s="143" t="str">
        <f>IF(SP_NORTE!O371="","*",SP_NORTE!O371)</f>
        <v>*</v>
      </c>
      <c r="R349" s="145" t="str">
        <f>IF(SP_NORTE!P371="","*",CONCATENATE(SP_NORTE!P371," ",SP_NORTE!Q371))</f>
        <v>*</v>
      </c>
      <c r="S349" s="145" t="str">
        <f>IF(SP_NORTE!U371="","*",SP_NORTE!U371)</f>
        <v>*</v>
      </c>
      <c r="T349" s="145" t="str">
        <f>IF(SP_NORTE!V371="","*",SP_NORTE!V371)</f>
        <v>*</v>
      </c>
      <c r="U349" s="136" t="str">
        <f ca="1">_xlfn.XLOOKUP(G349&amp;$U$2,BS_CONTROLE[CHAVE],BS_CONTROLE[Quantidade_11],"-")</f>
        <v>-</v>
      </c>
      <c r="V349" s="136" t="str">
        <f ca="1">_xlfn.XLOOKUP(G349&amp;$V$2,BS_CONTROLE[CHAVE],BS_CONTROLE[Quantidade_11],"-")</f>
        <v>-</v>
      </c>
      <c r="W349" s="136" t="str">
        <f ca="1">_xlfn.XLOOKUP(G349&amp;$W$2,BS_CONTROLE[CHAVE],BS_CONTROLE[Quantidade_11],"-")</f>
        <v>-</v>
      </c>
    </row>
    <row r="350" spans="1:23" hidden="1">
      <c r="A350" s="146" t="str">
        <f>IF(SP_NORTE!X372="","*",SP_NORTE!X372)</f>
        <v>*</v>
      </c>
      <c r="B350" s="146" t="str">
        <f>IF(SP_NORTE!W372="","*",SP_NORTE!W372)</f>
        <v>*</v>
      </c>
      <c r="C350" s="146" t="str">
        <f>IF(SP_NORTE!Y372="","*",SP_NORTE!Y372)</f>
        <v>*</v>
      </c>
      <c r="D350" s="138" t="str">
        <f>IF(SP_NORTE!R372="","*",SP_NORTE!R372)</f>
        <v>-</v>
      </c>
      <c r="E350" s="138" t="str">
        <f>IF(SP_NORTE!S372="","*",SP_NORTE!S372)</f>
        <v>-</v>
      </c>
      <c r="F350" s="145" t="str">
        <f>IF(SP_NORTE!B372="","*",SP_NORTE!B372)</f>
        <v>*</v>
      </c>
      <c r="G350" s="145" t="str">
        <f>IF(SP_NORTE!D372="","*",SP_NORTE!D372)</f>
        <v>*</v>
      </c>
      <c r="H350" s="145" t="str">
        <f>IF(SP_NORTE!E372="","*",SP_NORTE!E372)</f>
        <v>*</v>
      </c>
      <c r="I350" s="145" t="str">
        <f>IF(SP_NORTE!G372="","*",SP_NORTE!G372)</f>
        <v>*</v>
      </c>
      <c r="J350" s="145" t="str">
        <f>IF(SP_NORTE!H372="","*",SP_NORTE!H372)</f>
        <v>*</v>
      </c>
      <c r="K350" s="138" t="str">
        <f>IF(SP_NORTE!L372="","*",SP_NORTE!L372)</f>
        <v>-</v>
      </c>
      <c r="L350" s="138" t="str">
        <f>IF(SP_NORTE!M372="","*",SP_NORTE!M372)</f>
        <v>-</v>
      </c>
      <c r="M350" s="139" t="str">
        <f>IF(SP_NORTE!I372="","*",SP_NORTE!I372)</f>
        <v>*</v>
      </c>
      <c r="N350" s="144" t="str">
        <f>IF(SP_NORTE!J372="","*",SP_NORTE!J372)</f>
        <v>*</v>
      </c>
      <c r="O350" s="144" t="str">
        <f>IF(SP_NORTE!K372="","*",SP_NORTE!K372)</f>
        <v>*</v>
      </c>
      <c r="P350" s="143" t="str">
        <f>IF(SP_NORTE!N372="","*",SP_NORTE!N372)</f>
        <v>*</v>
      </c>
      <c r="Q350" s="143" t="str">
        <f>IF(SP_NORTE!O372="","*",SP_NORTE!O372)</f>
        <v>*</v>
      </c>
      <c r="R350" s="145" t="str">
        <f>IF(SP_NORTE!P372="","*",CONCATENATE(SP_NORTE!P372," ",SP_NORTE!Q372))</f>
        <v>*</v>
      </c>
      <c r="S350" s="145" t="str">
        <f>IF(SP_NORTE!U372="","*",SP_NORTE!U372)</f>
        <v>*</v>
      </c>
      <c r="T350" s="145" t="str">
        <f>IF(SP_NORTE!V372="","*",SP_NORTE!V372)</f>
        <v>*</v>
      </c>
      <c r="U350" s="136" t="str">
        <f ca="1">_xlfn.XLOOKUP(G350&amp;$U$2,BS_CONTROLE[CHAVE],BS_CONTROLE[Quantidade_11],"-")</f>
        <v>-</v>
      </c>
      <c r="V350" s="136" t="str">
        <f ca="1">_xlfn.XLOOKUP(G350&amp;$V$2,BS_CONTROLE[CHAVE],BS_CONTROLE[Quantidade_11],"-")</f>
        <v>-</v>
      </c>
      <c r="W350" s="136" t="str">
        <f ca="1">_xlfn.XLOOKUP(G350&amp;$W$2,BS_CONTROLE[CHAVE],BS_CONTROLE[Quantidade_11],"-")</f>
        <v>-</v>
      </c>
    </row>
    <row r="351" spans="1:23" hidden="1">
      <c r="A351" s="146" t="str">
        <f>IF(SP_NORTE!X373="","*",SP_NORTE!X373)</f>
        <v>*</v>
      </c>
      <c r="B351" s="146" t="str">
        <f>IF(SP_NORTE!W373="","*",SP_NORTE!W373)</f>
        <v>*</v>
      </c>
      <c r="C351" s="146" t="str">
        <f>IF(SP_NORTE!Y373="","*",SP_NORTE!Y373)</f>
        <v>*</v>
      </c>
      <c r="D351" s="138" t="str">
        <f>IF(SP_NORTE!R373="","*",SP_NORTE!R373)</f>
        <v>-</v>
      </c>
      <c r="E351" s="138" t="str">
        <f>IF(SP_NORTE!S373="","*",SP_NORTE!S373)</f>
        <v>-</v>
      </c>
      <c r="F351" s="145" t="str">
        <f>IF(SP_NORTE!B373="","*",SP_NORTE!B373)</f>
        <v>*</v>
      </c>
      <c r="G351" s="145" t="str">
        <f>IF(SP_NORTE!D373="","*",SP_NORTE!D373)</f>
        <v>*</v>
      </c>
      <c r="H351" s="145" t="str">
        <f>IF(SP_NORTE!E373="","*",SP_NORTE!E373)</f>
        <v>*</v>
      </c>
      <c r="I351" s="145" t="str">
        <f>IF(SP_NORTE!G373="","*",SP_NORTE!G373)</f>
        <v>*</v>
      </c>
      <c r="J351" s="145" t="str">
        <f>IF(SP_NORTE!H373="","*",SP_NORTE!H373)</f>
        <v>*</v>
      </c>
      <c r="K351" s="138" t="str">
        <f>IF(SP_NORTE!L373="","*",SP_NORTE!L373)</f>
        <v>-</v>
      </c>
      <c r="L351" s="138" t="str">
        <f>IF(SP_NORTE!M373="","*",SP_NORTE!M373)</f>
        <v>-</v>
      </c>
      <c r="M351" s="139" t="str">
        <f>IF(SP_NORTE!I373="","*",SP_NORTE!I373)</f>
        <v>*</v>
      </c>
      <c r="N351" s="144" t="str">
        <f>IF(SP_NORTE!J373="","*",SP_NORTE!J373)</f>
        <v>*</v>
      </c>
      <c r="O351" s="144" t="str">
        <f>IF(SP_NORTE!K373="","*",SP_NORTE!K373)</f>
        <v>*</v>
      </c>
      <c r="P351" s="143" t="str">
        <f>IF(SP_NORTE!N373="","*",SP_NORTE!N373)</f>
        <v>*</v>
      </c>
      <c r="Q351" s="143" t="str">
        <f>IF(SP_NORTE!O373="","*",SP_NORTE!O373)</f>
        <v>*</v>
      </c>
      <c r="R351" s="145" t="str">
        <f>IF(SP_NORTE!P373="","*",CONCATENATE(SP_NORTE!P373," ",SP_NORTE!Q373))</f>
        <v>*</v>
      </c>
      <c r="S351" s="145" t="str">
        <f>IF(SP_NORTE!U373="","*",SP_NORTE!U373)</f>
        <v>*</v>
      </c>
      <c r="T351" s="145" t="str">
        <f>IF(SP_NORTE!V373="","*",SP_NORTE!V373)</f>
        <v>*</v>
      </c>
      <c r="U351" s="136" t="str">
        <f ca="1">_xlfn.XLOOKUP(G351&amp;$U$2,BS_CONTROLE[CHAVE],BS_CONTROLE[Quantidade_11],"-")</f>
        <v>-</v>
      </c>
      <c r="V351" s="136" t="str">
        <f ca="1">_xlfn.XLOOKUP(G351&amp;$V$2,BS_CONTROLE[CHAVE],BS_CONTROLE[Quantidade_11],"-")</f>
        <v>-</v>
      </c>
      <c r="W351" s="136" t="str">
        <f ca="1">_xlfn.XLOOKUP(G351&amp;$W$2,BS_CONTROLE[CHAVE],BS_CONTROLE[Quantidade_11],"-")</f>
        <v>-</v>
      </c>
    </row>
    <row r="352" spans="1:23" hidden="1">
      <c r="A352" s="146" t="str">
        <f>IF(SP_NORTE!X374="","*",SP_NORTE!X374)</f>
        <v>*</v>
      </c>
      <c r="B352" s="146" t="str">
        <f>IF(SP_NORTE!W374="","*",SP_NORTE!W374)</f>
        <v>*</v>
      </c>
      <c r="C352" s="146" t="str">
        <f>IF(SP_NORTE!Y374="","*",SP_NORTE!Y374)</f>
        <v>*</v>
      </c>
      <c r="D352" s="138" t="str">
        <f>IF(SP_NORTE!R374="","*",SP_NORTE!R374)</f>
        <v>-</v>
      </c>
      <c r="E352" s="138" t="str">
        <f>IF(SP_NORTE!S374="","*",SP_NORTE!S374)</f>
        <v>-</v>
      </c>
      <c r="F352" s="145" t="str">
        <f>IF(SP_NORTE!B374="","*",SP_NORTE!B374)</f>
        <v>*</v>
      </c>
      <c r="G352" s="145" t="str">
        <f>IF(SP_NORTE!D374="","*",SP_NORTE!D374)</f>
        <v>*</v>
      </c>
      <c r="H352" s="145" t="str">
        <f>IF(SP_NORTE!E374="","*",SP_NORTE!E374)</f>
        <v>*</v>
      </c>
      <c r="I352" s="145" t="str">
        <f>IF(SP_NORTE!G374="","*",SP_NORTE!G374)</f>
        <v>*</v>
      </c>
      <c r="J352" s="145" t="str">
        <f>IF(SP_NORTE!H374="","*",SP_NORTE!H374)</f>
        <v>*</v>
      </c>
      <c r="K352" s="138" t="str">
        <f>IF(SP_NORTE!L374="","*",SP_NORTE!L374)</f>
        <v>-</v>
      </c>
      <c r="L352" s="138" t="str">
        <f>IF(SP_NORTE!M374="","*",SP_NORTE!M374)</f>
        <v>-</v>
      </c>
      <c r="M352" s="139" t="str">
        <f>IF(SP_NORTE!I374="","*",SP_NORTE!I374)</f>
        <v>*</v>
      </c>
      <c r="N352" s="144" t="str">
        <f>IF(SP_NORTE!J374="","*",SP_NORTE!J374)</f>
        <v>*</v>
      </c>
      <c r="O352" s="144" t="str">
        <f>IF(SP_NORTE!K374="","*",SP_NORTE!K374)</f>
        <v>*</v>
      </c>
      <c r="P352" s="143" t="str">
        <f>IF(SP_NORTE!N374="","*",SP_NORTE!N374)</f>
        <v>*</v>
      </c>
      <c r="Q352" s="143" t="str">
        <f>IF(SP_NORTE!O374="","*",SP_NORTE!O374)</f>
        <v>*</v>
      </c>
      <c r="R352" s="145" t="str">
        <f>IF(SP_NORTE!P374="","*",CONCATENATE(SP_NORTE!P374," ",SP_NORTE!Q374))</f>
        <v>*</v>
      </c>
      <c r="S352" s="145" t="str">
        <f>IF(SP_NORTE!U374="","*",SP_NORTE!U374)</f>
        <v>*</v>
      </c>
      <c r="T352" s="145" t="str">
        <f>IF(SP_NORTE!V374="","*",SP_NORTE!V374)</f>
        <v>*</v>
      </c>
      <c r="U352" s="136" t="str">
        <f ca="1">_xlfn.XLOOKUP(G352&amp;$U$2,BS_CONTROLE[CHAVE],BS_CONTROLE[Quantidade_11],"-")</f>
        <v>-</v>
      </c>
      <c r="V352" s="136" t="str">
        <f ca="1">_xlfn.XLOOKUP(G352&amp;$V$2,BS_CONTROLE[CHAVE],BS_CONTROLE[Quantidade_11],"-")</f>
        <v>-</v>
      </c>
      <c r="W352" s="136" t="str">
        <f ca="1">_xlfn.XLOOKUP(G352&amp;$W$2,BS_CONTROLE[CHAVE],BS_CONTROLE[Quantidade_11],"-")</f>
        <v>-</v>
      </c>
    </row>
    <row r="353" spans="1:23" hidden="1">
      <c r="A353" s="146" t="str">
        <f>IF(SP_NORTE!X375="","*",SP_NORTE!X375)</f>
        <v>*</v>
      </c>
      <c r="B353" s="146" t="str">
        <f>IF(SP_NORTE!W375="","*",SP_NORTE!W375)</f>
        <v>*</v>
      </c>
      <c r="C353" s="146" t="str">
        <f>IF(SP_NORTE!Y375="","*",SP_NORTE!Y375)</f>
        <v>*</v>
      </c>
      <c r="D353" s="138" t="str">
        <f>IF(SP_NORTE!R375="","*",SP_NORTE!R375)</f>
        <v>-</v>
      </c>
      <c r="E353" s="138" t="str">
        <f>IF(SP_NORTE!S375="","*",SP_NORTE!S375)</f>
        <v>-</v>
      </c>
      <c r="F353" s="145" t="str">
        <f>IF(SP_NORTE!B375="","*",SP_NORTE!B375)</f>
        <v>*</v>
      </c>
      <c r="G353" s="145" t="str">
        <f>IF(SP_NORTE!D375="","*",SP_NORTE!D375)</f>
        <v>*</v>
      </c>
      <c r="H353" s="145" t="str">
        <f>IF(SP_NORTE!E375="","*",SP_NORTE!E375)</f>
        <v>*</v>
      </c>
      <c r="I353" s="145" t="str">
        <f>IF(SP_NORTE!G375="","*",SP_NORTE!G375)</f>
        <v>*</v>
      </c>
      <c r="J353" s="145" t="str">
        <f>IF(SP_NORTE!H375="","*",SP_NORTE!H375)</f>
        <v>*</v>
      </c>
      <c r="K353" s="138" t="str">
        <f>IF(SP_NORTE!L375="","*",SP_NORTE!L375)</f>
        <v>-</v>
      </c>
      <c r="L353" s="138" t="str">
        <f>IF(SP_NORTE!M375="","*",SP_NORTE!M375)</f>
        <v>-</v>
      </c>
      <c r="M353" s="139" t="str">
        <f>IF(SP_NORTE!I375="","*",SP_NORTE!I375)</f>
        <v>*</v>
      </c>
      <c r="N353" s="144" t="str">
        <f>IF(SP_NORTE!J375="","*",SP_NORTE!J375)</f>
        <v>*</v>
      </c>
      <c r="O353" s="144" t="str">
        <f>IF(SP_NORTE!K375="","*",SP_NORTE!K375)</f>
        <v>*</v>
      </c>
      <c r="P353" s="143" t="str">
        <f>IF(SP_NORTE!N375="","*",SP_NORTE!N375)</f>
        <v>*</v>
      </c>
      <c r="Q353" s="143" t="str">
        <f>IF(SP_NORTE!O375="","*",SP_NORTE!O375)</f>
        <v>*</v>
      </c>
      <c r="R353" s="145" t="str">
        <f>IF(SP_NORTE!P375="","*",CONCATENATE(SP_NORTE!P375," ",SP_NORTE!Q375))</f>
        <v>*</v>
      </c>
      <c r="S353" s="145" t="str">
        <f>IF(SP_NORTE!U375="","*",SP_NORTE!U375)</f>
        <v>*</v>
      </c>
      <c r="T353" s="145" t="str">
        <f>IF(SP_NORTE!V375="","*",SP_NORTE!V375)</f>
        <v>*</v>
      </c>
      <c r="U353" s="136" t="str">
        <f ca="1">_xlfn.XLOOKUP(G353&amp;$U$2,BS_CONTROLE[CHAVE],BS_CONTROLE[Quantidade_11],"-")</f>
        <v>-</v>
      </c>
      <c r="V353" s="136" t="str">
        <f ca="1">_xlfn.XLOOKUP(G353&amp;$V$2,BS_CONTROLE[CHAVE],BS_CONTROLE[Quantidade_11],"-")</f>
        <v>-</v>
      </c>
      <c r="W353" s="136" t="str">
        <f ca="1">_xlfn.XLOOKUP(G353&amp;$W$2,BS_CONTROLE[CHAVE],BS_CONTROLE[Quantidade_11],"-")</f>
        <v>-</v>
      </c>
    </row>
    <row r="354" spans="1:23" hidden="1">
      <c r="A354" s="146" t="str">
        <f>IF(SP_NORTE!X376="","*",SP_NORTE!X376)</f>
        <v>*</v>
      </c>
      <c r="B354" s="146" t="str">
        <f>IF(SP_NORTE!W376="","*",SP_NORTE!W376)</f>
        <v>*</v>
      </c>
      <c r="C354" s="146" t="str">
        <f>IF(SP_NORTE!Y376="","*",SP_NORTE!Y376)</f>
        <v>*</v>
      </c>
      <c r="D354" s="138" t="str">
        <f>IF(SP_NORTE!R376="","*",SP_NORTE!R376)</f>
        <v>-</v>
      </c>
      <c r="E354" s="138" t="str">
        <f>IF(SP_NORTE!S376="","*",SP_NORTE!S376)</f>
        <v>-</v>
      </c>
      <c r="F354" s="145" t="str">
        <f>IF(SP_NORTE!B376="","*",SP_NORTE!B376)</f>
        <v>*</v>
      </c>
      <c r="G354" s="145" t="str">
        <f>IF(SP_NORTE!D376="","*",SP_NORTE!D376)</f>
        <v>*</v>
      </c>
      <c r="H354" s="145" t="str">
        <f>IF(SP_NORTE!E376="","*",SP_NORTE!E376)</f>
        <v>*</v>
      </c>
      <c r="I354" s="145" t="str">
        <f>IF(SP_NORTE!G376="","*",SP_NORTE!G376)</f>
        <v>*</v>
      </c>
      <c r="J354" s="145" t="str">
        <f>IF(SP_NORTE!H376="","*",SP_NORTE!H376)</f>
        <v>*</v>
      </c>
      <c r="K354" s="138" t="str">
        <f>IF(SP_NORTE!L376="","*",SP_NORTE!L376)</f>
        <v>-</v>
      </c>
      <c r="L354" s="138" t="str">
        <f>IF(SP_NORTE!M376="","*",SP_NORTE!M376)</f>
        <v>-</v>
      </c>
      <c r="M354" s="139" t="str">
        <f>IF(SP_NORTE!I376="","*",SP_NORTE!I376)</f>
        <v>*</v>
      </c>
      <c r="N354" s="144" t="str">
        <f>IF(SP_NORTE!J376="","*",SP_NORTE!J376)</f>
        <v>*</v>
      </c>
      <c r="O354" s="144" t="str">
        <f>IF(SP_NORTE!K376="","*",SP_NORTE!K376)</f>
        <v>*</v>
      </c>
      <c r="P354" s="143" t="str">
        <f>IF(SP_NORTE!N376="","*",SP_NORTE!N376)</f>
        <v>*</v>
      </c>
      <c r="Q354" s="143" t="str">
        <f>IF(SP_NORTE!O376="","*",SP_NORTE!O376)</f>
        <v>*</v>
      </c>
      <c r="R354" s="145" t="str">
        <f>IF(SP_NORTE!P376="","*",CONCATENATE(SP_NORTE!P376," ",SP_NORTE!Q376))</f>
        <v>*</v>
      </c>
      <c r="S354" s="145" t="str">
        <f>IF(SP_NORTE!U376="","*",SP_NORTE!U376)</f>
        <v>*</v>
      </c>
      <c r="T354" s="145" t="str">
        <f>IF(SP_NORTE!V376="","*",SP_NORTE!V376)</f>
        <v>*</v>
      </c>
      <c r="U354" s="136" t="str">
        <f ca="1">_xlfn.XLOOKUP(G354&amp;$U$2,BS_CONTROLE[CHAVE],BS_CONTROLE[Quantidade_11],"-")</f>
        <v>-</v>
      </c>
      <c r="V354" s="136" t="str">
        <f ca="1">_xlfn.XLOOKUP(G354&amp;$V$2,BS_CONTROLE[CHAVE],BS_CONTROLE[Quantidade_11],"-")</f>
        <v>-</v>
      </c>
      <c r="W354" s="136" t="str">
        <f ca="1">_xlfn.XLOOKUP(G354&amp;$W$2,BS_CONTROLE[CHAVE],BS_CONTROLE[Quantidade_11],"-")</f>
        <v>-</v>
      </c>
    </row>
    <row r="355" spans="1:23" hidden="1">
      <c r="A355" s="146" t="str">
        <f>IF(SP_NORTE!X377="","*",SP_NORTE!X377)</f>
        <v>*</v>
      </c>
      <c r="B355" s="146" t="str">
        <f>IF(SP_NORTE!W377="","*",SP_NORTE!W377)</f>
        <v>*</v>
      </c>
      <c r="C355" s="146" t="str">
        <f>IF(SP_NORTE!Y377="","*",SP_NORTE!Y377)</f>
        <v>*</v>
      </c>
      <c r="D355" s="138" t="str">
        <f>IF(SP_NORTE!R377="","*",SP_NORTE!R377)</f>
        <v>-</v>
      </c>
      <c r="E355" s="138" t="str">
        <f>IF(SP_NORTE!S377="","*",SP_NORTE!S377)</f>
        <v>-</v>
      </c>
      <c r="F355" s="145" t="str">
        <f>IF(SP_NORTE!B377="","*",SP_NORTE!B377)</f>
        <v>*</v>
      </c>
      <c r="G355" s="145" t="str">
        <f>IF(SP_NORTE!D377="","*",SP_NORTE!D377)</f>
        <v>*</v>
      </c>
      <c r="H355" s="145" t="str">
        <f>IF(SP_NORTE!E377="","*",SP_NORTE!E377)</f>
        <v>*</v>
      </c>
      <c r="I355" s="145" t="str">
        <f>IF(SP_NORTE!G377="","*",SP_NORTE!G377)</f>
        <v>*</v>
      </c>
      <c r="J355" s="145" t="str">
        <f>IF(SP_NORTE!H377="","*",SP_NORTE!H377)</f>
        <v>*</v>
      </c>
      <c r="K355" s="138" t="str">
        <f>IF(SP_NORTE!L377="","*",SP_NORTE!L377)</f>
        <v>-</v>
      </c>
      <c r="L355" s="138" t="str">
        <f>IF(SP_NORTE!M377="","*",SP_NORTE!M377)</f>
        <v>-</v>
      </c>
      <c r="M355" s="139" t="str">
        <f>IF(SP_NORTE!I377="","*",SP_NORTE!I377)</f>
        <v>*</v>
      </c>
      <c r="N355" s="144" t="str">
        <f>IF(SP_NORTE!J377="","*",SP_NORTE!J377)</f>
        <v>*</v>
      </c>
      <c r="O355" s="144" t="str">
        <f>IF(SP_NORTE!K377="","*",SP_NORTE!K377)</f>
        <v>*</v>
      </c>
      <c r="P355" s="143" t="str">
        <f>IF(SP_NORTE!N377="","*",SP_NORTE!N377)</f>
        <v>*</v>
      </c>
      <c r="Q355" s="143" t="str">
        <f>IF(SP_NORTE!O377="","*",SP_NORTE!O377)</f>
        <v>*</v>
      </c>
      <c r="R355" s="145" t="str">
        <f>IF(SP_NORTE!P377="","*",CONCATENATE(SP_NORTE!P377," ",SP_NORTE!Q377))</f>
        <v>*</v>
      </c>
      <c r="S355" s="145" t="str">
        <f>IF(SP_NORTE!U377="","*",SP_NORTE!U377)</f>
        <v>*</v>
      </c>
      <c r="T355" s="145" t="str">
        <f>IF(SP_NORTE!V377="","*",SP_NORTE!V377)</f>
        <v>*</v>
      </c>
      <c r="U355" s="136" t="str">
        <f ca="1">_xlfn.XLOOKUP(G355&amp;$U$2,BS_CONTROLE[CHAVE],BS_CONTROLE[Quantidade_11],"-")</f>
        <v>-</v>
      </c>
      <c r="V355" s="136" t="str">
        <f ca="1">_xlfn.XLOOKUP(G355&amp;$V$2,BS_CONTROLE[CHAVE],BS_CONTROLE[Quantidade_11],"-")</f>
        <v>-</v>
      </c>
      <c r="W355" s="136" t="str">
        <f ca="1">_xlfn.XLOOKUP(G355&amp;$W$2,BS_CONTROLE[CHAVE],BS_CONTROLE[Quantidade_11],"-")</f>
        <v>-</v>
      </c>
    </row>
    <row r="356" spans="1:23" hidden="1">
      <c r="A356" s="146" t="str">
        <f>IF(SP_NORTE!X378="","*",SP_NORTE!X378)</f>
        <v>*</v>
      </c>
      <c r="B356" s="146" t="str">
        <f>IF(SP_NORTE!W378="","*",SP_NORTE!W378)</f>
        <v>*</v>
      </c>
      <c r="C356" s="146" t="str">
        <f>IF(SP_NORTE!Y378="","*",SP_NORTE!Y378)</f>
        <v>*</v>
      </c>
      <c r="D356" s="138" t="str">
        <f>IF(SP_NORTE!R378="","*",SP_NORTE!R378)</f>
        <v>-</v>
      </c>
      <c r="E356" s="138" t="str">
        <f>IF(SP_NORTE!S378="","*",SP_NORTE!S378)</f>
        <v>-</v>
      </c>
      <c r="F356" s="145" t="str">
        <f>IF(SP_NORTE!B378="","*",SP_NORTE!B378)</f>
        <v>*</v>
      </c>
      <c r="G356" s="145" t="str">
        <f>IF(SP_NORTE!D378="","*",SP_NORTE!D378)</f>
        <v>*</v>
      </c>
      <c r="H356" s="145" t="str">
        <f>IF(SP_NORTE!E378="","*",SP_NORTE!E378)</f>
        <v>*</v>
      </c>
      <c r="I356" s="145" t="str">
        <f>IF(SP_NORTE!G378="","*",SP_NORTE!G378)</f>
        <v>*</v>
      </c>
      <c r="J356" s="145" t="str">
        <f>IF(SP_NORTE!H378="","*",SP_NORTE!H378)</f>
        <v>*</v>
      </c>
      <c r="K356" s="138" t="str">
        <f>IF(SP_NORTE!L378="","*",SP_NORTE!L378)</f>
        <v>-</v>
      </c>
      <c r="L356" s="138" t="str">
        <f>IF(SP_NORTE!M378="","*",SP_NORTE!M378)</f>
        <v>-</v>
      </c>
      <c r="M356" s="139" t="str">
        <f>IF(SP_NORTE!I378="","*",SP_NORTE!I378)</f>
        <v>*</v>
      </c>
      <c r="N356" s="144" t="str">
        <f>IF(SP_NORTE!J378="","*",SP_NORTE!J378)</f>
        <v>*</v>
      </c>
      <c r="O356" s="144" t="str">
        <f>IF(SP_NORTE!K378="","*",SP_NORTE!K378)</f>
        <v>*</v>
      </c>
      <c r="P356" s="143" t="str">
        <f>IF(SP_NORTE!N378="","*",SP_NORTE!N378)</f>
        <v>*</v>
      </c>
      <c r="Q356" s="143" t="str">
        <f>IF(SP_NORTE!O378="","*",SP_NORTE!O378)</f>
        <v>*</v>
      </c>
      <c r="R356" s="145" t="str">
        <f>IF(SP_NORTE!P378="","*",CONCATENATE(SP_NORTE!P378," ",SP_NORTE!Q378))</f>
        <v>*</v>
      </c>
      <c r="S356" s="145" t="str">
        <f>IF(SP_NORTE!U378="","*",SP_NORTE!U378)</f>
        <v>*</v>
      </c>
      <c r="T356" s="145" t="str">
        <f>IF(SP_NORTE!V378="","*",SP_NORTE!V378)</f>
        <v>*</v>
      </c>
      <c r="U356" s="136" t="str">
        <f ca="1">_xlfn.XLOOKUP(G356&amp;$U$2,BS_CONTROLE[CHAVE],BS_CONTROLE[Quantidade_11],"-")</f>
        <v>-</v>
      </c>
      <c r="V356" s="136" t="str">
        <f ca="1">_xlfn.XLOOKUP(G356&amp;$V$2,BS_CONTROLE[CHAVE],BS_CONTROLE[Quantidade_11],"-")</f>
        <v>-</v>
      </c>
      <c r="W356" s="136" t="str">
        <f ca="1">_xlfn.XLOOKUP(G356&amp;$W$2,BS_CONTROLE[CHAVE],BS_CONTROLE[Quantidade_11],"-")</f>
        <v>-</v>
      </c>
    </row>
    <row r="357" spans="1:23" hidden="1">
      <c r="A357" s="146" t="str">
        <f>IF(SP_NORTE!X379="","*",SP_NORTE!X379)</f>
        <v>*</v>
      </c>
      <c r="B357" s="146" t="str">
        <f>IF(SP_NORTE!W379="","*",SP_NORTE!W379)</f>
        <v>*</v>
      </c>
      <c r="C357" s="146" t="str">
        <f>IF(SP_NORTE!Y379="","*",SP_NORTE!Y379)</f>
        <v>*</v>
      </c>
      <c r="D357" s="138" t="str">
        <f>IF(SP_NORTE!R379="","*",SP_NORTE!R379)</f>
        <v>-</v>
      </c>
      <c r="E357" s="138" t="str">
        <f>IF(SP_NORTE!S379="","*",SP_NORTE!S379)</f>
        <v>-</v>
      </c>
      <c r="F357" s="145" t="str">
        <f>IF(SP_NORTE!B379="","*",SP_NORTE!B379)</f>
        <v>*</v>
      </c>
      <c r="G357" s="145" t="str">
        <f>IF(SP_NORTE!D379="","*",SP_NORTE!D379)</f>
        <v>*</v>
      </c>
      <c r="H357" s="145" t="str">
        <f>IF(SP_NORTE!E379="","*",SP_NORTE!E379)</f>
        <v>*</v>
      </c>
      <c r="I357" s="145" t="str">
        <f>IF(SP_NORTE!G379="","*",SP_NORTE!G379)</f>
        <v>*</v>
      </c>
      <c r="J357" s="145" t="str">
        <f>IF(SP_NORTE!H379="","*",SP_NORTE!H379)</f>
        <v>*</v>
      </c>
      <c r="K357" s="138" t="str">
        <f>IF(SP_NORTE!L379="","*",SP_NORTE!L379)</f>
        <v>-</v>
      </c>
      <c r="L357" s="138" t="str">
        <f>IF(SP_NORTE!M379="","*",SP_NORTE!M379)</f>
        <v>-</v>
      </c>
      <c r="M357" s="139" t="str">
        <f>IF(SP_NORTE!I379="","*",SP_NORTE!I379)</f>
        <v>*</v>
      </c>
      <c r="N357" s="144" t="str">
        <f>IF(SP_NORTE!J379="","*",SP_NORTE!J379)</f>
        <v>*</v>
      </c>
      <c r="O357" s="144" t="str">
        <f>IF(SP_NORTE!K379="","*",SP_NORTE!K379)</f>
        <v>*</v>
      </c>
      <c r="P357" s="143" t="str">
        <f>IF(SP_NORTE!N379="","*",SP_NORTE!N379)</f>
        <v>*</v>
      </c>
      <c r="Q357" s="143" t="str">
        <f>IF(SP_NORTE!O379="","*",SP_NORTE!O379)</f>
        <v>*</v>
      </c>
      <c r="R357" s="145" t="str">
        <f>IF(SP_NORTE!P379="","*",CONCATENATE(SP_NORTE!P379," ",SP_NORTE!Q379))</f>
        <v>*</v>
      </c>
      <c r="S357" s="145" t="str">
        <f>IF(SP_NORTE!U379="","*",SP_NORTE!U379)</f>
        <v>*</v>
      </c>
      <c r="T357" s="145" t="str">
        <f>IF(SP_NORTE!V379="","*",SP_NORTE!V379)</f>
        <v>*</v>
      </c>
      <c r="U357" s="136" t="str">
        <f ca="1">_xlfn.XLOOKUP(G357&amp;$U$2,BS_CONTROLE[CHAVE],BS_CONTROLE[Quantidade_11],"-")</f>
        <v>-</v>
      </c>
      <c r="V357" s="136" t="str">
        <f ca="1">_xlfn.XLOOKUP(G357&amp;$V$2,BS_CONTROLE[CHAVE],BS_CONTROLE[Quantidade_11],"-")</f>
        <v>-</v>
      </c>
      <c r="W357" s="136" t="str">
        <f ca="1">_xlfn.XLOOKUP(G357&amp;$W$2,BS_CONTROLE[CHAVE],BS_CONTROLE[Quantidade_11],"-")</f>
        <v>-</v>
      </c>
    </row>
    <row r="358" spans="1:23" hidden="1">
      <c r="A358" s="146" t="str">
        <f>IF(SP_NORTE!X380="","*",SP_NORTE!X380)</f>
        <v>*</v>
      </c>
      <c r="B358" s="146" t="str">
        <f>IF(SP_NORTE!W380="","*",SP_NORTE!W380)</f>
        <v>*</v>
      </c>
      <c r="C358" s="146" t="str">
        <f>IF(SP_NORTE!Y380="","*",SP_NORTE!Y380)</f>
        <v>*</v>
      </c>
      <c r="D358" s="138" t="str">
        <f>IF(SP_NORTE!R380="","*",SP_NORTE!R380)</f>
        <v>-</v>
      </c>
      <c r="E358" s="138" t="str">
        <f>IF(SP_NORTE!S380="","*",SP_NORTE!S380)</f>
        <v>-</v>
      </c>
      <c r="F358" s="145" t="str">
        <f>IF(SP_NORTE!B380="","*",SP_NORTE!B380)</f>
        <v>*</v>
      </c>
      <c r="G358" s="145" t="str">
        <f>IF(SP_NORTE!D380="","*",SP_NORTE!D380)</f>
        <v>*</v>
      </c>
      <c r="H358" s="145" t="str">
        <f>IF(SP_NORTE!E380="","*",SP_NORTE!E380)</f>
        <v>*</v>
      </c>
      <c r="I358" s="145" t="str">
        <f>IF(SP_NORTE!G380="","*",SP_NORTE!G380)</f>
        <v>*</v>
      </c>
      <c r="J358" s="145" t="str">
        <f>IF(SP_NORTE!H380="","*",SP_NORTE!H380)</f>
        <v>*</v>
      </c>
      <c r="K358" s="138" t="str">
        <f>IF(SP_NORTE!L380="","*",SP_NORTE!L380)</f>
        <v>-</v>
      </c>
      <c r="L358" s="138" t="str">
        <f>IF(SP_NORTE!M380="","*",SP_NORTE!M380)</f>
        <v>-</v>
      </c>
      <c r="M358" s="139" t="str">
        <f>IF(SP_NORTE!I380="","*",SP_NORTE!I380)</f>
        <v>*</v>
      </c>
      <c r="N358" s="144" t="str">
        <f>IF(SP_NORTE!J380="","*",SP_NORTE!J380)</f>
        <v>*</v>
      </c>
      <c r="O358" s="144" t="str">
        <f>IF(SP_NORTE!K380="","*",SP_NORTE!K380)</f>
        <v>*</v>
      </c>
      <c r="P358" s="143" t="str">
        <f>IF(SP_NORTE!N380="","*",SP_NORTE!N380)</f>
        <v>*</v>
      </c>
      <c r="Q358" s="143" t="str">
        <f>IF(SP_NORTE!O380="","*",SP_NORTE!O380)</f>
        <v>*</v>
      </c>
      <c r="R358" s="145" t="str">
        <f>IF(SP_NORTE!P380="","*",CONCATENATE(SP_NORTE!P380," ",SP_NORTE!Q380))</f>
        <v>*</v>
      </c>
      <c r="S358" s="145" t="str">
        <f>IF(SP_NORTE!U380="","*",SP_NORTE!U380)</f>
        <v>*</v>
      </c>
      <c r="T358" s="145" t="str">
        <f>IF(SP_NORTE!V380="","*",SP_NORTE!V380)</f>
        <v>*</v>
      </c>
      <c r="U358" s="136" t="str">
        <f ca="1">_xlfn.XLOOKUP(G358&amp;$U$2,BS_CONTROLE[CHAVE],BS_CONTROLE[Quantidade_11],"-")</f>
        <v>-</v>
      </c>
      <c r="V358" s="136" t="str">
        <f ca="1">_xlfn.XLOOKUP(G358&amp;$V$2,BS_CONTROLE[CHAVE],BS_CONTROLE[Quantidade_11],"-")</f>
        <v>-</v>
      </c>
      <c r="W358" s="136" t="str">
        <f ca="1">_xlfn.XLOOKUP(G358&amp;$W$2,BS_CONTROLE[CHAVE],BS_CONTROLE[Quantidade_11],"-")</f>
        <v>-</v>
      </c>
    </row>
    <row r="359" spans="1:23" hidden="1">
      <c r="A359" s="146" t="str">
        <f>IF(SP_NORTE!X381="","*",SP_NORTE!X381)</f>
        <v>*</v>
      </c>
      <c r="B359" s="146" t="str">
        <f>IF(SP_NORTE!W381="","*",SP_NORTE!W381)</f>
        <v>*</v>
      </c>
      <c r="C359" s="146" t="str">
        <f>IF(SP_NORTE!Y381="","*",SP_NORTE!Y381)</f>
        <v>*</v>
      </c>
      <c r="D359" s="138" t="str">
        <f>IF(SP_NORTE!R381="","*",SP_NORTE!R381)</f>
        <v>-</v>
      </c>
      <c r="E359" s="138" t="str">
        <f>IF(SP_NORTE!S381="","*",SP_NORTE!S381)</f>
        <v>-</v>
      </c>
      <c r="F359" s="145" t="str">
        <f>IF(SP_NORTE!B381="","*",SP_NORTE!B381)</f>
        <v>*</v>
      </c>
      <c r="G359" s="145" t="str">
        <f>IF(SP_NORTE!D381="","*",SP_NORTE!D381)</f>
        <v>*</v>
      </c>
      <c r="H359" s="145" t="str">
        <f>IF(SP_NORTE!E381="","*",SP_NORTE!E381)</f>
        <v>*</v>
      </c>
      <c r="I359" s="145" t="str">
        <f>IF(SP_NORTE!G381="","*",SP_NORTE!G381)</f>
        <v>*</v>
      </c>
      <c r="J359" s="145" t="str">
        <f>IF(SP_NORTE!H381="","*",SP_NORTE!H381)</f>
        <v>*</v>
      </c>
      <c r="K359" s="138" t="str">
        <f>IF(SP_NORTE!L381="","*",SP_NORTE!L381)</f>
        <v>-</v>
      </c>
      <c r="L359" s="138" t="str">
        <f>IF(SP_NORTE!M381="","*",SP_NORTE!M381)</f>
        <v>-</v>
      </c>
      <c r="M359" s="139" t="str">
        <f>IF(SP_NORTE!I381="","*",SP_NORTE!I381)</f>
        <v>*</v>
      </c>
      <c r="N359" s="144" t="str">
        <f>IF(SP_NORTE!J381="","*",SP_NORTE!J381)</f>
        <v>*</v>
      </c>
      <c r="O359" s="144" t="str">
        <f>IF(SP_NORTE!K381="","*",SP_NORTE!K381)</f>
        <v>*</v>
      </c>
      <c r="P359" s="143" t="str">
        <f>IF(SP_NORTE!N381="","*",SP_NORTE!N381)</f>
        <v>*</v>
      </c>
      <c r="Q359" s="143" t="str">
        <f>IF(SP_NORTE!O381="","*",SP_NORTE!O381)</f>
        <v>*</v>
      </c>
      <c r="R359" s="145" t="str">
        <f>IF(SP_NORTE!P381="","*",CONCATENATE(SP_NORTE!P381," ",SP_NORTE!Q381))</f>
        <v>*</v>
      </c>
      <c r="S359" s="145" t="str">
        <f>IF(SP_NORTE!U381="","*",SP_NORTE!U381)</f>
        <v>*</v>
      </c>
      <c r="T359" s="145" t="str">
        <f>IF(SP_NORTE!V381="","*",SP_NORTE!V381)</f>
        <v>*</v>
      </c>
      <c r="U359" s="136" t="str">
        <f ca="1">_xlfn.XLOOKUP(G359&amp;$U$2,BS_CONTROLE[CHAVE],BS_CONTROLE[Quantidade_11],"-")</f>
        <v>-</v>
      </c>
      <c r="V359" s="136" t="str">
        <f ca="1">_xlfn.XLOOKUP(G359&amp;$V$2,BS_CONTROLE[CHAVE],BS_CONTROLE[Quantidade_11],"-")</f>
        <v>-</v>
      </c>
      <c r="W359" s="136" t="str">
        <f ca="1">_xlfn.XLOOKUP(G359&amp;$W$2,BS_CONTROLE[CHAVE],BS_CONTROLE[Quantidade_11],"-")</f>
        <v>-</v>
      </c>
    </row>
    <row r="360" spans="1:23" hidden="1">
      <c r="A360" s="146" t="str">
        <f>IF(SP_NORTE!X382="","*",SP_NORTE!X382)</f>
        <v>*</v>
      </c>
      <c r="B360" s="146" t="str">
        <f>IF(SP_NORTE!W382="","*",SP_NORTE!W382)</f>
        <v>*</v>
      </c>
      <c r="C360" s="146" t="str">
        <f>IF(SP_NORTE!Y382="","*",SP_NORTE!Y382)</f>
        <v>*</v>
      </c>
      <c r="D360" s="138" t="str">
        <f>IF(SP_NORTE!R382="","*",SP_NORTE!R382)</f>
        <v>-</v>
      </c>
      <c r="E360" s="138" t="str">
        <f>IF(SP_NORTE!S382="","*",SP_NORTE!S382)</f>
        <v>-</v>
      </c>
      <c r="F360" s="145" t="str">
        <f>IF(SP_NORTE!B382="","*",SP_NORTE!B382)</f>
        <v>*</v>
      </c>
      <c r="G360" s="145" t="str">
        <f>IF(SP_NORTE!D382="","*",SP_NORTE!D382)</f>
        <v>*</v>
      </c>
      <c r="H360" s="145" t="str">
        <f>IF(SP_NORTE!E382="","*",SP_NORTE!E382)</f>
        <v>*</v>
      </c>
      <c r="I360" s="145" t="str">
        <f>IF(SP_NORTE!G382="","*",SP_NORTE!G382)</f>
        <v>*</v>
      </c>
      <c r="J360" s="145" t="str">
        <f>IF(SP_NORTE!H382="","*",SP_NORTE!H382)</f>
        <v>*</v>
      </c>
      <c r="K360" s="138" t="str">
        <f>IF(SP_NORTE!L382="","*",SP_NORTE!L382)</f>
        <v>-</v>
      </c>
      <c r="L360" s="138" t="str">
        <f>IF(SP_NORTE!M382="","*",SP_NORTE!M382)</f>
        <v>-</v>
      </c>
      <c r="M360" s="139" t="str">
        <f>IF(SP_NORTE!I382="","*",SP_NORTE!I382)</f>
        <v>*</v>
      </c>
      <c r="N360" s="144" t="str">
        <f>IF(SP_NORTE!J382="","*",SP_NORTE!J382)</f>
        <v>*</v>
      </c>
      <c r="O360" s="144" t="str">
        <f>IF(SP_NORTE!K382="","*",SP_NORTE!K382)</f>
        <v>*</v>
      </c>
      <c r="P360" s="143" t="str">
        <f>IF(SP_NORTE!N382="","*",SP_NORTE!N382)</f>
        <v>*</v>
      </c>
      <c r="Q360" s="143" t="str">
        <f>IF(SP_NORTE!O382="","*",SP_NORTE!O382)</f>
        <v>*</v>
      </c>
      <c r="R360" s="145" t="str">
        <f>IF(SP_NORTE!P382="","*",CONCATENATE(SP_NORTE!P382," ",SP_NORTE!Q382))</f>
        <v>*</v>
      </c>
      <c r="S360" s="145" t="str">
        <f>IF(SP_NORTE!U382="","*",SP_NORTE!U382)</f>
        <v>*</v>
      </c>
      <c r="T360" s="145" t="str">
        <f>IF(SP_NORTE!V382="","*",SP_NORTE!V382)</f>
        <v>*</v>
      </c>
      <c r="U360" s="136" t="str">
        <f ca="1">_xlfn.XLOOKUP(G360&amp;$U$2,BS_CONTROLE[CHAVE],BS_CONTROLE[Quantidade_11],"-")</f>
        <v>-</v>
      </c>
      <c r="V360" s="136" t="str">
        <f ca="1">_xlfn.XLOOKUP(G360&amp;$V$2,BS_CONTROLE[CHAVE],BS_CONTROLE[Quantidade_11],"-")</f>
        <v>-</v>
      </c>
      <c r="W360" s="136" t="str">
        <f ca="1">_xlfn.XLOOKUP(G360&amp;$W$2,BS_CONTROLE[CHAVE],BS_CONTROLE[Quantidade_11],"-")</f>
        <v>-</v>
      </c>
    </row>
    <row r="361" spans="1:23" hidden="1">
      <c r="A361" s="146" t="str">
        <f>IF(SP_NORTE!X383="","*",SP_NORTE!X383)</f>
        <v>*</v>
      </c>
      <c r="B361" s="146" t="str">
        <f>IF(SP_NORTE!W383="","*",SP_NORTE!W383)</f>
        <v>*</v>
      </c>
      <c r="C361" s="146" t="str">
        <f>IF(SP_NORTE!Y383="","*",SP_NORTE!Y383)</f>
        <v>*</v>
      </c>
      <c r="D361" s="138" t="str">
        <f>IF(SP_NORTE!R383="","*",SP_NORTE!R383)</f>
        <v>-</v>
      </c>
      <c r="E361" s="138" t="str">
        <f>IF(SP_NORTE!S383="","*",SP_NORTE!S383)</f>
        <v>-</v>
      </c>
      <c r="F361" s="145" t="str">
        <f>IF(SP_NORTE!B383="","*",SP_NORTE!B383)</f>
        <v>*</v>
      </c>
      <c r="G361" s="145" t="str">
        <f>IF(SP_NORTE!D383="","*",SP_NORTE!D383)</f>
        <v>*</v>
      </c>
      <c r="H361" s="145" t="str">
        <f>IF(SP_NORTE!E383="","*",SP_NORTE!E383)</f>
        <v>*</v>
      </c>
      <c r="I361" s="145" t="str">
        <f>IF(SP_NORTE!G383="","*",SP_NORTE!G383)</f>
        <v>*</v>
      </c>
      <c r="J361" s="145" t="str">
        <f>IF(SP_NORTE!H383="","*",SP_NORTE!H383)</f>
        <v>*</v>
      </c>
      <c r="K361" s="138" t="str">
        <f>IF(SP_NORTE!L383="","*",SP_NORTE!L383)</f>
        <v>-</v>
      </c>
      <c r="L361" s="138" t="str">
        <f>IF(SP_NORTE!M383="","*",SP_NORTE!M383)</f>
        <v>-</v>
      </c>
      <c r="M361" s="139" t="str">
        <f>IF(SP_NORTE!I383="","*",SP_NORTE!I383)</f>
        <v>*</v>
      </c>
      <c r="N361" s="144" t="str">
        <f>IF(SP_NORTE!J383="","*",SP_NORTE!J383)</f>
        <v>*</v>
      </c>
      <c r="O361" s="144" t="str">
        <f>IF(SP_NORTE!K383="","*",SP_NORTE!K383)</f>
        <v>*</v>
      </c>
      <c r="P361" s="143" t="str">
        <f>IF(SP_NORTE!N383="","*",SP_NORTE!N383)</f>
        <v>*</v>
      </c>
      <c r="Q361" s="143" t="str">
        <f>IF(SP_NORTE!O383="","*",SP_NORTE!O383)</f>
        <v>*</v>
      </c>
      <c r="R361" s="145" t="str">
        <f>IF(SP_NORTE!P383="","*",CONCATENATE(SP_NORTE!P383," ",SP_NORTE!Q383))</f>
        <v>*</v>
      </c>
      <c r="S361" s="145" t="str">
        <f>IF(SP_NORTE!U383="","*",SP_NORTE!U383)</f>
        <v>*</v>
      </c>
      <c r="T361" s="145" t="str">
        <f>IF(SP_NORTE!V383="","*",SP_NORTE!V383)</f>
        <v>*</v>
      </c>
      <c r="U361" s="136" t="str">
        <f ca="1">_xlfn.XLOOKUP(G361&amp;$U$2,BS_CONTROLE[CHAVE],BS_CONTROLE[Quantidade_11],"-")</f>
        <v>-</v>
      </c>
      <c r="V361" s="136" t="str">
        <f ca="1">_xlfn.XLOOKUP(G361&amp;$V$2,BS_CONTROLE[CHAVE],BS_CONTROLE[Quantidade_11],"-")</f>
        <v>-</v>
      </c>
      <c r="W361" s="136" t="str">
        <f ca="1">_xlfn.XLOOKUP(G361&amp;$W$2,BS_CONTROLE[CHAVE],BS_CONTROLE[Quantidade_11],"-")</f>
        <v>-</v>
      </c>
    </row>
    <row r="362" spans="1:23" hidden="1">
      <c r="A362" s="146" t="str">
        <f>IF(SP_NORTE!X384="","*",SP_NORTE!X384)</f>
        <v>*</v>
      </c>
      <c r="B362" s="146" t="str">
        <f>IF(SP_NORTE!W384="","*",SP_NORTE!W384)</f>
        <v>*</v>
      </c>
      <c r="C362" s="146" t="str">
        <f>IF(SP_NORTE!Y384="","*",SP_NORTE!Y384)</f>
        <v>*</v>
      </c>
      <c r="D362" s="138" t="str">
        <f>IF(SP_NORTE!R384="","*",SP_NORTE!R384)</f>
        <v>-</v>
      </c>
      <c r="E362" s="138" t="str">
        <f>IF(SP_NORTE!S384="","*",SP_NORTE!S384)</f>
        <v>-</v>
      </c>
      <c r="F362" s="145" t="str">
        <f>IF(SP_NORTE!B384="","*",SP_NORTE!B384)</f>
        <v>*</v>
      </c>
      <c r="G362" s="145" t="str">
        <f>IF(SP_NORTE!D384="","*",SP_NORTE!D384)</f>
        <v>*</v>
      </c>
      <c r="H362" s="145" t="str">
        <f>IF(SP_NORTE!E384="","*",SP_NORTE!E384)</f>
        <v>*</v>
      </c>
      <c r="I362" s="145" t="str">
        <f>IF(SP_NORTE!G384="","*",SP_NORTE!G384)</f>
        <v>*</v>
      </c>
      <c r="J362" s="145" t="str">
        <f>IF(SP_NORTE!H384="","*",SP_NORTE!H384)</f>
        <v>*</v>
      </c>
      <c r="K362" s="138" t="str">
        <f>IF(SP_NORTE!L384="","*",SP_NORTE!L384)</f>
        <v>-</v>
      </c>
      <c r="L362" s="138" t="str">
        <f>IF(SP_NORTE!M384="","*",SP_NORTE!M384)</f>
        <v>-</v>
      </c>
      <c r="M362" s="139" t="str">
        <f>IF(SP_NORTE!I384="","*",SP_NORTE!I384)</f>
        <v>*</v>
      </c>
      <c r="N362" s="144" t="str">
        <f>IF(SP_NORTE!J384="","*",SP_NORTE!J384)</f>
        <v>*</v>
      </c>
      <c r="O362" s="144" t="str">
        <f>IF(SP_NORTE!K384="","*",SP_NORTE!K384)</f>
        <v>*</v>
      </c>
      <c r="P362" s="143" t="str">
        <f>IF(SP_NORTE!N384="","*",SP_NORTE!N384)</f>
        <v>*</v>
      </c>
      <c r="Q362" s="143" t="str">
        <f>IF(SP_NORTE!O384="","*",SP_NORTE!O384)</f>
        <v>*</v>
      </c>
      <c r="R362" s="145" t="str">
        <f>IF(SP_NORTE!P384="","*",CONCATENATE(SP_NORTE!P384," ",SP_NORTE!Q384))</f>
        <v>*</v>
      </c>
      <c r="S362" s="145" t="str">
        <f>IF(SP_NORTE!U384="","*",SP_NORTE!U384)</f>
        <v>*</v>
      </c>
      <c r="T362" s="145" t="str">
        <f>IF(SP_NORTE!V384="","*",SP_NORTE!V384)</f>
        <v>*</v>
      </c>
      <c r="U362" s="136" t="str">
        <f ca="1">_xlfn.XLOOKUP(G362&amp;$U$2,BS_CONTROLE[CHAVE],BS_CONTROLE[Quantidade_11],"-")</f>
        <v>-</v>
      </c>
      <c r="V362" s="136" t="str">
        <f ca="1">_xlfn.XLOOKUP(G362&amp;$V$2,BS_CONTROLE[CHAVE],BS_CONTROLE[Quantidade_11],"-")</f>
        <v>-</v>
      </c>
      <c r="W362" s="136" t="str">
        <f ca="1">_xlfn.XLOOKUP(G362&amp;$W$2,BS_CONTROLE[CHAVE],BS_CONTROLE[Quantidade_11],"-")</f>
        <v>-</v>
      </c>
    </row>
    <row r="363" spans="1:23" hidden="1">
      <c r="A363" s="146" t="str">
        <f>IF(SP_NORTE!X385="","*",SP_NORTE!X385)</f>
        <v>*</v>
      </c>
      <c r="B363" s="146" t="str">
        <f>IF(SP_NORTE!W385="","*",SP_NORTE!W385)</f>
        <v>*</v>
      </c>
      <c r="C363" s="146" t="str">
        <f>IF(SP_NORTE!Y385="","*",SP_NORTE!Y385)</f>
        <v>*</v>
      </c>
      <c r="D363" s="138" t="str">
        <f>IF(SP_NORTE!R385="","*",SP_NORTE!R385)</f>
        <v>-</v>
      </c>
      <c r="E363" s="138" t="str">
        <f>IF(SP_NORTE!S385="","*",SP_NORTE!S385)</f>
        <v>-</v>
      </c>
      <c r="F363" s="145" t="str">
        <f>IF(SP_NORTE!B385="","*",SP_NORTE!B385)</f>
        <v>*</v>
      </c>
      <c r="G363" s="145" t="str">
        <f>IF(SP_NORTE!D385="","*",SP_NORTE!D385)</f>
        <v>*</v>
      </c>
      <c r="H363" s="145" t="str">
        <f>IF(SP_NORTE!E385="","*",SP_NORTE!E385)</f>
        <v>*</v>
      </c>
      <c r="I363" s="145" t="str">
        <f>IF(SP_NORTE!G385="","*",SP_NORTE!G385)</f>
        <v>*</v>
      </c>
      <c r="J363" s="145" t="str">
        <f>IF(SP_NORTE!H385="","*",SP_NORTE!H385)</f>
        <v>*</v>
      </c>
      <c r="K363" s="138" t="str">
        <f>IF(SP_NORTE!L385="","*",SP_NORTE!L385)</f>
        <v>-</v>
      </c>
      <c r="L363" s="138" t="str">
        <f>IF(SP_NORTE!M385="","*",SP_NORTE!M385)</f>
        <v>-</v>
      </c>
      <c r="M363" s="139" t="str">
        <f>IF(SP_NORTE!I385="","*",SP_NORTE!I385)</f>
        <v>*</v>
      </c>
      <c r="N363" s="144" t="str">
        <f>IF(SP_NORTE!J385="","*",SP_NORTE!J385)</f>
        <v>*</v>
      </c>
      <c r="O363" s="144" t="str">
        <f>IF(SP_NORTE!K385="","*",SP_NORTE!K385)</f>
        <v>*</v>
      </c>
      <c r="P363" s="143" t="str">
        <f>IF(SP_NORTE!N385="","*",SP_NORTE!N385)</f>
        <v>*</v>
      </c>
      <c r="Q363" s="143" t="str">
        <f>IF(SP_NORTE!O385="","*",SP_NORTE!O385)</f>
        <v>*</v>
      </c>
      <c r="R363" s="145" t="str">
        <f>IF(SP_NORTE!P385="","*",CONCATENATE(SP_NORTE!P385," ",SP_NORTE!Q385))</f>
        <v>*</v>
      </c>
      <c r="S363" s="145" t="str">
        <f>IF(SP_NORTE!U385="","*",SP_NORTE!U385)</f>
        <v>*</v>
      </c>
      <c r="T363" s="145" t="str">
        <f>IF(SP_NORTE!V385="","*",SP_NORTE!V385)</f>
        <v>*</v>
      </c>
      <c r="U363" s="136" t="str">
        <f ca="1">_xlfn.XLOOKUP(G363&amp;$U$2,BS_CONTROLE[CHAVE],BS_CONTROLE[Quantidade_11],"-")</f>
        <v>-</v>
      </c>
      <c r="V363" s="136" t="str">
        <f ca="1">_xlfn.XLOOKUP(G363&amp;$V$2,BS_CONTROLE[CHAVE],BS_CONTROLE[Quantidade_11],"-")</f>
        <v>-</v>
      </c>
      <c r="W363" s="136" t="str">
        <f ca="1">_xlfn.XLOOKUP(G363&amp;$W$2,BS_CONTROLE[CHAVE],BS_CONTROLE[Quantidade_11],"-")</f>
        <v>-</v>
      </c>
    </row>
    <row r="364" spans="1:23" hidden="1">
      <c r="A364" s="146" t="str">
        <f>IF(SP_NORTE!X386="","*",SP_NORTE!X386)</f>
        <v>*</v>
      </c>
      <c r="B364" s="146" t="str">
        <f>IF(SP_NORTE!W386="","*",SP_NORTE!W386)</f>
        <v>*</v>
      </c>
      <c r="C364" s="146" t="str">
        <f>IF(SP_NORTE!Y386="","*",SP_NORTE!Y386)</f>
        <v>*</v>
      </c>
      <c r="D364" s="138" t="str">
        <f>IF(SP_NORTE!R386="","*",SP_NORTE!R386)</f>
        <v>-</v>
      </c>
      <c r="E364" s="138" t="str">
        <f>IF(SP_NORTE!S386="","*",SP_NORTE!S386)</f>
        <v>-</v>
      </c>
      <c r="F364" s="145" t="str">
        <f>IF(SP_NORTE!B386="","*",SP_NORTE!B386)</f>
        <v>*</v>
      </c>
      <c r="G364" s="145" t="str">
        <f>IF(SP_NORTE!D386="","*",SP_NORTE!D386)</f>
        <v>*</v>
      </c>
      <c r="H364" s="145" t="str">
        <f>IF(SP_NORTE!E386="","*",SP_NORTE!E386)</f>
        <v>*</v>
      </c>
      <c r="I364" s="145" t="str">
        <f>IF(SP_NORTE!G386="","*",SP_NORTE!G386)</f>
        <v>*</v>
      </c>
      <c r="J364" s="145" t="str">
        <f>IF(SP_NORTE!H386="","*",SP_NORTE!H386)</f>
        <v>*</v>
      </c>
      <c r="K364" s="138" t="str">
        <f>IF(SP_NORTE!L386="","*",SP_NORTE!L386)</f>
        <v>-</v>
      </c>
      <c r="L364" s="138" t="str">
        <f>IF(SP_NORTE!M386="","*",SP_NORTE!M386)</f>
        <v>-</v>
      </c>
      <c r="M364" s="139" t="str">
        <f>IF(SP_NORTE!I386="","*",SP_NORTE!I386)</f>
        <v>*</v>
      </c>
      <c r="N364" s="144" t="str">
        <f>IF(SP_NORTE!J386="","*",SP_NORTE!J386)</f>
        <v>*</v>
      </c>
      <c r="O364" s="144" t="str">
        <f>IF(SP_NORTE!K386="","*",SP_NORTE!K386)</f>
        <v>*</v>
      </c>
      <c r="P364" s="143" t="str">
        <f>IF(SP_NORTE!N386="","*",SP_NORTE!N386)</f>
        <v>*</v>
      </c>
      <c r="Q364" s="143" t="str">
        <f>IF(SP_NORTE!O386="","*",SP_NORTE!O386)</f>
        <v>*</v>
      </c>
      <c r="R364" s="145" t="str">
        <f>IF(SP_NORTE!P386="","*",CONCATENATE(SP_NORTE!P386," ",SP_NORTE!Q386))</f>
        <v>*</v>
      </c>
      <c r="S364" s="145" t="str">
        <f>IF(SP_NORTE!U386="","*",SP_NORTE!U386)</f>
        <v>*</v>
      </c>
      <c r="T364" s="145" t="str">
        <f>IF(SP_NORTE!V386="","*",SP_NORTE!V386)</f>
        <v>*</v>
      </c>
      <c r="U364" s="136" t="str">
        <f ca="1">_xlfn.XLOOKUP(G364&amp;$U$2,BS_CONTROLE[CHAVE],BS_CONTROLE[Quantidade_11],"-")</f>
        <v>-</v>
      </c>
      <c r="V364" s="136" t="str">
        <f ca="1">_xlfn.XLOOKUP(G364&amp;$V$2,BS_CONTROLE[CHAVE],BS_CONTROLE[Quantidade_11],"-")</f>
        <v>-</v>
      </c>
      <c r="W364" s="136" t="str">
        <f ca="1">_xlfn.XLOOKUP(G364&amp;$W$2,BS_CONTROLE[CHAVE],BS_CONTROLE[Quantidade_11],"-")</f>
        <v>-</v>
      </c>
    </row>
    <row r="365" spans="1:23" hidden="1">
      <c r="A365" s="146" t="str">
        <f>IF(SP_NORTE!X387="","*",SP_NORTE!X387)</f>
        <v>*</v>
      </c>
      <c r="B365" s="146" t="str">
        <f>IF(SP_NORTE!W387="","*",SP_NORTE!W387)</f>
        <v>*</v>
      </c>
      <c r="C365" s="146" t="str">
        <f>IF(SP_NORTE!Y387="","*",SP_NORTE!Y387)</f>
        <v>*</v>
      </c>
      <c r="D365" s="138" t="str">
        <f>IF(SP_NORTE!R387="","*",SP_NORTE!R387)</f>
        <v>-</v>
      </c>
      <c r="E365" s="138" t="str">
        <f>IF(SP_NORTE!S387="","*",SP_NORTE!S387)</f>
        <v>-</v>
      </c>
      <c r="F365" s="145" t="str">
        <f>IF(SP_NORTE!B387="","*",SP_NORTE!B387)</f>
        <v>*</v>
      </c>
      <c r="G365" s="145" t="str">
        <f>IF(SP_NORTE!D387="","*",SP_NORTE!D387)</f>
        <v>*</v>
      </c>
      <c r="H365" s="145" t="str">
        <f>IF(SP_NORTE!E387="","*",SP_NORTE!E387)</f>
        <v>*</v>
      </c>
      <c r="I365" s="145" t="str">
        <f>IF(SP_NORTE!G387="","*",SP_NORTE!G387)</f>
        <v>*</v>
      </c>
      <c r="J365" s="145" t="str">
        <f>IF(SP_NORTE!H387="","*",SP_NORTE!H387)</f>
        <v>*</v>
      </c>
      <c r="K365" s="138" t="str">
        <f>IF(SP_NORTE!L387="","*",SP_NORTE!L387)</f>
        <v>-</v>
      </c>
      <c r="L365" s="138" t="str">
        <f>IF(SP_NORTE!M387="","*",SP_NORTE!M387)</f>
        <v>-</v>
      </c>
      <c r="M365" s="139" t="str">
        <f>IF(SP_NORTE!I387="","*",SP_NORTE!I387)</f>
        <v>*</v>
      </c>
      <c r="N365" s="144" t="str">
        <f>IF(SP_NORTE!J387="","*",SP_NORTE!J387)</f>
        <v>*</v>
      </c>
      <c r="O365" s="144" t="str">
        <f>IF(SP_NORTE!K387="","*",SP_NORTE!K387)</f>
        <v>*</v>
      </c>
      <c r="P365" s="143" t="str">
        <f>IF(SP_NORTE!N387="","*",SP_NORTE!N387)</f>
        <v>*</v>
      </c>
      <c r="Q365" s="143" t="str">
        <f>IF(SP_NORTE!O387="","*",SP_NORTE!O387)</f>
        <v>*</v>
      </c>
      <c r="R365" s="145" t="str">
        <f>IF(SP_NORTE!P387="","*",CONCATENATE(SP_NORTE!P387," ",SP_NORTE!Q387))</f>
        <v>*</v>
      </c>
      <c r="S365" s="145" t="str">
        <f>IF(SP_NORTE!U387="","*",SP_NORTE!U387)</f>
        <v>*</v>
      </c>
      <c r="T365" s="145" t="str">
        <f>IF(SP_NORTE!V387="","*",SP_NORTE!V387)</f>
        <v>*</v>
      </c>
      <c r="U365" s="136" t="str">
        <f ca="1">_xlfn.XLOOKUP(G365&amp;$U$2,BS_CONTROLE[CHAVE],BS_CONTROLE[Quantidade_11],"-")</f>
        <v>-</v>
      </c>
      <c r="V365" s="136" t="str">
        <f ca="1">_xlfn.XLOOKUP(G365&amp;$V$2,BS_CONTROLE[CHAVE],BS_CONTROLE[Quantidade_11],"-")</f>
        <v>-</v>
      </c>
      <c r="W365" s="136" t="str">
        <f ca="1">_xlfn.XLOOKUP(G365&amp;$W$2,BS_CONTROLE[CHAVE],BS_CONTROLE[Quantidade_11],"-")</f>
        <v>-</v>
      </c>
    </row>
    <row r="366" spans="1:23" hidden="1">
      <c r="A366" s="146" t="str">
        <f>IF(SP_NORTE!X388="","*",SP_NORTE!X388)</f>
        <v>*</v>
      </c>
      <c r="B366" s="146" t="str">
        <f>IF(SP_NORTE!W388="","*",SP_NORTE!W388)</f>
        <v>*</v>
      </c>
      <c r="C366" s="146" t="str">
        <f>IF(SP_NORTE!Y388="","*",SP_NORTE!Y388)</f>
        <v>*</v>
      </c>
      <c r="D366" s="138" t="str">
        <f>IF(SP_NORTE!R388="","*",SP_NORTE!R388)</f>
        <v>-</v>
      </c>
      <c r="E366" s="138" t="str">
        <f>IF(SP_NORTE!S388="","*",SP_NORTE!S388)</f>
        <v>-</v>
      </c>
      <c r="F366" s="145" t="str">
        <f>IF(SP_NORTE!B388="","*",SP_NORTE!B388)</f>
        <v>*</v>
      </c>
      <c r="G366" s="145" t="str">
        <f>IF(SP_NORTE!D388="","*",SP_NORTE!D388)</f>
        <v>*</v>
      </c>
      <c r="H366" s="145" t="str">
        <f>IF(SP_NORTE!E388="","*",SP_NORTE!E388)</f>
        <v>*</v>
      </c>
      <c r="I366" s="145" t="str">
        <f>IF(SP_NORTE!G388="","*",SP_NORTE!G388)</f>
        <v>*</v>
      </c>
      <c r="J366" s="145" t="str">
        <f>IF(SP_NORTE!H388="","*",SP_NORTE!H388)</f>
        <v>*</v>
      </c>
      <c r="K366" s="138" t="str">
        <f>IF(SP_NORTE!L388="","*",SP_NORTE!L388)</f>
        <v>-</v>
      </c>
      <c r="L366" s="138" t="str">
        <f>IF(SP_NORTE!M388="","*",SP_NORTE!M388)</f>
        <v>-</v>
      </c>
      <c r="M366" s="139" t="str">
        <f>IF(SP_NORTE!I388="","*",SP_NORTE!I388)</f>
        <v>*</v>
      </c>
      <c r="N366" s="144" t="str">
        <f>IF(SP_NORTE!J388="","*",SP_NORTE!J388)</f>
        <v>*</v>
      </c>
      <c r="O366" s="144" t="str">
        <f>IF(SP_NORTE!K388="","*",SP_NORTE!K388)</f>
        <v>*</v>
      </c>
      <c r="P366" s="143" t="str">
        <f>IF(SP_NORTE!N388="","*",SP_NORTE!N388)</f>
        <v>*</v>
      </c>
      <c r="Q366" s="143" t="str">
        <f>IF(SP_NORTE!O388="","*",SP_NORTE!O388)</f>
        <v>*</v>
      </c>
      <c r="R366" s="145" t="str">
        <f>IF(SP_NORTE!P388="","*",CONCATENATE(SP_NORTE!P388," ",SP_NORTE!Q388))</f>
        <v>*</v>
      </c>
      <c r="S366" s="145" t="str">
        <f>IF(SP_NORTE!U388="","*",SP_NORTE!U388)</f>
        <v>*</v>
      </c>
      <c r="T366" s="145" t="str">
        <f>IF(SP_NORTE!V388="","*",SP_NORTE!V388)</f>
        <v>*</v>
      </c>
      <c r="U366" s="136" t="str">
        <f ca="1">_xlfn.XLOOKUP(G366&amp;$U$2,BS_CONTROLE[CHAVE],BS_CONTROLE[Quantidade_11],"-")</f>
        <v>-</v>
      </c>
      <c r="V366" s="136" t="str">
        <f ca="1">_xlfn.XLOOKUP(G366&amp;$V$2,BS_CONTROLE[CHAVE],BS_CONTROLE[Quantidade_11],"-")</f>
        <v>-</v>
      </c>
      <c r="W366" s="136" t="str">
        <f ca="1">_xlfn.XLOOKUP(G366&amp;$W$2,BS_CONTROLE[CHAVE],BS_CONTROLE[Quantidade_11],"-")</f>
        <v>-</v>
      </c>
    </row>
    <row r="367" spans="1:23" hidden="1">
      <c r="A367" s="146" t="str">
        <f>IF(SP_NORTE!X389="","*",SP_NORTE!X389)</f>
        <v>*</v>
      </c>
      <c r="B367" s="146" t="str">
        <f>IF(SP_NORTE!W389="","*",SP_NORTE!W389)</f>
        <v>*</v>
      </c>
      <c r="C367" s="146" t="str">
        <f>IF(SP_NORTE!Y389="","*",SP_NORTE!Y389)</f>
        <v>*</v>
      </c>
      <c r="D367" s="138" t="str">
        <f>IF(SP_NORTE!R389="","*",SP_NORTE!R389)</f>
        <v>-</v>
      </c>
      <c r="E367" s="138" t="str">
        <f>IF(SP_NORTE!S389="","*",SP_NORTE!S389)</f>
        <v>-</v>
      </c>
      <c r="F367" s="145" t="str">
        <f>IF(SP_NORTE!B389="","*",SP_NORTE!B389)</f>
        <v>*</v>
      </c>
      <c r="G367" s="145" t="str">
        <f>IF(SP_NORTE!D389="","*",SP_NORTE!D389)</f>
        <v>*</v>
      </c>
      <c r="H367" s="145" t="str">
        <f>IF(SP_NORTE!E389="","*",SP_NORTE!E389)</f>
        <v>*</v>
      </c>
      <c r="I367" s="145" t="str">
        <f>IF(SP_NORTE!G389="","*",SP_NORTE!G389)</f>
        <v>*</v>
      </c>
      <c r="J367" s="145" t="str">
        <f>IF(SP_NORTE!H389="","*",SP_NORTE!H389)</f>
        <v>*</v>
      </c>
      <c r="K367" s="138" t="str">
        <f>IF(SP_NORTE!L389="","*",SP_NORTE!L389)</f>
        <v>-</v>
      </c>
      <c r="L367" s="138" t="str">
        <f>IF(SP_NORTE!M389="","*",SP_NORTE!M389)</f>
        <v>-</v>
      </c>
      <c r="M367" s="139" t="str">
        <f>IF(SP_NORTE!I389="","*",SP_NORTE!I389)</f>
        <v>*</v>
      </c>
      <c r="N367" s="144" t="str">
        <f>IF(SP_NORTE!J389="","*",SP_NORTE!J389)</f>
        <v>*</v>
      </c>
      <c r="O367" s="144" t="str">
        <f>IF(SP_NORTE!K389="","*",SP_NORTE!K389)</f>
        <v>*</v>
      </c>
      <c r="P367" s="143" t="str">
        <f>IF(SP_NORTE!N389="","*",SP_NORTE!N389)</f>
        <v>*</v>
      </c>
      <c r="Q367" s="143" t="str">
        <f>IF(SP_NORTE!O389="","*",SP_NORTE!O389)</f>
        <v>*</v>
      </c>
      <c r="R367" s="145" t="str">
        <f>IF(SP_NORTE!P389="","*",CONCATENATE(SP_NORTE!P389," ",SP_NORTE!Q389))</f>
        <v>*</v>
      </c>
      <c r="S367" s="145" t="str">
        <f>IF(SP_NORTE!U389="","*",SP_NORTE!U389)</f>
        <v>*</v>
      </c>
      <c r="T367" s="145" t="str">
        <f>IF(SP_NORTE!V389="","*",SP_NORTE!V389)</f>
        <v>*</v>
      </c>
      <c r="U367" s="136" t="str">
        <f ca="1">_xlfn.XLOOKUP(G367&amp;$U$2,BS_CONTROLE[CHAVE],BS_CONTROLE[Quantidade_11],"-")</f>
        <v>-</v>
      </c>
      <c r="V367" s="136" t="str">
        <f ca="1">_xlfn.XLOOKUP(G367&amp;$V$2,BS_CONTROLE[CHAVE],BS_CONTROLE[Quantidade_11],"-")</f>
        <v>-</v>
      </c>
      <c r="W367" s="136" t="str">
        <f ca="1">_xlfn.XLOOKUP(G367&amp;$W$2,BS_CONTROLE[CHAVE],BS_CONTROLE[Quantidade_11],"-")</f>
        <v>-</v>
      </c>
    </row>
    <row r="368" spans="1:23" hidden="1">
      <c r="A368" s="146" t="str">
        <f>IF(SP_NORTE!X390="","*",SP_NORTE!X390)</f>
        <v>*</v>
      </c>
      <c r="B368" s="146" t="str">
        <f>IF(SP_NORTE!W390="","*",SP_NORTE!W390)</f>
        <v>*</v>
      </c>
      <c r="C368" s="146" t="str">
        <f>IF(SP_NORTE!Y390="","*",SP_NORTE!Y390)</f>
        <v>*</v>
      </c>
      <c r="D368" s="138" t="str">
        <f>IF(SP_NORTE!R390="","*",SP_NORTE!R390)</f>
        <v>-</v>
      </c>
      <c r="E368" s="138" t="str">
        <f>IF(SP_NORTE!S390="","*",SP_NORTE!S390)</f>
        <v>-</v>
      </c>
      <c r="F368" s="145" t="str">
        <f>IF(SP_NORTE!B390="","*",SP_NORTE!B390)</f>
        <v>*</v>
      </c>
      <c r="G368" s="145" t="str">
        <f>IF(SP_NORTE!D390="","*",SP_NORTE!D390)</f>
        <v>*</v>
      </c>
      <c r="H368" s="145" t="str">
        <f>IF(SP_NORTE!E390="","*",SP_NORTE!E390)</f>
        <v>*</v>
      </c>
      <c r="I368" s="145" t="str">
        <f>IF(SP_NORTE!G390="","*",SP_NORTE!G390)</f>
        <v>*</v>
      </c>
      <c r="J368" s="145" t="str">
        <f>IF(SP_NORTE!H390="","*",SP_NORTE!H390)</f>
        <v>*</v>
      </c>
      <c r="K368" s="138" t="str">
        <f>IF(SP_NORTE!L390="","*",SP_NORTE!L390)</f>
        <v>-</v>
      </c>
      <c r="L368" s="138" t="str">
        <f>IF(SP_NORTE!M390="","*",SP_NORTE!M390)</f>
        <v>-</v>
      </c>
      <c r="M368" s="139" t="str">
        <f>IF(SP_NORTE!I390="","*",SP_NORTE!I390)</f>
        <v>*</v>
      </c>
      <c r="N368" s="144" t="str">
        <f>IF(SP_NORTE!J390="","*",SP_NORTE!J390)</f>
        <v>*</v>
      </c>
      <c r="O368" s="144" t="str">
        <f>IF(SP_NORTE!K390="","*",SP_NORTE!K390)</f>
        <v>*</v>
      </c>
      <c r="P368" s="143" t="str">
        <f>IF(SP_NORTE!N390="","*",SP_NORTE!N390)</f>
        <v>*</v>
      </c>
      <c r="Q368" s="143" t="str">
        <f>IF(SP_NORTE!O390="","*",SP_NORTE!O390)</f>
        <v>*</v>
      </c>
      <c r="R368" s="145" t="str">
        <f>IF(SP_NORTE!P390="","*",CONCATENATE(SP_NORTE!P390," ",SP_NORTE!Q390))</f>
        <v>*</v>
      </c>
      <c r="S368" s="145" t="str">
        <f>IF(SP_NORTE!U390="","*",SP_NORTE!U390)</f>
        <v>*</v>
      </c>
      <c r="T368" s="145" t="str">
        <f>IF(SP_NORTE!V390="","*",SP_NORTE!V390)</f>
        <v>*</v>
      </c>
      <c r="U368" s="136" t="str">
        <f ca="1">_xlfn.XLOOKUP(G368&amp;$U$2,BS_CONTROLE[CHAVE],BS_CONTROLE[Quantidade_11],"-")</f>
        <v>-</v>
      </c>
      <c r="V368" s="136" t="str">
        <f ca="1">_xlfn.XLOOKUP(G368&amp;$V$2,BS_CONTROLE[CHAVE],BS_CONTROLE[Quantidade_11],"-")</f>
        <v>-</v>
      </c>
      <c r="W368" s="136" t="str">
        <f ca="1">_xlfn.XLOOKUP(G368&amp;$W$2,BS_CONTROLE[CHAVE],BS_CONTROLE[Quantidade_11],"-")</f>
        <v>-</v>
      </c>
    </row>
    <row r="369" spans="1:23" hidden="1">
      <c r="A369" s="146" t="str">
        <f>IF(SP_NORTE!X391="","*",SP_NORTE!X391)</f>
        <v>*</v>
      </c>
      <c r="B369" s="146" t="str">
        <f>IF(SP_NORTE!W391="","*",SP_NORTE!W391)</f>
        <v>*</v>
      </c>
      <c r="C369" s="146" t="str">
        <f>IF(SP_NORTE!Y391="","*",SP_NORTE!Y391)</f>
        <v>*</v>
      </c>
      <c r="D369" s="138" t="str">
        <f>IF(SP_NORTE!R391="","*",SP_NORTE!R391)</f>
        <v>-</v>
      </c>
      <c r="E369" s="138" t="str">
        <f>IF(SP_NORTE!S391="","*",SP_NORTE!S391)</f>
        <v>-</v>
      </c>
      <c r="F369" s="145" t="str">
        <f>IF(SP_NORTE!B391="","*",SP_NORTE!B391)</f>
        <v>*</v>
      </c>
      <c r="G369" s="145" t="str">
        <f>IF(SP_NORTE!D391="","*",SP_NORTE!D391)</f>
        <v>*</v>
      </c>
      <c r="H369" s="145" t="str">
        <f>IF(SP_NORTE!E391="","*",SP_NORTE!E391)</f>
        <v>*</v>
      </c>
      <c r="I369" s="145" t="str">
        <f>IF(SP_NORTE!G391="","*",SP_NORTE!G391)</f>
        <v>*</v>
      </c>
      <c r="J369" s="145" t="str">
        <f>IF(SP_NORTE!H391="","*",SP_NORTE!H391)</f>
        <v>*</v>
      </c>
      <c r="K369" s="138" t="str">
        <f>IF(SP_NORTE!L391="","*",SP_NORTE!L391)</f>
        <v>-</v>
      </c>
      <c r="L369" s="138" t="str">
        <f>IF(SP_NORTE!M391="","*",SP_NORTE!M391)</f>
        <v>-</v>
      </c>
      <c r="M369" s="139" t="str">
        <f>IF(SP_NORTE!I391="","*",SP_NORTE!I391)</f>
        <v>*</v>
      </c>
      <c r="N369" s="144" t="str">
        <f>IF(SP_NORTE!J391="","*",SP_NORTE!J391)</f>
        <v>*</v>
      </c>
      <c r="O369" s="144" t="str">
        <f>IF(SP_NORTE!K391="","*",SP_NORTE!K391)</f>
        <v>*</v>
      </c>
      <c r="P369" s="143" t="str">
        <f>IF(SP_NORTE!N391="","*",SP_NORTE!N391)</f>
        <v>*</v>
      </c>
      <c r="Q369" s="143" t="str">
        <f>IF(SP_NORTE!O391="","*",SP_NORTE!O391)</f>
        <v>*</v>
      </c>
      <c r="R369" s="145" t="str">
        <f>IF(SP_NORTE!P391="","*",CONCATENATE(SP_NORTE!P391," ",SP_NORTE!Q391))</f>
        <v>*</v>
      </c>
      <c r="S369" s="145" t="str">
        <f>IF(SP_NORTE!U391="","*",SP_NORTE!U391)</f>
        <v>*</v>
      </c>
      <c r="T369" s="145" t="str">
        <f>IF(SP_NORTE!V391="","*",SP_NORTE!V391)</f>
        <v>*</v>
      </c>
      <c r="U369" s="136" t="str">
        <f ca="1">_xlfn.XLOOKUP(G369&amp;$U$2,BS_CONTROLE[CHAVE],BS_CONTROLE[Quantidade_11],"-")</f>
        <v>-</v>
      </c>
      <c r="V369" s="136" t="str">
        <f ca="1">_xlfn.XLOOKUP(G369&amp;$V$2,BS_CONTROLE[CHAVE],BS_CONTROLE[Quantidade_11],"-")</f>
        <v>-</v>
      </c>
      <c r="W369" s="136" t="str">
        <f ca="1">_xlfn.XLOOKUP(G369&amp;$W$2,BS_CONTROLE[CHAVE],BS_CONTROLE[Quantidade_11],"-")</f>
        <v>-</v>
      </c>
    </row>
    <row r="370" spans="1:23" hidden="1">
      <c r="A370" s="146" t="str">
        <f>IF(SP_NORTE!X392="","*",SP_NORTE!X392)</f>
        <v>*</v>
      </c>
      <c r="B370" s="146" t="str">
        <f>IF(SP_NORTE!W392="","*",SP_NORTE!W392)</f>
        <v>*</v>
      </c>
      <c r="C370" s="146" t="str">
        <f>IF(SP_NORTE!Y392="","*",SP_NORTE!Y392)</f>
        <v>*</v>
      </c>
      <c r="D370" s="138" t="str">
        <f>IF(SP_NORTE!R392="","*",SP_NORTE!R392)</f>
        <v>-</v>
      </c>
      <c r="E370" s="138" t="str">
        <f>IF(SP_NORTE!S392="","*",SP_NORTE!S392)</f>
        <v>-</v>
      </c>
      <c r="F370" s="145" t="str">
        <f>IF(SP_NORTE!B392="","*",SP_NORTE!B392)</f>
        <v>*</v>
      </c>
      <c r="G370" s="145" t="str">
        <f>IF(SP_NORTE!D392="","*",SP_NORTE!D392)</f>
        <v>*</v>
      </c>
      <c r="H370" s="145" t="str">
        <f>IF(SP_NORTE!E392="","*",SP_NORTE!E392)</f>
        <v>*</v>
      </c>
      <c r="I370" s="145" t="str">
        <f>IF(SP_NORTE!G392="","*",SP_NORTE!G392)</f>
        <v>*</v>
      </c>
      <c r="J370" s="145" t="str">
        <f>IF(SP_NORTE!H392="","*",SP_NORTE!H392)</f>
        <v>*</v>
      </c>
      <c r="K370" s="138" t="str">
        <f>IF(SP_NORTE!L392="","*",SP_NORTE!L392)</f>
        <v>-</v>
      </c>
      <c r="L370" s="138" t="str">
        <f>IF(SP_NORTE!M392="","*",SP_NORTE!M392)</f>
        <v>-</v>
      </c>
      <c r="M370" s="139" t="str">
        <f>IF(SP_NORTE!I392="","*",SP_NORTE!I392)</f>
        <v>*</v>
      </c>
      <c r="N370" s="144" t="str">
        <f>IF(SP_NORTE!J392="","*",SP_NORTE!J392)</f>
        <v>*</v>
      </c>
      <c r="O370" s="144" t="str">
        <f>IF(SP_NORTE!K392="","*",SP_NORTE!K392)</f>
        <v>*</v>
      </c>
      <c r="P370" s="143" t="str">
        <f>IF(SP_NORTE!N392="","*",SP_NORTE!N392)</f>
        <v>*</v>
      </c>
      <c r="Q370" s="143" t="str">
        <f>IF(SP_NORTE!O392="","*",SP_NORTE!O392)</f>
        <v>*</v>
      </c>
      <c r="R370" s="145" t="str">
        <f>IF(SP_NORTE!P392="","*",CONCATENATE(SP_NORTE!P392," ",SP_NORTE!Q392))</f>
        <v>*</v>
      </c>
      <c r="S370" s="145" t="str">
        <f>IF(SP_NORTE!U392="","*",SP_NORTE!U392)</f>
        <v>*</v>
      </c>
      <c r="T370" s="145" t="str">
        <f>IF(SP_NORTE!V392="","*",SP_NORTE!V392)</f>
        <v>*</v>
      </c>
      <c r="U370" s="136" t="str">
        <f ca="1">_xlfn.XLOOKUP(G370&amp;$U$2,BS_CONTROLE[CHAVE],BS_CONTROLE[Quantidade_11],"-")</f>
        <v>-</v>
      </c>
      <c r="V370" s="136" t="str">
        <f ca="1">_xlfn.XLOOKUP(G370&amp;$V$2,BS_CONTROLE[CHAVE],BS_CONTROLE[Quantidade_11],"-")</f>
        <v>-</v>
      </c>
      <c r="W370" s="136" t="str">
        <f ca="1">_xlfn.XLOOKUP(G370&amp;$W$2,BS_CONTROLE[CHAVE],BS_CONTROLE[Quantidade_11],"-")</f>
        <v>-</v>
      </c>
    </row>
    <row r="371" spans="1:23" hidden="1">
      <c r="A371" s="146" t="str">
        <f>IF(SP_NORTE!X393="","*",SP_NORTE!X393)</f>
        <v>*</v>
      </c>
      <c r="B371" s="146" t="str">
        <f>IF(SP_NORTE!W393="","*",SP_NORTE!W393)</f>
        <v>*</v>
      </c>
      <c r="C371" s="146" t="str">
        <f>IF(SP_NORTE!Y393="","*",SP_NORTE!Y393)</f>
        <v>*</v>
      </c>
      <c r="D371" s="138" t="str">
        <f>IF(SP_NORTE!R393="","*",SP_NORTE!R393)</f>
        <v>-</v>
      </c>
      <c r="E371" s="138" t="str">
        <f>IF(SP_NORTE!S393="","*",SP_NORTE!S393)</f>
        <v>-</v>
      </c>
      <c r="F371" s="145" t="str">
        <f>IF(SP_NORTE!B393="","*",SP_NORTE!B393)</f>
        <v>*</v>
      </c>
      <c r="G371" s="145" t="str">
        <f>IF(SP_NORTE!D393="","*",SP_NORTE!D393)</f>
        <v>*</v>
      </c>
      <c r="H371" s="145" t="str">
        <f>IF(SP_NORTE!E393="","*",SP_NORTE!E393)</f>
        <v>*</v>
      </c>
      <c r="I371" s="145" t="str">
        <f>IF(SP_NORTE!G393="","*",SP_NORTE!G393)</f>
        <v>*</v>
      </c>
      <c r="J371" s="145" t="str">
        <f>IF(SP_NORTE!H393="","*",SP_NORTE!H393)</f>
        <v>*</v>
      </c>
      <c r="K371" s="138" t="str">
        <f>IF(SP_NORTE!L393="","*",SP_NORTE!L393)</f>
        <v>-</v>
      </c>
      <c r="L371" s="138" t="str">
        <f>IF(SP_NORTE!M393="","*",SP_NORTE!M393)</f>
        <v>-</v>
      </c>
      <c r="M371" s="139" t="str">
        <f>IF(SP_NORTE!I393="","*",SP_NORTE!I393)</f>
        <v>*</v>
      </c>
      <c r="N371" s="144" t="str">
        <f>IF(SP_NORTE!J393="","*",SP_NORTE!J393)</f>
        <v>*</v>
      </c>
      <c r="O371" s="144" t="str">
        <f>IF(SP_NORTE!K393="","*",SP_NORTE!K393)</f>
        <v>*</v>
      </c>
      <c r="P371" s="143" t="str">
        <f>IF(SP_NORTE!N393="","*",SP_NORTE!N393)</f>
        <v>*</v>
      </c>
      <c r="Q371" s="143" t="str">
        <f>IF(SP_NORTE!O393="","*",SP_NORTE!O393)</f>
        <v>*</v>
      </c>
      <c r="R371" s="145" t="str">
        <f>IF(SP_NORTE!P393="","*",CONCATENATE(SP_NORTE!P393," ",SP_NORTE!Q393))</f>
        <v>*</v>
      </c>
      <c r="S371" s="145" t="str">
        <f>IF(SP_NORTE!U393="","*",SP_NORTE!U393)</f>
        <v>*</v>
      </c>
      <c r="T371" s="145" t="str">
        <f>IF(SP_NORTE!V393="","*",SP_NORTE!V393)</f>
        <v>*</v>
      </c>
      <c r="U371" s="136" t="str">
        <f ca="1">_xlfn.XLOOKUP(G371&amp;$U$2,BS_CONTROLE[CHAVE],BS_CONTROLE[Quantidade_11],"-")</f>
        <v>-</v>
      </c>
      <c r="V371" s="136" t="str">
        <f ca="1">_xlfn.XLOOKUP(G371&amp;$V$2,BS_CONTROLE[CHAVE],BS_CONTROLE[Quantidade_11],"-")</f>
        <v>-</v>
      </c>
      <c r="W371" s="136" t="str">
        <f ca="1">_xlfn.XLOOKUP(G371&amp;$W$2,BS_CONTROLE[CHAVE],BS_CONTROLE[Quantidade_11],"-")</f>
        <v>-</v>
      </c>
    </row>
    <row r="372" spans="1:23" hidden="1">
      <c r="A372" s="146" t="str">
        <f>IF(SP_NORTE!X394="","*",SP_NORTE!X394)</f>
        <v>*</v>
      </c>
      <c r="B372" s="146" t="str">
        <f>IF(SP_NORTE!W394="","*",SP_NORTE!W394)</f>
        <v>*</v>
      </c>
      <c r="C372" s="146" t="str">
        <f>IF(SP_NORTE!Y394="","*",SP_NORTE!Y394)</f>
        <v>*</v>
      </c>
      <c r="D372" s="138" t="str">
        <f>IF(SP_NORTE!R394="","*",SP_NORTE!R394)</f>
        <v>-</v>
      </c>
      <c r="E372" s="138" t="str">
        <f>IF(SP_NORTE!S394="","*",SP_NORTE!S394)</f>
        <v>-</v>
      </c>
      <c r="F372" s="145" t="str">
        <f>IF(SP_NORTE!B394="","*",SP_NORTE!B394)</f>
        <v>*</v>
      </c>
      <c r="G372" s="145" t="str">
        <f>IF(SP_NORTE!D394="","*",SP_NORTE!D394)</f>
        <v>*</v>
      </c>
      <c r="H372" s="145" t="str">
        <f>IF(SP_NORTE!E394="","*",SP_NORTE!E394)</f>
        <v>*</v>
      </c>
      <c r="I372" s="145" t="str">
        <f>IF(SP_NORTE!G394="","*",SP_NORTE!G394)</f>
        <v>*</v>
      </c>
      <c r="J372" s="145" t="str">
        <f>IF(SP_NORTE!H394="","*",SP_NORTE!H394)</f>
        <v>*</v>
      </c>
      <c r="K372" s="138" t="str">
        <f>IF(SP_NORTE!L394="","*",SP_NORTE!L394)</f>
        <v>-</v>
      </c>
      <c r="L372" s="138" t="str">
        <f>IF(SP_NORTE!M394="","*",SP_NORTE!M394)</f>
        <v>-</v>
      </c>
      <c r="M372" s="139" t="str">
        <f>IF(SP_NORTE!I394="","*",SP_NORTE!I394)</f>
        <v>*</v>
      </c>
      <c r="N372" s="144" t="str">
        <f>IF(SP_NORTE!J394="","*",SP_NORTE!J394)</f>
        <v>*</v>
      </c>
      <c r="O372" s="144" t="str">
        <f>IF(SP_NORTE!K394="","*",SP_NORTE!K394)</f>
        <v>*</v>
      </c>
      <c r="P372" s="143" t="str">
        <f>IF(SP_NORTE!N394="","*",SP_NORTE!N394)</f>
        <v>*</v>
      </c>
      <c r="Q372" s="143" t="str">
        <f>IF(SP_NORTE!O394="","*",SP_NORTE!O394)</f>
        <v>*</v>
      </c>
      <c r="R372" s="145" t="str">
        <f>IF(SP_NORTE!P394="","*",CONCATENATE(SP_NORTE!P394," ",SP_NORTE!Q394))</f>
        <v>*</v>
      </c>
      <c r="S372" s="145" t="str">
        <f>IF(SP_NORTE!U394="","*",SP_NORTE!U394)</f>
        <v>*</v>
      </c>
      <c r="T372" s="145" t="str">
        <f>IF(SP_NORTE!V394="","*",SP_NORTE!V394)</f>
        <v>*</v>
      </c>
      <c r="U372" s="136" t="str">
        <f ca="1">_xlfn.XLOOKUP(G372&amp;$U$2,BS_CONTROLE[CHAVE],BS_CONTROLE[Quantidade_11],"-")</f>
        <v>-</v>
      </c>
      <c r="V372" s="136" t="str">
        <f ca="1">_xlfn.XLOOKUP(G372&amp;$V$2,BS_CONTROLE[CHAVE],BS_CONTROLE[Quantidade_11],"-")</f>
        <v>-</v>
      </c>
      <c r="W372" s="136" t="str">
        <f ca="1">_xlfn.XLOOKUP(G372&amp;$W$2,BS_CONTROLE[CHAVE],BS_CONTROLE[Quantidade_11],"-")</f>
        <v>-</v>
      </c>
    </row>
    <row r="373" spans="1:23" hidden="1">
      <c r="A373" s="146" t="str">
        <f>IF(SP_NORTE!X395="","*",SP_NORTE!X395)</f>
        <v>*</v>
      </c>
      <c r="B373" s="146" t="str">
        <f>IF(SP_NORTE!W395="","*",SP_NORTE!W395)</f>
        <v>*</v>
      </c>
      <c r="C373" s="146" t="str">
        <f>IF(SP_NORTE!Y395="","*",SP_NORTE!Y395)</f>
        <v>*</v>
      </c>
      <c r="D373" s="138" t="str">
        <f>IF(SP_NORTE!R395="","*",SP_NORTE!R395)</f>
        <v>-</v>
      </c>
      <c r="E373" s="138" t="str">
        <f>IF(SP_NORTE!S395="","*",SP_NORTE!S395)</f>
        <v>-</v>
      </c>
      <c r="F373" s="145" t="str">
        <f>IF(SP_NORTE!B395="","*",SP_NORTE!B395)</f>
        <v>*</v>
      </c>
      <c r="G373" s="145" t="str">
        <f>IF(SP_NORTE!D395="","*",SP_NORTE!D395)</f>
        <v>*</v>
      </c>
      <c r="H373" s="145" t="str">
        <f>IF(SP_NORTE!E395="","*",SP_NORTE!E395)</f>
        <v>*</v>
      </c>
      <c r="I373" s="145" t="str">
        <f>IF(SP_NORTE!G395="","*",SP_NORTE!G395)</f>
        <v>*</v>
      </c>
      <c r="J373" s="145" t="str">
        <f>IF(SP_NORTE!H395="","*",SP_NORTE!H395)</f>
        <v>*</v>
      </c>
      <c r="K373" s="138" t="str">
        <f>IF(SP_NORTE!L395="","*",SP_NORTE!L395)</f>
        <v>-</v>
      </c>
      <c r="L373" s="138" t="str">
        <f>IF(SP_NORTE!M395="","*",SP_NORTE!M395)</f>
        <v>-</v>
      </c>
      <c r="M373" s="139" t="str">
        <f>IF(SP_NORTE!I395="","*",SP_NORTE!I395)</f>
        <v>*</v>
      </c>
      <c r="N373" s="144" t="str">
        <f>IF(SP_NORTE!J395="","*",SP_NORTE!J395)</f>
        <v>*</v>
      </c>
      <c r="O373" s="144" t="str">
        <f>IF(SP_NORTE!K395="","*",SP_NORTE!K395)</f>
        <v>*</v>
      </c>
      <c r="P373" s="143" t="str">
        <f>IF(SP_NORTE!N395="","*",SP_NORTE!N395)</f>
        <v>*</v>
      </c>
      <c r="Q373" s="143" t="str">
        <f>IF(SP_NORTE!O395="","*",SP_NORTE!O395)</f>
        <v>*</v>
      </c>
      <c r="R373" s="145" t="str">
        <f>IF(SP_NORTE!P395="","*",CONCATENATE(SP_NORTE!P395," ",SP_NORTE!Q395))</f>
        <v>*</v>
      </c>
      <c r="S373" s="145" t="str">
        <f>IF(SP_NORTE!U395="","*",SP_NORTE!U395)</f>
        <v>*</v>
      </c>
      <c r="T373" s="145" t="str">
        <f>IF(SP_NORTE!V395="","*",SP_NORTE!V395)</f>
        <v>*</v>
      </c>
      <c r="U373" s="136" t="str">
        <f ca="1">_xlfn.XLOOKUP(G373&amp;$U$2,BS_CONTROLE[CHAVE],BS_CONTROLE[Quantidade_11],"-")</f>
        <v>-</v>
      </c>
      <c r="V373" s="136" t="str">
        <f ca="1">_xlfn.XLOOKUP(G373&amp;$V$2,BS_CONTROLE[CHAVE],BS_CONTROLE[Quantidade_11],"-")</f>
        <v>-</v>
      </c>
      <c r="W373" s="136" t="str">
        <f ca="1">_xlfn.XLOOKUP(G373&amp;$W$2,BS_CONTROLE[CHAVE],BS_CONTROLE[Quantidade_11],"-")</f>
        <v>-</v>
      </c>
    </row>
    <row r="374" spans="1:23" hidden="1">
      <c r="A374" s="146" t="str">
        <f>IF(SP_NORTE!X396="","*",SP_NORTE!X396)</f>
        <v>*</v>
      </c>
      <c r="B374" s="146" t="str">
        <f>IF(SP_NORTE!W396="","*",SP_NORTE!W396)</f>
        <v>*</v>
      </c>
      <c r="C374" s="146" t="str">
        <f>IF(SP_NORTE!Y396="","*",SP_NORTE!Y396)</f>
        <v>*</v>
      </c>
      <c r="D374" s="138" t="str">
        <f>IF(SP_NORTE!R396="","*",SP_NORTE!R396)</f>
        <v>-</v>
      </c>
      <c r="E374" s="138" t="str">
        <f>IF(SP_NORTE!S396="","*",SP_NORTE!S396)</f>
        <v>-</v>
      </c>
      <c r="F374" s="145" t="str">
        <f>IF(SP_NORTE!B396="","*",SP_NORTE!B396)</f>
        <v>*</v>
      </c>
      <c r="G374" s="145" t="str">
        <f>IF(SP_NORTE!D396="","*",SP_NORTE!D396)</f>
        <v>*</v>
      </c>
      <c r="H374" s="145" t="str">
        <f>IF(SP_NORTE!E396="","*",SP_NORTE!E396)</f>
        <v>*</v>
      </c>
      <c r="I374" s="145" t="str">
        <f>IF(SP_NORTE!G396="","*",SP_NORTE!G396)</f>
        <v>*</v>
      </c>
      <c r="J374" s="145" t="str">
        <f>IF(SP_NORTE!H396="","*",SP_NORTE!H396)</f>
        <v>*</v>
      </c>
      <c r="K374" s="138" t="str">
        <f>IF(SP_NORTE!L396="","*",SP_NORTE!L396)</f>
        <v>-</v>
      </c>
      <c r="L374" s="138" t="str">
        <f>IF(SP_NORTE!M396="","*",SP_NORTE!M396)</f>
        <v>-</v>
      </c>
      <c r="M374" s="139" t="str">
        <f>IF(SP_NORTE!I396="","*",SP_NORTE!I396)</f>
        <v>*</v>
      </c>
      <c r="N374" s="144" t="str">
        <f>IF(SP_NORTE!J396="","*",SP_NORTE!J396)</f>
        <v>*</v>
      </c>
      <c r="O374" s="144" t="str">
        <f>IF(SP_NORTE!K396="","*",SP_NORTE!K396)</f>
        <v>*</v>
      </c>
      <c r="P374" s="143" t="str">
        <f>IF(SP_NORTE!N396="","*",SP_NORTE!N396)</f>
        <v>*</v>
      </c>
      <c r="Q374" s="143" t="str">
        <f>IF(SP_NORTE!O396="","*",SP_NORTE!O396)</f>
        <v>*</v>
      </c>
      <c r="R374" s="145" t="str">
        <f>IF(SP_NORTE!P396="","*",CONCATENATE(SP_NORTE!P396," ",SP_NORTE!Q396))</f>
        <v>*</v>
      </c>
      <c r="S374" s="145" t="str">
        <f>IF(SP_NORTE!U396="","*",SP_NORTE!U396)</f>
        <v>*</v>
      </c>
      <c r="T374" s="145" t="str">
        <f>IF(SP_NORTE!V396="","*",SP_NORTE!V396)</f>
        <v>*</v>
      </c>
      <c r="U374" s="136" t="str">
        <f ca="1">_xlfn.XLOOKUP(G374&amp;$U$2,BS_CONTROLE[CHAVE],BS_CONTROLE[Quantidade_11],"-")</f>
        <v>-</v>
      </c>
      <c r="V374" s="136" t="str">
        <f ca="1">_xlfn.XLOOKUP(G374&amp;$V$2,BS_CONTROLE[CHAVE],BS_CONTROLE[Quantidade_11],"-")</f>
        <v>-</v>
      </c>
      <c r="W374" s="136" t="str">
        <f ca="1">_xlfn.XLOOKUP(G374&amp;$W$2,BS_CONTROLE[CHAVE],BS_CONTROLE[Quantidade_11],"-")</f>
        <v>-</v>
      </c>
    </row>
    <row r="375" spans="1:23" hidden="1">
      <c r="A375" s="146" t="str">
        <f>IF(SP_NORTE!X397="","*",SP_NORTE!X397)</f>
        <v>*</v>
      </c>
      <c r="B375" s="146" t="str">
        <f>IF(SP_NORTE!W397="","*",SP_NORTE!W397)</f>
        <v>*</v>
      </c>
      <c r="C375" s="146" t="str">
        <f>IF(SP_NORTE!Y397="","*",SP_NORTE!Y397)</f>
        <v>*</v>
      </c>
      <c r="D375" s="138" t="str">
        <f>IF(SP_NORTE!R397="","*",SP_NORTE!R397)</f>
        <v>-</v>
      </c>
      <c r="E375" s="138" t="str">
        <f>IF(SP_NORTE!S397="","*",SP_NORTE!S397)</f>
        <v>-</v>
      </c>
      <c r="F375" s="145" t="str">
        <f>IF(SP_NORTE!B397="","*",SP_NORTE!B397)</f>
        <v>*</v>
      </c>
      <c r="G375" s="145" t="str">
        <f>IF(SP_NORTE!D397="","*",SP_NORTE!D397)</f>
        <v>*</v>
      </c>
      <c r="H375" s="145" t="str">
        <f>IF(SP_NORTE!E397="","*",SP_NORTE!E397)</f>
        <v>*</v>
      </c>
      <c r="I375" s="145" t="str">
        <f>IF(SP_NORTE!G397="","*",SP_NORTE!G397)</f>
        <v>*</v>
      </c>
      <c r="J375" s="145" t="str">
        <f>IF(SP_NORTE!H397="","*",SP_NORTE!H397)</f>
        <v>*</v>
      </c>
      <c r="K375" s="138" t="str">
        <f>IF(SP_NORTE!L397="","*",SP_NORTE!L397)</f>
        <v>-</v>
      </c>
      <c r="L375" s="138" t="str">
        <f>IF(SP_NORTE!M397="","*",SP_NORTE!M397)</f>
        <v>-</v>
      </c>
      <c r="M375" s="139" t="str">
        <f>IF(SP_NORTE!I397="","*",SP_NORTE!I397)</f>
        <v>*</v>
      </c>
      <c r="N375" s="144" t="str">
        <f>IF(SP_NORTE!J397="","*",SP_NORTE!J397)</f>
        <v>*</v>
      </c>
      <c r="O375" s="144" t="str">
        <f>IF(SP_NORTE!K397="","*",SP_NORTE!K397)</f>
        <v>*</v>
      </c>
      <c r="P375" s="143" t="str">
        <f>IF(SP_NORTE!N397="","*",SP_NORTE!N397)</f>
        <v>*</v>
      </c>
      <c r="Q375" s="143" t="str">
        <f>IF(SP_NORTE!O397="","*",SP_NORTE!O397)</f>
        <v>*</v>
      </c>
      <c r="R375" s="145" t="str">
        <f>IF(SP_NORTE!P397="","*",CONCATENATE(SP_NORTE!P397," ",SP_NORTE!Q397))</f>
        <v>*</v>
      </c>
      <c r="S375" s="145" t="str">
        <f>IF(SP_NORTE!U397="","*",SP_NORTE!U397)</f>
        <v>*</v>
      </c>
      <c r="T375" s="145" t="str">
        <f>IF(SP_NORTE!V397="","*",SP_NORTE!V397)</f>
        <v>*</v>
      </c>
      <c r="U375" s="136" t="str">
        <f ca="1">_xlfn.XLOOKUP(G375&amp;$U$2,BS_CONTROLE[CHAVE],BS_CONTROLE[Quantidade_11],"-")</f>
        <v>-</v>
      </c>
      <c r="V375" s="136" t="str">
        <f ca="1">_xlfn.XLOOKUP(G375&amp;$V$2,BS_CONTROLE[CHAVE],BS_CONTROLE[Quantidade_11],"-")</f>
        <v>-</v>
      </c>
      <c r="W375" s="136" t="str">
        <f ca="1">_xlfn.XLOOKUP(G375&amp;$W$2,BS_CONTROLE[CHAVE],BS_CONTROLE[Quantidade_11],"-")</f>
        <v>-</v>
      </c>
    </row>
    <row r="376" spans="1:23" hidden="1">
      <c r="A376" s="146" t="str">
        <f>IF(SP_NORTE!X398="","*",SP_NORTE!X398)</f>
        <v>*</v>
      </c>
      <c r="B376" s="146" t="str">
        <f>IF(SP_NORTE!W398="","*",SP_NORTE!W398)</f>
        <v>*</v>
      </c>
      <c r="C376" s="146" t="str">
        <f>IF(SP_NORTE!Y398="","*",SP_NORTE!Y398)</f>
        <v>*</v>
      </c>
      <c r="D376" s="138" t="str">
        <f>IF(SP_NORTE!R398="","*",SP_NORTE!R398)</f>
        <v>-</v>
      </c>
      <c r="E376" s="138" t="str">
        <f>IF(SP_NORTE!S398="","*",SP_NORTE!S398)</f>
        <v>-</v>
      </c>
      <c r="F376" s="145" t="str">
        <f>IF(SP_NORTE!B398="","*",SP_NORTE!B398)</f>
        <v>*</v>
      </c>
      <c r="G376" s="145" t="str">
        <f>IF(SP_NORTE!D398="","*",SP_NORTE!D398)</f>
        <v>*</v>
      </c>
      <c r="H376" s="145" t="str">
        <f>IF(SP_NORTE!E398="","*",SP_NORTE!E398)</f>
        <v>*</v>
      </c>
      <c r="I376" s="145" t="str">
        <f>IF(SP_NORTE!G398="","*",SP_NORTE!G398)</f>
        <v>*</v>
      </c>
      <c r="J376" s="145" t="str">
        <f>IF(SP_NORTE!H398="","*",SP_NORTE!H398)</f>
        <v>*</v>
      </c>
      <c r="K376" s="138" t="str">
        <f>IF(SP_NORTE!L398="","*",SP_NORTE!L398)</f>
        <v>-</v>
      </c>
      <c r="L376" s="138" t="str">
        <f>IF(SP_NORTE!M398="","*",SP_NORTE!M398)</f>
        <v>-</v>
      </c>
      <c r="M376" s="139" t="str">
        <f>IF(SP_NORTE!I398="","*",SP_NORTE!I398)</f>
        <v>*</v>
      </c>
      <c r="N376" s="144" t="str">
        <f>IF(SP_NORTE!J398="","*",SP_NORTE!J398)</f>
        <v>*</v>
      </c>
      <c r="O376" s="144" t="str">
        <f>IF(SP_NORTE!K398="","*",SP_NORTE!K398)</f>
        <v>*</v>
      </c>
      <c r="P376" s="143" t="str">
        <f>IF(SP_NORTE!N398="","*",SP_NORTE!N398)</f>
        <v>*</v>
      </c>
      <c r="Q376" s="143" t="str">
        <f>IF(SP_NORTE!O398="","*",SP_NORTE!O398)</f>
        <v>*</v>
      </c>
      <c r="R376" s="145" t="str">
        <f>IF(SP_NORTE!P398="","*",CONCATENATE(SP_NORTE!P398," ",SP_NORTE!Q398))</f>
        <v>*</v>
      </c>
      <c r="S376" s="145" t="str">
        <f>IF(SP_NORTE!U398="","*",SP_NORTE!U398)</f>
        <v>*</v>
      </c>
      <c r="T376" s="145" t="str">
        <f>IF(SP_NORTE!V398="","*",SP_NORTE!V398)</f>
        <v>*</v>
      </c>
      <c r="U376" s="136" t="str">
        <f ca="1">_xlfn.XLOOKUP(G376&amp;$U$2,BS_CONTROLE[CHAVE],BS_CONTROLE[Quantidade_11],"-")</f>
        <v>-</v>
      </c>
      <c r="V376" s="136" t="str">
        <f ca="1">_xlfn.XLOOKUP(G376&amp;$V$2,BS_CONTROLE[CHAVE],BS_CONTROLE[Quantidade_11],"-")</f>
        <v>-</v>
      </c>
      <c r="W376" s="136" t="str">
        <f ca="1">_xlfn.XLOOKUP(G376&amp;$W$2,BS_CONTROLE[CHAVE],BS_CONTROLE[Quantidade_11],"-")</f>
        <v>-</v>
      </c>
    </row>
    <row r="377" spans="1:23" hidden="1">
      <c r="A377" s="146" t="str">
        <f>IF(SP_NORTE!X399="","*",SP_NORTE!X399)</f>
        <v>*</v>
      </c>
      <c r="B377" s="146" t="str">
        <f>IF(SP_NORTE!W399="","*",SP_NORTE!W399)</f>
        <v>*</v>
      </c>
      <c r="C377" s="146" t="str">
        <f>IF(SP_NORTE!Y399="","*",SP_NORTE!Y399)</f>
        <v>*</v>
      </c>
      <c r="D377" s="138" t="str">
        <f>IF(SP_NORTE!R399="","*",SP_NORTE!R399)</f>
        <v>-</v>
      </c>
      <c r="E377" s="138" t="str">
        <f>IF(SP_NORTE!S399="","*",SP_NORTE!S399)</f>
        <v>-</v>
      </c>
      <c r="F377" s="145" t="str">
        <f>IF(SP_NORTE!B399="","*",SP_NORTE!B399)</f>
        <v>*</v>
      </c>
      <c r="G377" s="145" t="str">
        <f>IF(SP_NORTE!D399="","*",SP_NORTE!D399)</f>
        <v>*</v>
      </c>
      <c r="H377" s="145" t="str">
        <f>IF(SP_NORTE!E399="","*",SP_NORTE!E399)</f>
        <v>*</v>
      </c>
      <c r="I377" s="145" t="str">
        <f>IF(SP_NORTE!G399="","*",SP_NORTE!G399)</f>
        <v>*</v>
      </c>
      <c r="J377" s="145" t="str">
        <f>IF(SP_NORTE!H399="","*",SP_NORTE!H399)</f>
        <v>*</v>
      </c>
      <c r="K377" s="138" t="str">
        <f>IF(SP_NORTE!L399="","*",SP_NORTE!L399)</f>
        <v>-</v>
      </c>
      <c r="L377" s="138" t="str">
        <f>IF(SP_NORTE!M399="","*",SP_NORTE!M399)</f>
        <v>-</v>
      </c>
      <c r="M377" s="139" t="str">
        <f>IF(SP_NORTE!I399="","*",SP_NORTE!I399)</f>
        <v>*</v>
      </c>
      <c r="N377" s="144" t="str">
        <f>IF(SP_NORTE!J399="","*",SP_NORTE!J399)</f>
        <v>*</v>
      </c>
      <c r="O377" s="144" t="str">
        <f>IF(SP_NORTE!K399="","*",SP_NORTE!K399)</f>
        <v>*</v>
      </c>
      <c r="P377" s="143" t="str">
        <f>IF(SP_NORTE!N399="","*",SP_NORTE!N399)</f>
        <v>*</v>
      </c>
      <c r="Q377" s="143" t="str">
        <f>IF(SP_NORTE!O399="","*",SP_NORTE!O399)</f>
        <v>*</v>
      </c>
      <c r="R377" s="145" t="str">
        <f>IF(SP_NORTE!P399="","*",CONCATENATE(SP_NORTE!P399," ",SP_NORTE!Q399))</f>
        <v>*</v>
      </c>
      <c r="S377" s="145" t="str">
        <f>IF(SP_NORTE!U399="","*",SP_NORTE!U399)</f>
        <v>*</v>
      </c>
      <c r="T377" s="145" t="str">
        <f>IF(SP_NORTE!V399="","*",SP_NORTE!V399)</f>
        <v>*</v>
      </c>
      <c r="U377" s="136" t="str">
        <f ca="1">_xlfn.XLOOKUP(G377&amp;$U$2,BS_CONTROLE[CHAVE],BS_CONTROLE[Quantidade_11],"-")</f>
        <v>-</v>
      </c>
      <c r="V377" s="136" t="str">
        <f ca="1">_xlfn.XLOOKUP(G377&amp;$V$2,BS_CONTROLE[CHAVE],BS_CONTROLE[Quantidade_11],"-")</f>
        <v>-</v>
      </c>
      <c r="W377" s="136" t="str">
        <f ca="1">_xlfn.XLOOKUP(G377&amp;$W$2,BS_CONTROLE[CHAVE],BS_CONTROLE[Quantidade_11],"-")</f>
        <v>-</v>
      </c>
    </row>
    <row r="378" spans="1:23" hidden="1">
      <c r="A378" s="146" t="str">
        <f>IF(SP_NORTE!X400="","*",SP_NORTE!X400)</f>
        <v>*</v>
      </c>
      <c r="B378" s="146" t="str">
        <f>IF(SP_NORTE!W400="","*",SP_NORTE!W400)</f>
        <v>*</v>
      </c>
      <c r="C378" s="146" t="str">
        <f>IF(SP_NORTE!Y400="","*",SP_NORTE!Y400)</f>
        <v>*</v>
      </c>
      <c r="D378" s="138" t="str">
        <f>IF(SP_NORTE!R400="","*",SP_NORTE!R400)</f>
        <v>-</v>
      </c>
      <c r="E378" s="138" t="str">
        <f>IF(SP_NORTE!S400="","*",SP_NORTE!S400)</f>
        <v>-</v>
      </c>
      <c r="F378" s="145" t="str">
        <f>IF(SP_NORTE!B400="","*",SP_NORTE!B400)</f>
        <v>*</v>
      </c>
      <c r="G378" s="145" t="str">
        <f>IF(SP_NORTE!D400="","*",SP_NORTE!D400)</f>
        <v>*</v>
      </c>
      <c r="H378" s="145" t="str">
        <f>IF(SP_NORTE!E400="","*",SP_NORTE!E400)</f>
        <v>*</v>
      </c>
      <c r="I378" s="145" t="str">
        <f>IF(SP_NORTE!G400="","*",SP_NORTE!G400)</f>
        <v>*</v>
      </c>
      <c r="J378" s="145" t="str">
        <f>IF(SP_NORTE!H400="","*",SP_NORTE!H400)</f>
        <v>*</v>
      </c>
      <c r="K378" s="138" t="str">
        <f>IF(SP_NORTE!L400="","*",SP_NORTE!L400)</f>
        <v>-</v>
      </c>
      <c r="L378" s="138" t="str">
        <f>IF(SP_NORTE!M400="","*",SP_NORTE!M400)</f>
        <v>-</v>
      </c>
      <c r="M378" s="139" t="str">
        <f>IF(SP_NORTE!I400="","*",SP_NORTE!I400)</f>
        <v>*</v>
      </c>
      <c r="N378" s="144" t="str">
        <f>IF(SP_NORTE!J400="","*",SP_NORTE!J400)</f>
        <v>*</v>
      </c>
      <c r="O378" s="144" t="str">
        <f>IF(SP_NORTE!K400="","*",SP_NORTE!K400)</f>
        <v>*</v>
      </c>
      <c r="P378" s="143" t="str">
        <f>IF(SP_NORTE!N400="","*",SP_NORTE!N400)</f>
        <v>*</v>
      </c>
      <c r="Q378" s="143" t="str">
        <f>IF(SP_NORTE!O400="","*",SP_NORTE!O400)</f>
        <v>*</v>
      </c>
      <c r="R378" s="145" t="str">
        <f>IF(SP_NORTE!P400="","*",CONCATENATE(SP_NORTE!P400," ",SP_NORTE!Q400))</f>
        <v>*</v>
      </c>
      <c r="S378" s="145" t="str">
        <f>IF(SP_NORTE!U400="","*",SP_NORTE!U400)</f>
        <v>*</v>
      </c>
      <c r="T378" s="145" t="str">
        <f>IF(SP_NORTE!V400="","*",SP_NORTE!V400)</f>
        <v>*</v>
      </c>
      <c r="U378" s="136" t="str">
        <f ca="1">_xlfn.XLOOKUP(G378&amp;$U$2,BS_CONTROLE[CHAVE],BS_CONTROLE[Quantidade_11],"-")</f>
        <v>-</v>
      </c>
      <c r="V378" s="136" t="str">
        <f ca="1">_xlfn.XLOOKUP(G378&amp;$V$2,BS_CONTROLE[CHAVE],BS_CONTROLE[Quantidade_11],"-")</f>
        <v>-</v>
      </c>
      <c r="W378" s="136" t="str">
        <f ca="1">_xlfn.XLOOKUP(G378&amp;$W$2,BS_CONTROLE[CHAVE],BS_CONTROLE[Quantidade_11],"-")</f>
        <v>-</v>
      </c>
    </row>
    <row r="379" spans="1:23" hidden="1">
      <c r="A379" s="146" t="str">
        <f>IF(SP_NORTE!X401="","*",SP_NORTE!X401)</f>
        <v>*</v>
      </c>
      <c r="B379" s="146" t="str">
        <f>IF(SP_NORTE!W401="","*",SP_NORTE!W401)</f>
        <v>*</v>
      </c>
      <c r="C379" s="146" t="str">
        <f>IF(SP_NORTE!Y401="","*",SP_NORTE!Y401)</f>
        <v>*</v>
      </c>
      <c r="D379" s="138" t="str">
        <f>IF(SP_NORTE!R401="","*",SP_NORTE!R401)</f>
        <v>-</v>
      </c>
      <c r="E379" s="138" t="str">
        <f>IF(SP_NORTE!S401="","*",SP_NORTE!S401)</f>
        <v>-</v>
      </c>
      <c r="F379" s="145" t="str">
        <f>IF(SP_NORTE!B401="","*",SP_NORTE!B401)</f>
        <v>*</v>
      </c>
      <c r="G379" s="145" t="str">
        <f>IF(SP_NORTE!D401="","*",SP_NORTE!D401)</f>
        <v>*</v>
      </c>
      <c r="H379" s="145" t="str">
        <f>IF(SP_NORTE!E401="","*",SP_NORTE!E401)</f>
        <v>*</v>
      </c>
      <c r="I379" s="145" t="str">
        <f>IF(SP_NORTE!G401="","*",SP_NORTE!G401)</f>
        <v>*</v>
      </c>
      <c r="J379" s="145" t="str">
        <f>IF(SP_NORTE!H401="","*",SP_NORTE!H401)</f>
        <v>*</v>
      </c>
      <c r="K379" s="138" t="str">
        <f>IF(SP_NORTE!L401="","*",SP_NORTE!L401)</f>
        <v>-</v>
      </c>
      <c r="L379" s="138" t="str">
        <f>IF(SP_NORTE!M401="","*",SP_NORTE!M401)</f>
        <v>-</v>
      </c>
      <c r="M379" s="139" t="str">
        <f>IF(SP_NORTE!I401="","*",SP_NORTE!I401)</f>
        <v>*</v>
      </c>
      <c r="N379" s="144" t="str">
        <f>IF(SP_NORTE!J401="","*",SP_NORTE!J401)</f>
        <v>*</v>
      </c>
      <c r="O379" s="144" t="str">
        <f>IF(SP_NORTE!K401="","*",SP_NORTE!K401)</f>
        <v>*</v>
      </c>
      <c r="P379" s="143" t="str">
        <f>IF(SP_NORTE!N401="","*",SP_NORTE!N401)</f>
        <v>*</v>
      </c>
      <c r="Q379" s="143" t="str">
        <f>IF(SP_NORTE!O401="","*",SP_NORTE!O401)</f>
        <v>*</v>
      </c>
      <c r="R379" s="145" t="str">
        <f>IF(SP_NORTE!P401="","*",CONCATENATE(SP_NORTE!P401," ",SP_NORTE!Q401))</f>
        <v>*</v>
      </c>
      <c r="S379" s="145" t="str">
        <f>IF(SP_NORTE!U401="","*",SP_NORTE!U401)</f>
        <v>*</v>
      </c>
      <c r="T379" s="145" t="str">
        <f>IF(SP_NORTE!V401="","*",SP_NORTE!V401)</f>
        <v>*</v>
      </c>
      <c r="U379" s="136" t="str">
        <f ca="1">_xlfn.XLOOKUP(G379&amp;$U$2,BS_CONTROLE[CHAVE],BS_CONTROLE[Quantidade_11],"-")</f>
        <v>-</v>
      </c>
      <c r="V379" s="136" t="str">
        <f ca="1">_xlfn.XLOOKUP(G379&amp;$V$2,BS_CONTROLE[CHAVE],BS_CONTROLE[Quantidade_11],"-")</f>
        <v>-</v>
      </c>
      <c r="W379" s="136" t="str">
        <f ca="1">_xlfn.XLOOKUP(G379&amp;$W$2,BS_CONTROLE[CHAVE],BS_CONTROLE[Quantidade_11],"-")</f>
        <v>-</v>
      </c>
    </row>
    <row r="380" spans="1:23" hidden="1">
      <c r="A380" s="146" t="str">
        <f>IF(SP_NORTE!X402="","*",SP_NORTE!X402)</f>
        <v>*</v>
      </c>
      <c r="B380" s="146" t="str">
        <f>IF(SP_NORTE!W402="","*",SP_NORTE!W402)</f>
        <v>*</v>
      </c>
      <c r="C380" s="146" t="str">
        <f>IF(SP_NORTE!Y402="","*",SP_NORTE!Y402)</f>
        <v>*</v>
      </c>
      <c r="D380" s="138" t="str">
        <f>IF(SP_NORTE!R402="","*",SP_NORTE!R402)</f>
        <v>-</v>
      </c>
      <c r="E380" s="138" t="str">
        <f>IF(SP_NORTE!S402="","*",SP_NORTE!S402)</f>
        <v>-</v>
      </c>
      <c r="F380" s="145" t="str">
        <f>IF(SP_NORTE!B402="","*",SP_NORTE!B402)</f>
        <v>*</v>
      </c>
      <c r="G380" s="145" t="str">
        <f>IF(SP_NORTE!D402="","*",SP_NORTE!D402)</f>
        <v>*</v>
      </c>
      <c r="H380" s="145" t="str">
        <f>IF(SP_NORTE!E402="","*",SP_NORTE!E402)</f>
        <v>*</v>
      </c>
      <c r="I380" s="145" t="str">
        <f>IF(SP_NORTE!G402="","*",SP_NORTE!G402)</f>
        <v>*</v>
      </c>
      <c r="J380" s="145" t="str">
        <f>IF(SP_NORTE!H402="","*",SP_NORTE!H402)</f>
        <v>*</v>
      </c>
      <c r="K380" s="138" t="str">
        <f>IF(SP_NORTE!L402="","*",SP_NORTE!L402)</f>
        <v>-</v>
      </c>
      <c r="L380" s="138" t="str">
        <f>IF(SP_NORTE!M402="","*",SP_NORTE!M402)</f>
        <v>-</v>
      </c>
      <c r="M380" s="139" t="str">
        <f>IF(SP_NORTE!I402="","*",SP_NORTE!I402)</f>
        <v>*</v>
      </c>
      <c r="N380" s="144" t="str">
        <f>IF(SP_NORTE!J402="","*",SP_NORTE!J402)</f>
        <v>*</v>
      </c>
      <c r="O380" s="144" t="str">
        <f>IF(SP_NORTE!K402="","*",SP_NORTE!K402)</f>
        <v>*</v>
      </c>
      <c r="P380" s="143" t="str">
        <f>IF(SP_NORTE!N402="","*",SP_NORTE!N402)</f>
        <v>*</v>
      </c>
      <c r="Q380" s="143" t="str">
        <f>IF(SP_NORTE!O402="","*",SP_NORTE!O402)</f>
        <v>*</v>
      </c>
      <c r="R380" s="145" t="str">
        <f>IF(SP_NORTE!P402="","*",CONCATENATE(SP_NORTE!P402," ",SP_NORTE!Q402))</f>
        <v>*</v>
      </c>
      <c r="S380" s="145" t="str">
        <f>IF(SP_NORTE!U402="","*",SP_NORTE!U402)</f>
        <v>*</v>
      </c>
      <c r="T380" s="145" t="str">
        <f>IF(SP_NORTE!V402="","*",SP_NORTE!V402)</f>
        <v>*</v>
      </c>
      <c r="U380" s="136" t="str">
        <f ca="1">_xlfn.XLOOKUP(G380&amp;$U$2,BS_CONTROLE[CHAVE],BS_CONTROLE[Quantidade_11],"-")</f>
        <v>-</v>
      </c>
      <c r="V380" s="136" t="str">
        <f ca="1">_xlfn.XLOOKUP(G380&amp;$V$2,BS_CONTROLE[CHAVE],BS_CONTROLE[Quantidade_11],"-")</f>
        <v>-</v>
      </c>
      <c r="W380" s="136" t="str">
        <f ca="1">_xlfn.XLOOKUP(G380&amp;$W$2,BS_CONTROLE[CHAVE],BS_CONTROLE[Quantidade_11],"-")</f>
        <v>-</v>
      </c>
    </row>
    <row r="381" spans="1:23" hidden="1">
      <c r="A381" s="146" t="str">
        <f>IF(SP_NORTE!X403="","*",SP_NORTE!X403)</f>
        <v>*</v>
      </c>
      <c r="B381" s="146" t="str">
        <f>IF(SP_NORTE!W403="","*",SP_NORTE!W403)</f>
        <v>*</v>
      </c>
      <c r="C381" s="146" t="str">
        <f>IF(SP_NORTE!Y403="","*",SP_NORTE!Y403)</f>
        <v>*</v>
      </c>
      <c r="D381" s="138" t="str">
        <f>IF(SP_NORTE!R403="","*",SP_NORTE!R403)</f>
        <v>-</v>
      </c>
      <c r="E381" s="138" t="str">
        <f>IF(SP_NORTE!S403="","*",SP_NORTE!S403)</f>
        <v>-</v>
      </c>
      <c r="F381" s="145" t="str">
        <f>IF(SP_NORTE!B403="","*",SP_NORTE!B403)</f>
        <v>*</v>
      </c>
      <c r="G381" s="145" t="str">
        <f>IF(SP_NORTE!D403="","*",SP_NORTE!D403)</f>
        <v>*</v>
      </c>
      <c r="H381" s="145" t="str">
        <f>IF(SP_NORTE!E403="","*",SP_NORTE!E403)</f>
        <v>*</v>
      </c>
      <c r="I381" s="145" t="str">
        <f>IF(SP_NORTE!G403="","*",SP_NORTE!G403)</f>
        <v>*</v>
      </c>
      <c r="J381" s="145" t="str">
        <f>IF(SP_NORTE!H403="","*",SP_NORTE!H403)</f>
        <v>*</v>
      </c>
      <c r="K381" s="138" t="str">
        <f>IF(SP_NORTE!L403="","*",SP_NORTE!L403)</f>
        <v>-</v>
      </c>
      <c r="L381" s="138" t="str">
        <f>IF(SP_NORTE!M403="","*",SP_NORTE!M403)</f>
        <v>-</v>
      </c>
      <c r="M381" s="139" t="str">
        <f>IF(SP_NORTE!I403="","*",SP_NORTE!I403)</f>
        <v>*</v>
      </c>
      <c r="N381" s="144" t="str">
        <f>IF(SP_NORTE!J403="","*",SP_NORTE!J403)</f>
        <v>*</v>
      </c>
      <c r="O381" s="144" t="str">
        <f>IF(SP_NORTE!K403="","*",SP_NORTE!K403)</f>
        <v>*</v>
      </c>
      <c r="P381" s="143" t="str">
        <f>IF(SP_NORTE!N403="","*",SP_NORTE!N403)</f>
        <v>*</v>
      </c>
      <c r="Q381" s="143" t="str">
        <f>IF(SP_NORTE!O403="","*",SP_NORTE!O403)</f>
        <v>*</v>
      </c>
      <c r="R381" s="145" t="str">
        <f>IF(SP_NORTE!P403="","*",CONCATENATE(SP_NORTE!P403," ",SP_NORTE!Q403))</f>
        <v>*</v>
      </c>
      <c r="S381" s="145" t="str">
        <f>IF(SP_NORTE!U403="","*",SP_NORTE!U403)</f>
        <v>*</v>
      </c>
      <c r="T381" s="145" t="str">
        <f>IF(SP_NORTE!V403="","*",SP_NORTE!V403)</f>
        <v>*</v>
      </c>
      <c r="U381" s="136" t="str">
        <f ca="1">_xlfn.XLOOKUP(G381&amp;$U$2,BS_CONTROLE[CHAVE],BS_CONTROLE[Quantidade_11],"-")</f>
        <v>-</v>
      </c>
      <c r="V381" s="136" t="str">
        <f ca="1">_xlfn.XLOOKUP(G381&amp;$V$2,BS_CONTROLE[CHAVE],BS_CONTROLE[Quantidade_11],"-")</f>
        <v>-</v>
      </c>
      <c r="W381" s="136" t="str">
        <f ca="1">_xlfn.XLOOKUP(G381&amp;$W$2,BS_CONTROLE[CHAVE],BS_CONTROLE[Quantidade_11],"-")</f>
        <v>-</v>
      </c>
    </row>
    <row r="382" spans="1:23" hidden="1">
      <c r="A382" s="146" t="str">
        <f>IF(SP_NORTE!X404="","*",SP_NORTE!X404)</f>
        <v>*</v>
      </c>
      <c r="B382" s="146" t="str">
        <f>IF(SP_NORTE!W404="","*",SP_NORTE!W404)</f>
        <v>*</v>
      </c>
      <c r="C382" s="146" t="str">
        <f>IF(SP_NORTE!Y404="","*",SP_NORTE!Y404)</f>
        <v>*</v>
      </c>
      <c r="D382" s="138" t="str">
        <f>IF(SP_NORTE!R404="","*",SP_NORTE!R404)</f>
        <v>-</v>
      </c>
      <c r="E382" s="138" t="str">
        <f>IF(SP_NORTE!S404="","*",SP_NORTE!S404)</f>
        <v>-</v>
      </c>
      <c r="F382" s="145" t="str">
        <f>IF(SP_NORTE!B404="","*",SP_NORTE!B404)</f>
        <v>*</v>
      </c>
      <c r="G382" s="145" t="str">
        <f>IF(SP_NORTE!D404="","*",SP_NORTE!D404)</f>
        <v>*</v>
      </c>
      <c r="H382" s="145" t="str">
        <f>IF(SP_NORTE!E404="","*",SP_NORTE!E404)</f>
        <v>*</v>
      </c>
      <c r="I382" s="145" t="str">
        <f>IF(SP_NORTE!G404="","*",SP_NORTE!G404)</f>
        <v>*</v>
      </c>
      <c r="J382" s="145" t="str">
        <f>IF(SP_NORTE!H404="","*",SP_NORTE!H404)</f>
        <v>*</v>
      </c>
      <c r="K382" s="138" t="str">
        <f>IF(SP_NORTE!L404="","*",SP_NORTE!L404)</f>
        <v>-</v>
      </c>
      <c r="L382" s="138" t="str">
        <f>IF(SP_NORTE!M404="","*",SP_NORTE!M404)</f>
        <v>-</v>
      </c>
      <c r="M382" s="139" t="str">
        <f>IF(SP_NORTE!I404="","*",SP_NORTE!I404)</f>
        <v>*</v>
      </c>
      <c r="N382" s="144" t="str">
        <f>IF(SP_NORTE!J404="","*",SP_NORTE!J404)</f>
        <v>*</v>
      </c>
      <c r="O382" s="144" t="str">
        <f>IF(SP_NORTE!K404="","*",SP_NORTE!K404)</f>
        <v>*</v>
      </c>
      <c r="P382" s="143" t="str">
        <f>IF(SP_NORTE!N404="","*",SP_NORTE!N404)</f>
        <v>*</v>
      </c>
      <c r="Q382" s="143" t="str">
        <f>IF(SP_NORTE!O404="","*",SP_NORTE!O404)</f>
        <v>*</v>
      </c>
      <c r="R382" s="145" t="str">
        <f>IF(SP_NORTE!P404="","*",CONCATENATE(SP_NORTE!P404," ",SP_NORTE!Q404))</f>
        <v>*</v>
      </c>
      <c r="S382" s="145" t="str">
        <f>IF(SP_NORTE!U404="","*",SP_NORTE!U404)</f>
        <v>*</v>
      </c>
      <c r="T382" s="145" t="str">
        <f>IF(SP_NORTE!V404="","*",SP_NORTE!V404)</f>
        <v>*</v>
      </c>
      <c r="U382" s="136" t="str">
        <f ca="1">_xlfn.XLOOKUP(G382&amp;$U$2,BS_CONTROLE[CHAVE],BS_CONTROLE[Quantidade_11],"-")</f>
        <v>-</v>
      </c>
      <c r="V382" s="136" t="str">
        <f ca="1">_xlfn.XLOOKUP(G382&amp;$V$2,BS_CONTROLE[CHAVE],BS_CONTROLE[Quantidade_11],"-")</f>
        <v>-</v>
      </c>
      <c r="W382" s="136" t="str">
        <f ca="1">_xlfn.XLOOKUP(G382&amp;$W$2,BS_CONTROLE[CHAVE],BS_CONTROLE[Quantidade_11],"-")</f>
        <v>-</v>
      </c>
    </row>
    <row r="383" spans="1:23" hidden="1">
      <c r="A383" s="146" t="str">
        <f>IF(SP_NORTE!X405="","*",SP_NORTE!X405)</f>
        <v>*</v>
      </c>
      <c r="B383" s="146" t="str">
        <f>IF(SP_NORTE!W405="","*",SP_NORTE!W405)</f>
        <v>*</v>
      </c>
      <c r="C383" s="146" t="str">
        <f>IF(SP_NORTE!Y405="","*",SP_NORTE!Y405)</f>
        <v>*</v>
      </c>
      <c r="D383" s="138" t="str">
        <f>IF(SP_NORTE!R405="","*",SP_NORTE!R405)</f>
        <v>-</v>
      </c>
      <c r="E383" s="138" t="str">
        <f>IF(SP_NORTE!S405="","*",SP_NORTE!S405)</f>
        <v>-</v>
      </c>
      <c r="F383" s="145" t="str">
        <f>IF(SP_NORTE!B405="","*",SP_NORTE!B405)</f>
        <v>*</v>
      </c>
      <c r="G383" s="145" t="str">
        <f>IF(SP_NORTE!D405="","*",SP_NORTE!D405)</f>
        <v>*</v>
      </c>
      <c r="H383" s="145" t="str">
        <f>IF(SP_NORTE!E405="","*",SP_NORTE!E405)</f>
        <v>*</v>
      </c>
      <c r="I383" s="145" t="str">
        <f>IF(SP_NORTE!G405="","*",SP_NORTE!G405)</f>
        <v>*</v>
      </c>
      <c r="J383" s="145" t="str">
        <f>IF(SP_NORTE!H405="","*",SP_NORTE!H405)</f>
        <v>*</v>
      </c>
      <c r="K383" s="138" t="str">
        <f>IF(SP_NORTE!L405="","*",SP_NORTE!L405)</f>
        <v>-</v>
      </c>
      <c r="L383" s="138" t="str">
        <f>IF(SP_NORTE!M405="","*",SP_NORTE!M405)</f>
        <v>-</v>
      </c>
      <c r="M383" s="139" t="str">
        <f>IF(SP_NORTE!I405="","*",SP_NORTE!I405)</f>
        <v>*</v>
      </c>
      <c r="N383" s="144" t="str">
        <f>IF(SP_NORTE!J405="","*",SP_NORTE!J405)</f>
        <v>*</v>
      </c>
      <c r="O383" s="144" t="str">
        <f>IF(SP_NORTE!K405="","*",SP_NORTE!K405)</f>
        <v>*</v>
      </c>
      <c r="P383" s="143" t="str">
        <f>IF(SP_NORTE!N405="","*",SP_NORTE!N405)</f>
        <v>*</v>
      </c>
      <c r="Q383" s="143" t="str">
        <f>IF(SP_NORTE!O405="","*",SP_NORTE!O405)</f>
        <v>*</v>
      </c>
      <c r="R383" s="145" t="str">
        <f>IF(SP_NORTE!P405="","*",CONCATENATE(SP_NORTE!P405," ",SP_NORTE!Q405))</f>
        <v>*</v>
      </c>
      <c r="S383" s="145" t="str">
        <f>IF(SP_NORTE!U405="","*",SP_NORTE!U405)</f>
        <v>*</v>
      </c>
      <c r="T383" s="145" t="str">
        <f>IF(SP_NORTE!V405="","*",SP_NORTE!V405)</f>
        <v>*</v>
      </c>
      <c r="U383" s="136" t="str">
        <f ca="1">_xlfn.XLOOKUP(G383&amp;$U$2,BS_CONTROLE[CHAVE],BS_CONTROLE[Quantidade_11],"-")</f>
        <v>-</v>
      </c>
      <c r="V383" s="136" t="str">
        <f ca="1">_xlfn.XLOOKUP(G383&amp;$V$2,BS_CONTROLE[CHAVE],BS_CONTROLE[Quantidade_11],"-")</f>
        <v>-</v>
      </c>
      <c r="W383" s="136" t="str">
        <f ca="1">_xlfn.XLOOKUP(G383&amp;$W$2,BS_CONTROLE[CHAVE],BS_CONTROLE[Quantidade_11],"-")</f>
        <v>-</v>
      </c>
    </row>
    <row r="384" spans="1:23" hidden="1">
      <c r="A384" s="146" t="str">
        <f>IF(SP_NORTE!X406="","*",SP_NORTE!X406)</f>
        <v>*</v>
      </c>
      <c r="B384" s="146" t="str">
        <f>IF(SP_NORTE!W406="","*",SP_NORTE!W406)</f>
        <v>*</v>
      </c>
      <c r="C384" s="146" t="str">
        <f>IF(SP_NORTE!Y406="","*",SP_NORTE!Y406)</f>
        <v>*</v>
      </c>
      <c r="D384" s="138" t="str">
        <f>IF(SP_NORTE!R406="","*",SP_NORTE!R406)</f>
        <v>-</v>
      </c>
      <c r="E384" s="138" t="str">
        <f>IF(SP_NORTE!S406="","*",SP_NORTE!S406)</f>
        <v>-</v>
      </c>
      <c r="F384" s="145" t="str">
        <f>IF(SP_NORTE!B406="","*",SP_NORTE!B406)</f>
        <v>*</v>
      </c>
      <c r="G384" s="145" t="str">
        <f>IF(SP_NORTE!D406="","*",SP_NORTE!D406)</f>
        <v>*</v>
      </c>
      <c r="H384" s="145" t="str">
        <f>IF(SP_NORTE!E406="","*",SP_NORTE!E406)</f>
        <v>*</v>
      </c>
      <c r="I384" s="145" t="str">
        <f>IF(SP_NORTE!G406="","*",SP_NORTE!G406)</f>
        <v>*</v>
      </c>
      <c r="J384" s="145" t="str">
        <f>IF(SP_NORTE!H406="","*",SP_NORTE!H406)</f>
        <v>*</v>
      </c>
      <c r="K384" s="138" t="str">
        <f>IF(SP_NORTE!L406="","*",SP_NORTE!L406)</f>
        <v>-</v>
      </c>
      <c r="L384" s="138" t="str">
        <f>IF(SP_NORTE!M406="","*",SP_NORTE!M406)</f>
        <v>-</v>
      </c>
      <c r="M384" s="139" t="str">
        <f>IF(SP_NORTE!I406="","*",SP_NORTE!I406)</f>
        <v>*</v>
      </c>
      <c r="N384" s="144" t="str">
        <f>IF(SP_NORTE!J406="","*",SP_NORTE!J406)</f>
        <v>*</v>
      </c>
      <c r="O384" s="144" t="str">
        <f>IF(SP_NORTE!K406="","*",SP_NORTE!K406)</f>
        <v>*</v>
      </c>
      <c r="P384" s="143" t="str">
        <f>IF(SP_NORTE!N406="","*",SP_NORTE!N406)</f>
        <v>*</v>
      </c>
      <c r="Q384" s="143" t="str">
        <f>IF(SP_NORTE!O406="","*",SP_NORTE!O406)</f>
        <v>*</v>
      </c>
      <c r="R384" s="145" t="str">
        <f>IF(SP_NORTE!P406="","*",CONCATENATE(SP_NORTE!P406," ",SP_NORTE!Q406))</f>
        <v>*</v>
      </c>
      <c r="S384" s="145" t="str">
        <f>IF(SP_NORTE!U406="","*",SP_NORTE!U406)</f>
        <v>*</v>
      </c>
      <c r="T384" s="145" t="str">
        <f>IF(SP_NORTE!V406="","*",SP_NORTE!V406)</f>
        <v>*</v>
      </c>
      <c r="U384" s="136" t="str">
        <f ca="1">_xlfn.XLOOKUP(G384&amp;$U$2,BS_CONTROLE[CHAVE],BS_CONTROLE[Quantidade_11],"-")</f>
        <v>-</v>
      </c>
      <c r="V384" s="136" t="str">
        <f ca="1">_xlfn.XLOOKUP(G384&amp;$V$2,BS_CONTROLE[CHAVE],BS_CONTROLE[Quantidade_11],"-")</f>
        <v>-</v>
      </c>
      <c r="W384" s="136" t="str">
        <f ca="1">_xlfn.XLOOKUP(G384&amp;$W$2,BS_CONTROLE[CHAVE],BS_CONTROLE[Quantidade_11],"-")</f>
        <v>-</v>
      </c>
    </row>
    <row r="385" spans="1:23" hidden="1">
      <c r="A385" s="146" t="str">
        <f>IF(SP_NORTE!X407="","*",SP_NORTE!X407)</f>
        <v>*</v>
      </c>
      <c r="B385" s="146" t="str">
        <f>IF(SP_NORTE!W407="","*",SP_NORTE!W407)</f>
        <v>*</v>
      </c>
      <c r="C385" s="146" t="str">
        <f>IF(SP_NORTE!Y407="","*",SP_NORTE!Y407)</f>
        <v>*</v>
      </c>
      <c r="D385" s="138" t="str">
        <f>IF(SP_NORTE!R407="","*",SP_NORTE!R407)</f>
        <v>-</v>
      </c>
      <c r="E385" s="138" t="str">
        <f>IF(SP_NORTE!S407="","*",SP_NORTE!S407)</f>
        <v>-</v>
      </c>
      <c r="F385" s="145" t="str">
        <f>IF(SP_NORTE!B407="","*",SP_NORTE!B407)</f>
        <v>*</v>
      </c>
      <c r="G385" s="145" t="str">
        <f>IF(SP_NORTE!D407="","*",SP_NORTE!D407)</f>
        <v>*</v>
      </c>
      <c r="H385" s="145" t="str">
        <f>IF(SP_NORTE!E407="","*",SP_NORTE!E407)</f>
        <v>*</v>
      </c>
      <c r="I385" s="145" t="str">
        <f>IF(SP_NORTE!G407="","*",SP_NORTE!G407)</f>
        <v>*</v>
      </c>
      <c r="J385" s="145" t="str">
        <f>IF(SP_NORTE!H407="","*",SP_NORTE!H407)</f>
        <v>*</v>
      </c>
      <c r="K385" s="138" t="str">
        <f>IF(SP_NORTE!L407="","*",SP_NORTE!L407)</f>
        <v>-</v>
      </c>
      <c r="L385" s="138" t="str">
        <f>IF(SP_NORTE!M407="","*",SP_NORTE!M407)</f>
        <v>-</v>
      </c>
      <c r="M385" s="139" t="str">
        <f>IF(SP_NORTE!I407="","*",SP_NORTE!I407)</f>
        <v>*</v>
      </c>
      <c r="N385" s="144" t="str">
        <f>IF(SP_NORTE!J407="","*",SP_NORTE!J407)</f>
        <v>*</v>
      </c>
      <c r="O385" s="144" t="str">
        <f>IF(SP_NORTE!K407="","*",SP_NORTE!K407)</f>
        <v>*</v>
      </c>
      <c r="P385" s="143" t="str">
        <f>IF(SP_NORTE!N407="","*",SP_NORTE!N407)</f>
        <v>*</v>
      </c>
      <c r="Q385" s="143" t="str">
        <f>IF(SP_NORTE!O407="","*",SP_NORTE!O407)</f>
        <v>*</v>
      </c>
      <c r="R385" s="145" t="str">
        <f>IF(SP_NORTE!P407="","*",CONCATENATE(SP_NORTE!P407," ",SP_NORTE!Q407))</f>
        <v>*</v>
      </c>
      <c r="S385" s="145" t="str">
        <f>IF(SP_NORTE!U407="","*",SP_NORTE!U407)</f>
        <v>*</v>
      </c>
      <c r="T385" s="145" t="str">
        <f>IF(SP_NORTE!V407="","*",SP_NORTE!V407)</f>
        <v>*</v>
      </c>
      <c r="U385" s="136" t="str">
        <f ca="1">_xlfn.XLOOKUP(G385&amp;$U$2,BS_CONTROLE[CHAVE],BS_CONTROLE[Quantidade_11],"-")</f>
        <v>-</v>
      </c>
      <c r="V385" s="136" t="str">
        <f ca="1">_xlfn.XLOOKUP(G385&amp;$V$2,BS_CONTROLE[CHAVE],BS_CONTROLE[Quantidade_11],"-")</f>
        <v>-</v>
      </c>
      <c r="W385" s="136" t="str">
        <f ca="1">_xlfn.XLOOKUP(G385&amp;$W$2,BS_CONTROLE[CHAVE],BS_CONTROLE[Quantidade_11],"-")</f>
        <v>-</v>
      </c>
    </row>
    <row r="386" spans="1:23" hidden="1">
      <c r="A386" s="146" t="str">
        <f>IF(SP_NORTE!X408="","*",SP_NORTE!X408)</f>
        <v>*</v>
      </c>
      <c r="B386" s="146" t="str">
        <f>IF(SP_NORTE!W408="","*",SP_NORTE!W408)</f>
        <v>*</v>
      </c>
      <c r="C386" s="146" t="str">
        <f>IF(SP_NORTE!Y408="","*",SP_NORTE!Y408)</f>
        <v>*</v>
      </c>
      <c r="D386" s="138" t="str">
        <f>IF(SP_NORTE!R408="","*",SP_NORTE!R408)</f>
        <v>-</v>
      </c>
      <c r="E386" s="138" t="str">
        <f>IF(SP_NORTE!S408="","*",SP_NORTE!S408)</f>
        <v>-</v>
      </c>
      <c r="F386" s="145" t="str">
        <f>IF(SP_NORTE!B408="","*",SP_NORTE!B408)</f>
        <v>*</v>
      </c>
      <c r="G386" s="145" t="str">
        <f>IF(SP_NORTE!D408="","*",SP_NORTE!D408)</f>
        <v>*</v>
      </c>
      <c r="H386" s="145" t="str">
        <f>IF(SP_NORTE!E408="","*",SP_NORTE!E408)</f>
        <v>*</v>
      </c>
      <c r="I386" s="145" t="str">
        <f>IF(SP_NORTE!G408="","*",SP_NORTE!G408)</f>
        <v>*</v>
      </c>
      <c r="J386" s="145" t="str">
        <f>IF(SP_NORTE!H408="","*",SP_NORTE!H408)</f>
        <v>*</v>
      </c>
      <c r="K386" s="138" t="str">
        <f>IF(SP_NORTE!L408="","*",SP_NORTE!L408)</f>
        <v>-</v>
      </c>
      <c r="L386" s="138" t="str">
        <f>IF(SP_NORTE!M408="","*",SP_NORTE!M408)</f>
        <v>-</v>
      </c>
      <c r="M386" s="139" t="str">
        <f>IF(SP_NORTE!I408="","*",SP_NORTE!I408)</f>
        <v>*</v>
      </c>
      <c r="N386" s="144" t="str">
        <f>IF(SP_NORTE!J408="","*",SP_NORTE!J408)</f>
        <v>*</v>
      </c>
      <c r="O386" s="144" t="str">
        <f>IF(SP_NORTE!K408="","*",SP_NORTE!K408)</f>
        <v>*</v>
      </c>
      <c r="P386" s="143" t="str">
        <f>IF(SP_NORTE!N408="","*",SP_NORTE!N408)</f>
        <v>*</v>
      </c>
      <c r="Q386" s="143" t="str">
        <f>IF(SP_NORTE!O408="","*",SP_NORTE!O408)</f>
        <v>*</v>
      </c>
      <c r="R386" s="145" t="str">
        <f>IF(SP_NORTE!P408="","*",CONCATENATE(SP_NORTE!P408," ",SP_NORTE!Q408))</f>
        <v>*</v>
      </c>
      <c r="S386" s="145" t="str">
        <f>IF(SP_NORTE!U408="","*",SP_NORTE!U408)</f>
        <v>*</v>
      </c>
      <c r="T386" s="145" t="str">
        <f>IF(SP_NORTE!V408="","*",SP_NORTE!V408)</f>
        <v>*</v>
      </c>
      <c r="U386" s="136" t="str">
        <f ca="1">_xlfn.XLOOKUP(G386&amp;$U$2,BS_CONTROLE[CHAVE],BS_CONTROLE[Quantidade_11],"-")</f>
        <v>-</v>
      </c>
      <c r="V386" s="136" t="str">
        <f ca="1">_xlfn.XLOOKUP(G386&amp;$V$2,BS_CONTROLE[CHAVE],BS_CONTROLE[Quantidade_11],"-")</f>
        <v>-</v>
      </c>
      <c r="W386" s="136" t="str">
        <f ca="1">_xlfn.XLOOKUP(G386&amp;$W$2,BS_CONTROLE[CHAVE],BS_CONTROLE[Quantidade_11],"-")</f>
        <v>-</v>
      </c>
    </row>
    <row r="387" spans="1:23" hidden="1">
      <c r="A387" s="146" t="str">
        <f>IF(SP_NORTE!X409="","*",SP_NORTE!X409)</f>
        <v>*</v>
      </c>
      <c r="B387" s="146" t="str">
        <f>IF(SP_NORTE!W409="","*",SP_NORTE!W409)</f>
        <v>*</v>
      </c>
      <c r="C387" s="146" t="str">
        <f>IF(SP_NORTE!Y409="","*",SP_NORTE!Y409)</f>
        <v>*</v>
      </c>
      <c r="D387" s="138" t="str">
        <f>IF(SP_NORTE!R409="","*",SP_NORTE!R409)</f>
        <v>-</v>
      </c>
      <c r="E387" s="138" t="str">
        <f>IF(SP_NORTE!S409="","*",SP_NORTE!S409)</f>
        <v>-</v>
      </c>
      <c r="F387" s="145" t="str">
        <f>IF(SP_NORTE!B409="","*",SP_NORTE!B409)</f>
        <v>*</v>
      </c>
      <c r="G387" s="145" t="str">
        <f>IF(SP_NORTE!D409="","*",SP_NORTE!D409)</f>
        <v>*</v>
      </c>
      <c r="H387" s="145" t="str">
        <f>IF(SP_NORTE!E409="","*",SP_NORTE!E409)</f>
        <v>*</v>
      </c>
      <c r="I387" s="145" t="str">
        <f>IF(SP_NORTE!G409="","*",SP_NORTE!G409)</f>
        <v>*</v>
      </c>
      <c r="J387" s="145" t="str">
        <f>IF(SP_NORTE!H409="","*",SP_NORTE!H409)</f>
        <v>*</v>
      </c>
      <c r="K387" s="138" t="str">
        <f>IF(SP_NORTE!L409="","*",SP_NORTE!L409)</f>
        <v>-</v>
      </c>
      <c r="L387" s="138" t="str">
        <f>IF(SP_NORTE!M409="","*",SP_NORTE!M409)</f>
        <v>-</v>
      </c>
      <c r="M387" s="139" t="str">
        <f>IF(SP_NORTE!I409="","*",SP_NORTE!I409)</f>
        <v>*</v>
      </c>
      <c r="N387" s="144" t="str">
        <f>IF(SP_NORTE!J409="","*",SP_NORTE!J409)</f>
        <v>*</v>
      </c>
      <c r="O387" s="144" t="str">
        <f>IF(SP_NORTE!K409="","*",SP_NORTE!K409)</f>
        <v>*</v>
      </c>
      <c r="P387" s="143" t="str">
        <f>IF(SP_NORTE!N409="","*",SP_NORTE!N409)</f>
        <v>*</v>
      </c>
      <c r="Q387" s="143" t="str">
        <f>IF(SP_NORTE!O409="","*",SP_NORTE!O409)</f>
        <v>*</v>
      </c>
      <c r="R387" s="145" t="str">
        <f>IF(SP_NORTE!P409="","*",CONCATENATE(SP_NORTE!P409," ",SP_NORTE!Q409))</f>
        <v>*</v>
      </c>
      <c r="S387" s="145" t="str">
        <f>IF(SP_NORTE!U409="","*",SP_NORTE!U409)</f>
        <v>*</v>
      </c>
      <c r="T387" s="145" t="str">
        <f>IF(SP_NORTE!V409="","*",SP_NORTE!V409)</f>
        <v>*</v>
      </c>
      <c r="U387" s="136" t="str">
        <f ca="1">_xlfn.XLOOKUP(G387&amp;$U$2,BS_CONTROLE[CHAVE],BS_CONTROLE[Quantidade_11],"-")</f>
        <v>-</v>
      </c>
      <c r="V387" s="136" t="str">
        <f ca="1">_xlfn.XLOOKUP(G387&amp;$V$2,BS_CONTROLE[CHAVE],BS_CONTROLE[Quantidade_11],"-")</f>
        <v>-</v>
      </c>
      <c r="W387" s="136" t="str">
        <f ca="1">_xlfn.XLOOKUP(G387&amp;$W$2,BS_CONTROLE[CHAVE],BS_CONTROLE[Quantidade_11],"-")</f>
        <v>-</v>
      </c>
    </row>
    <row r="388" spans="1:23" hidden="1">
      <c r="A388" s="146" t="str">
        <f>IF(SP_NORTE!X410="","*",SP_NORTE!X410)</f>
        <v>*</v>
      </c>
      <c r="B388" s="146" t="str">
        <f>IF(SP_NORTE!W410="","*",SP_NORTE!W410)</f>
        <v>*</v>
      </c>
      <c r="C388" s="146" t="str">
        <f>IF(SP_NORTE!Y410="","*",SP_NORTE!Y410)</f>
        <v>*</v>
      </c>
      <c r="D388" s="138" t="str">
        <f>IF(SP_NORTE!R410="","*",SP_NORTE!R410)</f>
        <v>-</v>
      </c>
      <c r="E388" s="138" t="str">
        <f>IF(SP_NORTE!S410="","*",SP_NORTE!S410)</f>
        <v>-</v>
      </c>
      <c r="F388" s="145" t="str">
        <f>IF(SP_NORTE!B410="","*",SP_NORTE!B410)</f>
        <v>*</v>
      </c>
      <c r="G388" s="145" t="str">
        <f>IF(SP_NORTE!D410="","*",SP_NORTE!D410)</f>
        <v>*</v>
      </c>
      <c r="H388" s="145" t="str">
        <f>IF(SP_NORTE!E410="","*",SP_NORTE!E410)</f>
        <v>*</v>
      </c>
      <c r="I388" s="145" t="str">
        <f>IF(SP_NORTE!G410="","*",SP_NORTE!G410)</f>
        <v>*</v>
      </c>
      <c r="J388" s="145" t="str">
        <f>IF(SP_NORTE!H410="","*",SP_NORTE!H410)</f>
        <v>*</v>
      </c>
      <c r="K388" s="138" t="str">
        <f>IF(SP_NORTE!L410="","*",SP_NORTE!L410)</f>
        <v>-</v>
      </c>
      <c r="L388" s="138" t="str">
        <f>IF(SP_NORTE!M410="","*",SP_NORTE!M410)</f>
        <v>-</v>
      </c>
      <c r="M388" s="139" t="str">
        <f>IF(SP_NORTE!I410="","*",SP_NORTE!I410)</f>
        <v>*</v>
      </c>
      <c r="N388" s="144" t="str">
        <f>IF(SP_NORTE!J410="","*",SP_NORTE!J410)</f>
        <v>*</v>
      </c>
      <c r="O388" s="144" t="str">
        <f>IF(SP_NORTE!K410="","*",SP_NORTE!K410)</f>
        <v>*</v>
      </c>
      <c r="P388" s="143" t="str">
        <f>IF(SP_NORTE!N410="","*",SP_NORTE!N410)</f>
        <v>*</v>
      </c>
      <c r="Q388" s="143" t="str">
        <f>IF(SP_NORTE!O410="","*",SP_NORTE!O410)</f>
        <v>*</v>
      </c>
      <c r="R388" s="145" t="str">
        <f>IF(SP_NORTE!P410="","*",CONCATENATE(SP_NORTE!P410," ",SP_NORTE!Q410))</f>
        <v>*</v>
      </c>
      <c r="S388" s="145" t="str">
        <f>IF(SP_NORTE!U410="","*",SP_NORTE!U410)</f>
        <v>*</v>
      </c>
      <c r="T388" s="145" t="str">
        <f>IF(SP_NORTE!V410="","*",SP_NORTE!V410)</f>
        <v>*</v>
      </c>
      <c r="U388" s="136" t="str">
        <f ca="1">_xlfn.XLOOKUP(G388&amp;$U$2,BS_CONTROLE[CHAVE],BS_CONTROLE[Quantidade_11],"-")</f>
        <v>-</v>
      </c>
      <c r="V388" s="136" t="str">
        <f ca="1">_xlfn.XLOOKUP(G388&amp;$V$2,BS_CONTROLE[CHAVE],BS_CONTROLE[Quantidade_11],"-")</f>
        <v>-</v>
      </c>
      <c r="W388" s="136" t="str">
        <f ca="1">_xlfn.XLOOKUP(G388&amp;$W$2,BS_CONTROLE[CHAVE],BS_CONTROLE[Quantidade_11],"-")</f>
        <v>-</v>
      </c>
    </row>
    <row r="389" spans="1:23" hidden="1">
      <c r="A389" s="146" t="str">
        <f>IF(SP_NORTE!X411="","*",SP_NORTE!X411)</f>
        <v>*</v>
      </c>
      <c r="B389" s="146" t="str">
        <f>IF(SP_NORTE!W411="","*",SP_NORTE!W411)</f>
        <v>*</v>
      </c>
      <c r="C389" s="146" t="str">
        <f>IF(SP_NORTE!Y411="","*",SP_NORTE!Y411)</f>
        <v>*</v>
      </c>
      <c r="D389" s="138" t="str">
        <f>IF(SP_NORTE!R411="","*",SP_NORTE!R411)</f>
        <v>-</v>
      </c>
      <c r="E389" s="138" t="str">
        <f>IF(SP_NORTE!S411="","*",SP_NORTE!S411)</f>
        <v>-</v>
      </c>
      <c r="F389" s="145" t="str">
        <f>IF(SP_NORTE!B411="","*",SP_NORTE!B411)</f>
        <v>*</v>
      </c>
      <c r="G389" s="145" t="str">
        <f>IF(SP_NORTE!D411="","*",SP_NORTE!D411)</f>
        <v>*</v>
      </c>
      <c r="H389" s="145" t="str">
        <f>IF(SP_NORTE!E411="","*",SP_NORTE!E411)</f>
        <v>*</v>
      </c>
      <c r="I389" s="145" t="str">
        <f>IF(SP_NORTE!G411="","*",SP_NORTE!G411)</f>
        <v>*</v>
      </c>
      <c r="J389" s="145" t="str">
        <f>IF(SP_NORTE!H411="","*",SP_NORTE!H411)</f>
        <v>*</v>
      </c>
      <c r="K389" s="138" t="str">
        <f>IF(SP_NORTE!L411="","*",SP_NORTE!L411)</f>
        <v>-</v>
      </c>
      <c r="L389" s="138" t="str">
        <f>IF(SP_NORTE!M411="","*",SP_NORTE!M411)</f>
        <v>-</v>
      </c>
      <c r="M389" s="139" t="str">
        <f>IF(SP_NORTE!I411="","*",SP_NORTE!I411)</f>
        <v>*</v>
      </c>
      <c r="N389" s="144" t="str">
        <f>IF(SP_NORTE!J411="","*",SP_NORTE!J411)</f>
        <v>*</v>
      </c>
      <c r="O389" s="144" t="str">
        <f>IF(SP_NORTE!K411="","*",SP_NORTE!K411)</f>
        <v>*</v>
      </c>
      <c r="P389" s="143" t="str">
        <f>IF(SP_NORTE!N411="","*",SP_NORTE!N411)</f>
        <v>*</v>
      </c>
      <c r="Q389" s="143" t="str">
        <f>IF(SP_NORTE!O411="","*",SP_NORTE!O411)</f>
        <v>*</v>
      </c>
      <c r="R389" s="145" t="str">
        <f>IF(SP_NORTE!P411="","*",CONCATENATE(SP_NORTE!P411," ",SP_NORTE!Q411))</f>
        <v>*</v>
      </c>
      <c r="S389" s="145" t="str">
        <f>IF(SP_NORTE!U411="","*",SP_NORTE!U411)</f>
        <v>*</v>
      </c>
      <c r="T389" s="145" t="str">
        <f>IF(SP_NORTE!V411="","*",SP_NORTE!V411)</f>
        <v>*</v>
      </c>
      <c r="U389" s="136" t="str">
        <f ca="1">_xlfn.XLOOKUP(G389&amp;$U$2,BS_CONTROLE[CHAVE],BS_CONTROLE[Quantidade_11],"-")</f>
        <v>-</v>
      </c>
      <c r="V389" s="136" t="str">
        <f ca="1">_xlfn.XLOOKUP(G389&amp;$V$2,BS_CONTROLE[CHAVE],BS_CONTROLE[Quantidade_11],"-")</f>
        <v>-</v>
      </c>
      <c r="W389" s="136" t="str">
        <f ca="1">_xlfn.XLOOKUP(G389&amp;$W$2,BS_CONTROLE[CHAVE],BS_CONTROLE[Quantidade_11],"-")</f>
        <v>-</v>
      </c>
    </row>
    <row r="390" spans="1:23" hidden="1">
      <c r="A390" s="146" t="str">
        <f>IF(SP_NORTE!X412="","*",SP_NORTE!X412)</f>
        <v>*</v>
      </c>
      <c r="B390" s="146" t="str">
        <f>IF(SP_NORTE!W412="","*",SP_NORTE!W412)</f>
        <v>*</v>
      </c>
      <c r="C390" s="146" t="str">
        <f>IF(SP_NORTE!Y412="","*",SP_NORTE!Y412)</f>
        <v>*</v>
      </c>
      <c r="D390" s="138" t="str">
        <f>IF(SP_NORTE!R412="","*",SP_NORTE!R412)</f>
        <v>-</v>
      </c>
      <c r="E390" s="138" t="str">
        <f>IF(SP_NORTE!S412="","*",SP_NORTE!S412)</f>
        <v>-</v>
      </c>
      <c r="F390" s="145" t="str">
        <f>IF(SP_NORTE!B412="","*",SP_NORTE!B412)</f>
        <v>*</v>
      </c>
      <c r="G390" s="145" t="str">
        <f>IF(SP_NORTE!D412="","*",SP_NORTE!D412)</f>
        <v>*</v>
      </c>
      <c r="H390" s="145" t="str">
        <f>IF(SP_NORTE!E412="","*",SP_NORTE!E412)</f>
        <v>*</v>
      </c>
      <c r="I390" s="145" t="str">
        <f>IF(SP_NORTE!G412="","*",SP_NORTE!G412)</f>
        <v>*</v>
      </c>
      <c r="J390" s="145" t="str">
        <f>IF(SP_NORTE!H412="","*",SP_NORTE!H412)</f>
        <v>*</v>
      </c>
      <c r="K390" s="138" t="str">
        <f>IF(SP_NORTE!L412="","*",SP_NORTE!L412)</f>
        <v>-</v>
      </c>
      <c r="L390" s="138" t="str">
        <f>IF(SP_NORTE!M412="","*",SP_NORTE!M412)</f>
        <v>-</v>
      </c>
      <c r="M390" s="139" t="str">
        <f>IF(SP_NORTE!I412="","*",SP_NORTE!I412)</f>
        <v>*</v>
      </c>
      <c r="N390" s="144" t="str">
        <f>IF(SP_NORTE!J412="","*",SP_NORTE!J412)</f>
        <v>*</v>
      </c>
      <c r="O390" s="144" t="str">
        <f>IF(SP_NORTE!K412="","*",SP_NORTE!K412)</f>
        <v>*</v>
      </c>
      <c r="P390" s="143" t="str">
        <f>IF(SP_NORTE!N412="","*",SP_NORTE!N412)</f>
        <v>*</v>
      </c>
      <c r="Q390" s="143" t="str">
        <f>IF(SP_NORTE!O412="","*",SP_NORTE!O412)</f>
        <v>*</v>
      </c>
      <c r="R390" s="145" t="str">
        <f>IF(SP_NORTE!P412="","*",CONCATENATE(SP_NORTE!P412," ",SP_NORTE!Q412))</f>
        <v>*</v>
      </c>
      <c r="S390" s="145" t="str">
        <f>IF(SP_NORTE!U412="","*",SP_NORTE!U412)</f>
        <v>*</v>
      </c>
      <c r="T390" s="145" t="str">
        <f>IF(SP_NORTE!V412="","*",SP_NORTE!V412)</f>
        <v>*</v>
      </c>
      <c r="U390" s="136" t="str">
        <f ca="1">_xlfn.XLOOKUP(G390&amp;$U$2,BS_CONTROLE[CHAVE],BS_CONTROLE[Quantidade_11],"-")</f>
        <v>-</v>
      </c>
      <c r="V390" s="136" t="str">
        <f ca="1">_xlfn.XLOOKUP(G390&amp;$V$2,BS_CONTROLE[CHAVE],BS_CONTROLE[Quantidade_11],"-")</f>
        <v>-</v>
      </c>
      <c r="W390" s="136" t="str">
        <f ca="1">_xlfn.XLOOKUP(G390&amp;$W$2,BS_CONTROLE[CHAVE],BS_CONTROLE[Quantidade_11],"-")</f>
        <v>-</v>
      </c>
    </row>
    <row r="391" spans="1:23" hidden="1">
      <c r="A391" s="146" t="str">
        <f>IF(SP_NORTE!X413="","*",SP_NORTE!X413)</f>
        <v>*</v>
      </c>
      <c r="B391" s="146" t="str">
        <f>IF(SP_NORTE!W413="","*",SP_NORTE!W413)</f>
        <v>*</v>
      </c>
      <c r="C391" s="146" t="str">
        <f>IF(SP_NORTE!Y413="","*",SP_NORTE!Y413)</f>
        <v>*</v>
      </c>
      <c r="D391" s="138" t="str">
        <f>IF(SP_NORTE!R413="","*",SP_NORTE!R413)</f>
        <v>-</v>
      </c>
      <c r="E391" s="138" t="str">
        <f>IF(SP_NORTE!S413="","*",SP_NORTE!S413)</f>
        <v>-</v>
      </c>
      <c r="F391" s="145" t="str">
        <f>IF(SP_NORTE!B413="","*",SP_NORTE!B413)</f>
        <v>*</v>
      </c>
      <c r="G391" s="145" t="str">
        <f>IF(SP_NORTE!D413="","*",SP_NORTE!D413)</f>
        <v>*</v>
      </c>
      <c r="H391" s="145" t="str">
        <f>IF(SP_NORTE!E413="","*",SP_NORTE!E413)</f>
        <v>*</v>
      </c>
      <c r="I391" s="145" t="str">
        <f>IF(SP_NORTE!G413="","*",SP_NORTE!G413)</f>
        <v>*</v>
      </c>
      <c r="J391" s="145" t="str">
        <f>IF(SP_NORTE!H413="","*",SP_NORTE!H413)</f>
        <v>*</v>
      </c>
      <c r="K391" s="138" t="str">
        <f>IF(SP_NORTE!L413="","*",SP_NORTE!L413)</f>
        <v>-</v>
      </c>
      <c r="L391" s="138" t="str">
        <f>IF(SP_NORTE!M413="","*",SP_NORTE!M413)</f>
        <v>-</v>
      </c>
      <c r="M391" s="139" t="str">
        <f>IF(SP_NORTE!I413="","*",SP_NORTE!I413)</f>
        <v>*</v>
      </c>
      <c r="N391" s="144" t="str">
        <f>IF(SP_NORTE!J413="","*",SP_NORTE!J413)</f>
        <v>*</v>
      </c>
      <c r="O391" s="144" t="str">
        <f>IF(SP_NORTE!K413="","*",SP_NORTE!K413)</f>
        <v>*</v>
      </c>
      <c r="P391" s="143" t="str">
        <f>IF(SP_NORTE!N413="","*",SP_NORTE!N413)</f>
        <v>*</v>
      </c>
      <c r="Q391" s="143" t="str">
        <f>IF(SP_NORTE!O413="","*",SP_NORTE!O413)</f>
        <v>*</v>
      </c>
      <c r="R391" s="145" t="str">
        <f>IF(SP_NORTE!P413="","*",CONCATENATE(SP_NORTE!P413," ",SP_NORTE!Q413))</f>
        <v>*</v>
      </c>
      <c r="S391" s="145" t="str">
        <f>IF(SP_NORTE!U413="","*",SP_NORTE!U413)</f>
        <v>*</v>
      </c>
      <c r="T391" s="145" t="str">
        <f>IF(SP_NORTE!V413="","*",SP_NORTE!V413)</f>
        <v>*</v>
      </c>
      <c r="U391" s="136" t="str">
        <f ca="1">_xlfn.XLOOKUP(G391&amp;$U$2,BS_CONTROLE[CHAVE],BS_CONTROLE[Quantidade_11],"-")</f>
        <v>-</v>
      </c>
      <c r="V391" s="136" t="str">
        <f ca="1">_xlfn.XLOOKUP(G391&amp;$V$2,BS_CONTROLE[CHAVE],BS_CONTROLE[Quantidade_11],"-")</f>
        <v>-</v>
      </c>
      <c r="W391" s="136" t="str">
        <f ca="1">_xlfn.XLOOKUP(G391&amp;$W$2,BS_CONTROLE[CHAVE],BS_CONTROLE[Quantidade_11],"-")</f>
        <v>-</v>
      </c>
    </row>
    <row r="392" spans="1:23" hidden="1">
      <c r="A392" s="146" t="str">
        <f>IF(SP_NORTE!X414="","*",SP_NORTE!X414)</f>
        <v>*</v>
      </c>
      <c r="B392" s="146" t="str">
        <f>IF(SP_NORTE!W414="","*",SP_NORTE!W414)</f>
        <v>*</v>
      </c>
      <c r="C392" s="146" t="str">
        <f>IF(SP_NORTE!Y414="","*",SP_NORTE!Y414)</f>
        <v>*</v>
      </c>
      <c r="D392" s="138" t="str">
        <f>IF(SP_NORTE!R414="","*",SP_NORTE!R414)</f>
        <v>-</v>
      </c>
      <c r="E392" s="138" t="str">
        <f>IF(SP_NORTE!S414="","*",SP_NORTE!S414)</f>
        <v>-</v>
      </c>
      <c r="F392" s="145" t="str">
        <f>IF(SP_NORTE!B414="","*",SP_NORTE!B414)</f>
        <v>*</v>
      </c>
      <c r="G392" s="145" t="str">
        <f>IF(SP_NORTE!D414="","*",SP_NORTE!D414)</f>
        <v>*</v>
      </c>
      <c r="H392" s="145" t="str">
        <f>IF(SP_NORTE!E414="","*",SP_NORTE!E414)</f>
        <v>*</v>
      </c>
      <c r="I392" s="145" t="str">
        <f>IF(SP_NORTE!G414="","*",SP_NORTE!G414)</f>
        <v>*</v>
      </c>
      <c r="J392" s="145" t="str">
        <f>IF(SP_NORTE!H414="","*",SP_NORTE!H414)</f>
        <v>*</v>
      </c>
      <c r="K392" s="138" t="str">
        <f>IF(SP_NORTE!L414="","*",SP_NORTE!L414)</f>
        <v>-</v>
      </c>
      <c r="L392" s="138" t="str">
        <f>IF(SP_NORTE!M414="","*",SP_NORTE!M414)</f>
        <v>-</v>
      </c>
      <c r="M392" s="139" t="str">
        <f>IF(SP_NORTE!I414="","*",SP_NORTE!I414)</f>
        <v>*</v>
      </c>
      <c r="N392" s="144" t="str">
        <f>IF(SP_NORTE!J414="","*",SP_NORTE!J414)</f>
        <v>*</v>
      </c>
      <c r="O392" s="144" t="str">
        <f>IF(SP_NORTE!K414="","*",SP_NORTE!K414)</f>
        <v>*</v>
      </c>
      <c r="P392" s="143" t="str">
        <f>IF(SP_NORTE!N414="","*",SP_NORTE!N414)</f>
        <v>*</v>
      </c>
      <c r="Q392" s="143" t="str">
        <f>IF(SP_NORTE!O414="","*",SP_NORTE!O414)</f>
        <v>*</v>
      </c>
      <c r="R392" s="145" t="str">
        <f>IF(SP_NORTE!P414="","*",CONCATENATE(SP_NORTE!P414," ",SP_NORTE!Q414))</f>
        <v>*</v>
      </c>
      <c r="S392" s="145" t="str">
        <f>IF(SP_NORTE!U414="","*",SP_NORTE!U414)</f>
        <v>*</v>
      </c>
      <c r="T392" s="145" t="str">
        <f>IF(SP_NORTE!V414="","*",SP_NORTE!V414)</f>
        <v>*</v>
      </c>
      <c r="U392" s="136" t="str">
        <f ca="1">_xlfn.XLOOKUP(G392&amp;$U$2,BS_CONTROLE[CHAVE],BS_CONTROLE[Quantidade_11],"-")</f>
        <v>-</v>
      </c>
      <c r="V392" s="136" t="str">
        <f ca="1">_xlfn.XLOOKUP(G392&amp;$V$2,BS_CONTROLE[CHAVE],BS_CONTROLE[Quantidade_11],"-")</f>
        <v>-</v>
      </c>
      <c r="W392" s="136" t="str">
        <f ca="1">_xlfn.XLOOKUP(G392&amp;$W$2,BS_CONTROLE[CHAVE],BS_CONTROLE[Quantidade_11],"-")</f>
        <v>-</v>
      </c>
    </row>
    <row r="393" spans="1:23" hidden="1">
      <c r="A393" s="146" t="str">
        <f>IF(SP_NORTE!X415="","*",SP_NORTE!X415)</f>
        <v>*</v>
      </c>
      <c r="B393" s="146" t="str">
        <f>IF(SP_NORTE!W415="","*",SP_NORTE!W415)</f>
        <v>*</v>
      </c>
      <c r="C393" s="146" t="str">
        <f>IF(SP_NORTE!Y415="","*",SP_NORTE!Y415)</f>
        <v>*</v>
      </c>
      <c r="D393" s="138" t="str">
        <f>IF(SP_NORTE!R415="","*",SP_NORTE!R415)</f>
        <v>-</v>
      </c>
      <c r="E393" s="138" t="str">
        <f>IF(SP_NORTE!S415="","*",SP_NORTE!S415)</f>
        <v>-</v>
      </c>
      <c r="F393" s="145" t="str">
        <f>IF(SP_NORTE!B415="","*",SP_NORTE!B415)</f>
        <v>*</v>
      </c>
      <c r="G393" s="145" t="str">
        <f>IF(SP_NORTE!D415="","*",SP_NORTE!D415)</f>
        <v>*</v>
      </c>
      <c r="H393" s="145" t="str">
        <f>IF(SP_NORTE!E415="","*",SP_NORTE!E415)</f>
        <v>*</v>
      </c>
      <c r="I393" s="145" t="str">
        <f>IF(SP_NORTE!G415="","*",SP_NORTE!G415)</f>
        <v>*</v>
      </c>
      <c r="J393" s="145" t="str">
        <f>IF(SP_NORTE!H415="","*",SP_NORTE!H415)</f>
        <v>*</v>
      </c>
      <c r="K393" s="138" t="str">
        <f>IF(SP_NORTE!L415="","*",SP_NORTE!L415)</f>
        <v>-</v>
      </c>
      <c r="L393" s="138" t="str">
        <f>IF(SP_NORTE!M415="","*",SP_NORTE!M415)</f>
        <v>-</v>
      </c>
      <c r="M393" s="139" t="str">
        <f>IF(SP_NORTE!I415="","*",SP_NORTE!I415)</f>
        <v>*</v>
      </c>
      <c r="N393" s="144" t="str">
        <f>IF(SP_NORTE!J415="","*",SP_NORTE!J415)</f>
        <v>*</v>
      </c>
      <c r="O393" s="144" t="str">
        <f>IF(SP_NORTE!K415="","*",SP_NORTE!K415)</f>
        <v>*</v>
      </c>
      <c r="P393" s="143" t="str">
        <f>IF(SP_NORTE!N415="","*",SP_NORTE!N415)</f>
        <v>*</v>
      </c>
      <c r="Q393" s="143" t="str">
        <f>IF(SP_NORTE!O415="","*",SP_NORTE!O415)</f>
        <v>*</v>
      </c>
      <c r="R393" s="145" t="str">
        <f>IF(SP_NORTE!P415="","*",CONCATENATE(SP_NORTE!P415," ",SP_NORTE!Q415))</f>
        <v>*</v>
      </c>
      <c r="S393" s="145" t="str">
        <f>IF(SP_NORTE!U415="","*",SP_NORTE!U415)</f>
        <v>*</v>
      </c>
      <c r="T393" s="145" t="str">
        <f>IF(SP_NORTE!V415="","*",SP_NORTE!V415)</f>
        <v>*</v>
      </c>
      <c r="U393" s="136" t="str">
        <f ca="1">_xlfn.XLOOKUP(G393&amp;$U$2,BS_CONTROLE[CHAVE],BS_CONTROLE[Quantidade_11],"-")</f>
        <v>-</v>
      </c>
      <c r="V393" s="136" t="str">
        <f ca="1">_xlfn.XLOOKUP(G393&amp;$V$2,BS_CONTROLE[CHAVE],BS_CONTROLE[Quantidade_11],"-")</f>
        <v>-</v>
      </c>
      <c r="W393" s="136" t="str">
        <f ca="1">_xlfn.XLOOKUP(G393&amp;$W$2,BS_CONTROLE[CHAVE],BS_CONTROLE[Quantidade_11],"-")</f>
        <v>-</v>
      </c>
    </row>
    <row r="394" spans="1:23" hidden="1">
      <c r="A394" s="146" t="str">
        <f>IF(SP_NORTE!X416="","*",SP_NORTE!X416)</f>
        <v>*</v>
      </c>
      <c r="B394" s="146" t="str">
        <f>IF(SP_NORTE!W416="","*",SP_NORTE!W416)</f>
        <v>*</v>
      </c>
      <c r="C394" s="146" t="str">
        <f>IF(SP_NORTE!Y416="","*",SP_NORTE!Y416)</f>
        <v>*</v>
      </c>
      <c r="D394" s="138" t="str">
        <f>IF(SP_NORTE!R416="","*",SP_NORTE!R416)</f>
        <v>-</v>
      </c>
      <c r="E394" s="138" t="str">
        <f>IF(SP_NORTE!S416="","*",SP_NORTE!S416)</f>
        <v>-</v>
      </c>
      <c r="F394" s="145" t="str">
        <f>IF(SP_NORTE!B416="","*",SP_NORTE!B416)</f>
        <v>*</v>
      </c>
      <c r="G394" s="145" t="str">
        <f>IF(SP_NORTE!D416="","*",SP_NORTE!D416)</f>
        <v>*</v>
      </c>
      <c r="H394" s="145" t="str">
        <f>IF(SP_NORTE!E416="","*",SP_NORTE!E416)</f>
        <v>*</v>
      </c>
      <c r="I394" s="145" t="str">
        <f>IF(SP_NORTE!G416="","*",SP_NORTE!G416)</f>
        <v>*</v>
      </c>
      <c r="J394" s="145" t="str">
        <f>IF(SP_NORTE!H416="","*",SP_NORTE!H416)</f>
        <v>*</v>
      </c>
      <c r="K394" s="138" t="str">
        <f>IF(SP_NORTE!L416="","*",SP_NORTE!L416)</f>
        <v>-</v>
      </c>
      <c r="L394" s="138" t="str">
        <f>IF(SP_NORTE!M416="","*",SP_NORTE!M416)</f>
        <v>-</v>
      </c>
      <c r="M394" s="139" t="str">
        <f>IF(SP_NORTE!I416="","*",SP_NORTE!I416)</f>
        <v>*</v>
      </c>
      <c r="N394" s="144" t="str">
        <f>IF(SP_NORTE!J416="","*",SP_NORTE!J416)</f>
        <v>*</v>
      </c>
      <c r="O394" s="144" t="str">
        <f>IF(SP_NORTE!K416="","*",SP_NORTE!K416)</f>
        <v>*</v>
      </c>
      <c r="P394" s="143" t="str">
        <f>IF(SP_NORTE!N416="","*",SP_NORTE!N416)</f>
        <v>*</v>
      </c>
      <c r="Q394" s="143" t="str">
        <f>IF(SP_NORTE!O416="","*",SP_NORTE!O416)</f>
        <v>*</v>
      </c>
      <c r="R394" s="145" t="str">
        <f>IF(SP_NORTE!P416="","*",CONCATENATE(SP_NORTE!P416," ",SP_NORTE!Q416))</f>
        <v>*</v>
      </c>
      <c r="S394" s="145" t="str">
        <f>IF(SP_NORTE!U416="","*",SP_NORTE!U416)</f>
        <v>*</v>
      </c>
      <c r="T394" s="145" t="str">
        <f>IF(SP_NORTE!V416="","*",SP_NORTE!V416)</f>
        <v>*</v>
      </c>
      <c r="U394" s="136" t="str">
        <f ca="1">_xlfn.XLOOKUP(G394&amp;$U$2,BS_CONTROLE[CHAVE],BS_CONTROLE[Quantidade_11],"-")</f>
        <v>-</v>
      </c>
      <c r="V394" s="136" t="str">
        <f ca="1">_xlfn.XLOOKUP(G394&amp;$V$2,BS_CONTROLE[CHAVE],BS_CONTROLE[Quantidade_11],"-")</f>
        <v>-</v>
      </c>
      <c r="W394" s="136" t="str">
        <f ca="1">_xlfn.XLOOKUP(G394&amp;$W$2,BS_CONTROLE[CHAVE],BS_CONTROLE[Quantidade_11],"-")</f>
        <v>-</v>
      </c>
    </row>
    <row r="395" spans="1:23" hidden="1">
      <c r="A395" s="146" t="str">
        <f>IF(SP_NORTE!X417="","*",SP_NORTE!X417)</f>
        <v>*</v>
      </c>
      <c r="B395" s="146" t="str">
        <f>IF(SP_NORTE!W417="","*",SP_NORTE!W417)</f>
        <v>*</v>
      </c>
      <c r="C395" s="146" t="str">
        <f>IF(SP_NORTE!Y417="","*",SP_NORTE!Y417)</f>
        <v>*</v>
      </c>
      <c r="D395" s="138" t="str">
        <f>IF(SP_NORTE!R417="","*",SP_NORTE!R417)</f>
        <v>-</v>
      </c>
      <c r="E395" s="138" t="str">
        <f>IF(SP_NORTE!S417="","*",SP_NORTE!S417)</f>
        <v>-</v>
      </c>
      <c r="F395" s="145" t="str">
        <f>IF(SP_NORTE!B417="","*",SP_NORTE!B417)</f>
        <v>*</v>
      </c>
      <c r="G395" s="145" t="str">
        <f>IF(SP_NORTE!D417="","*",SP_NORTE!D417)</f>
        <v>*</v>
      </c>
      <c r="H395" s="145" t="str">
        <f>IF(SP_NORTE!E417="","*",SP_NORTE!E417)</f>
        <v>*</v>
      </c>
      <c r="I395" s="145" t="str">
        <f>IF(SP_NORTE!G417="","*",SP_NORTE!G417)</f>
        <v>*</v>
      </c>
      <c r="J395" s="145" t="str">
        <f>IF(SP_NORTE!H417="","*",SP_NORTE!H417)</f>
        <v>*</v>
      </c>
      <c r="K395" s="138" t="str">
        <f>IF(SP_NORTE!L417="","*",SP_NORTE!L417)</f>
        <v>-</v>
      </c>
      <c r="L395" s="138" t="str">
        <f>IF(SP_NORTE!M417="","*",SP_NORTE!M417)</f>
        <v>-</v>
      </c>
      <c r="M395" s="139" t="str">
        <f>IF(SP_NORTE!I417="","*",SP_NORTE!I417)</f>
        <v>*</v>
      </c>
      <c r="N395" s="144" t="str">
        <f>IF(SP_NORTE!J417="","*",SP_NORTE!J417)</f>
        <v>*</v>
      </c>
      <c r="O395" s="144" t="str">
        <f>IF(SP_NORTE!K417="","*",SP_NORTE!K417)</f>
        <v>*</v>
      </c>
      <c r="P395" s="143" t="str">
        <f>IF(SP_NORTE!N417="","*",SP_NORTE!N417)</f>
        <v>*</v>
      </c>
      <c r="Q395" s="143" t="str">
        <f>IF(SP_NORTE!O417="","*",SP_NORTE!O417)</f>
        <v>*</v>
      </c>
      <c r="R395" s="145" t="str">
        <f>IF(SP_NORTE!P417="","*",CONCATENATE(SP_NORTE!P417," ",SP_NORTE!Q417))</f>
        <v>*</v>
      </c>
      <c r="S395" s="145" t="str">
        <f>IF(SP_NORTE!U417="","*",SP_NORTE!U417)</f>
        <v>*</v>
      </c>
      <c r="T395" s="145" t="str">
        <f>IF(SP_NORTE!V417="","*",SP_NORTE!V417)</f>
        <v>*</v>
      </c>
      <c r="U395" s="136" t="str">
        <f ca="1">_xlfn.XLOOKUP(G395&amp;$U$2,BS_CONTROLE[CHAVE],BS_CONTROLE[Quantidade_11],"-")</f>
        <v>-</v>
      </c>
      <c r="V395" s="136" t="str">
        <f ca="1">_xlfn.XLOOKUP(G395&amp;$V$2,BS_CONTROLE[CHAVE],BS_CONTROLE[Quantidade_11],"-")</f>
        <v>-</v>
      </c>
      <c r="W395" s="136" t="str">
        <f ca="1">_xlfn.XLOOKUP(G395&amp;$W$2,BS_CONTROLE[CHAVE],BS_CONTROLE[Quantidade_11],"-")</f>
        <v>-</v>
      </c>
    </row>
    <row r="396" spans="1:23" hidden="1">
      <c r="A396" s="146" t="str">
        <f>IF(SP_NORTE!X418="","*",SP_NORTE!X418)</f>
        <v>*</v>
      </c>
      <c r="B396" s="146" t="str">
        <f>IF(SP_NORTE!W418="","*",SP_NORTE!W418)</f>
        <v>*</v>
      </c>
      <c r="C396" s="146" t="str">
        <f>IF(SP_NORTE!Y418="","*",SP_NORTE!Y418)</f>
        <v>*</v>
      </c>
      <c r="D396" s="138" t="str">
        <f>IF(SP_NORTE!R418="","*",SP_NORTE!R418)</f>
        <v>-</v>
      </c>
      <c r="E396" s="138" t="str">
        <f>IF(SP_NORTE!S418="","*",SP_NORTE!S418)</f>
        <v>-</v>
      </c>
      <c r="F396" s="145" t="str">
        <f>IF(SP_NORTE!B418="","*",SP_NORTE!B418)</f>
        <v>*</v>
      </c>
      <c r="G396" s="145" t="str">
        <f>IF(SP_NORTE!D418="","*",SP_NORTE!D418)</f>
        <v>*</v>
      </c>
      <c r="H396" s="145" t="str">
        <f>IF(SP_NORTE!E418="","*",SP_NORTE!E418)</f>
        <v>*</v>
      </c>
      <c r="I396" s="145" t="str">
        <f>IF(SP_NORTE!G418="","*",SP_NORTE!G418)</f>
        <v>*</v>
      </c>
      <c r="J396" s="145" t="str">
        <f>IF(SP_NORTE!H418="","*",SP_NORTE!H418)</f>
        <v>*</v>
      </c>
      <c r="K396" s="138" t="str">
        <f>IF(SP_NORTE!L418="","*",SP_NORTE!L418)</f>
        <v>-</v>
      </c>
      <c r="L396" s="138" t="str">
        <f>IF(SP_NORTE!M418="","*",SP_NORTE!M418)</f>
        <v>-</v>
      </c>
      <c r="M396" s="139" t="str">
        <f>IF(SP_NORTE!I418="","*",SP_NORTE!I418)</f>
        <v>*</v>
      </c>
      <c r="N396" s="144" t="str">
        <f>IF(SP_NORTE!J418="","*",SP_NORTE!J418)</f>
        <v>*</v>
      </c>
      <c r="O396" s="144" t="str">
        <f>IF(SP_NORTE!K418="","*",SP_NORTE!K418)</f>
        <v>*</v>
      </c>
      <c r="P396" s="143" t="str">
        <f>IF(SP_NORTE!N418="","*",SP_NORTE!N418)</f>
        <v>*</v>
      </c>
      <c r="Q396" s="143" t="str">
        <f>IF(SP_NORTE!O418="","*",SP_NORTE!O418)</f>
        <v>*</v>
      </c>
      <c r="R396" s="145" t="str">
        <f>IF(SP_NORTE!P418="","*",CONCATENATE(SP_NORTE!P418," ",SP_NORTE!Q418))</f>
        <v>*</v>
      </c>
      <c r="S396" s="145" t="str">
        <f>IF(SP_NORTE!U418="","*",SP_NORTE!U418)</f>
        <v>*</v>
      </c>
      <c r="T396" s="145" t="str">
        <f>IF(SP_NORTE!V418="","*",SP_NORTE!V418)</f>
        <v>*</v>
      </c>
      <c r="U396" s="136" t="str">
        <f ca="1">_xlfn.XLOOKUP(G396&amp;$U$2,BS_CONTROLE[CHAVE],BS_CONTROLE[Quantidade_11],"-")</f>
        <v>-</v>
      </c>
      <c r="V396" s="136" t="str">
        <f ca="1">_xlfn.XLOOKUP(G396&amp;$V$2,BS_CONTROLE[CHAVE],BS_CONTROLE[Quantidade_11],"-")</f>
        <v>-</v>
      </c>
      <c r="W396" s="136" t="str">
        <f ca="1">_xlfn.XLOOKUP(G396&amp;$W$2,BS_CONTROLE[CHAVE],BS_CONTROLE[Quantidade_11],"-")</f>
        <v>-</v>
      </c>
    </row>
    <row r="397" spans="1:23" hidden="1">
      <c r="A397" s="146" t="str">
        <f>IF(SP_NORTE!X419="","*",SP_NORTE!X419)</f>
        <v>*</v>
      </c>
      <c r="B397" s="146" t="str">
        <f>IF(SP_NORTE!W419="","*",SP_NORTE!W419)</f>
        <v>*</v>
      </c>
      <c r="C397" s="146" t="str">
        <f>IF(SP_NORTE!Y419="","*",SP_NORTE!Y419)</f>
        <v>*</v>
      </c>
      <c r="D397" s="138" t="str">
        <f>IF(SP_NORTE!R419="","*",SP_NORTE!R419)</f>
        <v>-</v>
      </c>
      <c r="E397" s="138" t="str">
        <f>IF(SP_NORTE!S419="","*",SP_NORTE!S419)</f>
        <v>-</v>
      </c>
      <c r="F397" s="145" t="str">
        <f>IF(SP_NORTE!B419="","*",SP_NORTE!B419)</f>
        <v>*</v>
      </c>
      <c r="G397" s="145" t="str">
        <f>IF(SP_NORTE!D419="","*",SP_NORTE!D419)</f>
        <v>*</v>
      </c>
      <c r="H397" s="145" t="str">
        <f>IF(SP_NORTE!E419="","*",SP_NORTE!E419)</f>
        <v>*</v>
      </c>
      <c r="I397" s="145" t="str">
        <f>IF(SP_NORTE!G419="","*",SP_NORTE!G419)</f>
        <v>*</v>
      </c>
      <c r="J397" s="145" t="str">
        <f>IF(SP_NORTE!H419="","*",SP_NORTE!H419)</f>
        <v>*</v>
      </c>
      <c r="K397" s="138" t="str">
        <f>IF(SP_NORTE!L419="","*",SP_NORTE!L419)</f>
        <v>-</v>
      </c>
      <c r="L397" s="138" t="str">
        <f>IF(SP_NORTE!M419="","*",SP_NORTE!M419)</f>
        <v>-</v>
      </c>
      <c r="M397" s="139" t="str">
        <f>IF(SP_NORTE!I419="","*",SP_NORTE!I419)</f>
        <v>*</v>
      </c>
      <c r="N397" s="144" t="str">
        <f>IF(SP_NORTE!J419="","*",SP_NORTE!J419)</f>
        <v>*</v>
      </c>
      <c r="O397" s="144" t="str">
        <f>IF(SP_NORTE!K419="","*",SP_NORTE!K419)</f>
        <v>*</v>
      </c>
      <c r="P397" s="143" t="str">
        <f>IF(SP_NORTE!N419="","*",SP_NORTE!N419)</f>
        <v>*</v>
      </c>
      <c r="Q397" s="143" t="str">
        <f>IF(SP_NORTE!O419="","*",SP_NORTE!O419)</f>
        <v>*</v>
      </c>
      <c r="R397" s="145" t="str">
        <f>IF(SP_NORTE!P419="","*",CONCATENATE(SP_NORTE!P419," ",SP_NORTE!Q419))</f>
        <v>*</v>
      </c>
      <c r="S397" s="145" t="str">
        <f>IF(SP_NORTE!U419="","*",SP_NORTE!U419)</f>
        <v>*</v>
      </c>
      <c r="T397" s="145" t="str">
        <f>IF(SP_NORTE!V419="","*",SP_NORTE!V419)</f>
        <v>*</v>
      </c>
      <c r="U397" s="136" t="str">
        <f ca="1">_xlfn.XLOOKUP(G397&amp;$U$2,BS_CONTROLE[CHAVE],BS_CONTROLE[Quantidade_11],"-")</f>
        <v>-</v>
      </c>
      <c r="V397" s="136" t="str">
        <f ca="1">_xlfn.XLOOKUP(G397&amp;$V$2,BS_CONTROLE[CHAVE],BS_CONTROLE[Quantidade_11],"-")</f>
        <v>-</v>
      </c>
      <c r="W397" s="136" t="str">
        <f ca="1">_xlfn.XLOOKUP(G397&amp;$W$2,BS_CONTROLE[CHAVE],BS_CONTROLE[Quantidade_11],"-")</f>
        <v>-</v>
      </c>
    </row>
    <row r="398" spans="1:23" hidden="1">
      <c r="A398" s="146" t="str">
        <f>IF(SP_NORTE!X420="","*",SP_NORTE!X420)</f>
        <v>*</v>
      </c>
      <c r="B398" s="146" t="str">
        <f>IF(SP_NORTE!W420="","*",SP_NORTE!W420)</f>
        <v>*</v>
      </c>
      <c r="C398" s="146" t="str">
        <f>IF(SP_NORTE!Y420="","*",SP_NORTE!Y420)</f>
        <v>*</v>
      </c>
      <c r="D398" s="138" t="str">
        <f>IF(SP_NORTE!R420="","*",SP_NORTE!R420)</f>
        <v>-</v>
      </c>
      <c r="E398" s="138" t="str">
        <f>IF(SP_NORTE!S420="","*",SP_NORTE!S420)</f>
        <v>-</v>
      </c>
      <c r="F398" s="145" t="str">
        <f>IF(SP_NORTE!B420="","*",SP_NORTE!B420)</f>
        <v>*</v>
      </c>
      <c r="G398" s="145" t="str">
        <f>IF(SP_NORTE!D420="","*",SP_NORTE!D420)</f>
        <v>*</v>
      </c>
      <c r="H398" s="145" t="str">
        <f>IF(SP_NORTE!E420="","*",SP_NORTE!E420)</f>
        <v>*</v>
      </c>
      <c r="I398" s="145" t="str">
        <f>IF(SP_NORTE!G420="","*",SP_NORTE!G420)</f>
        <v>*</v>
      </c>
      <c r="J398" s="145" t="str">
        <f>IF(SP_NORTE!H420="","*",SP_NORTE!H420)</f>
        <v>*</v>
      </c>
      <c r="K398" s="138" t="str">
        <f>IF(SP_NORTE!L420="","*",SP_NORTE!L420)</f>
        <v>-</v>
      </c>
      <c r="L398" s="138" t="str">
        <f>IF(SP_NORTE!M420="","*",SP_NORTE!M420)</f>
        <v>-</v>
      </c>
      <c r="M398" s="139" t="str">
        <f>IF(SP_NORTE!I420="","*",SP_NORTE!I420)</f>
        <v>*</v>
      </c>
      <c r="N398" s="144" t="str">
        <f>IF(SP_NORTE!J420="","*",SP_NORTE!J420)</f>
        <v>*</v>
      </c>
      <c r="O398" s="144" t="str">
        <f>IF(SP_NORTE!K420="","*",SP_NORTE!K420)</f>
        <v>*</v>
      </c>
      <c r="P398" s="143" t="str">
        <f>IF(SP_NORTE!N420="","*",SP_NORTE!N420)</f>
        <v>*</v>
      </c>
      <c r="Q398" s="143" t="str">
        <f>IF(SP_NORTE!O420="","*",SP_NORTE!O420)</f>
        <v>*</v>
      </c>
      <c r="R398" s="145" t="str">
        <f>IF(SP_NORTE!P420="","*",CONCATENATE(SP_NORTE!P420," ",SP_NORTE!Q420))</f>
        <v>*</v>
      </c>
      <c r="S398" s="145" t="str">
        <f>IF(SP_NORTE!U420="","*",SP_NORTE!U420)</f>
        <v>*</v>
      </c>
      <c r="T398" s="145" t="str">
        <f>IF(SP_NORTE!V420="","*",SP_NORTE!V420)</f>
        <v>*</v>
      </c>
      <c r="U398" s="136" t="str">
        <f ca="1">_xlfn.XLOOKUP(G398&amp;$U$2,BS_CONTROLE[CHAVE],BS_CONTROLE[Quantidade_11],"-")</f>
        <v>-</v>
      </c>
      <c r="V398" s="136" t="str">
        <f ca="1">_xlfn.XLOOKUP(G398&amp;$V$2,BS_CONTROLE[CHAVE],BS_CONTROLE[Quantidade_11],"-")</f>
        <v>-</v>
      </c>
      <c r="W398" s="136" t="str">
        <f ca="1">_xlfn.XLOOKUP(G398&amp;$W$2,BS_CONTROLE[CHAVE],BS_CONTROLE[Quantidade_11],"-")</f>
        <v>-</v>
      </c>
    </row>
    <row r="399" spans="1:23" hidden="1">
      <c r="A399" s="146" t="str">
        <f>IF(SP_NORTE!X421="","*",SP_NORTE!X421)</f>
        <v>*</v>
      </c>
      <c r="B399" s="146" t="str">
        <f>IF(SP_NORTE!W421="","*",SP_NORTE!W421)</f>
        <v>*</v>
      </c>
      <c r="C399" s="146" t="str">
        <f>IF(SP_NORTE!Y421="","*",SP_NORTE!Y421)</f>
        <v>*</v>
      </c>
      <c r="D399" s="138" t="str">
        <f>IF(SP_NORTE!R421="","*",SP_NORTE!R421)</f>
        <v>-</v>
      </c>
      <c r="E399" s="138" t="str">
        <f>IF(SP_NORTE!S421="","*",SP_NORTE!S421)</f>
        <v>-</v>
      </c>
      <c r="F399" s="145" t="str">
        <f>IF(SP_NORTE!B421="","*",SP_NORTE!B421)</f>
        <v>*</v>
      </c>
      <c r="G399" s="145" t="str">
        <f>IF(SP_NORTE!D421="","*",SP_NORTE!D421)</f>
        <v>*</v>
      </c>
      <c r="H399" s="145" t="str">
        <f>IF(SP_NORTE!E421="","*",SP_NORTE!E421)</f>
        <v>*</v>
      </c>
      <c r="I399" s="145" t="str">
        <f>IF(SP_NORTE!G421="","*",SP_NORTE!G421)</f>
        <v>*</v>
      </c>
      <c r="J399" s="145" t="str">
        <f>IF(SP_NORTE!H421="","*",SP_NORTE!H421)</f>
        <v>*</v>
      </c>
      <c r="K399" s="138" t="str">
        <f>IF(SP_NORTE!L421="","*",SP_NORTE!L421)</f>
        <v>-</v>
      </c>
      <c r="L399" s="138" t="str">
        <f>IF(SP_NORTE!M421="","*",SP_NORTE!M421)</f>
        <v>-</v>
      </c>
      <c r="M399" s="139" t="str">
        <f>IF(SP_NORTE!I421="","*",SP_NORTE!I421)</f>
        <v>*</v>
      </c>
      <c r="N399" s="144" t="str">
        <f>IF(SP_NORTE!J421="","*",SP_NORTE!J421)</f>
        <v>*</v>
      </c>
      <c r="O399" s="144" t="str">
        <f>IF(SP_NORTE!K421="","*",SP_NORTE!K421)</f>
        <v>*</v>
      </c>
      <c r="P399" s="143" t="str">
        <f>IF(SP_NORTE!N421="","*",SP_NORTE!N421)</f>
        <v>*</v>
      </c>
      <c r="Q399" s="143" t="str">
        <f>IF(SP_NORTE!O421="","*",SP_NORTE!O421)</f>
        <v>*</v>
      </c>
      <c r="R399" s="145" t="str">
        <f>IF(SP_NORTE!P421="","*",CONCATENATE(SP_NORTE!P421," ",SP_NORTE!Q421))</f>
        <v>*</v>
      </c>
      <c r="S399" s="145" t="str">
        <f>IF(SP_NORTE!U421="","*",SP_NORTE!U421)</f>
        <v>*</v>
      </c>
      <c r="T399" s="145" t="str">
        <f>IF(SP_NORTE!V421="","*",SP_NORTE!V421)</f>
        <v>*</v>
      </c>
      <c r="U399" s="136" t="str">
        <f ca="1">_xlfn.XLOOKUP(G399&amp;$U$2,BS_CONTROLE[CHAVE],BS_CONTROLE[Quantidade_11],"-")</f>
        <v>-</v>
      </c>
      <c r="V399" s="136" t="str">
        <f ca="1">_xlfn.XLOOKUP(G399&amp;$V$2,BS_CONTROLE[CHAVE],BS_CONTROLE[Quantidade_11],"-")</f>
        <v>-</v>
      </c>
      <c r="W399" s="136" t="str">
        <f ca="1">_xlfn.XLOOKUP(G399&amp;$W$2,BS_CONTROLE[CHAVE],BS_CONTROLE[Quantidade_11],"-")</f>
        <v>-</v>
      </c>
    </row>
    <row r="400" spans="1:23" hidden="1">
      <c r="A400" s="146" t="str">
        <f>IF(SP_NORTE!X422="","*",SP_NORTE!X422)</f>
        <v>*</v>
      </c>
      <c r="B400" s="146" t="str">
        <f>IF(SP_NORTE!W422="","*",SP_NORTE!W422)</f>
        <v>*</v>
      </c>
      <c r="C400" s="146" t="str">
        <f>IF(SP_NORTE!Y422="","*",SP_NORTE!Y422)</f>
        <v>*</v>
      </c>
      <c r="D400" s="138" t="str">
        <f>IF(SP_NORTE!R422="","*",SP_NORTE!R422)</f>
        <v>-</v>
      </c>
      <c r="E400" s="138" t="str">
        <f>IF(SP_NORTE!S422="","*",SP_NORTE!S422)</f>
        <v>-</v>
      </c>
      <c r="F400" s="145" t="str">
        <f>IF(SP_NORTE!B422="","*",SP_NORTE!B422)</f>
        <v>*</v>
      </c>
      <c r="G400" s="145" t="str">
        <f>IF(SP_NORTE!D422="","*",SP_NORTE!D422)</f>
        <v>*</v>
      </c>
      <c r="H400" s="145" t="str">
        <f>IF(SP_NORTE!E422="","*",SP_NORTE!E422)</f>
        <v>*</v>
      </c>
      <c r="I400" s="145" t="str">
        <f>IF(SP_NORTE!G422="","*",SP_NORTE!G422)</f>
        <v>*</v>
      </c>
      <c r="J400" s="145" t="str">
        <f>IF(SP_NORTE!H422="","*",SP_NORTE!H422)</f>
        <v>*</v>
      </c>
      <c r="K400" s="138" t="str">
        <f>IF(SP_NORTE!L422="","*",SP_NORTE!L422)</f>
        <v>-</v>
      </c>
      <c r="L400" s="138" t="str">
        <f>IF(SP_NORTE!M422="","*",SP_NORTE!M422)</f>
        <v>-</v>
      </c>
      <c r="M400" s="139" t="str">
        <f>IF(SP_NORTE!I422="","*",SP_NORTE!I422)</f>
        <v>*</v>
      </c>
      <c r="N400" s="144" t="str">
        <f>IF(SP_NORTE!J422="","*",SP_NORTE!J422)</f>
        <v>*</v>
      </c>
      <c r="O400" s="144" t="str">
        <f>IF(SP_NORTE!K422="","*",SP_NORTE!K422)</f>
        <v>*</v>
      </c>
      <c r="P400" s="143" t="str">
        <f>IF(SP_NORTE!N422="","*",SP_NORTE!N422)</f>
        <v>*</v>
      </c>
      <c r="Q400" s="143" t="str">
        <f>IF(SP_NORTE!O422="","*",SP_NORTE!O422)</f>
        <v>*</v>
      </c>
      <c r="R400" s="145" t="str">
        <f>IF(SP_NORTE!P422="","*",CONCATENATE(SP_NORTE!P422," ",SP_NORTE!Q422))</f>
        <v>*</v>
      </c>
      <c r="S400" s="145" t="str">
        <f>IF(SP_NORTE!U422="","*",SP_NORTE!U422)</f>
        <v>*</v>
      </c>
      <c r="T400" s="145" t="str">
        <f>IF(SP_NORTE!V422="","*",SP_NORTE!V422)</f>
        <v>*</v>
      </c>
      <c r="U400" s="136" t="str">
        <f ca="1">_xlfn.XLOOKUP(G400&amp;$U$2,BS_CONTROLE[CHAVE],BS_CONTROLE[Quantidade_11],"-")</f>
        <v>-</v>
      </c>
      <c r="V400" s="136" t="str">
        <f ca="1">_xlfn.XLOOKUP(G400&amp;$V$2,BS_CONTROLE[CHAVE],BS_CONTROLE[Quantidade_11],"-")</f>
        <v>-</v>
      </c>
      <c r="W400" s="136" t="str">
        <f ca="1">_xlfn.XLOOKUP(G400&amp;$W$2,BS_CONTROLE[CHAVE],BS_CONTROLE[Quantidade_11],"-")</f>
        <v>-</v>
      </c>
    </row>
    <row r="401" spans="1:23" hidden="1">
      <c r="A401" s="146" t="str">
        <f>IF(SP_NORTE!X423="","*",SP_NORTE!X423)</f>
        <v>*</v>
      </c>
      <c r="B401" s="146" t="str">
        <f>IF(SP_NORTE!W423="","*",SP_NORTE!W423)</f>
        <v>*</v>
      </c>
      <c r="C401" s="146" t="str">
        <f>IF(SP_NORTE!Y423="","*",SP_NORTE!Y423)</f>
        <v>*</v>
      </c>
      <c r="D401" s="138" t="str">
        <f>IF(SP_NORTE!R423="","*",SP_NORTE!R423)</f>
        <v>-</v>
      </c>
      <c r="E401" s="138" t="str">
        <f>IF(SP_NORTE!S423="","*",SP_NORTE!S423)</f>
        <v>-</v>
      </c>
      <c r="F401" s="145" t="str">
        <f>IF(SP_NORTE!B423="","*",SP_NORTE!B423)</f>
        <v>*</v>
      </c>
      <c r="G401" s="145" t="str">
        <f>IF(SP_NORTE!D423="","*",SP_NORTE!D423)</f>
        <v>*</v>
      </c>
      <c r="H401" s="145" t="str">
        <f>IF(SP_NORTE!E423="","*",SP_NORTE!E423)</f>
        <v>*</v>
      </c>
      <c r="I401" s="145" t="str">
        <f>IF(SP_NORTE!G423="","*",SP_NORTE!G423)</f>
        <v>*</v>
      </c>
      <c r="J401" s="145" t="str">
        <f>IF(SP_NORTE!H423="","*",SP_NORTE!H423)</f>
        <v>*</v>
      </c>
      <c r="K401" s="138" t="str">
        <f>IF(SP_NORTE!L423="","*",SP_NORTE!L423)</f>
        <v>-</v>
      </c>
      <c r="L401" s="138" t="str">
        <f>IF(SP_NORTE!M423="","*",SP_NORTE!M423)</f>
        <v>-</v>
      </c>
      <c r="M401" s="139" t="str">
        <f>IF(SP_NORTE!I423="","*",SP_NORTE!I423)</f>
        <v>*</v>
      </c>
      <c r="N401" s="144" t="str">
        <f>IF(SP_NORTE!J423="","*",SP_NORTE!J423)</f>
        <v>*</v>
      </c>
      <c r="O401" s="144" t="str">
        <f>IF(SP_NORTE!K423="","*",SP_NORTE!K423)</f>
        <v>*</v>
      </c>
      <c r="P401" s="143" t="str">
        <f>IF(SP_NORTE!N423="","*",SP_NORTE!N423)</f>
        <v>*</v>
      </c>
      <c r="Q401" s="143" t="str">
        <f>IF(SP_NORTE!O423="","*",SP_NORTE!O423)</f>
        <v>*</v>
      </c>
      <c r="R401" s="145" t="str">
        <f>IF(SP_NORTE!P423="","*",CONCATENATE(SP_NORTE!P423," ",SP_NORTE!Q423))</f>
        <v>*</v>
      </c>
      <c r="S401" s="145" t="str">
        <f>IF(SP_NORTE!U423="","*",SP_NORTE!U423)</f>
        <v>*</v>
      </c>
      <c r="T401" s="145" t="str">
        <f>IF(SP_NORTE!V423="","*",SP_NORTE!V423)</f>
        <v>*</v>
      </c>
      <c r="U401" s="136" t="str">
        <f ca="1">_xlfn.XLOOKUP(G401&amp;$U$2,BS_CONTROLE[CHAVE],BS_CONTROLE[Quantidade_11],"-")</f>
        <v>-</v>
      </c>
      <c r="V401" s="136" t="str">
        <f ca="1">_xlfn.XLOOKUP(G401&amp;$V$2,BS_CONTROLE[CHAVE],BS_CONTROLE[Quantidade_11],"-")</f>
        <v>-</v>
      </c>
      <c r="W401" s="136" t="str">
        <f ca="1">_xlfn.XLOOKUP(G401&amp;$W$2,BS_CONTROLE[CHAVE],BS_CONTROLE[Quantidade_11],"-")</f>
        <v>-</v>
      </c>
    </row>
    <row r="402" spans="1:23" hidden="1">
      <c r="A402" s="146" t="str">
        <f>IF(SP_NORTE!X424="","*",SP_NORTE!X424)</f>
        <v>*</v>
      </c>
      <c r="B402" s="146" t="str">
        <f>IF(SP_NORTE!W424="","*",SP_NORTE!W424)</f>
        <v>*</v>
      </c>
      <c r="C402" s="146" t="str">
        <f>IF(SP_NORTE!Y424="","*",SP_NORTE!Y424)</f>
        <v>*</v>
      </c>
      <c r="D402" s="138" t="str">
        <f>IF(SP_NORTE!R424="","*",SP_NORTE!R424)</f>
        <v>-</v>
      </c>
      <c r="E402" s="138" t="str">
        <f>IF(SP_NORTE!S424="","*",SP_NORTE!S424)</f>
        <v>-</v>
      </c>
      <c r="F402" s="145" t="str">
        <f>IF(SP_NORTE!B424="","*",SP_NORTE!B424)</f>
        <v>*</v>
      </c>
      <c r="G402" s="145" t="str">
        <f>IF(SP_NORTE!D424="","*",SP_NORTE!D424)</f>
        <v>*</v>
      </c>
      <c r="H402" s="145" t="str">
        <f>IF(SP_NORTE!E424="","*",SP_NORTE!E424)</f>
        <v>*</v>
      </c>
      <c r="I402" s="145" t="str">
        <f>IF(SP_NORTE!G424="","*",SP_NORTE!G424)</f>
        <v>*</v>
      </c>
      <c r="J402" s="145" t="str">
        <f>IF(SP_NORTE!H424="","*",SP_NORTE!H424)</f>
        <v>*</v>
      </c>
      <c r="K402" s="138" t="str">
        <f>IF(SP_NORTE!L424="","*",SP_NORTE!L424)</f>
        <v>-</v>
      </c>
      <c r="L402" s="138" t="str">
        <f>IF(SP_NORTE!M424="","*",SP_NORTE!M424)</f>
        <v>-</v>
      </c>
      <c r="M402" s="139" t="str">
        <f>IF(SP_NORTE!I424="","*",SP_NORTE!I424)</f>
        <v>*</v>
      </c>
      <c r="N402" s="144" t="str">
        <f>IF(SP_NORTE!J424="","*",SP_NORTE!J424)</f>
        <v>*</v>
      </c>
      <c r="O402" s="144" t="str">
        <f>IF(SP_NORTE!K424="","*",SP_NORTE!K424)</f>
        <v>*</v>
      </c>
      <c r="P402" s="143" t="str">
        <f>IF(SP_NORTE!N424="","*",SP_NORTE!N424)</f>
        <v>*</v>
      </c>
      <c r="Q402" s="143" t="str">
        <f>IF(SP_NORTE!O424="","*",SP_NORTE!O424)</f>
        <v>*</v>
      </c>
      <c r="R402" s="145" t="str">
        <f>IF(SP_NORTE!P424="","*",CONCATENATE(SP_NORTE!P424," ",SP_NORTE!Q424))</f>
        <v>*</v>
      </c>
      <c r="S402" s="145" t="str">
        <f>IF(SP_NORTE!U424="","*",SP_NORTE!U424)</f>
        <v>*</v>
      </c>
      <c r="T402" s="145" t="str">
        <f>IF(SP_NORTE!V424="","*",SP_NORTE!V424)</f>
        <v>*</v>
      </c>
      <c r="U402" s="136" t="str">
        <f ca="1">_xlfn.XLOOKUP(G402&amp;$U$2,BS_CONTROLE[CHAVE],BS_CONTROLE[Quantidade_11],"-")</f>
        <v>-</v>
      </c>
      <c r="V402" s="136" t="str">
        <f ca="1">_xlfn.XLOOKUP(G402&amp;$V$2,BS_CONTROLE[CHAVE],BS_CONTROLE[Quantidade_11],"-")</f>
        <v>-</v>
      </c>
      <c r="W402" s="136" t="str">
        <f ca="1">_xlfn.XLOOKUP(G402&amp;$W$2,BS_CONTROLE[CHAVE],BS_CONTROLE[Quantidade_11],"-")</f>
        <v>-</v>
      </c>
    </row>
    <row r="403" spans="1:23" hidden="1">
      <c r="A403" s="146" t="str">
        <f>IF(SP_NORTE!X425="","*",SP_NORTE!X425)</f>
        <v>*</v>
      </c>
      <c r="B403" s="146" t="str">
        <f>IF(SP_NORTE!W425="","*",SP_NORTE!W425)</f>
        <v>*</v>
      </c>
      <c r="C403" s="146" t="str">
        <f>IF(SP_NORTE!Y425="","*",SP_NORTE!Y425)</f>
        <v>*</v>
      </c>
      <c r="D403" s="138" t="str">
        <f>IF(SP_NORTE!R425="","*",SP_NORTE!R425)</f>
        <v>-</v>
      </c>
      <c r="E403" s="138" t="str">
        <f>IF(SP_NORTE!S425="","*",SP_NORTE!S425)</f>
        <v>-</v>
      </c>
      <c r="F403" s="145" t="str">
        <f>IF(SP_NORTE!B425="","*",SP_NORTE!B425)</f>
        <v>*</v>
      </c>
      <c r="G403" s="145" t="str">
        <f>IF(SP_NORTE!D425="","*",SP_NORTE!D425)</f>
        <v>*</v>
      </c>
      <c r="H403" s="145" t="str">
        <f>IF(SP_NORTE!E425="","*",SP_NORTE!E425)</f>
        <v>*</v>
      </c>
      <c r="I403" s="145" t="str">
        <f>IF(SP_NORTE!G425="","*",SP_NORTE!G425)</f>
        <v>*</v>
      </c>
      <c r="J403" s="145" t="str">
        <f>IF(SP_NORTE!H425="","*",SP_NORTE!H425)</f>
        <v>*</v>
      </c>
      <c r="K403" s="138" t="str">
        <f>IF(SP_NORTE!L425="","*",SP_NORTE!L425)</f>
        <v>-</v>
      </c>
      <c r="L403" s="138" t="str">
        <f>IF(SP_NORTE!M425="","*",SP_NORTE!M425)</f>
        <v>-</v>
      </c>
      <c r="M403" s="139" t="str">
        <f>IF(SP_NORTE!I425="","*",SP_NORTE!I425)</f>
        <v>*</v>
      </c>
      <c r="N403" s="144" t="str">
        <f>IF(SP_NORTE!J425="","*",SP_NORTE!J425)</f>
        <v>*</v>
      </c>
      <c r="O403" s="144" t="str">
        <f>IF(SP_NORTE!K425="","*",SP_NORTE!K425)</f>
        <v>*</v>
      </c>
      <c r="P403" s="143" t="str">
        <f>IF(SP_NORTE!N425="","*",SP_NORTE!N425)</f>
        <v>*</v>
      </c>
      <c r="Q403" s="143" t="str">
        <f>IF(SP_NORTE!O425="","*",SP_NORTE!O425)</f>
        <v>*</v>
      </c>
      <c r="R403" s="145" t="str">
        <f>IF(SP_NORTE!P425="","*",CONCATENATE(SP_NORTE!P425," ",SP_NORTE!Q425))</f>
        <v>*</v>
      </c>
      <c r="S403" s="145" t="str">
        <f>IF(SP_NORTE!U425="","*",SP_NORTE!U425)</f>
        <v>*</v>
      </c>
      <c r="T403" s="145" t="str">
        <f>IF(SP_NORTE!V425="","*",SP_NORTE!V425)</f>
        <v>*</v>
      </c>
      <c r="U403" s="136" t="str">
        <f ca="1">_xlfn.XLOOKUP(G403&amp;$U$2,BS_CONTROLE[CHAVE],BS_CONTROLE[Quantidade_11],"-")</f>
        <v>-</v>
      </c>
      <c r="V403" s="136" t="str">
        <f ca="1">_xlfn.XLOOKUP(G403&amp;$V$2,BS_CONTROLE[CHAVE],BS_CONTROLE[Quantidade_11],"-")</f>
        <v>-</v>
      </c>
      <c r="W403" s="136" t="str">
        <f ca="1">_xlfn.XLOOKUP(G403&amp;$W$2,BS_CONTROLE[CHAVE],BS_CONTROLE[Quantidade_11],"-")</f>
        <v>-</v>
      </c>
    </row>
    <row r="404" spans="1:23" hidden="1">
      <c r="A404" s="146" t="str">
        <f>IF(SP_NORTE!X426="","*",SP_NORTE!X426)</f>
        <v>*</v>
      </c>
      <c r="B404" s="146" t="str">
        <f>IF(SP_NORTE!W426="","*",SP_NORTE!W426)</f>
        <v>*</v>
      </c>
      <c r="C404" s="146" t="str">
        <f>IF(SP_NORTE!Y426="","*",SP_NORTE!Y426)</f>
        <v>*</v>
      </c>
      <c r="D404" s="138" t="str">
        <f>IF(SP_NORTE!R426="","*",SP_NORTE!R426)</f>
        <v>-</v>
      </c>
      <c r="E404" s="138" t="str">
        <f>IF(SP_NORTE!S426="","*",SP_NORTE!S426)</f>
        <v>-</v>
      </c>
      <c r="F404" s="145" t="str">
        <f>IF(SP_NORTE!B426="","*",SP_NORTE!B426)</f>
        <v>*</v>
      </c>
      <c r="G404" s="145" t="str">
        <f>IF(SP_NORTE!D426="","*",SP_NORTE!D426)</f>
        <v>*</v>
      </c>
      <c r="H404" s="145" t="str">
        <f>IF(SP_NORTE!E426="","*",SP_NORTE!E426)</f>
        <v>*</v>
      </c>
      <c r="I404" s="145" t="str">
        <f>IF(SP_NORTE!G426="","*",SP_NORTE!G426)</f>
        <v>*</v>
      </c>
      <c r="J404" s="145" t="str">
        <f>IF(SP_NORTE!H426="","*",SP_NORTE!H426)</f>
        <v>*</v>
      </c>
      <c r="K404" s="138" t="str">
        <f>IF(SP_NORTE!L426="","*",SP_NORTE!L426)</f>
        <v>-</v>
      </c>
      <c r="L404" s="138" t="str">
        <f>IF(SP_NORTE!M426="","*",SP_NORTE!M426)</f>
        <v>-</v>
      </c>
      <c r="M404" s="139" t="str">
        <f>IF(SP_NORTE!I426="","*",SP_NORTE!I426)</f>
        <v>*</v>
      </c>
      <c r="N404" s="144" t="str">
        <f>IF(SP_NORTE!J426="","*",SP_NORTE!J426)</f>
        <v>*</v>
      </c>
      <c r="O404" s="144" t="str">
        <f>IF(SP_NORTE!K426="","*",SP_NORTE!K426)</f>
        <v>*</v>
      </c>
      <c r="P404" s="143" t="str">
        <f>IF(SP_NORTE!N426="","*",SP_NORTE!N426)</f>
        <v>*</v>
      </c>
      <c r="Q404" s="143" t="str">
        <f>IF(SP_NORTE!O426="","*",SP_NORTE!O426)</f>
        <v>*</v>
      </c>
      <c r="R404" s="145" t="str">
        <f>IF(SP_NORTE!P426="","*",CONCATENATE(SP_NORTE!P426," ",SP_NORTE!Q426))</f>
        <v>*</v>
      </c>
      <c r="S404" s="145" t="str">
        <f>IF(SP_NORTE!U426="","*",SP_NORTE!U426)</f>
        <v>*</v>
      </c>
      <c r="T404" s="145" t="str">
        <f>IF(SP_NORTE!V426="","*",SP_NORTE!V426)</f>
        <v>*</v>
      </c>
      <c r="U404" s="136" t="str">
        <f ca="1">_xlfn.XLOOKUP(G404&amp;$U$2,BS_CONTROLE[CHAVE],BS_CONTROLE[Quantidade_11],"-")</f>
        <v>-</v>
      </c>
      <c r="V404" s="136" t="str">
        <f ca="1">_xlfn.XLOOKUP(G404&amp;$V$2,BS_CONTROLE[CHAVE],BS_CONTROLE[Quantidade_11],"-")</f>
        <v>-</v>
      </c>
      <c r="W404" s="136" t="str">
        <f ca="1">_xlfn.XLOOKUP(G404&amp;$W$2,BS_CONTROLE[CHAVE],BS_CONTROLE[Quantidade_11],"-")</f>
        <v>-</v>
      </c>
    </row>
    <row r="405" spans="1:23" hidden="1">
      <c r="A405" s="146" t="str">
        <f>IF(SP_NORTE!X427="","*",SP_NORTE!X427)</f>
        <v>*</v>
      </c>
      <c r="B405" s="146" t="str">
        <f>IF(SP_NORTE!W427="","*",SP_NORTE!W427)</f>
        <v>*</v>
      </c>
      <c r="C405" s="146" t="str">
        <f>IF(SP_NORTE!Y427="","*",SP_NORTE!Y427)</f>
        <v>*</v>
      </c>
      <c r="D405" s="138" t="str">
        <f>IF(SP_NORTE!R427="","*",SP_NORTE!R427)</f>
        <v>-</v>
      </c>
      <c r="E405" s="138" t="str">
        <f>IF(SP_NORTE!S427="","*",SP_NORTE!S427)</f>
        <v>-</v>
      </c>
      <c r="F405" s="145" t="str">
        <f>IF(SP_NORTE!B427="","*",SP_NORTE!B427)</f>
        <v>*</v>
      </c>
      <c r="G405" s="145" t="str">
        <f>IF(SP_NORTE!D427="","*",SP_NORTE!D427)</f>
        <v>*</v>
      </c>
      <c r="H405" s="145" t="str">
        <f>IF(SP_NORTE!E427="","*",SP_NORTE!E427)</f>
        <v>*</v>
      </c>
      <c r="I405" s="145" t="str">
        <f>IF(SP_NORTE!G427="","*",SP_NORTE!G427)</f>
        <v>*</v>
      </c>
      <c r="J405" s="145" t="str">
        <f>IF(SP_NORTE!H427="","*",SP_NORTE!H427)</f>
        <v>*</v>
      </c>
      <c r="K405" s="138" t="str">
        <f>IF(SP_NORTE!L427="","*",SP_NORTE!L427)</f>
        <v>-</v>
      </c>
      <c r="L405" s="138" t="str">
        <f>IF(SP_NORTE!M427="","*",SP_NORTE!M427)</f>
        <v>-</v>
      </c>
      <c r="M405" s="139" t="str">
        <f>IF(SP_NORTE!I427="","*",SP_NORTE!I427)</f>
        <v>*</v>
      </c>
      <c r="N405" s="144" t="str">
        <f>IF(SP_NORTE!J427="","*",SP_NORTE!J427)</f>
        <v>*</v>
      </c>
      <c r="O405" s="144" t="str">
        <f>IF(SP_NORTE!K427="","*",SP_NORTE!K427)</f>
        <v>*</v>
      </c>
      <c r="P405" s="143" t="str">
        <f>IF(SP_NORTE!N427="","*",SP_NORTE!N427)</f>
        <v>*</v>
      </c>
      <c r="Q405" s="143" t="str">
        <f>IF(SP_NORTE!O427="","*",SP_NORTE!O427)</f>
        <v>*</v>
      </c>
      <c r="R405" s="145" t="str">
        <f>IF(SP_NORTE!P427="","*",CONCATENATE(SP_NORTE!P427," ",SP_NORTE!Q427))</f>
        <v>*</v>
      </c>
      <c r="S405" s="145" t="str">
        <f>IF(SP_NORTE!U427="","*",SP_NORTE!U427)</f>
        <v>*</v>
      </c>
      <c r="T405" s="145" t="str">
        <f>IF(SP_NORTE!V427="","*",SP_NORTE!V427)</f>
        <v>*</v>
      </c>
      <c r="U405" s="136" t="str">
        <f ca="1">_xlfn.XLOOKUP(G405&amp;$U$2,BS_CONTROLE[CHAVE],BS_CONTROLE[Quantidade_11],"-")</f>
        <v>-</v>
      </c>
      <c r="V405" s="136" t="str">
        <f ca="1">_xlfn.XLOOKUP(G405&amp;$V$2,BS_CONTROLE[CHAVE],BS_CONTROLE[Quantidade_11],"-")</f>
        <v>-</v>
      </c>
      <c r="W405" s="136" t="str">
        <f ca="1">_xlfn.XLOOKUP(G405&amp;$W$2,BS_CONTROLE[CHAVE],BS_CONTROLE[Quantidade_11],"-")</f>
        <v>-</v>
      </c>
    </row>
    <row r="406" spans="1:23" hidden="1">
      <c r="A406" s="146" t="str">
        <f>IF(SP_NORTE!X428="","*",SP_NORTE!X428)</f>
        <v>*</v>
      </c>
      <c r="B406" s="146" t="str">
        <f>IF(SP_NORTE!W428="","*",SP_NORTE!W428)</f>
        <v>*</v>
      </c>
      <c r="C406" s="146" t="str">
        <f>IF(SP_NORTE!Y428="","*",SP_NORTE!Y428)</f>
        <v>*</v>
      </c>
      <c r="D406" s="138" t="str">
        <f>IF(SP_NORTE!R428="","*",SP_NORTE!R428)</f>
        <v>-</v>
      </c>
      <c r="E406" s="138" t="str">
        <f>IF(SP_NORTE!S428="","*",SP_NORTE!S428)</f>
        <v>-</v>
      </c>
      <c r="F406" s="145" t="str">
        <f>IF(SP_NORTE!B428="","*",SP_NORTE!B428)</f>
        <v>*</v>
      </c>
      <c r="G406" s="145" t="str">
        <f>IF(SP_NORTE!D428="","*",SP_NORTE!D428)</f>
        <v>*</v>
      </c>
      <c r="H406" s="145" t="str">
        <f>IF(SP_NORTE!E428="","*",SP_NORTE!E428)</f>
        <v>*</v>
      </c>
      <c r="I406" s="145" t="str">
        <f>IF(SP_NORTE!G428="","*",SP_NORTE!G428)</f>
        <v>*</v>
      </c>
      <c r="J406" s="145" t="str">
        <f>IF(SP_NORTE!H428="","*",SP_NORTE!H428)</f>
        <v>*</v>
      </c>
      <c r="K406" s="138" t="str">
        <f>IF(SP_NORTE!L428="","*",SP_NORTE!L428)</f>
        <v>-</v>
      </c>
      <c r="L406" s="138" t="str">
        <f>IF(SP_NORTE!M428="","*",SP_NORTE!M428)</f>
        <v>-</v>
      </c>
      <c r="M406" s="139" t="str">
        <f>IF(SP_NORTE!I428="","*",SP_NORTE!I428)</f>
        <v>*</v>
      </c>
      <c r="N406" s="144" t="str">
        <f>IF(SP_NORTE!J428="","*",SP_NORTE!J428)</f>
        <v>*</v>
      </c>
      <c r="O406" s="144" t="str">
        <f>IF(SP_NORTE!K428="","*",SP_NORTE!K428)</f>
        <v>*</v>
      </c>
      <c r="P406" s="143" t="str">
        <f>IF(SP_NORTE!N428="","*",SP_NORTE!N428)</f>
        <v>*</v>
      </c>
      <c r="Q406" s="143" t="str">
        <f>IF(SP_NORTE!O428="","*",SP_NORTE!O428)</f>
        <v>*</v>
      </c>
      <c r="R406" s="145" t="str">
        <f>IF(SP_NORTE!P428="","*",CONCATENATE(SP_NORTE!P428," ",SP_NORTE!Q428))</f>
        <v>*</v>
      </c>
      <c r="S406" s="145" t="str">
        <f>IF(SP_NORTE!U428="","*",SP_NORTE!U428)</f>
        <v>*</v>
      </c>
      <c r="T406" s="145" t="str">
        <f>IF(SP_NORTE!V428="","*",SP_NORTE!V428)</f>
        <v>*</v>
      </c>
      <c r="U406" s="136" t="str">
        <f ca="1">_xlfn.XLOOKUP(G406&amp;$U$2,BS_CONTROLE[CHAVE],BS_CONTROLE[Quantidade_11],"-")</f>
        <v>-</v>
      </c>
      <c r="V406" s="136" t="str">
        <f ca="1">_xlfn.XLOOKUP(G406&amp;$V$2,BS_CONTROLE[CHAVE],BS_CONTROLE[Quantidade_11],"-")</f>
        <v>-</v>
      </c>
      <c r="W406" s="136" t="str">
        <f ca="1">_xlfn.XLOOKUP(G406&amp;$W$2,BS_CONTROLE[CHAVE],BS_CONTROLE[Quantidade_11],"-")</f>
        <v>-</v>
      </c>
    </row>
    <row r="407" spans="1:23" hidden="1">
      <c r="A407" s="146" t="str">
        <f>IF(SP_NORTE!X429="","*",SP_NORTE!X429)</f>
        <v>*</v>
      </c>
      <c r="B407" s="146" t="str">
        <f>IF(SP_NORTE!W429="","*",SP_NORTE!W429)</f>
        <v>*</v>
      </c>
      <c r="C407" s="146" t="str">
        <f>IF(SP_NORTE!Y429="","*",SP_NORTE!Y429)</f>
        <v>*</v>
      </c>
      <c r="D407" s="138" t="str">
        <f>IF(SP_NORTE!R429="","*",SP_NORTE!R429)</f>
        <v>-</v>
      </c>
      <c r="E407" s="138" t="str">
        <f>IF(SP_NORTE!S429="","*",SP_NORTE!S429)</f>
        <v>-</v>
      </c>
      <c r="F407" s="145" t="str">
        <f>IF(SP_NORTE!B429="","*",SP_NORTE!B429)</f>
        <v>*</v>
      </c>
      <c r="G407" s="145" t="str">
        <f>IF(SP_NORTE!D429="","*",SP_NORTE!D429)</f>
        <v>*</v>
      </c>
      <c r="H407" s="145" t="str">
        <f>IF(SP_NORTE!E429="","*",SP_NORTE!E429)</f>
        <v>*</v>
      </c>
      <c r="I407" s="145" t="str">
        <f>IF(SP_NORTE!G429="","*",SP_NORTE!G429)</f>
        <v>*</v>
      </c>
      <c r="J407" s="145" t="str">
        <f>IF(SP_NORTE!H429="","*",SP_NORTE!H429)</f>
        <v>*</v>
      </c>
      <c r="K407" s="138" t="str">
        <f>IF(SP_NORTE!L429="","*",SP_NORTE!L429)</f>
        <v>-</v>
      </c>
      <c r="L407" s="138" t="str">
        <f>IF(SP_NORTE!M429="","*",SP_NORTE!M429)</f>
        <v>-</v>
      </c>
      <c r="M407" s="139" t="str">
        <f>IF(SP_NORTE!I429="","*",SP_NORTE!I429)</f>
        <v>*</v>
      </c>
      <c r="N407" s="144" t="str">
        <f>IF(SP_NORTE!J429="","*",SP_NORTE!J429)</f>
        <v>*</v>
      </c>
      <c r="O407" s="144" t="str">
        <f>IF(SP_NORTE!K429="","*",SP_NORTE!K429)</f>
        <v>*</v>
      </c>
      <c r="P407" s="143" t="str">
        <f>IF(SP_NORTE!N429="","*",SP_NORTE!N429)</f>
        <v>*</v>
      </c>
      <c r="Q407" s="143" t="str">
        <f>IF(SP_NORTE!O429="","*",SP_NORTE!O429)</f>
        <v>*</v>
      </c>
      <c r="R407" s="145" t="str">
        <f>IF(SP_NORTE!P429="","*",CONCATENATE(SP_NORTE!P429," ",SP_NORTE!Q429))</f>
        <v>*</v>
      </c>
      <c r="S407" s="145" t="str">
        <f>IF(SP_NORTE!U429="","*",SP_NORTE!U429)</f>
        <v>*</v>
      </c>
      <c r="T407" s="145" t="str">
        <f>IF(SP_NORTE!V429="","*",SP_NORTE!V429)</f>
        <v>*</v>
      </c>
      <c r="U407" s="136" t="str">
        <f ca="1">_xlfn.XLOOKUP(G407&amp;$U$2,BS_CONTROLE[CHAVE],BS_CONTROLE[Quantidade_11],"-")</f>
        <v>-</v>
      </c>
      <c r="V407" s="136" t="str">
        <f ca="1">_xlfn.XLOOKUP(G407&amp;$V$2,BS_CONTROLE[CHAVE],BS_CONTROLE[Quantidade_11],"-")</f>
        <v>-</v>
      </c>
      <c r="W407" s="136" t="str">
        <f ca="1">_xlfn.XLOOKUP(G407&amp;$W$2,BS_CONTROLE[CHAVE],BS_CONTROLE[Quantidade_11],"-")</f>
        <v>-</v>
      </c>
    </row>
    <row r="408" spans="1:23" hidden="1">
      <c r="A408" s="146" t="str">
        <f>IF(SP_NORTE!X430="","*",SP_NORTE!X430)</f>
        <v>*</v>
      </c>
      <c r="B408" s="146" t="str">
        <f>IF(SP_NORTE!W430="","*",SP_NORTE!W430)</f>
        <v>*</v>
      </c>
      <c r="C408" s="146" t="str">
        <f>IF(SP_NORTE!Y430="","*",SP_NORTE!Y430)</f>
        <v>*</v>
      </c>
      <c r="D408" s="138" t="str">
        <f>IF(SP_NORTE!R430="","*",SP_NORTE!R430)</f>
        <v>-</v>
      </c>
      <c r="E408" s="138" t="str">
        <f>IF(SP_NORTE!S430="","*",SP_NORTE!S430)</f>
        <v>-</v>
      </c>
      <c r="F408" s="145" t="str">
        <f>IF(SP_NORTE!B430="","*",SP_NORTE!B430)</f>
        <v>*</v>
      </c>
      <c r="G408" s="145" t="str">
        <f>IF(SP_NORTE!D430="","*",SP_NORTE!D430)</f>
        <v>*</v>
      </c>
      <c r="H408" s="145" t="str">
        <f>IF(SP_NORTE!E430="","*",SP_NORTE!E430)</f>
        <v>*</v>
      </c>
      <c r="I408" s="145" t="str">
        <f>IF(SP_NORTE!G430="","*",SP_NORTE!G430)</f>
        <v>*</v>
      </c>
      <c r="J408" s="145" t="str">
        <f>IF(SP_NORTE!H430="","*",SP_NORTE!H430)</f>
        <v>*</v>
      </c>
      <c r="K408" s="138" t="str">
        <f>IF(SP_NORTE!L430="","*",SP_NORTE!L430)</f>
        <v>-</v>
      </c>
      <c r="L408" s="138" t="str">
        <f>IF(SP_NORTE!M430="","*",SP_NORTE!M430)</f>
        <v>-</v>
      </c>
      <c r="M408" s="139" t="str">
        <f>IF(SP_NORTE!I430="","*",SP_NORTE!I430)</f>
        <v>*</v>
      </c>
      <c r="N408" s="144" t="str">
        <f>IF(SP_NORTE!J430="","*",SP_NORTE!J430)</f>
        <v>*</v>
      </c>
      <c r="O408" s="144" t="str">
        <f>IF(SP_NORTE!K430="","*",SP_NORTE!K430)</f>
        <v>*</v>
      </c>
      <c r="P408" s="143" t="str">
        <f>IF(SP_NORTE!N430="","*",SP_NORTE!N430)</f>
        <v>*</v>
      </c>
      <c r="Q408" s="143" t="str">
        <f>IF(SP_NORTE!O430="","*",SP_NORTE!O430)</f>
        <v>*</v>
      </c>
      <c r="R408" s="145" t="str">
        <f>IF(SP_NORTE!P430="","*",CONCATENATE(SP_NORTE!P430," ",SP_NORTE!Q430))</f>
        <v>*</v>
      </c>
      <c r="S408" s="145" t="str">
        <f>IF(SP_NORTE!U430="","*",SP_NORTE!U430)</f>
        <v>*</v>
      </c>
      <c r="T408" s="145" t="str">
        <f>IF(SP_NORTE!V430="","*",SP_NORTE!V430)</f>
        <v>*</v>
      </c>
      <c r="U408" s="136" t="str">
        <f ca="1">_xlfn.XLOOKUP(G408&amp;$U$2,BS_CONTROLE[CHAVE],BS_CONTROLE[Quantidade_11],"-")</f>
        <v>-</v>
      </c>
      <c r="V408" s="136" t="str">
        <f ca="1">_xlfn.XLOOKUP(G408&amp;$V$2,BS_CONTROLE[CHAVE],BS_CONTROLE[Quantidade_11],"-")</f>
        <v>-</v>
      </c>
      <c r="W408" s="136" t="str">
        <f ca="1">_xlfn.XLOOKUP(G408&amp;$W$2,BS_CONTROLE[CHAVE],BS_CONTROLE[Quantidade_11],"-")</f>
        <v>-</v>
      </c>
    </row>
    <row r="409" spans="1:23" hidden="1">
      <c r="A409" s="146" t="str">
        <f>IF(SP_NORTE!X431="","*",SP_NORTE!X431)</f>
        <v>*</v>
      </c>
      <c r="B409" s="146" t="str">
        <f>IF(SP_NORTE!W431="","*",SP_NORTE!W431)</f>
        <v>*</v>
      </c>
      <c r="C409" s="146" t="str">
        <f>IF(SP_NORTE!Y431="","*",SP_NORTE!Y431)</f>
        <v>*</v>
      </c>
      <c r="D409" s="138" t="str">
        <f>IF(SP_NORTE!R431="","*",SP_NORTE!R431)</f>
        <v>-</v>
      </c>
      <c r="E409" s="138" t="str">
        <f>IF(SP_NORTE!S431="","*",SP_NORTE!S431)</f>
        <v>-</v>
      </c>
      <c r="F409" s="145" t="str">
        <f>IF(SP_NORTE!B431="","*",SP_NORTE!B431)</f>
        <v>*</v>
      </c>
      <c r="G409" s="145" t="str">
        <f>IF(SP_NORTE!D431="","*",SP_NORTE!D431)</f>
        <v>*</v>
      </c>
      <c r="H409" s="145" t="str">
        <f>IF(SP_NORTE!E431="","*",SP_NORTE!E431)</f>
        <v>*</v>
      </c>
      <c r="I409" s="145" t="str">
        <f>IF(SP_NORTE!G431="","*",SP_NORTE!G431)</f>
        <v>*</v>
      </c>
      <c r="J409" s="145" t="str">
        <f>IF(SP_NORTE!H431="","*",SP_NORTE!H431)</f>
        <v>*</v>
      </c>
      <c r="K409" s="138" t="str">
        <f>IF(SP_NORTE!L431="","*",SP_NORTE!L431)</f>
        <v>-</v>
      </c>
      <c r="L409" s="138" t="str">
        <f>IF(SP_NORTE!M431="","*",SP_NORTE!M431)</f>
        <v>-</v>
      </c>
      <c r="M409" s="139" t="str">
        <f>IF(SP_NORTE!I431="","*",SP_NORTE!I431)</f>
        <v>*</v>
      </c>
      <c r="N409" s="144" t="str">
        <f>IF(SP_NORTE!J431="","*",SP_NORTE!J431)</f>
        <v>*</v>
      </c>
      <c r="O409" s="144" t="str">
        <f>IF(SP_NORTE!K431="","*",SP_NORTE!K431)</f>
        <v>*</v>
      </c>
      <c r="P409" s="143" t="str">
        <f>IF(SP_NORTE!N431="","*",SP_NORTE!N431)</f>
        <v>*</v>
      </c>
      <c r="Q409" s="143" t="str">
        <f>IF(SP_NORTE!O431="","*",SP_NORTE!O431)</f>
        <v>*</v>
      </c>
      <c r="R409" s="145" t="str">
        <f>IF(SP_NORTE!P431="","*",CONCATENATE(SP_NORTE!P431," ",SP_NORTE!Q431))</f>
        <v>*</v>
      </c>
      <c r="S409" s="145" t="str">
        <f>IF(SP_NORTE!U431="","*",SP_NORTE!U431)</f>
        <v>*</v>
      </c>
      <c r="T409" s="145" t="str">
        <f>IF(SP_NORTE!V431="","*",SP_NORTE!V431)</f>
        <v>*</v>
      </c>
      <c r="U409" s="136" t="str">
        <f ca="1">_xlfn.XLOOKUP(G409&amp;$U$2,BS_CONTROLE[CHAVE],BS_CONTROLE[Quantidade_11],"-")</f>
        <v>-</v>
      </c>
      <c r="V409" s="136" t="str">
        <f ca="1">_xlfn.XLOOKUP(G409&amp;$V$2,BS_CONTROLE[CHAVE],BS_CONTROLE[Quantidade_11],"-")</f>
        <v>-</v>
      </c>
      <c r="W409" s="136" t="str">
        <f ca="1">_xlfn.XLOOKUP(G409&amp;$W$2,BS_CONTROLE[CHAVE],BS_CONTROLE[Quantidade_11],"-")</f>
        <v>-</v>
      </c>
    </row>
    <row r="410" spans="1:23" hidden="1">
      <c r="A410" s="146" t="str">
        <f>IF(SP_NORTE!X432="","*",SP_NORTE!X432)</f>
        <v>*</v>
      </c>
      <c r="B410" s="146" t="str">
        <f>IF(SP_NORTE!W432="","*",SP_NORTE!W432)</f>
        <v>*</v>
      </c>
      <c r="C410" s="146" t="str">
        <f>IF(SP_NORTE!Y432="","*",SP_NORTE!Y432)</f>
        <v>*</v>
      </c>
      <c r="D410" s="138" t="str">
        <f>IF(SP_NORTE!R432="","*",SP_NORTE!R432)</f>
        <v>-</v>
      </c>
      <c r="E410" s="138" t="str">
        <f>IF(SP_NORTE!S432="","*",SP_NORTE!S432)</f>
        <v>-</v>
      </c>
      <c r="F410" s="145" t="str">
        <f>IF(SP_NORTE!B432="","*",SP_NORTE!B432)</f>
        <v>*</v>
      </c>
      <c r="G410" s="145" t="str">
        <f>IF(SP_NORTE!D432="","*",SP_NORTE!D432)</f>
        <v>*</v>
      </c>
      <c r="H410" s="145" t="str">
        <f>IF(SP_NORTE!E432="","*",SP_NORTE!E432)</f>
        <v>*</v>
      </c>
      <c r="I410" s="145" t="str">
        <f>IF(SP_NORTE!G432="","*",SP_NORTE!G432)</f>
        <v>*</v>
      </c>
      <c r="J410" s="145" t="str">
        <f>IF(SP_NORTE!H432="","*",SP_NORTE!H432)</f>
        <v>*</v>
      </c>
      <c r="K410" s="138" t="str">
        <f>IF(SP_NORTE!L432="","*",SP_NORTE!L432)</f>
        <v>-</v>
      </c>
      <c r="L410" s="138" t="str">
        <f>IF(SP_NORTE!M432="","*",SP_NORTE!M432)</f>
        <v>-</v>
      </c>
      <c r="M410" s="139" t="str">
        <f>IF(SP_NORTE!I432="","*",SP_NORTE!I432)</f>
        <v>*</v>
      </c>
      <c r="N410" s="144" t="str">
        <f>IF(SP_NORTE!J432="","*",SP_NORTE!J432)</f>
        <v>*</v>
      </c>
      <c r="O410" s="144" t="str">
        <f>IF(SP_NORTE!K432="","*",SP_NORTE!K432)</f>
        <v>*</v>
      </c>
      <c r="P410" s="143" t="str">
        <f>IF(SP_NORTE!N432="","*",SP_NORTE!N432)</f>
        <v>*</v>
      </c>
      <c r="Q410" s="143" t="str">
        <f>IF(SP_NORTE!O432="","*",SP_NORTE!O432)</f>
        <v>*</v>
      </c>
      <c r="R410" s="145" t="str">
        <f>IF(SP_NORTE!P432="","*",CONCATENATE(SP_NORTE!P432," ",SP_NORTE!Q432))</f>
        <v>*</v>
      </c>
      <c r="S410" s="145" t="str">
        <f>IF(SP_NORTE!U432="","*",SP_NORTE!U432)</f>
        <v>*</v>
      </c>
      <c r="T410" s="145" t="str">
        <f>IF(SP_NORTE!V432="","*",SP_NORTE!V432)</f>
        <v>*</v>
      </c>
      <c r="U410" s="136" t="str">
        <f ca="1">_xlfn.XLOOKUP(G410&amp;$U$2,BS_CONTROLE[CHAVE],BS_CONTROLE[Quantidade_11],"-")</f>
        <v>-</v>
      </c>
      <c r="V410" s="136" t="str">
        <f ca="1">_xlfn.XLOOKUP(G410&amp;$V$2,BS_CONTROLE[CHAVE],BS_CONTROLE[Quantidade_11],"-")</f>
        <v>-</v>
      </c>
      <c r="W410" s="136" t="str">
        <f ca="1">_xlfn.XLOOKUP(G410&amp;$W$2,BS_CONTROLE[CHAVE],BS_CONTROLE[Quantidade_11],"-")</f>
        <v>-</v>
      </c>
    </row>
    <row r="411" spans="1:23" hidden="1">
      <c r="A411" s="146" t="str">
        <f>IF(SP_NORTE!X433="","*",SP_NORTE!X433)</f>
        <v>*</v>
      </c>
      <c r="B411" s="146" t="str">
        <f>IF(SP_NORTE!W433="","*",SP_NORTE!W433)</f>
        <v>*</v>
      </c>
      <c r="C411" s="146" t="str">
        <f>IF(SP_NORTE!Y433="","*",SP_NORTE!Y433)</f>
        <v>*</v>
      </c>
      <c r="D411" s="138" t="str">
        <f>IF(SP_NORTE!R433="","*",SP_NORTE!R433)</f>
        <v>-</v>
      </c>
      <c r="E411" s="138" t="str">
        <f>IF(SP_NORTE!S433="","*",SP_NORTE!S433)</f>
        <v>-</v>
      </c>
      <c r="F411" s="145" t="str">
        <f>IF(SP_NORTE!B433="","*",SP_NORTE!B433)</f>
        <v>*</v>
      </c>
      <c r="G411" s="145" t="str">
        <f>IF(SP_NORTE!D433="","*",SP_NORTE!D433)</f>
        <v>*</v>
      </c>
      <c r="H411" s="145" t="str">
        <f>IF(SP_NORTE!E433="","*",SP_NORTE!E433)</f>
        <v>*</v>
      </c>
      <c r="I411" s="145" t="str">
        <f>IF(SP_NORTE!G433="","*",SP_NORTE!G433)</f>
        <v>*</v>
      </c>
      <c r="J411" s="145" t="str">
        <f>IF(SP_NORTE!H433="","*",SP_NORTE!H433)</f>
        <v>*</v>
      </c>
      <c r="K411" s="138" t="str">
        <f>IF(SP_NORTE!L433="","*",SP_NORTE!L433)</f>
        <v>-</v>
      </c>
      <c r="L411" s="138" t="str">
        <f>IF(SP_NORTE!M433="","*",SP_NORTE!M433)</f>
        <v>-</v>
      </c>
      <c r="M411" s="139" t="str">
        <f>IF(SP_NORTE!I433="","*",SP_NORTE!I433)</f>
        <v>*</v>
      </c>
      <c r="N411" s="144" t="str">
        <f>IF(SP_NORTE!J433="","*",SP_NORTE!J433)</f>
        <v>*</v>
      </c>
      <c r="O411" s="144" t="str">
        <f>IF(SP_NORTE!K433="","*",SP_NORTE!K433)</f>
        <v>*</v>
      </c>
      <c r="P411" s="143" t="str">
        <f>IF(SP_NORTE!N433="","*",SP_NORTE!N433)</f>
        <v>*</v>
      </c>
      <c r="Q411" s="143" t="str">
        <f>IF(SP_NORTE!O433="","*",SP_NORTE!O433)</f>
        <v>*</v>
      </c>
      <c r="R411" s="145" t="str">
        <f>IF(SP_NORTE!P433="","*",CONCATENATE(SP_NORTE!P433," ",SP_NORTE!Q433))</f>
        <v>*</v>
      </c>
      <c r="S411" s="145" t="str">
        <f>IF(SP_NORTE!U433="","*",SP_NORTE!U433)</f>
        <v>*</v>
      </c>
      <c r="T411" s="145" t="str">
        <f>IF(SP_NORTE!V433="","*",SP_NORTE!V433)</f>
        <v>*</v>
      </c>
      <c r="U411" s="136" t="str">
        <f ca="1">_xlfn.XLOOKUP(G411&amp;$U$2,BS_CONTROLE[CHAVE],BS_CONTROLE[Quantidade_11],"-")</f>
        <v>-</v>
      </c>
      <c r="V411" s="136" t="str">
        <f ca="1">_xlfn.XLOOKUP(G411&amp;$V$2,BS_CONTROLE[CHAVE],BS_CONTROLE[Quantidade_11],"-")</f>
        <v>-</v>
      </c>
      <c r="W411" s="136" t="str">
        <f ca="1">_xlfn.XLOOKUP(G411&amp;$W$2,BS_CONTROLE[CHAVE],BS_CONTROLE[Quantidade_11],"-")</f>
        <v>-</v>
      </c>
    </row>
    <row r="412" spans="1:23" hidden="1">
      <c r="A412" s="146" t="str">
        <f>IF(SP_NORTE!X434="","*",SP_NORTE!X434)</f>
        <v>*</v>
      </c>
      <c r="B412" s="146" t="str">
        <f>IF(SP_NORTE!W434="","*",SP_NORTE!W434)</f>
        <v>*</v>
      </c>
      <c r="C412" s="146" t="str">
        <f>IF(SP_NORTE!Y434="","*",SP_NORTE!Y434)</f>
        <v>*</v>
      </c>
      <c r="D412" s="138" t="str">
        <f>IF(SP_NORTE!R434="","*",SP_NORTE!R434)</f>
        <v>-</v>
      </c>
      <c r="E412" s="138" t="str">
        <f>IF(SP_NORTE!S434="","*",SP_NORTE!S434)</f>
        <v>-</v>
      </c>
      <c r="F412" s="145" t="str">
        <f>IF(SP_NORTE!B434="","*",SP_NORTE!B434)</f>
        <v>*</v>
      </c>
      <c r="G412" s="145" t="str">
        <f>IF(SP_NORTE!D434="","*",SP_NORTE!D434)</f>
        <v>*</v>
      </c>
      <c r="H412" s="145" t="str">
        <f>IF(SP_NORTE!E434="","*",SP_NORTE!E434)</f>
        <v>*</v>
      </c>
      <c r="I412" s="145" t="str">
        <f>IF(SP_NORTE!G434="","*",SP_NORTE!G434)</f>
        <v>*</v>
      </c>
      <c r="J412" s="145" t="str">
        <f>IF(SP_NORTE!H434="","*",SP_NORTE!H434)</f>
        <v>*</v>
      </c>
      <c r="K412" s="138" t="str">
        <f>IF(SP_NORTE!L434="","*",SP_NORTE!L434)</f>
        <v>-</v>
      </c>
      <c r="L412" s="138" t="str">
        <f>IF(SP_NORTE!M434="","*",SP_NORTE!M434)</f>
        <v>-</v>
      </c>
      <c r="M412" s="139" t="str">
        <f>IF(SP_NORTE!I434="","*",SP_NORTE!I434)</f>
        <v>*</v>
      </c>
      <c r="N412" s="144" t="str">
        <f>IF(SP_NORTE!J434="","*",SP_NORTE!J434)</f>
        <v>*</v>
      </c>
      <c r="O412" s="144" t="str">
        <f>IF(SP_NORTE!K434="","*",SP_NORTE!K434)</f>
        <v>*</v>
      </c>
      <c r="P412" s="143" t="str">
        <f>IF(SP_NORTE!N434="","*",SP_NORTE!N434)</f>
        <v>*</v>
      </c>
      <c r="Q412" s="143" t="str">
        <f>IF(SP_NORTE!O434="","*",SP_NORTE!O434)</f>
        <v>*</v>
      </c>
      <c r="R412" s="145" t="str">
        <f>IF(SP_NORTE!P434="","*",CONCATENATE(SP_NORTE!P434," ",SP_NORTE!Q434))</f>
        <v>*</v>
      </c>
      <c r="S412" s="145" t="str">
        <f>IF(SP_NORTE!U434="","*",SP_NORTE!U434)</f>
        <v>*</v>
      </c>
      <c r="T412" s="145" t="str">
        <f>IF(SP_NORTE!V434="","*",SP_NORTE!V434)</f>
        <v>*</v>
      </c>
      <c r="U412" s="136" t="str">
        <f ca="1">_xlfn.XLOOKUP(G412&amp;$U$2,BS_CONTROLE[CHAVE],BS_CONTROLE[Quantidade_11],"-")</f>
        <v>-</v>
      </c>
      <c r="V412" s="136" t="str">
        <f ca="1">_xlfn.XLOOKUP(G412&amp;$V$2,BS_CONTROLE[CHAVE],BS_CONTROLE[Quantidade_11],"-")</f>
        <v>-</v>
      </c>
      <c r="W412" s="136" t="str">
        <f ca="1">_xlfn.XLOOKUP(G412&amp;$W$2,BS_CONTROLE[CHAVE],BS_CONTROLE[Quantidade_11],"-")</f>
        <v>-</v>
      </c>
    </row>
    <row r="413" spans="1:23" hidden="1">
      <c r="A413" s="146" t="str">
        <f>IF(SP_NORTE!X435="","*",SP_NORTE!X435)</f>
        <v>*</v>
      </c>
      <c r="B413" s="146" t="str">
        <f>IF(SP_NORTE!W435="","*",SP_NORTE!W435)</f>
        <v>*</v>
      </c>
      <c r="C413" s="146" t="str">
        <f>IF(SP_NORTE!Y435="","*",SP_NORTE!Y435)</f>
        <v>*</v>
      </c>
      <c r="D413" s="138" t="str">
        <f>IF(SP_NORTE!R435="","*",SP_NORTE!R435)</f>
        <v>-</v>
      </c>
      <c r="E413" s="138" t="str">
        <f>IF(SP_NORTE!S435="","*",SP_NORTE!S435)</f>
        <v>-</v>
      </c>
      <c r="F413" s="145" t="str">
        <f>IF(SP_NORTE!B435="","*",SP_NORTE!B435)</f>
        <v>*</v>
      </c>
      <c r="G413" s="145" t="str">
        <f>IF(SP_NORTE!D435="","*",SP_NORTE!D435)</f>
        <v>*</v>
      </c>
      <c r="H413" s="145" t="str">
        <f>IF(SP_NORTE!E435="","*",SP_NORTE!E435)</f>
        <v>*</v>
      </c>
      <c r="I413" s="145" t="str">
        <f>IF(SP_NORTE!G435="","*",SP_NORTE!G435)</f>
        <v>*</v>
      </c>
      <c r="J413" s="145" t="str">
        <f>IF(SP_NORTE!H435="","*",SP_NORTE!H435)</f>
        <v>*</v>
      </c>
      <c r="K413" s="138" t="str">
        <f>IF(SP_NORTE!L435="","*",SP_NORTE!L435)</f>
        <v>-</v>
      </c>
      <c r="L413" s="138" t="str">
        <f>IF(SP_NORTE!M435="","*",SP_NORTE!M435)</f>
        <v>-</v>
      </c>
      <c r="M413" s="139" t="str">
        <f>IF(SP_NORTE!I435="","*",SP_NORTE!I435)</f>
        <v>*</v>
      </c>
      <c r="N413" s="144" t="str">
        <f>IF(SP_NORTE!J435="","*",SP_NORTE!J435)</f>
        <v>*</v>
      </c>
      <c r="O413" s="144" t="str">
        <f>IF(SP_NORTE!K435="","*",SP_NORTE!K435)</f>
        <v>*</v>
      </c>
      <c r="P413" s="143" t="str">
        <f>IF(SP_NORTE!N435="","*",SP_NORTE!N435)</f>
        <v>*</v>
      </c>
      <c r="Q413" s="143" t="str">
        <f>IF(SP_NORTE!O435="","*",SP_NORTE!O435)</f>
        <v>*</v>
      </c>
      <c r="R413" s="145" t="str">
        <f>IF(SP_NORTE!P435="","*",CONCATENATE(SP_NORTE!P435," ",SP_NORTE!Q435))</f>
        <v>*</v>
      </c>
      <c r="S413" s="145" t="str">
        <f>IF(SP_NORTE!U435="","*",SP_NORTE!U435)</f>
        <v>*</v>
      </c>
      <c r="T413" s="145" t="str">
        <f>IF(SP_NORTE!V435="","*",SP_NORTE!V435)</f>
        <v>*</v>
      </c>
      <c r="U413" s="136" t="str">
        <f ca="1">_xlfn.XLOOKUP(G413&amp;$U$2,BS_CONTROLE[CHAVE],BS_CONTROLE[Quantidade_11],"-")</f>
        <v>-</v>
      </c>
      <c r="V413" s="136" t="str">
        <f ca="1">_xlfn.XLOOKUP(G413&amp;$V$2,BS_CONTROLE[CHAVE],BS_CONTROLE[Quantidade_11],"-")</f>
        <v>-</v>
      </c>
      <c r="W413" s="136" t="str">
        <f ca="1">_xlfn.XLOOKUP(G413&amp;$W$2,BS_CONTROLE[CHAVE],BS_CONTROLE[Quantidade_11],"-")</f>
        <v>-</v>
      </c>
    </row>
    <row r="414" spans="1:23" hidden="1">
      <c r="A414" s="146" t="str">
        <f>IF(SP_NORTE!X436="","*",SP_NORTE!X436)</f>
        <v>*</v>
      </c>
      <c r="B414" s="146" t="str">
        <f>IF(SP_NORTE!W436="","*",SP_NORTE!W436)</f>
        <v>*</v>
      </c>
      <c r="C414" s="146" t="str">
        <f>IF(SP_NORTE!Y436="","*",SP_NORTE!Y436)</f>
        <v>*</v>
      </c>
      <c r="D414" s="138" t="str">
        <f>IF(SP_NORTE!R436="","*",SP_NORTE!R436)</f>
        <v>-</v>
      </c>
      <c r="E414" s="138" t="str">
        <f>IF(SP_NORTE!S436="","*",SP_NORTE!S436)</f>
        <v>-</v>
      </c>
      <c r="F414" s="145" t="str">
        <f>IF(SP_NORTE!B436="","*",SP_NORTE!B436)</f>
        <v>*</v>
      </c>
      <c r="G414" s="145" t="str">
        <f>IF(SP_NORTE!D436="","*",SP_NORTE!D436)</f>
        <v>*</v>
      </c>
      <c r="H414" s="145" t="str">
        <f>IF(SP_NORTE!E436="","*",SP_NORTE!E436)</f>
        <v>*</v>
      </c>
      <c r="I414" s="145" t="str">
        <f>IF(SP_NORTE!G436="","*",SP_NORTE!G436)</f>
        <v>*</v>
      </c>
      <c r="J414" s="145" t="str">
        <f>IF(SP_NORTE!H436="","*",SP_NORTE!H436)</f>
        <v>*</v>
      </c>
      <c r="K414" s="138" t="str">
        <f>IF(SP_NORTE!L436="","*",SP_NORTE!L436)</f>
        <v>-</v>
      </c>
      <c r="L414" s="138" t="str">
        <f>IF(SP_NORTE!M436="","*",SP_NORTE!M436)</f>
        <v>-</v>
      </c>
      <c r="M414" s="139" t="str">
        <f>IF(SP_NORTE!I436="","*",SP_NORTE!I436)</f>
        <v>*</v>
      </c>
      <c r="N414" s="144" t="str">
        <f>IF(SP_NORTE!J436="","*",SP_NORTE!J436)</f>
        <v>*</v>
      </c>
      <c r="O414" s="144" t="str">
        <f>IF(SP_NORTE!K436="","*",SP_NORTE!K436)</f>
        <v>*</v>
      </c>
      <c r="P414" s="143" t="str">
        <f>IF(SP_NORTE!N436="","*",SP_NORTE!N436)</f>
        <v>*</v>
      </c>
      <c r="Q414" s="143" t="str">
        <f>IF(SP_NORTE!O436="","*",SP_NORTE!O436)</f>
        <v>*</v>
      </c>
      <c r="R414" s="145" t="str">
        <f>IF(SP_NORTE!P436="","*",CONCATENATE(SP_NORTE!P436," ",SP_NORTE!Q436))</f>
        <v>*</v>
      </c>
      <c r="S414" s="145" t="str">
        <f>IF(SP_NORTE!U436="","*",SP_NORTE!U436)</f>
        <v>*</v>
      </c>
      <c r="T414" s="145" t="str">
        <f>IF(SP_NORTE!V436="","*",SP_NORTE!V436)</f>
        <v>*</v>
      </c>
      <c r="U414" s="136" t="str">
        <f ca="1">_xlfn.XLOOKUP(G414&amp;$U$2,BS_CONTROLE[CHAVE],BS_CONTROLE[Quantidade_11],"-")</f>
        <v>-</v>
      </c>
      <c r="V414" s="136" t="str">
        <f ca="1">_xlfn.XLOOKUP(G414&amp;$V$2,BS_CONTROLE[CHAVE],BS_CONTROLE[Quantidade_11],"-")</f>
        <v>-</v>
      </c>
      <c r="W414" s="136" t="str">
        <f ca="1">_xlfn.XLOOKUP(G414&amp;$W$2,BS_CONTROLE[CHAVE],BS_CONTROLE[Quantidade_11],"-")</f>
        <v>-</v>
      </c>
    </row>
    <row r="415" spans="1:23" hidden="1">
      <c r="A415" s="146" t="str">
        <f>IF(SP_NORTE!X437="","*",SP_NORTE!X437)</f>
        <v>*</v>
      </c>
      <c r="B415" s="146" t="str">
        <f>IF(SP_NORTE!W437="","*",SP_NORTE!W437)</f>
        <v>*</v>
      </c>
      <c r="C415" s="146" t="str">
        <f>IF(SP_NORTE!Y437="","*",SP_NORTE!Y437)</f>
        <v>*</v>
      </c>
      <c r="D415" s="138" t="str">
        <f>IF(SP_NORTE!R437="","*",SP_NORTE!R437)</f>
        <v>-</v>
      </c>
      <c r="E415" s="138" t="str">
        <f>IF(SP_NORTE!S437="","*",SP_NORTE!S437)</f>
        <v>-</v>
      </c>
      <c r="F415" s="145" t="str">
        <f>IF(SP_NORTE!B437="","*",SP_NORTE!B437)</f>
        <v>*</v>
      </c>
      <c r="G415" s="145" t="str">
        <f>IF(SP_NORTE!D437="","*",SP_NORTE!D437)</f>
        <v>*</v>
      </c>
      <c r="H415" s="145" t="str">
        <f>IF(SP_NORTE!E437="","*",SP_NORTE!E437)</f>
        <v>*</v>
      </c>
      <c r="I415" s="145" t="str">
        <f>IF(SP_NORTE!G437="","*",SP_NORTE!G437)</f>
        <v>*</v>
      </c>
      <c r="J415" s="145" t="str">
        <f>IF(SP_NORTE!H437="","*",SP_NORTE!H437)</f>
        <v>*</v>
      </c>
      <c r="K415" s="138" t="str">
        <f>IF(SP_NORTE!L437="","*",SP_NORTE!L437)</f>
        <v>-</v>
      </c>
      <c r="L415" s="138" t="str">
        <f>IF(SP_NORTE!M437="","*",SP_NORTE!M437)</f>
        <v>-</v>
      </c>
      <c r="M415" s="139" t="str">
        <f>IF(SP_NORTE!I437="","*",SP_NORTE!I437)</f>
        <v>*</v>
      </c>
      <c r="N415" s="144" t="str">
        <f>IF(SP_NORTE!J437="","*",SP_NORTE!J437)</f>
        <v>*</v>
      </c>
      <c r="O415" s="144" t="str">
        <f>IF(SP_NORTE!K437="","*",SP_NORTE!K437)</f>
        <v>*</v>
      </c>
      <c r="P415" s="143" t="str">
        <f>IF(SP_NORTE!N437="","*",SP_NORTE!N437)</f>
        <v>*</v>
      </c>
      <c r="Q415" s="143" t="str">
        <f>IF(SP_NORTE!O437="","*",SP_NORTE!O437)</f>
        <v>*</v>
      </c>
      <c r="R415" s="145" t="str">
        <f>IF(SP_NORTE!P437="","*",CONCATENATE(SP_NORTE!P437," ",SP_NORTE!Q437))</f>
        <v>*</v>
      </c>
      <c r="S415" s="145" t="str">
        <f>IF(SP_NORTE!U437="","*",SP_NORTE!U437)</f>
        <v>*</v>
      </c>
      <c r="T415" s="145" t="str">
        <f>IF(SP_NORTE!V437="","*",SP_NORTE!V437)</f>
        <v>*</v>
      </c>
      <c r="U415" s="136" t="str">
        <f ca="1">_xlfn.XLOOKUP(G415&amp;$U$2,BS_CONTROLE[CHAVE],BS_CONTROLE[Quantidade_11],"-")</f>
        <v>-</v>
      </c>
      <c r="V415" s="136" t="str">
        <f ca="1">_xlfn.XLOOKUP(G415&amp;$V$2,BS_CONTROLE[CHAVE],BS_CONTROLE[Quantidade_11],"-")</f>
        <v>-</v>
      </c>
      <c r="W415" s="136" t="str">
        <f ca="1">_xlfn.XLOOKUP(G415&amp;$W$2,BS_CONTROLE[CHAVE],BS_CONTROLE[Quantidade_11],"-")</f>
        <v>-</v>
      </c>
    </row>
    <row r="416" spans="1:23" hidden="1">
      <c r="A416" s="146" t="str">
        <f>IF(SP_NORTE!X438="","*",SP_NORTE!X438)</f>
        <v>*</v>
      </c>
      <c r="B416" s="146" t="str">
        <f>IF(SP_NORTE!W438="","*",SP_NORTE!W438)</f>
        <v>*</v>
      </c>
      <c r="C416" s="146" t="str">
        <f>IF(SP_NORTE!Y438="","*",SP_NORTE!Y438)</f>
        <v>*</v>
      </c>
      <c r="D416" s="138" t="str">
        <f>IF(SP_NORTE!R438="","*",SP_NORTE!R438)</f>
        <v>-</v>
      </c>
      <c r="E416" s="138" t="str">
        <f>IF(SP_NORTE!S438="","*",SP_NORTE!S438)</f>
        <v>-</v>
      </c>
      <c r="F416" s="145" t="str">
        <f>IF(SP_NORTE!B438="","*",SP_NORTE!B438)</f>
        <v>*</v>
      </c>
      <c r="G416" s="145" t="str">
        <f>IF(SP_NORTE!D438="","*",SP_NORTE!D438)</f>
        <v>*</v>
      </c>
      <c r="H416" s="145" t="str">
        <f>IF(SP_NORTE!E438="","*",SP_NORTE!E438)</f>
        <v>*</v>
      </c>
      <c r="I416" s="145" t="str">
        <f>IF(SP_NORTE!G438="","*",SP_NORTE!G438)</f>
        <v>*</v>
      </c>
      <c r="J416" s="145" t="str">
        <f>IF(SP_NORTE!H438="","*",SP_NORTE!H438)</f>
        <v>*</v>
      </c>
      <c r="K416" s="138" t="str">
        <f>IF(SP_NORTE!L438="","*",SP_NORTE!L438)</f>
        <v>-</v>
      </c>
      <c r="L416" s="138" t="str">
        <f>IF(SP_NORTE!M438="","*",SP_NORTE!M438)</f>
        <v>-</v>
      </c>
      <c r="M416" s="139" t="str">
        <f>IF(SP_NORTE!I438="","*",SP_NORTE!I438)</f>
        <v>*</v>
      </c>
      <c r="N416" s="144" t="str">
        <f>IF(SP_NORTE!J438="","*",SP_NORTE!J438)</f>
        <v>*</v>
      </c>
      <c r="O416" s="144" t="str">
        <f>IF(SP_NORTE!K438="","*",SP_NORTE!K438)</f>
        <v>*</v>
      </c>
      <c r="P416" s="143" t="str">
        <f>IF(SP_NORTE!N438="","*",SP_NORTE!N438)</f>
        <v>*</v>
      </c>
      <c r="Q416" s="143" t="str">
        <f>IF(SP_NORTE!O438="","*",SP_NORTE!O438)</f>
        <v>*</v>
      </c>
      <c r="R416" s="145" t="str">
        <f>IF(SP_NORTE!P438="","*",CONCATENATE(SP_NORTE!P438," ",SP_NORTE!Q438))</f>
        <v>*</v>
      </c>
      <c r="S416" s="145" t="str">
        <f>IF(SP_NORTE!U438="","*",SP_NORTE!U438)</f>
        <v>*</v>
      </c>
      <c r="T416" s="145" t="str">
        <f>IF(SP_NORTE!V438="","*",SP_NORTE!V438)</f>
        <v>*</v>
      </c>
      <c r="U416" s="136" t="str">
        <f ca="1">_xlfn.XLOOKUP(G416&amp;$U$2,BS_CONTROLE[CHAVE],BS_CONTROLE[Quantidade_11],"-")</f>
        <v>-</v>
      </c>
      <c r="V416" s="136" t="str">
        <f ca="1">_xlfn.XLOOKUP(G416&amp;$V$2,BS_CONTROLE[CHAVE],BS_CONTROLE[Quantidade_11],"-")</f>
        <v>-</v>
      </c>
      <c r="W416" s="136" t="str">
        <f ca="1">_xlfn.XLOOKUP(G416&amp;$W$2,BS_CONTROLE[CHAVE],BS_CONTROLE[Quantidade_11],"-")</f>
        <v>-</v>
      </c>
    </row>
    <row r="417" spans="1:23" hidden="1">
      <c r="A417" s="146" t="str">
        <f>IF(SP_NORTE!X439="","*",SP_NORTE!X439)</f>
        <v>*</v>
      </c>
      <c r="B417" s="146" t="str">
        <f>IF(SP_NORTE!W439="","*",SP_NORTE!W439)</f>
        <v>*</v>
      </c>
      <c r="C417" s="146" t="str">
        <f>IF(SP_NORTE!Y439="","*",SP_NORTE!Y439)</f>
        <v>*</v>
      </c>
      <c r="D417" s="138" t="str">
        <f>IF(SP_NORTE!R439="","*",SP_NORTE!R439)</f>
        <v>-</v>
      </c>
      <c r="E417" s="138" t="str">
        <f>IF(SP_NORTE!S439="","*",SP_NORTE!S439)</f>
        <v>-</v>
      </c>
      <c r="F417" s="145" t="str">
        <f>IF(SP_NORTE!B439="","*",SP_NORTE!B439)</f>
        <v>*</v>
      </c>
      <c r="G417" s="145" t="str">
        <f>IF(SP_NORTE!D439="","*",SP_NORTE!D439)</f>
        <v>*</v>
      </c>
      <c r="H417" s="145" t="str">
        <f>IF(SP_NORTE!E439="","*",SP_NORTE!E439)</f>
        <v>*</v>
      </c>
      <c r="I417" s="145" t="str">
        <f>IF(SP_NORTE!G439="","*",SP_NORTE!G439)</f>
        <v>*</v>
      </c>
      <c r="J417" s="145" t="str">
        <f>IF(SP_NORTE!H439="","*",SP_NORTE!H439)</f>
        <v>*</v>
      </c>
      <c r="K417" s="138" t="str">
        <f>IF(SP_NORTE!L439="","*",SP_NORTE!L439)</f>
        <v>-</v>
      </c>
      <c r="L417" s="138" t="str">
        <f>IF(SP_NORTE!M439="","*",SP_NORTE!M439)</f>
        <v>-</v>
      </c>
      <c r="M417" s="139" t="str">
        <f>IF(SP_NORTE!I439="","*",SP_NORTE!I439)</f>
        <v>*</v>
      </c>
      <c r="N417" s="144" t="str">
        <f>IF(SP_NORTE!J439="","*",SP_NORTE!J439)</f>
        <v>*</v>
      </c>
      <c r="O417" s="144" t="str">
        <f>IF(SP_NORTE!K439="","*",SP_NORTE!K439)</f>
        <v>*</v>
      </c>
      <c r="P417" s="143" t="str">
        <f>IF(SP_NORTE!N439="","*",SP_NORTE!N439)</f>
        <v>*</v>
      </c>
      <c r="Q417" s="143" t="str">
        <f>IF(SP_NORTE!O439="","*",SP_NORTE!O439)</f>
        <v>*</v>
      </c>
      <c r="R417" s="145" t="str">
        <f>IF(SP_NORTE!P439="","*",CONCATENATE(SP_NORTE!P439," ",SP_NORTE!Q439))</f>
        <v>*</v>
      </c>
      <c r="S417" s="145" t="str">
        <f>IF(SP_NORTE!U439="","*",SP_NORTE!U439)</f>
        <v>*</v>
      </c>
      <c r="T417" s="145" t="str">
        <f>IF(SP_NORTE!V439="","*",SP_NORTE!V439)</f>
        <v>*</v>
      </c>
      <c r="U417" s="136" t="str">
        <f ca="1">_xlfn.XLOOKUP(G417&amp;$U$2,BS_CONTROLE[CHAVE],BS_CONTROLE[Quantidade_11],"-")</f>
        <v>-</v>
      </c>
      <c r="V417" s="136" t="str">
        <f ca="1">_xlfn.XLOOKUP(G417&amp;$V$2,BS_CONTROLE[CHAVE],BS_CONTROLE[Quantidade_11],"-")</f>
        <v>-</v>
      </c>
      <c r="W417" s="136" t="str">
        <f ca="1">_xlfn.XLOOKUP(G417&amp;$W$2,BS_CONTROLE[CHAVE],BS_CONTROLE[Quantidade_11],"-")</f>
        <v>-</v>
      </c>
    </row>
    <row r="418" spans="1:23" hidden="1">
      <c r="A418" s="146" t="str">
        <f>IF(SP_NORTE!X440="","*",SP_NORTE!X440)</f>
        <v>*</v>
      </c>
      <c r="B418" s="146" t="str">
        <f>IF(SP_NORTE!W440="","*",SP_NORTE!W440)</f>
        <v>*</v>
      </c>
      <c r="C418" s="146" t="str">
        <f>IF(SP_NORTE!Y440="","*",SP_NORTE!Y440)</f>
        <v>*</v>
      </c>
      <c r="D418" s="138" t="str">
        <f>IF(SP_NORTE!R440="","*",SP_NORTE!R440)</f>
        <v>-</v>
      </c>
      <c r="E418" s="138" t="str">
        <f>IF(SP_NORTE!S440="","*",SP_NORTE!S440)</f>
        <v>-</v>
      </c>
      <c r="F418" s="145" t="str">
        <f>IF(SP_NORTE!B440="","*",SP_NORTE!B440)</f>
        <v>*</v>
      </c>
      <c r="G418" s="145" t="str">
        <f>IF(SP_NORTE!D440="","*",SP_NORTE!D440)</f>
        <v>*</v>
      </c>
      <c r="H418" s="145" t="str">
        <f>IF(SP_NORTE!E440="","*",SP_NORTE!E440)</f>
        <v>*</v>
      </c>
      <c r="I418" s="145" t="str">
        <f>IF(SP_NORTE!G440="","*",SP_NORTE!G440)</f>
        <v>*</v>
      </c>
      <c r="J418" s="145" t="str">
        <f>IF(SP_NORTE!H440="","*",SP_NORTE!H440)</f>
        <v>*</v>
      </c>
      <c r="K418" s="138" t="str">
        <f>IF(SP_NORTE!L440="","*",SP_NORTE!L440)</f>
        <v>-</v>
      </c>
      <c r="L418" s="138" t="str">
        <f>IF(SP_NORTE!M440="","*",SP_NORTE!M440)</f>
        <v>-</v>
      </c>
      <c r="M418" s="139" t="str">
        <f>IF(SP_NORTE!I440="","*",SP_NORTE!I440)</f>
        <v>*</v>
      </c>
      <c r="N418" s="144" t="str">
        <f>IF(SP_NORTE!J440="","*",SP_NORTE!J440)</f>
        <v>*</v>
      </c>
      <c r="O418" s="144" t="str">
        <f>IF(SP_NORTE!K440="","*",SP_NORTE!K440)</f>
        <v>*</v>
      </c>
      <c r="P418" s="143" t="str">
        <f>IF(SP_NORTE!N440="","*",SP_NORTE!N440)</f>
        <v>*</v>
      </c>
      <c r="Q418" s="143" t="str">
        <f>IF(SP_NORTE!O440="","*",SP_NORTE!O440)</f>
        <v>*</v>
      </c>
      <c r="R418" s="145" t="str">
        <f>IF(SP_NORTE!P440="","*",CONCATENATE(SP_NORTE!P440," ",SP_NORTE!Q440))</f>
        <v>*</v>
      </c>
      <c r="S418" s="145" t="str">
        <f>IF(SP_NORTE!U440="","*",SP_NORTE!U440)</f>
        <v>*</v>
      </c>
      <c r="T418" s="145" t="str">
        <f>IF(SP_NORTE!V440="","*",SP_NORTE!V440)</f>
        <v>*</v>
      </c>
      <c r="U418" s="136" t="str">
        <f ca="1">_xlfn.XLOOKUP(G418&amp;$U$2,BS_CONTROLE[CHAVE],BS_CONTROLE[Quantidade_11],"-")</f>
        <v>-</v>
      </c>
      <c r="V418" s="136" t="str">
        <f ca="1">_xlfn.XLOOKUP(G418&amp;$V$2,BS_CONTROLE[CHAVE],BS_CONTROLE[Quantidade_11],"-")</f>
        <v>-</v>
      </c>
      <c r="W418" s="136" t="str">
        <f ca="1">_xlfn.XLOOKUP(G418&amp;$W$2,BS_CONTROLE[CHAVE],BS_CONTROLE[Quantidade_11],"-")</f>
        <v>-</v>
      </c>
    </row>
    <row r="419" spans="1:23" hidden="1">
      <c r="A419" s="146" t="str">
        <f>IF(SP_NORTE!X441="","*",SP_NORTE!X441)</f>
        <v>*</v>
      </c>
      <c r="B419" s="146" t="str">
        <f>IF(SP_NORTE!W441="","*",SP_NORTE!W441)</f>
        <v>*</v>
      </c>
      <c r="C419" s="146" t="str">
        <f>IF(SP_NORTE!Y441="","*",SP_NORTE!Y441)</f>
        <v>*</v>
      </c>
      <c r="D419" s="138" t="str">
        <f>IF(SP_NORTE!R441="","*",SP_NORTE!R441)</f>
        <v>-</v>
      </c>
      <c r="E419" s="138" t="str">
        <f>IF(SP_NORTE!S441="","*",SP_NORTE!S441)</f>
        <v>-</v>
      </c>
      <c r="F419" s="145" t="str">
        <f>IF(SP_NORTE!B441="","*",SP_NORTE!B441)</f>
        <v>*</v>
      </c>
      <c r="G419" s="145" t="str">
        <f>IF(SP_NORTE!D441="","*",SP_NORTE!D441)</f>
        <v>*</v>
      </c>
      <c r="H419" s="145" t="str">
        <f>IF(SP_NORTE!E441="","*",SP_NORTE!E441)</f>
        <v>*</v>
      </c>
      <c r="I419" s="145" t="str">
        <f>IF(SP_NORTE!G441="","*",SP_NORTE!G441)</f>
        <v>*</v>
      </c>
      <c r="J419" s="145" t="str">
        <f>IF(SP_NORTE!H441="","*",SP_NORTE!H441)</f>
        <v>*</v>
      </c>
      <c r="K419" s="138" t="str">
        <f>IF(SP_NORTE!L441="","*",SP_NORTE!L441)</f>
        <v>-</v>
      </c>
      <c r="L419" s="138" t="str">
        <f>IF(SP_NORTE!M441="","*",SP_NORTE!M441)</f>
        <v>-</v>
      </c>
      <c r="M419" s="139" t="str">
        <f>IF(SP_NORTE!I441="","*",SP_NORTE!I441)</f>
        <v>*</v>
      </c>
      <c r="N419" s="144" t="str">
        <f>IF(SP_NORTE!J441="","*",SP_NORTE!J441)</f>
        <v>*</v>
      </c>
      <c r="O419" s="144" t="str">
        <f>IF(SP_NORTE!K441="","*",SP_NORTE!K441)</f>
        <v>*</v>
      </c>
      <c r="P419" s="143" t="str">
        <f>IF(SP_NORTE!N441="","*",SP_NORTE!N441)</f>
        <v>*</v>
      </c>
      <c r="Q419" s="143" t="str">
        <f>IF(SP_NORTE!O441="","*",SP_NORTE!O441)</f>
        <v>*</v>
      </c>
      <c r="R419" s="145" t="str">
        <f>IF(SP_NORTE!P441="","*",CONCATENATE(SP_NORTE!P441," ",SP_NORTE!Q441))</f>
        <v>*</v>
      </c>
      <c r="S419" s="145" t="str">
        <f>IF(SP_NORTE!U441="","*",SP_NORTE!U441)</f>
        <v>*</v>
      </c>
      <c r="T419" s="145" t="str">
        <f>IF(SP_NORTE!V441="","*",SP_NORTE!V441)</f>
        <v>*</v>
      </c>
      <c r="U419" s="136" t="str">
        <f ca="1">_xlfn.XLOOKUP(G419&amp;$U$2,BS_CONTROLE[CHAVE],BS_CONTROLE[Quantidade_11],"-")</f>
        <v>-</v>
      </c>
      <c r="V419" s="136" t="str">
        <f ca="1">_xlfn.XLOOKUP(G419&amp;$V$2,BS_CONTROLE[CHAVE],BS_CONTROLE[Quantidade_11],"-")</f>
        <v>-</v>
      </c>
      <c r="W419" s="136" t="str">
        <f ca="1">_xlfn.XLOOKUP(G419&amp;$W$2,BS_CONTROLE[CHAVE],BS_CONTROLE[Quantidade_11],"-")</f>
        <v>-</v>
      </c>
    </row>
    <row r="420" spans="1:23" hidden="1">
      <c r="A420" s="146" t="str">
        <f>IF(SP_NORTE!X442="","*",SP_NORTE!X442)</f>
        <v>*</v>
      </c>
      <c r="B420" s="146" t="str">
        <f>IF(SP_NORTE!W442="","*",SP_NORTE!W442)</f>
        <v>*</v>
      </c>
      <c r="C420" s="146" t="str">
        <f>IF(SP_NORTE!Y442="","*",SP_NORTE!Y442)</f>
        <v>*</v>
      </c>
      <c r="D420" s="138" t="str">
        <f>IF(SP_NORTE!R442="","*",SP_NORTE!R442)</f>
        <v>-</v>
      </c>
      <c r="E420" s="138" t="str">
        <f>IF(SP_NORTE!S442="","*",SP_NORTE!S442)</f>
        <v>-</v>
      </c>
      <c r="F420" s="145" t="str">
        <f>IF(SP_NORTE!B442="","*",SP_NORTE!B442)</f>
        <v>*</v>
      </c>
      <c r="G420" s="145" t="str">
        <f>IF(SP_NORTE!D442="","*",SP_NORTE!D442)</f>
        <v>*</v>
      </c>
      <c r="H420" s="145" t="str">
        <f>IF(SP_NORTE!E442="","*",SP_NORTE!E442)</f>
        <v>*</v>
      </c>
      <c r="I420" s="145" t="str">
        <f>IF(SP_NORTE!G442="","*",SP_NORTE!G442)</f>
        <v>*</v>
      </c>
      <c r="J420" s="145" t="str">
        <f>IF(SP_NORTE!H442="","*",SP_NORTE!H442)</f>
        <v>*</v>
      </c>
      <c r="K420" s="138" t="str">
        <f>IF(SP_NORTE!L442="","*",SP_NORTE!L442)</f>
        <v>-</v>
      </c>
      <c r="L420" s="138" t="str">
        <f>IF(SP_NORTE!M442="","*",SP_NORTE!M442)</f>
        <v>-</v>
      </c>
      <c r="M420" s="139" t="str">
        <f>IF(SP_NORTE!I442="","*",SP_NORTE!I442)</f>
        <v>*</v>
      </c>
      <c r="N420" s="144" t="str">
        <f>IF(SP_NORTE!J442="","*",SP_NORTE!J442)</f>
        <v>*</v>
      </c>
      <c r="O420" s="144" t="str">
        <f>IF(SP_NORTE!K442="","*",SP_NORTE!K442)</f>
        <v>*</v>
      </c>
      <c r="P420" s="143" t="str">
        <f>IF(SP_NORTE!N442="","*",SP_NORTE!N442)</f>
        <v>*</v>
      </c>
      <c r="Q420" s="143" t="str">
        <f>IF(SP_NORTE!O442="","*",SP_NORTE!O442)</f>
        <v>*</v>
      </c>
      <c r="R420" s="145" t="str">
        <f>IF(SP_NORTE!P442="","*",CONCATENATE(SP_NORTE!P442," ",SP_NORTE!Q442))</f>
        <v>*</v>
      </c>
      <c r="S420" s="145" t="str">
        <f>IF(SP_NORTE!U442="","*",SP_NORTE!U442)</f>
        <v>*</v>
      </c>
      <c r="T420" s="145" t="str">
        <f>IF(SP_NORTE!V442="","*",SP_NORTE!V442)</f>
        <v>*</v>
      </c>
      <c r="U420" s="136" t="str">
        <f ca="1">_xlfn.XLOOKUP(G420&amp;$U$2,BS_CONTROLE[CHAVE],BS_CONTROLE[Quantidade_11],"-")</f>
        <v>-</v>
      </c>
      <c r="V420" s="136" t="str">
        <f ca="1">_xlfn.XLOOKUP(G420&amp;$V$2,BS_CONTROLE[CHAVE],BS_CONTROLE[Quantidade_11],"-")</f>
        <v>-</v>
      </c>
      <c r="W420" s="136" t="str">
        <f ca="1">_xlfn.XLOOKUP(G420&amp;$W$2,BS_CONTROLE[CHAVE],BS_CONTROLE[Quantidade_11],"-")</f>
        <v>-</v>
      </c>
    </row>
    <row r="421" spans="1:23" hidden="1">
      <c r="A421" s="146" t="str">
        <f>IF(SP_NORTE!X443="","*",SP_NORTE!X443)</f>
        <v>*</v>
      </c>
      <c r="B421" s="146" t="str">
        <f>IF(SP_NORTE!W443="","*",SP_NORTE!W443)</f>
        <v>*</v>
      </c>
      <c r="C421" s="146" t="str">
        <f>IF(SP_NORTE!Y443="","*",SP_NORTE!Y443)</f>
        <v>*</v>
      </c>
      <c r="D421" s="138" t="str">
        <f>IF(SP_NORTE!R443="","*",SP_NORTE!R443)</f>
        <v>-</v>
      </c>
      <c r="E421" s="138" t="str">
        <f>IF(SP_NORTE!S443="","*",SP_NORTE!S443)</f>
        <v>-</v>
      </c>
      <c r="F421" s="145" t="str">
        <f>IF(SP_NORTE!B443="","*",SP_NORTE!B443)</f>
        <v>*</v>
      </c>
      <c r="G421" s="145" t="str">
        <f>IF(SP_NORTE!D443="","*",SP_NORTE!D443)</f>
        <v>*</v>
      </c>
      <c r="H421" s="145" t="str">
        <f>IF(SP_NORTE!E443="","*",SP_NORTE!E443)</f>
        <v>*</v>
      </c>
      <c r="I421" s="145" t="str">
        <f>IF(SP_NORTE!G443="","*",SP_NORTE!G443)</f>
        <v>*</v>
      </c>
      <c r="J421" s="145" t="str">
        <f>IF(SP_NORTE!H443="","*",SP_NORTE!H443)</f>
        <v>*</v>
      </c>
      <c r="K421" s="138" t="str">
        <f>IF(SP_NORTE!L443="","*",SP_NORTE!L443)</f>
        <v>-</v>
      </c>
      <c r="L421" s="138" t="str">
        <f>IF(SP_NORTE!M443="","*",SP_NORTE!M443)</f>
        <v>-</v>
      </c>
      <c r="M421" s="139" t="str">
        <f>IF(SP_NORTE!I443="","*",SP_NORTE!I443)</f>
        <v>*</v>
      </c>
      <c r="N421" s="144" t="str">
        <f>IF(SP_NORTE!J443="","*",SP_NORTE!J443)</f>
        <v>*</v>
      </c>
      <c r="O421" s="144" t="str">
        <f>IF(SP_NORTE!K443="","*",SP_NORTE!K443)</f>
        <v>*</v>
      </c>
      <c r="P421" s="143" t="str">
        <f>IF(SP_NORTE!N443="","*",SP_NORTE!N443)</f>
        <v>*</v>
      </c>
      <c r="Q421" s="143" t="str">
        <f>IF(SP_NORTE!O443="","*",SP_NORTE!O443)</f>
        <v>*</v>
      </c>
      <c r="R421" s="145" t="str">
        <f>IF(SP_NORTE!P443="","*",CONCATENATE(SP_NORTE!P443," ",SP_NORTE!Q443))</f>
        <v>*</v>
      </c>
      <c r="S421" s="145" t="str">
        <f>IF(SP_NORTE!U443="","*",SP_NORTE!U443)</f>
        <v>*</v>
      </c>
      <c r="T421" s="145" t="str">
        <f>IF(SP_NORTE!V443="","*",SP_NORTE!V443)</f>
        <v>*</v>
      </c>
      <c r="U421" s="136" t="str">
        <f ca="1">_xlfn.XLOOKUP(G421&amp;$U$2,BS_CONTROLE[CHAVE],BS_CONTROLE[Quantidade_11],"-")</f>
        <v>-</v>
      </c>
      <c r="V421" s="136" t="str">
        <f ca="1">_xlfn.XLOOKUP(G421&amp;$V$2,BS_CONTROLE[CHAVE],BS_CONTROLE[Quantidade_11],"-")</f>
        <v>-</v>
      </c>
      <c r="W421" s="136" t="str">
        <f ca="1">_xlfn.XLOOKUP(G421&amp;$W$2,BS_CONTROLE[CHAVE],BS_CONTROLE[Quantidade_11],"-")</f>
        <v>-</v>
      </c>
    </row>
    <row r="422" spans="1:23" hidden="1">
      <c r="A422" s="146" t="str">
        <f>IF(SP_NORTE!X444="","*",SP_NORTE!X444)</f>
        <v>*</v>
      </c>
      <c r="B422" s="146" t="str">
        <f>IF(SP_NORTE!W444="","*",SP_NORTE!W444)</f>
        <v>*</v>
      </c>
      <c r="C422" s="146" t="str">
        <f>IF(SP_NORTE!Y444="","*",SP_NORTE!Y444)</f>
        <v>*</v>
      </c>
      <c r="D422" s="138" t="str">
        <f>IF(SP_NORTE!R444="","*",SP_NORTE!R444)</f>
        <v>-</v>
      </c>
      <c r="E422" s="138" t="str">
        <f>IF(SP_NORTE!S444="","*",SP_NORTE!S444)</f>
        <v>-</v>
      </c>
      <c r="F422" s="145" t="str">
        <f>IF(SP_NORTE!B444="","*",SP_NORTE!B444)</f>
        <v>*</v>
      </c>
      <c r="G422" s="145" t="str">
        <f>IF(SP_NORTE!D444="","*",SP_NORTE!D444)</f>
        <v>*</v>
      </c>
      <c r="H422" s="145" t="str">
        <f>IF(SP_NORTE!E444="","*",SP_NORTE!E444)</f>
        <v>*</v>
      </c>
      <c r="I422" s="145" t="str">
        <f>IF(SP_NORTE!G444="","*",SP_NORTE!G444)</f>
        <v>*</v>
      </c>
      <c r="J422" s="145" t="str">
        <f>IF(SP_NORTE!H444="","*",SP_NORTE!H444)</f>
        <v>*</v>
      </c>
      <c r="K422" s="138" t="str">
        <f>IF(SP_NORTE!L444="","*",SP_NORTE!L444)</f>
        <v>-</v>
      </c>
      <c r="L422" s="138" t="str">
        <f>IF(SP_NORTE!M444="","*",SP_NORTE!M444)</f>
        <v>-</v>
      </c>
      <c r="M422" s="139" t="str">
        <f>IF(SP_NORTE!I444="","*",SP_NORTE!I444)</f>
        <v>*</v>
      </c>
      <c r="N422" s="144" t="str">
        <f>IF(SP_NORTE!J444="","*",SP_NORTE!J444)</f>
        <v>*</v>
      </c>
      <c r="O422" s="144" t="str">
        <f>IF(SP_NORTE!K444="","*",SP_NORTE!K444)</f>
        <v>*</v>
      </c>
      <c r="P422" s="143" t="str">
        <f>IF(SP_NORTE!N444="","*",SP_NORTE!N444)</f>
        <v>*</v>
      </c>
      <c r="Q422" s="143" t="str">
        <f>IF(SP_NORTE!O444="","*",SP_NORTE!O444)</f>
        <v>*</v>
      </c>
      <c r="R422" s="145" t="str">
        <f>IF(SP_NORTE!P444="","*",CONCATENATE(SP_NORTE!P444," ",SP_NORTE!Q444))</f>
        <v>*</v>
      </c>
      <c r="S422" s="145" t="str">
        <f>IF(SP_NORTE!U444="","*",SP_NORTE!U444)</f>
        <v>*</v>
      </c>
      <c r="T422" s="145" t="str">
        <f>IF(SP_NORTE!V444="","*",SP_NORTE!V444)</f>
        <v>*</v>
      </c>
      <c r="U422" s="136" t="str">
        <f ca="1">_xlfn.XLOOKUP(G422&amp;$U$2,BS_CONTROLE[CHAVE],BS_CONTROLE[Quantidade_11],"-")</f>
        <v>-</v>
      </c>
      <c r="V422" s="136" t="str">
        <f ca="1">_xlfn.XLOOKUP(G422&amp;$V$2,BS_CONTROLE[CHAVE],BS_CONTROLE[Quantidade_11],"-")</f>
        <v>-</v>
      </c>
      <c r="W422" s="136" t="str">
        <f ca="1">_xlfn.XLOOKUP(G422&amp;$W$2,BS_CONTROLE[CHAVE],BS_CONTROLE[Quantidade_11],"-")</f>
        <v>-</v>
      </c>
    </row>
    <row r="423" spans="1:23" hidden="1">
      <c r="A423" s="146" t="str">
        <f>IF(SP_NORTE!X445="","*",SP_NORTE!X445)</f>
        <v>*</v>
      </c>
      <c r="B423" s="146" t="str">
        <f>IF(SP_NORTE!W445="","*",SP_NORTE!W445)</f>
        <v>*</v>
      </c>
      <c r="C423" s="146" t="str">
        <f>IF(SP_NORTE!Y445="","*",SP_NORTE!Y445)</f>
        <v>*</v>
      </c>
      <c r="D423" s="138" t="str">
        <f>IF(SP_NORTE!R445="","*",SP_NORTE!R445)</f>
        <v>-</v>
      </c>
      <c r="E423" s="138" t="str">
        <f>IF(SP_NORTE!S445="","*",SP_NORTE!S445)</f>
        <v>-</v>
      </c>
      <c r="F423" s="145" t="str">
        <f>IF(SP_NORTE!B445="","*",SP_NORTE!B445)</f>
        <v>*</v>
      </c>
      <c r="G423" s="145" t="str">
        <f>IF(SP_NORTE!D445="","*",SP_NORTE!D445)</f>
        <v>*</v>
      </c>
      <c r="H423" s="145" t="str">
        <f>IF(SP_NORTE!E445="","*",SP_NORTE!E445)</f>
        <v>*</v>
      </c>
      <c r="I423" s="145" t="str">
        <f>IF(SP_NORTE!G445="","*",SP_NORTE!G445)</f>
        <v>*</v>
      </c>
      <c r="J423" s="145" t="str">
        <f>IF(SP_NORTE!H445="","*",SP_NORTE!H445)</f>
        <v>*</v>
      </c>
      <c r="K423" s="138" t="str">
        <f>IF(SP_NORTE!L445="","*",SP_NORTE!L445)</f>
        <v>-</v>
      </c>
      <c r="L423" s="138" t="str">
        <f>IF(SP_NORTE!M445="","*",SP_NORTE!M445)</f>
        <v>-</v>
      </c>
      <c r="M423" s="139" t="str">
        <f>IF(SP_NORTE!I445="","*",SP_NORTE!I445)</f>
        <v>*</v>
      </c>
      <c r="N423" s="144" t="str">
        <f>IF(SP_NORTE!J445="","*",SP_NORTE!J445)</f>
        <v>*</v>
      </c>
      <c r="O423" s="144" t="str">
        <f>IF(SP_NORTE!K445="","*",SP_NORTE!K445)</f>
        <v>*</v>
      </c>
      <c r="P423" s="143" t="str">
        <f>IF(SP_NORTE!N445="","*",SP_NORTE!N445)</f>
        <v>*</v>
      </c>
      <c r="Q423" s="143" t="str">
        <f>IF(SP_NORTE!O445="","*",SP_NORTE!O445)</f>
        <v>*</v>
      </c>
      <c r="R423" s="145" t="str">
        <f>IF(SP_NORTE!P445="","*",CONCATENATE(SP_NORTE!P445," ",SP_NORTE!Q445))</f>
        <v>*</v>
      </c>
      <c r="S423" s="145" t="str">
        <f>IF(SP_NORTE!U445="","*",SP_NORTE!U445)</f>
        <v>*</v>
      </c>
      <c r="T423" s="145" t="str">
        <f>IF(SP_NORTE!V445="","*",SP_NORTE!V445)</f>
        <v>*</v>
      </c>
      <c r="U423" s="136" t="str">
        <f ca="1">_xlfn.XLOOKUP(G423&amp;$U$2,BS_CONTROLE[CHAVE],BS_CONTROLE[Quantidade_11],"-")</f>
        <v>-</v>
      </c>
      <c r="V423" s="136" t="str">
        <f ca="1">_xlfn.XLOOKUP(G423&amp;$V$2,BS_CONTROLE[CHAVE],BS_CONTROLE[Quantidade_11],"-")</f>
        <v>-</v>
      </c>
      <c r="W423" s="136" t="str">
        <f ca="1">_xlfn.XLOOKUP(G423&amp;$W$2,BS_CONTROLE[CHAVE],BS_CONTROLE[Quantidade_11],"-")</f>
        <v>-</v>
      </c>
    </row>
    <row r="424" spans="1:23" hidden="1">
      <c r="A424" s="146" t="str">
        <f>IF(SP_NORTE!X446="","*",SP_NORTE!X446)</f>
        <v>*</v>
      </c>
      <c r="B424" s="146" t="str">
        <f>IF(SP_NORTE!W446="","*",SP_NORTE!W446)</f>
        <v>*</v>
      </c>
      <c r="C424" s="146" t="str">
        <f>IF(SP_NORTE!Y446="","*",SP_NORTE!Y446)</f>
        <v>*</v>
      </c>
      <c r="D424" s="138" t="str">
        <f>IF(SP_NORTE!R446="","*",SP_NORTE!R446)</f>
        <v>-</v>
      </c>
      <c r="E424" s="138" t="str">
        <f>IF(SP_NORTE!S446="","*",SP_NORTE!S446)</f>
        <v>-</v>
      </c>
      <c r="F424" s="145" t="str">
        <f>IF(SP_NORTE!B446="","*",SP_NORTE!B446)</f>
        <v>*</v>
      </c>
      <c r="G424" s="145" t="str">
        <f>IF(SP_NORTE!D446="","*",SP_NORTE!D446)</f>
        <v>*</v>
      </c>
      <c r="H424" s="145" t="str">
        <f>IF(SP_NORTE!E446="","*",SP_NORTE!E446)</f>
        <v>*</v>
      </c>
      <c r="I424" s="145" t="str">
        <f>IF(SP_NORTE!G446="","*",SP_NORTE!G446)</f>
        <v>*</v>
      </c>
      <c r="J424" s="145" t="str">
        <f>IF(SP_NORTE!H446="","*",SP_NORTE!H446)</f>
        <v>*</v>
      </c>
      <c r="K424" s="138" t="str">
        <f>IF(SP_NORTE!L446="","*",SP_NORTE!L446)</f>
        <v>-</v>
      </c>
      <c r="L424" s="138" t="str">
        <f>IF(SP_NORTE!M446="","*",SP_NORTE!M446)</f>
        <v>-</v>
      </c>
      <c r="M424" s="139" t="str">
        <f>IF(SP_NORTE!I446="","*",SP_NORTE!I446)</f>
        <v>*</v>
      </c>
      <c r="N424" s="144" t="str">
        <f>IF(SP_NORTE!J446="","*",SP_NORTE!J446)</f>
        <v>*</v>
      </c>
      <c r="O424" s="144" t="str">
        <f>IF(SP_NORTE!K446="","*",SP_NORTE!K446)</f>
        <v>*</v>
      </c>
      <c r="P424" s="143" t="str">
        <f>IF(SP_NORTE!N446="","*",SP_NORTE!N446)</f>
        <v>*</v>
      </c>
      <c r="Q424" s="143" t="str">
        <f>IF(SP_NORTE!O446="","*",SP_NORTE!O446)</f>
        <v>*</v>
      </c>
      <c r="R424" s="145" t="str">
        <f>IF(SP_NORTE!P446="","*",CONCATENATE(SP_NORTE!P446," ",SP_NORTE!Q446))</f>
        <v>*</v>
      </c>
      <c r="S424" s="145" t="str">
        <f>IF(SP_NORTE!U446="","*",SP_NORTE!U446)</f>
        <v>*</v>
      </c>
      <c r="T424" s="145" t="str">
        <f>IF(SP_NORTE!V446="","*",SP_NORTE!V446)</f>
        <v>*</v>
      </c>
      <c r="U424" s="136" t="str">
        <f ca="1">_xlfn.XLOOKUP(G424&amp;$U$2,BS_CONTROLE[CHAVE],BS_CONTROLE[Quantidade_11],"-")</f>
        <v>-</v>
      </c>
      <c r="V424" s="136" t="str">
        <f ca="1">_xlfn.XLOOKUP(G424&amp;$V$2,BS_CONTROLE[CHAVE],BS_CONTROLE[Quantidade_11],"-")</f>
        <v>-</v>
      </c>
      <c r="W424" s="136" t="str">
        <f ca="1">_xlfn.XLOOKUP(G424&amp;$W$2,BS_CONTROLE[CHAVE],BS_CONTROLE[Quantidade_11],"-")</f>
        <v>-</v>
      </c>
    </row>
    <row r="425" spans="1:23" hidden="1">
      <c r="A425" s="146" t="str">
        <f>IF(SP_NORTE!X447="","*",SP_NORTE!X447)</f>
        <v>*</v>
      </c>
      <c r="B425" s="146" t="str">
        <f>IF(SP_NORTE!W447="","*",SP_NORTE!W447)</f>
        <v>*</v>
      </c>
      <c r="C425" s="146" t="str">
        <f>IF(SP_NORTE!Y447="","*",SP_NORTE!Y447)</f>
        <v>*</v>
      </c>
      <c r="D425" s="138" t="str">
        <f>IF(SP_NORTE!R447="","*",SP_NORTE!R447)</f>
        <v>-</v>
      </c>
      <c r="E425" s="138" t="str">
        <f>IF(SP_NORTE!S447="","*",SP_NORTE!S447)</f>
        <v>-</v>
      </c>
      <c r="F425" s="145" t="str">
        <f>IF(SP_NORTE!B447="","*",SP_NORTE!B447)</f>
        <v>*</v>
      </c>
      <c r="G425" s="145" t="str">
        <f>IF(SP_NORTE!D447="","*",SP_NORTE!D447)</f>
        <v>*</v>
      </c>
      <c r="H425" s="145" t="str">
        <f>IF(SP_NORTE!E447="","*",SP_NORTE!E447)</f>
        <v>*</v>
      </c>
      <c r="I425" s="145" t="str">
        <f>IF(SP_NORTE!G447="","*",SP_NORTE!G447)</f>
        <v>*</v>
      </c>
      <c r="J425" s="145" t="str">
        <f>IF(SP_NORTE!H447="","*",SP_NORTE!H447)</f>
        <v>*</v>
      </c>
      <c r="K425" s="138" t="str">
        <f>IF(SP_NORTE!L447="","*",SP_NORTE!L447)</f>
        <v>-</v>
      </c>
      <c r="L425" s="138" t="str">
        <f>IF(SP_NORTE!M447="","*",SP_NORTE!M447)</f>
        <v>-</v>
      </c>
      <c r="M425" s="139" t="str">
        <f>IF(SP_NORTE!I447="","*",SP_NORTE!I447)</f>
        <v>*</v>
      </c>
      <c r="N425" s="144" t="str">
        <f>IF(SP_NORTE!J447="","*",SP_NORTE!J447)</f>
        <v>*</v>
      </c>
      <c r="O425" s="144" t="str">
        <f>IF(SP_NORTE!K447="","*",SP_NORTE!K447)</f>
        <v>*</v>
      </c>
      <c r="P425" s="143" t="str">
        <f>IF(SP_NORTE!N447="","*",SP_NORTE!N447)</f>
        <v>*</v>
      </c>
      <c r="Q425" s="143" t="str">
        <f>IF(SP_NORTE!O447="","*",SP_NORTE!O447)</f>
        <v>*</v>
      </c>
      <c r="R425" s="145" t="str">
        <f>IF(SP_NORTE!P447="","*",CONCATENATE(SP_NORTE!P447," ",SP_NORTE!Q447))</f>
        <v>*</v>
      </c>
      <c r="S425" s="145" t="str">
        <f>IF(SP_NORTE!U447="","*",SP_NORTE!U447)</f>
        <v>*</v>
      </c>
      <c r="T425" s="145" t="str">
        <f>IF(SP_NORTE!V447="","*",SP_NORTE!V447)</f>
        <v>*</v>
      </c>
      <c r="U425" s="136" t="str">
        <f ca="1">_xlfn.XLOOKUP(G425&amp;$U$2,BS_CONTROLE[CHAVE],BS_CONTROLE[Quantidade_11],"-")</f>
        <v>-</v>
      </c>
      <c r="V425" s="136" t="str">
        <f ca="1">_xlfn.XLOOKUP(G425&amp;$V$2,BS_CONTROLE[CHAVE],BS_CONTROLE[Quantidade_11],"-")</f>
        <v>-</v>
      </c>
      <c r="W425" s="136" t="str">
        <f ca="1">_xlfn.XLOOKUP(G425&amp;$W$2,BS_CONTROLE[CHAVE],BS_CONTROLE[Quantidade_11],"-")</f>
        <v>-</v>
      </c>
    </row>
    <row r="426" spans="1:23" hidden="1">
      <c r="A426" s="146" t="str">
        <f>IF(SP_NORTE!X448="","*",SP_NORTE!X448)</f>
        <v>*</v>
      </c>
      <c r="B426" s="146" t="str">
        <f>IF(SP_NORTE!W448="","*",SP_NORTE!W448)</f>
        <v>*</v>
      </c>
      <c r="C426" s="146" t="str">
        <f>IF(SP_NORTE!Y448="","*",SP_NORTE!Y448)</f>
        <v>*</v>
      </c>
      <c r="D426" s="138" t="str">
        <f>IF(SP_NORTE!R448="","*",SP_NORTE!R448)</f>
        <v>-</v>
      </c>
      <c r="E426" s="138" t="str">
        <f>IF(SP_NORTE!S448="","*",SP_NORTE!S448)</f>
        <v>-</v>
      </c>
      <c r="F426" s="145" t="str">
        <f>IF(SP_NORTE!B448="","*",SP_NORTE!B448)</f>
        <v>*</v>
      </c>
      <c r="G426" s="145" t="str">
        <f>IF(SP_NORTE!D448="","*",SP_NORTE!D448)</f>
        <v>*</v>
      </c>
      <c r="H426" s="145" t="str">
        <f>IF(SP_NORTE!E448="","*",SP_NORTE!E448)</f>
        <v>*</v>
      </c>
      <c r="I426" s="145" t="str">
        <f>IF(SP_NORTE!G448="","*",SP_NORTE!G448)</f>
        <v>*</v>
      </c>
      <c r="J426" s="145" t="str">
        <f>IF(SP_NORTE!H448="","*",SP_NORTE!H448)</f>
        <v>*</v>
      </c>
      <c r="K426" s="138" t="str">
        <f>IF(SP_NORTE!L448="","*",SP_NORTE!L448)</f>
        <v>-</v>
      </c>
      <c r="L426" s="138" t="str">
        <f>IF(SP_NORTE!M448="","*",SP_NORTE!M448)</f>
        <v>-</v>
      </c>
      <c r="M426" s="139" t="str">
        <f>IF(SP_NORTE!I448="","*",SP_NORTE!I448)</f>
        <v>*</v>
      </c>
      <c r="N426" s="144" t="str">
        <f>IF(SP_NORTE!J448="","*",SP_NORTE!J448)</f>
        <v>*</v>
      </c>
      <c r="O426" s="144" t="str">
        <f>IF(SP_NORTE!K448="","*",SP_NORTE!K448)</f>
        <v>*</v>
      </c>
      <c r="P426" s="143" t="str">
        <f>IF(SP_NORTE!N448="","*",SP_NORTE!N448)</f>
        <v>*</v>
      </c>
      <c r="Q426" s="143" t="str">
        <f>IF(SP_NORTE!O448="","*",SP_NORTE!O448)</f>
        <v>*</v>
      </c>
      <c r="R426" s="145" t="str">
        <f>IF(SP_NORTE!P448="","*",CONCATENATE(SP_NORTE!P448," ",SP_NORTE!Q448))</f>
        <v>*</v>
      </c>
      <c r="S426" s="145" t="str">
        <f>IF(SP_NORTE!U448="","*",SP_NORTE!U448)</f>
        <v>*</v>
      </c>
      <c r="T426" s="145" t="str">
        <f>IF(SP_NORTE!V448="","*",SP_NORTE!V448)</f>
        <v>*</v>
      </c>
      <c r="U426" s="136" t="str">
        <f ca="1">_xlfn.XLOOKUP(G426&amp;$U$2,BS_CONTROLE[CHAVE],BS_CONTROLE[Quantidade_11],"-")</f>
        <v>-</v>
      </c>
      <c r="V426" s="136" t="str">
        <f ca="1">_xlfn.XLOOKUP(G426&amp;$V$2,BS_CONTROLE[CHAVE],BS_CONTROLE[Quantidade_11],"-")</f>
        <v>-</v>
      </c>
      <c r="W426" s="136" t="str">
        <f ca="1">_xlfn.XLOOKUP(G426&amp;$W$2,BS_CONTROLE[CHAVE],BS_CONTROLE[Quantidade_11],"-")</f>
        <v>-</v>
      </c>
    </row>
    <row r="427" spans="1:23" hidden="1">
      <c r="A427" s="146" t="str">
        <f>IF(SP_NORTE!X449="","*",SP_NORTE!X449)</f>
        <v>*</v>
      </c>
      <c r="B427" s="146" t="str">
        <f>IF(SP_NORTE!W449="","*",SP_NORTE!W449)</f>
        <v>*</v>
      </c>
      <c r="C427" s="146" t="str">
        <f>IF(SP_NORTE!Y449="","*",SP_NORTE!Y449)</f>
        <v>*</v>
      </c>
      <c r="D427" s="138" t="str">
        <f>IF(SP_NORTE!R449="","*",SP_NORTE!R449)</f>
        <v>-</v>
      </c>
      <c r="E427" s="138" t="str">
        <f>IF(SP_NORTE!S449="","*",SP_NORTE!S449)</f>
        <v>-</v>
      </c>
      <c r="F427" s="145" t="str">
        <f>IF(SP_NORTE!B449="","*",SP_NORTE!B449)</f>
        <v>*</v>
      </c>
      <c r="G427" s="145" t="str">
        <f>IF(SP_NORTE!D449="","*",SP_NORTE!D449)</f>
        <v>*</v>
      </c>
      <c r="H427" s="145" t="str">
        <f>IF(SP_NORTE!E449="","*",SP_NORTE!E449)</f>
        <v>*</v>
      </c>
      <c r="I427" s="145" t="str">
        <f>IF(SP_NORTE!G449="","*",SP_NORTE!G449)</f>
        <v>*</v>
      </c>
      <c r="J427" s="145" t="str">
        <f>IF(SP_NORTE!H449="","*",SP_NORTE!H449)</f>
        <v>*</v>
      </c>
      <c r="K427" s="138" t="str">
        <f>IF(SP_NORTE!L449="","*",SP_NORTE!L449)</f>
        <v>-</v>
      </c>
      <c r="L427" s="138" t="str">
        <f>IF(SP_NORTE!M449="","*",SP_NORTE!M449)</f>
        <v>-</v>
      </c>
      <c r="M427" s="139" t="str">
        <f>IF(SP_NORTE!I449="","*",SP_NORTE!I449)</f>
        <v>*</v>
      </c>
      <c r="N427" s="144" t="str">
        <f>IF(SP_NORTE!J449="","*",SP_NORTE!J449)</f>
        <v>*</v>
      </c>
      <c r="O427" s="144" t="str">
        <f>IF(SP_NORTE!K449="","*",SP_NORTE!K449)</f>
        <v>*</v>
      </c>
      <c r="P427" s="143" t="str">
        <f>IF(SP_NORTE!N449="","*",SP_NORTE!N449)</f>
        <v>*</v>
      </c>
      <c r="Q427" s="143" t="str">
        <f>IF(SP_NORTE!O449="","*",SP_NORTE!O449)</f>
        <v>*</v>
      </c>
      <c r="R427" s="145" t="str">
        <f>IF(SP_NORTE!P449="","*",CONCATENATE(SP_NORTE!P449," ",SP_NORTE!Q449))</f>
        <v>*</v>
      </c>
      <c r="S427" s="145" t="str">
        <f>IF(SP_NORTE!U449="","*",SP_NORTE!U449)</f>
        <v>*</v>
      </c>
      <c r="T427" s="145" t="str">
        <f>IF(SP_NORTE!V449="","*",SP_NORTE!V449)</f>
        <v>*</v>
      </c>
      <c r="U427" s="136" t="str">
        <f ca="1">_xlfn.XLOOKUP(G427&amp;$U$2,BS_CONTROLE[CHAVE],BS_CONTROLE[Quantidade_11],"-")</f>
        <v>-</v>
      </c>
      <c r="V427" s="136" t="str">
        <f ca="1">_xlfn.XLOOKUP(G427&amp;$V$2,BS_CONTROLE[CHAVE],BS_CONTROLE[Quantidade_11],"-")</f>
        <v>-</v>
      </c>
      <c r="W427" s="136" t="str">
        <f ca="1">_xlfn.XLOOKUP(G427&amp;$W$2,BS_CONTROLE[CHAVE],BS_CONTROLE[Quantidade_11],"-")</f>
        <v>-</v>
      </c>
    </row>
    <row r="428" spans="1:23" hidden="1">
      <c r="A428" s="146" t="str">
        <f>IF(SP_NORTE!X450="","*",SP_NORTE!X450)</f>
        <v>*</v>
      </c>
      <c r="B428" s="146" t="str">
        <f>IF(SP_NORTE!W450="","*",SP_NORTE!W450)</f>
        <v>*</v>
      </c>
      <c r="C428" s="146" t="str">
        <f>IF(SP_NORTE!Y450="","*",SP_NORTE!Y450)</f>
        <v>*</v>
      </c>
      <c r="D428" s="138" t="str">
        <f>IF(SP_NORTE!R450="","*",SP_NORTE!R450)</f>
        <v>-</v>
      </c>
      <c r="E428" s="138" t="str">
        <f>IF(SP_NORTE!S450="","*",SP_NORTE!S450)</f>
        <v>-</v>
      </c>
      <c r="F428" s="145" t="str">
        <f>IF(SP_NORTE!B450="","*",SP_NORTE!B450)</f>
        <v>*</v>
      </c>
      <c r="G428" s="145" t="str">
        <f>IF(SP_NORTE!D450="","*",SP_NORTE!D450)</f>
        <v>*</v>
      </c>
      <c r="H428" s="145" t="str">
        <f>IF(SP_NORTE!E450="","*",SP_NORTE!E450)</f>
        <v>*</v>
      </c>
      <c r="I428" s="145" t="str">
        <f>IF(SP_NORTE!G450="","*",SP_NORTE!G450)</f>
        <v>*</v>
      </c>
      <c r="J428" s="145" t="str">
        <f>IF(SP_NORTE!H450="","*",SP_NORTE!H450)</f>
        <v>*</v>
      </c>
      <c r="K428" s="138" t="str">
        <f>IF(SP_NORTE!L450="","*",SP_NORTE!L450)</f>
        <v>-</v>
      </c>
      <c r="L428" s="138" t="str">
        <f>IF(SP_NORTE!M450="","*",SP_NORTE!M450)</f>
        <v>-</v>
      </c>
      <c r="M428" s="139" t="str">
        <f>IF(SP_NORTE!I450="","*",SP_NORTE!I450)</f>
        <v>*</v>
      </c>
      <c r="N428" s="144" t="str">
        <f>IF(SP_NORTE!J450="","*",SP_NORTE!J450)</f>
        <v>*</v>
      </c>
      <c r="O428" s="144" t="str">
        <f>IF(SP_NORTE!K450="","*",SP_NORTE!K450)</f>
        <v>*</v>
      </c>
      <c r="P428" s="143" t="str">
        <f>IF(SP_NORTE!N450="","*",SP_NORTE!N450)</f>
        <v>*</v>
      </c>
      <c r="Q428" s="143" t="str">
        <f>IF(SP_NORTE!O450="","*",SP_NORTE!O450)</f>
        <v>*</v>
      </c>
      <c r="R428" s="145" t="str">
        <f>IF(SP_NORTE!P450="","*",CONCATENATE(SP_NORTE!P450," ",SP_NORTE!Q450))</f>
        <v>*</v>
      </c>
      <c r="S428" s="145" t="str">
        <f>IF(SP_NORTE!U450="","*",SP_NORTE!U450)</f>
        <v>*</v>
      </c>
      <c r="T428" s="145" t="str">
        <f>IF(SP_NORTE!V450="","*",SP_NORTE!V450)</f>
        <v>*</v>
      </c>
      <c r="U428" s="136" t="str">
        <f ca="1">_xlfn.XLOOKUP(G428&amp;$U$2,BS_CONTROLE[CHAVE],BS_CONTROLE[Quantidade_11],"-")</f>
        <v>-</v>
      </c>
      <c r="V428" s="136" t="str">
        <f ca="1">_xlfn.XLOOKUP(G428&amp;$V$2,BS_CONTROLE[CHAVE],BS_CONTROLE[Quantidade_11],"-")</f>
        <v>-</v>
      </c>
      <c r="W428" s="136" t="str">
        <f ca="1">_xlfn.XLOOKUP(G428&amp;$W$2,BS_CONTROLE[CHAVE],BS_CONTROLE[Quantidade_11],"-")</f>
        <v>-</v>
      </c>
    </row>
    <row r="429" spans="1:23" hidden="1">
      <c r="A429" s="146" t="str">
        <f>IF(SP_NORTE!X451="","*",SP_NORTE!X451)</f>
        <v>*</v>
      </c>
      <c r="B429" s="146" t="str">
        <f>IF(SP_NORTE!W451="","*",SP_NORTE!W451)</f>
        <v>*</v>
      </c>
      <c r="C429" s="146" t="str">
        <f>IF(SP_NORTE!Y451="","*",SP_NORTE!Y451)</f>
        <v>*</v>
      </c>
      <c r="D429" s="138" t="str">
        <f>IF(SP_NORTE!R451="","*",SP_NORTE!R451)</f>
        <v>-</v>
      </c>
      <c r="E429" s="138" t="str">
        <f>IF(SP_NORTE!S451="","*",SP_NORTE!S451)</f>
        <v>-</v>
      </c>
      <c r="F429" s="145" t="str">
        <f>IF(SP_NORTE!B451="","*",SP_NORTE!B451)</f>
        <v>*</v>
      </c>
      <c r="G429" s="145" t="str">
        <f>IF(SP_NORTE!D451="","*",SP_NORTE!D451)</f>
        <v>*</v>
      </c>
      <c r="H429" s="145" t="str">
        <f>IF(SP_NORTE!E451="","*",SP_NORTE!E451)</f>
        <v>*</v>
      </c>
      <c r="I429" s="145" t="str">
        <f>IF(SP_NORTE!G451="","*",SP_NORTE!G451)</f>
        <v>*</v>
      </c>
      <c r="J429" s="145" t="str">
        <f>IF(SP_NORTE!H451="","*",SP_NORTE!H451)</f>
        <v>*</v>
      </c>
      <c r="K429" s="138" t="str">
        <f>IF(SP_NORTE!L451="","*",SP_NORTE!L451)</f>
        <v>-</v>
      </c>
      <c r="L429" s="138" t="str">
        <f>IF(SP_NORTE!M451="","*",SP_NORTE!M451)</f>
        <v>-</v>
      </c>
      <c r="M429" s="139" t="str">
        <f>IF(SP_NORTE!I451="","*",SP_NORTE!I451)</f>
        <v>*</v>
      </c>
      <c r="N429" s="144" t="str">
        <f>IF(SP_NORTE!J451="","*",SP_NORTE!J451)</f>
        <v>*</v>
      </c>
      <c r="O429" s="144" t="str">
        <f>IF(SP_NORTE!K451="","*",SP_NORTE!K451)</f>
        <v>*</v>
      </c>
      <c r="P429" s="143" t="str">
        <f>IF(SP_NORTE!N451="","*",SP_NORTE!N451)</f>
        <v>*</v>
      </c>
      <c r="Q429" s="143" t="str">
        <f>IF(SP_NORTE!O451="","*",SP_NORTE!O451)</f>
        <v>*</v>
      </c>
      <c r="R429" s="145" t="str">
        <f>IF(SP_NORTE!P451="","*",CONCATENATE(SP_NORTE!P451," ",SP_NORTE!Q451))</f>
        <v>*</v>
      </c>
      <c r="S429" s="145" t="str">
        <f>IF(SP_NORTE!U451="","*",SP_NORTE!U451)</f>
        <v>*</v>
      </c>
      <c r="T429" s="145" t="str">
        <f>IF(SP_NORTE!V451="","*",SP_NORTE!V451)</f>
        <v>*</v>
      </c>
      <c r="U429" s="136" t="str">
        <f ca="1">_xlfn.XLOOKUP(G429&amp;$U$2,BS_CONTROLE[CHAVE],BS_CONTROLE[Quantidade_11],"-")</f>
        <v>-</v>
      </c>
      <c r="V429" s="136" t="str">
        <f ca="1">_xlfn.XLOOKUP(G429&amp;$V$2,BS_CONTROLE[CHAVE],BS_CONTROLE[Quantidade_11],"-")</f>
        <v>-</v>
      </c>
      <c r="W429" s="136" t="str">
        <f ca="1">_xlfn.XLOOKUP(G429&amp;$W$2,BS_CONTROLE[CHAVE],BS_CONTROLE[Quantidade_11],"-")</f>
        <v>-</v>
      </c>
    </row>
    <row r="430" spans="1:23" hidden="1">
      <c r="A430" s="146" t="str">
        <f>IF(SP_NORTE!X452="","*",SP_NORTE!X452)</f>
        <v>*</v>
      </c>
      <c r="B430" s="146" t="str">
        <f>IF(SP_NORTE!W452="","*",SP_NORTE!W452)</f>
        <v>*</v>
      </c>
      <c r="C430" s="146" t="str">
        <f>IF(SP_NORTE!Y452="","*",SP_NORTE!Y452)</f>
        <v>*</v>
      </c>
      <c r="D430" s="138" t="str">
        <f>IF(SP_NORTE!R452="","*",SP_NORTE!R452)</f>
        <v>-</v>
      </c>
      <c r="E430" s="138" t="str">
        <f>IF(SP_NORTE!S452="","*",SP_NORTE!S452)</f>
        <v>-</v>
      </c>
      <c r="F430" s="145" t="str">
        <f>IF(SP_NORTE!B452="","*",SP_NORTE!B452)</f>
        <v>*</v>
      </c>
      <c r="G430" s="145" t="str">
        <f>IF(SP_NORTE!D452="","*",SP_NORTE!D452)</f>
        <v>*</v>
      </c>
      <c r="H430" s="145" t="str">
        <f>IF(SP_NORTE!E452="","*",SP_NORTE!E452)</f>
        <v>*</v>
      </c>
      <c r="I430" s="145" t="str">
        <f>IF(SP_NORTE!G452="","*",SP_NORTE!G452)</f>
        <v>*</v>
      </c>
      <c r="J430" s="145" t="str">
        <f>IF(SP_NORTE!H452="","*",SP_NORTE!H452)</f>
        <v>*</v>
      </c>
      <c r="K430" s="138" t="str">
        <f>IF(SP_NORTE!L452="","*",SP_NORTE!L452)</f>
        <v>-</v>
      </c>
      <c r="L430" s="138" t="str">
        <f>IF(SP_NORTE!M452="","*",SP_NORTE!M452)</f>
        <v>-</v>
      </c>
      <c r="M430" s="139" t="str">
        <f>IF(SP_NORTE!I452="","*",SP_NORTE!I452)</f>
        <v>*</v>
      </c>
      <c r="N430" s="144" t="str">
        <f>IF(SP_NORTE!J452="","*",SP_NORTE!J452)</f>
        <v>*</v>
      </c>
      <c r="O430" s="144" t="str">
        <f>IF(SP_NORTE!K452="","*",SP_NORTE!K452)</f>
        <v>*</v>
      </c>
      <c r="P430" s="143" t="str">
        <f>IF(SP_NORTE!N452="","*",SP_NORTE!N452)</f>
        <v>*</v>
      </c>
      <c r="Q430" s="143" t="str">
        <f>IF(SP_NORTE!O452="","*",SP_NORTE!O452)</f>
        <v>*</v>
      </c>
      <c r="R430" s="145" t="str">
        <f>IF(SP_NORTE!P452="","*",CONCATENATE(SP_NORTE!P452," ",SP_NORTE!Q452))</f>
        <v>*</v>
      </c>
      <c r="S430" s="145" t="str">
        <f>IF(SP_NORTE!U452="","*",SP_NORTE!U452)</f>
        <v>*</v>
      </c>
      <c r="T430" s="145" t="str">
        <f>IF(SP_NORTE!V452="","*",SP_NORTE!V452)</f>
        <v>*</v>
      </c>
      <c r="U430" s="136" t="str">
        <f ca="1">_xlfn.XLOOKUP(G430&amp;$U$2,BS_CONTROLE[CHAVE],BS_CONTROLE[Quantidade_11],"-")</f>
        <v>-</v>
      </c>
      <c r="V430" s="136" t="str">
        <f ca="1">_xlfn.XLOOKUP(G430&amp;$V$2,BS_CONTROLE[CHAVE],BS_CONTROLE[Quantidade_11],"-")</f>
        <v>-</v>
      </c>
      <c r="W430" s="136" t="str">
        <f ca="1">_xlfn.XLOOKUP(G430&amp;$W$2,BS_CONTROLE[CHAVE],BS_CONTROLE[Quantidade_11],"-")</f>
        <v>-</v>
      </c>
    </row>
    <row r="431" spans="1:23" hidden="1">
      <c r="A431" s="146" t="str">
        <f>IF(SP_NORTE!X453="","*",SP_NORTE!X453)</f>
        <v>*</v>
      </c>
      <c r="B431" s="146" t="str">
        <f>IF(SP_NORTE!W453="","*",SP_NORTE!W453)</f>
        <v>*</v>
      </c>
      <c r="C431" s="146" t="str">
        <f>IF(SP_NORTE!Y453="","*",SP_NORTE!Y453)</f>
        <v>*</v>
      </c>
      <c r="D431" s="138" t="str">
        <f>IF(SP_NORTE!R453="","*",SP_NORTE!R453)</f>
        <v>-</v>
      </c>
      <c r="E431" s="138" t="str">
        <f>IF(SP_NORTE!S453="","*",SP_NORTE!S453)</f>
        <v>-</v>
      </c>
      <c r="F431" s="145" t="str">
        <f>IF(SP_NORTE!B453="","*",SP_NORTE!B453)</f>
        <v>*</v>
      </c>
      <c r="G431" s="145" t="str">
        <f>IF(SP_NORTE!D453="","*",SP_NORTE!D453)</f>
        <v>*</v>
      </c>
      <c r="H431" s="145" t="str">
        <f>IF(SP_NORTE!E453="","*",SP_NORTE!E453)</f>
        <v>*</v>
      </c>
      <c r="I431" s="145" t="str">
        <f>IF(SP_NORTE!G453="","*",SP_NORTE!G453)</f>
        <v>*</v>
      </c>
      <c r="J431" s="145" t="str">
        <f>IF(SP_NORTE!H453="","*",SP_NORTE!H453)</f>
        <v>*</v>
      </c>
      <c r="K431" s="138" t="str">
        <f>IF(SP_NORTE!L453="","*",SP_NORTE!L453)</f>
        <v>-</v>
      </c>
      <c r="L431" s="138" t="str">
        <f>IF(SP_NORTE!M453="","*",SP_NORTE!M453)</f>
        <v>-</v>
      </c>
      <c r="M431" s="139" t="str">
        <f>IF(SP_NORTE!I453="","*",SP_NORTE!I453)</f>
        <v>*</v>
      </c>
      <c r="N431" s="144" t="str">
        <f>IF(SP_NORTE!J453="","*",SP_NORTE!J453)</f>
        <v>*</v>
      </c>
      <c r="O431" s="144" t="str">
        <f>IF(SP_NORTE!K453="","*",SP_NORTE!K453)</f>
        <v>*</v>
      </c>
      <c r="P431" s="143" t="str">
        <f>IF(SP_NORTE!N453="","*",SP_NORTE!N453)</f>
        <v>*</v>
      </c>
      <c r="Q431" s="143" t="str">
        <f>IF(SP_NORTE!O453="","*",SP_NORTE!O453)</f>
        <v>*</v>
      </c>
      <c r="R431" s="145" t="str">
        <f>IF(SP_NORTE!P453="","*",CONCATENATE(SP_NORTE!P453," ",SP_NORTE!Q453))</f>
        <v>*</v>
      </c>
      <c r="S431" s="145" t="str">
        <f>IF(SP_NORTE!U453="","*",SP_NORTE!U453)</f>
        <v>*</v>
      </c>
      <c r="T431" s="145" t="str">
        <f>IF(SP_NORTE!V453="","*",SP_NORTE!V453)</f>
        <v>*</v>
      </c>
      <c r="U431" s="136" t="str">
        <f ca="1">_xlfn.XLOOKUP(G431&amp;$U$2,BS_CONTROLE[CHAVE],BS_CONTROLE[Quantidade_11],"-")</f>
        <v>-</v>
      </c>
      <c r="V431" s="136" t="str">
        <f ca="1">_xlfn.XLOOKUP(G431&amp;$V$2,BS_CONTROLE[CHAVE],BS_CONTROLE[Quantidade_11],"-")</f>
        <v>-</v>
      </c>
      <c r="W431" s="136" t="str">
        <f ca="1">_xlfn.XLOOKUP(G431&amp;$W$2,BS_CONTROLE[CHAVE],BS_CONTROLE[Quantidade_11],"-")</f>
        <v>-</v>
      </c>
    </row>
    <row r="432" spans="1:23" hidden="1">
      <c r="A432" s="146" t="str">
        <f>IF(SP_NORTE!X454="","*",SP_NORTE!X454)</f>
        <v>*</v>
      </c>
      <c r="B432" s="146" t="str">
        <f>IF(SP_NORTE!W454="","*",SP_NORTE!W454)</f>
        <v>*</v>
      </c>
      <c r="C432" s="146" t="str">
        <f>IF(SP_NORTE!Y454="","*",SP_NORTE!Y454)</f>
        <v>*</v>
      </c>
      <c r="D432" s="138" t="str">
        <f>IF(SP_NORTE!R454="","*",SP_NORTE!R454)</f>
        <v>-</v>
      </c>
      <c r="E432" s="138" t="str">
        <f>IF(SP_NORTE!S454="","*",SP_NORTE!S454)</f>
        <v>-</v>
      </c>
      <c r="F432" s="145" t="str">
        <f>IF(SP_NORTE!B454="","*",SP_NORTE!B454)</f>
        <v>*</v>
      </c>
      <c r="G432" s="145" t="str">
        <f>IF(SP_NORTE!D454="","*",SP_NORTE!D454)</f>
        <v>*</v>
      </c>
      <c r="H432" s="145" t="str">
        <f>IF(SP_NORTE!E454="","*",SP_NORTE!E454)</f>
        <v>*</v>
      </c>
      <c r="I432" s="145" t="str">
        <f>IF(SP_NORTE!G454="","*",SP_NORTE!G454)</f>
        <v>*</v>
      </c>
      <c r="J432" s="145" t="str">
        <f>IF(SP_NORTE!H454="","*",SP_NORTE!H454)</f>
        <v>*</v>
      </c>
      <c r="K432" s="138" t="str">
        <f>IF(SP_NORTE!L454="","*",SP_NORTE!L454)</f>
        <v>-</v>
      </c>
      <c r="L432" s="138" t="str">
        <f>IF(SP_NORTE!M454="","*",SP_NORTE!M454)</f>
        <v>-</v>
      </c>
      <c r="M432" s="139" t="str">
        <f>IF(SP_NORTE!I454="","*",SP_NORTE!I454)</f>
        <v>*</v>
      </c>
      <c r="N432" s="144" t="str">
        <f>IF(SP_NORTE!J454="","*",SP_NORTE!J454)</f>
        <v>*</v>
      </c>
      <c r="O432" s="144" t="str">
        <f>IF(SP_NORTE!K454="","*",SP_NORTE!K454)</f>
        <v>*</v>
      </c>
      <c r="P432" s="143" t="str">
        <f>IF(SP_NORTE!N454="","*",SP_NORTE!N454)</f>
        <v>*</v>
      </c>
      <c r="Q432" s="143" t="str">
        <f>IF(SP_NORTE!O454="","*",SP_NORTE!O454)</f>
        <v>*</v>
      </c>
      <c r="R432" s="145" t="str">
        <f>IF(SP_NORTE!P454="","*",CONCATENATE(SP_NORTE!P454," ",SP_NORTE!Q454))</f>
        <v>*</v>
      </c>
      <c r="S432" s="145" t="str">
        <f>IF(SP_NORTE!U454="","*",SP_NORTE!U454)</f>
        <v>*</v>
      </c>
      <c r="T432" s="145" t="str">
        <f>IF(SP_NORTE!V454="","*",SP_NORTE!V454)</f>
        <v>*</v>
      </c>
      <c r="U432" s="136" t="str">
        <f ca="1">_xlfn.XLOOKUP(G432&amp;$U$2,BS_CONTROLE[CHAVE],BS_CONTROLE[Quantidade_11],"-")</f>
        <v>-</v>
      </c>
      <c r="V432" s="136" t="str">
        <f ca="1">_xlfn.XLOOKUP(G432&amp;$V$2,BS_CONTROLE[CHAVE],BS_CONTROLE[Quantidade_11],"-")</f>
        <v>-</v>
      </c>
      <c r="W432" s="136" t="str">
        <f ca="1">_xlfn.XLOOKUP(G432&amp;$W$2,BS_CONTROLE[CHAVE],BS_CONTROLE[Quantidade_11],"-")</f>
        <v>-</v>
      </c>
    </row>
    <row r="433" spans="1:23" hidden="1">
      <c r="A433" s="146" t="str">
        <f>IF(SP_NORTE!X455="","*",SP_NORTE!X455)</f>
        <v>*</v>
      </c>
      <c r="B433" s="146" t="str">
        <f>IF(SP_NORTE!W455="","*",SP_NORTE!W455)</f>
        <v>*</v>
      </c>
      <c r="C433" s="146" t="str">
        <f>IF(SP_NORTE!Y455="","*",SP_NORTE!Y455)</f>
        <v>*</v>
      </c>
      <c r="D433" s="138" t="str">
        <f>IF(SP_NORTE!R455="","*",SP_NORTE!R455)</f>
        <v>-</v>
      </c>
      <c r="E433" s="138" t="str">
        <f>IF(SP_NORTE!S455="","*",SP_NORTE!S455)</f>
        <v>-</v>
      </c>
      <c r="F433" s="145" t="str">
        <f>IF(SP_NORTE!B455="","*",SP_NORTE!B455)</f>
        <v>*</v>
      </c>
      <c r="G433" s="145" t="str">
        <f>IF(SP_NORTE!D455="","*",SP_NORTE!D455)</f>
        <v>*</v>
      </c>
      <c r="H433" s="145" t="str">
        <f>IF(SP_NORTE!E455="","*",SP_NORTE!E455)</f>
        <v>*</v>
      </c>
      <c r="I433" s="145" t="str">
        <f>IF(SP_NORTE!G455="","*",SP_NORTE!G455)</f>
        <v>*</v>
      </c>
      <c r="J433" s="145" t="str">
        <f>IF(SP_NORTE!H455="","*",SP_NORTE!H455)</f>
        <v>*</v>
      </c>
      <c r="K433" s="138" t="str">
        <f>IF(SP_NORTE!L455="","*",SP_NORTE!L455)</f>
        <v>-</v>
      </c>
      <c r="L433" s="138" t="str">
        <f>IF(SP_NORTE!M455="","*",SP_NORTE!M455)</f>
        <v>-</v>
      </c>
      <c r="M433" s="139" t="str">
        <f>IF(SP_NORTE!I455="","*",SP_NORTE!I455)</f>
        <v>*</v>
      </c>
      <c r="N433" s="144" t="str">
        <f>IF(SP_NORTE!J455="","*",SP_NORTE!J455)</f>
        <v>*</v>
      </c>
      <c r="O433" s="144" t="str">
        <f>IF(SP_NORTE!K455="","*",SP_NORTE!K455)</f>
        <v>*</v>
      </c>
      <c r="P433" s="143" t="str">
        <f>IF(SP_NORTE!N455="","*",SP_NORTE!N455)</f>
        <v>*</v>
      </c>
      <c r="Q433" s="143" t="str">
        <f>IF(SP_NORTE!O455="","*",SP_NORTE!O455)</f>
        <v>*</v>
      </c>
      <c r="R433" s="145" t="str">
        <f>IF(SP_NORTE!P455="","*",CONCATENATE(SP_NORTE!P455," ",SP_NORTE!Q455))</f>
        <v>*</v>
      </c>
      <c r="S433" s="145" t="str">
        <f>IF(SP_NORTE!U455="","*",SP_NORTE!U455)</f>
        <v>*</v>
      </c>
      <c r="T433" s="145" t="str">
        <f>IF(SP_NORTE!V455="","*",SP_NORTE!V455)</f>
        <v>*</v>
      </c>
      <c r="U433" s="136" t="str">
        <f ca="1">_xlfn.XLOOKUP(G433&amp;$U$2,BS_CONTROLE[CHAVE],BS_CONTROLE[Quantidade_11],"-")</f>
        <v>-</v>
      </c>
      <c r="V433" s="136" t="str">
        <f ca="1">_xlfn.XLOOKUP(G433&amp;$V$2,BS_CONTROLE[CHAVE],BS_CONTROLE[Quantidade_11],"-")</f>
        <v>-</v>
      </c>
      <c r="W433" s="136" t="str">
        <f ca="1">_xlfn.XLOOKUP(G433&amp;$W$2,BS_CONTROLE[CHAVE],BS_CONTROLE[Quantidade_11],"-")</f>
        <v>-</v>
      </c>
    </row>
    <row r="434" spans="1:23" hidden="1">
      <c r="A434" s="146" t="str">
        <f>IF(SP_NORTE!X456="","*",SP_NORTE!X456)</f>
        <v>*</v>
      </c>
      <c r="B434" s="146" t="str">
        <f>IF(SP_NORTE!W456="","*",SP_NORTE!W456)</f>
        <v>*</v>
      </c>
      <c r="C434" s="146" t="str">
        <f>IF(SP_NORTE!Y456="","*",SP_NORTE!Y456)</f>
        <v>*</v>
      </c>
      <c r="D434" s="138" t="str">
        <f>IF(SP_NORTE!R456="","*",SP_NORTE!R456)</f>
        <v>-</v>
      </c>
      <c r="E434" s="138" t="str">
        <f>IF(SP_NORTE!S456="","*",SP_NORTE!S456)</f>
        <v>-</v>
      </c>
      <c r="F434" s="145" t="str">
        <f>IF(SP_NORTE!B456="","*",SP_NORTE!B456)</f>
        <v>*</v>
      </c>
      <c r="G434" s="145" t="str">
        <f>IF(SP_NORTE!D456="","*",SP_NORTE!D456)</f>
        <v>*</v>
      </c>
      <c r="H434" s="145" t="str">
        <f>IF(SP_NORTE!E456="","*",SP_NORTE!E456)</f>
        <v>*</v>
      </c>
      <c r="I434" s="145" t="str">
        <f>IF(SP_NORTE!G456="","*",SP_NORTE!G456)</f>
        <v>*</v>
      </c>
      <c r="J434" s="145" t="str">
        <f>IF(SP_NORTE!H456="","*",SP_NORTE!H456)</f>
        <v>*</v>
      </c>
      <c r="K434" s="138" t="str">
        <f>IF(SP_NORTE!L456="","*",SP_NORTE!L456)</f>
        <v>-</v>
      </c>
      <c r="L434" s="138" t="str">
        <f>IF(SP_NORTE!M456="","*",SP_NORTE!M456)</f>
        <v>-</v>
      </c>
      <c r="M434" s="139" t="str">
        <f>IF(SP_NORTE!I456="","*",SP_NORTE!I456)</f>
        <v>*</v>
      </c>
      <c r="N434" s="144" t="str">
        <f>IF(SP_NORTE!J456="","*",SP_NORTE!J456)</f>
        <v>*</v>
      </c>
      <c r="O434" s="144" t="str">
        <f>IF(SP_NORTE!K456="","*",SP_NORTE!K456)</f>
        <v>*</v>
      </c>
      <c r="P434" s="143" t="str">
        <f>IF(SP_NORTE!N456="","*",SP_NORTE!N456)</f>
        <v>*</v>
      </c>
      <c r="Q434" s="143" t="str">
        <f>IF(SP_NORTE!O456="","*",SP_NORTE!O456)</f>
        <v>*</v>
      </c>
      <c r="R434" s="145" t="str">
        <f>IF(SP_NORTE!P456="","*",CONCATENATE(SP_NORTE!P456," ",SP_NORTE!Q456))</f>
        <v>*</v>
      </c>
      <c r="S434" s="145" t="str">
        <f>IF(SP_NORTE!U456="","*",SP_NORTE!U456)</f>
        <v>*</v>
      </c>
      <c r="T434" s="145" t="str">
        <f>IF(SP_NORTE!V456="","*",SP_NORTE!V456)</f>
        <v>*</v>
      </c>
      <c r="U434" s="136" t="str">
        <f ca="1">_xlfn.XLOOKUP(G434&amp;$U$2,BS_CONTROLE[CHAVE],BS_CONTROLE[Quantidade_11],"-")</f>
        <v>-</v>
      </c>
      <c r="V434" s="136" t="str">
        <f ca="1">_xlfn.XLOOKUP(G434&amp;$V$2,BS_CONTROLE[CHAVE],BS_CONTROLE[Quantidade_11],"-")</f>
        <v>-</v>
      </c>
      <c r="W434" s="136" t="str">
        <f ca="1">_xlfn.XLOOKUP(G434&amp;$W$2,BS_CONTROLE[CHAVE],BS_CONTROLE[Quantidade_11],"-")</f>
        <v>-</v>
      </c>
    </row>
    <row r="435" spans="1:23" hidden="1">
      <c r="A435" s="146" t="str">
        <f>IF(SP_NORTE!X457="","*",SP_NORTE!X457)</f>
        <v>*</v>
      </c>
      <c r="B435" s="146" t="str">
        <f>IF(SP_NORTE!W457="","*",SP_NORTE!W457)</f>
        <v>*</v>
      </c>
      <c r="C435" s="146" t="str">
        <f>IF(SP_NORTE!Y457="","*",SP_NORTE!Y457)</f>
        <v>*</v>
      </c>
      <c r="D435" s="138" t="str">
        <f>IF(SP_NORTE!R457="","*",SP_NORTE!R457)</f>
        <v>-</v>
      </c>
      <c r="E435" s="138" t="str">
        <f>IF(SP_NORTE!S457="","*",SP_NORTE!S457)</f>
        <v>-</v>
      </c>
      <c r="F435" s="145" t="str">
        <f>IF(SP_NORTE!B457="","*",SP_NORTE!B457)</f>
        <v>*</v>
      </c>
      <c r="G435" s="145" t="str">
        <f>IF(SP_NORTE!D457="","*",SP_NORTE!D457)</f>
        <v>*</v>
      </c>
      <c r="H435" s="145" t="str">
        <f>IF(SP_NORTE!E457="","*",SP_NORTE!E457)</f>
        <v>*</v>
      </c>
      <c r="I435" s="145" t="str">
        <f>IF(SP_NORTE!G457="","*",SP_NORTE!G457)</f>
        <v>*</v>
      </c>
      <c r="J435" s="145" t="str">
        <f>IF(SP_NORTE!H457="","*",SP_NORTE!H457)</f>
        <v>*</v>
      </c>
      <c r="K435" s="138" t="str">
        <f>IF(SP_NORTE!L457="","*",SP_NORTE!L457)</f>
        <v>-</v>
      </c>
      <c r="L435" s="138" t="str">
        <f>IF(SP_NORTE!M457="","*",SP_NORTE!M457)</f>
        <v>-</v>
      </c>
      <c r="M435" s="139" t="str">
        <f>IF(SP_NORTE!I457="","*",SP_NORTE!I457)</f>
        <v>*</v>
      </c>
      <c r="N435" s="144" t="str">
        <f>IF(SP_NORTE!J457="","*",SP_NORTE!J457)</f>
        <v>*</v>
      </c>
      <c r="O435" s="144" t="str">
        <f>IF(SP_NORTE!K457="","*",SP_NORTE!K457)</f>
        <v>*</v>
      </c>
      <c r="P435" s="143" t="str">
        <f>IF(SP_NORTE!N457="","*",SP_NORTE!N457)</f>
        <v>*</v>
      </c>
      <c r="Q435" s="143" t="str">
        <f>IF(SP_NORTE!O457="","*",SP_NORTE!O457)</f>
        <v>*</v>
      </c>
      <c r="R435" s="145" t="str">
        <f>IF(SP_NORTE!P457="","*",CONCATENATE(SP_NORTE!P457," ",SP_NORTE!Q457))</f>
        <v>*</v>
      </c>
      <c r="S435" s="145" t="str">
        <f>IF(SP_NORTE!U457="","*",SP_NORTE!U457)</f>
        <v>*</v>
      </c>
      <c r="T435" s="145" t="str">
        <f>IF(SP_NORTE!V457="","*",SP_NORTE!V457)</f>
        <v>*</v>
      </c>
      <c r="U435" s="136" t="str">
        <f ca="1">_xlfn.XLOOKUP(G435&amp;$U$2,BS_CONTROLE[CHAVE],BS_CONTROLE[Quantidade_11],"-")</f>
        <v>-</v>
      </c>
      <c r="V435" s="136" t="str">
        <f ca="1">_xlfn.XLOOKUP(G435&amp;$V$2,BS_CONTROLE[CHAVE],BS_CONTROLE[Quantidade_11],"-")</f>
        <v>-</v>
      </c>
      <c r="W435" s="136" t="str">
        <f ca="1">_xlfn.XLOOKUP(G435&amp;$W$2,BS_CONTROLE[CHAVE],BS_CONTROLE[Quantidade_11],"-")</f>
        <v>-</v>
      </c>
    </row>
    <row r="436" spans="1:23" hidden="1">
      <c r="A436" s="146" t="str">
        <f>IF(SP_NORTE!X458="","*",SP_NORTE!X458)</f>
        <v>*</v>
      </c>
      <c r="B436" s="146" t="str">
        <f>IF(SP_NORTE!W458="","*",SP_NORTE!W458)</f>
        <v>*</v>
      </c>
      <c r="C436" s="146" t="str">
        <f>IF(SP_NORTE!Y458="","*",SP_NORTE!Y458)</f>
        <v>*</v>
      </c>
      <c r="D436" s="138" t="str">
        <f>IF(SP_NORTE!R458="","*",SP_NORTE!R458)</f>
        <v>-</v>
      </c>
      <c r="E436" s="138" t="str">
        <f>IF(SP_NORTE!S458="","*",SP_NORTE!S458)</f>
        <v>-</v>
      </c>
      <c r="F436" s="145" t="str">
        <f>IF(SP_NORTE!B458="","*",SP_NORTE!B458)</f>
        <v>*</v>
      </c>
      <c r="G436" s="145" t="str">
        <f>IF(SP_NORTE!D458="","*",SP_NORTE!D458)</f>
        <v>*</v>
      </c>
      <c r="H436" s="145" t="str">
        <f>IF(SP_NORTE!E458="","*",SP_NORTE!E458)</f>
        <v>*</v>
      </c>
      <c r="I436" s="145" t="str">
        <f>IF(SP_NORTE!G458="","*",SP_NORTE!G458)</f>
        <v>*</v>
      </c>
      <c r="J436" s="145" t="str">
        <f>IF(SP_NORTE!H458="","*",SP_NORTE!H458)</f>
        <v>*</v>
      </c>
      <c r="K436" s="138" t="str">
        <f>IF(SP_NORTE!L458="","*",SP_NORTE!L458)</f>
        <v>-</v>
      </c>
      <c r="L436" s="138" t="str">
        <f>IF(SP_NORTE!M458="","*",SP_NORTE!M458)</f>
        <v>-</v>
      </c>
      <c r="M436" s="139" t="str">
        <f>IF(SP_NORTE!I458="","*",SP_NORTE!I458)</f>
        <v>*</v>
      </c>
      <c r="N436" s="144" t="str">
        <f>IF(SP_NORTE!J458="","*",SP_NORTE!J458)</f>
        <v>*</v>
      </c>
      <c r="O436" s="144" t="str">
        <f>IF(SP_NORTE!K458="","*",SP_NORTE!K458)</f>
        <v>*</v>
      </c>
      <c r="P436" s="143" t="str">
        <f>IF(SP_NORTE!N458="","*",SP_NORTE!N458)</f>
        <v>*</v>
      </c>
      <c r="Q436" s="143" t="str">
        <f>IF(SP_NORTE!O458="","*",SP_NORTE!O458)</f>
        <v>*</v>
      </c>
      <c r="R436" s="145" t="str">
        <f>IF(SP_NORTE!P458="","*",CONCATENATE(SP_NORTE!P458," ",SP_NORTE!Q458))</f>
        <v>*</v>
      </c>
      <c r="S436" s="145" t="str">
        <f>IF(SP_NORTE!U458="","*",SP_NORTE!U458)</f>
        <v>*</v>
      </c>
      <c r="T436" s="145" t="str">
        <f>IF(SP_NORTE!V458="","*",SP_NORTE!V458)</f>
        <v>*</v>
      </c>
      <c r="U436" s="136" t="str">
        <f ca="1">_xlfn.XLOOKUP(G436&amp;$U$2,BS_CONTROLE[CHAVE],BS_CONTROLE[Quantidade_11],"-")</f>
        <v>-</v>
      </c>
      <c r="V436" s="136" t="str">
        <f ca="1">_xlfn.XLOOKUP(G436&amp;$V$2,BS_CONTROLE[CHAVE],BS_CONTROLE[Quantidade_11],"-")</f>
        <v>-</v>
      </c>
      <c r="W436" s="136" t="str">
        <f ca="1">_xlfn.XLOOKUP(G436&amp;$W$2,BS_CONTROLE[CHAVE],BS_CONTROLE[Quantidade_11],"-")</f>
        <v>-</v>
      </c>
    </row>
    <row r="437" spans="1:23" hidden="1">
      <c r="A437" s="146" t="str">
        <f>IF(SP_NORTE!X459="","*",SP_NORTE!X459)</f>
        <v>*</v>
      </c>
      <c r="B437" s="146" t="str">
        <f>IF(SP_NORTE!W459="","*",SP_NORTE!W459)</f>
        <v>*</v>
      </c>
      <c r="C437" s="146" t="str">
        <f>IF(SP_NORTE!Y459="","*",SP_NORTE!Y459)</f>
        <v>*</v>
      </c>
      <c r="D437" s="138" t="str">
        <f>IF(SP_NORTE!R459="","*",SP_NORTE!R459)</f>
        <v>-</v>
      </c>
      <c r="E437" s="138" t="str">
        <f>IF(SP_NORTE!S459="","*",SP_NORTE!S459)</f>
        <v>-</v>
      </c>
      <c r="F437" s="145" t="str">
        <f>IF(SP_NORTE!B459="","*",SP_NORTE!B459)</f>
        <v>*</v>
      </c>
      <c r="G437" s="145" t="str">
        <f>IF(SP_NORTE!D459="","*",SP_NORTE!D459)</f>
        <v>*</v>
      </c>
      <c r="H437" s="145" t="str">
        <f>IF(SP_NORTE!E459="","*",SP_NORTE!E459)</f>
        <v>*</v>
      </c>
      <c r="I437" s="145" t="str">
        <f>IF(SP_NORTE!G459="","*",SP_NORTE!G459)</f>
        <v>*</v>
      </c>
      <c r="J437" s="145" t="str">
        <f>IF(SP_NORTE!H459="","*",SP_NORTE!H459)</f>
        <v>*</v>
      </c>
      <c r="K437" s="138" t="str">
        <f>IF(SP_NORTE!L459="","*",SP_NORTE!L459)</f>
        <v>-</v>
      </c>
      <c r="L437" s="138" t="str">
        <f>IF(SP_NORTE!M459="","*",SP_NORTE!M459)</f>
        <v>-</v>
      </c>
      <c r="M437" s="139" t="str">
        <f>IF(SP_NORTE!I459="","*",SP_NORTE!I459)</f>
        <v>*</v>
      </c>
      <c r="N437" s="144" t="str">
        <f>IF(SP_NORTE!J459="","*",SP_NORTE!J459)</f>
        <v>*</v>
      </c>
      <c r="O437" s="144" t="str">
        <f>IF(SP_NORTE!K459="","*",SP_NORTE!K459)</f>
        <v>*</v>
      </c>
      <c r="P437" s="143" t="str">
        <f>IF(SP_NORTE!N459="","*",SP_NORTE!N459)</f>
        <v>*</v>
      </c>
      <c r="Q437" s="143" t="str">
        <f>IF(SP_NORTE!O459="","*",SP_NORTE!O459)</f>
        <v>*</v>
      </c>
      <c r="R437" s="145" t="str">
        <f>IF(SP_NORTE!P459="","*",CONCATENATE(SP_NORTE!P459," ",SP_NORTE!Q459))</f>
        <v>*</v>
      </c>
      <c r="S437" s="145" t="str">
        <f>IF(SP_NORTE!U459="","*",SP_NORTE!U459)</f>
        <v>*</v>
      </c>
      <c r="T437" s="145" t="str">
        <f>IF(SP_NORTE!V459="","*",SP_NORTE!V459)</f>
        <v>*</v>
      </c>
      <c r="U437" s="136" t="str">
        <f ca="1">_xlfn.XLOOKUP(G437&amp;$U$2,BS_CONTROLE[CHAVE],BS_CONTROLE[Quantidade_11],"-")</f>
        <v>-</v>
      </c>
      <c r="V437" s="136" t="str">
        <f ca="1">_xlfn.XLOOKUP(G437&amp;$V$2,BS_CONTROLE[CHAVE],BS_CONTROLE[Quantidade_11],"-")</f>
        <v>-</v>
      </c>
      <c r="W437" s="136" t="str">
        <f ca="1">_xlfn.XLOOKUP(G437&amp;$W$2,BS_CONTROLE[CHAVE],BS_CONTROLE[Quantidade_11],"-")</f>
        <v>-</v>
      </c>
    </row>
    <row r="438" spans="1:23" hidden="1">
      <c r="A438" s="146" t="str">
        <f>IF(SP_NORTE!X460="","*",SP_NORTE!X460)</f>
        <v>*</v>
      </c>
      <c r="B438" s="146" t="str">
        <f>IF(SP_NORTE!W460="","*",SP_NORTE!W460)</f>
        <v>*</v>
      </c>
      <c r="C438" s="146" t="str">
        <f>IF(SP_NORTE!Y460="","*",SP_NORTE!Y460)</f>
        <v>*</v>
      </c>
      <c r="D438" s="138" t="str">
        <f>IF(SP_NORTE!R460="","*",SP_NORTE!R460)</f>
        <v>-</v>
      </c>
      <c r="E438" s="138" t="str">
        <f>IF(SP_NORTE!S460="","*",SP_NORTE!S460)</f>
        <v>-</v>
      </c>
      <c r="F438" s="145" t="str">
        <f>IF(SP_NORTE!B460="","*",SP_NORTE!B460)</f>
        <v>*</v>
      </c>
      <c r="G438" s="145" t="str">
        <f>IF(SP_NORTE!D460="","*",SP_NORTE!D460)</f>
        <v>*</v>
      </c>
      <c r="H438" s="145" t="str">
        <f>IF(SP_NORTE!E460="","*",SP_NORTE!E460)</f>
        <v>*</v>
      </c>
      <c r="I438" s="145" t="str">
        <f>IF(SP_NORTE!G460="","*",SP_NORTE!G460)</f>
        <v>*</v>
      </c>
      <c r="J438" s="145" t="str">
        <f>IF(SP_NORTE!H460="","*",SP_NORTE!H460)</f>
        <v>*</v>
      </c>
      <c r="K438" s="138" t="str">
        <f>IF(SP_NORTE!L460="","*",SP_NORTE!L460)</f>
        <v>-</v>
      </c>
      <c r="L438" s="138" t="str">
        <f>IF(SP_NORTE!M460="","*",SP_NORTE!M460)</f>
        <v>-</v>
      </c>
      <c r="M438" s="139" t="str">
        <f>IF(SP_NORTE!I460="","*",SP_NORTE!I460)</f>
        <v>*</v>
      </c>
      <c r="N438" s="144" t="str">
        <f>IF(SP_NORTE!J460="","*",SP_NORTE!J460)</f>
        <v>*</v>
      </c>
      <c r="O438" s="144" t="str">
        <f>IF(SP_NORTE!K460="","*",SP_NORTE!K460)</f>
        <v>*</v>
      </c>
      <c r="P438" s="143" t="str">
        <f>IF(SP_NORTE!N460="","*",SP_NORTE!N460)</f>
        <v>*</v>
      </c>
      <c r="Q438" s="143" t="str">
        <f>IF(SP_NORTE!O460="","*",SP_NORTE!O460)</f>
        <v>*</v>
      </c>
      <c r="R438" s="145" t="str">
        <f>IF(SP_NORTE!P460="","*",CONCATENATE(SP_NORTE!P460," ",SP_NORTE!Q460))</f>
        <v>*</v>
      </c>
      <c r="S438" s="145" t="str">
        <f>IF(SP_NORTE!U460="","*",SP_NORTE!U460)</f>
        <v>*</v>
      </c>
      <c r="T438" s="145" t="str">
        <f>IF(SP_NORTE!V460="","*",SP_NORTE!V460)</f>
        <v>*</v>
      </c>
      <c r="U438" s="136" t="str">
        <f ca="1">_xlfn.XLOOKUP(G438&amp;$U$2,BS_CONTROLE[CHAVE],BS_CONTROLE[Quantidade_11],"-")</f>
        <v>-</v>
      </c>
      <c r="V438" s="136" t="str">
        <f ca="1">_xlfn.XLOOKUP(G438&amp;$V$2,BS_CONTROLE[CHAVE],BS_CONTROLE[Quantidade_11],"-")</f>
        <v>-</v>
      </c>
      <c r="W438" s="136" t="str">
        <f ca="1">_xlfn.XLOOKUP(G438&amp;$W$2,BS_CONTROLE[CHAVE],BS_CONTROLE[Quantidade_11],"-")</f>
        <v>-</v>
      </c>
    </row>
    <row r="439" spans="1:23" hidden="1">
      <c r="A439" s="146" t="str">
        <f>IF(SP_NORTE!X461="","*",SP_NORTE!X461)</f>
        <v>*</v>
      </c>
      <c r="B439" s="146" t="str">
        <f>IF(SP_NORTE!W461="","*",SP_NORTE!W461)</f>
        <v>*</v>
      </c>
      <c r="C439" s="146" t="str">
        <f>IF(SP_NORTE!Y461="","*",SP_NORTE!Y461)</f>
        <v>*</v>
      </c>
      <c r="D439" s="138" t="str">
        <f>IF(SP_NORTE!R461="","*",SP_NORTE!R461)</f>
        <v>-</v>
      </c>
      <c r="E439" s="138" t="str">
        <f>IF(SP_NORTE!S461="","*",SP_NORTE!S461)</f>
        <v>-</v>
      </c>
      <c r="F439" s="145" t="str">
        <f>IF(SP_NORTE!B461="","*",SP_NORTE!B461)</f>
        <v>*</v>
      </c>
      <c r="G439" s="145" t="str">
        <f>IF(SP_NORTE!D461="","*",SP_NORTE!D461)</f>
        <v>*</v>
      </c>
      <c r="H439" s="145" t="str">
        <f>IF(SP_NORTE!E461="","*",SP_NORTE!E461)</f>
        <v>*</v>
      </c>
      <c r="I439" s="145" t="str">
        <f>IF(SP_NORTE!G461="","*",SP_NORTE!G461)</f>
        <v>*</v>
      </c>
      <c r="J439" s="145" t="str">
        <f>IF(SP_NORTE!H461="","*",SP_NORTE!H461)</f>
        <v>*</v>
      </c>
      <c r="K439" s="138" t="str">
        <f>IF(SP_NORTE!L461="","*",SP_NORTE!L461)</f>
        <v>-</v>
      </c>
      <c r="L439" s="138" t="str">
        <f>IF(SP_NORTE!M461="","*",SP_NORTE!M461)</f>
        <v>-</v>
      </c>
      <c r="M439" s="139" t="str">
        <f>IF(SP_NORTE!I461="","*",SP_NORTE!I461)</f>
        <v>*</v>
      </c>
      <c r="N439" s="144" t="str">
        <f>IF(SP_NORTE!J461="","*",SP_NORTE!J461)</f>
        <v>*</v>
      </c>
      <c r="O439" s="144" t="str">
        <f>IF(SP_NORTE!K461="","*",SP_NORTE!K461)</f>
        <v>*</v>
      </c>
      <c r="P439" s="143" t="str">
        <f>IF(SP_NORTE!N461="","*",SP_NORTE!N461)</f>
        <v>*</v>
      </c>
      <c r="Q439" s="143" t="str">
        <f>IF(SP_NORTE!O461="","*",SP_NORTE!O461)</f>
        <v>*</v>
      </c>
      <c r="R439" s="145" t="str">
        <f>IF(SP_NORTE!P461="","*",CONCATENATE(SP_NORTE!P461," ",SP_NORTE!Q461))</f>
        <v>*</v>
      </c>
      <c r="S439" s="145" t="str">
        <f>IF(SP_NORTE!U461="","*",SP_NORTE!U461)</f>
        <v>*</v>
      </c>
      <c r="T439" s="145" t="str">
        <f>IF(SP_NORTE!V461="","*",SP_NORTE!V461)</f>
        <v>*</v>
      </c>
      <c r="U439" s="136" t="str">
        <f ca="1">_xlfn.XLOOKUP(G439&amp;$U$2,BS_CONTROLE[CHAVE],BS_CONTROLE[Quantidade_11],"-")</f>
        <v>-</v>
      </c>
      <c r="V439" s="136" t="str">
        <f ca="1">_xlfn.XLOOKUP(G439&amp;$V$2,BS_CONTROLE[CHAVE],BS_CONTROLE[Quantidade_11],"-")</f>
        <v>-</v>
      </c>
      <c r="W439" s="136" t="str">
        <f ca="1">_xlfn.XLOOKUP(G439&amp;$W$2,BS_CONTROLE[CHAVE],BS_CONTROLE[Quantidade_11],"-")</f>
        <v>-</v>
      </c>
    </row>
    <row r="440" spans="1:23" hidden="1">
      <c r="A440" s="146" t="str">
        <f>IF(SP_NORTE!X462="","*",SP_NORTE!X462)</f>
        <v>*</v>
      </c>
      <c r="B440" s="146" t="str">
        <f>IF(SP_NORTE!W462="","*",SP_NORTE!W462)</f>
        <v>*</v>
      </c>
      <c r="C440" s="146" t="str">
        <f>IF(SP_NORTE!Y462="","*",SP_NORTE!Y462)</f>
        <v>*</v>
      </c>
      <c r="D440" s="138" t="str">
        <f>IF(SP_NORTE!R462="","*",SP_NORTE!R462)</f>
        <v>-</v>
      </c>
      <c r="E440" s="138" t="str">
        <f>IF(SP_NORTE!S462="","*",SP_NORTE!S462)</f>
        <v>-</v>
      </c>
      <c r="F440" s="145" t="str">
        <f>IF(SP_NORTE!B462="","*",SP_NORTE!B462)</f>
        <v>*</v>
      </c>
      <c r="G440" s="145" t="str">
        <f>IF(SP_NORTE!D462="","*",SP_NORTE!D462)</f>
        <v>*</v>
      </c>
      <c r="H440" s="145" t="str">
        <f>IF(SP_NORTE!E462="","*",SP_NORTE!E462)</f>
        <v>*</v>
      </c>
      <c r="I440" s="145" t="str">
        <f>IF(SP_NORTE!G462="","*",SP_NORTE!G462)</f>
        <v>*</v>
      </c>
      <c r="J440" s="145" t="str">
        <f>IF(SP_NORTE!H462="","*",SP_NORTE!H462)</f>
        <v>*</v>
      </c>
      <c r="K440" s="138" t="str">
        <f>IF(SP_NORTE!L462="","*",SP_NORTE!L462)</f>
        <v>-</v>
      </c>
      <c r="L440" s="138" t="str">
        <f>IF(SP_NORTE!M462="","*",SP_NORTE!M462)</f>
        <v>-</v>
      </c>
      <c r="M440" s="139" t="str">
        <f>IF(SP_NORTE!I462="","*",SP_NORTE!I462)</f>
        <v>*</v>
      </c>
      <c r="N440" s="144" t="str">
        <f>IF(SP_NORTE!J462="","*",SP_NORTE!J462)</f>
        <v>*</v>
      </c>
      <c r="O440" s="144" t="str">
        <f>IF(SP_NORTE!K462="","*",SP_NORTE!K462)</f>
        <v>*</v>
      </c>
      <c r="P440" s="143" t="str">
        <f>IF(SP_NORTE!N462="","*",SP_NORTE!N462)</f>
        <v>*</v>
      </c>
      <c r="Q440" s="143" t="str">
        <f>IF(SP_NORTE!O462="","*",SP_NORTE!O462)</f>
        <v>*</v>
      </c>
      <c r="R440" s="145" t="str">
        <f>IF(SP_NORTE!P462="","*",CONCATENATE(SP_NORTE!P462," ",SP_NORTE!Q462))</f>
        <v>*</v>
      </c>
      <c r="S440" s="145" t="str">
        <f>IF(SP_NORTE!U462="","*",SP_NORTE!U462)</f>
        <v>*</v>
      </c>
      <c r="T440" s="145" t="str">
        <f>IF(SP_NORTE!V462="","*",SP_NORTE!V462)</f>
        <v>*</v>
      </c>
      <c r="U440" s="136" t="str">
        <f ca="1">_xlfn.XLOOKUP(G440&amp;$U$2,BS_CONTROLE[CHAVE],BS_CONTROLE[Quantidade_11],"-")</f>
        <v>-</v>
      </c>
      <c r="V440" s="136" t="str">
        <f ca="1">_xlfn.XLOOKUP(G440&amp;$V$2,BS_CONTROLE[CHAVE],BS_CONTROLE[Quantidade_11],"-")</f>
        <v>-</v>
      </c>
      <c r="W440" s="136" t="str">
        <f ca="1">_xlfn.XLOOKUP(G440&amp;$W$2,BS_CONTROLE[CHAVE],BS_CONTROLE[Quantidade_11],"-")</f>
        <v>-</v>
      </c>
    </row>
    <row r="441" spans="1:23" hidden="1">
      <c r="A441" s="146" t="str">
        <f>IF(SP_NORTE!X463="","*",SP_NORTE!X463)</f>
        <v>*</v>
      </c>
      <c r="B441" s="146" t="str">
        <f>IF(SP_NORTE!W463="","*",SP_NORTE!W463)</f>
        <v>*</v>
      </c>
      <c r="C441" s="146" t="str">
        <f>IF(SP_NORTE!Y463="","*",SP_NORTE!Y463)</f>
        <v>*</v>
      </c>
      <c r="D441" s="138" t="str">
        <f>IF(SP_NORTE!R463="","*",SP_NORTE!R463)</f>
        <v>-</v>
      </c>
      <c r="E441" s="138" t="str">
        <f>IF(SP_NORTE!S463="","*",SP_NORTE!S463)</f>
        <v>-</v>
      </c>
      <c r="F441" s="145" t="str">
        <f>IF(SP_NORTE!B463="","*",SP_NORTE!B463)</f>
        <v>*</v>
      </c>
      <c r="G441" s="145" t="str">
        <f>IF(SP_NORTE!D463="","*",SP_NORTE!D463)</f>
        <v>*</v>
      </c>
      <c r="H441" s="145" t="str">
        <f>IF(SP_NORTE!E463="","*",SP_NORTE!E463)</f>
        <v>*</v>
      </c>
      <c r="I441" s="145" t="str">
        <f>IF(SP_NORTE!G463="","*",SP_NORTE!G463)</f>
        <v>*</v>
      </c>
      <c r="J441" s="145" t="str">
        <f>IF(SP_NORTE!H463="","*",SP_NORTE!H463)</f>
        <v>*</v>
      </c>
      <c r="K441" s="138" t="str">
        <f>IF(SP_NORTE!L463="","*",SP_NORTE!L463)</f>
        <v>-</v>
      </c>
      <c r="L441" s="138" t="str">
        <f>IF(SP_NORTE!M463="","*",SP_NORTE!M463)</f>
        <v>-</v>
      </c>
      <c r="M441" s="139" t="str">
        <f>IF(SP_NORTE!I463="","*",SP_NORTE!I463)</f>
        <v>*</v>
      </c>
      <c r="N441" s="144" t="str">
        <f>IF(SP_NORTE!J463="","*",SP_NORTE!J463)</f>
        <v>*</v>
      </c>
      <c r="O441" s="144" t="str">
        <f>IF(SP_NORTE!K463="","*",SP_NORTE!K463)</f>
        <v>*</v>
      </c>
      <c r="P441" s="143" t="str">
        <f>IF(SP_NORTE!N463="","*",SP_NORTE!N463)</f>
        <v>*</v>
      </c>
      <c r="Q441" s="143" t="str">
        <f>IF(SP_NORTE!O463="","*",SP_NORTE!O463)</f>
        <v>*</v>
      </c>
      <c r="R441" s="145" t="str">
        <f>IF(SP_NORTE!P463="","*",CONCATENATE(SP_NORTE!P463," ",SP_NORTE!Q463))</f>
        <v>*</v>
      </c>
      <c r="S441" s="145" t="str">
        <f>IF(SP_NORTE!U463="","*",SP_NORTE!U463)</f>
        <v>*</v>
      </c>
      <c r="T441" s="145" t="str">
        <f>IF(SP_NORTE!V463="","*",SP_NORTE!V463)</f>
        <v>*</v>
      </c>
      <c r="U441" s="136" t="str">
        <f ca="1">_xlfn.XLOOKUP(G441&amp;$U$2,BS_CONTROLE[CHAVE],BS_CONTROLE[Quantidade_11],"-")</f>
        <v>-</v>
      </c>
      <c r="V441" s="136" t="str">
        <f ca="1">_xlfn.XLOOKUP(G441&amp;$V$2,BS_CONTROLE[CHAVE],BS_CONTROLE[Quantidade_11],"-")</f>
        <v>-</v>
      </c>
      <c r="W441" s="136" t="str">
        <f ca="1">_xlfn.XLOOKUP(G441&amp;$W$2,BS_CONTROLE[CHAVE],BS_CONTROLE[Quantidade_11],"-")</f>
        <v>-</v>
      </c>
    </row>
    <row r="442" spans="1:23" hidden="1">
      <c r="A442" s="146" t="str">
        <f>IF(SP_NORTE!X464="","*",SP_NORTE!X464)</f>
        <v>*</v>
      </c>
      <c r="B442" s="146" t="str">
        <f>IF(SP_NORTE!W464="","*",SP_NORTE!W464)</f>
        <v>*</v>
      </c>
      <c r="C442" s="146" t="str">
        <f>IF(SP_NORTE!Y464="","*",SP_NORTE!Y464)</f>
        <v>*</v>
      </c>
      <c r="D442" s="138" t="str">
        <f>IF(SP_NORTE!R464="","*",SP_NORTE!R464)</f>
        <v>-</v>
      </c>
      <c r="E442" s="138" t="str">
        <f>IF(SP_NORTE!S464="","*",SP_NORTE!S464)</f>
        <v>-</v>
      </c>
      <c r="F442" s="145" t="str">
        <f>IF(SP_NORTE!B464="","*",SP_NORTE!B464)</f>
        <v>*</v>
      </c>
      <c r="G442" s="145" t="str">
        <f>IF(SP_NORTE!D464="","*",SP_NORTE!D464)</f>
        <v>*</v>
      </c>
      <c r="H442" s="145" t="str">
        <f>IF(SP_NORTE!E464="","*",SP_NORTE!E464)</f>
        <v>*</v>
      </c>
      <c r="I442" s="145" t="str">
        <f>IF(SP_NORTE!G464="","*",SP_NORTE!G464)</f>
        <v>*</v>
      </c>
      <c r="J442" s="145" t="str">
        <f>IF(SP_NORTE!H464="","*",SP_NORTE!H464)</f>
        <v>*</v>
      </c>
      <c r="K442" s="138" t="str">
        <f>IF(SP_NORTE!L464="","*",SP_NORTE!L464)</f>
        <v>-</v>
      </c>
      <c r="L442" s="138" t="str">
        <f>IF(SP_NORTE!M464="","*",SP_NORTE!M464)</f>
        <v>-</v>
      </c>
      <c r="M442" s="139" t="str">
        <f>IF(SP_NORTE!I464="","*",SP_NORTE!I464)</f>
        <v>*</v>
      </c>
      <c r="N442" s="144" t="str">
        <f>IF(SP_NORTE!J464="","*",SP_NORTE!J464)</f>
        <v>*</v>
      </c>
      <c r="O442" s="144" t="str">
        <f>IF(SP_NORTE!K464="","*",SP_NORTE!K464)</f>
        <v>*</v>
      </c>
      <c r="P442" s="143" t="str">
        <f>IF(SP_NORTE!N464="","*",SP_NORTE!N464)</f>
        <v>*</v>
      </c>
      <c r="Q442" s="143" t="str">
        <f>IF(SP_NORTE!O464="","*",SP_NORTE!O464)</f>
        <v>*</v>
      </c>
      <c r="R442" s="145" t="str">
        <f>IF(SP_NORTE!P464="","*",CONCATENATE(SP_NORTE!P464," ",SP_NORTE!Q464))</f>
        <v>*</v>
      </c>
      <c r="S442" s="145" t="str">
        <f>IF(SP_NORTE!U464="","*",SP_NORTE!U464)</f>
        <v>*</v>
      </c>
      <c r="T442" s="145" t="str">
        <f>IF(SP_NORTE!V464="","*",SP_NORTE!V464)</f>
        <v>*</v>
      </c>
      <c r="U442" s="136" t="str">
        <f ca="1">_xlfn.XLOOKUP(G442&amp;$U$2,BS_CONTROLE[CHAVE],BS_CONTROLE[Quantidade_11],"-")</f>
        <v>-</v>
      </c>
      <c r="V442" s="136" t="str">
        <f ca="1">_xlfn.XLOOKUP(G442&amp;$V$2,BS_CONTROLE[CHAVE],BS_CONTROLE[Quantidade_11],"-")</f>
        <v>-</v>
      </c>
      <c r="W442" s="136" t="str">
        <f ca="1">_xlfn.XLOOKUP(G442&amp;$W$2,BS_CONTROLE[CHAVE],BS_CONTROLE[Quantidade_11],"-")</f>
        <v>-</v>
      </c>
    </row>
    <row r="443" spans="1:23" hidden="1">
      <c r="A443" s="146" t="str">
        <f>IF(SP_NORTE!X465="","*",SP_NORTE!X465)</f>
        <v>*</v>
      </c>
      <c r="B443" s="146" t="str">
        <f>IF(SP_NORTE!W465="","*",SP_NORTE!W465)</f>
        <v>*</v>
      </c>
      <c r="C443" s="146" t="str">
        <f>IF(SP_NORTE!Y465="","*",SP_NORTE!Y465)</f>
        <v>*</v>
      </c>
      <c r="D443" s="138" t="str">
        <f>IF(SP_NORTE!R465="","*",SP_NORTE!R465)</f>
        <v>-</v>
      </c>
      <c r="E443" s="138" t="str">
        <f>IF(SP_NORTE!S465="","*",SP_NORTE!S465)</f>
        <v>-</v>
      </c>
      <c r="F443" s="145" t="str">
        <f>IF(SP_NORTE!B465="","*",SP_NORTE!B465)</f>
        <v>*</v>
      </c>
      <c r="G443" s="145" t="str">
        <f>IF(SP_NORTE!D465="","*",SP_NORTE!D465)</f>
        <v>*</v>
      </c>
      <c r="H443" s="145" t="str">
        <f>IF(SP_NORTE!E465="","*",SP_NORTE!E465)</f>
        <v>*</v>
      </c>
      <c r="I443" s="145" t="str">
        <f>IF(SP_NORTE!G465="","*",SP_NORTE!G465)</f>
        <v>*</v>
      </c>
      <c r="J443" s="145" t="str">
        <f>IF(SP_NORTE!H465="","*",SP_NORTE!H465)</f>
        <v>*</v>
      </c>
      <c r="K443" s="138" t="str">
        <f>IF(SP_NORTE!L465="","*",SP_NORTE!L465)</f>
        <v>-</v>
      </c>
      <c r="L443" s="138" t="str">
        <f>IF(SP_NORTE!M465="","*",SP_NORTE!M465)</f>
        <v>-</v>
      </c>
      <c r="M443" s="139" t="str">
        <f>IF(SP_NORTE!I465="","*",SP_NORTE!I465)</f>
        <v>*</v>
      </c>
      <c r="N443" s="144" t="str">
        <f>IF(SP_NORTE!J465="","*",SP_NORTE!J465)</f>
        <v>*</v>
      </c>
      <c r="O443" s="144" t="str">
        <f>IF(SP_NORTE!K465="","*",SP_NORTE!K465)</f>
        <v>*</v>
      </c>
      <c r="P443" s="143" t="str">
        <f>IF(SP_NORTE!N465="","*",SP_NORTE!N465)</f>
        <v>*</v>
      </c>
      <c r="Q443" s="143" t="str">
        <f>IF(SP_NORTE!O465="","*",SP_NORTE!O465)</f>
        <v>*</v>
      </c>
      <c r="R443" s="145" t="str">
        <f>IF(SP_NORTE!P465="","*",CONCATENATE(SP_NORTE!P465," ",SP_NORTE!Q465))</f>
        <v>*</v>
      </c>
      <c r="S443" s="145" t="str">
        <f>IF(SP_NORTE!U465="","*",SP_NORTE!U465)</f>
        <v>*</v>
      </c>
      <c r="T443" s="145" t="str">
        <f>IF(SP_NORTE!V465="","*",SP_NORTE!V465)</f>
        <v>*</v>
      </c>
      <c r="U443" s="136" t="str">
        <f ca="1">_xlfn.XLOOKUP(G443&amp;$U$2,BS_CONTROLE[CHAVE],BS_CONTROLE[Quantidade_11],"-")</f>
        <v>-</v>
      </c>
      <c r="V443" s="136" t="str">
        <f ca="1">_xlfn.XLOOKUP(G443&amp;$V$2,BS_CONTROLE[CHAVE],BS_CONTROLE[Quantidade_11],"-")</f>
        <v>-</v>
      </c>
      <c r="W443" s="136" t="str">
        <f ca="1">_xlfn.XLOOKUP(G443&amp;$W$2,BS_CONTROLE[CHAVE],BS_CONTROLE[Quantidade_11],"-")</f>
        <v>-</v>
      </c>
    </row>
    <row r="444" spans="1:23" hidden="1">
      <c r="A444" s="146" t="str">
        <f>IF(SP_NORTE!X466="","*",SP_NORTE!X466)</f>
        <v>*</v>
      </c>
      <c r="B444" s="146" t="str">
        <f>IF(SP_NORTE!W466="","*",SP_NORTE!W466)</f>
        <v>*</v>
      </c>
      <c r="C444" s="146" t="str">
        <f>IF(SP_NORTE!Y466="","*",SP_NORTE!Y466)</f>
        <v>*</v>
      </c>
      <c r="D444" s="138" t="str">
        <f>IF(SP_NORTE!R466="","*",SP_NORTE!R466)</f>
        <v>-</v>
      </c>
      <c r="E444" s="138" t="str">
        <f>IF(SP_NORTE!S466="","*",SP_NORTE!S466)</f>
        <v>-</v>
      </c>
      <c r="F444" s="145" t="str">
        <f>IF(SP_NORTE!B466="","*",SP_NORTE!B466)</f>
        <v>*</v>
      </c>
      <c r="G444" s="145" t="str">
        <f>IF(SP_NORTE!D466="","*",SP_NORTE!D466)</f>
        <v>*</v>
      </c>
      <c r="H444" s="145" t="str">
        <f>IF(SP_NORTE!E466="","*",SP_NORTE!E466)</f>
        <v>*</v>
      </c>
      <c r="I444" s="145" t="str">
        <f>IF(SP_NORTE!G466="","*",SP_NORTE!G466)</f>
        <v>*</v>
      </c>
      <c r="J444" s="145" t="str">
        <f>IF(SP_NORTE!H466="","*",SP_NORTE!H466)</f>
        <v>*</v>
      </c>
      <c r="K444" s="138" t="str">
        <f>IF(SP_NORTE!L466="","*",SP_NORTE!L466)</f>
        <v>-</v>
      </c>
      <c r="L444" s="138" t="str">
        <f>IF(SP_NORTE!M466="","*",SP_NORTE!M466)</f>
        <v>-</v>
      </c>
      <c r="M444" s="139" t="str">
        <f>IF(SP_NORTE!I466="","*",SP_NORTE!I466)</f>
        <v>*</v>
      </c>
      <c r="N444" s="144" t="str">
        <f>IF(SP_NORTE!J466="","*",SP_NORTE!J466)</f>
        <v>*</v>
      </c>
      <c r="O444" s="144" t="str">
        <f>IF(SP_NORTE!K466="","*",SP_NORTE!K466)</f>
        <v>*</v>
      </c>
      <c r="P444" s="143" t="str">
        <f>IF(SP_NORTE!N466="","*",SP_NORTE!N466)</f>
        <v>*</v>
      </c>
      <c r="Q444" s="143" t="str">
        <f>IF(SP_NORTE!O466="","*",SP_NORTE!O466)</f>
        <v>*</v>
      </c>
      <c r="R444" s="145" t="str">
        <f>IF(SP_NORTE!P466="","*",CONCATENATE(SP_NORTE!P466," ",SP_NORTE!Q466))</f>
        <v>*</v>
      </c>
      <c r="S444" s="145" t="str">
        <f>IF(SP_NORTE!U466="","*",SP_NORTE!U466)</f>
        <v>*</v>
      </c>
      <c r="T444" s="145" t="str">
        <f>IF(SP_NORTE!V466="","*",SP_NORTE!V466)</f>
        <v>*</v>
      </c>
      <c r="U444" s="136" t="str">
        <f ca="1">_xlfn.XLOOKUP(G444&amp;$U$2,BS_CONTROLE[CHAVE],BS_CONTROLE[Quantidade_11],"-")</f>
        <v>-</v>
      </c>
      <c r="V444" s="136" t="str">
        <f ca="1">_xlfn.XLOOKUP(G444&amp;$V$2,BS_CONTROLE[CHAVE],BS_CONTROLE[Quantidade_11],"-")</f>
        <v>-</v>
      </c>
      <c r="W444" s="136" t="str">
        <f ca="1">_xlfn.XLOOKUP(G444&amp;$W$2,BS_CONTROLE[CHAVE],BS_CONTROLE[Quantidade_11],"-")</f>
        <v>-</v>
      </c>
    </row>
    <row r="445" spans="1:23" hidden="1">
      <c r="A445" s="146" t="str">
        <f>IF(SP_NORTE!X467="","*",SP_NORTE!X467)</f>
        <v>*</v>
      </c>
      <c r="B445" s="146" t="str">
        <f>IF(SP_NORTE!W467="","*",SP_NORTE!W467)</f>
        <v>*</v>
      </c>
      <c r="C445" s="146" t="str">
        <f>IF(SP_NORTE!Y467="","*",SP_NORTE!Y467)</f>
        <v>*</v>
      </c>
      <c r="D445" s="138" t="str">
        <f>IF(SP_NORTE!R467="","*",SP_NORTE!R467)</f>
        <v>-</v>
      </c>
      <c r="E445" s="138" t="str">
        <f>IF(SP_NORTE!S467="","*",SP_NORTE!S467)</f>
        <v>-</v>
      </c>
      <c r="F445" s="145" t="str">
        <f>IF(SP_NORTE!B467="","*",SP_NORTE!B467)</f>
        <v>*</v>
      </c>
      <c r="G445" s="145" t="str">
        <f>IF(SP_NORTE!D467="","*",SP_NORTE!D467)</f>
        <v>*</v>
      </c>
      <c r="H445" s="145" t="str">
        <f>IF(SP_NORTE!E467="","*",SP_NORTE!E467)</f>
        <v>*</v>
      </c>
      <c r="I445" s="145" t="str">
        <f>IF(SP_NORTE!G467="","*",SP_NORTE!G467)</f>
        <v>*</v>
      </c>
      <c r="J445" s="145" t="str">
        <f>IF(SP_NORTE!H467="","*",SP_NORTE!H467)</f>
        <v>*</v>
      </c>
      <c r="K445" s="138" t="str">
        <f>IF(SP_NORTE!L467="","*",SP_NORTE!L467)</f>
        <v>-</v>
      </c>
      <c r="L445" s="138" t="str">
        <f>IF(SP_NORTE!M467="","*",SP_NORTE!M467)</f>
        <v>-</v>
      </c>
      <c r="M445" s="139" t="str">
        <f>IF(SP_NORTE!I467="","*",SP_NORTE!I467)</f>
        <v>*</v>
      </c>
      <c r="N445" s="144" t="str">
        <f>IF(SP_NORTE!J467="","*",SP_NORTE!J467)</f>
        <v>*</v>
      </c>
      <c r="O445" s="144" t="str">
        <f>IF(SP_NORTE!K467="","*",SP_NORTE!K467)</f>
        <v>*</v>
      </c>
      <c r="P445" s="143" t="str">
        <f>IF(SP_NORTE!N467="","*",SP_NORTE!N467)</f>
        <v>*</v>
      </c>
      <c r="Q445" s="143" t="str">
        <f>IF(SP_NORTE!O467="","*",SP_NORTE!O467)</f>
        <v>*</v>
      </c>
      <c r="R445" s="145" t="str">
        <f>IF(SP_NORTE!P467="","*",CONCATENATE(SP_NORTE!P467," ",SP_NORTE!Q467))</f>
        <v>*</v>
      </c>
      <c r="S445" s="145" t="str">
        <f>IF(SP_NORTE!U467="","*",SP_NORTE!U467)</f>
        <v>*</v>
      </c>
      <c r="T445" s="145" t="str">
        <f>IF(SP_NORTE!V467="","*",SP_NORTE!V467)</f>
        <v>*</v>
      </c>
      <c r="U445" s="136" t="str">
        <f ca="1">_xlfn.XLOOKUP(G445&amp;$U$2,BS_CONTROLE[CHAVE],BS_CONTROLE[Quantidade_11],"-")</f>
        <v>-</v>
      </c>
      <c r="V445" s="136" t="str">
        <f ca="1">_xlfn.XLOOKUP(G445&amp;$V$2,BS_CONTROLE[CHAVE],BS_CONTROLE[Quantidade_11],"-")</f>
        <v>-</v>
      </c>
      <c r="W445" s="136" t="str">
        <f ca="1">_xlfn.XLOOKUP(G445&amp;$W$2,BS_CONTROLE[CHAVE],BS_CONTROLE[Quantidade_11],"-")</f>
        <v>-</v>
      </c>
    </row>
    <row r="446" spans="1:23" hidden="1">
      <c r="A446" s="146" t="str">
        <f>IF(SP_NORTE!X468="","*",SP_NORTE!X468)</f>
        <v>*</v>
      </c>
      <c r="B446" s="146" t="str">
        <f>IF(SP_NORTE!W468="","*",SP_NORTE!W468)</f>
        <v>*</v>
      </c>
      <c r="C446" s="146" t="str">
        <f>IF(SP_NORTE!Y468="","*",SP_NORTE!Y468)</f>
        <v>*</v>
      </c>
      <c r="D446" s="138" t="str">
        <f>IF(SP_NORTE!R468="","*",SP_NORTE!R468)</f>
        <v>-</v>
      </c>
      <c r="E446" s="138" t="str">
        <f>IF(SP_NORTE!S468="","*",SP_NORTE!S468)</f>
        <v>-</v>
      </c>
      <c r="F446" s="145" t="str">
        <f>IF(SP_NORTE!B468="","*",SP_NORTE!B468)</f>
        <v>*</v>
      </c>
      <c r="G446" s="145" t="str">
        <f>IF(SP_NORTE!D468="","*",SP_NORTE!D468)</f>
        <v>*</v>
      </c>
      <c r="H446" s="145" t="str">
        <f>IF(SP_NORTE!E468="","*",SP_NORTE!E468)</f>
        <v>*</v>
      </c>
      <c r="I446" s="145" t="str">
        <f>IF(SP_NORTE!G468="","*",SP_NORTE!G468)</f>
        <v>*</v>
      </c>
      <c r="J446" s="145" t="str">
        <f>IF(SP_NORTE!H468="","*",SP_NORTE!H468)</f>
        <v>*</v>
      </c>
      <c r="K446" s="138" t="str">
        <f>IF(SP_NORTE!L468="","*",SP_NORTE!L468)</f>
        <v>-</v>
      </c>
      <c r="L446" s="138" t="str">
        <f>IF(SP_NORTE!M468="","*",SP_NORTE!M468)</f>
        <v>-</v>
      </c>
      <c r="M446" s="139" t="str">
        <f>IF(SP_NORTE!I468="","*",SP_NORTE!I468)</f>
        <v>*</v>
      </c>
      <c r="N446" s="144" t="str">
        <f>IF(SP_NORTE!J468="","*",SP_NORTE!J468)</f>
        <v>*</v>
      </c>
      <c r="O446" s="144" t="str">
        <f>IF(SP_NORTE!K468="","*",SP_NORTE!K468)</f>
        <v>*</v>
      </c>
      <c r="P446" s="143" t="str">
        <f>IF(SP_NORTE!N468="","*",SP_NORTE!N468)</f>
        <v>*</v>
      </c>
      <c r="Q446" s="143" t="str">
        <f>IF(SP_NORTE!O468="","*",SP_NORTE!O468)</f>
        <v>*</v>
      </c>
      <c r="R446" s="145" t="str">
        <f>IF(SP_NORTE!P468="","*",CONCATENATE(SP_NORTE!P468," ",SP_NORTE!Q468))</f>
        <v>*</v>
      </c>
      <c r="S446" s="145" t="str">
        <f>IF(SP_NORTE!U468="","*",SP_NORTE!U468)</f>
        <v>*</v>
      </c>
      <c r="T446" s="145" t="str">
        <f>IF(SP_NORTE!V468="","*",SP_NORTE!V468)</f>
        <v>*</v>
      </c>
      <c r="U446" s="136" t="str">
        <f ca="1">_xlfn.XLOOKUP(G446&amp;$U$2,BS_CONTROLE[CHAVE],BS_CONTROLE[Quantidade_11],"-")</f>
        <v>-</v>
      </c>
      <c r="V446" s="136" t="str">
        <f ca="1">_xlfn.XLOOKUP(G446&amp;$V$2,BS_CONTROLE[CHAVE],BS_CONTROLE[Quantidade_11],"-")</f>
        <v>-</v>
      </c>
      <c r="W446" s="136" t="str">
        <f ca="1">_xlfn.XLOOKUP(G446&amp;$W$2,BS_CONTROLE[CHAVE],BS_CONTROLE[Quantidade_11],"-")</f>
        <v>-</v>
      </c>
    </row>
    <row r="447" spans="1:23" hidden="1">
      <c r="A447" s="146" t="str">
        <f>IF(SP_NORTE!X469="","*",SP_NORTE!X469)</f>
        <v>*</v>
      </c>
      <c r="B447" s="146" t="str">
        <f>IF(SP_NORTE!W469="","*",SP_NORTE!W469)</f>
        <v>*</v>
      </c>
      <c r="C447" s="146" t="str">
        <f>IF(SP_NORTE!Y469="","*",SP_NORTE!Y469)</f>
        <v>*</v>
      </c>
      <c r="D447" s="138" t="str">
        <f>IF(SP_NORTE!R469="","*",SP_NORTE!R469)</f>
        <v>-</v>
      </c>
      <c r="E447" s="138" t="str">
        <f>IF(SP_NORTE!S469="","*",SP_NORTE!S469)</f>
        <v>-</v>
      </c>
      <c r="F447" s="145" t="str">
        <f>IF(SP_NORTE!B469="","*",SP_NORTE!B469)</f>
        <v>*</v>
      </c>
      <c r="G447" s="145" t="str">
        <f>IF(SP_NORTE!D469="","*",SP_NORTE!D469)</f>
        <v>*</v>
      </c>
      <c r="H447" s="145" t="str">
        <f>IF(SP_NORTE!E469="","*",SP_NORTE!E469)</f>
        <v>*</v>
      </c>
      <c r="I447" s="145" t="str">
        <f>IF(SP_NORTE!G469="","*",SP_NORTE!G469)</f>
        <v>*</v>
      </c>
      <c r="J447" s="145" t="str">
        <f>IF(SP_NORTE!H469="","*",SP_NORTE!H469)</f>
        <v>*</v>
      </c>
      <c r="K447" s="138" t="str">
        <f>IF(SP_NORTE!L469="","*",SP_NORTE!L469)</f>
        <v>-</v>
      </c>
      <c r="L447" s="138" t="str">
        <f>IF(SP_NORTE!M469="","*",SP_NORTE!M469)</f>
        <v>-</v>
      </c>
      <c r="M447" s="139" t="str">
        <f>IF(SP_NORTE!I469="","*",SP_NORTE!I469)</f>
        <v>*</v>
      </c>
      <c r="N447" s="144" t="str">
        <f>IF(SP_NORTE!J469="","*",SP_NORTE!J469)</f>
        <v>*</v>
      </c>
      <c r="O447" s="144" t="str">
        <f>IF(SP_NORTE!K469="","*",SP_NORTE!K469)</f>
        <v>*</v>
      </c>
      <c r="P447" s="143" t="str">
        <f>IF(SP_NORTE!N469="","*",SP_NORTE!N469)</f>
        <v>*</v>
      </c>
      <c r="Q447" s="143" t="str">
        <f>IF(SP_NORTE!O469="","*",SP_NORTE!O469)</f>
        <v>*</v>
      </c>
      <c r="R447" s="145" t="str">
        <f>IF(SP_NORTE!P469="","*",CONCATENATE(SP_NORTE!P469," ",SP_NORTE!Q469))</f>
        <v>*</v>
      </c>
      <c r="S447" s="145" t="str">
        <f>IF(SP_NORTE!U469="","*",SP_NORTE!U469)</f>
        <v>*</v>
      </c>
      <c r="T447" s="145" t="str">
        <f>IF(SP_NORTE!V469="","*",SP_NORTE!V469)</f>
        <v>*</v>
      </c>
      <c r="U447" s="136" t="str">
        <f ca="1">_xlfn.XLOOKUP(G447&amp;$U$2,BS_CONTROLE[CHAVE],BS_CONTROLE[Quantidade_11],"-")</f>
        <v>-</v>
      </c>
      <c r="V447" s="136" t="str">
        <f ca="1">_xlfn.XLOOKUP(G447&amp;$V$2,BS_CONTROLE[CHAVE],BS_CONTROLE[Quantidade_11],"-")</f>
        <v>-</v>
      </c>
      <c r="W447" s="136" t="str">
        <f ca="1">_xlfn.XLOOKUP(G447&amp;$W$2,BS_CONTROLE[CHAVE],BS_CONTROLE[Quantidade_11],"-")</f>
        <v>-</v>
      </c>
    </row>
    <row r="448" spans="1:23" hidden="1">
      <c r="A448" s="146" t="str">
        <f>IF(SP_NORTE!X470="","*",SP_NORTE!X470)</f>
        <v>*</v>
      </c>
      <c r="B448" s="146" t="str">
        <f>IF(SP_NORTE!W470="","*",SP_NORTE!W470)</f>
        <v>*</v>
      </c>
      <c r="C448" s="146" t="str">
        <f>IF(SP_NORTE!Y470="","*",SP_NORTE!Y470)</f>
        <v>*</v>
      </c>
      <c r="D448" s="138" t="str">
        <f>IF(SP_NORTE!R470="","*",SP_NORTE!R470)</f>
        <v>-</v>
      </c>
      <c r="E448" s="138" t="str">
        <f>IF(SP_NORTE!S470="","*",SP_NORTE!S470)</f>
        <v>-</v>
      </c>
      <c r="F448" s="145" t="str">
        <f>IF(SP_NORTE!B470="","*",SP_NORTE!B470)</f>
        <v>*</v>
      </c>
      <c r="G448" s="145" t="str">
        <f>IF(SP_NORTE!D470="","*",SP_NORTE!D470)</f>
        <v>*</v>
      </c>
      <c r="H448" s="145" t="str">
        <f>IF(SP_NORTE!E470="","*",SP_NORTE!E470)</f>
        <v>*</v>
      </c>
      <c r="I448" s="145" t="str">
        <f>IF(SP_NORTE!G470="","*",SP_NORTE!G470)</f>
        <v>*</v>
      </c>
      <c r="J448" s="145" t="str">
        <f>IF(SP_NORTE!H470="","*",SP_NORTE!H470)</f>
        <v>*</v>
      </c>
      <c r="K448" s="138" t="str">
        <f>IF(SP_NORTE!L470="","*",SP_NORTE!L470)</f>
        <v>-</v>
      </c>
      <c r="L448" s="138" t="str">
        <f>IF(SP_NORTE!M470="","*",SP_NORTE!M470)</f>
        <v>-</v>
      </c>
      <c r="M448" s="139" t="str">
        <f>IF(SP_NORTE!I470="","*",SP_NORTE!I470)</f>
        <v>*</v>
      </c>
      <c r="N448" s="144" t="str">
        <f>IF(SP_NORTE!J470="","*",SP_NORTE!J470)</f>
        <v>*</v>
      </c>
      <c r="O448" s="144" t="str">
        <f>IF(SP_NORTE!K470="","*",SP_NORTE!K470)</f>
        <v>*</v>
      </c>
      <c r="P448" s="143" t="str">
        <f>IF(SP_NORTE!N470="","*",SP_NORTE!N470)</f>
        <v>*</v>
      </c>
      <c r="Q448" s="143" t="str">
        <f>IF(SP_NORTE!O470="","*",SP_NORTE!O470)</f>
        <v>*</v>
      </c>
      <c r="R448" s="145" t="str">
        <f>IF(SP_NORTE!P470="","*",CONCATENATE(SP_NORTE!P470," ",SP_NORTE!Q470))</f>
        <v>*</v>
      </c>
      <c r="S448" s="145" t="str">
        <f>IF(SP_NORTE!U470="","*",SP_NORTE!U470)</f>
        <v>*</v>
      </c>
      <c r="T448" s="145" t="str">
        <f>IF(SP_NORTE!V470="","*",SP_NORTE!V470)</f>
        <v>*</v>
      </c>
      <c r="U448" s="136" t="str">
        <f ca="1">_xlfn.XLOOKUP(G448&amp;$U$2,BS_CONTROLE[CHAVE],BS_CONTROLE[Quantidade_11],"-")</f>
        <v>-</v>
      </c>
      <c r="V448" s="136" t="str">
        <f ca="1">_xlfn.XLOOKUP(G448&amp;$V$2,BS_CONTROLE[CHAVE],BS_CONTROLE[Quantidade_11],"-")</f>
        <v>-</v>
      </c>
      <c r="W448" s="136" t="str">
        <f ca="1">_xlfn.XLOOKUP(G448&amp;$W$2,BS_CONTROLE[CHAVE],BS_CONTROLE[Quantidade_11],"-")</f>
        <v>-</v>
      </c>
    </row>
    <row r="449" spans="1:23" hidden="1">
      <c r="A449" s="146" t="str">
        <f>IF(SP_NORTE!X471="","*",SP_NORTE!X471)</f>
        <v>*</v>
      </c>
      <c r="B449" s="146" t="str">
        <f>IF(SP_NORTE!W471="","*",SP_NORTE!W471)</f>
        <v>*</v>
      </c>
      <c r="C449" s="146" t="str">
        <f>IF(SP_NORTE!Y471="","*",SP_NORTE!Y471)</f>
        <v>*</v>
      </c>
      <c r="D449" s="138" t="str">
        <f>IF(SP_NORTE!R471="","*",SP_NORTE!R471)</f>
        <v>-</v>
      </c>
      <c r="E449" s="138" t="str">
        <f>IF(SP_NORTE!S471="","*",SP_NORTE!S471)</f>
        <v>-</v>
      </c>
      <c r="F449" s="145" t="str">
        <f>IF(SP_NORTE!B471="","*",SP_NORTE!B471)</f>
        <v>*</v>
      </c>
      <c r="G449" s="145" t="str">
        <f>IF(SP_NORTE!D471="","*",SP_NORTE!D471)</f>
        <v>*</v>
      </c>
      <c r="H449" s="145" t="str">
        <f>IF(SP_NORTE!E471="","*",SP_NORTE!E471)</f>
        <v>*</v>
      </c>
      <c r="I449" s="145" t="str">
        <f>IF(SP_NORTE!G471="","*",SP_NORTE!G471)</f>
        <v>*</v>
      </c>
      <c r="J449" s="145" t="str">
        <f>IF(SP_NORTE!H471="","*",SP_NORTE!H471)</f>
        <v>*</v>
      </c>
      <c r="K449" s="138" t="str">
        <f>IF(SP_NORTE!L471="","*",SP_NORTE!L471)</f>
        <v>-</v>
      </c>
      <c r="L449" s="138" t="str">
        <f>IF(SP_NORTE!M471="","*",SP_NORTE!M471)</f>
        <v>-</v>
      </c>
      <c r="M449" s="139" t="str">
        <f>IF(SP_NORTE!I471="","*",SP_NORTE!I471)</f>
        <v>*</v>
      </c>
      <c r="N449" s="144" t="str">
        <f>IF(SP_NORTE!J471="","*",SP_NORTE!J471)</f>
        <v>*</v>
      </c>
      <c r="O449" s="144" t="str">
        <f>IF(SP_NORTE!K471="","*",SP_NORTE!K471)</f>
        <v>*</v>
      </c>
      <c r="P449" s="143" t="str">
        <f>IF(SP_NORTE!N471="","*",SP_NORTE!N471)</f>
        <v>*</v>
      </c>
      <c r="Q449" s="143" t="str">
        <f>IF(SP_NORTE!O471="","*",SP_NORTE!O471)</f>
        <v>*</v>
      </c>
      <c r="R449" s="145" t="str">
        <f>IF(SP_NORTE!P471="","*",CONCATENATE(SP_NORTE!P471," ",SP_NORTE!Q471))</f>
        <v>*</v>
      </c>
      <c r="S449" s="145" t="str">
        <f>IF(SP_NORTE!U471="","*",SP_NORTE!U471)</f>
        <v>*</v>
      </c>
      <c r="T449" s="145" t="str">
        <f>IF(SP_NORTE!V471="","*",SP_NORTE!V471)</f>
        <v>*</v>
      </c>
      <c r="U449" s="136" t="str">
        <f ca="1">_xlfn.XLOOKUP(G449&amp;$U$2,BS_CONTROLE[CHAVE],BS_CONTROLE[Quantidade_11],"-")</f>
        <v>-</v>
      </c>
      <c r="V449" s="136" t="str">
        <f ca="1">_xlfn.XLOOKUP(G449&amp;$V$2,BS_CONTROLE[CHAVE],BS_CONTROLE[Quantidade_11],"-")</f>
        <v>-</v>
      </c>
      <c r="W449" s="136" t="str">
        <f ca="1">_xlfn.XLOOKUP(G449&amp;$W$2,BS_CONTROLE[CHAVE],BS_CONTROLE[Quantidade_11],"-")</f>
        <v>-</v>
      </c>
    </row>
    <row r="450" spans="1:23" hidden="1">
      <c r="A450" s="146" t="str">
        <f>IF(SP_NORTE!X472="","*",SP_NORTE!X472)</f>
        <v>*</v>
      </c>
      <c r="B450" s="146" t="str">
        <f>IF(SP_NORTE!W472="","*",SP_NORTE!W472)</f>
        <v>*</v>
      </c>
      <c r="C450" s="146" t="str">
        <f>IF(SP_NORTE!Y472="","*",SP_NORTE!Y472)</f>
        <v>*</v>
      </c>
      <c r="D450" s="138" t="str">
        <f>IF(SP_NORTE!R472="","*",SP_NORTE!R472)</f>
        <v>-</v>
      </c>
      <c r="E450" s="138" t="str">
        <f>IF(SP_NORTE!S472="","*",SP_NORTE!S472)</f>
        <v>-</v>
      </c>
      <c r="F450" s="145" t="str">
        <f>IF(SP_NORTE!B472="","*",SP_NORTE!B472)</f>
        <v>*</v>
      </c>
      <c r="G450" s="145" t="str">
        <f>IF(SP_NORTE!D472="","*",SP_NORTE!D472)</f>
        <v>*</v>
      </c>
      <c r="H450" s="145" t="str">
        <f>IF(SP_NORTE!E472="","*",SP_NORTE!E472)</f>
        <v>*</v>
      </c>
      <c r="I450" s="145" t="str">
        <f>IF(SP_NORTE!G472="","*",SP_NORTE!G472)</f>
        <v>*</v>
      </c>
      <c r="J450" s="145" t="str">
        <f>IF(SP_NORTE!H472="","*",SP_NORTE!H472)</f>
        <v>*</v>
      </c>
      <c r="K450" s="138" t="str">
        <f>IF(SP_NORTE!L472="","*",SP_NORTE!L472)</f>
        <v>-</v>
      </c>
      <c r="L450" s="138" t="str">
        <f>IF(SP_NORTE!M472="","*",SP_NORTE!M472)</f>
        <v>-</v>
      </c>
      <c r="M450" s="139" t="str">
        <f>IF(SP_NORTE!I472="","*",SP_NORTE!I472)</f>
        <v>*</v>
      </c>
      <c r="N450" s="144" t="str">
        <f>IF(SP_NORTE!J472="","*",SP_NORTE!J472)</f>
        <v>*</v>
      </c>
      <c r="O450" s="144" t="str">
        <f>IF(SP_NORTE!K472="","*",SP_NORTE!K472)</f>
        <v>*</v>
      </c>
      <c r="P450" s="143" t="str">
        <f>IF(SP_NORTE!N472="","*",SP_NORTE!N472)</f>
        <v>*</v>
      </c>
      <c r="Q450" s="143" t="str">
        <f>IF(SP_NORTE!O472="","*",SP_NORTE!O472)</f>
        <v>*</v>
      </c>
      <c r="R450" s="145" t="str">
        <f>IF(SP_NORTE!P472="","*",CONCATENATE(SP_NORTE!P472," ",SP_NORTE!Q472))</f>
        <v>*</v>
      </c>
      <c r="S450" s="145" t="str">
        <f>IF(SP_NORTE!U472="","*",SP_NORTE!U472)</f>
        <v>*</v>
      </c>
      <c r="T450" s="145" t="str">
        <f>IF(SP_NORTE!V472="","*",SP_NORTE!V472)</f>
        <v>*</v>
      </c>
      <c r="U450" s="136" t="str">
        <f ca="1">_xlfn.XLOOKUP(G450&amp;$U$2,BS_CONTROLE[CHAVE],BS_CONTROLE[Quantidade_11],"-")</f>
        <v>-</v>
      </c>
      <c r="V450" s="136" t="str">
        <f ca="1">_xlfn.XLOOKUP(G450&amp;$V$2,BS_CONTROLE[CHAVE],BS_CONTROLE[Quantidade_11],"-")</f>
        <v>-</v>
      </c>
      <c r="W450" s="136" t="str">
        <f ca="1">_xlfn.XLOOKUP(G450&amp;$W$2,BS_CONTROLE[CHAVE],BS_CONTROLE[Quantidade_11],"-")</f>
        <v>-</v>
      </c>
    </row>
    <row r="451" spans="1:23" hidden="1">
      <c r="A451" s="146" t="str">
        <f>IF(SP_NORTE!X473="","*",SP_NORTE!X473)</f>
        <v>*</v>
      </c>
      <c r="B451" s="146" t="str">
        <f>IF(SP_NORTE!W473="","*",SP_NORTE!W473)</f>
        <v>*</v>
      </c>
      <c r="C451" s="146" t="str">
        <f>IF(SP_NORTE!Y473="","*",SP_NORTE!Y473)</f>
        <v>*</v>
      </c>
      <c r="D451" s="138" t="str">
        <f>IF(SP_NORTE!R473="","*",SP_NORTE!R473)</f>
        <v>-</v>
      </c>
      <c r="E451" s="138" t="str">
        <f>IF(SP_NORTE!S473="","*",SP_NORTE!S473)</f>
        <v>-</v>
      </c>
      <c r="F451" s="145" t="str">
        <f>IF(SP_NORTE!B473="","*",SP_NORTE!B473)</f>
        <v>*</v>
      </c>
      <c r="G451" s="145" t="str">
        <f>IF(SP_NORTE!D473="","*",SP_NORTE!D473)</f>
        <v>*</v>
      </c>
      <c r="H451" s="145" t="str">
        <f>IF(SP_NORTE!E473="","*",SP_NORTE!E473)</f>
        <v>*</v>
      </c>
      <c r="I451" s="145" t="str">
        <f>IF(SP_NORTE!G473="","*",SP_NORTE!G473)</f>
        <v>*</v>
      </c>
      <c r="J451" s="145" t="str">
        <f>IF(SP_NORTE!H473="","*",SP_NORTE!H473)</f>
        <v>*</v>
      </c>
      <c r="K451" s="138" t="str">
        <f>IF(SP_NORTE!L473="","*",SP_NORTE!L473)</f>
        <v>-</v>
      </c>
      <c r="L451" s="138" t="str">
        <f>IF(SP_NORTE!M473="","*",SP_NORTE!M473)</f>
        <v>-</v>
      </c>
      <c r="M451" s="139" t="str">
        <f>IF(SP_NORTE!I473="","*",SP_NORTE!I473)</f>
        <v>*</v>
      </c>
      <c r="N451" s="144" t="str">
        <f>IF(SP_NORTE!J473="","*",SP_NORTE!J473)</f>
        <v>*</v>
      </c>
      <c r="O451" s="144" t="str">
        <f>IF(SP_NORTE!K473="","*",SP_NORTE!K473)</f>
        <v>*</v>
      </c>
      <c r="P451" s="143" t="str">
        <f>IF(SP_NORTE!N473="","*",SP_NORTE!N473)</f>
        <v>*</v>
      </c>
      <c r="Q451" s="143" t="str">
        <f>IF(SP_NORTE!O473="","*",SP_NORTE!O473)</f>
        <v>*</v>
      </c>
      <c r="R451" s="145" t="str">
        <f>IF(SP_NORTE!P473="","*",CONCATENATE(SP_NORTE!P473," ",SP_NORTE!Q473))</f>
        <v>*</v>
      </c>
      <c r="S451" s="145" t="str">
        <f>IF(SP_NORTE!U473="","*",SP_NORTE!U473)</f>
        <v>*</v>
      </c>
      <c r="T451" s="145" t="str">
        <f>IF(SP_NORTE!V473="","*",SP_NORTE!V473)</f>
        <v>*</v>
      </c>
      <c r="U451" s="136" t="str">
        <f ca="1">_xlfn.XLOOKUP(G451&amp;$U$2,BS_CONTROLE[CHAVE],BS_CONTROLE[Quantidade_11],"-")</f>
        <v>-</v>
      </c>
      <c r="V451" s="136" t="str">
        <f ca="1">_xlfn.XLOOKUP(G451&amp;$V$2,BS_CONTROLE[CHAVE],BS_CONTROLE[Quantidade_11],"-")</f>
        <v>-</v>
      </c>
      <c r="W451" s="136" t="str">
        <f ca="1">_xlfn.XLOOKUP(G451&amp;$W$2,BS_CONTROLE[CHAVE],BS_CONTROLE[Quantidade_11],"-")</f>
        <v>-</v>
      </c>
    </row>
    <row r="452" spans="1:23" hidden="1">
      <c r="A452" s="146" t="str">
        <f>IF(SP_NORTE!X474="","*",SP_NORTE!X474)</f>
        <v>*</v>
      </c>
      <c r="B452" s="146" t="str">
        <f>IF(SP_NORTE!W474="","*",SP_NORTE!W474)</f>
        <v>*</v>
      </c>
      <c r="C452" s="146" t="str">
        <f>IF(SP_NORTE!Y474="","*",SP_NORTE!Y474)</f>
        <v>*</v>
      </c>
      <c r="D452" s="138" t="str">
        <f>IF(SP_NORTE!R474="","*",SP_NORTE!R474)</f>
        <v>-</v>
      </c>
      <c r="E452" s="138" t="str">
        <f>IF(SP_NORTE!S474="","*",SP_NORTE!S474)</f>
        <v>-</v>
      </c>
      <c r="F452" s="145" t="str">
        <f>IF(SP_NORTE!B474="","*",SP_NORTE!B474)</f>
        <v>*</v>
      </c>
      <c r="G452" s="145" t="str">
        <f>IF(SP_NORTE!D474="","*",SP_NORTE!D474)</f>
        <v>*</v>
      </c>
      <c r="H452" s="145" t="str">
        <f>IF(SP_NORTE!E474="","*",SP_NORTE!E474)</f>
        <v>*</v>
      </c>
      <c r="I452" s="145" t="str">
        <f>IF(SP_NORTE!G474="","*",SP_NORTE!G474)</f>
        <v>*</v>
      </c>
      <c r="J452" s="145" t="str">
        <f>IF(SP_NORTE!H474="","*",SP_NORTE!H474)</f>
        <v>*</v>
      </c>
      <c r="K452" s="138" t="str">
        <f>IF(SP_NORTE!L474="","*",SP_NORTE!L474)</f>
        <v>-</v>
      </c>
      <c r="L452" s="138" t="str">
        <f>IF(SP_NORTE!M474="","*",SP_NORTE!M474)</f>
        <v>-</v>
      </c>
      <c r="M452" s="139" t="str">
        <f>IF(SP_NORTE!I474="","*",SP_NORTE!I474)</f>
        <v>*</v>
      </c>
      <c r="N452" s="144" t="str">
        <f>IF(SP_NORTE!J474="","*",SP_NORTE!J474)</f>
        <v>*</v>
      </c>
      <c r="O452" s="144" t="str">
        <f>IF(SP_NORTE!K474="","*",SP_NORTE!K474)</f>
        <v>*</v>
      </c>
      <c r="P452" s="143" t="str">
        <f>IF(SP_NORTE!N474="","*",SP_NORTE!N474)</f>
        <v>*</v>
      </c>
      <c r="Q452" s="143" t="str">
        <f>IF(SP_NORTE!O474="","*",SP_NORTE!O474)</f>
        <v>*</v>
      </c>
      <c r="R452" s="145" t="str">
        <f>IF(SP_NORTE!P474="","*",CONCATENATE(SP_NORTE!P474," ",SP_NORTE!Q474))</f>
        <v>*</v>
      </c>
      <c r="S452" s="145" t="str">
        <f>IF(SP_NORTE!U474="","*",SP_NORTE!U474)</f>
        <v>*</v>
      </c>
      <c r="T452" s="145" t="str">
        <f>IF(SP_NORTE!V474="","*",SP_NORTE!V474)</f>
        <v>*</v>
      </c>
      <c r="U452" s="136" t="str">
        <f ca="1">_xlfn.XLOOKUP(G452&amp;$U$2,BS_CONTROLE[CHAVE],BS_CONTROLE[Quantidade_11],"-")</f>
        <v>-</v>
      </c>
      <c r="V452" s="136" t="str">
        <f ca="1">_xlfn.XLOOKUP(G452&amp;$V$2,BS_CONTROLE[CHAVE],BS_CONTROLE[Quantidade_11],"-")</f>
        <v>-</v>
      </c>
      <c r="W452" s="136" t="str">
        <f ca="1">_xlfn.XLOOKUP(G452&amp;$W$2,BS_CONTROLE[CHAVE],BS_CONTROLE[Quantidade_11],"-")</f>
        <v>-</v>
      </c>
    </row>
    <row r="453" spans="1:23" hidden="1">
      <c r="A453" s="146" t="str">
        <f>IF(SP_NORTE!X475="","*",SP_NORTE!X475)</f>
        <v>*</v>
      </c>
      <c r="B453" s="146" t="str">
        <f>IF(SP_NORTE!W475="","*",SP_NORTE!W475)</f>
        <v>*</v>
      </c>
      <c r="C453" s="146" t="str">
        <f>IF(SP_NORTE!Y475="","*",SP_NORTE!Y475)</f>
        <v>*</v>
      </c>
      <c r="D453" s="138" t="str">
        <f>IF(SP_NORTE!R475="","*",SP_NORTE!R475)</f>
        <v>-</v>
      </c>
      <c r="E453" s="138" t="str">
        <f>IF(SP_NORTE!S475="","*",SP_NORTE!S475)</f>
        <v>-</v>
      </c>
      <c r="F453" s="145" t="str">
        <f>IF(SP_NORTE!B475="","*",SP_NORTE!B475)</f>
        <v>*</v>
      </c>
      <c r="G453" s="145" t="str">
        <f>IF(SP_NORTE!D475="","*",SP_NORTE!D475)</f>
        <v>*</v>
      </c>
      <c r="H453" s="145" t="str">
        <f>IF(SP_NORTE!E475="","*",SP_NORTE!E475)</f>
        <v>*</v>
      </c>
      <c r="I453" s="145" t="str">
        <f>IF(SP_NORTE!G475="","*",SP_NORTE!G475)</f>
        <v>*</v>
      </c>
      <c r="J453" s="145" t="str">
        <f>IF(SP_NORTE!H475="","*",SP_NORTE!H475)</f>
        <v>*</v>
      </c>
      <c r="K453" s="138" t="str">
        <f>IF(SP_NORTE!L475="","*",SP_NORTE!L475)</f>
        <v>-</v>
      </c>
      <c r="L453" s="138" t="str">
        <f>IF(SP_NORTE!M475="","*",SP_NORTE!M475)</f>
        <v>-</v>
      </c>
      <c r="M453" s="139" t="str">
        <f>IF(SP_NORTE!I475="","*",SP_NORTE!I475)</f>
        <v>*</v>
      </c>
      <c r="N453" s="144" t="str">
        <f>IF(SP_NORTE!J475="","*",SP_NORTE!J475)</f>
        <v>*</v>
      </c>
      <c r="O453" s="144" t="str">
        <f>IF(SP_NORTE!K475="","*",SP_NORTE!K475)</f>
        <v>*</v>
      </c>
      <c r="P453" s="143" t="str">
        <f>IF(SP_NORTE!N475="","*",SP_NORTE!N475)</f>
        <v>*</v>
      </c>
      <c r="Q453" s="143" t="str">
        <f>IF(SP_NORTE!O475="","*",SP_NORTE!O475)</f>
        <v>*</v>
      </c>
      <c r="R453" s="145" t="str">
        <f>IF(SP_NORTE!P475="","*",CONCATENATE(SP_NORTE!P475," ",SP_NORTE!Q475))</f>
        <v>*</v>
      </c>
      <c r="S453" s="145" t="str">
        <f>IF(SP_NORTE!U475="","*",SP_NORTE!U475)</f>
        <v>*</v>
      </c>
      <c r="T453" s="145" t="str">
        <f>IF(SP_NORTE!V475="","*",SP_NORTE!V475)</f>
        <v>*</v>
      </c>
      <c r="U453" s="136" t="str">
        <f ca="1">_xlfn.XLOOKUP(G453&amp;$U$2,BS_CONTROLE[CHAVE],BS_CONTROLE[Quantidade_11],"-")</f>
        <v>-</v>
      </c>
      <c r="V453" s="136" t="str">
        <f ca="1">_xlfn.XLOOKUP(G453&amp;$V$2,BS_CONTROLE[CHAVE],BS_CONTROLE[Quantidade_11],"-")</f>
        <v>-</v>
      </c>
      <c r="W453" s="136" t="str">
        <f ca="1">_xlfn.XLOOKUP(G453&amp;$W$2,BS_CONTROLE[CHAVE],BS_CONTROLE[Quantidade_11],"-")</f>
        <v>-</v>
      </c>
    </row>
    <row r="454" spans="1:23" hidden="1">
      <c r="A454" s="146" t="str">
        <f>IF(SP_NORTE!X476="","*",SP_NORTE!X476)</f>
        <v>*</v>
      </c>
      <c r="B454" s="146" t="str">
        <f>IF(SP_NORTE!W476="","*",SP_NORTE!W476)</f>
        <v>*</v>
      </c>
      <c r="C454" s="146" t="str">
        <f>IF(SP_NORTE!Y476="","*",SP_NORTE!Y476)</f>
        <v>*</v>
      </c>
      <c r="D454" s="138" t="str">
        <f>IF(SP_NORTE!R476="","*",SP_NORTE!R476)</f>
        <v>-</v>
      </c>
      <c r="E454" s="138" t="str">
        <f>IF(SP_NORTE!S476="","*",SP_NORTE!S476)</f>
        <v>-</v>
      </c>
      <c r="F454" s="145" t="str">
        <f>IF(SP_NORTE!B476="","*",SP_NORTE!B476)</f>
        <v>*</v>
      </c>
      <c r="G454" s="145" t="str">
        <f>IF(SP_NORTE!D476="","*",SP_NORTE!D476)</f>
        <v>*</v>
      </c>
      <c r="H454" s="145" t="str">
        <f>IF(SP_NORTE!E476="","*",SP_NORTE!E476)</f>
        <v>*</v>
      </c>
      <c r="I454" s="145" t="str">
        <f>IF(SP_NORTE!G476="","*",SP_NORTE!G476)</f>
        <v>*</v>
      </c>
      <c r="J454" s="145" t="str">
        <f>IF(SP_NORTE!H476="","*",SP_NORTE!H476)</f>
        <v>*</v>
      </c>
      <c r="K454" s="138" t="str">
        <f>IF(SP_NORTE!L476="","*",SP_NORTE!L476)</f>
        <v>-</v>
      </c>
      <c r="L454" s="138" t="str">
        <f>IF(SP_NORTE!M476="","*",SP_NORTE!M476)</f>
        <v>-</v>
      </c>
      <c r="M454" s="139" t="str">
        <f>IF(SP_NORTE!I476="","*",SP_NORTE!I476)</f>
        <v>*</v>
      </c>
      <c r="N454" s="144" t="str">
        <f>IF(SP_NORTE!J476="","*",SP_NORTE!J476)</f>
        <v>*</v>
      </c>
      <c r="O454" s="144" t="str">
        <f>IF(SP_NORTE!K476="","*",SP_NORTE!K476)</f>
        <v>*</v>
      </c>
      <c r="P454" s="143" t="str">
        <f>IF(SP_NORTE!N476="","*",SP_NORTE!N476)</f>
        <v>*</v>
      </c>
      <c r="Q454" s="143" t="str">
        <f>IF(SP_NORTE!O476="","*",SP_NORTE!O476)</f>
        <v>*</v>
      </c>
      <c r="R454" s="145" t="str">
        <f>IF(SP_NORTE!P476="","*",CONCATENATE(SP_NORTE!P476," ",SP_NORTE!Q476))</f>
        <v>*</v>
      </c>
      <c r="S454" s="145" t="str">
        <f>IF(SP_NORTE!U476="","*",SP_NORTE!U476)</f>
        <v>*</v>
      </c>
      <c r="T454" s="145" t="str">
        <f>IF(SP_NORTE!V476="","*",SP_NORTE!V476)</f>
        <v>*</v>
      </c>
      <c r="U454" s="136" t="str">
        <f ca="1">_xlfn.XLOOKUP(G454&amp;$U$2,BS_CONTROLE[CHAVE],BS_CONTROLE[Quantidade_11],"-")</f>
        <v>-</v>
      </c>
      <c r="V454" s="136" t="str">
        <f ca="1">_xlfn.XLOOKUP(G454&amp;$V$2,BS_CONTROLE[CHAVE],BS_CONTROLE[Quantidade_11],"-")</f>
        <v>-</v>
      </c>
      <c r="W454" s="136" t="str">
        <f ca="1">_xlfn.XLOOKUP(G454&amp;$W$2,BS_CONTROLE[CHAVE],BS_CONTROLE[Quantidade_11],"-")</f>
        <v>-</v>
      </c>
    </row>
    <row r="455" spans="1:23" hidden="1">
      <c r="A455" s="146" t="str">
        <f>IF(SP_NORTE!X477="","*",SP_NORTE!X477)</f>
        <v>*</v>
      </c>
      <c r="B455" s="146" t="str">
        <f>IF(SP_NORTE!W477="","*",SP_NORTE!W477)</f>
        <v>*</v>
      </c>
      <c r="C455" s="146" t="str">
        <f>IF(SP_NORTE!Y477="","*",SP_NORTE!Y477)</f>
        <v>*</v>
      </c>
      <c r="D455" s="138" t="str">
        <f>IF(SP_NORTE!R477="","*",SP_NORTE!R477)</f>
        <v>-</v>
      </c>
      <c r="E455" s="138" t="str">
        <f>IF(SP_NORTE!S477="","*",SP_NORTE!S477)</f>
        <v>-</v>
      </c>
      <c r="F455" s="145" t="str">
        <f>IF(SP_NORTE!B477="","*",SP_NORTE!B477)</f>
        <v>*</v>
      </c>
      <c r="G455" s="145" t="str">
        <f>IF(SP_NORTE!D477="","*",SP_NORTE!D477)</f>
        <v>*</v>
      </c>
      <c r="H455" s="145" t="str">
        <f>IF(SP_NORTE!E477="","*",SP_NORTE!E477)</f>
        <v>*</v>
      </c>
      <c r="I455" s="145" t="str">
        <f>IF(SP_NORTE!G477="","*",SP_NORTE!G477)</f>
        <v>*</v>
      </c>
      <c r="J455" s="145" t="str">
        <f>IF(SP_NORTE!H477="","*",SP_NORTE!H477)</f>
        <v>*</v>
      </c>
      <c r="K455" s="138" t="str">
        <f>IF(SP_NORTE!L477="","*",SP_NORTE!L477)</f>
        <v>-</v>
      </c>
      <c r="L455" s="138" t="str">
        <f>IF(SP_NORTE!M477="","*",SP_NORTE!M477)</f>
        <v>-</v>
      </c>
      <c r="M455" s="139" t="str">
        <f>IF(SP_NORTE!I477="","*",SP_NORTE!I477)</f>
        <v>*</v>
      </c>
      <c r="N455" s="144" t="str">
        <f>IF(SP_NORTE!J477="","*",SP_NORTE!J477)</f>
        <v>*</v>
      </c>
      <c r="O455" s="144" t="str">
        <f>IF(SP_NORTE!K477="","*",SP_NORTE!K477)</f>
        <v>*</v>
      </c>
      <c r="P455" s="143" t="str">
        <f>IF(SP_NORTE!N477="","*",SP_NORTE!N477)</f>
        <v>*</v>
      </c>
      <c r="Q455" s="143" t="str">
        <f>IF(SP_NORTE!O477="","*",SP_NORTE!O477)</f>
        <v>*</v>
      </c>
      <c r="R455" s="145" t="str">
        <f>IF(SP_NORTE!P477="","*",CONCATENATE(SP_NORTE!P477," ",SP_NORTE!Q477))</f>
        <v>*</v>
      </c>
      <c r="S455" s="145" t="str">
        <f>IF(SP_NORTE!U477="","*",SP_NORTE!U477)</f>
        <v>*</v>
      </c>
      <c r="T455" s="145" t="str">
        <f>IF(SP_NORTE!V477="","*",SP_NORTE!V477)</f>
        <v>*</v>
      </c>
      <c r="U455" s="136" t="str">
        <f ca="1">_xlfn.XLOOKUP(G455&amp;$U$2,BS_CONTROLE[CHAVE],BS_CONTROLE[Quantidade_11],"-")</f>
        <v>-</v>
      </c>
      <c r="V455" s="136" t="str">
        <f ca="1">_xlfn.XLOOKUP(G455&amp;$V$2,BS_CONTROLE[CHAVE],BS_CONTROLE[Quantidade_11],"-")</f>
        <v>-</v>
      </c>
      <c r="W455" s="136" t="str">
        <f ca="1">_xlfn.XLOOKUP(G455&amp;$W$2,BS_CONTROLE[CHAVE],BS_CONTROLE[Quantidade_11],"-")</f>
        <v>-</v>
      </c>
    </row>
    <row r="456" spans="1:23" hidden="1">
      <c r="A456" s="146" t="str">
        <f>IF(SP_NORTE!X478="","*",SP_NORTE!X478)</f>
        <v>*</v>
      </c>
      <c r="B456" s="146" t="str">
        <f>IF(SP_NORTE!W478="","*",SP_NORTE!W478)</f>
        <v>*</v>
      </c>
      <c r="C456" s="146" t="str">
        <f>IF(SP_NORTE!Y478="","*",SP_NORTE!Y478)</f>
        <v>*</v>
      </c>
      <c r="D456" s="138" t="str">
        <f>IF(SP_NORTE!R478="","*",SP_NORTE!R478)</f>
        <v>-</v>
      </c>
      <c r="E456" s="138" t="str">
        <f>IF(SP_NORTE!S478="","*",SP_NORTE!S478)</f>
        <v>-</v>
      </c>
      <c r="F456" s="145" t="str">
        <f>IF(SP_NORTE!B478="","*",SP_NORTE!B478)</f>
        <v>*</v>
      </c>
      <c r="G456" s="145" t="str">
        <f>IF(SP_NORTE!D478="","*",SP_NORTE!D478)</f>
        <v>*</v>
      </c>
      <c r="H456" s="145" t="str">
        <f>IF(SP_NORTE!E478="","*",SP_NORTE!E478)</f>
        <v>*</v>
      </c>
      <c r="I456" s="145" t="str">
        <f>IF(SP_NORTE!G478="","*",SP_NORTE!G478)</f>
        <v>*</v>
      </c>
      <c r="J456" s="145" t="str">
        <f>IF(SP_NORTE!H478="","*",SP_NORTE!H478)</f>
        <v>*</v>
      </c>
      <c r="K456" s="138" t="str">
        <f>IF(SP_NORTE!L478="","*",SP_NORTE!L478)</f>
        <v>-</v>
      </c>
      <c r="L456" s="138" t="str">
        <f>IF(SP_NORTE!M478="","*",SP_NORTE!M478)</f>
        <v>-</v>
      </c>
      <c r="M456" s="139" t="str">
        <f>IF(SP_NORTE!I478="","*",SP_NORTE!I478)</f>
        <v>*</v>
      </c>
      <c r="N456" s="144" t="str">
        <f>IF(SP_NORTE!J478="","*",SP_NORTE!J478)</f>
        <v>*</v>
      </c>
      <c r="O456" s="144" t="str">
        <f>IF(SP_NORTE!K478="","*",SP_NORTE!K478)</f>
        <v>*</v>
      </c>
      <c r="P456" s="143" t="str">
        <f>IF(SP_NORTE!N478="","*",SP_NORTE!N478)</f>
        <v>*</v>
      </c>
      <c r="Q456" s="143" t="str">
        <f>IF(SP_NORTE!O478="","*",SP_NORTE!O478)</f>
        <v>*</v>
      </c>
      <c r="R456" s="145" t="str">
        <f>IF(SP_NORTE!P478="","*",CONCATENATE(SP_NORTE!P478," ",SP_NORTE!Q478))</f>
        <v>*</v>
      </c>
      <c r="S456" s="145" t="str">
        <f>IF(SP_NORTE!U478="","*",SP_NORTE!U478)</f>
        <v>*</v>
      </c>
      <c r="T456" s="145" t="str">
        <f>IF(SP_NORTE!V478="","*",SP_NORTE!V478)</f>
        <v>*</v>
      </c>
      <c r="U456" s="136" t="str">
        <f ca="1">_xlfn.XLOOKUP(G456&amp;$U$2,BS_CONTROLE[CHAVE],BS_CONTROLE[Quantidade_11],"-")</f>
        <v>-</v>
      </c>
      <c r="V456" s="136" t="str">
        <f ca="1">_xlfn.XLOOKUP(G456&amp;$V$2,BS_CONTROLE[CHAVE],BS_CONTROLE[Quantidade_11],"-")</f>
        <v>-</v>
      </c>
      <c r="W456" s="136" t="str">
        <f ca="1">_xlfn.XLOOKUP(G456&amp;$W$2,BS_CONTROLE[CHAVE],BS_CONTROLE[Quantidade_11],"-")</f>
        <v>-</v>
      </c>
    </row>
    <row r="457" spans="1:23" hidden="1">
      <c r="A457" s="146" t="str">
        <f>IF(SP_NORTE!X479="","*",SP_NORTE!X479)</f>
        <v>*</v>
      </c>
      <c r="B457" s="146" t="str">
        <f>IF(SP_NORTE!W479="","*",SP_NORTE!W479)</f>
        <v>*</v>
      </c>
      <c r="C457" s="146" t="str">
        <f>IF(SP_NORTE!Y479="","*",SP_NORTE!Y479)</f>
        <v>*</v>
      </c>
      <c r="D457" s="138" t="str">
        <f>IF(SP_NORTE!R479="","*",SP_NORTE!R479)</f>
        <v>-</v>
      </c>
      <c r="E457" s="138" t="str">
        <f>IF(SP_NORTE!S479="","*",SP_NORTE!S479)</f>
        <v>-</v>
      </c>
      <c r="F457" s="145" t="str">
        <f>IF(SP_NORTE!B479="","*",SP_NORTE!B479)</f>
        <v>*</v>
      </c>
      <c r="G457" s="145" t="str">
        <f>IF(SP_NORTE!D479="","*",SP_NORTE!D479)</f>
        <v>*</v>
      </c>
      <c r="H457" s="145" t="str">
        <f>IF(SP_NORTE!E479="","*",SP_NORTE!E479)</f>
        <v>*</v>
      </c>
      <c r="I457" s="145" t="str">
        <f>IF(SP_NORTE!G479="","*",SP_NORTE!G479)</f>
        <v>*</v>
      </c>
      <c r="J457" s="145" t="str">
        <f>IF(SP_NORTE!H479="","*",SP_NORTE!H479)</f>
        <v>*</v>
      </c>
      <c r="K457" s="138" t="str">
        <f>IF(SP_NORTE!L479="","*",SP_NORTE!L479)</f>
        <v>-</v>
      </c>
      <c r="L457" s="138" t="str">
        <f>IF(SP_NORTE!M479="","*",SP_NORTE!M479)</f>
        <v>-</v>
      </c>
      <c r="M457" s="139" t="str">
        <f>IF(SP_NORTE!I479="","*",SP_NORTE!I479)</f>
        <v>*</v>
      </c>
      <c r="N457" s="144" t="str">
        <f>IF(SP_NORTE!J479="","*",SP_NORTE!J479)</f>
        <v>*</v>
      </c>
      <c r="O457" s="144" t="str">
        <f>IF(SP_NORTE!K479="","*",SP_NORTE!K479)</f>
        <v>*</v>
      </c>
      <c r="P457" s="143" t="str">
        <f>IF(SP_NORTE!N479="","*",SP_NORTE!N479)</f>
        <v>*</v>
      </c>
      <c r="Q457" s="143" t="str">
        <f>IF(SP_NORTE!O479="","*",SP_NORTE!O479)</f>
        <v>*</v>
      </c>
      <c r="R457" s="145" t="str">
        <f>IF(SP_NORTE!P479="","*",CONCATENATE(SP_NORTE!P479," ",SP_NORTE!Q479))</f>
        <v>*</v>
      </c>
      <c r="S457" s="145" t="str">
        <f>IF(SP_NORTE!U479="","*",SP_NORTE!U479)</f>
        <v>*</v>
      </c>
      <c r="T457" s="145" t="str">
        <f>IF(SP_NORTE!V479="","*",SP_NORTE!V479)</f>
        <v>*</v>
      </c>
      <c r="U457" s="136" t="str">
        <f ca="1">_xlfn.XLOOKUP(G457&amp;$U$2,BS_CONTROLE[CHAVE],BS_CONTROLE[Quantidade_11],"-")</f>
        <v>-</v>
      </c>
      <c r="V457" s="136" t="str">
        <f ca="1">_xlfn.XLOOKUP(G457&amp;$V$2,BS_CONTROLE[CHAVE],BS_CONTROLE[Quantidade_11],"-")</f>
        <v>-</v>
      </c>
      <c r="W457" s="136" t="str">
        <f ca="1">_xlfn.XLOOKUP(G457&amp;$W$2,BS_CONTROLE[CHAVE],BS_CONTROLE[Quantidade_11],"-")</f>
        <v>-</v>
      </c>
    </row>
    <row r="458" spans="1:23" hidden="1">
      <c r="A458" s="146" t="str">
        <f>IF(SP_NORTE!X480="","*",SP_NORTE!X480)</f>
        <v>*</v>
      </c>
      <c r="B458" s="146" t="str">
        <f>IF(SP_NORTE!W480="","*",SP_NORTE!W480)</f>
        <v>*</v>
      </c>
      <c r="C458" s="146" t="str">
        <f>IF(SP_NORTE!Y480="","*",SP_NORTE!Y480)</f>
        <v>*</v>
      </c>
      <c r="D458" s="138" t="str">
        <f>IF(SP_NORTE!R480="","*",SP_NORTE!R480)</f>
        <v>-</v>
      </c>
      <c r="E458" s="138" t="str">
        <f>IF(SP_NORTE!S480="","*",SP_NORTE!S480)</f>
        <v>-</v>
      </c>
      <c r="F458" s="145" t="str">
        <f>IF(SP_NORTE!B480="","*",SP_NORTE!B480)</f>
        <v>*</v>
      </c>
      <c r="G458" s="145" t="str">
        <f>IF(SP_NORTE!D480="","*",SP_NORTE!D480)</f>
        <v>*</v>
      </c>
      <c r="H458" s="145" t="str">
        <f>IF(SP_NORTE!E480="","*",SP_NORTE!E480)</f>
        <v>*</v>
      </c>
      <c r="I458" s="145" t="str">
        <f>IF(SP_NORTE!G480="","*",SP_NORTE!G480)</f>
        <v>*</v>
      </c>
      <c r="J458" s="145" t="str">
        <f>IF(SP_NORTE!H480="","*",SP_NORTE!H480)</f>
        <v>*</v>
      </c>
      <c r="K458" s="138" t="str">
        <f>IF(SP_NORTE!L480="","*",SP_NORTE!L480)</f>
        <v>-</v>
      </c>
      <c r="L458" s="138" t="str">
        <f>IF(SP_NORTE!M480="","*",SP_NORTE!M480)</f>
        <v>-</v>
      </c>
      <c r="M458" s="139" t="str">
        <f>IF(SP_NORTE!I480="","*",SP_NORTE!I480)</f>
        <v>*</v>
      </c>
      <c r="N458" s="144" t="str">
        <f>IF(SP_NORTE!J480="","*",SP_NORTE!J480)</f>
        <v>*</v>
      </c>
      <c r="O458" s="144" t="str">
        <f>IF(SP_NORTE!K480="","*",SP_NORTE!K480)</f>
        <v>*</v>
      </c>
      <c r="P458" s="143" t="str">
        <f>IF(SP_NORTE!N480="","*",SP_NORTE!N480)</f>
        <v>*</v>
      </c>
      <c r="Q458" s="143" t="str">
        <f>IF(SP_NORTE!O480="","*",SP_NORTE!O480)</f>
        <v>*</v>
      </c>
      <c r="R458" s="145" t="str">
        <f>IF(SP_NORTE!P480="","*",CONCATENATE(SP_NORTE!P480," ",SP_NORTE!Q480))</f>
        <v>*</v>
      </c>
      <c r="S458" s="145" t="str">
        <f>IF(SP_NORTE!U480="","*",SP_NORTE!U480)</f>
        <v>*</v>
      </c>
      <c r="T458" s="145" t="str">
        <f>IF(SP_NORTE!V480="","*",SP_NORTE!V480)</f>
        <v>*</v>
      </c>
      <c r="U458" s="136" t="str">
        <f ca="1">_xlfn.XLOOKUP(G458&amp;$U$2,BS_CONTROLE[CHAVE],BS_CONTROLE[Quantidade_11],"-")</f>
        <v>-</v>
      </c>
      <c r="V458" s="136" t="str">
        <f ca="1">_xlfn.XLOOKUP(G458&amp;$V$2,BS_CONTROLE[CHAVE],BS_CONTROLE[Quantidade_11],"-")</f>
        <v>-</v>
      </c>
      <c r="W458" s="136" t="str">
        <f ca="1">_xlfn.XLOOKUP(G458&amp;$W$2,BS_CONTROLE[CHAVE],BS_CONTROLE[Quantidade_11],"-")</f>
        <v>-</v>
      </c>
    </row>
    <row r="459" spans="1:23" hidden="1">
      <c r="A459" s="146" t="str">
        <f>IF(SP_NORTE!X481="","*",SP_NORTE!X481)</f>
        <v>*</v>
      </c>
      <c r="B459" s="146" t="str">
        <f>IF(SP_NORTE!W481="","*",SP_NORTE!W481)</f>
        <v>*</v>
      </c>
      <c r="C459" s="146" t="str">
        <f>IF(SP_NORTE!Y481="","*",SP_NORTE!Y481)</f>
        <v>*</v>
      </c>
      <c r="D459" s="138" t="str">
        <f>IF(SP_NORTE!R481="","*",SP_NORTE!R481)</f>
        <v>-</v>
      </c>
      <c r="E459" s="138" t="str">
        <f>IF(SP_NORTE!S481="","*",SP_NORTE!S481)</f>
        <v>-</v>
      </c>
      <c r="F459" s="145" t="str">
        <f>IF(SP_NORTE!B481="","*",SP_NORTE!B481)</f>
        <v>*</v>
      </c>
      <c r="G459" s="145" t="str">
        <f>IF(SP_NORTE!D481="","*",SP_NORTE!D481)</f>
        <v>*</v>
      </c>
      <c r="H459" s="145" t="str">
        <f>IF(SP_NORTE!E481="","*",SP_NORTE!E481)</f>
        <v>*</v>
      </c>
      <c r="I459" s="145" t="str">
        <f>IF(SP_NORTE!G481="","*",SP_NORTE!G481)</f>
        <v>*</v>
      </c>
      <c r="J459" s="145" t="str">
        <f>IF(SP_NORTE!H481="","*",SP_NORTE!H481)</f>
        <v>*</v>
      </c>
      <c r="K459" s="138" t="str">
        <f>IF(SP_NORTE!L481="","*",SP_NORTE!L481)</f>
        <v>-</v>
      </c>
      <c r="L459" s="138" t="str">
        <f>IF(SP_NORTE!M481="","*",SP_NORTE!M481)</f>
        <v>-</v>
      </c>
      <c r="M459" s="139" t="str">
        <f>IF(SP_NORTE!I481="","*",SP_NORTE!I481)</f>
        <v>*</v>
      </c>
      <c r="N459" s="144" t="str">
        <f>IF(SP_NORTE!J481="","*",SP_NORTE!J481)</f>
        <v>*</v>
      </c>
      <c r="O459" s="144" t="str">
        <f>IF(SP_NORTE!K481="","*",SP_NORTE!K481)</f>
        <v>*</v>
      </c>
      <c r="P459" s="143" t="str">
        <f>IF(SP_NORTE!N481="","*",SP_NORTE!N481)</f>
        <v>*</v>
      </c>
      <c r="Q459" s="143" t="str">
        <f>IF(SP_NORTE!O481="","*",SP_NORTE!O481)</f>
        <v>*</v>
      </c>
      <c r="R459" s="145" t="str">
        <f>IF(SP_NORTE!P481="","*",CONCATENATE(SP_NORTE!P481," ",SP_NORTE!Q481))</f>
        <v>*</v>
      </c>
      <c r="S459" s="145" t="str">
        <f>IF(SP_NORTE!U481="","*",SP_NORTE!U481)</f>
        <v>*</v>
      </c>
      <c r="T459" s="145" t="str">
        <f>IF(SP_NORTE!V481="","*",SP_NORTE!V481)</f>
        <v>*</v>
      </c>
      <c r="U459" s="136" t="str">
        <f ca="1">_xlfn.XLOOKUP(G459&amp;$U$2,BS_CONTROLE[CHAVE],BS_CONTROLE[Quantidade_11],"-")</f>
        <v>-</v>
      </c>
      <c r="V459" s="136" t="str">
        <f ca="1">_xlfn.XLOOKUP(G459&amp;$V$2,BS_CONTROLE[CHAVE],BS_CONTROLE[Quantidade_11],"-")</f>
        <v>-</v>
      </c>
      <c r="W459" s="136" t="str">
        <f ca="1">_xlfn.XLOOKUP(G459&amp;$W$2,BS_CONTROLE[CHAVE],BS_CONTROLE[Quantidade_11],"-")</f>
        <v>-</v>
      </c>
    </row>
    <row r="460" spans="1:23" hidden="1">
      <c r="A460" s="146" t="str">
        <f>IF(SP_NORTE!X482="","*",SP_NORTE!X482)</f>
        <v>*</v>
      </c>
      <c r="B460" s="146" t="str">
        <f>IF(SP_NORTE!W482="","*",SP_NORTE!W482)</f>
        <v>*</v>
      </c>
      <c r="C460" s="146" t="str">
        <f>IF(SP_NORTE!Y482="","*",SP_NORTE!Y482)</f>
        <v>*</v>
      </c>
      <c r="D460" s="138" t="str">
        <f>IF(SP_NORTE!R482="","*",SP_NORTE!R482)</f>
        <v>-</v>
      </c>
      <c r="E460" s="138" t="str">
        <f>IF(SP_NORTE!S482="","*",SP_NORTE!S482)</f>
        <v>-</v>
      </c>
      <c r="F460" s="145" t="str">
        <f>IF(SP_NORTE!B482="","*",SP_NORTE!B482)</f>
        <v>*</v>
      </c>
      <c r="G460" s="145" t="str">
        <f>IF(SP_NORTE!D482="","*",SP_NORTE!D482)</f>
        <v>*</v>
      </c>
      <c r="H460" s="145" t="str">
        <f>IF(SP_NORTE!E482="","*",SP_NORTE!E482)</f>
        <v>*</v>
      </c>
      <c r="I460" s="145" t="str">
        <f>IF(SP_NORTE!G482="","*",SP_NORTE!G482)</f>
        <v>*</v>
      </c>
      <c r="J460" s="145" t="str">
        <f>IF(SP_NORTE!H482="","*",SP_NORTE!H482)</f>
        <v>*</v>
      </c>
      <c r="K460" s="138" t="str">
        <f>IF(SP_NORTE!L482="","*",SP_NORTE!L482)</f>
        <v>-</v>
      </c>
      <c r="L460" s="138" t="str">
        <f>IF(SP_NORTE!M482="","*",SP_NORTE!M482)</f>
        <v>-</v>
      </c>
      <c r="M460" s="139" t="str">
        <f>IF(SP_NORTE!I482="","*",SP_NORTE!I482)</f>
        <v>*</v>
      </c>
      <c r="N460" s="144" t="str">
        <f>IF(SP_NORTE!J482="","*",SP_NORTE!J482)</f>
        <v>*</v>
      </c>
      <c r="O460" s="144" t="str">
        <f>IF(SP_NORTE!K482="","*",SP_NORTE!K482)</f>
        <v>*</v>
      </c>
      <c r="P460" s="143" t="str">
        <f>IF(SP_NORTE!N482="","*",SP_NORTE!N482)</f>
        <v>*</v>
      </c>
      <c r="Q460" s="143" t="str">
        <f>IF(SP_NORTE!O482="","*",SP_NORTE!O482)</f>
        <v>*</v>
      </c>
      <c r="R460" s="145" t="str">
        <f>IF(SP_NORTE!P482="","*",CONCATENATE(SP_NORTE!P482," ",SP_NORTE!Q482))</f>
        <v>*</v>
      </c>
      <c r="S460" s="145" t="str">
        <f>IF(SP_NORTE!U482="","*",SP_NORTE!U482)</f>
        <v>*</v>
      </c>
      <c r="T460" s="145" t="str">
        <f>IF(SP_NORTE!V482="","*",SP_NORTE!V482)</f>
        <v>*</v>
      </c>
      <c r="U460" s="136" t="str">
        <f ca="1">_xlfn.XLOOKUP(G460&amp;$U$2,BS_CONTROLE[CHAVE],BS_CONTROLE[Quantidade_11],"-")</f>
        <v>-</v>
      </c>
      <c r="V460" s="136" t="str">
        <f ca="1">_xlfn.XLOOKUP(G460&amp;$V$2,BS_CONTROLE[CHAVE],BS_CONTROLE[Quantidade_11],"-")</f>
        <v>-</v>
      </c>
      <c r="W460" s="136" t="str">
        <f ca="1">_xlfn.XLOOKUP(G460&amp;$W$2,BS_CONTROLE[CHAVE],BS_CONTROLE[Quantidade_11],"-")</f>
        <v>-</v>
      </c>
    </row>
    <row r="461" spans="1:23" hidden="1">
      <c r="A461" s="146" t="str">
        <f>IF(SP_NORTE!X483="","*",SP_NORTE!X483)</f>
        <v>*</v>
      </c>
      <c r="B461" s="146" t="str">
        <f>IF(SP_NORTE!W483="","*",SP_NORTE!W483)</f>
        <v>*</v>
      </c>
      <c r="C461" s="146" t="str">
        <f>IF(SP_NORTE!Y483="","*",SP_NORTE!Y483)</f>
        <v>*</v>
      </c>
      <c r="D461" s="138" t="str">
        <f>IF(SP_NORTE!R483="","*",SP_NORTE!R483)</f>
        <v>-</v>
      </c>
      <c r="E461" s="138" t="str">
        <f>IF(SP_NORTE!S483="","*",SP_NORTE!S483)</f>
        <v>-</v>
      </c>
      <c r="F461" s="145" t="str">
        <f>IF(SP_NORTE!B483="","*",SP_NORTE!B483)</f>
        <v>*</v>
      </c>
      <c r="G461" s="145" t="str">
        <f>IF(SP_NORTE!D483="","*",SP_NORTE!D483)</f>
        <v>*</v>
      </c>
      <c r="H461" s="145" t="str">
        <f>IF(SP_NORTE!E483="","*",SP_NORTE!E483)</f>
        <v>*</v>
      </c>
      <c r="I461" s="145" t="str">
        <f>IF(SP_NORTE!G483="","*",SP_NORTE!G483)</f>
        <v>*</v>
      </c>
      <c r="J461" s="145" t="str">
        <f>IF(SP_NORTE!H483="","*",SP_NORTE!H483)</f>
        <v>*</v>
      </c>
      <c r="K461" s="138" t="str">
        <f>IF(SP_NORTE!L483="","*",SP_NORTE!L483)</f>
        <v>-</v>
      </c>
      <c r="L461" s="138" t="str">
        <f>IF(SP_NORTE!M483="","*",SP_NORTE!M483)</f>
        <v>-</v>
      </c>
      <c r="M461" s="139" t="str">
        <f>IF(SP_NORTE!I483="","*",SP_NORTE!I483)</f>
        <v>*</v>
      </c>
      <c r="N461" s="144" t="str">
        <f>IF(SP_NORTE!J483="","*",SP_NORTE!J483)</f>
        <v>*</v>
      </c>
      <c r="O461" s="144" t="str">
        <f>IF(SP_NORTE!K483="","*",SP_NORTE!K483)</f>
        <v>*</v>
      </c>
      <c r="P461" s="143" t="str">
        <f>IF(SP_NORTE!N483="","*",SP_NORTE!N483)</f>
        <v>*</v>
      </c>
      <c r="Q461" s="143" t="str">
        <f>IF(SP_NORTE!O483="","*",SP_NORTE!O483)</f>
        <v>*</v>
      </c>
      <c r="R461" s="145" t="str">
        <f>IF(SP_NORTE!P483="","*",CONCATENATE(SP_NORTE!P483," ",SP_NORTE!Q483))</f>
        <v>*</v>
      </c>
      <c r="S461" s="145" t="str">
        <f>IF(SP_NORTE!U483="","*",SP_NORTE!U483)</f>
        <v>*</v>
      </c>
      <c r="T461" s="145" t="str">
        <f>IF(SP_NORTE!V483="","*",SP_NORTE!V483)</f>
        <v>*</v>
      </c>
      <c r="U461" s="136" t="str">
        <f ca="1">_xlfn.XLOOKUP(G461&amp;$U$2,BS_CONTROLE[CHAVE],BS_CONTROLE[Quantidade_11],"-")</f>
        <v>-</v>
      </c>
      <c r="V461" s="136" t="str">
        <f ca="1">_xlfn.XLOOKUP(G461&amp;$V$2,BS_CONTROLE[CHAVE],BS_CONTROLE[Quantidade_11],"-")</f>
        <v>-</v>
      </c>
      <c r="W461" s="136" t="str">
        <f ca="1">_xlfn.XLOOKUP(G461&amp;$W$2,BS_CONTROLE[CHAVE],BS_CONTROLE[Quantidade_11],"-")</f>
        <v>-</v>
      </c>
    </row>
    <row r="462" spans="1:23" hidden="1">
      <c r="A462" s="146" t="str">
        <f>IF(SP_NORTE!X484="","*",SP_NORTE!X484)</f>
        <v>*</v>
      </c>
      <c r="B462" s="146" t="str">
        <f>IF(SP_NORTE!W484="","*",SP_NORTE!W484)</f>
        <v>*</v>
      </c>
      <c r="C462" s="146" t="str">
        <f>IF(SP_NORTE!Y484="","*",SP_NORTE!Y484)</f>
        <v>*</v>
      </c>
      <c r="D462" s="138" t="str">
        <f>IF(SP_NORTE!R484="","*",SP_NORTE!R484)</f>
        <v>-</v>
      </c>
      <c r="E462" s="138" t="str">
        <f>IF(SP_NORTE!S484="","*",SP_NORTE!S484)</f>
        <v>-</v>
      </c>
      <c r="F462" s="145" t="str">
        <f>IF(SP_NORTE!B484="","*",SP_NORTE!B484)</f>
        <v>*</v>
      </c>
      <c r="G462" s="145" t="str">
        <f>IF(SP_NORTE!D484="","*",SP_NORTE!D484)</f>
        <v>*</v>
      </c>
      <c r="H462" s="145" t="str">
        <f>IF(SP_NORTE!E484="","*",SP_NORTE!E484)</f>
        <v>*</v>
      </c>
      <c r="I462" s="145" t="str">
        <f>IF(SP_NORTE!G484="","*",SP_NORTE!G484)</f>
        <v>*</v>
      </c>
      <c r="J462" s="145" t="str">
        <f>IF(SP_NORTE!H484="","*",SP_NORTE!H484)</f>
        <v>*</v>
      </c>
      <c r="K462" s="138" t="str">
        <f>IF(SP_NORTE!L484="","*",SP_NORTE!L484)</f>
        <v>-</v>
      </c>
      <c r="L462" s="138" t="str">
        <f>IF(SP_NORTE!M484="","*",SP_NORTE!M484)</f>
        <v>-</v>
      </c>
      <c r="M462" s="139" t="str">
        <f>IF(SP_NORTE!I484="","*",SP_NORTE!I484)</f>
        <v>*</v>
      </c>
      <c r="N462" s="144" t="str">
        <f>IF(SP_NORTE!J484="","*",SP_NORTE!J484)</f>
        <v>*</v>
      </c>
      <c r="O462" s="144" t="str">
        <f>IF(SP_NORTE!K484="","*",SP_NORTE!K484)</f>
        <v>*</v>
      </c>
      <c r="P462" s="143" t="str">
        <f>IF(SP_NORTE!N484="","*",SP_NORTE!N484)</f>
        <v>*</v>
      </c>
      <c r="Q462" s="143" t="str">
        <f>IF(SP_NORTE!O484="","*",SP_NORTE!O484)</f>
        <v>*</v>
      </c>
      <c r="R462" s="145" t="str">
        <f>IF(SP_NORTE!P484="","*",CONCATENATE(SP_NORTE!P484," ",SP_NORTE!Q484))</f>
        <v>*</v>
      </c>
      <c r="S462" s="145" t="str">
        <f>IF(SP_NORTE!U484="","*",SP_NORTE!U484)</f>
        <v>*</v>
      </c>
      <c r="T462" s="145" t="str">
        <f>IF(SP_NORTE!V484="","*",SP_NORTE!V484)</f>
        <v>*</v>
      </c>
      <c r="U462" s="136" t="str">
        <f ca="1">_xlfn.XLOOKUP(G462&amp;$U$2,BS_CONTROLE[CHAVE],BS_CONTROLE[Quantidade_11],"-")</f>
        <v>-</v>
      </c>
      <c r="V462" s="136" t="str">
        <f ca="1">_xlfn.XLOOKUP(G462&amp;$V$2,BS_CONTROLE[CHAVE],BS_CONTROLE[Quantidade_11],"-")</f>
        <v>-</v>
      </c>
      <c r="W462" s="136" t="str">
        <f ca="1">_xlfn.XLOOKUP(G462&amp;$W$2,BS_CONTROLE[CHAVE],BS_CONTROLE[Quantidade_11],"-")</f>
        <v>-</v>
      </c>
    </row>
    <row r="463" spans="1:23" hidden="1">
      <c r="A463" s="146" t="str">
        <f>IF(SP_NORTE!X485="","*",SP_NORTE!X485)</f>
        <v>*</v>
      </c>
      <c r="B463" s="146" t="str">
        <f>IF(SP_NORTE!W485="","*",SP_NORTE!W485)</f>
        <v>*</v>
      </c>
      <c r="C463" s="146" t="str">
        <f>IF(SP_NORTE!Y485="","*",SP_NORTE!Y485)</f>
        <v>*</v>
      </c>
      <c r="D463" s="138" t="str">
        <f>IF(SP_NORTE!R485="","*",SP_NORTE!R485)</f>
        <v>-</v>
      </c>
      <c r="E463" s="138" t="str">
        <f>IF(SP_NORTE!S485="","*",SP_NORTE!S485)</f>
        <v>-</v>
      </c>
      <c r="F463" s="145" t="str">
        <f>IF(SP_NORTE!B485="","*",SP_NORTE!B485)</f>
        <v>*</v>
      </c>
      <c r="G463" s="145" t="str">
        <f>IF(SP_NORTE!D485="","*",SP_NORTE!D485)</f>
        <v>*</v>
      </c>
      <c r="H463" s="145" t="str">
        <f>IF(SP_NORTE!E485="","*",SP_NORTE!E485)</f>
        <v>*</v>
      </c>
      <c r="I463" s="145" t="str">
        <f>IF(SP_NORTE!G485="","*",SP_NORTE!G485)</f>
        <v>*</v>
      </c>
      <c r="J463" s="145" t="str">
        <f>IF(SP_NORTE!H485="","*",SP_NORTE!H485)</f>
        <v>*</v>
      </c>
      <c r="K463" s="138" t="str">
        <f>IF(SP_NORTE!L485="","*",SP_NORTE!L485)</f>
        <v>-</v>
      </c>
      <c r="L463" s="138" t="str">
        <f>IF(SP_NORTE!M485="","*",SP_NORTE!M485)</f>
        <v>-</v>
      </c>
      <c r="M463" s="139" t="str">
        <f>IF(SP_NORTE!I485="","*",SP_NORTE!I485)</f>
        <v>*</v>
      </c>
      <c r="N463" s="144" t="str">
        <f>IF(SP_NORTE!J485="","*",SP_NORTE!J485)</f>
        <v>*</v>
      </c>
      <c r="O463" s="144" t="str">
        <f>IF(SP_NORTE!K485="","*",SP_NORTE!K485)</f>
        <v>*</v>
      </c>
      <c r="P463" s="143" t="str">
        <f>IF(SP_NORTE!N485="","*",SP_NORTE!N485)</f>
        <v>*</v>
      </c>
      <c r="Q463" s="143" t="str">
        <f>IF(SP_NORTE!O485="","*",SP_NORTE!O485)</f>
        <v>*</v>
      </c>
      <c r="R463" s="145" t="str">
        <f>IF(SP_NORTE!P485="","*",CONCATENATE(SP_NORTE!P485," ",SP_NORTE!Q485))</f>
        <v>*</v>
      </c>
      <c r="S463" s="145" t="str">
        <f>IF(SP_NORTE!U485="","*",SP_NORTE!U485)</f>
        <v>*</v>
      </c>
      <c r="T463" s="145" t="str">
        <f>IF(SP_NORTE!V485="","*",SP_NORTE!V485)</f>
        <v>*</v>
      </c>
      <c r="U463" s="136" t="str">
        <f ca="1">_xlfn.XLOOKUP(G463&amp;$U$2,BS_CONTROLE[CHAVE],BS_CONTROLE[Quantidade_11],"-")</f>
        <v>-</v>
      </c>
      <c r="V463" s="136" t="str">
        <f ca="1">_xlfn.XLOOKUP(G463&amp;$V$2,BS_CONTROLE[CHAVE],BS_CONTROLE[Quantidade_11],"-")</f>
        <v>-</v>
      </c>
      <c r="W463" s="136" t="str">
        <f ca="1">_xlfn.XLOOKUP(G463&amp;$W$2,BS_CONTROLE[CHAVE],BS_CONTROLE[Quantidade_11],"-")</f>
        <v>-</v>
      </c>
    </row>
    <row r="464" spans="1:23" hidden="1">
      <c r="A464" s="146" t="str">
        <f>IF(SP_NORTE!X486="","*",SP_NORTE!X486)</f>
        <v>*</v>
      </c>
      <c r="B464" s="146" t="str">
        <f>IF(SP_NORTE!W486="","*",SP_NORTE!W486)</f>
        <v>*</v>
      </c>
      <c r="C464" s="146" t="str">
        <f>IF(SP_NORTE!Y486="","*",SP_NORTE!Y486)</f>
        <v>*</v>
      </c>
      <c r="D464" s="138" t="str">
        <f>IF(SP_NORTE!R486="","*",SP_NORTE!R486)</f>
        <v>-</v>
      </c>
      <c r="E464" s="138" t="str">
        <f>IF(SP_NORTE!S486="","*",SP_NORTE!S486)</f>
        <v>-</v>
      </c>
      <c r="F464" s="145" t="str">
        <f>IF(SP_NORTE!B486="","*",SP_NORTE!B486)</f>
        <v>*</v>
      </c>
      <c r="G464" s="145" t="str">
        <f>IF(SP_NORTE!D486="","*",SP_NORTE!D486)</f>
        <v>*</v>
      </c>
      <c r="H464" s="145" t="str">
        <f>IF(SP_NORTE!E486="","*",SP_NORTE!E486)</f>
        <v>*</v>
      </c>
      <c r="I464" s="145" t="str">
        <f>IF(SP_NORTE!G486="","*",SP_NORTE!G486)</f>
        <v>*</v>
      </c>
      <c r="J464" s="145" t="str">
        <f>IF(SP_NORTE!H486="","*",SP_NORTE!H486)</f>
        <v>*</v>
      </c>
      <c r="K464" s="138" t="str">
        <f>IF(SP_NORTE!L486="","*",SP_NORTE!L486)</f>
        <v>-</v>
      </c>
      <c r="L464" s="138" t="str">
        <f>IF(SP_NORTE!M486="","*",SP_NORTE!M486)</f>
        <v>-</v>
      </c>
      <c r="M464" s="139" t="str">
        <f>IF(SP_NORTE!I486="","*",SP_NORTE!I486)</f>
        <v>*</v>
      </c>
      <c r="N464" s="144" t="str">
        <f>IF(SP_NORTE!J486="","*",SP_NORTE!J486)</f>
        <v>*</v>
      </c>
      <c r="O464" s="144" t="str">
        <f>IF(SP_NORTE!K486="","*",SP_NORTE!K486)</f>
        <v>*</v>
      </c>
      <c r="P464" s="143" t="str">
        <f>IF(SP_NORTE!N486="","*",SP_NORTE!N486)</f>
        <v>*</v>
      </c>
      <c r="Q464" s="143" t="str">
        <f>IF(SP_NORTE!O486="","*",SP_NORTE!O486)</f>
        <v>*</v>
      </c>
      <c r="R464" s="145" t="str">
        <f>IF(SP_NORTE!P486="","*",CONCATENATE(SP_NORTE!P486," ",SP_NORTE!Q486))</f>
        <v>*</v>
      </c>
      <c r="S464" s="145" t="str">
        <f>IF(SP_NORTE!U486="","*",SP_NORTE!U486)</f>
        <v>*</v>
      </c>
      <c r="T464" s="145" t="str">
        <f>IF(SP_NORTE!V486="","*",SP_NORTE!V486)</f>
        <v>*</v>
      </c>
      <c r="U464" s="136" t="str">
        <f ca="1">_xlfn.XLOOKUP(G464&amp;$U$2,BS_CONTROLE[CHAVE],BS_CONTROLE[Quantidade_11],"-")</f>
        <v>-</v>
      </c>
      <c r="V464" s="136" t="str">
        <f ca="1">_xlfn.XLOOKUP(G464&amp;$V$2,BS_CONTROLE[CHAVE],BS_CONTROLE[Quantidade_11],"-")</f>
        <v>-</v>
      </c>
      <c r="W464" s="136" t="str">
        <f ca="1">_xlfn.XLOOKUP(G464&amp;$W$2,BS_CONTROLE[CHAVE],BS_CONTROLE[Quantidade_11],"-")</f>
        <v>-</v>
      </c>
    </row>
    <row r="465" spans="1:23" hidden="1">
      <c r="A465" s="146" t="str">
        <f>IF(SP_NORTE!X487="","*",SP_NORTE!X487)</f>
        <v>*</v>
      </c>
      <c r="B465" s="146" t="str">
        <f>IF(SP_NORTE!W487="","*",SP_NORTE!W487)</f>
        <v>*</v>
      </c>
      <c r="C465" s="146" t="str">
        <f>IF(SP_NORTE!Y487="","*",SP_NORTE!Y487)</f>
        <v>*</v>
      </c>
      <c r="D465" s="138" t="str">
        <f>IF(SP_NORTE!R487="","*",SP_NORTE!R487)</f>
        <v>-</v>
      </c>
      <c r="E465" s="138" t="str">
        <f>IF(SP_NORTE!S487="","*",SP_NORTE!S487)</f>
        <v>-</v>
      </c>
      <c r="F465" s="145" t="str">
        <f>IF(SP_NORTE!B487="","*",SP_NORTE!B487)</f>
        <v>*</v>
      </c>
      <c r="G465" s="145" t="str">
        <f>IF(SP_NORTE!D487="","*",SP_NORTE!D487)</f>
        <v>*</v>
      </c>
      <c r="H465" s="145" t="str">
        <f>IF(SP_NORTE!E487="","*",SP_NORTE!E487)</f>
        <v>*</v>
      </c>
      <c r="I465" s="145" t="str">
        <f>IF(SP_NORTE!G487="","*",SP_NORTE!G487)</f>
        <v>*</v>
      </c>
      <c r="J465" s="145" t="str">
        <f>IF(SP_NORTE!H487="","*",SP_NORTE!H487)</f>
        <v>*</v>
      </c>
      <c r="K465" s="138" t="str">
        <f>IF(SP_NORTE!L487="","*",SP_NORTE!L487)</f>
        <v>-</v>
      </c>
      <c r="L465" s="138" t="str">
        <f>IF(SP_NORTE!M487="","*",SP_NORTE!M487)</f>
        <v>-</v>
      </c>
      <c r="M465" s="139" t="str">
        <f>IF(SP_NORTE!I487="","*",SP_NORTE!I487)</f>
        <v>*</v>
      </c>
      <c r="N465" s="144" t="str">
        <f>IF(SP_NORTE!J487="","*",SP_NORTE!J487)</f>
        <v>*</v>
      </c>
      <c r="O465" s="144" t="str">
        <f>IF(SP_NORTE!K487="","*",SP_NORTE!K487)</f>
        <v>*</v>
      </c>
      <c r="P465" s="143" t="str">
        <f>IF(SP_NORTE!N487="","*",SP_NORTE!N487)</f>
        <v>*</v>
      </c>
      <c r="Q465" s="143" t="str">
        <f>IF(SP_NORTE!O487="","*",SP_NORTE!O487)</f>
        <v>*</v>
      </c>
      <c r="R465" s="145" t="str">
        <f>IF(SP_NORTE!P487="","*",CONCATENATE(SP_NORTE!P487," ",SP_NORTE!Q487))</f>
        <v>*</v>
      </c>
      <c r="S465" s="145" t="str">
        <f>IF(SP_NORTE!U487="","*",SP_NORTE!U487)</f>
        <v>*</v>
      </c>
      <c r="T465" s="145" t="str">
        <f>IF(SP_NORTE!V487="","*",SP_NORTE!V487)</f>
        <v>*</v>
      </c>
      <c r="U465" s="136" t="str">
        <f ca="1">_xlfn.XLOOKUP(G465&amp;$U$2,BS_CONTROLE[CHAVE],BS_CONTROLE[Quantidade_11],"-")</f>
        <v>-</v>
      </c>
      <c r="V465" s="136" t="str">
        <f ca="1">_xlfn.XLOOKUP(G465&amp;$V$2,BS_CONTROLE[CHAVE],BS_CONTROLE[Quantidade_11],"-")</f>
        <v>-</v>
      </c>
      <c r="W465" s="136" t="str">
        <f ca="1">_xlfn.XLOOKUP(G465&amp;$W$2,BS_CONTROLE[CHAVE],BS_CONTROLE[Quantidade_11],"-")</f>
        <v>-</v>
      </c>
    </row>
    <row r="466" spans="1:23" hidden="1">
      <c r="A466" s="146" t="str">
        <f>IF(SP_NORTE!X488="","*",SP_NORTE!X488)</f>
        <v>*</v>
      </c>
      <c r="B466" s="146" t="str">
        <f>IF(SP_NORTE!W488="","*",SP_NORTE!W488)</f>
        <v>*</v>
      </c>
      <c r="C466" s="146" t="str">
        <f>IF(SP_NORTE!Y488="","*",SP_NORTE!Y488)</f>
        <v>*</v>
      </c>
      <c r="D466" s="138" t="str">
        <f>IF(SP_NORTE!R488="","*",SP_NORTE!R488)</f>
        <v>-</v>
      </c>
      <c r="E466" s="138" t="str">
        <f>IF(SP_NORTE!S488="","*",SP_NORTE!S488)</f>
        <v>-</v>
      </c>
      <c r="F466" s="145" t="str">
        <f>IF(SP_NORTE!B488="","*",SP_NORTE!B488)</f>
        <v>*</v>
      </c>
      <c r="G466" s="145" t="str">
        <f>IF(SP_NORTE!D488="","*",SP_NORTE!D488)</f>
        <v>*</v>
      </c>
      <c r="H466" s="145" t="str">
        <f>IF(SP_NORTE!E488="","*",SP_NORTE!E488)</f>
        <v>*</v>
      </c>
      <c r="I466" s="145" t="str">
        <f>IF(SP_NORTE!G488="","*",SP_NORTE!G488)</f>
        <v>*</v>
      </c>
      <c r="J466" s="145" t="str">
        <f>IF(SP_NORTE!H488="","*",SP_NORTE!H488)</f>
        <v>*</v>
      </c>
      <c r="K466" s="138" t="str">
        <f>IF(SP_NORTE!L488="","*",SP_NORTE!L488)</f>
        <v>-</v>
      </c>
      <c r="L466" s="138" t="str">
        <f>IF(SP_NORTE!M488="","*",SP_NORTE!M488)</f>
        <v>-</v>
      </c>
      <c r="M466" s="139" t="str">
        <f>IF(SP_NORTE!I488="","*",SP_NORTE!I488)</f>
        <v>*</v>
      </c>
      <c r="N466" s="144" t="str">
        <f>IF(SP_NORTE!J488="","*",SP_NORTE!J488)</f>
        <v>*</v>
      </c>
      <c r="O466" s="144" t="str">
        <f>IF(SP_NORTE!K488="","*",SP_NORTE!K488)</f>
        <v>*</v>
      </c>
      <c r="P466" s="143" t="str">
        <f>IF(SP_NORTE!N488="","*",SP_NORTE!N488)</f>
        <v>*</v>
      </c>
      <c r="Q466" s="143" t="str">
        <f>IF(SP_NORTE!O488="","*",SP_NORTE!O488)</f>
        <v>*</v>
      </c>
      <c r="R466" s="145" t="str">
        <f>IF(SP_NORTE!P488="","*",CONCATENATE(SP_NORTE!P488," ",SP_NORTE!Q488))</f>
        <v>*</v>
      </c>
      <c r="S466" s="145" t="str">
        <f>IF(SP_NORTE!U488="","*",SP_NORTE!U488)</f>
        <v>*</v>
      </c>
      <c r="T466" s="145" t="str">
        <f>IF(SP_NORTE!V488="","*",SP_NORTE!V488)</f>
        <v>*</v>
      </c>
      <c r="U466" s="136" t="str">
        <f ca="1">_xlfn.XLOOKUP(G466&amp;$U$2,BS_CONTROLE[CHAVE],BS_CONTROLE[Quantidade_11],"-")</f>
        <v>-</v>
      </c>
      <c r="V466" s="136" t="str">
        <f ca="1">_xlfn.XLOOKUP(G466&amp;$V$2,BS_CONTROLE[CHAVE],BS_CONTROLE[Quantidade_11],"-")</f>
        <v>-</v>
      </c>
      <c r="W466" s="136" t="str">
        <f ca="1">_xlfn.XLOOKUP(G466&amp;$W$2,BS_CONTROLE[CHAVE],BS_CONTROLE[Quantidade_11],"-")</f>
        <v>-</v>
      </c>
    </row>
    <row r="467" spans="1:23" hidden="1">
      <c r="A467" s="146" t="str">
        <f>IF(SP_NORTE!X489="","*",SP_NORTE!X489)</f>
        <v>*</v>
      </c>
      <c r="B467" s="146" t="str">
        <f>IF(SP_NORTE!W489="","*",SP_NORTE!W489)</f>
        <v>*</v>
      </c>
      <c r="C467" s="146" t="str">
        <f>IF(SP_NORTE!Y489="","*",SP_NORTE!Y489)</f>
        <v>*</v>
      </c>
      <c r="D467" s="138" t="str">
        <f>IF(SP_NORTE!R489="","*",SP_NORTE!R489)</f>
        <v>-</v>
      </c>
      <c r="E467" s="138" t="str">
        <f>IF(SP_NORTE!S489="","*",SP_NORTE!S489)</f>
        <v>-</v>
      </c>
      <c r="F467" s="145" t="str">
        <f>IF(SP_NORTE!B489="","*",SP_NORTE!B489)</f>
        <v>*</v>
      </c>
      <c r="G467" s="145" t="str">
        <f>IF(SP_NORTE!D489="","*",SP_NORTE!D489)</f>
        <v>*</v>
      </c>
      <c r="H467" s="145" t="str">
        <f>IF(SP_NORTE!E489="","*",SP_NORTE!E489)</f>
        <v>*</v>
      </c>
      <c r="I467" s="145" t="str">
        <f>IF(SP_NORTE!G489="","*",SP_NORTE!G489)</f>
        <v>*</v>
      </c>
      <c r="J467" s="145" t="str">
        <f>IF(SP_NORTE!H489="","*",SP_NORTE!H489)</f>
        <v>*</v>
      </c>
      <c r="K467" s="138" t="str">
        <f>IF(SP_NORTE!L489="","*",SP_NORTE!L489)</f>
        <v>-</v>
      </c>
      <c r="L467" s="138" t="str">
        <f>IF(SP_NORTE!M489="","*",SP_NORTE!M489)</f>
        <v>-</v>
      </c>
      <c r="M467" s="139" t="str">
        <f>IF(SP_NORTE!I489="","*",SP_NORTE!I489)</f>
        <v>*</v>
      </c>
      <c r="N467" s="144" t="str">
        <f>IF(SP_NORTE!J489="","*",SP_NORTE!J489)</f>
        <v>*</v>
      </c>
      <c r="O467" s="144" t="str">
        <f>IF(SP_NORTE!K489="","*",SP_NORTE!K489)</f>
        <v>*</v>
      </c>
      <c r="P467" s="143" t="str">
        <f>IF(SP_NORTE!N489="","*",SP_NORTE!N489)</f>
        <v>*</v>
      </c>
      <c r="Q467" s="143" t="str">
        <f>IF(SP_NORTE!O489="","*",SP_NORTE!O489)</f>
        <v>*</v>
      </c>
      <c r="R467" s="145" t="str">
        <f>IF(SP_NORTE!P489="","*",CONCATENATE(SP_NORTE!P489," ",SP_NORTE!Q489))</f>
        <v>*</v>
      </c>
      <c r="S467" s="145" t="str">
        <f>IF(SP_NORTE!U489="","*",SP_NORTE!U489)</f>
        <v>*</v>
      </c>
      <c r="T467" s="145" t="str">
        <f>IF(SP_NORTE!V489="","*",SP_NORTE!V489)</f>
        <v>*</v>
      </c>
      <c r="U467" s="136" t="str">
        <f ca="1">_xlfn.XLOOKUP(G467&amp;$U$2,BS_CONTROLE[CHAVE],BS_CONTROLE[Quantidade_11],"-")</f>
        <v>-</v>
      </c>
      <c r="V467" s="136" t="str">
        <f ca="1">_xlfn.XLOOKUP(G467&amp;$V$2,BS_CONTROLE[CHAVE],BS_CONTROLE[Quantidade_11],"-")</f>
        <v>-</v>
      </c>
      <c r="W467" s="136" t="str">
        <f ca="1">_xlfn.XLOOKUP(G467&amp;$W$2,BS_CONTROLE[CHAVE],BS_CONTROLE[Quantidade_11],"-")</f>
        <v>-</v>
      </c>
    </row>
    <row r="468" spans="1:23" hidden="1">
      <c r="A468" s="146" t="str">
        <f>IF(SP_NORTE!X490="","*",SP_NORTE!X490)</f>
        <v>*</v>
      </c>
      <c r="B468" s="146" t="str">
        <f>IF(SP_NORTE!W490="","*",SP_NORTE!W490)</f>
        <v>*</v>
      </c>
      <c r="C468" s="146" t="str">
        <f>IF(SP_NORTE!Y490="","*",SP_NORTE!Y490)</f>
        <v>*</v>
      </c>
      <c r="D468" s="138" t="str">
        <f>IF(SP_NORTE!R490="","*",SP_NORTE!R490)</f>
        <v>-</v>
      </c>
      <c r="E468" s="138" t="str">
        <f>IF(SP_NORTE!S490="","*",SP_NORTE!S490)</f>
        <v>-</v>
      </c>
      <c r="F468" s="145" t="str">
        <f>IF(SP_NORTE!B490="","*",SP_NORTE!B490)</f>
        <v>*</v>
      </c>
      <c r="G468" s="145" t="str">
        <f>IF(SP_NORTE!D490="","*",SP_NORTE!D490)</f>
        <v>*</v>
      </c>
      <c r="H468" s="145" t="str">
        <f>IF(SP_NORTE!E490="","*",SP_NORTE!E490)</f>
        <v>*</v>
      </c>
      <c r="I468" s="145" t="str">
        <f>IF(SP_NORTE!G490="","*",SP_NORTE!G490)</f>
        <v>*</v>
      </c>
      <c r="J468" s="145" t="str">
        <f>IF(SP_NORTE!H490="","*",SP_NORTE!H490)</f>
        <v>*</v>
      </c>
      <c r="K468" s="138" t="str">
        <f>IF(SP_NORTE!L490="","*",SP_NORTE!L490)</f>
        <v>-</v>
      </c>
      <c r="L468" s="138" t="str">
        <f>IF(SP_NORTE!M490="","*",SP_NORTE!M490)</f>
        <v>-</v>
      </c>
      <c r="M468" s="139" t="str">
        <f>IF(SP_NORTE!I490="","*",SP_NORTE!I490)</f>
        <v>*</v>
      </c>
      <c r="N468" s="144" t="str">
        <f>IF(SP_NORTE!J490="","*",SP_NORTE!J490)</f>
        <v>*</v>
      </c>
      <c r="O468" s="144" t="str">
        <f>IF(SP_NORTE!K490="","*",SP_NORTE!K490)</f>
        <v>*</v>
      </c>
      <c r="P468" s="143" t="str">
        <f>IF(SP_NORTE!N490="","*",SP_NORTE!N490)</f>
        <v>*</v>
      </c>
      <c r="Q468" s="143" t="str">
        <f>IF(SP_NORTE!O490="","*",SP_NORTE!O490)</f>
        <v>*</v>
      </c>
      <c r="R468" s="145" t="str">
        <f>IF(SP_NORTE!P490="","*",CONCATENATE(SP_NORTE!P490," ",SP_NORTE!Q490))</f>
        <v>*</v>
      </c>
      <c r="S468" s="145" t="str">
        <f>IF(SP_NORTE!U490="","*",SP_NORTE!U490)</f>
        <v>*</v>
      </c>
      <c r="T468" s="145" t="str">
        <f>IF(SP_NORTE!V490="","*",SP_NORTE!V490)</f>
        <v>*</v>
      </c>
      <c r="U468" s="136" t="str">
        <f ca="1">_xlfn.XLOOKUP(G468&amp;$U$2,BS_CONTROLE[CHAVE],BS_CONTROLE[Quantidade_11],"-")</f>
        <v>-</v>
      </c>
      <c r="V468" s="136" t="str">
        <f ca="1">_xlfn.XLOOKUP(G468&amp;$V$2,BS_CONTROLE[CHAVE],BS_CONTROLE[Quantidade_11],"-")</f>
        <v>-</v>
      </c>
      <c r="W468" s="136" t="str">
        <f ca="1">_xlfn.XLOOKUP(G468&amp;$W$2,BS_CONTROLE[CHAVE],BS_CONTROLE[Quantidade_11],"-")</f>
        <v>-</v>
      </c>
    </row>
    <row r="469" spans="1:23" hidden="1">
      <c r="A469" s="146" t="str">
        <f>IF(SP_NORTE!X491="","*",SP_NORTE!X491)</f>
        <v>*</v>
      </c>
      <c r="B469" s="146" t="str">
        <f>IF(SP_NORTE!W491="","*",SP_NORTE!W491)</f>
        <v>*</v>
      </c>
      <c r="C469" s="146" t="str">
        <f>IF(SP_NORTE!Y491="","*",SP_NORTE!Y491)</f>
        <v>*</v>
      </c>
      <c r="D469" s="138" t="str">
        <f>IF(SP_NORTE!R491="","*",SP_NORTE!R491)</f>
        <v>-</v>
      </c>
      <c r="E469" s="138" t="str">
        <f>IF(SP_NORTE!S491="","*",SP_NORTE!S491)</f>
        <v>-</v>
      </c>
      <c r="F469" s="145" t="str">
        <f>IF(SP_NORTE!B491="","*",SP_NORTE!B491)</f>
        <v>*</v>
      </c>
      <c r="G469" s="145" t="str">
        <f>IF(SP_NORTE!D491="","*",SP_NORTE!D491)</f>
        <v>*</v>
      </c>
      <c r="H469" s="145" t="str">
        <f>IF(SP_NORTE!E491="","*",SP_NORTE!E491)</f>
        <v>*</v>
      </c>
      <c r="I469" s="145" t="str">
        <f>IF(SP_NORTE!G491="","*",SP_NORTE!G491)</f>
        <v>*</v>
      </c>
      <c r="J469" s="145" t="str">
        <f>IF(SP_NORTE!H491="","*",SP_NORTE!H491)</f>
        <v>*</v>
      </c>
      <c r="K469" s="138" t="str">
        <f>IF(SP_NORTE!L491="","*",SP_NORTE!L491)</f>
        <v>-</v>
      </c>
      <c r="L469" s="138" t="str">
        <f>IF(SP_NORTE!M491="","*",SP_NORTE!M491)</f>
        <v>-</v>
      </c>
      <c r="M469" s="139" t="str">
        <f>IF(SP_NORTE!I491="","*",SP_NORTE!I491)</f>
        <v>*</v>
      </c>
      <c r="N469" s="144" t="str">
        <f>IF(SP_NORTE!J491="","*",SP_NORTE!J491)</f>
        <v>*</v>
      </c>
      <c r="O469" s="144" t="str">
        <f>IF(SP_NORTE!K491="","*",SP_NORTE!K491)</f>
        <v>*</v>
      </c>
      <c r="P469" s="143" t="str">
        <f>IF(SP_NORTE!N491="","*",SP_NORTE!N491)</f>
        <v>*</v>
      </c>
      <c r="Q469" s="143" t="str">
        <f>IF(SP_NORTE!O491="","*",SP_NORTE!O491)</f>
        <v>*</v>
      </c>
      <c r="R469" s="145" t="str">
        <f>IF(SP_NORTE!P491="","*",CONCATENATE(SP_NORTE!P491," ",SP_NORTE!Q491))</f>
        <v>*</v>
      </c>
      <c r="S469" s="145" t="str">
        <f>IF(SP_NORTE!U491="","*",SP_NORTE!U491)</f>
        <v>*</v>
      </c>
      <c r="T469" s="145" t="str">
        <f>IF(SP_NORTE!V491="","*",SP_NORTE!V491)</f>
        <v>*</v>
      </c>
      <c r="U469" s="136" t="str">
        <f ca="1">_xlfn.XLOOKUP(G469&amp;$U$2,BS_CONTROLE[CHAVE],BS_CONTROLE[Quantidade_11],"-")</f>
        <v>-</v>
      </c>
      <c r="V469" s="136" t="str">
        <f ca="1">_xlfn.XLOOKUP(G469&amp;$V$2,BS_CONTROLE[CHAVE],BS_CONTROLE[Quantidade_11],"-")</f>
        <v>-</v>
      </c>
      <c r="W469" s="136" t="str">
        <f ca="1">_xlfn.XLOOKUP(G469&amp;$W$2,BS_CONTROLE[CHAVE],BS_CONTROLE[Quantidade_11],"-")</f>
        <v>-</v>
      </c>
    </row>
    <row r="470" spans="1:23" hidden="1">
      <c r="A470" s="146" t="str">
        <f>IF(SP_NORTE!X492="","*",SP_NORTE!X492)</f>
        <v>*</v>
      </c>
      <c r="B470" s="146" t="str">
        <f>IF(SP_NORTE!W492="","*",SP_NORTE!W492)</f>
        <v>*</v>
      </c>
      <c r="C470" s="146" t="str">
        <f>IF(SP_NORTE!Y492="","*",SP_NORTE!Y492)</f>
        <v>*</v>
      </c>
      <c r="D470" s="138" t="str">
        <f>IF(SP_NORTE!R492="","*",SP_NORTE!R492)</f>
        <v>-</v>
      </c>
      <c r="E470" s="138" t="str">
        <f>IF(SP_NORTE!S492="","*",SP_NORTE!S492)</f>
        <v>-</v>
      </c>
      <c r="F470" s="145" t="str">
        <f>IF(SP_NORTE!B492="","*",SP_NORTE!B492)</f>
        <v>*</v>
      </c>
      <c r="G470" s="145" t="str">
        <f>IF(SP_NORTE!D492="","*",SP_NORTE!D492)</f>
        <v>*</v>
      </c>
      <c r="H470" s="145" t="str">
        <f>IF(SP_NORTE!E492="","*",SP_NORTE!E492)</f>
        <v>*</v>
      </c>
      <c r="I470" s="145" t="str">
        <f>IF(SP_NORTE!G492="","*",SP_NORTE!G492)</f>
        <v>*</v>
      </c>
      <c r="J470" s="145" t="str">
        <f>IF(SP_NORTE!H492="","*",SP_NORTE!H492)</f>
        <v>*</v>
      </c>
      <c r="K470" s="138" t="str">
        <f>IF(SP_NORTE!L492="","*",SP_NORTE!L492)</f>
        <v>-</v>
      </c>
      <c r="L470" s="138" t="str">
        <f>IF(SP_NORTE!M492="","*",SP_NORTE!M492)</f>
        <v>-</v>
      </c>
      <c r="M470" s="139" t="str">
        <f>IF(SP_NORTE!I492="","*",SP_NORTE!I492)</f>
        <v>*</v>
      </c>
      <c r="N470" s="144" t="str">
        <f>IF(SP_NORTE!J492="","*",SP_NORTE!J492)</f>
        <v>*</v>
      </c>
      <c r="O470" s="144" t="str">
        <f>IF(SP_NORTE!K492="","*",SP_NORTE!K492)</f>
        <v>*</v>
      </c>
      <c r="P470" s="143" t="str">
        <f>IF(SP_NORTE!N492="","*",SP_NORTE!N492)</f>
        <v>*</v>
      </c>
      <c r="Q470" s="143" t="str">
        <f>IF(SP_NORTE!O492="","*",SP_NORTE!O492)</f>
        <v>*</v>
      </c>
      <c r="R470" s="145" t="str">
        <f>IF(SP_NORTE!P492="","*",CONCATENATE(SP_NORTE!P492," ",SP_NORTE!Q492))</f>
        <v>*</v>
      </c>
      <c r="S470" s="145" t="str">
        <f>IF(SP_NORTE!U492="","*",SP_NORTE!U492)</f>
        <v>*</v>
      </c>
      <c r="T470" s="145" t="str">
        <f>IF(SP_NORTE!V492="","*",SP_NORTE!V492)</f>
        <v>*</v>
      </c>
      <c r="U470" s="136" t="str">
        <f ca="1">_xlfn.XLOOKUP(G470&amp;$U$2,BS_CONTROLE[CHAVE],BS_CONTROLE[Quantidade_11],"-")</f>
        <v>-</v>
      </c>
      <c r="V470" s="136" t="str">
        <f ca="1">_xlfn.XLOOKUP(G470&amp;$V$2,BS_CONTROLE[CHAVE],BS_CONTROLE[Quantidade_11],"-")</f>
        <v>-</v>
      </c>
      <c r="W470" s="136" t="str">
        <f ca="1">_xlfn.XLOOKUP(G470&amp;$W$2,BS_CONTROLE[CHAVE],BS_CONTROLE[Quantidade_11],"-")</f>
        <v>-</v>
      </c>
    </row>
    <row r="471" spans="1:23" hidden="1">
      <c r="A471" s="146" t="str">
        <f>IF(SP_NORTE!X493="","*",SP_NORTE!X493)</f>
        <v>*</v>
      </c>
      <c r="B471" s="146" t="str">
        <f>IF(SP_NORTE!W493="","*",SP_NORTE!W493)</f>
        <v>*</v>
      </c>
      <c r="C471" s="146" t="str">
        <f>IF(SP_NORTE!Y493="","*",SP_NORTE!Y493)</f>
        <v>*</v>
      </c>
      <c r="D471" s="138" t="str">
        <f>IF(SP_NORTE!R493="","*",SP_NORTE!R493)</f>
        <v>-</v>
      </c>
      <c r="E471" s="138" t="str">
        <f>IF(SP_NORTE!S493="","*",SP_NORTE!S493)</f>
        <v>-</v>
      </c>
      <c r="F471" s="145" t="str">
        <f>IF(SP_NORTE!B493="","*",SP_NORTE!B493)</f>
        <v>*</v>
      </c>
      <c r="G471" s="145" t="str">
        <f>IF(SP_NORTE!D493="","*",SP_NORTE!D493)</f>
        <v>*</v>
      </c>
      <c r="H471" s="145" t="str">
        <f>IF(SP_NORTE!E493="","*",SP_NORTE!E493)</f>
        <v>*</v>
      </c>
      <c r="I471" s="145" t="str">
        <f>IF(SP_NORTE!G493="","*",SP_NORTE!G493)</f>
        <v>*</v>
      </c>
      <c r="J471" s="145" t="str">
        <f>IF(SP_NORTE!H493="","*",SP_NORTE!H493)</f>
        <v>*</v>
      </c>
      <c r="K471" s="138" t="str">
        <f>IF(SP_NORTE!L493="","*",SP_NORTE!L493)</f>
        <v>-</v>
      </c>
      <c r="L471" s="138" t="str">
        <f>IF(SP_NORTE!M493="","*",SP_NORTE!M493)</f>
        <v>-</v>
      </c>
      <c r="M471" s="139" t="str">
        <f>IF(SP_NORTE!I493="","*",SP_NORTE!I493)</f>
        <v>*</v>
      </c>
      <c r="N471" s="144" t="str">
        <f>IF(SP_NORTE!J493="","*",SP_NORTE!J493)</f>
        <v>*</v>
      </c>
      <c r="O471" s="144" t="str">
        <f>IF(SP_NORTE!K493="","*",SP_NORTE!K493)</f>
        <v>*</v>
      </c>
      <c r="P471" s="143" t="str">
        <f>IF(SP_NORTE!N493="","*",SP_NORTE!N493)</f>
        <v>*</v>
      </c>
      <c r="Q471" s="143" t="str">
        <f>IF(SP_NORTE!O493="","*",SP_NORTE!O493)</f>
        <v>*</v>
      </c>
      <c r="R471" s="145" t="str">
        <f>IF(SP_NORTE!P493="","*",CONCATENATE(SP_NORTE!P493," ",SP_NORTE!Q493))</f>
        <v>*</v>
      </c>
      <c r="S471" s="145" t="str">
        <f>IF(SP_NORTE!U493="","*",SP_NORTE!U493)</f>
        <v>*</v>
      </c>
      <c r="T471" s="145" t="str">
        <f>IF(SP_NORTE!V493="","*",SP_NORTE!V493)</f>
        <v>*</v>
      </c>
      <c r="U471" s="136" t="str">
        <f ca="1">_xlfn.XLOOKUP(G471&amp;$U$2,BS_CONTROLE[CHAVE],BS_CONTROLE[Quantidade_11],"-")</f>
        <v>-</v>
      </c>
      <c r="V471" s="136" t="str">
        <f ca="1">_xlfn.XLOOKUP(G471&amp;$V$2,BS_CONTROLE[CHAVE],BS_CONTROLE[Quantidade_11],"-")</f>
        <v>-</v>
      </c>
      <c r="W471" s="136" t="str">
        <f ca="1">_xlfn.XLOOKUP(G471&amp;$W$2,BS_CONTROLE[CHAVE],BS_CONTROLE[Quantidade_11],"-")</f>
        <v>-</v>
      </c>
    </row>
    <row r="472" spans="1:23" hidden="1">
      <c r="A472" s="146" t="str">
        <f>IF(SP_NORTE!X494="","*",SP_NORTE!X494)</f>
        <v>*</v>
      </c>
      <c r="B472" s="146" t="str">
        <f>IF(SP_NORTE!W494="","*",SP_NORTE!W494)</f>
        <v>*</v>
      </c>
      <c r="C472" s="146" t="str">
        <f>IF(SP_NORTE!Y494="","*",SP_NORTE!Y494)</f>
        <v>*</v>
      </c>
      <c r="D472" s="138" t="str">
        <f>IF(SP_NORTE!R494="","*",SP_NORTE!R494)</f>
        <v>-</v>
      </c>
      <c r="E472" s="138" t="str">
        <f>IF(SP_NORTE!S494="","*",SP_NORTE!S494)</f>
        <v>-</v>
      </c>
      <c r="F472" s="145" t="str">
        <f>IF(SP_NORTE!B494="","*",SP_NORTE!B494)</f>
        <v>*</v>
      </c>
      <c r="G472" s="145" t="str">
        <f>IF(SP_NORTE!D494="","*",SP_NORTE!D494)</f>
        <v>*</v>
      </c>
      <c r="H472" s="145" t="str">
        <f>IF(SP_NORTE!E494="","*",SP_NORTE!E494)</f>
        <v>*</v>
      </c>
      <c r="I472" s="145" t="str">
        <f>IF(SP_NORTE!G494="","*",SP_NORTE!G494)</f>
        <v>*</v>
      </c>
      <c r="J472" s="145" t="str">
        <f>IF(SP_NORTE!H494="","*",SP_NORTE!H494)</f>
        <v>*</v>
      </c>
      <c r="K472" s="138" t="str">
        <f>IF(SP_NORTE!L494="","*",SP_NORTE!L494)</f>
        <v>-</v>
      </c>
      <c r="L472" s="138" t="str">
        <f>IF(SP_NORTE!M494="","*",SP_NORTE!M494)</f>
        <v>-</v>
      </c>
      <c r="M472" s="139" t="str">
        <f>IF(SP_NORTE!I494="","*",SP_NORTE!I494)</f>
        <v>*</v>
      </c>
      <c r="N472" s="144" t="str">
        <f>IF(SP_NORTE!J494="","*",SP_NORTE!J494)</f>
        <v>*</v>
      </c>
      <c r="O472" s="144" t="str">
        <f>IF(SP_NORTE!K494="","*",SP_NORTE!K494)</f>
        <v>*</v>
      </c>
      <c r="P472" s="143" t="str">
        <f>IF(SP_NORTE!N494="","*",SP_NORTE!N494)</f>
        <v>*</v>
      </c>
      <c r="Q472" s="143" t="str">
        <f>IF(SP_NORTE!O494="","*",SP_NORTE!O494)</f>
        <v>*</v>
      </c>
      <c r="R472" s="145" t="str">
        <f>IF(SP_NORTE!P494="","*",CONCATENATE(SP_NORTE!P494," ",SP_NORTE!Q494))</f>
        <v>*</v>
      </c>
      <c r="S472" s="145" t="str">
        <f>IF(SP_NORTE!U494="","*",SP_NORTE!U494)</f>
        <v>*</v>
      </c>
      <c r="T472" s="145" t="str">
        <f>IF(SP_NORTE!V494="","*",SP_NORTE!V494)</f>
        <v>*</v>
      </c>
      <c r="U472" s="136" t="str">
        <f ca="1">_xlfn.XLOOKUP(G472&amp;$U$2,BS_CONTROLE[CHAVE],BS_CONTROLE[Quantidade_11],"-")</f>
        <v>-</v>
      </c>
      <c r="V472" s="136" t="str">
        <f ca="1">_xlfn.XLOOKUP(G472&amp;$V$2,BS_CONTROLE[CHAVE],BS_CONTROLE[Quantidade_11],"-")</f>
        <v>-</v>
      </c>
      <c r="W472" s="136" t="str">
        <f ca="1">_xlfn.XLOOKUP(G472&amp;$W$2,BS_CONTROLE[CHAVE],BS_CONTROLE[Quantidade_11],"-")</f>
        <v>-</v>
      </c>
    </row>
    <row r="473" spans="1:23" hidden="1">
      <c r="A473" s="146" t="str">
        <f>IF(SP_NORTE!X495="","*",SP_NORTE!X495)</f>
        <v>*</v>
      </c>
      <c r="B473" s="146" t="str">
        <f>IF(SP_NORTE!W495="","*",SP_NORTE!W495)</f>
        <v>*</v>
      </c>
      <c r="C473" s="146" t="str">
        <f>IF(SP_NORTE!Y495="","*",SP_NORTE!Y495)</f>
        <v>*</v>
      </c>
      <c r="D473" s="138" t="str">
        <f>IF(SP_NORTE!R495="","*",SP_NORTE!R495)</f>
        <v>-</v>
      </c>
      <c r="E473" s="138" t="str">
        <f>IF(SP_NORTE!S495="","*",SP_NORTE!S495)</f>
        <v>-</v>
      </c>
      <c r="F473" s="145" t="str">
        <f>IF(SP_NORTE!B495="","*",SP_NORTE!B495)</f>
        <v>*</v>
      </c>
      <c r="G473" s="145" t="str">
        <f>IF(SP_NORTE!D495="","*",SP_NORTE!D495)</f>
        <v>*</v>
      </c>
      <c r="H473" s="145" t="str">
        <f>IF(SP_NORTE!E495="","*",SP_NORTE!E495)</f>
        <v>*</v>
      </c>
      <c r="I473" s="145" t="str">
        <f>IF(SP_NORTE!G495="","*",SP_NORTE!G495)</f>
        <v>*</v>
      </c>
      <c r="J473" s="145" t="str">
        <f>IF(SP_NORTE!H495="","*",SP_NORTE!H495)</f>
        <v>*</v>
      </c>
      <c r="K473" s="138" t="str">
        <f>IF(SP_NORTE!L495="","*",SP_NORTE!L495)</f>
        <v>-</v>
      </c>
      <c r="L473" s="138" t="str">
        <f>IF(SP_NORTE!M495="","*",SP_NORTE!M495)</f>
        <v>-</v>
      </c>
      <c r="M473" s="139" t="str">
        <f>IF(SP_NORTE!I495="","*",SP_NORTE!I495)</f>
        <v>*</v>
      </c>
      <c r="N473" s="144" t="str">
        <f>IF(SP_NORTE!J495="","*",SP_NORTE!J495)</f>
        <v>*</v>
      </c>
      <c r="O473" s="144" t="str">
        <f>IF(SP_NORTE!K495="","*",SP_NORTE!K495)</f>
        <v>*</v>
      </c>
      <c r="P473" s="143" t="str">
        <f>IF(SP_NORTE!N495="","*",SP_NORTE!N495)</f>
        <v>*</v>
      </c>
      <c r="Q473" s="143" t="str">
        <f>IF(SP_NORTE!O495="","*",SP_NORTE!O495)</f>
        <v>*</v>
      </c>
      <c r="R473" s="145" t="str">
        <f>IF(SP_NORTE!P495="","*",CONCATENATE(SP_NORTE!P495," ",SP_NORTE!Q495))</f>
        <v>*</v>
      </c>
      <c r="S473" s="145" t="str">
        <f>IF(SP_NORTE!U495="","*",SP_NORTE!U495)</f>
        <v>*</v>
      </c>
      <c r="T473" s="145" t="str">
        <f>IF(SP_NORTE!V495="","*",SP_NORTE!V495)</f>
        <v>*</v>
      </c>
      <c r="U473" s="136" t="str">
        <f ca="1">_xlfn.XLOOKUP(G473&amp;$U$2,BS_CONTROLE[CHAVE],BS_CONTROLE[Quantidade_11],"-")</f>
        <v>-</v>
      </c>
      <c r="V473" s="136" t="str">
        <f ca="1">_xlfn.XLOOKUP(G473&amp;$V$2,BS_CONTROLE[CHAVE],BS_CONTROLE[Quantidade_11],"-")</f>
        <v>-</v>
      </c>
      <c r="W473" s="136" t="str">
        <f ca="1">_xlfn.XLOOKUP(G473&amp;$W$2,BS_CONTROLE[CHAVE],BS_CONTROLE[Quantidade_11],"-")</f>
        <v>-</v>
      </c>
    </row>
    <row r="474" spans="1:23" hidden="1">
      <c r="A474" s="146" t="str">
        <f>IF(SP_NORTE!X496="","*",SP_NORTE!X496)</f>
        <v>*</v>
      </c>
      <c r="B474" s="146" t="str">
        <f>IF(SP_NORTE!W496="","*",SP_NORTE!W496)</f>
        <v>*</v>
      </c>
      <c r="C474" s="146" t="str">
        <f>IF(SP_NORTE!Y496="","*",SP_NORTE!Y496)</f>
        <v>*</v>
      </c>
      <c r="D474" s="138" t="str">
        <f>IF(SP_NORTE!R496="","*",SP_NORTE!R496)</f>
        <v>-</v>
      </c>
      <c r="E474" s="138" t="str">
        <f>IF(SP_NORTE!S496="","*",SP_NORTE!S496)</f>
        <v>-</v>
      </c>
      <c r="F474" s="145" t="str">
        <f>IF(SP_NORTE!B496="","*",SP_NORTE!B496)</f>
        <v>*</v>
      </c>
      <c r="G474" s="145" t="str">
        <f>IF(SP_NORTE!D496="","*",SP_NORTE!D496)</f>
        <v>*</v>
      </c>
      <c r="H474" s="145" t="str">
        <f>IF(SP_NORTE!E496="","*",SP_NORTE!E496)</f>
        <v>*</v>
      </c>
      <c r="I474" s="145" t="str">
        <f>IF(SP_NORTE!G496="","*",SP_NORTE!G496)</f>
        <v>*</v>
      </c>
      <c r="J474" s="145" t="str">
        <f>IF(SP_NORTE!H496="","*",SP_NORTE!H496)</f>
        <v>*</v>
      </c>
      <c r="K474" s="138" t="str">
        <f>IF(SP_NORTE!L496="","*",SP_NORTE!L496)</f>
        <v>-</v>
      </c>
      <c r="L474" s="138" t="str">
        <f>IF(SP_NORTE!M496="","*",SP_NORTE!M496)</f>
        <v>-</v>
      </c>
      <c r="M474" s="139" t="str">
        <f>IF(SP_NORTE!I496="","*",SP_NORTE!I496)</f>
        <v>*</v>
      </c>
      <c r="N474" s="144" t="str">
        <f>IF(SP_NORTE!J496="","*",SP_NORTE!J496)</f>
        <v>*</v>
      </c>
      <c r="O474" s="144" t="str">
        <f>IF(SP_NORTE!K496="","*",SP_NORTE!K496)</f>
        <v>*</v>
      </c>
      <c r="P474" s="143" t="str">
        <f>IF(SP_NORTE!N496="","*",SP_NORTE!N496)</f>
        <v>*</v>
      </c>
      <c r="Q474" s="143" t="str">
        <f>IF(SP_NORTE!O496="","*",SP_NORTE!O496)</f>
        <v>*</v>
      </c>
      <c r="R474" s="145" t="str">
        <f>IF(SP_NORTE!P496="","*",CONCATENATE(SP_NORTE!P496," ",SP_NORTE!Q496))</f>
        <v>*</v>
      </c>
      <c r="S474" s="145" t="str">
        <f>IF(SP_NORTE!U496="","*",SP_NORTE!U496)</f>
        <v>*</v>
      </c>
      <c r="T474" s="145" t="str">
        <f>IF(SP_NORTE!V496="","*",SP_NORTE!V496)</f>
        <v>*</v>
      </c>
      <c r="U474" s="136" t="str">
        <f ca="1">_xlfn.XLOOKUP(G474&amp;$U$2,BS_CONTROLE[CHAVE],BS_CONTROLE[Quantidade_11],"-")</f>
        <v>-</v>
      </c>
      <c r="V474" s="136" t="str">
        <f ca="1">_xlfn.XLOOKUP(G474&amp;$V$2,BS_CONTROLE[CHAVE],BS_CONTROLE[Quantidade_11],"-")</f>
        <v>-</v>
      </c>
      <c r="W474" s="136" t="str">
        <f ca="1">_xlfn.XLOOKUP(G474&amp;$W$2,BS_CONTROLE[CHAVE],BS_CONTROLE[Quantidade_11],"-")</f>
        <v>-</v>
      </c>
    </row>
    <row r="475" spans="1:23" hidden="1">
      <c r="A475" s="146" t="str">
        <f>IF(SP_NORTE!X497="","*",SP_NORTE!X497)</f>
        <v>*</v>
      </c>
      <c r="B475" s="146" t="str">
        <f>IF(SP_NORTE!W497="","*",SP_NORTE!W497)</f>
        <v>*</v>
      </c>
      <c r="C475" s="146" t="str">
        <f>IF(SP_NORTE!Y497="","*",SP_NORTE!Y497)</f>
        <v>*</v>
      </c>
      <c r="D475" s="138" t="str">
        <f>IF(SP_NORTE!R497="","*",SP_NORTE!R497)</f>
        <v>-</v>
      </c>
      <c r="E475" s="138" t="str">
        <f>IF(SP_NORTE!S497="","*",SP_NORTE!S497)</f>
        <v>-</v>
      </c>
      <c r="F475" s="145" t="str">
        <f>IF(SP_NORTE!B497="","*",SP_NORTE!B497)</f>
        <v>*</v>
      </c>
      <c r="G475" s="145" t="str">
        <f>IF(SP_NORTE!D497="","*",SP_NORTE!D497)</f>
        <v>*</v>
      </c>
      <c r="H475" s="145" t="str">
        <f>IF(SP_NORTE!E497="","*",SP_NORTE!E497)</f>
        <v>*</v>
      </c>
      <c r="I475" s="145" t="str">
        <f>IF(SP_NORTE!G497="","*",SP_NORTE!G497)</f>
        <v>*</v>
      </c>
      <c r="J475" s="145" t="str">
        <f>IF(SP_NORTE!H497="","*",SP_NORTE!H497)</f>
        <v>*</v>
      </c>
      <c r="K475" s="138" t="str">
        <f>IF(SP_NORTE!L497="","*",SP_NORTE!L497)</f>
        <v>-</v>
      </c>
      <c r="L475" s="138" t="str">
        <f>IF(SP_NORTE!M497="","*",SP_NORTE!M497)</f>
        <v>-</v>
      </c>
      <c r="M475" s="139" t="str">
        <f>IF(SP_NORTE!I497="","*",SP_NORTE!I497)</f>
        <v>*</v>
      </c>
      <c r="N475" s="144" t="str">
        <f>IF(SP_NORTE!J497="","*",SP_NORTE!J497)</f>
        <v>*</v>
      </c>
      <c r="O475" s="144" t="str">
        <f>IF(SP_NORTE!K497="","*",SP_NORTE!K497)</f>
        <v>*</v>
      </c>
      <c r="P475" s="143" t="str">
        <f>IF(SP_NORTE!N497="","*",SP_NORTE!N497)</f>
        <v>*</v>
      </c>
      <c r="Q475" s="143" t="str">
        <f>IF(SP_NORTE!O497="","*",SP_NORTE!O497)</f>
        <v>*</v>
      </c>
      <c r="R475" s="145" t="str">
        <f>IF(SP_NORTE!P497="","*",CONCATENATE(SP_NORTE!P497," ",SP_NORTE!Q497))</f>
        <v>*</v>
      </c>
      <c r="S475" s="145" t="str">
        <f>IF(SP_NORTE!U497="","*",SP_NORTE!U497)</f>
        <v>*</v>
      </c>
      <c r="T475" s="145" t="str">
        <f>IF(SP_NORTE!V497="","*",SP_NORTE!V497)</f>
        <v>*</v>
      </c>
      <c r="U475" s="136" t="str">
        <f ca="1">_xlfn.XLOOKUP(G475&amp;$U$2,BS_CONTROLE[CHAVE],BS_CONTROLE[Quantidade_11],"-")</f>
        <v>-</v>
      </c>
      <c r="V475" s="136" t="str">
        <f ca="1">_xlfn.XLOOKUP(G475&amp;$V$2,BS_CONTROLE[CHAVE],BS_CONTROLE[Quantidade_11],"-")</f>
        <v>-</v>
      </c>
      <c r="W475" s="136" t="str">
        <f ca="1">_xlfn.XLOOKUP(G475&amp;$W$2,BS_CONTROLE[CHAVE],BS_CONTROLE[Quantidade_11],"-")</f>
        <v>-</v>
      </c>
    </row>
    <row r="476" spans="1:23" hidden="1">
      <c r="A476" s="146" t="str">
        <f>IF(SP_NORTE!X498="","*",SP_NORTE!X498)</f>
        <v>*</v>
      </c>
      <c r="B476" s="146" t="str">
        <f>IF(SP_NORTE!W498="","*",SP_NORTE!W498)</f>
        <v>*</v>
      </c>
      <c r="C476" s="146" t="str">
        <f>IF(SP_NORTE!Y498="","*",SP_NORTE!Y498)</f>
        <v>*</v>
      </c>
      <c r="D476" s="138" t="str">
        <f>IF(SP_NORTE!R498="","*",SP_NORTE!R498)</f>
        <v>-</v>
      </c>
      <c r="E476" s="138" t="str">
        <f>IF(SP_NORTE!S498="","*",SP_NORTE!S498)</f>
        <v>-</v>
      </c>
      <c r="F476" s="145" t="str">
        <f>IF(SP_NORTE!B498="","*",SP_NORTE!B498)</f>
        <v>*</v>
      </c>
      <c r="G476" s="145" t="str">
        <f>IF(SP_NORTE!D498="","*",SP_NORTE!D498)</f>
        <v>*</v>
      </c>
      <c r="H476" s="145" t="str">
        <f>IF(SP_NORTE!E498="","*",SP_NORTE!E498)</f>
        <v>*</v>
      </c>
      <c r="I476" s="145" t="str">
        <f>IF(SP_NORTE!G498="","*",SP_NORTE!G498)</f>
        <v>*</v>
      </c>
      <c r="J476" s="145" t="str">
        <f>IF(SP_NORTE!H498="","*",SP_NORTE!H498)</f>
        <v>*</v>
      </c>
      <c r="K476" s="138" t="str">
        <f>IF(SP_NORTE!L498="","*",SP_NORTE!L498)</f>
        <v>-</v>
      </c>
      <c r="L476" s="138" t="str">
        <f>IF(SP_NORTE!M498="","*",SP_NORTE!M498)</f>
        <v>-</v>
      </c>
      <c r="M476" s="139" t="str">
        <f>IF(SP_NORTE!I498="","*",SP_NORTE!I498)</f>
        <v>*</v>
      </c>
      <c r="N476" s="144" t="str">
        <f>IF(SP_NORTE!J498="","*",SP_NORTE!J498)</f>
        <v>*</v>
      </c>
      <c r="O476" s="144" t="str">
        <f>IF(SP_NORTE!K498="","*",SP_NORTE!K498)</f>
        <v>*</v>
      </c>
      <c r="P476" s="143" t="str">
        <f>IF(SP_NORTE!N498="","*",SP_NORTE!N498)</f>
        <v>*</v>
      </c>
      <c r="Q476" s="143" t="str">
        <f>IF(SP_NORTE!O498="","*",SP_NORTE!O498)</f>
        <v>*</v>
      </c>
      <c r="R476" s="145" t="str">
        <f>IF(SP_NORTE!P498="","*",CONCATENATE(SP_NORTE!P498," ",SP_NORTE!Q498))</f>
        <v>*</v>
      </c>
      <c r="S476" s="145" t="str">
        <f>IF(SP_NORTE!U498="","*",SP_NORTE!U498)</f>
        <v>*</v>
      </c>
      <c r="T476" s="145" t="str">
        <f>IF(SP_NORTE!V498="","*",SP_NORTE!V498)</f>
        <v>*</v>
      </c>
      <c r="U476" s="136" t="str">
        <f ca="1">_xlfn.XLOOKUP(G476&amp;$U$2,BS_CONTROLE[CHAVE],BS_CONTROLE[Quantidade_11],"-")</f>
        <v>-</v>
      </c>
      <c r="V476" s="136" t="str">
        <f ca="1">_xlfn.XLOOKUP(G476&amp;$V$2,BS_CONTROLE[CHAVE],BS_CONTROLE[Quantidade_11],"-")</f>
        <v>-</v>
      </c>
      <c r="W476" s="136" t="str">
        <f ca="1">_xlfn.XLOOKUP(G476&amp;$W$2,BS_CONTROLE[CHAVE],BS_CONTROLE[Quantidade_11],"-")</f>
        <v>-</v>
      </c>
    </row>
    <row r="477" spans="1:23" hidden="1">
      <c r="A477" s="146" t="str">
        <f>IF(SP_NORTE!X499="","*",SP_NORTE!X499)</f>
        <v>*</v>
      </c>
      <c r="B477" s="146" t="str">
        <f>IF(SP_NORTE!W499="","*",SP_NORTE!W499)</f>
        <v>*</v>
      </c>
      <c r="C477" s="146" t="str">
        <f>IF(SP_NORTE!Y499="","*",SP_NORTE!Y499)</f>
        <v>*</v>
      </c>
      <c r="D477" s="138" t="str">
        <f>IF(SP_NORTE!R499="","*",SP_NORTE!R499)</f>
        <v>-</v>
      </c>
      <c r="E477" s="138" t="str">
        <f>IF(SP_NORTE!S499="","*",SP_NORTE!S499)</f>
        <v>-</v>
      </c>
      <c r="F477" s="145" t="str">
        <f>IF(SP_NORTE!B499="","*",SP_NORTE!B499)</f>
        <v>*</v>
      </c>
      <c r="G477" s="145" t="str">
        <f>IF(SP_NORTE!D499="","*",SP_NORTE!D499)</f>
        <v>*</v>
      </c>
      <c r="H477" s="145" t="str">
        <f>IF(SP_NORTE!E499="","*",SP_NORTE!E499)</f>
        <v>*</v>
      </c>
      <c r="I477" s="145" t="str">
        <f>IF(SP_NORTE!G499="","*",SP_NORTE!G499)</f>
        <v>*</v>
      </c>
      <c r="J477" s="145" t="str">
        <f>IF(SP_NORTE!H499="","*",SP_NORTE!H499)</f>
        <v>*</v>
      </c>
      <c r="K477" s="138" t="str">
        <f>IF(SP_NORTE!L499="","*",SP_NORTE!L499)</f>
        <v>-</v>
      </c>
      <c r="L477" s="138" t="str">
        <f>IF(SP_NORTE!M499="","*",SP_NORTE!M499)</f>
        <v>-</v>
      </c>
      <c r="M477" s="139" t="str">
        <f>IF(SP_NORTE!I499="","*",SP_NORTE!I499)</f>
        <v>*</v>
      </c>
      <c r="N477" s="144" t="str">
        <f>IF(SP_NORTE!J499="","*",SP_NORTE!J499)</f>
        <v>*</v>
      </c>
      <c r="O477" s="144" t="str">
        <f>IF(SP_NORTE!K499="","*",SP_NORTE!K499)</f>
        <v>*</v>
      </c>
      <c r="P477" s="143" t="str">
        <f>IF(SP_NORTE!N499="","*",SP_NORTE!N499)</f>
        <v>*</v>
      </c>
      <c r="Q477" s="143" t="str">
        <f>IF(SP_NORTE!O499="","*",SP_NORTE!O499)</f>
        <v>*</v>
      </c>
      <c r="R477" s="145" t="str">
        <f>IF(SP_NORTE!P499="","*",CONCATENATE(SP_NORTE!P499," ",SP_NORTE!Q499))</f>
        <v>*</v>
      </c>
      <c r="S477" s="145" t="str">
        <f>IF(SP_NORTE!U499="","*",SP_NORTE!U499)</f>
        <v>*</v>
      </c>
      <c r="T477" s="145" t="str">
        <f>IF(SP_NORTE!V499="","*",SP_NORTE!V499)</f>
        <v>*</v>
      </c>
      <c r="U477" s="136" t="str">
        <f ca="1">_xlfn.XLOOKUP(G477&amp;$U$2,BS_CONTROLE[CHAVE],BS_CONTROLE[Quantidade_11],"-")</f>
        <v>-</v>
      </c>
      <c r="V477" s="136" t="str">
        <f ca="1">_xlfn.XLOOKUP(G477&amp;$V$2,BS_CONTROLE[CHAVE],BS_CONTROLE[Quantidade_11],"-")</f>
        <v>-</v>
      </c>
      <c r="W477" s="136" t="str">
        <f ca="1">_xlfn.XLOOKUP(G477&amp;$W$2,BS_CONTROLE[CHAVE],BS_CONTROLE[Quantidade_11],"-")</f>
        <v>-</v>
      </c>
    </row>
    <row r="478" spans="1:23" hidden="1">
      <c r="A478" s="146" t="str">
        <f>IF(SP_NORTE!X500="","*",SP_NORTE!X500)</f>
        <v>*</v>
      </c>
      <c r="B478" s="146" t="str">
        <f>IF(SP_NORTE!W500="","*",SP_NORTE!W500)</f>
        <v>*</v>
      </c>
      <c r="C478" s="146" t="str">
        <f>IF(SP_NORTE!Y500="","*",SP_NORTE!Y500)</f>
        <v>*</v>
      </c>
      <c r="D478" s="138" t="str">
        <f>IF(SP_NORTE!R500="","*",SP_NORTE!R500)</f>
        <v>-</v>
      </c>
      <c r="E478" s="138" t="str">
        <f>IF(SP_NORTE!S500="","*",SP_NORTE!S500)</f>
        <v>-</v>
      </c>
      <c r="F478" s="145" t="str">
        <f>IF(SP_NORTE!B500="","*",SP_NORTE!B500)</f>
        <v>*</v>
      </c>
      <c r="G478" s="145" t="str">
        <f>IF(SP_NORTE!D500="","*",SP_NORTE!D500)</f>
        <v>*</v>
      </c>
      <c r="H478" s="145" t="str">
        <f>IF(SP_NORTE!E500="","*",SP_NORTE!E500)</f>
        <v>*</v>
      </c>
      <c r="I478" s="145" t="str">
        <f>IF(SP_NORTE!G500="","*",SP_NORTE!G500)</f>
        <v>*</v>
      </c>
      <c r="J478" s="145" t="str">
        <f>IF(SP_NORTE!H500="","*",SP_NORTE!H500)</f>
        <v>*</v>
      </c>
      <c r="K478" s="138" t="str">
        <f>IF(SP_NORTE!L500="","*",SP_NORTE!L500)</f>
        <v>-</v>
      </c>
      <c r="L478" s="138" t="str">
        <f>IF(SP_NORTE!M500="","*",SP_NORTE!M500)</f>
        <v>-</v>
      </c>
      <c r="M478" s="139" t="str">
        <f>IF(SP_NORTE!I500="","*",SP_NORTE!I500)</f>
        <v>*</v>
      </c>
      <c r="N478" s="144" t="str">
        <f>IF(SP_NORTE!J500="","*",SP_NORTE!J500)</f>
        <v>*</v>
      </c>
      <c r="O478" s="144" t="str">
        <f>IF(SP_NORTE!K500="","*",SP_NORTE!K500)</f>
        <v>*</v>
      </c>
      <c r="P478" s="143" t="str">
        <f>IF(SP_NORTE!N500="","*",SP_NORTE!N500)</f>
        <v>*</v>
      </c>
      <c r="Q478" s="143" t="str">
        <f>IF(SP_NORTE!O500="","*",SP_NORTE!O500)</f>
        <v>*</v>
      </c>
      <c r="R478" s="145" t="str">
        <f>IF(SP_NORTE!P500="","*",CONCATENATE(SP_NORTE!P500," ",SP_NORTE!Q500))</f>
        <v>*</v>
      </c>
      <c r="S478" s="145" t="str">
        <f>IF(SP_NORTE!U500="","*",SP_NORTE!U500)</f>
        <v>*</v>
      </c>
      <c r="T478" s="145" t="str">
        <f>IF(SP_NORTE!V500="","*",SP_NORTE!V500)</f>
        <v>*</v>
      </c>
      <c r="U478" s="136" t="str">
        <f ca="1">_xlfn.XLOOKUP(G478&amp;$U$2,BS_CONTROLE[CHAVE],BS_CONTROLE[Quantidade_11],"-")</f>
        <v>-</v>
      </c>
      <c r="V478" s="136" t="str">
        <f ca="1">_xlfn.XLOOKUP(G478&amp;$V$2,BS_CONTROLE[CHAVE],BS_CONTROLE[Quantidade_11],"-")</f>
        <v>-</v>
      </c>
      <c r="W478" s="136" t="str">
        <f ca="1">_xlfn.XLOOKUP(G478&amp;$W$2,BS_CONTROLE[CHAVE],BS_CONTROLE[Quantidade_11],"-")</f>
        <v>-</v>
      </c>
    </row>
    <row r="479" spans="1:23" hidden="1">
      <c r="A479" s="146" t="str">
        <f>IF(SP_NORTE!X501="","*",SP_NORTE!X501)</f>
        <v>*</v>
      </c>
      <c r="B479" s="146" t="str">
        <f>IF(SP_NORTE!W501="","*",SP_NORTE!W501)</f>
        <v>*</v>
      </c>
      <c r="C479" s="146" t="str">
        <f>IF(SP_NORTE!Y501="","*",SP_NORTE!Y501)</f>
        <v>*</v>
      </c>
      <c r="D479" s="138" t="str">
        <f>IF(SP_NORTE!R501="","*",SP_NORTE!R501)</f>
        <v>-</v>
      </c>
      <c r="E479" s="138" t="str">
        <f>IF(SP_NORTE!S501="","*",SP_NORTE!S501)</f>
        <v>-</v>
      </c>
      <c r="F479" s="145" t="str">
        <f>IF(SP_NORTE!B501="","*",SP_NORTE!B501)</f>
        <v>*</v>
      </c>
      <c r="G479" s="145" t="str">
        <f>IF(SP_NORTE!D501="","*",SP_NORTE!D501)</f>
        <v>*</v>
      </c>
      <c r="H479" s="145" t="str">
        <f>IF(SP_NORTE!E501="","*",SP_NORTE!E501)</f>
        <v>*</v>
      </c>
      <c r="I479" s="145" t="str">
        <f>IF(SP_NORTE!G501="","*",SP_NORTE!G501)</f>
        <v>*</v>
      </c>
      <c r="J479" s="145" t="str">
        <f>IF(SP_NORTE!H501="","*",SP_NORTE!H501)</f>
        <v>*</v>
      </c>
      <c r="K479" s="138" t="str">
        <f>IF(SP_NORTE!L501="","*",SP_NORTE!L501)</f>
        <v>-</v>
      </c>
      <c r="L479" s="138" t="str">
        <f>IF(SP_NORTE!M501="","*",SP_NORTE!M501)</f>
        <v>-</v>
      </c>
      <c r="M479" s="139" t="str">
        <f>IF(SP_NORTE!I501="","*",SP_NORTE!I501)</f>
        <v>*</v>
      </c>
      <c r="N479" s="144" t="str">
        <f>IF(SP_NORTE!J501="","*",SP_NORTE!J501)</f>
        <v>*</v>
      </c>
      <c r="O479" s="144" t="str">
        <f>IF(SP_NORTE!K501="","*",SP_NORTE!K501)</f>
        <v>*</v>
      </c>
      <c r="P479" s="143" t="str">
        <f>IF(SP_NORTE!N501="","*",SP_NORTE!N501)</f>
        <v>*</v>
      </c>
      <c r="Q479" s="143" t="str">
        <f>IF(SP_NORTE!O501="","*",SP_NORTE!O501)</f>
        <v>*</v>
      </c>
      <c r="R479" s="145" t="str">
        <f>IF(SP_NORTE!P501="","*",CONCATENATE(SP_NORTE!P501," ",SP_NORTE!Q501))</f>
        <v>*</v>
      </c>
      <c r="S479" s="145" t="str">
        <f>IF(SP_NORTE!U501="","*",SP_NORTE!U501)</f>
        <v>*</v>
      </c>
      <c r="T479" s="145" t="str">
        <f>IF(SP_NORTE!V501="","*",SP_NORTE!V501)</f>
        <v>*</v>
      </c>
      <c r="U479" s="136" t="str">
        <f ca="1">_xlfn.XLOOKUP(G479&amp;$U$2,BS_CONTROLE[CHAVE],BS_CONTROLE[Quantidade_11],"-")</f>
        <v>-</v>
      </c>
      <c r="V479" s="136" t="str">
        <f ca="1">_xlfn.XLOOKUP(G479&amp;$V$2,BS_CONTROLE[CHAVE],BS_CONTROLE[Quantidade_11],"-")</f>
        <v>-</v>
      </c>
      <c r="W479" s="136" t="str">
        <f ca="1">_xlfn.XLOOKUP(G479&amp;$W$2,BS_CONTROLE[CHAVE],BS_CONTROLE[Quantidade_11],"-")</f>
        <v>-</v>
      </c>
    </row>
    <row r="480" spans="1:23" hidden="1">
      <c r="A480" s="146" t="str">
        <f>IF(SP_NORTE!X502="","*",SP_NORTE!X502)</f>
        <v>*</v>
      </c>
      <c r="B480" s="146" t="str">
        <f>IF(SP_NORTE!W502="","*",SP_NORTE!W502)</f>
        <v>*</v>
      </c>
      <c r="C480" s="146" t="str">
        <f>IF(SP_NORTE!Y502="","*",SP_NORTE!Y502)</f>
        <v>*</v>
      </c>
      <c r="D480" s="138" t="str">
        <f>IF(SP_NORTE!R502="","*",SP_NORTE!R502)</f>
        <v>-</v>
      </c>
      <c r="E480" s="138" t="str">
        <f>IF(SP_NORTE!S502="","*",SP_NORTE!S502)</f>
        <v>-</v>
      </c>
      <c r="F480" s="145" t="str">
        <f>IF(SP_NORTE!B502="","*",SP_NORTE!B502)</f>
        <v>*</v>
      </c>
      <c r="G480" s="145" t="str">
        <f>IF(SP_NORTE!D502="","*",SP_NORTE!D502)</f>
        <v>*</v>
      </c>
      <c r="H480" s="145" t="str">
        <f>IF(SP_NORTE!E502="","*",SP_NORTE!E502)</f>
        <v>*</v>
      </c>
      <c r="I480" s="145" t="str">
        <f>IF(SP_NORTE!G502="","*",SP_NORTE!G502)</f>
        <v>*</v>
      </c>
      <c r="J480" s="145" t="str">
        <f>IF(SP_NORTE!H502="","*",SP_NORTE!H502)</f>
        <v>*</v>
      </c>
      <c r="K480" s="138" t="str">
        <f>IF(SP_NORTE!L502="","*",SP_NORTE!L502)</f>
        <v>-</v>
      </c>
      <c r="L480" s="138" t="str">
        <f>IF(SP_NORTE!M502="","*",SP_NORTE!M502)</f>
        <v>-</v>
      </c>
      <c r="M480" s="139" t="str">
        <f>IF(SP_NORTE!I502="","*",SP_NORTE!I502)</f>
        <v>*</v>
      </c>
      <c r="N480" s="144" t="str">
        <f>IF(SP_NORTE!J502="","*",SP_NORTE!J502)</f>
        <v>*</v>
      </c>
      <c r="O480" s="144" t="str">
        <f>IF(SP_NORTE!K502="","*",SP_NORTE!K502)</f>
        <v>*</v>
      </c>
      <c r="P480" s="143" t="str">
        <f>IF(SP_NORTE!N502="","*",SP_NORTE!N502)</f>
        <v>*</v>
      </c>
      <c r="Q480" s="143" t="str">
        <f>IF(SP_NORTE!O502="","*",SP_NORTE!O502)</f>
        <v>*</v>
      </c>
      <c r="R480" s="145" t="str">
        <f>IF(SP_NORTE!P502="","*",CONCATENATE(SP_NORTE!P502," ",SP_NORTE!Q502))</f>
        <v>*</v>
      </c>
      <c r="S480" s="145" t="str">
        <f>IF(SP_NORTE!U502="","*",SP_NORTE!U502)</f>
        <v>*</v>
      </c>
      <c r="T480" s="145" t="str">
        <f>IF(SP_NORTE!V502="","*",SP_NORTE!V502)</f>
        <v>*</v>
      </c>
      <c r="U480" s="136" t="str">
        <f ca="1">_xlfn.XLOOKUP(G480&amp;$U$2,BS_CONTROLE[CHAVE],BS_CONTROLE[Quantidade_11],"-")</f>
        <v>-</v>
      </c>
      <c r="V480" s="136" t="str">
        <f ca="1">_xlfn.XLOOKUP(G480&amp;$V$2,BS_CONTROLE[CHAVE],BS_CONTROLE[Quantidade_11],"-")</f>
        <v>-</v>
      </c>
      <c r="W480" s="136" t="str">
        <f ca="1">_xlfn.XLOOKUP(G480&amp;$W$2,BS_CONTROLE[CHAVE],BS_CONTROLE[Quantidade_11],"-")</f>
        <v>-</v>
      </c>
    </row>
    <row r="481" spans="1:23" hidden="1">
      <c r="A481" s="146" t="str">
        <f>IF(SP_NORTE!X503="","*",SP_NORTE!X503)</f>
        <v>*</v>
      </c>
      <c r="B481" s="146" t="str">
        <f>IF(SP_NORTE!W503="","*",SP_NORTE!W503)</f>
        <v>*</v>
      </c>
      <c r="C481" s="146" t="str">
        <f>IF(SP_NORTE!Y503="","*",SP_NORTE!Y503)</f>
        <v>*</v>
      </c>
      <c r="D481" s="138" t="str">
        <f>IF(SP_NORTE!R503="","*",SP_NORTE!R503)</f>
        <v>-</v>
      </c>
      <c r="E481" s="138" t="str">
        <f>IF(SP_NORTE!S503="","*",SP_NORTE!S503)</f>
        <v>-</v>
      </c>
      <c r="F481" s="145" t="str">
        <f>IF(SP_NORTE!B503="","*",SP_NORTE!B503)</f>
        <v>*</v>
      </c>
      <c r="G481" s="145" t="str">
        <f>IF(SP_NORTE!D503="","*",SP_NORTE!D503)</f>
        <v>*</v>
      </c>
      <c r="H481" s="145" t="str">
        <f>IF(SP_NORTE!E503="","*",SP_NORTE!E503)</f>
        <v>*</v>
      </c>
      <c r="I481" s="145" t="str">
        <f>IF(SP_NORTE!G503="","*",SP_NORTE!G503)</f>
        <v>*</v>
      </c>
      <c r="J481" s="145" t="str">
        <f>IF(SP_NORTE!H503="","*",SP_NORTE!H503)</f>
        <v>*</v>
      </c>
      <c r="K481" s="138" t="str">
        <f>IF(SP_NORTE!L503="","*",SP_NORTE!L503)</f>
        <v>-</v>
      </c>
      <c r="L481" s="138" t="str">
        <f>IF(SP_NORTE!M503="","*",SP_NORTE!M503)</f>
        <v>-</v>
      </c>
      <c r="M481" s="139" t="str">
        <f>IF(SP_NORTE!I503="","*",SP_NORTE!I503)</f>
        <v>*</v>
      </c>
      <c r="N481" s="144" t="str">
        <f>IF(SP_NORTE!J503="","*",SP_NORTE!J503)</f>
        <v>*</v>
      </c>
      <c r="O481" s="144" t="str">
        <f>IF(SP_NORTE!K503="","*",SP_NORTE!K503)</f>
        <v>*</v>
      </c>
      <c r="P481" s="143" t="str">
        <f>IF(SP_NORTE!N503="","*",SP_NORTE!N503)</f>
        <v>*</v>
      </c>
      <c r="Q481" s="143" t="str">
        <f>IF(SP_NORTE!O503="","*",SP_NORTE!O503)</f>
        <v>*</v>
      </c>
      <c r="R481" s="145" t="str">
        <f>IF(SP_NORTE!P503="","*",CONCATENATE(SP_NORTE!P503," ",SP_NORTE!Q503))</f>
        <v>*</v>
      </c>
      <c r="S481" s="145" t="str">
        <f>IF(SP_NORTE!U503="","*",SP_NORTE!U503)</f>
        <v>*</v>
      </c>
      <c r="T481" s="145" t="str">
        <f>IF(SP_NORTE!V503="","*",SP_NORTE!V503)</f>
        <v>*</v>
      </c>
      <c r="U481" s="136" t="str">
        <f ca="1">_xlfn.XLOOKUP(G481&amp;$U$2,BS_CONTROLE[CHAVE],BS_CONTROLE[Quantidade_11],"-")</f>
        <v>-</v>
      </c>
      <c r="V481" s="136" t="str">
        <f ca="1">_xlfn.XLOOKUP(G481&amp;$V$2,BS_CONTROLE[CHAVE],BS_CONTROLE[Quantidade_11],"-")</f>
        <v>-</v>
      </c>
      <c r="W481" s="136" t="str">
        <f ca="1">_xlfn.XLOOKUP(G481&amp;$W$2,BS_CONTROLE[CHAVE],BS_CONTROLE[Quantidade_11],"-")</f>
        <v>-</v>
      </c>
    </row>
    <row r="482" spans="1:23" hidden="1">
      <c r="A482" s="146" t="str">
        <f>IF(SP_NORTE!X504="","*",SP_NORTE!X504)</f>
        <v>*</v>
      </c>
      <c r="B482" s="146" t="str">
        <f>IF(SP_NORTE!W504="","*",SP_NORTE!W504)</f>
        <v>*</v>
      </c>
      <c r="C482" s="146" t="str">
        <f>IF(SP_NORTE!Y504="","*",SP_NORTE!Y504)</f>
        <v>*</v>
      </c>
      <c r="D482" s="138" t="str">
        <f>IF(SP_NORTE!R504="","*",SP_NORTE!R504)</f>
        <v>-</v>
      </c>
      <c r="E482" s="138" t="str">
        <f>IF(SP_NORTE!S504="","*",SP_NORTE!S504)</f>
        <v>-</v>
      </c>
      <c r="F482" s="145" t="str">
        <f>IF(SP_NORTE!B504="","*",SP_NORTE!B504)</f>
        <v>*</v>
      </c>
      <c r="G482" s="145" t="str">
        <f>IF(SP_NORTE!D504="","*",SP_NORTE!D504)</f>
        <v>*</v>
      </c>
      <c r="H482" s="145" t="str">
        <f>IF(SP_NORTE!E504="","*",SP_NORTE!E504)</f>
        <v>*</v>
      </c>
      <c r="I482" s="145" t="str">
        <f>IF(SP_NORTE!G504="","*",SP_NORTE!G504)</f>
        <v>*</v>
      </c>
      <c r="J482" s="145" t="str">
        <f>IF(SP_NORTE!H504="","*",SP_NORTE!H504)</f>
        <v>*</v>
      </c>
      <c r="K482" s="138" t="str">
        <f>IF(SP_NORTE!L504="","*",SP_NORTE!L504)</f>
        <v>-</v>
      </c>
      <c r="L482" s="138" t="str">
        <f>IF(SP_NORTE!M504="","*",SP_NORTE!M504)</f>
        <v>-</v>
      </c>
      <c r="M482" s="139" t="str">
        <f>IF(SP_NORTE!I504="","*",SP_NORTE!I504)</f>
        <v>*</v>
      </c>
      <c r="N482" s="144" t="str">
        <f>IF(SP_NORTE!J504="","*",SP_NORTE!J504)</f>
        <v>*</v>
      </c>
      <c r="O482" s="144" t="str">
        <f>IF(SP_NORTE!K504="","*",SP_NORTE!K504)</f>
        <v>*</v>
      </c>
      <c r="P482" s="143" t="str">
        <f>IF(SP_NORTE!N504="","*",SP_NORTE!N504)</f>
        <v>*</v>
      </c>
      <c r="Q482" s="143" t="str">
        <f>IF(SP_NORTE!O504="","*",SP_NORTE!O504)</f>
        <v>*</v>
      </c>
      <c r="R482" s="145" t="str">
        <f>IF(SP_NORTE!P504="","*",CONCATENATE(SP_NORTE!P504," ",SP_NORTE!Q504))</f>
        <v>*</v>
      </c>
      <c r="S482" s="145" t="str">
        <f>IF(SP_NORTE!U504="","*",SP_NORTE!U504)</f>
        <v>*</v>
      </c>
      <c r="T482" s="145" t="str">
        <f>IF(SP_NORTE!V504="","*",SP_NORTE!V504)</f>
        <v>*</v>
      </c>
      <c r="U482" s="136" t="str">
        <f ca="1">_xlfn.XLOOKUP(G482&amp;$U$2,BS_CONTROLE[CHAVE],BS_CONTROLE[Quantidade_11],"-")</f>
        <v>-</v>
      </c>
      <c r="V482" s="136" t="str">
        <f ca="1">_xlfn.XLOOKUP(G482&amp;$V$2,BS_CONTROLE[CHAVE],BS_CONTROLE[Quantidade_11],"-")</f>
        <v>-</v>
      </c>
      <c r="W482" s="136" t="str">
        <f ca="1">_xlfn.XLOOKUP(G482&amp;$W$2,BS_CONTROLE[CHAVE],BS_CONTROLE[Quantidade_11],"-")</f>
        <v>-</v>
      </c>
    </row>
    <row r="483" spans="1:23" hidden="1">
      <c r="A483" s="146" t="str">
        <f>IF(SP_NORTE!X505="","*",SP_NORTE!X505)</f>
        <v>*</v>
      </c>
      <c r="B483" s="146" t="str">
        <f>IF(SP_NORTE!W505="","*",SP_NORTE!W505)</f>
        <v>*</v>
      </c>
      <c r="C483" s="146" t="str">
        <f>IF(SP_NORTE!Y505="","*",SP_NORTE!Y505)</f>
        <v>*</v>
      </c>
      <c r="D483" s="138" t="str">
        <f>IF(SP_NORTE!R505="","*",SP_NORTE!R505)</f>
        <v>-</v>
      </c>
      <c r="E483" s="138" t="str">
        <f>IF(SP_NORTE!S505="","*",SP_NORTE!S505)</f>
        <v>-</v>
      </c>
      <c r="F483" s="145" t="str">
        <f>IF(SP_NORTE!B505="","*",SP_NORTE!B505)</f>
        <v>*</v>
      </c>
      <c r="G483" s="145" t="str">
        <f>IF(SP_NORTE!D505="","*",SP_NORTE!D505)</f>
        <v>*</v>
      </c>
      <c r="H483" s="145" t="str">
        <f>IF(SP_NORTE!E505="","*",SP_NORTE!E505)</f>
        <v>*</v>
      </c>
      <c r="I483" s="145" t="str">
        <f>IF(SP_NORTE!G505="","*",SP_NORTE!G505)</f>
        <v>*</v>
      </c>
      <c r="J483" s="145" t="str">
        <f>IF(SP_NORTE!H505="","*",SP_NORTE!H505)</f>
        <v>*</v>
      </c>
      <c r="K483" s="138" t="str">
        <f>IF(SP_NORTE!L505="","*",SP_NORTE!L505)</f>
        <v>-</v>
      </c>
      <c r="L483" s="138" t="str">
        <f>IF(SP_NORTE!M505="","*",SP_NORTE!M505)</f>
        <v>-</v>
      </c>
      <c r="M483" s="139" t="str">
        <f>IF(SP_NORTE!I505="","*",SP_NORTE!I505)</f>
        <v>*</v>
      </c>
      <c r="N483" s="144" t="str">
        <f>IF(SP_NORTE!J505="","*",SP_NORTE!J505)</f>
        <v>*</v>
      </c>
      <c r="O483" s="144" t="str">
        <f>IF(SP_NORTE!K505="","*",SP_NORTE!K505)</f>
        <v>*</v>
      </c>
      <c r="P483" s="143" t="str">
        <f>IF(SP_NORTE!N505="","*",SP_NORTE!N505)</f>
        <v>*</v>
      </c>
      <c r="Q483" s="143" t="str">
        <f>IF(SP_NORTE!O505="","*",SP_NORTE!O505)</f>
        <v>*</v>
      </c>
      <c r="R483" s="145" t="str">
        <f>IF(SP_NORTE!P505="","*",CONCATENATE(SP_NORTE!P505," ",SP_NORTE!Q505))</f>
        <v>*</v>
      </c>
      <c r="S483" s="145" t="str">
        <f>IF(SP_NORTE!U505="","*",SP_NORTE!U505)</f>
        <v>*</v>
      </c>
      <c r="T483" s="145" t="str">
        <f>IF(SP_NORTE!V505="","*",SP_NORTE!V505)</f>
        <v>*</v>
      </c>
      <c r="U483" s="136" t="str">
        <f ca="1">_xlfn.XLOOKUP(G483&amp;$U$2,BS_CONTROLE[CHAVE],BS_CONTROLE[Quantidade_11],"-")</f>
        <v>-</v>
      </c>
      <c r="V483" s="136" t="str">
        <f ca="1">_xlfn.XLOOKUP(G483&amp;$V$2,BS_CONTROLE[CHAVE],BS_CONTROLE[Quantidade_11],"-")</f>
        <v>-</v>
      </c>
      <c r="W483" s="136" t="str">
        <f ca="1">_xlfn.XLOOKUP(G483&amp;$W$2,BS_CONTROLE[CHAVE],BS_CONTROLE[Quantidade_11],"-")</f>
        <v>-</v>
      </c>
    </row>
    <row r="484" spans="1:23" hidden="1">
      <c r="A484" s="146" t="str">
        <f>IF(SP_NORTE!X506="","*",SP_NORTE!X506)</f>
        <v>*</v>
      </c>
      <c r="B484" s="146" t="str">
        <f>IF(SP_NORTE!W506="","*",SP_NORTE!W506)</f>
        <v>*</v>
      </c>
      <c r="C484" s="146" t="str">
        <f>IF(SP_NORTE!Y506="","*",SP_NORTE!Y506)</f>
        <v>*</v>
      </c>
      <c r="D484" s="138" t="str">
        <f>IF(SP_NORTE!R506="","*",SP_NORTE!R506)</f>
        <v>-</v>
      </c>
      <c r="E484" s="138" t="str">
        <f>IF(SP_NORTE!S506="","*",SP_NORTE!S506)</f>
        <v>-</v>
      </c>
      <c r="F484" s="145" t="str">
        <f>IF(SP_NORTE!B506="","*",SP_NORTE!B506)</f>
        <v>*</v>
      </c>
      <c r="G484" s="145" t="str">
        <f>IF(SP_NORTE!D506="","*",SP_NORTE!D506)</f>
        <v>*</v>
      </c>
      <c r="H484" s="145" t="str">
        <f>IF(SP_NORTE!E506="","*",SP_NORTE!E506)</f>
        <v>*</v>
      </c>
      <c r="I484" s="145" t="str">
        <f>IF(SP_NORTE!G506="","*",SP_NORTE!G506)</f>
        <v>*</v>
      </c>
      <c r="J484" s="145" t="str">
        <f>IF(SP_NORTE!H506="","*",SP_NORTE!H506)</f>
        <v>*</v>
      </c>
      <c r="K484" s="138" t="str">
        <f>IF(SP_NORTE!L506="","*",SP_NORTE!L506)</f>
        <v>-</v>
      </c>
      <c r="L484" s="138" t="str">
        <f>IF(SP_NORTE!M506="","*",SP_NORTE!M506)</f>
        <v>-</v>
      </c>
      <c r="M484" s="139" t="str">
        <f>IF(SP_NORTE!I506="","*",SP_NORTE!I506)</f>
        <v>*</v>
      </c>
      <c r="N484" s="144" t="str">
        <f>IF(SP_NORTE!J506="","*",SP_NORTE!J506)</f>
        <v>*</v>
      </c>
      <c r="O484" s="144" t="str">
        <f>IF(SP_NORTE!K506="","*",SP_NORTE!K506)</f>
        <v>*</v>
      </c>
      <c r="P484" s="143" t="str">
        <f>IF(SP_NORTE!N506="","*",SP_NORTE!N506)</f>
        <v>*</v>
      </c>
      <c r="Q484" s="143" t="str">
        <f>IF(SP_NORTE!O506="","*",SP_NORTE!O506)</f>
        <v>*</v>
      </c>
      <c r="R484" s="145" t="str">
        <f>IF(SP_NORTE!P506="","*",CONCATENATE(SP_NORTE!P506," ",SP_NORTE!Q506))</f>
        <v>*</v>
      </c>
      <c r="S484" s="145" t="str">
        <f>IF(SP_NORTE!U506="","*",SP_NORTE!U506)</f>
        <v>*</v>
      </c>
      <c r="T484" s="145" t="str">
        <f>IF(SP_NORTE!V506="","*",SP_NORTE!V506)</f>
        <v>*</v>
      </c>
      <c r="U484" s="136" t="str">
        <f ca="1">_xlfn.XLOOKUP(G484&amp;$U$2,BS_CONTROLE[CHAVE],BS_CONTROLE[Quantidade_11],"-")</f>
        <v>-</v>
      </c>
      <c r="V484" s="136" t="str">
        <f ca="1">_xlfn.XLOOKUP(G484&amp;$V$2,BS_CONTROLE[CHAVE],BS_CONTROLE[Quantidade_11],"-")</f>
        <v>-</v>
      </c>
      <c r="W484" s="136" t="str">
        <f ca="1">_xlfn.XLOOKUP(G484&amp;$W$2,BS_CONTROLE[CHAVE],BS_CONTROLE[Quantidade_11],"-")</f>
        <v>-</v>
      </c>
    </row>
    <row r="485" spans="1:23" hidden="1">
      <c r="A485" s="146" t="str">
        <f>IF(SP_NORTE!X507="","*",SP_NORTE!X507)</f>
        <v>*</v>
      </c>
      <c r="B485" s="146" t="str">
        <f>IF(SP_NORTE!W507="","*",SP_NORTE!W507)</f>
        <v>*</v>
      </c>
      <c r="C485" s="146" t="str">
        <f>IF(SP_NORTE!Y507="","*",SP_NORTE!Y507)</f>
        <v>*</v>
      </c>
      <c r="D485" s="138" t="str">
        <f>IF(SP_NORTE!R507="","*",SP_NORTE!R507)</f>
        <v>-</v>
      </c>
      <c r="E485" s="138" t="str">
        <f>IF(SP_NORTE!S507="","*",SP_NORTE!S507)</f>
        <v>-</v>
      </c>
      <c r="F485" s="145" t="str">
        <f>IF(SP_NORTE!B507="","*",SP_NORTE!B507)</f>
        <v>*</v>
      </c>
      <c r="G485" s="145" t="str">
        <f>IF(SP_NORTE!D507="","*",SP_NORTE!D507)</f>
        <v>*</v>
      </c>
      <c r="H485" s="145" t="str">
        <f>IF(SP_NORTE!E507="","*",SP_NORTE!E507)</f>
        <v>*</v>
      </c>
      <c r="I485" s="145" t="str">
        <f>IF(SP_NORTE!G507="","*",SP_NORTE!G507)</f>
        <v>*</v>
      </c>
      <c r="J485" s="145" t="str">
        <f>IF(SP_NORTE!H507="","*",SP_NORTE!H507)</f>
        <v>*</v>
      </c>
      <c r="K485" s="138" t="str">
        <f>IF(SP_NORTE!L507="","*",SP_NORTE!L507)</f>
        <v>-</v>
      </c>
      <c r="L485" s="138" t="str">
        <f>IF(SP_NORTE!M507="","*",SP_NORTE!M507)</f>
        <v>-</v>
      </c>
      <c r="M485" s="139" t="str">
        <f>IF(SP_NORTE!I507="","*",SP_NORTE!I507)</f>
        <v>*</v>
      </c>
      <c r="N485" s="144" t="str">
        <f>IF(SP_NORTE!J507="","*",SP_NORTE!J507)</f>
        <v>*</v>
      </c>
      <c r="O485" s="144" t="str">
        <f>IF(SP_NORTE!K507="","*",SP_NORTE!K507)</f>
        <v>*</v>
      </c>
      <c r="P485" s="143" t="str">
        <f>IF(SP_NORTE!N507="","*",SP_NORTE!N507)</f>
        <v>*</v>
      </c>
      <c r="Q485" s="143" t="str">
        <f>IF(SP_NORTE!O507="","*",SP_NORTE!O507)</f>
        <v>*</v>
      </c>
      <c r="R485" s="145" t="str">
        <f>IF(SP_NORTE!P507="","*",CONCATENATE(SP_NORTE!P507," ",SP_NORTE!Q507))</f>
        <v>*</v>
      </c>
      <c r="S485" s="145" t="str">
        <f>IF(SP_NORTE!U507="","*",SP_NORTE!U507)</f>
        <v>*</v>
      </c>
      <c r="T485" s="145" t="str">
        <f>IF(SP_NORTE!V507="","*",SP_NORTE!V507)</f>
        <v>*</v>
      </c>
      <c r="U485" s="136" t="str">
        <f ca="1">_xlfn.XLOOKUP(G485&amp;$U$2,BS_CONTROLE[CHAVE],BS_CONTROLE[Quantidade_11],"-")</f>
        <v>-</v>
      </c>
      <c r="V485" s="136" t="str">
        <f ca="1">_xlfn.XLOOKUP(G485&amp;$V$2,BS_CONTROLE[CHAVE],BS_CONTROLE[Quantidade_11],"-")</f>
        <v>-</v>
      </c>
      <c r="W485" s="136" t="str">
        <f ca="1">_xlfn.XLOOKUP(G485&amp;$W$2,BS_CONTROLE[CHAVE],BS_CONTROLE[Quantidade_11],"-")</f>
        <v>-</v>
      </c>
    </row>
    <row r="486" spans="1:23" hidden="1">
      <c r="A486" s="146" t="str">
        <f>IF(SP_NORTE!X508="","*",SP_NORTE!X508)</f>
        <v>*</v>
      </c>
      <c r="B486" s="146" t="str">
        <f>IF(SP_NORTE!W508="","*",SP_NORTE!W508)</f>
        <v>*</v>
      </c>
      <c r="C486" s="146" t="str">
        <f>IF(SP_NORTE!Y508="","*",SP_NORTE!Y508)</f>
        <v>*</v>
      </c>
      <c r="D486" s="138" t="str">
        <f>IF(SP_NORTE!R508="","*",SP_NORTE!R508)</f>
        <v>-</v>
      </c>
      <c r="E486" s="138" t="str">
        <f>IF(SP_NORTE!S508="","*",SP_NORTE!S508)</f>
        <v>-</v>
      </c>
      <c r="F486" s="145" t="str">
        <f>IF(SP_NORTE!B508="","*",SP_NORTE!B508)</f>
        <v>*</v>
      </c>
      <c r="G486" s="145" t="str">
        <f>IF(SP_NORTE!D508="","*",SP_NORTE!D508)</f>
        <v>*</v>
      </c>
      <c r="H486" s="145" t="str">
        <f>IF(SP_NORTE!E508="","*",SP_NORTE!E508)</f>
        <v>*</v>
      </c>
      <c r="I486" s="145" t="str">
        <f>IF(SP_NORTE!G508="","*",SP_NORTE!G508)</f>
        <v>*</v>
      </c>
      <c r="J486" s="145" t="str">
        <f>IF(SP_NORTE!H508="","*",SP_NORTE!H508)</f>
        <v>*</v>
      </c>
      <c r="K486" s="138" t="str">
        <f>IF(SP_NORTE!L508="","*",SP_NORTE!L508)</f>
        <v>-</v>
      </c>
      <c r="L486" s="138" t="str">
        <f>IF(SP_NORTE!M508="","*",SP_NORTE!M508)</f>
        <v>-</v>
      </c>
      <c r="M486" s="139" t="str">
        <f>IF(SP_NORTE!I508="","*",SP_NORTE!I508)</f>
        <v>*</v>
      </c>
      <c r="N486" s="144" t="str">
        <f>IF(SP_NORTE!J508="","*",SP_NORTE!J508)</f>
        <v>*</v>
      </c>
      <c r="O486" s="144" t="str">
        <f>IF(SP_NORTE!K508="","*",SP_NORTE!K508)</f>
        <v>*</v>
      </c>
      <c r="P486" s="143" t="str">
        <f>IF(SP_NORTE!N508="","*",SP_NORTE!N508)</f>
        <v>*</v>
      </c>
      <c r="Q486" s="143" t="str">
        <f>IF(SP_NORTE!O508="","*",SP_NORTE!O508)</f>
        <v>*</v>
      </c>
      <c r="R486" s="145" t="str">
        <f>IF(SP_NORTE!P508="","*",CONCATENATE(SP_NORTE!P508," ",SP_NORTE!Q508))</f>
        <v>*</v>
      </c>
      <c r="S486" s="145" t="str">
        <f>IF(SP_NORTE!U508="","*",SP_NORTE!U508)</f>
        <v>*</v>
      </c>
      <c r="T486" s="145" t="str">
        <f>IF(SP_NORTE!V508="","*",SP_NORTE!V508)</f>
        <v>*</v>
      </c>
      <c r="U486" s="136" t="str">
        <f ca="1">_xlfn.XLOOKUP(G486&amp;$U$2,BS_CONTROLE[CHAVE],BS_CONTROLE[Quantidade_11],"-")</f>
        <v>-</v>
      </c>
      <c r="V486" s="136" t="str">
        <f ca="1">_xlfn.XLOOKUP(G486&amp;$V$2,BS_CONTROLE[CHAVE],BS_CONTROLE[Quantidade_11],"-")</f>
        <v>-</v>
      </c>
      <c r="W486" s="136" t="str">
        <f ca="1">_xlfn.XLOOKUP(G486&amp;$W$2,BS_CONTROLE[CHAVE],BS_CONTROLE[Quantidade_11],"-")</f>
        <v>-</v>
      </c>
    </row>
    <row r="487" spans="1:23" hidden="1">
      <c r="A487" s="146" t="str">
        <f>IF(SP_NORTE!X509="","*",SP_NORTE!X509)</f>
        <v>*</v>
      </c>
      <c r="B487" s="146" t="str">
        <f>IF(SP_NORTE!W509="","*",SP_NORTE!W509)</f>
        <v>*</v>
      </c>
      <c r="C487" s="146" t="str">
        <f>IF(SP_NORTE!Y509="","*",SP_NORTE!Y509)</f>
        <v>*</v>
      </c>
      <c r="D487" s="138" t="str">
        <f>IF(SP_NORTE!R509="","*",SP_NORTE!R509)</f>
        <v>-</v>
      </c>
      <c r="E487" s="138" t="str">
        <f>IF(SP_NORTE!S509="","*",SP_NORTE!S509)</f>
        <v>-</v>
      </c>
      <c r="F487" s="145" t="str">
        <f>IF(SP_NORTE!B509="","*",SP_NORTE!B509)</f>
        <v>*</v>
      </c>
      <c r="G487" s="145" t="str">
        <f>IF(SP_NORTE!D509="","*",SP_NORTE!D509)</f>
        <v>*</v>
      </c>
      <c r="H487" s="145" t="str">
        <f>IF(SP_NORTE!E509="","*",SP_NORTE!E509)</f>
        <v>*</v>
      </c>
      <c r="I487" s="145" t="str">
        <f>IF(SP_NORTE!G509="","*",SP_NORTE!G509)</f>
        <v>*</v>
      </c>
      <c r="J487" s="145" t="str">
        <f>IF(SP_NORTE!H509="","*",SP_NORTE!H509)</f>
        <v>*</v>
      </c>
      <c r="K487" s="138" t="str">
        <f>IF(SP_NORTE!L509="","*",SP_NORTE!L509)</f>
        <v>-</v>
      </c>
      <c r="L487" s="138" t="str">
        <f>IF(SP_NORTE!M509="","*",SP_NORTE!M509)</f>
        <v>-</v>
      </c>
      <c r="M487" s="139" t="str">
        <f>IF(SP_NORTE!I509="","*",SP_NORTE!I509)</f>
        <v>*</v>
      </c>
      <c r="N487" s="144" t="str">
        <f>IF(SP_NORTE!J509="","*",SP_NORTE!J509)</f>
        <v>*</v>
      </c>
      <c r="O487" s="144" t="str">
        <f>IF(SP_NORTE!K509="","*",SP_NORTE!K509)</f>
        <v>*</v>
      </c>
      <c r="P487" s="143" t="str">
        <f>IF(SP_NORTE!N509="","*",SP_NORTE!N509)</f>
        <v>*</v>
      </c>
      <c r="Q487" s="143" t="str">
        <f>IF(SP_NORTE!O509="","*",SP_NORTE!O509)</f>
        <v>*</v>
      </c>
      <c r="R487" s="145" t="str">
        <f>IF(SP_NORTE!P509="","*",CONCATENATE(SP_NORTE!P509," ",SP_NORTE!Q509))</f>
        <v>*</v>
      </c>
      <c r="S487" s="145" t="str">
        <f>IF(SP_NORTE!U509="","*",SP_NORTE!U509)</f>
        <v>*</v>
      </c>
      <c r="T487" s="145" t="str">
        <f>IF(SP_NORTE!V509="","*",SP_NORTE!V509)</f>
        <v>*</v>
      </c>
      <c r="U487" s="136" t="str">
        <f ca="1">_xlfn.XLOOKUP(G487&amp;$U$2,BS_CONTROLE[CHAVE],BS_CONTROLE[Quantidade_11],"-")</f>
        <v>-</v>
      </c>
      <c r="V487" s="136" t="str">
        <f ca="1">_xlfn.XLOOKUP(G487&amp;$V$2,BS_CONTROLE[CHAVE],BS_CONTROLE[Quantidade_11],"-")</f>
        <v>-</v>
      </c>
      <c r="W487" s="136" t="str">
        <f ca="1">_xlfn.XLOOKUP(G487&amp;$W$2,BS_CONTROLE[CHAVE],BS_CONTROLE[Quantidade_11],"-")</f>
        <v>-</v>
      </c>
    </row>
    <row r="488" spans="1:23" hidden="1">
      <c r="A488" s="146" t="str">
        <f>IF(SP_NORTE!X510="","*",SP_NORTE!X510)</f>
        <v>*</v>
      </c>
      <c r="B488" s="146" t="str">
        <f>IF(SP_NORTE!W510="","*",SP_NORTE!W510)</f>
        <v>*</v>
      </c>
      <c r="C488" s="146" t="str">
        <f>IF(SP_NORTE!Y510="","*",SP_NORTE!Y510)</f>
        <v>*</v>
      </c>
      <c r="D488" s="138" t="str">
        <f>IF(SP_NORTE!R510="","*",SP_NORTE!R510)</f>
        <v>-</v>
      </c>
      <c r="E488" s="138" t="str">
        <f>IF(SP_NORTE!S510="","*",SP_NORTE!S510)</f>
        <v>-</v>
      </c>
      <c r="F488" s="145" t="str">
        <f>IF(SP_NORTE!B510="","*",SP_NORTE!B510)</f>
        <v>*</v>
      </c>
      <c r="G488" s="145" t="str">
        <f>IF(SP_NORTE!D510="","*",SP_NORTE!D510)</f>
        <v>*</v>
      </c>
      <c r="H488" s="145" t="str">
        <f>IF(SP_NORTE!E510="","*",SP_NORTE!E510)</f>
        <v>*</v>
      </c>
      <c r="I488" s="145" t="str">
        <f>IF(SP_NORTE!G510="","*",SP_NORTE!G510)</f>
        <v>*</v>
      </c>
      <c r="J488" s="145" t="str">
        <f>IF(SP_NORTE!H510="","*",SP_NORTE!H510)</f>
        <v>*</v>
      </c>
      <c r="K488" s="138" t="str">
        <f>IF(SP_NORTE!L510="","*",SP_NORTE!L510)</f>
        <v>-</v>
      </c>
      <c r="L488" s="138" t="str">
        <f>IF(SP_NORTE!M510="","*",SP_NORTE!M510)</f>
        <v>-</v>
      </c>
      <c r="M488" s="139" t="str">
        <f>IF(SP_NORTE!I510="","*",SP_NORTE!I510)</f>
        <v>*</v>
      </c>
      <c r="N488" s="144" t="str">
        <f>IF(SP_NORTE!J510="","*",SP_NORTE!J510)</f>
        <v>*</v>
      </c>
      <c r="O488" s="144" t="str">
        <f>IF(SP_NORTE!K510="","*",SP_NORTE!K510)</f>
        <v>*</v>
      </c>
      <c r="P488" s="143" t="str">
        <f>IF(SP_NORTE!N510="","*",SP_NORTE!N510)</f>
        <v>*</v>
      </c>
      <c r="Q488" s="143" t="str">
        <f>IF(SP_NORTE!O510="","*",SP_NORTE!O510)</f>
        <v>*</v>
      </c>
      <c r="R488" s="145" t="str">
        <f>IF(SP_NORTE!P510="","*",CONCATENATE(SP_NORTE!P510," ",SP_NORTE!Q510))</f>
        <v>*</v>
      </c>
      <c r="S488" s="145" t="str">
        <f>IF(SP_NORTE!U510="","*",SP_NORTE!U510)</f>
        <v>*</v>
      </c>
      <c r="T488" s="145" t="str">
        <f>IF(SP_NORTE!V510="","*",SP_NORTE!V510)</f>
        <v>*</v>
      </c>
      <c r="U488" s="136" t="str">
        <f ca="1">_xlfn.XLOOKUP(G488&amp;$U$2,BS_CONTROLE[CHAVE],BS_CONTROLE[Quantidade_11],"-")</f>
        <v>-</v>
      </c>
      <c r="V488" s="136" t="str">
        <f ca="1">_xlfn.XLOOKUP(G488&amp;$V$2,BS_CONTROLE[CHAVE],BS_CONTROLE[Quantidade_11],"-")</f>
        <v>-</v>
      </c>
      <c r="W488" s="136" t="str">
        <f ca="1">_xlfn.XLOOKUP(G488&amp;$W$2,BS_CONTROLE[CHAVE],BS_CONTROLE[Quantidade_11],"-")</f>
        <v>-</v>
      </c>
    </row>
    <row r="489" spans="1:23" hidden="1">
      <c r="A489" s="146" t="str">
        <f>IF(SP_NORTE!X511="","*",SP_NORTE!X511)</f>
        <v>*</v>
      </c>
      <c r="B489" s="146" t="str">
        <f>IF(SP_NORTE!W511="","*",SP_NORTE!W511)</f>
        <v>*</v>
      </c>
      <c r="C489" s="146" t="str">
        <f>IF(SP_NORTE!Y511="","*",SP_NORTE!Y511)</f>
        <v>*</v>
      </c>
      <c r="D489" s="138" t="str">
        <f>IF(SP_NORTE!R511="","*",SP_NORTE!R511)</f>
        <v>-</v>
      </c>
      <c r="E489" s="138" t="str">
        <f>IF(SP_NORTE!S511="","*",SP_NORTE!S511)</f>
        <v>-</v>
      </c>
      <c r="F489" s="145" t="str">
        <f>IF(SP_NORTE!B511="","*",SP_NORTE!B511)</f>
        <v>*</v>
      </c>
      <c r="G489" s="145" t="str">
        <f>IF(SP_NORTE!D511="","*",SP_NORTE!D511)</f>
        <v>*</v>
      </c>
      <c r="H489" s="145" t="str">
        <f>IF(SP_NORTE!E511="","*",SP_NORTE!E511)</f>
        <v>*</v>
      </c>
      <c r="I489" s="145" t="str">
        <f>IF(SP_NORTE!G511="","*",SP_NORTE!G511)</f>
        <v>*</v>
      </c>
      <c r="J489" s="145" t="str">
        <f>IF(SP_NORTE!H511="","*",SP_NORTE!H511)</f>
        <v>*</v>
      </c>
      <c r="K489" s="138" t="str">
        <f>IF(SP_NORTE!L511="","*",SP_NORTE!L511)</f>
        <v>-</v>
      </c>
      <c r="L489" s="138" t="str">
        <f>IF(SP_NORTE!M511="","*",SP_NORTE!M511)</f>
        <v>-</v>
      </c>
      <c r="M489" s="139" t="str">
        <f>IF(SP_NORTE!I511="","*",SP_NORTE!I511)</f>
        <v>*</v>
      </c>
      <c r="N489" s="144" t="str">
        <f>IF(SP_NORTE!J511="","*",SP_NORTE!J511)</f>
        <v>*</v>
      </c>
      <c r="O489" s="144" t="str">
        <f>IF(SP_NORTE!K511="","*",SP_NORTE!K511)</f>
        <v>*</v>
      </c>
      <c r="P489" s="143" t="str">
        <f>IF(SP_NORTE!N511="","*",SP_NORTE!N511)</f>
        <v>*</v>
      </c>
      <c r="Q489" s="143" t="str">
        <f>IF(SP_NORTE!O511="","*",SP_NORTE!O511)</f>
        <v>*</v>
      </c>
      <c r="R489" s="145" t="str">
        <f>IF(SP_NORTE!P511="","*",CONCATENATE(SP_NORTE!P511," ",SP_NORTE!Q511))</f>
        <v>*</v>
      </c>
      <c r="S489" s="145" t="str">
        <f>IF(SP_NORTE!U511="","*",SP_NORTE!U511)</f>
        <v>*</v>
      </c>
      <c r="T489" s="145" t="str">
        <f>IF(SP_NORTE!V511="","*",SP_NORTE!V511)</f>
        <v>*</v>
      </c>
      <c r="U489" s="136" t="str">
        <f ca="1">_xlfn.XLOOKUP(G489&amp;$U$2,BS_CONTROLE[CHAVE],BS_CONTROLE[Quantidade_11],"-")</f>
        <v>-</v>
      </c>
      <c r="V489" s="136" t="str">
        <f ca="1">_xlfn.XLOOKUP(G489&amp;$V$2,BS_CONTROLE[CHAVE],BS_CONTROLE[Quantidade_11],"-")</f>
        <v>-</v>
      </c>
      <c r="W489" s="136" t="str">
        <f ca="1">_xlfn.XLOOKUP(G489&amp;$W$2,BS_CONTROLE[CHAVE],BS_CONTROLE[Quantidade_11],"-")</f>
        <v>-</v>
      </c>
    </row>
    <row r="490" spans="1:23" hidden="1">
      <c r="A490" s="146" t="str">
        <f>IF(SP_NORTE!X512="","*",SP_NORTE!X512)</f>
        <v>*</v>
      </c>
      <c r="B490" s="146" t="str">
        <f>IF(SP_NORTE!W512="","*",SP_NORTE!W512)</f>
        <v>*</v>
      </c>
      <c r="C490" s="146" t="str">
        <f>IF(SP_NORTE!Y512="","*",SP_NORTE!Y512)</f>
        <v>*</v>
      </c>
      <c r="D490" s="138" t="str">
        <f>IF(SP_NORTE!R512="","*",SP_NORTE!R512)</f>
        <v>-</v>
      </c>
      <c r="E490" s="138" t="str">
        <f>IF(SP_NORTE!S512="","*",SP_NORTE!S512)</f>
        <v>-</v>
      </c>
      <c r="F490" s="145" t="str">
        <f>IF(SP_NORTE!B512="","*",SP_NORTE!B512)</f>
        <v>*</v>
      </c>
      <c r="G490" s="145" t="str">
        <f>IF(SP_NORTE!D512="","*",SP_NORTE!D512)</f>
        <v>*</v>
      </c>
      <c r="H490" s="145" t="str">
        <f>IF(SP_NORTE!E512="","*",SP_NORTE!E512)</f>
        <v>*</v>
      </c>
      <c r="I490" s="145" t="str">
        <f>IF(SP_NORTE!G512="","*",SP_NORTE!G512)</f>
        <v>*</v>
      </c>
      <c r="J490" s="145" t="str">
        <f>IF(SP_NORTE!H512="","*",SP_NORTE!H512)</f>
        <v>*</v>
      </c>
      <c r="K490" s="138" t="str">
        <f>IF(SP_NORTE!L512="","*",SP_NORTE!L512)</f>
        <v>-</v>
      </c>
      <c r="L490" s="138" t="str">
        <f>IF(SP_NORTE!M512="","*",SP_NORTE!M512)</f>
        <v>-</v>
      </c>
      <c r="M490" s="139" t="str">
        <f>IF(SP_NORTE!I512="","*",SP_NORTE!I512)</f>
        <v>*</v>
      </c>
      <c r="N490" s="144" t="str">
        <f>IF(SP_NORTE!J512="","*",SP_NORTE!J512)</f>
        <v>*</v>
      </c>
      <c r="O490" s="144" t="str">
        <f>IF(SP_NORTE!K512="","*",SP_NORTE!K512)</f>
        <v>*</v>
      </c>
      <c r="P490" s="143" t="str">
        <f>IF(SP_NORTE!N512="","*",SP_NORTE!N512)</f>
        <v>*</v>
      </c>
      <c r="Q490" s="143" t="str">
        <f>IF(SP_NORTE!O512="","*",SP_NORTE!O512)</f>
        <v>*</v>
      </c>
      <c r="R490" s="145" t="str">
        <f>IF(SP_NORTE!P512="","*",CONCATENATE(SP_NORTE!P512," ",SP_NORTE!Q512))</f>
        <v>*</v>
      </c>
      <c r="S490" s="145" t="str">
        <f>IF(SP_NORTE!U512="","*",SP_NORTE!U512)</f>
        <v>*</v>
      </c>
      <c r="T490" s="145" t="str">
        <f>IF(SP_NORTE!V512="","*",SP_NORTE!V512)</f>
        <v>*</v>
      </c>
      <c r="U490" s="136" t="str">
        <f ca="1">_xlfn.XLOOKUP(G490&amp;$U$2,BS_CONTROLE[CHAVE],BS_CONTROLE[Quantidade_11],"-")</f>
        <v>-</v>
      </c>
      <c r="V490" s="136" t="str">
        <f ca="1">_xlfn.XLOOKUP(G490&amp;$V$2,BS_CONTROLE[CHAVE],BS_CONTROLE[Quantidade_11],"-")</f>
        <v>-</v>
      </c>
      <c r="W490" s="136" t="str">
        <f ca="1">_xlfn.XLOOKUP(G490&amp;$W$2,BS_CONTROLE[CHAVE],BS_CONTROLE[Quantidade_11],"-")</f>
        <v>-</v>
      </c>
    </row>
    <row r="491" spans="1:23" hidden="1">
      <c r="A491" s="146" t="str">
        <f>IF(SP_NORTE!X513="","*",SP_NORTE!X513)</f>
        <v>*</v>
      </c>
      <c r="B491" s="146" t="str">
        <f>IF(SP_NORTE!W513="","*",SP_NORTE!W513)</f>
        <v>*</v>
      </c>
      <c r="C491" s="146" t="str">
        <f>IF(SP_NORTE!Y513="","*",SP_NORTE!Y513)</f>
        <v>*</v>
      </c>
      <c r="D491" s="138" t="str">
        <f>IF(SP_NORTE!R513="","*",SP_NORTE!R513)</f>
        <v>-</v>
      </c>
      <c r="E491" s="138" t="str">
        <f>IF(SP_NORTE!S513="","*",SP_NORTE!S513)</f>
        <v>-</v>
      </c>
      <c r="F491" s="145" t="str">
        <f>IF(SP_NORTE!B513="","*",SP_NORTE!B513)</f>
        <v>*</v>
      </c>
      <c r="G491" s="145" t="str">
        <f>IF(SP_NORTE!D513="","*",SP_NORTE!D513)</f>
        <v>*</v>
      </c>
      <c r="H491" s="145" t="str">
        <f>IF(SP_NORTE!E513="","*",SP_NORTE!E513)</f>
        <v>*</v>
      </c>
      <c r="I491" s="145" t="str">
        <f>IF(SP_NORTE!G513="","*",SP_NORTE!G513)</f>
        <v>*</v>
      </c>
      <c r="J491" s="145" t="str">
        <f>IF(SP_NORTE!H513="","*",SP_NORTE!H513)</f>
        <v>*</v>
      </c>
      <c r="K491" s="138" t="str">
        <f>IF(SP_NORTE!L513="","*",SP_NORTE!L513)</f>
        <v>-</v>
      </c>
      <c r="L491" s="138" t="str">
        <f>IF(SP_NORTE!M513="","*",SP_NORTE!M513)</f>
        <v>-</v>
      </c>
      <c r="M491" s="139" t="str">
        <f>IF(SP_NORTE!I513="","*",SP_NORTE!I513)</f>
        <v>*</v>
      </c>
      <c r="N491" s="144" t="str">
        <f>IF(SP_NORTE!J513="","*",SP_NORTE!J513)</f>
        <v>*</v>
      </c>
      <c r="O491" s="144" t="str">
        <f>IF(SP_NORTE!K513="","*",SP_NORTE!K513)</f>
        <v>*</v>
      </c>
      <c r="P491" s="143" t="str">
        <f>IF(SP_NORTE!N513="","*",SP_NORTE!N513)</f>
        <v>*</v>
      </c>
      <c r="Q491" s="143" t="str">
        <f>IF(SP_NORTE!O513="","*",SP_NORTE!O513)</f>
        <v>*</v>
      </c>
      <c r="R491" s="145" t="str">
        <f>IF(SP_NORTE!P513="","*",CONCATENATE(SP_NORTE!P513," ",SP_NORTE!Q513))</f>
        <v>*</v>
      </c>
      <c r="S491" s="145" t="str">
        <f>IF(SP_NORTE!U513="","*",SP_NORTE!U513)</f>
        <v>*</v>
      </c>
      <c r="T491" s="145" t="str">
        <f>IF(SP_NORTE!V513="","*",SP_NORTE!V513)</f>
        <v>*</v>
      </c>
      <c r="U491" s="136" t="str">
        <f ca="1">_xlfn.XLOOKUP(G491&amp;$U$2,BS_CONTROLE[CHAVE],BS_CONTROLE[Quantidade_11],"-")</f>
        <v>-</v>
      </c>
      <c r="V491" s="136" t="str">
        <f ca="1">_xlfn.XLOOKUP(G491&amp;$V$2,BS_CONTROLE[CHAVE],BS_CONTROLE[Quantidade_11],"-")</f>
        <v>-</v>
      </c>
      <c r="W491" s="136" t="str">
        <f ca="1">_xlfn.XLOOKUP(G491&amp;$W$2,BS_CONTROLE[CHAVE],BS_CONTROLE[Quantidade_11],"-")</f>
        <v>-</v>
      </c>
    </row>
    <row r="492" spans="1:23" hidden="1">
      <c r="A492" s="146" t="str">
        <f>IF(SP_NORTE!X514="","*",SP_NORTE!X514)</f>
        <v>*</v>
      </c>
      <c r="B492" s="146" t="str">
        <f>IF(SP_NORTE!W514="","*",SP_NORTE!W514)</f>
        <v>*</v>
      </c>
      <c r="C492" s="146" t="str">
        <f>IF(SP_NORTE!Y514="","*",SP_NORTE!Y514)</f>
        <v>*</v>
      </c>
      <c r="D492" s="138" t="str">
        <f>IF(SP_NORTE!R514="","*",SP_NORTE!R514)</f>
        <v>-</v>
      </c>
      <c r="E492" s="138" t="str">
        <f>IF(SP_NORTE!S514="","*",SP_NORTE!S514)</f>
        <v>-</v>
      </c>
      <c r="F492" s="145" t="str">
        <f>IF(SP_NORTE!B514="","*",SP_NORTE!B514)</f>
        <v>*</v>
      </c>
      <c r="G492" s="145" t="str">
        <f>IF(SP_NORTE!D514="","*",SP_NORTE!D514)</f>
        <v>*</v>
      </c>
      <c r="H492" s="145" t="str">
        <f>IF(SP_NORTE!E514="","*",SP_NORTE!E514)</f>
        <v>*</v>
      </c>
      <c r="I492" s="145" t="str">
        <f>IF(SP_NORTE!G514="","*",SP_NORTE!G514)</f>
        <v>*</v>
      </c>
      <c r="J492" s="145" t="str">
        <f>IF(SP_NORTE!H514="","*",SP_NORTE!H514)</f>
        <v>*</v>
      </c>
      <c r="K492" s="138" t="str">
        <f>IF(SP_NORTE!L514="","*",SP_NORTE!L514)</f>
        <v>-</v>
      </c>
      <c r="L492" s="138" t="str">
        <f>IF(SP_NORTE!M514="","*",SP_NORTE!M514)</f>
        <v>-</v>
      </c>
      <c r="M492" s="139" t="str">
        <f>IF(SP_NORTE!I514="","*",SP_NORTE!I514)</f>
        <v>*</v>
      </c>
      <c r="N492" s="144" t="str">
        <f>IF(SP_NORTE!J514="","*",SP_NORTE!J514)</f>
        <v>*</v>
      </c>
      <c r="O492" s="144" t="str">
        <f>IF(SP_NORTE!K514="","*",SP_NORTE!K514)</f>
        <v>*</v>
      </c>
      <c r="P492" s="143" t="str">
        <f>IF(SP_NORTE!N514="","*",SP_NORTE!N514)</f>
        <v>*</v>
      </c>
      <c r="Q492" s="143" t="str">
        <f>IF(SP_NORTE!O514="","*",SP_NORTE!O514)</f>
        <v>*</v>
      </c>
      <c r="R492" s="145" t="str">
        <f>IF(SP_NORTE!P514="","*",CONCATENATE(SP_NORTE!P514," ",SP_NORTE!Q514))</f>
        <v>*</v>
      </c>
      <c r="S492" s="145" t="str">
        <f>IF(SP_NORTE!U514="","*",SP_NORTE!U514)</f>
        <v>*</v>
      </c>
      <c r="T492" s="145" t="str">
        <f>IF(SP_NORTE!V514="","*",SP_NORTE!V514)</f>
        <v>*</v>
      </c>
      <c r="U492" s="136" t="str">
        <f ca="1">_xlfn.XLOOKUP(G492&amp;$U$2,BS_CONTROLE[CHAVE],BS_CONTROLE[Quantidade_11],"-")</f>
        <v>-</v>
      </c>
      <c r="V492" s="136" t="str">
        <f ca="1">_xlfn.XLOOKUP(G492&amp;$V$2,BS_CONTROLE[CHAVE],BS_CONTROLE[Quantidade_11],"-")</f>
        <v>-</v>
      </c>
      <c r="W492" s="136" t="str">
        <f ca="1">_xlfn.XLOOKUP(G492&amp;$W$2,BS_CONTROLE[CHAVE],BS_CONTROLE[Quantidade_11],"-")</f>
        <v>-</v>
      </c>
    </row>
    <row r="493" spans="1:23" hidden="1">
      <c r="A493" s="146" t="str">
        <f>IF(SP_NORTE!X515="","*",SP_NORTE!X515)</f>
        <v>*</v>
      </c>
      <c r="B493" s="146" t="str">
        <f>IF(SP_NORTE!W515="","*",SP_NORTE!W515)</f>
        <v>*</v>
      </c>
      <c r="C493" s="146" t="str">
        <f>IF(SP_NORTE!Y515="","*",SP_NORTE!Y515)</f>
        <v>*</v>
      </c>
      <c r="D493" s="138" t="str">
        <f>IF(SP_NORTE!R515="","*",SP_NORTE!R515)</f>
        <v>-</v>
      </c>
      <c r="E493" s="138" t="str">
        <f>IF(SP_NORTE!S515="","*",SP_NORTE!S515)</f>
        <v>-</v>
      </c>
      <c r="F493" s="145" t="str">
        <f>IF(SP_NORTE!B515="","*",SP_NORTE!B515)</f>
        <v>*</v>
      </c>
      <c r="G493" s="145" t="str">
        <f>IF(SP_NORTE!D515="","*",SP_NORTE!D515)</f>
        <v>*</v>
      </c>
      <c r="H493" s="145" t="str">
        <f>IF(SP_NORTE!E515="","*",SP_NORTE!E515)</f>
        <v>*</v>
      </c>
      <c r="I493" s="145" t="str">
        <f>IF(SP_NORTE!G515="","*",SP_NORTE!G515)</f>
        <v>*</v>
      </c>
      <c r="J493" s="145" t="str">
        <f>IF(SP_NORTE!H515="","*",SP_NORTE!H515)</f>
        <v>*</v>
      </c>
      <c r="K493" s="138" t="str">
        <f>IF(SP_NORTE!L515="","*",SP_NORTE!L515)</f>
        <v>-</v>
      </c>
      <c r="L493" s="138" t="str">
        <f>IF(SP_NORTE!M515="","*",SP_NORTE!M515)</f>
        <v>-</v>
      </c>
      <c r="M493" s="139" t="str">
        <f>IF(SP_NORTE!I515="","*",SP_NORTE!I515)</f>
        <v>*</v>
      </c>
      <c r="N493" s="144" t="str">
        <f>IF(SP_NORTE!J515="","*",SP_NORTE!J515)</f>
        <v>*</v>
      </c>
      <c r="O493" s="144" t="str">
        <f>IF(SP_NORTE!K515="","*",SP_NORTE!K515)</f>
        <v>*</v>
      </c>
      <c r="P493" s="143" t="str">
        <f>IF(SP_NORTE!N515="","*",SP_NORTE!N515)</f>
        <v>*</v>
      </c>
      <c r="Q493" s="143" t="str">
        <f>IF(SP_NORTE!O515="","*",SP_NORTE!O515)</f>
        <v>*</v>
      </c>
      <c r="R493" s="145" t="str">
        <f>IF(SP_NORTE!P515="","*",CONCATENATE(SP_NORTE!P515," ",SP_NORTE!Q515))</f>
        <v>*</v>
      </c>
      <c r="S493" s="145" t="str">
        <f>IF(SP_NORTE!U515="","*",SP_NORTE!U515)</f>
        <v>*</v>
      </c>
      <c r="T493" s="145" t="str">
        <f>IF(SP_NORTE!V515="","*",SP_NORTE!V515)</f>
        <v>*</v>
      </c>
      <c r="U493" s="136" t="str">
        <f ca="1">_xlfn.XLOOKUP(G493&amp;$U$2,BS_CONTROLE[CHAVE],BS_CONTROLE[Quantidade_11],"-")</f>
        <v>-</v>
      </c>
      <c r="V493" s="136" t="str">
        <f ca="1">_xlfn.XLOOKUP(G493&amp;$V$2,BS_CONTROLE[CHAVE],BS_CONTROLE[Quantidade_11],"-")</f>
        <v>-</v>
      </c>
      <c r="W493" s="136" t="str">
        <f ca="1">_xlfn.XLOOKUP(G493&amp;$W$2,BS_CONTROLE[CHAVE],BS_CONTROLE[Quantidade_11],"-")</f>
        <v>-</v>
      </c>
    </row>
    <row r="494" spans="1:23" hidden="1">
      <c r="A494" s="146" t="str">
        <f>IF(SP_NORTE!X516="","*",SP_NORTE!X516)</f>
        <v>*</v>
      </c>
      <c r="B494" s="146" t="str">
        <f>IF(SP_NORTE!W516="","*",SP_NORTE!W516)</f>
        <v>*</v>
      </c>
      <c r="C494" s="146" t="str">
        <f>IF(SP_NORTE!Y516="","*",SP_NORTE!Y516)</f>
        <v>*</v>
      </c>
      <c r="D494" s="138" t="str">
        <f>IF(SP_NORTE!R516="","*",SP_NORTE!R516)</f>
        <v>-</v>
      </c>
      <c r="E494" s="138" t="str">
        <f>IF(SP_NORTE!S516="","*",SP_NORTE!S516)</f>
        <v>-</v>
      </c>
      <c r="F494" s="145" t="str">
        <f>IF(SP_NORTE!B516="","*",SP_NORTE!B516)</f>
        <v>*</v>
      </c>
      <c r="G494" s="145" t="str">
        <f>IF(SP_NORTE!D516="","*",SP_NORTE!D516)</f>
        <v>*</v>
      </c>
      <c r="H494" s="145" t="str">
        <f>IF(SP_NORTE!E516="","*",SP_NORTE!E516)</f>
        <v>*</v>
      </c>
      <c r="I494" s="145" t="str">
        <f>IF(SP_NORTE!G516="","*",SP_NORTE!G516)</f>
        <v>*</v>
      </c>
      <c r="J494" s="145" t="str">
        <f>IF(SP_NORTE!H516="","*",SP_NORTE!H516)</f>
        <v>*</v>
      </c>
      <c r="K494" s="138" t="str">
        <f>IF(SP_NORTE!L516="","*",SP_NORTE!L516)</f>
        <v>-</v>
      </c>
      <c r="L494" s="138" t="str">
        <f>IF(SP_NORTE!M516="","*",SP_NORTE!M516)</f>
        <v>-</v>
      </c>
      <c r="M494" s="139" t="str">
        <f>IF(SP_NORTE!I516="","*",SP_NORTE!I516)</f>
        <v>*</v>
      </c>
      <c r="N494" s="144" t="str">
        <f>IF(SP_NORTE!J516="","*",SP_NORTE!J516)</f>
        <v>*</v>
      </c>
      <c r="O494" s="144" t="str">
        <f>IF(SP_NORTE!K516="","*",SP_NORTE!K516)</f>
        <v>*</v>
      </c>
      <c r="P494" s="143" t="str">
        <f>IF(SP_NORTE!N516="","*",SP_NORTE!N516)</f>
        <v>*</v>
      </c>
      <c r="Q494" s="143" t="str">
        <f>IF(SP_NORTE!O516="","*",SP_NORTE!O516)</f>
        <v>*</v>
      </c>
      <c r="R494" s="145" t="str">
        <f>IF(SP_NORTE!P516="","*",CONCATENATE(SP_NORTE!P516," ",SP_NORTE!Q516))</f>
        <v>*</v>
      </c>
      <c r="S494" s="145" t="str">
        <f>IF(SP_NORTE!U516="","*",SP_NORTE!U516)</f>
        <v>*</v>
      </c>
      <c r="T494" s="145" t="str">
        <f>IF(SP_NORTE!V516="","*",SP_NORTE!V516)</f>
        <v>*</v>
      </c>
      <c r="U494" s="136" t="str">
        <f ca="1">_xlfn.XLOOKUP(G494&amp;$U$2,BS_CONTROLE[CHAVE],BS_CONTROLE[Quantidade_11],"-")</f>
        <v>-</v>
      </c>
      <c r="V494" s="136" t="str">
        <f ca="1">_xlfn.XLOOKUP(G494&amp;$V$2,BS_CONTROLE[CHAVE],BS_CONTROLE[Quantidade_11],"-")</f>
        <v>-</v>
      </c>
      <c r="W494" s="136" t="str">
        <f ca="1">_xlfn.XLOOKUP(G494&amp;$W$2,BS_CONTROLE[CHAVE],BS_CONTROLE[Quantidade_11],"-")</f>
        <v>-</v>
      </c>
    </row>
    <row r="495" spans="1:23" hidden="1">
      <c r="A495" s="146" t="str">
        <f>IF(SP_NORTE!X517="","*",SP_NORTE!X517)</f>
        <v>*</v>
      </c>
      <c r="B495" s="146" t="str">
        <f>IF(SP_NORTE!W517="","*",SP_NORTE!W517)</f>
        <v>*</v>
      </c>
      <c r="C495" s="146" t="str">
        <f>IF(SP_NORTE!Y517="","*",SP_NORTE!Y517)</f>
        <v>*</v>
      </c>
      <c r="D495" s="138" t="str">
        <f>IF(SP_NORTE!R517="","*",SP_NORTE!R517)</f>
        <v>-</v>
      </c>
      <c r="E495" s="138" t="str">
        <f>IF(SP_NORTE!S517="","*",SP_NORTE!S517)</f>
        <v>-</v>
      </c>
      <c r="F495" s="145" t="str">
        <f>IF(SP_NORTE!B517="","*",SP_NORTE!B517)</f>
        <v>*</v>
      </c>
      <c r="G495" s="145" t="str">
        <f>IF(SP_NORTE!D517="","*",SP_NORTE!D517)</f>
        <v>*</v>
      </c>
      <c r="H495" s="145" t="str">
        <f>IF(SP_NORTE!E517="","*",SP_NORTE!E517)</f>
        <v>*</v>
      </c>
      <c r="I495" s="145" t="str">
        <f>IF(SP_NORTE!G517="","*",SP_NORTE!G517)</f>
        <v>*</v>
      </c>
      <c r="J495" s="145" t="str">
        <f>IF(SP_NORTE!H517="","*",SP_NORTE!H517)</f>
        <v>*</v>
      </c>
      <c r="K495" s="138" t="str">
        <f>IF(SP_NORTE!L517="","*",SP_NORTE!L517)</f>
        <v>-</v>
      </c>
      <c r="L495" s="138" t="str">
        <f>IF(SP_NORTE!M517="","*",SP_NORTE!M517)</f>
        <v>-</v>
      </c>
      <c r="M495" s="139" t="str">
        <f>IF(SP_NORTE!I517="","*",SP_NORTE!I517)</f>
        <v>*</v>
      </c>
      <c r="N495" s="144" t="str">
        <f>IF(SP_NORTE!J517="","*",SP_NORTE!J517)</f>
        <v>*</v>
      </c>
      <c r="O495" s="144" t="str">
        <f>IF(SP_NORTE!K517="","*",SP_NORTE!K517)</f>
        <v>*</v>
      </c>
      <c r="P495" s="143" t="str">
        <f>IF(SP_NORTE!N517="","*",SP_NORTE!N517)</f>
        <v>*</v>
      </c>
      <c r="Q495" s="143" t="str">
        <f>IF(SP_NORTE!O517="","*",SP_NORTE!O517)</f>
        <v>*</v>
      </c>
      <c r="R495" s="145" t="str">
        <f>IF(SP_NORTE!P517="","*",CONCATENATE(SP_NORTE!P517," ",SP_NORTE!Q517))</f>
        <v>*</v>
      </c>
      <c r="S495" s="145" t="str">
        <f>IF(SP_NORTE!U517="","*",SP_NORTE!U517)</f>
        <v>*</v>
      </c>
      <c r="T495" s="145" t="str">
        <f>IF(SP_NORTE!V517="","*",SP_NORTE!V517)</f>
        <v>*</v>
      </c>
      <c r="U495" s="136" t="str">
        <f ca="1">_xlfn.XLOOKUP(G495&amp;$U$2,BS_CONTROLE[CHAVE],BS_CONTROLE[Quantidade_11],"-")</f>
        <v>-</v>
      </c>
      <c r="V495" s="136" t="str">
        <f ca="1">_xlfn.XLOOKUP(G495&amp;$V$2,BS_CONTROLE[CHAVE],BS_CONTROLE[Quantidade_11],"-")</f>
        <v>-</v>
      </c>
      <c r="W495" s="136" t="str">
        <f ca="1">_xlfn.XLOOKUP(G495&amp;$W$2,BS_CONTROLE[CHAVE],BS_CONTROLE[Quantidade_11],"-")</f>
        <v>-</v>
      </c>
    </row>
    <row r="496" spans="1:23" hidden="1">
      <c r="A496" s="146" t="str">
        <f>IF(SP_NORTE!X518="","*",SP_NORTE!X518)</f>
        <v>*</v>
      </c>
      <c r="B496" s="146" t="str">
        <f>IF(SP_NORTE!W518="","*",SP_NORTE!W518)</f>
        <v>*</v>
      </c>
      <c r="C496" s="146" t="str">
        <f>IF(SP_NORTE!Y518="","*",SP_NORTE!Y518)</f>
        <v>*</v>
      </c>
      <c r="D496" s="138" t="str">
        <f>IF(SP_NORTE!R518="","*",SP_NORTE!R518)</f>
        <v>-</v>
      </c>
      <c r="E496" s="138" t="str">
        <f>IF(SP_NORTE!S518="","*",SP_NORTE!S518)</f>
        <v>-</v>
      </c>
      <c r="F496" s="145" t="str">
        <f>IF(SP_NORTE!B518="","*",SP_NORTE!B518)</f>
        <v>*</v>
      </c>
      <c r="G496" s="145" t="str">
        <f>IF(SP_NORTE!D518="","*",SP_NORTE!D518)</f>
        <v>*</v>
      </c>
      <c r="H496" s="145" t="str">
        <f>IF(SP_NORTE!E518="","*",SP_NORTE!E518)</f>
        <v>*</v>
      </c>
      <c r="I496" s="145" t="str">
        <f>IF(SP_NORTE!G518="","*",SP_NORTE!G518)</f>
        <v>*</v>
      </c>
      <c r="J496" s="145" t="str">
        <f>IF(SP_NORTE!H518="","*",SP_NORTE!H518)</f>
        <v>*</v>
      </c>
      <c r="K496" s="138" t="str">
        <f>IF(SP_NORTE!L518="","*",SP_NORTE!L518)</f>
        <v>-</v>
      </c>
      <c r="L496" s="138" t="str">
        <f>IF(SP_NORTE!M518="","*",SP_NORTE!M518)</f>
        <v>-</v>
      </c>
      <c r="M496" s="139" t="str">
        <f>IF(SP_NORTE!I518="","*",SP_NORTE!I518)</f>
        <v>*</v>
      </c>
      <c r="N496" s="144" t="str">
        <f>IF(SP_NORTE!J518="","*",SP_NORTE!J518)</f>
        <v>*</v>
      </c>
      <c r="O496" s="144" t="str">
        <f>IF(SP_NORTE!K518="","*",SP_NORTE!K518)</f>
        <v>*</v>
      </c>
      <c r="P496" s="143" t="str">
        <f>IF(SP_NORTE!N518="","*",SP_NORTE!N518)</f>
        <v>*</v>
      </c>
      <c r="Q496" s="143" t="str">
        <f>IF(SP_NORTE!O518="","*",SP_NORTE!O518)</f>
        <v>*</v>
      </c>
      <c r="R496" s="145" t="str">
        <f>IF(SP_NORTE!P518="","*",CONCATENATE(SP_NORTE!P518," ",SP_NORTE!Q518))</f>
        <v>*</v>
      </c>
      <c r="S496" s="145" t="str">
        <f>IF(SP_NORTE!U518="","*",SP_NORTE!U518)</f>
        <v>*</v>
      </c>
      <c r="T496" s="145" t="str">
        <f>IF(SP_NORTE!V518="","*",SP_NORTE!V518)</f>
        <v>*</v>
      </c>
      <c r="U496" s="136" t="str">
        <f ca="1">_xlfn.XLOOKUP(G496&amp;$U$2,BS_CONTROLE[CHAVE],BS_CONTROLE[Quantidade_11],"-")</f>
        <v>-</v>
      </c>
      <c r="V496" s="136" t="str">
        <f ca="1">_xlfn.XLOOKUP(G496&amp;$V$2,BS_CONTROLE[CHAVE],BS_CONTROLE[Quantidade_11],"-")</f>
        <v>-</v>
      </c>
      <c r="W496" s="136" t="str">
        <f ca="1">_xlfn.XLOOKUP(G496&amp;$W$2,BS_CONTROLE[CHAVE],BS_CONTROLE[Quantidade_11],"-")</f>
        <v>-</v>
      </c>
    </row>
    <row r="497" spans="1:23" hidden="1">
      <c r="A497" s="146" t="str">
        <f>IF(SP_NORTE!X519="","*",SP_NORTE!X519)</f>
        <v>*</v>
      </c>
      <c r="B497" s="146" t="str">
        <f>IF(SP_NORTE!W519="","*",SP_NORTE!W519)</f>
        <v>*</v>
      </c>
      <c r="C497" s="146" t="str">
        <f>IF(SP_NORTE!Y519="","*",SP_NORTE!Y519)</f>
        <v>*</v>
      </c>
      <c r="D497" s="138" t="str">
        <f>IF(SP_NORTE!R519="","*",SP_NORTE!R519)</f>
        <v>-</v>
      </c>
      <c r="E497" s="138" t="str">
        <f>IF(SP_NORTE!S519="","*",SP_NORTE!S519)</f>
        <v>-</v>
      </c>
      <c r="F497" s="145" t="str">
        <f>IF(SP_NORTE!B519="","*",SP_NORTE!B519)</f>
        <v>*</v>
      </c>
      <c r="G497" s="145" t="str">
        <f>IF(SP_NORTE!D519="","*",SP_NORTE!D519)</f>
        <v>*</v>
      </c>
      <c r="H497" s="145" t="str">
        <f>IF(SP_NORTE!E519="","*",SP_NORTE!E519)</f>
        <v>*</v>
      </c>
      <c r="I497" s="145" t="str">
        <f>IF(SP_NORTE!G519="","*",SP_NORTE!G519)</f>
        <v>*</v>
      </c>
      <c r="J497" s="145" t="str">
        <f>IF(SP_NORTE!H519="","*",SP_NORTE!H519)</f>
        <v>*</v>
      </c>
      <c r="K497" s="138" t="str">
        <f>IF(SP_NORTE!L519="","*",SP_NORTE!L519)</f>
        <v>-</v>
      </c>
      <c r="L497" s="138" t="str">
        <f>IF(SP_NORTE!M519="","*",SP_NORTE!M519)</f>
        <v>-</v>
      </c>
      <c r="M497" s="139" t="str">
        <f>IF(SP_NORTE!I519="","*",SP_NORTE!I519)</f>
        <v>*</v>
      </c>
      <c r="N497" s="144" t="str">
        <f>IF(SP_NORTE!J519="","*",SP_NORTE!J519)</f>
        <v>*</v>
      </c>
      <c r="O497" s="144" t="str">
        <f>IF(SP_NORTE!K519="","*",SP_NORTE!K519)</f>
        <v>*</v>
      </c>
      <c r="P497" s="143" t="str">
        <f>IF(SP_NORTE!N519="","*",SP_NORTE!N519)</f>
        <v>*</v>
      </c>
      <c r="Q497" s="143" t="str">
        <f>IF(SP_NORTE!O519="","*",SP_NORTE!O519)</f>
        <v>*</v>
      </c>
      <c r="R497" s="145" t="str">
        <f>IF(SP_NORTE!P519="","*",CONCATENATE(SP_NORTE!P519," ",SP_NORTE!Q519))</f>
        <v>*</v>
      </c>
      <c r="S497" s="145" t="str">
        <f>IF(SP_NORTE!U519="","*",SP_NORTE!U519)</f>
        <v>*</v>
      </c>
      <c r="T497" s="145" t="str">
        <f>IF(SP_NORTE!V519="","*",SP_NORTE!V519)</f>
        <v>*</v>
      </c>
      <c r="U497" s="136" t="str">
        <f ca="1">_xlfn.XLOOKUP(G497&amp;$U$2,BS_CONTROLE[CHAVE],BS_CONTROLE[Quantidade_11],"-")</f>
        <v>-</v>
      </c>
      <c r="V497" s="136" t="str">
        <f ca="1">_xlfn.XLOOKUP(G497&amp;$V$2,BS_CONTROLE[CHAVE],BS_CONTROLE[Quantidade_11],"-")</f>
        <v>-</v>
      </c>
      <c r="W497" s="136" t="str">
        <f ca="1">_xlfn.XLOOKUP(G497&amp;$W$2,BS_CONTROLE[CHAVE],BS_CONTROLE[Quantidade_11],"-")</f>
        <v>-</v>
      </c>
    </row>
    <row r="498" spans="1:23" hidden="1">
      <c r="A498" s="146" t="str">
        <f>IF(SP_NORTE!X520="","*",SP_NORTE!X520)</f>
        <v>*</v>
      </c>
      <c r="B498" s="146" t="str">
        <f>IF(SP_NORTE!W520="","*",SP_NORTE!W520)</f>
        <v>*</v>
      </c>
      <c r="C498" s="146" t="str">
        <f>IF(SP_NORTE!Y520="","*",SP_NORTE!Y520)</f>
        <v>*</v>
      </c>
      <c r="D498" s="138" t="str">
        <f>IF(SP_NORTE!R520="","*",SP_NORTE!R520)</f>
        <v>-</v>
      </c>
      <c r="E498" s="138" t="str">
        <f>IF(SP_NORTE!S520="","*",SP_NORTE!S520)</f>
        <v>-</v>
      </c>
      <c r="F498" s="145" t="str">
        <f>IF(SP_NORTE!B520="","*",SP_NORTE!B520)</f>
        <v>*</v>
      </c>
      <c r="G498" s="145" t="str">
        <f>IF(SP_NORTE!D520="","*",SP_NORTE!D520)</f>
        <v>*</v>
      </c>
      <c r="H498" s="145" t="str">
        <f>IF(SP_NORTE!E520="","*",SP_NORTE!E520)</f>
        <v>*</v>
      </c>
      <c r="I498" s="145" t="str">
        <f>IF(SP_NORTE!G520="","*",SP_NORTE!G520)</f>
        <v>*</v>
      </c>
      <c r="J498" s="145" t="str">
        <f>IF(SP_NORTE!H520="","*",SP_NORTE!H520)</f>
        <v>*</v>
      </c>
      <c r="K498" s="138" t="str">
        <f>IF(SP_NORTE!L520="","*",SP_NORTE!L520)</f>
        <v>-</v>
      </c>
      <c r="L498" s="138" t="str">
        <f>IF(SP_NORTE!M520="","*",SP_NORTE!M520)</f>
        <v>-</v>
      </c>
      <c r="M498" s="139" t="str">
        <f>IF(SP_NORTE!I520="","*",SP_NORTE!I520)</f>
        <v>*</v>
      </c>
      <c r="N498" s="144" t="str">
        <f>IF(SP_NORTE!J520="","*",SP_NORTE!J520)</f>
        <v>*</v>
      </c>
      <c r="O498" s="144" t="str">
        <f>IF(SP_NORTE!K520="","*",SP_NORTE!K520)</f>
        <v>*</v>
      </c>
      <c r="P498" s="143" t="str">
        <f>IF(SP_NORTE!N520="","*",SP_NORTE!N520)</f>
        <v>*</v>
      </c>
      <c r="Q498" s="143" t="str">
        <f>IF(SP_NORTE!O520="","*",SP_NORTE!O520)</f>
        <v>*</v>
      </c>
      <c r="R498" s="145" t="str">
        <f>IF(SP_NORTE!P520="","*",CONCATENATE(SP_NORTE!P520," ",SP_NORTE!Q520))</f>
        <v>*</v>
      </c>
      <c r="S498" s="145" t="str">
        <f>IF(SP_NORTE!U520="","*",SP_NORTE!U520)</f>
        <v>*</v>
      </c>
      <c r="T498" s="145" t="str">
        <f>IF(SP_NORTE!V520="","*",SP_NORTE!V520)</f>
        <v>*</v>
      </c>
      <c r="U498" s="136" t="str">
        <f ca="1">_xlfn.XLOOKUP(G498&amp;$U$2,BS_CONTROLE[CHAVE],BS_CONTROLE[Quantidade_11],"-")</f>
        <v>-</v>
      </c>
      <c r="V498" s="136" t="str">
        <f ca="1">_xlfn.XLOOKUP(G498&amp;$V$2,BS_CONTROLE[CHAVE],BS_CONTROLE[Quantidade_11],"-")</f>
        <v>-</v>
      </c>
      <c r="W498" s="136" t="str">
        <f ca="1">_xlfn.XLOOKUP(G498&amp;$W$2,BS_CONTROLE[CHAVE],BS_CONTROLE[Quantidade_11],"-")</f>
        <v>-</v>
      </c>
    </row>
    <row r="499" spans="1:23" hidden="1">
      <c r="A499" s="146" t="str">
        <f>IF(SP_NORTE!X521="","*",SP_NORTE!X521)</f>
        <v>*</v>
      </c>
      <c r="B499" s="146" t="str">
        <f>IF(SP_NORTE!W521="","*",SP_NORTE!W521)</f>
        <v>*</v>
      </c>
      <c r="C499" s="146" t="str">
        <f>IF(SP_NORTE!Y521="","*",SP_NORTE!Y521)</f>
        <v>*</v>
      </c>
      <c r="D499" s="138" t="str">
        <f>IF(SP_NORTE!R521="","*",SP_NORTE!R521)</f>
        <v>-</v>
      </c>
      <c r="E499" s="138" t="str">
        <f>IF(SP_NORTE!S521="","*",SP_NORTE!S521)</f>
        <v>-</v>
      </c>
      <c r="F499" s="145" t="str">
        <f>IF(SP_NORTE!B521="","*",SP_NORTE!B521)</f>
        <v>*</v>
      </c>
      <c r="G499" s="145" t="str">
        <f>IF(SP_NORTE!D521="","*",SP_NORTE!D521)</f>
        <v>*</v>
      </c>
      <c r="H499" s="145" t="str">
        <f>IF(SP_NORTE!E521="","*",SP_NORTE!E521)</f>
        <v>*</v>
      </c>
      <c r="I499" s="145" t="str">
        <f>IF(SP_NORTE!G521="","*",SP_NORTE!G521)</f>
        <v>*</v>
      </c>
      <c r="J499" s="145" t="str">
        <f>IF(SP_NORTE!H521="","*",SP_NORTE!H521)</f>
        <v>*</v>
      </c>
      <c r="K499" s="138" t="str">
        <f>IF(SP_NORTE!L521="","*",SP_NORTE!L521)</f>
        <v>-</v>
      </c>
      <c r="L499" s="138" t="str">
        <f>IF(SP_NORTE!M521="","*",SP_NORTE!M521)</f>
        <v>-</v>
      </c>
      <c r="M499" s="139" t="str">
        <f>IF(SP_NORTE!I521="","*",SP_NORTE!I521)</f>
        <v>*</v>
      </c>
      <c r="N499" s="144" t="str">
        <f>IF(SP_NORTE!J521="","*",SP_NORTE!J521)</f>
        <v>*</v>
      </c>
      <c r="O499" s="144" t="str">
        <f>IF(SP_NORTE!K521="","*",SP_NORTE!K521)</f>
        <v>*</v>
      </c>
      <c r="P499" s="143" t="str">
        <f>IF(SP_NORTE!N521="","*",SP_NORTE!N521)</f>
        <v>*</v>
      </c>
      <c r="Q499" s="143" t="str">
        <f>IF(SP_NORTE!O521="","*",SP_NORTE!O521)</f>
        <v>*</v>
      </c>
      <c r="R499" s="145" t="str">
        <f>IF(SP_NORTE!P521="","*",CONCATENATE(SP_NORTE!P521," ",SP_NORTE!Q521))</f>
        <v>*</v>
      </c>
      <c r="S499" s="145" t="str">
        <f>IF(SP_NORTE!U521="","*",SP_NORTE!U521)</f>
        <v>*</v>
      </c>
      <c r="T499" s="145" t="str">
        <f>IF(SP_NORTE!V521="","*",SP_NORTE!V521)</f>
        <v>*</v>
      </c>
      <c r="U499" s="136" t="str">
        <f ca="1">_xlfn.XLOOKUP(G499&amp;$U$2,BS_CONTROLE[CHAVE],BS_CONTROLE[Quantidade_11],"-")</f>
        <v>-</v>
      </c>
      <c r="V499" s="136" t="str">
        <f ca="1">_xlfn.XLOOKUP(G499&amp;$V$2,BS_CONTROLE[CHAVE],BS_CONTROLE[Quantidade_11],"-")</f>
        <v>-</v>
      </c>
      <c r="W499" s="136" t="str">
        <f ca="1">_xlfn.XLOOKUP(G499&amp;$W$2,BS_CONTROLE[CHAVE],BS_CONTROLE[Quantidade_11],"-")</f>
        <v>-</v>
      </c>
    </row>
    <row r="500" spans="1:23" hidden="1">
      <c r="A500" s="146" t="str">
        <f>IF(SP_NORTE!X522="","*",SP_NORTE!X522)</f>
        <v>*</v>
      </c>
      <c r="B500" s="146" t="str">
        <f>IF(SP_NORTE!W522="","*",SP_NORTE!W522)</f>
        <v>*</v>
      </c>
      <c r="C500" s="146" t="str">
        <f>IF(SP_NORTE!Y522="","*",SP_NORTE!Y522)</f>
        <v>*</v>
      </c>
      <c r="D500" s="138" t="str">
        <f>IF(SP_NORTE!R522="","*",SP_NORTE!R522)</f>
        <v>-</v>
      </c>
      <c r="E500" s="138" t="str">
        <f>IF(SP_NORTE!S522="","*",SP_NORTE!S522)</f>
        <v>-</v>
      </c>
      <c r="F500" s="145" t="str">
        <f>IF(SP_NORTE!B522="","*",SP_NORTE!B522)</f>
        <v>*</v>
      </c>
      <c r="G500" s="145" t="str">
        <f>IF(SP_NORTE!D522="","*",SP_NORTE!D522)</f>
        <v>*</v>
      </c>
      <c r="H500" s="145" t="str">
        <f>IF(SP_NORTE!E522="","*",SP_NORTE!E522)</f>
        <v>*</v>
      </c>
      <c r="I500" s="145" t="str">
        <f>IF(SP_NORTE!G522="","*",SP_NORTE!G522)</f>
        <v>*</v>
      </c>
      <c r="J500" s="145" t="str">
        <f>IF(SP_NORTE!H522="","*",SP_NORTE!H522)</f>
        <v>*</v>
      </c>
      <c r="K500" s="138" t="str">
        <f>IF(SP_NORTE!L522="","*",SP_NORTE!L522)</f>
        <v>-</v>
      </c>
      <c r="L500" s="138" t="str">
        <f>IF(SP_NORTE!M522="","*",SP_NORTE!M522)</f>
        <v>-</v>
      </c>
      <c r="M500" s="139" t="str">
        <f>IF(SP_NORTE!I522="","*",SP_NORTE!I522)</f>
        <v>*</v>
      </c>
      <c r="N500" s="144" t="str">
        <f>IF(SP_NORTE!J522="","*",SP_NORTE!J522)</f>
        <v>*</v>
      </c>
      <c r="O500" s="144" t="str">
        <f>IF(SP_NORTE!K522="","*",SP_NORTE!K522)</f>
        <v>*</v>
      </c>
      <c r="P500" s="143" t="str">
        <f>IF(SP_NORTE!N522="","*",SP_NORTE!N522)</f>
        <v>*</v>
      </c>
      <c r="Q500" s="143" t="str">
        <f>IF(SP_NORTE!O522="","*",SP_NORTE!O522)</f>
        <v>*</v>
      </c>
      <c r="R500" s="145" t="str">
        <f>IF(SP_NORTE!P522="","*",CONCATENATE(SP_NORTE!P522," ",SP_NORTE!Q522))</f>
        <v>*</v>
      </c>
      <c r="S500" s="145" t="str">
        <f>IF(SP_NORTE!U522="","*",SP_NORTE!U522)</f>
        <v>*</v>
      </c>
      <c r="T500" s="145" t="str">
        <f>IF(SP_NORTE!V522="","*",SP_NORTE!V522)</f>
        <v>*</v>
      </c>
      <c r="U500" s="136" t="str">
        <f ca="1">_xlfn.XLOOKUP(G500&amp;$U$2,BS_CONTROLE[CHAVE],BS_CONTROLE[Quantidade_11],"-")</f>
        <v>-</v>
      </c>
      <c r="V500" s="136" t="str">
        <f ca="1">_xlfn.XLOOKUP(G500&amp;$V$2,BS_CONTROLE[CHAVE],BS_CONTROLE[Quantidade_11],"-")</f>
        <v>-</v>
      </c>
      <c r="W500" s="136" t="str">
        <f ca="1">_xlfn.XLOOKUP(G500&amp;$W$2,BS_CONTROLE[CHAVE],BS_CONTROLE[Quantidade_11],"-")</f>
        <v>-</v>
      </c>
    </row>
    <row r="501" spans="1:23" hidden="1">
      <c r="A501" s="146" t="str">
        <f>IF(SP_NORTE!X523="","*",SP_NORTE!X523)</f>
        <v>*</v>
      </c>
      <c r="B501" s="146" t="str">
        <f>IF(SP_NORTE!W523="","*",SP_NORTE!W523)</f>
        <v>*</v>
      </c>
      <c r="C501" s="146" t="str">
        <f>IF(SP_NORTE!Y523="","*",SP_NORTE!Y523)</f>
        <v>*</v>
      </c>
      <c r="D501" s="138" t="str">
        <f>IF(SP_NORTE!R523="","*",SP_NORTE!R523)</f>
        <v>-</v>
      </c>
      <c r="E501" s="138" t="str">
        <f>IF(SP_NORTE!S523="","*",SP_NORTE!S523)</f>
        <v>-</v>
      </c>
      <c r="F501" s="145" t="str">
        <f>IF(SP_NORTE!B523="","*",SP_NORTE!B523)</f>
        <v>*</v>
      </c>
      <c r="G501" s="145" t="str">
        <f>IF(SP_NORTE!D523="","*",SP_NORTE!D523)</f>
        <v>*</v>
      </c>
      <c r="H501" s="145" t="str">
        <f>IF(SP_NORTE!E523="","*",SP_NORTE!E523)</f>
        <v>*</v>
      </c>
      <c r="I501" s="145" t="str">
        <f>IF(SP_NORTE!G523="","*",SP_NORTE!G523)</f>
        <v>*</v>
      </c>
      <c r="J501" s="145" t="str">
        <f>IF(SP_NORTE!H523="","*",SP_NORTE!H523)</f>
        <v>*</v>
      </c>
      <c r="K501" s="138" t="str">
        <f>IF(SP_NORTE!L523="","*",SP_NORTE!L523)</f>
        <v>-</v>
      </c>
      <c r="L501" s="138" t="str">
        <f>IF(SP_NORTE!M523="","*",SP_NORTE!M523)</f>
        <v>-</v>
      </c>
      <c r="M501" s="139" t="str">
        <f>IF(SP_NORTE!I523="","*",SP_NORTE!I523)</f>
        <v>*</v>
      </c>
      <c r="N501" s="144" t="str">
        <f>IF(SP_NORTE!J523="","*",SP_NORTE!J523)</f>
        <v>*</v>
      </c>
      <c r="O501" s="144" t="str">
        <f>IF(SP_NORTE!K523="","*",SP_NORTE!K523)</f>
        <v>*</v>
      </c>
      <c r="P501" s="143" t="str">
        <f>IF(SP_NORTE!N523="","*",SP_NORTE!N523)</f>
        <v>*</v>
      </c>
      <c r="Q501" s="143" t="str">
        <f>IF(SP_NORTE!O523="","*",SP_NORTE!O523)</f>
        <v>*</v>
      </c>
      <c r="R501" s="145" t="str">
        <f>IF(SP_NORTE!P523="","*",CONCATENATE(SP_NORTE!P523," ",SP_NORTE!Q523))</f>
        <v>*</v>
      </c>
      <c r="S501" s="145" t="str">
        <f>IF(SP_NORTE!U523="","*",SP_NORTE!U523)</f>
        <v>*</v>
      </c>
      <c r="T501" s="145" t="str">
        <f>IF(SP_NORTE!V523="","*",SP_NORTE!V523)</f>
        <v>*</v>
      </c>
      <c r="U501" s="136" t="str">
        <f ca="1">_xlfn.XLOOKUP(G501&amp;$U$2,BS_CONTROLE[CHAVE],BS_CONTROLE[Quantidade_11],"-")</f>
        <v>-</v>
      </c>
      <c r="V501" s="136" t="str">
        <f ca="1">_xlfn.XLOOKUP(G501&amp;$V$2,BS_CONTROLE[CHAVE],BS_CONTROLE[Quantidade_11],"-")</f>
        <v>-</v>
      </c>
      <c r="W501" s="136" t="str">
        <f ca="1">_xlfn.XLOOKUP(G501&amp;$W$2,BS_CONTROLE[CHAVE],BS_CONTROLE[Quantidade_11],"-")</f>
        <v>-</v>
      </c>
    </row>
    <row r="502" spans="1:23" hidden="1">
      <c r="A502" s="146" t="str">
        <f>IF(SP_NORTE!X524="","*",SP_NORTE!X524)</f>
        <v>*</v>
      </c>
      <c r="B502" s="146" t="str">
        <f>IF(SP_NORTE!W524="","*",SP_NORTE!W524)</f>
        <v>*</v>
      </c>
      <c r="C502" s="146" t="str">
        <f>IF(SP_NORTE!Y524="","*",SP_NORTE!Y524)</f>
        <v>*</v>
      </c>
      <c r="D502" s="138" t="str">
        <f>IF(SP_NORTE!R524="","*",SP_NORTE!R524)</f>
        <v>-</v>
      </c>
      <c r="E502" s="138" t="str">
        <f>IF(SP_NORTE!S524="","*",SP_NORTE!S524)</f>
        <v>-</v>
      </c>
      <c r="F502" s="145" t="str">
        <f>IF(SP_NORTE!B524="","*",SP_NORTE!B524)</f>
        <v>*</v>
      </c>
      <c r="G502" s="145" t="str">
        <f>IF(SP_NORTE!D524="","*",SP_NORTE!D524)</f>
        <v>*</v>
      </c>
      <c r="H502" s="145" t="str">
        <f>IF(SP_NORTE!E524="","*",SP_NORTE!E524)</f>
        <v>*</v>
      </c>
      <c r="I502" s="145" t="str">
        <f>IF(SP_NORTE!G524="","*",SP_NORTE!G524)</f>
        <v>*</v>
      </c>
      <c r="J502" s="145" t="str">
        <f>IF(SP_NORTE!H524="","*",SP_NORTE!H524)</f>
        <v>*</v>
      </c>
      <c r="K502" s="138" t="str">
        <f>IF(SP_NORTE!L524="","*",SP_NORTE!L524)</f>
        <v>-</v>
      </c>
      <c r="L502" s="138" t="str">
        <f>IF(SP_NORTE!M524="","*",SP_NORTE!M524)</f>
        <v>-</v>
      </c>
      <c r="M502" s="139" t="str">
        <f>IF(SP_NORTE!I524="","*",SP_NORTE!I524)</f>
        <v>*</v>
      </c>
      <c r="N502" s="144" t="str">
        <f>IF(SP_NORTE!J524="","*",SP_NORTE!J524)</f>
        <v>*</v>
      </c>
      <c r="O502" s="144" t="str">
        <f>IF(SP_NORTE!K524="","*",SP_NORTE!K524)</f>
        <v>*</v>
      </c>
      <c r="P502" s="143" t="str">
        <f>IF(SP_NORTE!N524="","*",SP_NORTE!N524)</f>
        <v>*</v>
      </c>
      <c r="Q502" s="143" t="str">
        <f>IF(SP_NORTE!O524="","*",SP_NORTE!O524)</f>
        <v>*</v>
      </c>
      <c r="R502" s="145" t="str">
        <f>IF(SP_NORTE!P524="","*",CONCATENATE(SP_NORTE!P524," ",SP_NORTE!Q524))</f>
        <v>*</v>
      </c>
      <c r="S502" s="145" t="str">
        <f>IF(SP_NORTE!U524="","*",SP_NORTE!U524)</f>
        <v>*</v>
      </c>
      <c r="T502" s="145" t="str">
        <f>IF(SP_NORTE!V524="","*",SP_NORTE!V524)</f>
        <v>*</v>
      </c>
      <c r="U502" s="136" t="str">
        <f ca="1">_xlfn.XLOOKUP(G502&amp;$U$2,BS_CONTROLE[CHAVE],BS_CONTROLE[Quantidade_11],"-")</f>
        <v>-</v>
      </c>
      <c r="V502" s="136" t="str">
        <f ca="1">_xlfn.XLOOKUP(G502&amp;$V$2,BS_CONTROLE[CHAVE],BS_CONTROLE[Quantidade_11],"-")</f>
        <v>-</v>
      </c>
      <c r="W502" s="136" t="str">
        <f ca="1">_xlfn.XLOOKUP(G502&amp;$W$2,BS_CONTROLE[CHAVE],BS_CONTROLE[Quantidade_11],"-")</f>
        <v>-</v>
      </c>
    </row>
    <row r="503" spans="1:23" hidden="1">
      <c r="A503" s="146" t="str">
        <f>IF(SP_NORTE!X525="","*",SP_NORTE!X525)</f>
        <v>*</v>
      </c>
      <c r="B503" s="146" t="str">
        <f>IF(SP_NORTE!W525="","*",SP_NORTE!W525)</f>
        <v>*</v>
      </c>
      <c r="C503" s="146" t="str">
        <f>IF(SP_NORTE!Y525="","*",SP_NORTE!Y525)</f>
        <v>*</v>
      </c>
      <c r="D503" s="138" t="str">
        <f>IF(SP_NORTE!R525="","*",SP_NORTE!R525)</f>
        <v>-</v>
      </c>
      <c r="E503" s="138" t="str">
        <f>IF(SP_NORTE!S525="","*",SP_NORTE!S525)</f>
        <v>-</v>
      </c>
      <c r="F503" s="145" t="str">
        <f>IF(SP_NORTE!B525="","*",SP_NORTE!B525)</f>
        <v>*</v>
      </c>
      <c r="G503" s="145" t="str">
        <f>IF(SP_NORTE!D525="","*",SP_NORTE!D525)</f>
        <v>*</v>
      </c>
      <c r="H503" s="145" t="str">
        <f>IF(SP_NORTE!E525="","*",SP_NORTE!E525)</f>
        <v>*</v>
      </c>
      <c r="I503" s="145" t="str">
        <f>IF(SP_NORTE!G525="","*",SP_NORTE!G525)</f>
        <v>*</v>
      </c>
      <c r="J503" s="145" t="str">
        <f>IF(SP_NORTE!H525="","*",SP_NORTE!H525)</f>
        <v>*</v>
      </c>
      <c r="K503" s="138" t="str">
        <f>IF(SP_NORTE!L525="","*",SP_NORTE!L525)</f>
        <v>-</v>
      </c>
      <c r="L503" s="138" t="str">
        <f>IF(SP_NORTE!M525="","*",SP_NORTE!M525)</f>
        <v>-</v>
      </c>
      <c r="M503" s="139" t="str">
        <f>IF(SP_NORTE!I525="","*",SP_NORTE!I525)</f>
        <v>*</v>
      </c>
      <c r="N503" s="144" t="str">
        <f>IF(SP_NORTE!J525="","*",SP_NORTE!J525)</f>
        <v>*</v>
      </c>
      <c r="O503" s="144" t="str">
        <f>IF(SP_NORTE!K525="","*",SP_NORTE!K525)</f>
        <v>*</v>
      </c>
      <c r="P503" s="143" t="str">
        <f>IF(SP_NORTE!N525="","*",SP_NORTE!N525)</f>
        <v>*</v>
      </c>
      <c r="Q503" s="143" t="str">
        <f>IF(SP_NORTE!O525="","*",SP_NORTE!O525)</f>
        <v>*</v>
      </c>
      <c r="R503" s="145" t="str">
        <f>IF(SP_NORTE!P525="","*",CONCATENATE(SP_NORTE!P525," ",SP_NORTE!Q525))</f>
        <v>*</v>
      </c>
      <c r="S503" s="145" t="str">
        <f>IF(SP_NORTE!U525="","*",SP_NORTE!U525)</f>
        <v>*</v>
      </c>
      <c r="T503" s="145" t="str">
        <f>IF(SP_NORTE!V525="","*",SP_NORTE!V525)</f>
        <v>*</v>
      </c>
      <c r="U503" s="136" t="str">
        <f ca="1">_xlfn.XLOOKUP(G503&amp;$U$2,BS_CONTROLE[CHAVE],BS_CONTROLE[Quantidade_11],"-")</f>
        <v>-</v>
      </c>
      <c r="V503" s="136" t="str">
        <f ca="1">_xlfn.XLOOKUP(G503&amp;$V$2,BS_CONTROLE[CHAVE],BS_CONTROLE[Quantidade_11],"-")</f>
        <v>-</v>
      </c>
      <c r="W503" s="136" t="str">
        <f ca="1">_xlfn.XLOOKUP(G503&amp;$W$2,BS_CONTROLE[CHAVE],BS_CONTROLE[Quantidade_11],"-")</f>
        <v>-</v>
      </c>
    </row>
    <row r="504" spans="1:23" hidden="1">
      <c r="A504" s="146" t="str">
        <f>IF(SP_NORTE!X526="","*",SP_NORTE!X526)</f>
        <v>*</v>
      </c>
      <c r="B504" s="146" t="str">
        <f>IF(SP_NORTE!W526="","*",SP_NORTE!W526)</f>
        <v>*</v>
      </c>
      <c r="C504" s="146" t="str">
        <f>IF(SP_NORTE!Y526="","*",SP_NORTE!Y526)</f>
        <v>*</v>
      </c>
      <c r="D504" s="138" t="str">
        <f>IF(SP_NORTE!R526="","*",SP_NORTE!R526)</f>
        <v>-</v>
      </c>
      <c r="E504" s="138" t="str">
        <f>IF(SP_NORTE!S526="","*",SP_NORTE!S526)</f>
        <v>-</v>
      </c>
      <c r="F504" s="145" t="str">
        <f>IF(SP_NORTE!B526="","*",SP_NORTE!B526)</f>
        <v>*</v>
      </c>
      <c r="G504" s="145" t="str">
        <f>IF(SP_NORTE!D526="","*",SP_NORTE!D526)</f>
        <v>*</v>
      </c>
      <c r="H504" s="145" t="str">
        <f>IF(SP_NORTE!E526="","*",SP_NORTE!E526)</f>
        <v>*</v>
      </c>
      <c r="I504" s="145" t="str">
        <f>IF(SP_NORTE!G526="","*",SP_NORTE!G526)</f>
        <v>*</v>
      </c>
      <c r="J504" s="145" t="str">
        <f>IF(SP_NORTE!H526="","*",SP_NORTE!H526)</f>
        <v>*</v>
      </c>
      <c r="K504" s="138" t="str">
        <f>IF(SP_NORTE!L526="","*",SP_NORTE!L526)</f>
        <v>-</v>
      </c>
      <c r="L504" s="138" t="str">
        <f>IF(SP_NORTE!M526="","*",SP_NORTE!M526)</f>
        <v>-</v>
      </c>
      <c r="M504" s="139" t="str">
        <f>IF(SP_NORTE!I526="","*",SP_NORTE!I526)</f>
        <v>*</v>
      </c>
      <c r="N504" s="144" t="str">
        <f>IF(SP_NORTE!J526="","*",SP_NORTE!J526)</f>
        <v>*</v>
      </c>
      <c r="O504" s="144" t="str">
        <f>IF(SP_NORTE!K526="","*",SP_NORTE!K526)</f>
        <v>*</v>
      </c>
      <c r="P504" s="143" t="str">
        <f>IF(SP_NORTE!N526="","*",SP_NORTE!N526)</f>
        <v>*</v>
      </c>
      <c r="Q504" s="143" t="str">
        <f>IF(SP_NORTE!O526="","*",SP_NORTE!O526)</f>
        <v>*</v>
      </c>
      <c r="R504" s="145" t="str">
        <f>IF(SP_NORTE!P526="","*",CONCATENATE(SP_NORTE!P526," ",SP_NORTE!Q526))</f>
        <v>*</v>
      </c>
      <c r="S504" s="145" t="str">
        <f>IF(SP_NORTE!U526="","*",SP_NORTE!U526)</f>
        <v>*</v>
      </c>
      <c r="T504" s="145" t="str">
        <f>IF(SP_NORTE!V526="","*",SP_NORTE!V526)</f>
        <v>*</v>
      </c>
      <c r="U504" s="136" t="str">
        <f ca="1">_xlfn.XLOOKUP(G504&amp;$U$2,BS_CONTROLE[CHAVE],BS_CONTROLE[Quantidade_11],"-")</f>
        <v>-</v>
      </c>
      <c r="V504" s="136" t="str">
        <f ca="1">_xlfn.XLOOKUP(G504&amp;$V$2,BS_CONTROLE[CHAVE],BS_CONTROLE[Quantidade_11],"-")</f>
        <v>-</v>
      </c>
      <c r="W504" s="136" t="str">
        <f ca="1">_xlfn.XLOOKUP(G504&amp;$W$2,BS_CONTROLE[CHAVE],BS_CONTROLE[Quantidade_11],"-")</f>
        <v>-</v>
      </c>
    </row>
    <row r="505" spans="1:23" hidden="1">
      <c r="A505" s="146" t="str">
        <f>IF(SP_NORTE!X527="","*",SP_NORTE!X527)</f>
        <v>*</v>
      </c>
      <c r="B505" s="146" t="str">
        <f>IF(SP_NORTE!W527="","*",SP_NORTE!W527)</f>
        <v>*</v>
      </c>
      <c r="C505" s="146" t="str">
        <f>IF(SP_NORTE!Y527="","*",SP_NORTE!Y527)</f>
        <v>*</v>
      </c>
      <c r="D505" s="138" t="str">
        <f>IF(SP_NORTE!R527="","*",SP_NORTE!R527)</f>
        <v>-</v>
      </c>
      <c r="E505" s="138" t="str">
        <f>IF(SP_NORTE!S527="","*",SP_NORTE!S527)</f>
        <v>-</v>
      </c>
      <c r="F505" s="145" t="str">
        <f>IF(SP_NORTE!B527="","*",SP_NORTE!B527)</f>
        <v>*</v>
      </c>
      <c r="G505" s="145" t="str">
        <f>IF(SP_NORTE!D527="","*",SP_NORTE!D527)</f>
        <v>*</v>
      </c>
      <c r="H505" s="145" t="str">
        <f>IF(SP_NORTE!E527="","*",SP_NORTE!E527)</f>
        <v>*</v>
      </c>
      <c r="I505" s="145" t="str">
        <f>IF(SP_NORTE!G527="","*",SP_NORTE!G527)</f>
        <v>*</v>
      </c>
      <c r="J505" s="145" t="str">
        <f>IF(SP_NORTE!H527="","*",SP_NORTE!H527)</f>
        <v>*</v>
      </c>
      <c r="K505" s="138" t="str">
        <f>IF(SP_NORTE!L527="","*",SP_NORTE!L527)</f>
        <v>-</v>
      </c>
      <c r="L505" s="138" t="str">
        <f>IF(SP_NORTE!M527="","*",SP_NORTE!M527)</f>
        <v>-</v>
      </c>
      <c r="M505" s="139" t="str">
        <f>IF(SP_NORTE!I527="","*",SP_NORTE!I527)</f>
        <v>*</v>
      </c>
      <c r="N505" s="144" t="str">
        <f>IF(SP_NORTE!J527="","*",SP_NORTE!J527)</f>
        <v>*</v>
      </c>
      <c r="O505" s="144" t="str">
        <f>IF(SP_NORTE!K527="","*",SP_NORTE!K527)</f>
        <v>*</v>
      </c>
      <c r="P505" s="143" t="str">
        <f>IF(SP_NORTE!N527="","*",SP_NORTE!N527)</f>
        <v>*</v>
      </c>
      <c r="Q505" s="143" t="str">
        <f>IF(SP_NORTE!O527="","*",SP_NORTE!O527)</f>
        <v>*</v>
      </c>
      <c r="R505" s="145" t="str">
        <f>IF(SP_NORTE!P527="","*",CONCATENATE(SP_NORTE!P527," ",SP_NORTE!Q527))</f>
        <v>*</v>
      </c>
      <c r="S505" s="145" t="str">
        <f>IF(SP_NORTE!U527="","*",SP_NORTE!U527)</f>
        <v>*</v>
      </c>
      <c r="T505" s="145" t="str">
        <f>IF(SP_NORTE!V527="","*",SP_NORTE!V527)</f>
        <v>*</v>
      </c>
      <c r="U505" s="136" t="str">
        <f ca="1">_xlfn.XLOOKUP(G505&amp;$U$2,BS_CONTROLE[CHAVE],BS_CONTROLE[Quantidade_11],"-")</f>
        <v>-</v>
      </c>
      <c r="V505" s="136" t="str">
        <f ca="1">_xlfn.XLOOKUP(G505&amp;$V$2,BS_CONTROLE[CHAVE],BS_CONTROLE[Quantidade_11],"-")</f>
        <v>-</v>
      </c>
      <c r="W505" s="136" t="str">
        <f ca="1">_xlfn.XLOOKUP(G505&amp;$W$2,BS_CONTROLE[CHAVE],BS_CONTROLE[Quantidade_11],"-")</f>
        <v>-</v>
      </c>
    </row>
    <row r="506" spans="1:23" hidden="1">
      <c r="A506" s="146" t="str">
        <f>IF(SP_NORTE!X528="","*",SP_NORTE!X528)</f>
        <v>*</v>
      </c>
      <c r="B506" s="146" t="str">
        <f>IF(SP_NORTE!W528="","*",SP_NORTE!W528)</f>
        <v>*</v>
      </c>
      <c r="C506" s="146" t="str">
        <f>IF(SP_NORTE!Y528="","*",SP_NORTE!Y528)</f>
        <v>*</v>
      </c>
      <c r="D506" s="138" t="str">
        <f>IF(SP_NORTE!R528="","*",SP_NORTE!R528)</f>
        <v>-</v>
      </c>
      <c r="E506" s="138" t="str">
        <f>IF(SP_NORTE!S528="","*",SP_NORTE!S528)</f>
        <v>-</v>
      </c>
      <c r="F506" s="145" t="str">
        <f>IF(SP_NORTE!B528="","*",SP_NORTE!B528)</f>
        <v>*</v>
      </c>
      <c r="G506" s="145" t="str">
        <f>IF(SP_NORTE!D528="","*",SP_NORTE!D528)</f>
        <v>*</v>
      </c>
      <c r="H506" s="145" t="str">
        <f>IF(SP_NORTE!E528="","*",SP_NORTE!E528)</f>
        <v>*</v>
      </c>
      <c r="I506" s="145" t="str">
        <f>IF(SP_NORTE!G528="","*",SP_NORTE!G528)</f>
        <v>*</v>
      </c>
      <c r="J506" s="145" t="str">
        <f>IF(SP_NORTE!H528="","*",SP_NORTE!H528)</f>
        <v>*</v>
      </c>
      <c r="K506" s="138" t="str">
        <f>IF(SP_NORTE!L528="","*",SP_NORTE!L528)</f>
        <v>-</v>
      </c>
      <c r="L506" s="138" t="str">
        <f>IF(SP_NORTE!M528="","*",SP_NORTE!M528)</f>
        <v>-</v>
      </c>
      <c r="M506" s="139" t="str">
        <f>IF(SP_NORTE!I528="","*",SP_NORTE!I528)</f>
        <v>*</v>
      </c>
      <c r="N506" s="144" t="str">
        <f>IF(SP_NORTE!J528="","*",SP_NORTE!J528)</f>
        <v>*</v>
      </c>
      <c r="O506" s="144" t="str">
        <f>IF(SP_NORTE!K528="","*",SP_NORTE!K528)</f>
        <v>*</v>
      </c>
      <c r="P506" s="143" t="str">
        <f>IF(SP_NORTE!N528="","*",SP_NORTE!N528)</f>
        <v>*</v>
      </c>
      <c r="Q506" s="143" t="str">
        <f>IF(SP_NORTE!O528="","*",SP_NORTE!O528)</f>
        <v>*</v>
      </c>
      <c r="R506" s="145" t="str">
        <f>IF(SP_NORTE!P528="","*",CONCATENATE(SP_NORTE!P528," ",SP_NORTE!Q528))</f>
        <v>*</v>
      </c>
      <c r="S506" s="145" t="str">
        <f>IF(SP_NORTE!U528="","*",SP_NORTE!U528)</f>
        <v>*</v>
      </c>
      <c r="T506" s="145" t="str">
        <f>IF(SP_NORTE!V528="","*",SP_NORTE!V528)</f>
        <v>*</v>
      </c>
      <c r="U506" s="136" t="str">
        <f ca="1">_xlfn.XLOOKUP(G506&amp;$U$2,BS_CONTROLE[CHAVE],BS_CONTROLE[Quantidade_11],"-")</f>
        <v>-</v>
      </c>
      <c r="V506" s="136" t="str">
        <f ca="1">_xlfn.XLOOKUP(G506&amp;$V$2,BS_CONTROLE[CHAVE],BS_CONTROLE[Quantidade_11],"-")</f>
        <v>-</v>
      </c>
      <c r="W506" s="136" t="str">
        <f ca="1">_xlfn.XLOOKUP(G506&amp;$W$2,BS_CONTROLE[CHAVE],BS_CONTROLE[Quantidade_11],"-")</f>
        <v>-</v>
      </c>
    </row>
    <row r="507" spans="1:23" hidden="1">
      <c r="A507" s="146" t="str">
        <f>IF(SP_NORTE!X529="","*",SP_NORTE!X529)</f>
        <v>*</v>
      </c>
      <c r="B507" s="146" t="str">
        <f>IF(SP_NORTE!W529="","*",SP_NORTE!W529)</f>
        <v>*</v>
      </c>
      <c r="C507" s="146" t="str">
        <f>IF(SP_NORTE!Y529="","*",SP_NORTE!Y529)</f>
        <v>*</v>
      </c>
      <c r="D507" s="138" t="str">
        <f>IF(SP_NORTE!R529="","*",SP_NORTE!R529)</f>
        <v>-</v>
      </c>
      <c r="E507" s="138" t="str">
        <f>IF(SP_NORTE!S529="","*",SP_NORTE!S529)</f>
        <v>-</v>
      </c>
      <c r="F507" s="145" t="str">
        <f>IF(SP_NORTE!B529="","*",SP_NORTE!B529)</f>
        <v>*</v>
      </c>
      <c r="G507" s="145" t="str">
        <f>IF(SP_NORTE!D529="","*",SP_NORTE!D529)</f>
        <v>*</v>
      </c>
      <c r="H507" s="145" t="str">
        <f>IF(SP_NORTE!E529="","*",SP_NORTE!E529)</f>
        <v>*</v>
      </c>
      <c r="I507" s="145" t="str">
        <f>IF(SP_NORTE!G529="","*",SP_NORTE!G529)</f>
        <v>*</v>
      </c>
      <c r="J507" s="145" t="str">
        <f>IF(SP_NORTE!H529="","*",SP_NORTE!H529)</f>
        <v>*</v>
      </c>
      <c r="K507" s="138" t="str">
        <f>IF(SP_NORTE!L529="","*",SP_NORTE!L529)</f>
        <v>-</v>
      </c>
      <c r="L507" s="138" t="str">
        <f>IF(SP_NORTE!M529="","*",SP_NORTE!M529)</f>
        <v>-</v>
      </c>
      <c r="M507" s="139" t="str">
        <f>IF(SP_NORTE!I529="","*",SP_NORTE!I529)</f>
        <v>*</v>
      </c>
      <c r="N507" s="144" t="str">
        <f>IF(SP_NORTE!J529="","*",SP_NORTE!J529)</f>
        <v>*</v>
      </c>
      <c r="O507" s="144" t="str">
        <f>IF(SP_NORTE!K529="","*",SP_NORTE!K529)</f>
        <v>*</v>
      </c>
      <c r="P507" s="143" t="str">
        <f>IF(SP_NORTE!N529="","*",SP_NORTE!N529)</f>
        <v>*</v>
      </c>
      <c r="Q507" s="143" t="str">
        <f>IF(SP_NORTE!O529="","*",SP_NORTE!O529)</f>
        <v>*</v>
      </c>
      <c r="R507" s="145" t="str">
        <f>IF(SP_NORTE!P529="","*",CONCATENATE(SP_NORTE!P529," ",SP_NORTE!Q529))</f>
        <v>*</v>
      </c>
      <c r="S507" s="145" t="str">
        <f>IF(SP_NORTE!U529="","*",SP_NORTE!U529)</f>
        <v>*</v>
      </c>
      <c r="T507" s="145" t="str">
        <f>IF(SP_NORTE!V529="","*",SP_NORTE!V529)</f>
        <v>*</v>
      </c>
      <c r="U507" s="136" t="str">
        <f ca="1">_xlfn.XLOOKUP(G507&amp;$U$2,BS_CONTROLE[CHAVE],BS_CONTROLE[Quantidade_11],"-")</f>
        <v>-</v>
      </c>
      <c r="V507" s="136" t="str">
        <f ca="1">_xlfn.XLOOKUP(G507&amp;$V$2,BS_CONTROLE[CHAVE],BS_CONTROLE[Quantidade_11],"-")</f>
        <v>-</v>
      </c>
      <c r="W507" s="136" t="str">
        <f ca="1">_xlfn.XLOOKUP(G507&amp;$W$2,BS_CONTROLE[CHAVE],BS_CONTROLE[Quantidade_11],"-")</f>
        <v>-</v>
      </c>
    </row>
    <row r="508" spans="1:23" hidden="1">
      <c r="A508" s="146" t="str">
        <f>IF(SP_NORTE!X530="","*",SP_NORTE!X530)</f>
        <v>*</v>
      </c>
      <c r="B508" s="146" t="str">
        <f>IF(SP_NORTE!W530="","*",SP_NORTE!W530)</f>
        <v>*</v>
      </c>
      <c r="C508" s="146" t="str">
        <f>IF(SP_NORTE!Y530="","*",SP_NORTE!Y530)</f>
        <v>*</v>
      </c>
      <c r="D508" s="138" t="str">
        <f>IF(SP_NORTE!R530="","*",SP_NORTE!R530)</f>
        <v>-</v>
      </c>
      <c r="E508" s="138" t="str">
        <f>IF(SP_NORTE!S530="","*",SP_NORTE!S530)</f>
        <v>-</v>
      </c>
      <c r="F508" s="145" t="str">
        <f>IF(SP_NORTE!B530="","*",SP_NORTE!B530)</f>
        <v>*</v>
      </c>
      <c r="G508" s="145" t="str">
        <f>IF(SP_NORTE!D530="","*",SP_NORTE!D530)</f>
        <v>*</v>
      </c>
      <c r="H508" s="145" t="str">
        <f>IF(SP_NORTE!E530="","*",SP_NORTE!E530)</f>
        <v>*</v>
      </c>
      <c r="I508" s="145" t="str">
        <f>IF(SP_NORTE!G530="","*",SP_NORTE!G530)</f>
        <v>*</v>
      </c>
      <c r="J508" s="145" t="str">
        <f>IF(SP_NORTE!H530="","*",SP_NORTE!H530)</f>
        <v>*</v>
      </c>
      <c r="K508" s="138" t="str">
        <f>IF(SP_NORTE!L530="","*",SP_NORTE!L530)</f>
        <v>-</v>
      </c>
      <c r="L508" s="138" t="str">
        <f>IF(SP_NORTE!M530="","*",SP_NORTE!M530)</f>
        <v>-</v>
      </c>
      <c r="M508" s="139" t="str">
        <f>IF(SP_NORTE!I530="","*",SP_NORTE!I530)</f>
        <v>*</v>
      </c>
      <c r="N508" s="144" t="str">
        <f>IF(SP_NORTE!J530="","*",SP_NORTE!J530)</f>
        <v>*</v>
      </c>
      <c r="O508" s="144" t="str">
        <f>IF(SP_NORTE!K530="","*",SP_NORTE!K530)</f>
        <v>*</v>
      </c>
      <c r="P508" s="143" t="str">
        <f>IF(SP_NORTE!N530="","*",SP_NORTE!N530)</f>
        <v>*</v>
      </c>
      <c r="Q508" s="143" t="str">
        <f>IF(SP_NORTE!O530="","*",SP_NORTE!O530)</f>
        <v>*</v>
      </c>
      <c r="R508" s="145" t="str">
        <f>IF(SP_NORTE!P530="","*",CONCATENATE(SP_NORTE!P530," ",SP_NORTE!Q530))</f>
        <v>*</v>
      </c>
      <c r="S508" s="145" t="str">
        <f>IF(SP_NORTE!U530="","*",SP_NORTE!U530)</f>
        <v>*</v>
      </c>
      <c r="T508" s="145" t="str">
        <f>IF(SP_NORTE!V530="","*",SP_NORTE!V530)</f>
        <v>*</v>
      </c>
      <c r="U508" s="136" t="str">
        <f ca="1">_xlfn.XLOOKUP(G508&amp;$U$2,BS_CONTROLE[CHAVE],BS_CONTROLE[Quantidade_11],"-")</f>
        <v>-</v>
      </c>
      <c r="V508" s="136" t="str">
        <f ca="1">_xlfn.XLOOKUP(G508&amp;$V$2,BS_CONTROLE[CHAVE],BS_CONTROLE[Quantidade_11],"-")</f>
        <v>-</v>
      </c>
      <c r="W508" s="136" t="str">
        <f ca="1">_xlfn.XLOOKUP(G508&amp;$W$2,BS_CONTROLE[CHAVE],BS_CONTROLE[Quantidade_11],"-")</f>
        <v>-</v>
      </c>
    </row>
    <row r="509" spans="1:23" hidden="1">
      <c r="A509" s="146" t="str">
        <f>IF(SP_NORTE!X531="","*",SP_NORTE!X531)</f>
        <v>*</v>
      </c>
      <c r="B509" s="146" t="str">
        <f>IF(SP_NORTE!W531="","*",SP_NORTE!W531)</f>
        <v>*</v>
      </c>
      <c r="C509" s="146" t="str">
        <f>IF(SP_NORTE!Y531="","*",SP_NORTE!Y531)</f>
        <v>*</v>
      </c>
      <c r="D509" s="138" t="str">
        <f>IF(SP_NORTE!R531="","*",SP_NORTE!R531)</f>
        <v>-</v>
      </c>
      <c r="E509" s="138" t="str">
        <f>IF(SP_NORTE!S531="","*",SP_NORTE!S531)</f>
        <v>-</v>
      </c>
      <c r="F509" s="145" t="str">
        <f>IF(SP_NORTE!B531="","*",SP_NORTE!B531)</f>
        <v>*</v>
      </c>
      <c r="G509" s="145" t="str">
        <f>IF(SP_NORTE!D531="","*",SP_NORTE!D531)</f>
        <v>*</v>
      </c>
      <c r="H509" s="145" t="str">
        <f>IF(SP_NORTE!E531="","*",SP_NORTE!E531)</f>
        <v>*</v>
      </c>
      <c r="I509" s="145" t="str">
        <f>IF(SP_NORTE!G531="","*",SP_NORTE!G531)</f>
        <v>*</v>
      </c>
      <c r="J509" s="145" t="str">
        <f>IF(SP_NORTE!H531="","*",SP_NORTE!H531)</f>
        <v>*</v>
      </c>
      <c r="K509" s="138" t="str">
        <f>IF(SP_NORTE!L531="","*",SP_NORTE!L531)</f>
        <v>-</v>
      </c>
      <c r="L509" s="138" t="str">
        <f>IF(SP_NORTE!M531="","*",SP_NORTE!M531)</f>
        <v>-</v>
      </c>
      <c r="M509" s="139" t="str">
        <f>IF(SP_NORTE!I531="","*",SP_NORTE!I531)</f>
        <v>*</v>
      </c>
      <c r="N509" s="144" t="str">
        <f>IF(SP_NORTE!J531="","*",SP_NORTE!J531)</f>
        <v>*</v>
      </c>
      <c r="O509" s="144" t="str">
        <f>IF(SP_NORTE!K531="","*",SP_NORTE!K531)</f>
        <v>*</v>
      </c>
      <c r="P509" s="143" t="str">
        <f>IF(SP_NORTE!N531="","*",SP_NORTE!N531)</f>
        <v>*</v>
      </c>
      <c r="Q509" s="143" t="str">
        <f>IF(SP_NORTE!O531="","*",SP_NORTE!O531)</f>
        <v>*</v>
      </c>
      <c r="R509" s="145" t="str">
        <f>IF(SP_NORTE!P531="","*",CONCATENATE(SP_NORTE!P531," ",SP_NORTE!Q531))</f>
        <v>*</v>
      </c>
      <c r="S509" s="145" t="str">
        <f>IF(SP_NORTE!U531="","*",SP_NORTE!U531)</f>
        <v>*</v>
      </c>
      <c r="T509" s="145" t="str">
        <f>IF(SP_NORTE!V531="","*",SP_NORTE!V531)</f>
        <v>*</v>
      </c>
      <c r="U509" s="136" t="str">
        <f ca="1">_xlfn.XLOOKUP(G509&amp;$U$2,BS_CONTROLE[CHAVE],BS_CONTROLE[Quantidade_11],"-")</f>
        <v>-</v>
      </c>
      <c r="V509" s="136" t="str">
        <f ca="1">_xlfn.XLOOKUP(G509&amp;$V$2,BS_CONTROLE[CHAVE],BS_CONTROLE[Quantidade_11],"-")</f>
        <v>-</v>
      </c>
      <c r="W509" s="136" t="str">
        <f ca="1">_xlfn.XLOOKUP(G509&amp;$W$2,BS_CONTROLE[CHAVE],BS_CONTROLE[Quantidade_11],"-")</f>
        <v>-</v>
      </c>
    </row>
    <row r="510" spans="1:23" hidden="1">
      <c r="A510" s="146" t="str">
        <f>IF(SP_NORTE!X532="","*",SP_NORTE!X532)</f>
        <v>*</v>
      </c>
      <c r="B510" s="146" t="str">
        <f>IF(SP_NORTE!W532="","*",SP_NORTE!W532)</f>
        <v>*</v>
      </c>
      <c r="C510" s="146" t="str">
        <f>IF(SP_NORTE!Y532="","*",SP_NORTE!Y532)</f>
        <v>*</v>
      </c>
      <c r="D510" s="138" t="str">
        <f>IF(SP_NORTE!R532="","*",SP_NORTE!R532)</f>
        <v>-</v>
      </c>
      <c r="E510" s="138" t="str">
        <f>IF(SP_NORTE!S532="","*",SP_NORTE!S532)</f>
        <v>-</v>
      </c>
      <c r="F510" s="145" t="str">
        <f>IF(SP_NORTE!B532="","*",SP_NORTE!B532)</f>
        <v>*</v>
      </c>
      <c r="G510" s="145" t="str">
        <f>IF(SP_NORTE!D532="","*",SP_NORTE!D532)</f>
        <v>*</v>
      </c>
      <c r="H510" s="145" t="str">
        <f>IF(SP_NORTE!E532="","*",SP_NORTE!E532)</f>
        <v>*</v>
      </c>
      <c r="I510" s="145" t="str">
        <f>IF(SP_NORTE!G532="","*",SP_NORTE!G532)</f>
        <v>*</v>
      </c>
      <c r="J510" s="145" t="str">
        <f>IF(SP_NORTE!H532="","*",SP_NORTE!H532)</f>
        <v>*</v>
      </c>
      <c r="K510" s="138" t="str">
        <f>IF(SP_NORTE!L532="","*",SP_NORTE!L532)</f>
        <v>-</v>
      </c>
      <c r="L510" s="138" t="str">
        <f>IF(SP_NORTE!M532="","*",SP_NORTE!M532)</f>
        <v>-</v>
      </c>
      <c r="M510" s="139" t="str">
        <f>IF(SP_NORTE!I532="","*",SP_NORTE!I532)</f>
        <v>*</v>
      </c>
      <c r="N510" s="144" t="str">
        <f>IF(SP_NORTE!J532="","*",SP_NORTE!J532)</f>
        <v>*</v>
      </c>
      <c r="O510" s="144" t="str">
        <f>IF(SP_NORTE!K532="","*",SP_NORTE!K532)</f>
        <v>*</v>
      </c>
      <c r="P510" s="143" t="str">
        <f>IF(SP_NORTE!N532="","*",SP_NORTE!N532)</f>
        <v>*</v>
      </c>
      <c r="Q510" s="143" t="str">
        <f>IF(SP_NORTE!O532="","*",SP_NORTE!O532)</f>
        <v>*</v>
      </c>
      <c r="R510" s="145" t="str">
        <f>IF(SP_NORTE!P532="","*",CONCATENATE(SP_NORTE!P532," ",SP_NORTE!Q532))</f>
        <v>*</v>
      </c>
      <c r="S510" s="145" t="str">
        <f>IF(SP_NORTE!U532="","*",SP_NORTE!U532)</f>
        <v>*</v>
      </c>
      <c r="T510" s="145" t="str">
        <f>IF(SP_NORTE!V532="","*",SP_NORTE!V532)</f>
        <v>*</v>
      </c>
      <c r="U510" s="136" t="str">
        <f ca="1">_xlfn.XLOOKUP(G510&amp;$U$2,BS_CONTROLE[CHAVE],BS_CONTROLE[Quantidade_11],"-")</f>
        <v>-</v>
      </c>
      <c r="V510" s="136" t="str">
        <f ca="1">_xlfn.XLOOKUP(G510&amp;$V$2,BS_CONTROLE[CHAVE],BS_CONTROLE[Quantidade_11],"-")</f>
        <v>-</v>
      </c>
      <c r="W510" s="136" t="str">
        <f ca="1">_xlfn.XLOOKUP(G510&amp;$W$2,BS_CONTROLE[CHAVE],BS_CONTROLE[Quantidade_11],"-")</f>
        <v>-</v>
      </c>
    </row>
    <row r="511" spans="1:23" hidden="1">
      <c r="A511" s="146" t="str">
        <f>IF(SP_NORTE!X533="","*",SP_NORTE!X533)</f>
        <v>*</v>
      </c>
      <c r="B511" s="146" t="str">
        <f>IF(SP_NORTE!W533="","*",SP_NORTE!W533)</f>
        <v>*</v>
      </c>
      <c r="C511" s="146" t="str">
        <f>IF(SP_NORTE!Y533="","*",SP_NORTE!Y533)</f>
        <v>*</v>
      </c>
      <c r="D511" s="138" t="str">
        <f>IF(SP_NORTE!R533="","*",SP_NORTE!R533)</f>
        <v>-</v>
      </c>
      <c r="E511" s="138" t="str">
        <f>IF(SP_NORTE!S533="","*",SP_NORTE!S533)</f>
        <v>-</v>
      </c>
      <c r="F511" s="145" t="str">
        <f>IF(SP_NORTE!B533="","*",SP_NORTE!B533)</f>
        <v>*</v>
      </c>
      <c r="G511" s="145" t="str">
        <f>IF(SP_NORTE!D533="","*",SP_NORTE!D533)</f>
        <v>*</v>
      </c>
      <c r="H511" s="145" t="str">
        <f>IF(SP_NORTE!E533="","*",SP_NORTE!E533)</f>
        <v>*</v>
      </c>
      <c r="I511" s="145" t="str">
        <f>IF(SP_NORTE!G533="","*",SP_NORTE!G533)</f>
        <v>*</v>
      </c>
      <c r="J511" s="145" t="str">
        <f>IF(SP_NORTE!H533="","*",SP_NORTE!H533)</f>
        <v>*</v>
      </c>
      <c r="K511" s="138" t="str">
        <f>IF(SP_NORTE!L533="","*",SP_NORTE!L533)</f>
        <v>-</v>
      </c>
      <c r="L511" s="138" t="str">
        <f>IF(SP_NORTE!M533="","*",SP_NORTE!M533)</f>
        <v>-</v>
      </c>
      <c r="M511" s="139" t="str">
        <f>IF(SP_NORTE!I533="","*",SP_NORTE!I533)</f>
        <v>*</v>
      </c>
      <c r="N511" s="144" t="str">
        <f>IF(SP_NORTE!J533="","*",SP_NORTE!J533)</f>
        <v>*</v>
      </c>
      <c r="O511" s="144" t="str">
        <f>IF(SP_NORTE!K533="","*",SP_NORTE!K533)</f>
        <v>*</v>
      </c>
      <c r="P511" s="143" t="str">
        <f>IF(SP_NORTE!N533="","*",SP_NORTE!N533)</f>
        <v>*</v>
      </c>
      <c r="Q511" s="143" t="str">
        <f>IF(SP_NORTE!O533="","*",SP_NORTE!O533)</f>
        <v>*</v>
      </c>
      <c r="R511" s="145" t="str">
        <f>IF(SP_NORTE!P533="","*",CONCATENATE(SP_NORTE!P533," ",SP_NORTE!Q533))</f>
        <v>*</v>
      </c>
      <c r="S511" s="145" t="str">
        <f>IF(SP_NORTE!U533="","*",SP_NORTE!U533)</f>
        <v>*</v>
      </c>
      <c r="T511" s="145" t="str">
        <f>IF(SP_NORTE!V533="","*",SP_NORTE!V533)</f>
        <v>*</v>
      </c>
      <c r="U511" s="136" t="str">
        <f ca="1">_xlfn.XLOOKUP(G511&amp;$U$2,BS_CONTROLE[CHAVE],BS_CONTROLE[Quantidade_11],"-")</f>
        <v>-</v>
      </c>
      <c r="V511" s="136" t="str">
        <f ca="1">_xlfn.XLOOKUP(G511&amp;$V$2,BS_CONTROLE[CHAVE],BS_CONTROLE[Quantidade_11],"-")</f>
        <v>-</v>
      </c>
      <c r="W511" s="136" t="str">
        <f ca="1">_xlfn.XLOOKUP(G511&amp;$W$2,BS_CONTROLE[CHAVE],BS_CONTROLE[Quantidade_11],"-")</f>
        <v>-</v>
      </c>
    </row>
    <row r="512" spans="1:23" hidden="1">
      <c r="A512" s="146" t="str">
        <f>IF(SP_NORTE!X534="","*",SP_NORTE!X534)</f>
        <v>*</v>
      </c>
      <c r="B512" s="146" t="str">
        <f>IF(SP_NORTE!W534="","*",SP_NORTE!W534)</f>
        <v>*</v>
      </c>
      <c r="C512" s="146" t="str">
        <f>IF(SP_NORTE!Y534="","*",SP_NORTE!Y534)</f>
        <v>*</v>
      </c>
      <c r="D512" s="138" t="str">
        <f>IF(SP_NORTE!R534="","*",SP_NORTE!R534)</f>
        <v>-</v>
      </c>
      <c r="E512" s="138" t="str">
        <f>IF(SP_NORTE!S534="","*",SP_NORTE!S534)</f>
        <v>-</v>
      </c>
      <c r="F512" s="145" t="str">
        <f>IF(SP_NORTE!B534="","*",SP_NORTE!B534)</f>
        <v>*</v>
      </c>
      <c r="G512" s="145" t="str">
        <f>IF(SP_NORTE!D534="","*",SP_NORTE!D534)</f>
        <v>*</v>
      </c>
      <c r="H512" s="145" t="str">
        <f>IF(SP_NORTE!E534="","*",SP_NORTE!E534)</f>
        <v>*</v>
      </c>
      <c r="I512" s="145" t="str">
        <f>IF(SP_NORTE!G534="","*",SP_NORTE!G534)</f>
        <v>*</v>
      </c>
      <c r="J512" s="145" t="str">
        <f>IF(SP_NORTE!H534="","*",SP_NORTE!H534)</f>
        <v>*</v>
      </c>
      <c r="K512" s="138" t="str">
        <f>IF(SP_NORTE!L534="","*",SP_NORTE!L534)</f>
        <v>-</v>
      </c>
      <c r="L512" s="138" t="str">
        <f>IF(SP_NORTE!M534="","*",SP_NORTE!M534)</f>
        <v>-</v>
      </c>
      <c r="M512" s="139" t="str">
        <f>IF(SP_NORTE!I534="","*",SP_NORTE!I534)</f>
        <v>*</v>
      </c>
      <c r="N512" s="144" t="str">
        <f>IF(SP_NORTE!J534="","*",SP_NORTE!J534)</f>
        <v>*</v>
      </c>
      <c r="O512" s="144" t="str">
        <f>IF(SP_NORTE!K534="","*",SP_NORTE!K534)</f>
        <v>*</v>
      </c>
      <c r="P512" s="143" t="str">
        <f>IF(SP_NORTE!N534="","*",SP_NORTE!N534)</f>
        <v>*</v>
      </c>
      <c r="Q512" s="143" t="str">
        <f>IF(SP_NORTE!O534="","*",SP_NORTE!O534)</f>
        <v>*</v>
      </c>
      <c r="R512" s="145" t="str">
        <f>IF(SP_NORTE!P534="","*",CONCATENATE(SP_NORTE!P534," ",SP_NORTE!Q534))</f>
        <v>*</v>
      </c>
      <c r="S512" s="145" t="str">
        <f>IF(SP_NORTE!U534="","*",SP_NORTE!U534)</f>
        <v>*</v>
      </c>
      <c r="T512" s="145" t="str">
        <f>IF(SP_NORTE!V534="","*",SP_NORTE!V534)</f>
        <v>*</v>
      </c>
      <c r="U512" s="136" t="str">
        <f ca="1">_xlfn.XLOOKUP(G512&amp;$U$2,BS_CONTROLE[CHAVE],BS_CONTROLE[Quantidade_11],"-")</f>
        <v>-</v>
      </c>
      <c r="V512" s="136" t="str">
        <f ca="1">_xlfn.XLOOKUP(G512&amp;$V$2,BS_CONTROLE[CHAVE],BS_CONTROLE[Quantidade_11],"-")</f>
        <v>-</v>
      </c>
      <c r="W512" s="136" t="str">
        <f ca="1">_xlfn.XLOOKUP(G512&amp;$W$2,BS_CONTROLE[CHAVE],BS_CONTROLE[Quantidade_11],"-")</f>
        <v>-</v>
      </c>
    </row>
    <row r="513" spans="1:23" hidden="1">
      <c r="A513" s="146" t="str">
        <f>IF(SP_NORTE!X535="","*",SP_NORTE!X535)</f>
        <v>*</v>
      </c>
      <c r="B513" s="146" t="str">
        <f>IF(SP_NORTE!W535="","*",SP_NORTE!W535)</f>
        <v>*</v>
      </c>
      <c r="C513" s="146" t="str">
        <f>IF(SP_NORTE!Y535="","*",SP_NORTE!Y535)</f>
        <v>*</v>
      </c>
      <c r="D513" s="138" t="str">
        <f>IF(SP_NORTE!R535="","*",SP_NORTE!R535)</f>
        <v>-</v>
      </c>
      <c r="E513" s="138" t="str">
        <f>IF(SP_NORTE!S535="","*",SP_NORTE!S535)</f>
        <v>-</v>
      </c>
      <c r="F513" s="145" t="str">
        <f>IF(SP_NORTE!B535="","*",SP_NORTE!B535)</f>
        <v>*</v>
      </c>
      <c r="G513" s="145" t="str">
        <f>IF(SP_NORTE!D535="","*",SP_NORTE!D535)</f>
        <v>*</v>
      </c>
      <c r="H513" s="145" t="str">
        <f>IF(SP_NORTE!E535="","*",SP_NORTE!E535)</f>
        <v>*</v>
      </c>
      <c r="I513" s="145" t="str">
        <f>IF(SP_NORTE!G535="","*",SP_NORTE!G535)</f>
        <v>*</v>
      </c>
      <c r="J513" s="145" t="str">
        <f>IF(SP_NORTE!H535="","*",SP_NORTE!H535)</f>
        <v>*</v>
      </c>
      <c r="K513" s="138" t="str">
        <f>IF(SP_NORTE!L535="","*",SP_NORTE!L535)</f>
        <v>-</v>
      </c>
      <c r="L513" s="138" t="str">
        <f>IF(SP_NORTE!M535="","*",SP_NORTE!M535)</f>
        <v>-</v>
      </c>
      <c r="M513" s="139" t="str">
        <f>IF(SP_NORTE!I535="","*",SP_NORTE!I535)</f>
        <v>*</v>
      </c>
      <c r="N513" s="144" t="str">
        <f>IF(SP_NORTE!J535="","*",SP_NORTE!J535)</f>
        <v>*</v>
      </c>
      <c r="O513" s="144" t="str">
        <f>IF(SP_NORTE!K535="","*",SP_NORTE!K535)</f>
        <v>*</v>
      </c>
      <c r="P513" s="143" t="str">
        <f>IF(SP_NORTE!N535="","*",SP_NORTE!N535)</f>
        <v>*</v>
      </c>
      <c r="Q513" s="143" t="str">
        <f>IF(SP_NORTE!O535="","*",SP_NORTE!O535)</f>
        <v>*</v>
      </c>
      <c r="R513" s="145" t="str">
        <f>IF(SP_NORTE!P535="","*",CONCATENATE(SP_NORTE!P535," ",SP_NORTE!Q535))</f>
        <v>*</v>
      </c>
      <c r="S513" s="145" t="str">
        <f>IF(SP_NORTE!U535="","*",SP_NORTE!U535)</f>
        <v>*</v>
      </c>
      <c r="T513" s="145" t="str">
        <f>IF(SP_NORTE!V535="","*",SP_NORTE!V535)</f>
        <v>*</v>
      </c>
      <c r="U513" s="136" t="str">
        <f ca="1">_xlfn.XLOOKUP(G513&amp;$U$2,BS_CONTROLE[CHAVE],BS_CONTROLE[Quantidade_11],"-")</f>
        <v>-</v>
      </c>
      <c r="V513" s="136" t="str">
        <f ca="1">_xlfn.XLOOKUP(G513&amp;$V$2,BS_CONTROLE[CHAVE],BS_CONTROLE[Quantidade_11],"-")</f>
        <v>-</v>
      </c>
      <c r="W513" s="136" t="str">
        <f ca="1">_xlfn.XLOOKUP(G513&amp;$W$2,BS_CONTROLE[CHAVE],BS_CONTROLE[Quantidade_11],"-")</f>
        <v>-</v>
      </c>
    </row>
    <row r="514" spans="1:23" hidden="1">
      <c r="A514" s="146" t="str">
        <f>IF(SP_NORTE!X536="","*",SP_NORTE!X536)</f>
        <v>*</v>
      </c>
      <c r="B514" s="146" t="str">
        <f>IF(SP_NORTE!W536="","*",SP_NORTE!W536)</f>
        <v>*</v>
      </c>
      <c r="C514" s="146" t="str">
        <f>IF(SP_NORTE!Y536="","*",SP_NORTE!Y536)</f>
        <v>*</v>
      </c>
      <c r="D514" s="138" t="str">
        <f>IF(SP_NORTE!R536="","*",SP_NORTE!R536)</f>
        <v>-</v>
      </c>
      <c r="E514" s="138" t="str">
        <f>IF(SP_NORTE!S536="","*",SP_NORTE!S536)</f>
        <v>-</v>
      </c>
      <c r="F514" s="145" t="str">
        <f>IF(SP_NORTE!B536="","*",SP_NORTE!B536)</f>
        <v>*</v>
      </c>
      <c r="G514" s="145" t="str">
        <f>IF(SP_NORTE!D536="","*",SP_NORTE!D536)</f>
        <v>*</v>
      </c>
      <c r="H514" s="145" t="str">
        <f>IF(SP_NORTE!E536="","*",SP_NORTE!E536)</f>
        <v>*</v>
      </c>
      <c r="I514" s="145" t="str">
        <f>IF(SP_NORTE!G536="","*",SP_NORTE!G536)</f>
        <v>*</v>
      </c>
      <c r="J514" s="145" t="str">
        <f>IF(SP_NORTE!H536="","*",SP_NORTE!H536)</f>
        <v>*</v>
      </c>
      <c r="K514" s="138" t="str">
        <f>IF(SP_NORTE!L536="","*",SP_NORTE!L536)</f>
        <v>-</v>
      </c>
      <c r="L514" s="138" t="str">
        <f>IF(SP_NORTE!M536="","*",SP_NORTE!M536)</f>
        <v>-</v>
      </c>
      <c r="M514" s="139" t="str">
        <f>IF(SP_NORTE!I536="","*",SP_NORTE!I536)</f>
        <v>*</v>
      </c>
      <c r="N514" s="144" t="str">
        <f>IF(SP_NORTE!J536="","*",SP_NORTE!J536)</f>
        <v>*</v>
      </c>
      <c r="O514" s="144" t="str">
        <f>IF(SP_NORTE!K536="","*",SP_NORTE!K536)</f>
        <v>*</v>
      </c>
      <c r="P514" s="143" t="str">
        <f>IF(SP_NORTE!N536="","*",SP_NORTE!N536)</f>
        <v>*</v>
      </c>
      <c r="Q514" s="143" t="str">
        <f>IF(SP_NORTE!O536="","*",SP_NORTE!O536)</f>
        <v>*</v>
      </c>
      <c r="R514" s="145" t="str">
        <f>IF(SP_NORTE!P536="","*",CONCATENATE(SP_NORTE!P536," ",SP_NORTE!Q536))</f>
        <v>*</v>
      </c>
      <c r="S514" s="145" t="str">
        <f>IF(SP_NORTE!U536="","*",SP_NORTE!U536)</f>
        <v>*</v>
      </c>
      <c r="T514" s="145" t="str">
        <f>IF(SP_NORTE!V536="","*",SP_NORTE!V536)</f>
        <v>*</v>
      </c>
      <c r="U514" s="136" t="str">
        <f ca="1">_xlfn.XLOOKUP(G514&amp;$U$2,BS_CONTROLE[CHAVE],BS_CONTROLE[Quantidade_11],"-")</f>
        <v>-</v>
      </c>
      <c r="V514" s="136" t="str">
        <f ca="1">_xlfn.XLOOKUP(G514&amp;$V$2,BS_CONTROLE[CHAVE],BS_CONTROLE[Quantidade_11],"-")</f>
        <v>-</v>
      </c>
      <c r="W514" s="136" t="str">
        <f ca="1">_xlfn.XLOOKUP(G514&amp;$W$2,BS_CONTROLE[CHAVE],BS_CONTROLE[Quantidade_11],"-")</f>
        <v>-</v>
      </c>
    </row>
    <row r="515" spans="1:23" hidden="1">
      <c r="A515" s="146" t="str">
        <f>IF(SP_NORTE!X537="","*",SP_NORTE!X537)</f>
        <v>*</v>
      </c>
      <c r="B515" s="146" t="str">
        <f>IF(SP_NORTE!W537="","*",SP_NORTE!W537)</f>
        <v>*</v>
      </c>
      <c r="C515" s="146" t="str">
        <f>IF(SP_NORTE!Y537="","*",SP_NORTE!Y537)</f>
        <v>*</v>
      </c>
      <c r="D515" s="138" t="str">
        <f>IF(SP_NORTE!R537="","*",SP_NORTE!R537)</f>
        <v>-</v>
      </c>
      <c r="E515" s="138" t="str">
        <f>IF(SP_NORTE!S537="","*",SP_NORTE!S537)</f>
        <v>-</v>
      </c>
      <c r="F515" s="145" t="str">
        <f>IF(SP_NORTE!B537="","*",SP_NORTE!B537)</f>
        <v>*</v>
      </c>
      <c r="G515" s="145" t="str">
        <f>IF(SP_NORTE!D537="","*",SP_NORTE!D537)</f>
        <v>*</v>
      </c>
      <c r="H515" s="145" t="str">
        <f>IF(SP_NORTE!E537="","*",SP_NORTE!E537)</f>
        <v>*</v>
      </c>
      <c r="I515" s="145" t="str">
        <f>IF(SP_NORTE!G537="","*",SP_NORTE!G537)</f>
        <v>*</v>
      </c>
      <c r="J515" s="145" t="str">
        <f>IF(SP_NORTE!H537="","*",SP_NORTE!H537)</f>
        <v>*</v>
      </c>
      <c r="K515" s="138" t="str">
        <f>IF(SP_NORTE!L537="","*",SP_NORTE!L537)</f>
        <v>-</v>
      </c>
      <c r="L515" s="138" t="str">
        <f>IF(SP_NORTE!M537="","*",SP_NORTE!M537)</f>
        <v>-</v>
      </c>
      <c r="M515" s="139" t="str">
        <f>IF(SP_NORTE!I537="","*",SP_NORTE!I537)</f>
        <v>*</v>
      </c>
      <c r="N515" s="144" t="str">
        <f>IF(SP_NORTE!J537="","*",SP_NORTE!J537)</f>
        <v>*</v>
      </c>
      <c r="O515" s="144" t="str">
        <f>IF(SP_NORTE!K537="","*",SP_NORTE!K537)</f>
        <v>*</v>
      </c>
      <c r="P515" s="143" t="str">
        <f>IF(SP_NORTE!N537="","*",SP_NORTE!N537)</f>
        <v>*</v>
      </c>
      <c r="Q515" s="143" t="str">
        <f>IF(SP_NORTE!O537="","*",SP_NORTE!O537)</f>
        <v>*</v>
      </c>
      <c r="R515" s="145" t="str">
        <f>IF(SP_NORTE!P537="","*",CONCATENATE(SP_NORTE!P537," ",SP_NORTE!Q537))</f>
        <v>*</v>
      </c>
      <c r="S515" s="145" t="str">
        <f>IF(SP_NORTE!U537="","*",SP_NORTE!U537)</f>
        <v>*</v>
      </c>
      <c r="T515" s="145" t="str">
        <f>IF(SP_NORTE!V537="","*",SP_NORTE!V537)</f>
        <v>*</v>
      </c>
      <c r="U515" s="136" t="str">
        <f ca="1">_xlfn.XLOOKUP(G515&amp;$U$2,BS_CONTROLE[CHAVE],BS_CONTROLE[Quantidade_11],"-")</f>
        <v>-</v>
      </c>
      <c r="V515" s="136" t="str">
        <f ca="1">_xlfn.XLOOKUP(G515&amp;$V$2,BS_CONTROLE[CHAVE],BS_CONTROLE[Quantidade_11],"-")</f>
        <v>-</v>
      </c>
      <c r="W515" s="136" t="str">
        <f ca="1">_xlfn.XLOOKUP(G515&amp;$W$2,BS_CONTROLE[CHAVE],BS_CONTROLE[Quantidade_11],"-")</f>
        <v>-</v>
      </c>
    </row>
    <row r="516" spans="1:23" hidden="1">
      <c r="A516" s="146" t="str">
        <f>IF(SP_NORTE!X538="","*",SP_NORTE!X538)</f>
        <v>*</v>
      </c>
      <c r="B516" s="146" t="str">
        <f>IF(SP_NORTE!W538="","*",SP_NORTE!W538)</f>
        <v>*</v>
      </c>
      <c r="C516" s="146" t="str">
        <f>IF(SP_NORTE!Y538="","*",SP_NORTE!Y538)</f>
        <v>*</v>
      </c>
      <c r="D516" s="138" t="str">
        <f>IF(SP_NORTE!R538="","*",SP_NORTE!R538)</f>
        <v>-</v>
      </c>
      <c r="E516" s="138" t="str">
        <f>IF(SP_NORTE!S538="","*",SP_NORTE!S538)</f>
        <v>-</v>
      </c>
      <c r="F516" s="145" t="str">
        <f>IF(SP_NORTE!B538="","*",SP_NORTE!B538)</f>
        <v>*</v>
      </c>
      <c r="G516" s="145" t="str">
        <f>IF(SP_NORTE!D538="","*",SP_NORTE!D538)</f>
        <v>*</v>
      </c>
      <c r="H516" s="145" t="str">
        <f>IF(SP_NORTE!E538="","*",SP_NORTE!E538)</f>
        <v>*</v>
      </c>
      <c r="I516" s="145" t="str">
        <f>IF(SP_NORTE!G538="","*",SP_NORTE!G538)</f>
        <v>*</v>
      </c>
      <c r="J516" s="145" t="str">
        <f>IF(SP_NORTE!H538="","*",SP_NORTE!H538)</f>
        <v>*</v>
      </c>
      <c r="K516" s="138" t="str">
        <f>IF(SP_NORTE!L538="","*",SP_NORTE!L538)</f>
        <v>-</v>
      </c>
      <c r="L516" s="138" t="str">
        <f>IF(SP_NORTE!M538="","*",SP_NORTE!M538)</f>
        <v>-</v>
      </c>
      <c r="M516" s="139" t="str">
        <f>IF(SP_NORTE!I538="","*",SP_NORTE!I538)</f>
        <v>*</v>
      </c>
      <c r="N516" s="144" t="str">
        <f>IF(SP_NORTE!J538="","*",SP_NORTE!J538)</f>
        <v>*</v>
      </c>
      <c r="O516" s="144" t="str">
        <f>IF(SP_NORTE!K538="","*",SP_NORTE!K538)</f>
        <v>*</v>
      </c>
      <c r="P516" s="143" t="str">
        <f>IF(SP_NORTE!N538="","*",SP_NORTE!N538)</f>
        <v>*</v>
      </c>
      <c r="Q516" s="143" t="str">
        <f>IF(SP_NORTE!O538="","*",SP_NORTE!O538)</f>
        <v>*</v>
      </c>
      <c r="R516" s="145" t="str">
        <f>IF(SP_NORTE!P538="","*",CONCATENATE(SP_NORTE!P538," ",SP_NORTE!Q538))</f>
        <v>*</v>
      </c>
      <c r="S516" s="145" t="str">
        <f>IF(SP_NORTE!U538="","*",SP_NORTE!U538)</f>
        <v>*</v>
      </c>
      <c r="T516" s="145" t="str">
        <f>IF(SP_NORTE!V538="","*",SP_NORTE!V538)</f>
        <v>*</v>
      </c>
      <c r="U516" s="136" t="str">
        <f ca="1">_xlfn.XLOOKUP(G516&amp;$U$2,BS_CONTROLE[CHAVE],BS_CONTROLE[Quantidade_11],"-")</f>
        <v>-</v>
      </c>
      <c r="V516" s="136" t="str">
        <f ca="1">_xlfn.XLOOKUP(G516&amp;$V$2,BS_CONTROLE[CHAVE],BS_CONTROLE[Quantidade_11],"-")</f>
        <v>-</v>
      </c>
      <c r="W516" s="136" t="str">
        <f ca="1">_xlfn.XLOOKUP(G516&amp;$W$2,BS_CONTROLE[CHAVE],BS_CONTROLE[Quantidade_11],"-")</f>
        <v>-</v>
      </c>
    </row>
    <row r="517" spans="1:23" hidden="1">
      <c r="A517" s="146" t="str">
        <f>IF(SP_NORTE!X539="","*",SP_NORTE!X539)</f>
        <v>*</v>
      </c>
      <c r="B517" s="146" t="str">
        <f>IF(SP_NORTE!W539="","*",SP_NORTE!W539)</f>
        <v>*</v>
      </c>
      <c r="C517" s="146" t="str">
        <f>IF(SP_NORTE!Y539="","*",SP_NORTE!Y539)</f>
        <v>*</v>
      </c>
      <c r="D517" s="138" t="str">
        <f>IF(SP_NORTE!R539="","*",SP_NORTE!R539)</f>
        <v>-</v>
      </c>
      <c r="E517" s="138" t="str">
        <f>IF(SP_NORTE!S539="","*",SP_NORTE!S539)</f>
        <v>-</v>
      </c>
      <c r="F517" s="145" t="str">
        <f>IF(SP_NORTE!B539="","*",SP_NORTE!B539)</f>
        <v>*</v>
      </c>
      <c r="G517" s="145" t="str">
        <f>IF(SP_NORTE!D539="","*",SP_NORTE!D539)</f>
        <v>*</v>
      </c>
      <c r="H517" s="145" t="str">
        <f>IF(SP_NORTE!E539="","*",SP_NORTE!E539)</f>
        <v>*</v>
      </c>
      <c r="I517" s="145" t="str">
        <f>IF(SP_NORTE!G539="","*",SP_NORTE!G539)</f>
        <v>*</v>
      </c>
      <c r="J517" s="145" t="str">
        <f>IF(SP_NORTE!H539="","*",SP_NORTE!H539)</f>
        <v>*</v>
      </c>
      <c r="K517" s="138" t="str">
        <f>IF(SP_NORTE!L539="","*",SP_NORTE!L539)</f>
        <v>-</v>
      </c>
      <c r="L517" s="138" t="str">
        <f>IF(SP_NORTE!M539="","*",SP_NORTE!M539)</f>
        <v>-</v>
      </c>
      <c r="M517" s="139" t="str">
        <f>IF(SP_NORTE!I539="","*",SP_NORTE!I539)</f>
        <v>*</v>
      </c>
      <c r="N517" s="144" t="str">
        <f>IF(SP_NORTE!J539="","*",SP_NORTE!J539)</f>
        <v>*</v>
      </c>
      <c r="O517" s="144" t="str">
        <f>IF(SP_NORTE!K539="","*",SP_NORTE!K539)</f>
        <v>*</v>
      </c>
      <c r="P517" s="143" t="str">
        <f>IF(SP_NORTE!N539="","*",SP_NORTE!N539)</f>
        <v>*</v>
      </c>
      <c r="Q517" s="143" t="str">
        <f>IF(SP_NORTE!O539="","*",SP_NORTE!O539)</f>
        <v>*</v>
      </c>
      <c r="R517" s="145" t="str">
        <f>IF(SP_NORTE!P539="","*",CONCATENATE(SP_NORTE!P539," ",SP_NORTE!Q539))</f>
        <v>*</v>
      </c>
      <c r="S517" s="145" t="str">
        <f>IF(SP_NORTE!U539="","*",SP_NORTE!U539)</f>
        <v>*</v>
      </c>
      <c r="T517" s="145" t="str">
        <f>IF(SP_NORTE!V539="","*",SP_NORTE!V539)</f>
        <v>*</v>
      </c>
      <c r="U517" s="136" t="str">
        <f ca="1">_xlfn.XLOOKUP(G517&amp;$U$2,BS_CONTROLE[CHAVE],BS_CONTROLE[Quantidade_11],"-")</f>
        <v>-</v>
      </c>
      <c r="V517" s="136" t="str">
        <f ca="1">_xlfn.XLOOKUP(G517&amp;$V$2,BS_CONTROLE[CHAVE],BS_CONTROLE[Quantidade_11],"-")</f>
        <v>-</v>
      </c>
      <c r="W517" s="136" t="str">
        <f ca="1">_xlfn.XLOOKUP(G517&amp;$W$2,BS_CONTROLE[CHAVE],BS_CONTROLE[Quantidade_11],"-")</f>
        <v>-</v>
      </c>
    </row>
    <row r="518" spans="1:23" hidden="1">
      <c r="A518" s="146" t="str">
        <f>IF(SP_NORTE!X540="","*",SP_NORTE!X540)</f>
        <v>*</v>
      </c>
      <c r="B518" s="146" t="str">
        <f>IF(SP_NORTE!W540="","*",SP_NORTE!W540)</f>
        <v>*</v>
      </c>
      <c r="C518" s="146" t="str">
        <f>IF(SP_NORTE!Y540="","*",SP_NORTE!Y540)</f>
        <v>*</v>
      </c>
      <c r="D518" s="138" t="str">
        <f>IF(SP_NORTE!R540="","*",SP_NORTE!R540)</f>
        <v>-</v>
      </c>
      <c r="E518" s="138" t="str">
        <f>IF(SP_NORTE!S540="","*",SP_NORTE!S540)</f>
        <v>-</v>
      </c>
      <c r="F518" s="145" t="str">
        <f>IF(SP_NORTE!B540="","*",SP_NORTE!B540)</f>
        <v>*</v>
      </c>
      <c r="G518" s="145" t="str">
        <f>IF(SP_NORTE!D540="","*",SP_NORTE!D540)</f>
        <v>*</v>
      </c>
      <c r="H518" s="145" t="str">
        <f>IF(SP_NORTE!E540="","*",SP_NORTE!E540)</f>
        <v>*</v>
      </c>
      <c r="I518" s="145" t="str">
        <f>IF(SP_NORTE!G540="","*",SP_NORTE!G540)</f>
        <v>*</v>
      </c>
      <c r="J518" s="145" t="str">
        <f>IF(SP_NORTE!H540="","*",SP_NORTE!H540)</f>
        <v>*</v>
      </c>
      <c r="K518" s="138" t="str">
        <f>IF(SP_NORTE!L540="","*",SP_NORTE!L540)</f>
        <v>-</v>
      </c>
      <c r="L518" s="138" t="str">
        <f>IF(SP_NORTE!M540="","*",SP_NORTE!M540)</f>
        <v>-</v>
      </c>
      <c r="M518" s="139" t="str">
        <f>IF(SP_NORTE!I540="","*",SP_NORTE!I540)</f>
        <v>*</v>
      </c>
      <c r="N518" s="144" t="str">
        <f>IF(SP_NORTE!J540="","*",SP_NORTE!J540)</f>
        <v>*</v>
      </c>
      <c r="O518" s="144" t="str">
        <f>IF(SP_NORTE!K540="","*",SP_NORTE!K540)</f>
        <v>*</v>
      </c>
      <c r="P518" s="143" t="str">
        <f>IF(SP_NORTE!N540="","*",SP_NORTE!N540)</f>
        <v>*</v>
      </c>
      <c r="Q518" s="143" t="str">
        <f>IF(SP_NORTE!O540="","*",SP_NORTE!O540)</f>
        <v>*</v>
      </c>
      <c r="R518" s="145" t="str">
        <f>IF(SP_NORTE!P540="","*",CONCATENATE(SP_NORTE!P540," ",SP_NORTE!Q540))</f>
        <v>*</v>
      </c>
      <c r="S518" s="145" t="str">
        <f>IF(SP_NORTE!U540="","*",SP_NORTE!U540)</f>
        <v>*</v>
      </c>
      <c r="T518" s="145" t="str">
        <f>IF(SP_NORTE!V540="","*",SP_NORTE!V540)</f>
        <v>*</v>
      </c>
      <c r="U518" s="136" t="str">
        <f ca="1">_xlfn.XLOOKUP(G518&amp;$U$2,BS_CONTROLE[CHAVE],BS_CONTROLE[Quantidade_11],"-")</f>
        <v>-</v>
      </c>
      <c r="V518" s="136" t="str">
        <f ca="1">_xlfn.XLOOKUP(G518&amp;$V$2,BS_CONTROLE[CHAVE],BS_CONTROLE[Quantidade_11],"-")</f>
        <v>-</v>
      </c>
      <c r="W518" s="136" t="str">
        <f ca="1">_xlfn.XLOOKUP(G518&amp;$W$2,BS_CONTROLE[CHAVE],BS_CONTROLE[Quantidade_11],"-")</f>
        <v>-</v>
      </c>
    </row>
    <row r="519" spans="1:23" hidden="1">
      <c r="A519" s="146" t="str">
        <f>IF(SP_NORTE!X541="","*",SP_NORTE!X541)</f>
        <v>*</v>
      </c>
      <c r="B519" s="146" t="str">
        <f>IF(SP_NORTE!W541="","*",SP_NORTE!W541)</f>
        <v>*</v>
      </c>
      <c r="C519" s="146" t="str">
        <f>IF(SP_NORTE!Y541="","*",SP_NORTE!Y541)</f>
        <v>*</v>
      </c>
      <c r="D519" s="138" t="str">
        <f>IF(SP_NORTE!R541="","*",SP_NORTE!R541)</f>
        <v>-</v>
      </c>
      <c r="E519" s="138" t="str">
        <f>IF(SP_NORTE!S541="","*",SP_NORTE!S541)</f>
        <v>-</v>
      </c>
      <c r="F519" s="145" t="str">
        <f>IF(SP_NORTE!B541="","*",SP_NORTE!B541)</f>
        <v>*</v>
      </c>
      <c r="G519" s="145" t="str">
        <f>IF(SP_NORTE!D541="","*",SP_NORTE!D541)</f>
        <v>*</v>
      </c>
      <c r="H519" s="145" t="str">
        <f>IF(SP_NORTE!E541="","*",SP_NORTE!E541)</f>
        <v>*</v>
      </c>
      <c r="I519" s="145" t="str">
        <f>IF(SP_NORTE!G541="","*",SP_NORTE!G541)</f>
        <v>*</v>
      </c>
      <c r="J519" s="145" t="str">
        <f>IF(SP_NORTE!H541="","*",SP_NORTE!H541)</f>
        <v>*</v>
      </c>
      <c r="K519" s="138" t="str">
        <f>IF(SP_NORTE!L541="","*",SP_NORTE!L541)</f>
        <v>-</v>
      </c>
      <c r="L519" s="138" t="str">
        <f>IF(SP_NORTE!M541="","*",SP_NORTE!M541)</f>
        <v>-</v>
      </c>
      <c r="M519" s="139" t="str">
        <f>IF(SP_NORTE!I541="","*",SP_NORTE!I541)</f>
        <v>*</v>
      </c>
      <c r="N519" s="144" t="str">
        <f>IF(SP_NORTE!J541="","*",SP_NORTE!J541)</f>
        <v>*</v>
      </c>
      <c r="O519" s="144" t="str">
        <f>IF(SP_NORTE!K541="","*",SP_NORTE!K541)</f>
        <v>*</v>
      </c>
      <c r="P519" s="143" t="str">
        <f>IF(SP_NORTE!N541="","*",SP_NORTE!N541)</f>
        <v>*</v>
      </c>
      <c r="Q519" s="143" t="str">
        <f>IF(SP_NORTE!O541="","*",SP_NORTE!O541)</f>
        <v>*</v>
      </c>
      <c r="R519" s="145" t="str">
        <f>IF(SP_NORTE!P541="","*",CONCATENATE(SP_NORTE!P541," ",SP_NORTE!Q541))</f>
        <v>*</v>
      </c>
      <c r="S519" s="145" t="str">
        <f>IF(SP_NORTE!U541="","*",SP_NORTE!U541)</f>
        <v>*</v>
      </c>
      <c r="T519" s="145" t="str">
        <f>IF(SP_NORTE!V541="","*",SP_NORTE!V541)</f>
        <v>*</v>
      </c>
      <c r="U519" s="136" t="str">
        <f ca="1">_xlfn.XLOOKUP(G519&amp;$U$2,BS_CONTROLE[CHAVE],BS_CONTROLE[Quantidade_11],"-")</f>
        <v>-</v>
      </c>
      <c r="V519" s="136" t="str">
        <f ca="1">_xlfn.XLOOKUP(G519&amp;$V$2,BS_CONTROLE[CHAVE],BS_CONTROLE[Quantidade_11],"-")</f>
        <v>-</v>
      </c>
      <c r="W519" s="136" t="str">
        <f ca="1">_xlfn.XLOOKUP(G519&amp;$W$2,BS_CONTROLE[CHAVE],BS_CONTROLE[Quantidade_11],"-")</f>
        <v>-</v>
      </c>
    </row>
    <row r="520" spans="1:23" hidden="1">
      <c r="A520" s="146" t="str">
        <f>IF(SP_NORTE!X542="","*",SP_NORTE!X542)</f>
        <v>*</v>
      </c>
      <c r="B520" s="146" t="str">
        <f>IF(SP_NORTE!W542="","*",SP_NORTE!W542)</f>
        <v>*</v>
      </c>
      <c r="C520" s="146" t="str">
        <f>IF(SP_NORTE!Y542="","*",SP_NORTE!Y542)</f>
        <v>*</v>
      </c>
      <c r="D520" s="138" t="str">
        <f>IF(SP_NORTE!R542="","*",SP_NORTE!R542)</f>
        <v>-</v>
      </c>
      <c r="E520" s="138" t="str">
        <f>IF(SP_NORTE!S542="","*",SP_NORTE!S542)</f>
        <v>-</v>
      </c>
      <c r="F520" s="145" t="str">
        <f>IF(SP_NORTE!B542="","*",SP_NORTE!B542)</f>
        <v>*</v>
      </c>
      <c r="G520" s="145" t="str">
        <f>IF(SP_NORTE!D542="","*",SP_NORTE!D542)</f>
        <v>*</v>
      </c>
      <c r="H520" s="145" t="str">
        <f>IF(SP_NORTE!E542="","*",SP_NORTE!E542)</f>
        <v>*</v>
      </c>
      <c r="I520" s="145" t="str">
        <f>IF(SP_NORTE!G542="","*",SP_NORTE!G542)</f>
        <v>*</v>
      </c>
      <c r="J520" s="145" t="str">
        <f>IF(SP_NORTE!H542="","*",SP_NORTE!H542)</f>
        <v>*</v>
      </c>
      <c r="K520" s="138" t="str">
        <f>IF(SP_NORTE!L542="","*",SP_NORTE!L542)</f>
        <v>-</v>
      </c>
      <c r="L520" s="138" t="str">
        <f>IF(SP_NORTE!M542="","*",SP_NORTE!M542)</f>
        <v>-</v>
      </c>
      <c r="M520" s="139" t="str">
        <f>IF(SP_NORTE!I542="","*",SP_NORTE!I542)</f>
        <v>*</v>
      </c>
      <c r="N520" s="144" t="str">
        <f>IF(SP_NORTE!J542="","*",SP_NORTE!J542)</f>
        <v>*</v>
      </c>
      <c r="O520" s="144" t="str">
        <f>IF(SP_NORTE!K542="","*",SP_NORTE!K542)</f>
        <v>*</v>
      </c>
      <c r="P520" s="143" t="str">
        <f>IF(SP_NORTE!N542="","*",SP_NORTE!N542)</f>
        <v>*</v>
      </c>
      <c r="Q520" s="143" t="str">
        <f>IF(SP_NORTE!O542="","*",SP_NORTE!O542)</f>
        <v>*</v>
      </c>
      <c r="R520" s="145" t="str">
        <f>IF(SP_NORTE!P542="","*",CONCATENATE(SP_NORTE!P542," ",SP_NORTE!Q542))</f>
        <v>*</v>
      </c>
      <c r="S520" s="145" t="str">
        <f>IF(SP_NORTE!U542="","*",SP_NORTE!U542)</f>
        <v>*</v>
      </c>
      <c r="T520" s="145" t="str">
        <f>IF(SP_NORTE!V542="","*",SP_NORTE!V542)</f>
        <v>*</v>
      </c>
      <c r="U520" s="136" t="str">
        <f ca="1">_xlfn.XLOOKUP(G520&amp;$U$2,BS_CONTROLE[CHAVE],BS_CONTROLE[Quantidade_11],"-")</f>
        <v>-</v>
      </c>
      <c r="V520" s="136" t="str">
        <f ca="1">_xlfn.XLOOKUP(G520&amp;$V$2,BS_CONTROLE[CHAVE],BS_CONTROLE[Quantidade_11],"-")</f>
        <v>-</v>
      </c>
      <c r="W520" s="136" t="str">
        <f ca="1">_xlfn.XLOOKUP(G520&amp;$W$2,BS_CONTROLE[CHAVE],BS_CONTROLE[Quantidade_11],"-")</f>
        <v>-</v>
      </c>
    </row>
    <row r="521" spans="1:23" hidden="1">
      <c r="A521" s="146" t="str">
        <f>IF(SP_NORTE!X543="","*",SP_NORTE!X543)</f>
        <v>*</v>
      </c>
      <c r="B521" s="146" t="str">
        <f>IF(SP_NORTE!W543="","*",SP_NORTE!W543)</f>
        <v>*</v>
      </c>
      <c r="C521" s="146" t="str">
        <f>IF(SP_NORTE!Y543="","*",SP_NORTE!Y543)</f>
        <v>*</v>
      </c>
      <c r="D521" s="138" t="str">
        <f>IF(SP_NORTE!R543="","*",SP_NORTE!R543)</f>
        <v>-</v>
      </c>
      <c r="E521" s="138" t="str">
        <f>IF(SP_NORTE!S543="","*",SP_NORTE!S543)</f>
        <v>-</v>
      </c>
      <c r="F521" s="145" t="str">
        <f>IF(SP_NORTE!B543="","*",SP_NORTE!B543)</f>
        <v>*</v>
      </c>
      <c r="G521" s="145" t="str">
        <f>IF(SP_NORTE!D543="","*",SP_NORTE!D543)</f>
        <v>*</v>
      </c>
      <c r="H521" s="145" t="str">
        <f>IF(SP_NORTE!E543="","*",SP_NORTE!E543)</f>
        <v>*</v>
      </c>
      <c r="I521" s="145" t="str">
        <f>IF(SP_NORTE!G543="","*",SP_NORTE!G543)</f>
        <v>*</v>
      </c>
      <c r="J521" s="145" t="str">
        <f>IF(SP_NORTE!H543="","*",SP_NORTE!H543)</f>
        <v>*</v>
      </c>
      <c r="K521" s="138" t="str">
        <f>IF(SP_NORTE!L543="","*",SP_NORTE!L543)</f>
        <v>-</v>
      </c>
      <c r="L521" s="138" t="str">
        <f>IF(SP_NORTE!M543="","*",SP_NORTE!M543)</f>
        <v>-</v>
      </c>
      <c r="M521" s="139" t="str">
        <f>IF(SP_NORTE!I543="","*",SP_NORTE!I543)</f>
        <v>*</v>
      </c>
      <c r="N521" s="144" t="str">
        <f>IF(SP_NORTE!J543="","*",SP_NORTE!J543)</f>
        <v>*</v>
      </c>
      <c r="O521" s="144" t="str">
        <f>IF(SP_NORTE!K543="","*",SP_NORTE!K543)</f>
        <v>*</v>
      </c>
      <c r="P521" s="143" t="str">
        <f>IF(SP_NORTE!N543="","*",SP_NORTE!N543)</f>
        <v>*</v>
      </c>
      <c r="Q521" s="143" t="str">
        <f>IF(SP_NORTE!O543="","*",SP_NORTE!O543)</f>
        <v>*</v>
      </c>
      <c r="R521" s="145" t="str">
        <f>IF(SP_NORTE!P543="","*",CONCATENATE(SP_NORTE!P543," ",SP_NORTE!Q543))</f>
        <v>*</v>
      </c>
      <c r="S521" s="145" t="str">
        <f>IF(SP_NORTE!U543="","*",SP_NORTE!U543)</f>
        <v>*</v>
      </c>
      <c r="T521" s="145" t="str">
        <f>IF(SP_NORTE!V543="","*",SP_NORTE!V543)</f>
        <v>*</v>
      </c>
      <c r="U521" s="136" t="str">
        <f ca="1">_xlfn.XLOOKUP(G521&amp;$U$2,BS_CONTROLE[CHAVE],BS_CONTROLE[Quantidade_11],"-")</f>
        <v>-</v>
      </c>
      <c r="V521" s="136" t="str">
        <f ca="1">_xlfn.XLOOKUP(G521&amp;$V$2,BS_CONTROLE[CHAVE],BS_CONTROLE[Quantidade_11],"-")</f>
        <v>-</v>
      </c>
      <c r="W521" s="136" t="str">
        <f ca="1">_xlfn.XLOOKUP(G521&amp;$W$2,BS_CONTROLE[CHAVE],BS_CONTROLE[Quantidade_11],"-")</f>
        <v>-</v>
      </c>
    </row>
    <row r="522" spans="1:23" hidden="1">
      <c r="A522" s="146" t="str">
        <f>IF(SP_NORTE!X544="","*",SP_NORTE!X544)</f>
        <v>*</v>
      </c>
      <c r="B522" s="146" t="str">
        <f>IF(SP_NORTE!W544="","*",SP_NORTE!W544)</f>
        <v>*</v>
      </c>
      <c r="C522" s="146" t="str">
        <f>IF(SP_NORTE!Y544="","*",SP_NORTE!Y544)</f>
        <v>*</v>
      </c>
      <c r="D522" s="138" t="str">
        <f>IF(SP_NORTE!R544="","*",SP_NORTE!R544)</f>
        <v>-</v>
      </c>
      <c r="E522" s="138" t="str">
        <f>IF(SP_NORTE!S544="","*",SP_NORTE!S544)</f>
        <v>-</v>
      </c>
      <c r="F522" s="145" t="str">
        <f>IF(SP_NORTE!B544="","*",SP_NORTE!B544)</f>
        <v>*</v>
      </c>
      <c r="G522" s="145" t="str">
        <f>IF(SP_NORTE!D544="","*",SP_NORTE!D544)</f>
        <v>*</v>
      </c>
      <c r="H522" s="145" t="str">
        <f>IF(SP_NORTE!E544="","*",SP_NORTE!E544)</f>
        <v>*</v>
      </c>
      <c r="I522" s="145" t="str">
        <f>IF(SP_NORTE!G544="","*",SP_NORTE!G544)</f>
        <v>*</v>
      </c>
      <c r="J522" s="145" t="str">
        <f>IF(SP_NORTE!H544="","*",SP_NORTE!H544)</f>
        <v>*</v>
      </c>
      <c r="K522" s="138" t="str">
        <f>IF(SP_NORTE!L544="","*",SP_NORTE!L544)</f>
        <v>-</v>
      </c>
      <c r="L522" s="138" t="str">
        <f>IF(SP_NORTE!M544="","*",SP_NORTE!M544)</f>
        <v>-</v>
      </c>
      <c r="M522" s="139" t="str">
        <f>IF(SP_NORTE!I544="","*",SP_NORTE!I544)</f>
        <v>*</v>
      </c>
      <c r="N522" s="144" t="str">
        <f>IF(SP_NORTE!J544="","*",SP_NORTE!J544)</f>
        <v>*</v>
      </c>
      <c r="O522" s="144" t="str">
        <f>IF(SP_NORTE!K544="","*",SP_NORTE!K544)</f>
        <v>*</v>
      </c>
      <c r="P522" s="143" t="str">
        <f>IF(SP_NORTE!N544="","*",SP_NORTE!N544)</f>
        <v>*</v>
      </c>
      <c r="Q522" s="143" t="str">
        <f>IF(SP_NORTE!O544="","*",SP_NORTE!O544)</f>
        <v>*</v>
      </c>
      <c r="R522" s="145" t="str">
        <f>IF(SP_NORTE!P544="","*",CONCATENATE(SP_NORTE!P544," ",SP_NORTE!Q544))</f>
        <v>*</v>
      </c>
      <c r="S522" s="145" t="str">
        <f>IF(SP_NORTE!U544="","*",SP_NORTE!U544)</f>
        <v>*</v>
      </c>
      <c r="T522" s="145" t="str">
        <f>IF(SP_NORTE!V544="","*",SP_NORTE!V544)</f>
        <v>*</v>
      </c>
      <c r="U522" s="136" t="str">
        <f ca="1">_xlfn.XLOOKUP(G522&amp;$U$2,BS_CONTROLE[CHAVE],BS_CONTROLE[Quantidade_11],"-")</f>
        <v>-</v>
      </c>
      <c r="V522" s="136" t="str">
        <f ca="1">_xlfn.XLOOKUP(G522&amp;$V$2,BS_CONTROLE[CHAVE],BS_CONTROLE[Quantidade_11],"-")</f>
        <v>-</v>
      </c>
      <c r="W522" s="136" t="str">
        <f ca="1">_xlfn.XLOOKUP(G522&amp;$W$2,BS_CONTROLE[CHAVE],BS_CONTROLE[Quantidade_11],"-")</f>
        <v>-</v>
      </c>
    </row>
    <row r="523" spans="1:23" hidden="1">
      <c r="A523" s="146" t="str">
        <f>IF(SP_NORTE!X545="","*",SP_NORTE!X545)</f>
        <v>*</v>
      </c>
      <c r="B523" s="146" t="str">
        <f>IF(SP_NORTE!W545="","*",SP_NORTE!W545)</f>
        <v>*</v>
      </c>
      <c r="C523" s="146" t="str">
        <f>IF(SP_NORTE!Y545="","*",SP_NORTE!Y545)</f>
        <v>*</v>
      </c>
      <c r="D523" s="138" t="str">
        <f>IF(SP_NORTE!R545="","*",SP_NORTE!R545)</f>
        <v>-</v>
      </c>
      <c r="E523" s="138" t="str">
        <f>IF(SP_NORTE!S545="","*",SP_NORTE!S545)</f>
        <v>-</v>
      </c>
      <c r="F523" s="145" t="str">
        <f>IF(SP_NORTE!B545="","*",SP_NORTE!B545)</f>
        <v>*</v>
      </c>
      <c r="G523" s="145" t="str">
        <f>IF(SP_NORTE!D545="","*",SP_NORTE!D545)</f>
        <v>*</v>
      </c>
      <c r="H523" s="145" t="str">
        <f>IF(SP_NORTE!E545="","*",SP_NORTE!E545)</f>
        <v>*</v>
      </c>
      <c r="I523" s="145" t="str">
        <f>IF(SP_NORTE!G545="","*",SP_NORTE!G545)</f>
        <v>*</v>
      </c>
      <c r="J523" s="145" t="str">
        <f>IF(SP_NORTE!H545="","*",SP_NORTE!H545)</f>
        <v>*</v>
      </c>
      <c r="K523" s="138" t="str">
        <f>IF(SP_NORTE!L545="","*",SP_NORTE!L545)</f>
        <v>-</v>
      </c>
      <c r="L523" s="138" t="str">
        <f>IF(SP_NORTE!M545="","*",SP_NORTE!M545)</f>
        <v>-</v>
      </c>
      <c r="M523" s="139" t="str">
        <f>IF(SP_NORTE!I545="","*",SP_NORTE!I545)</f>
        <v>*</v>
      </c>
      <c r="N523" s="144" t="str">
        <f>IF(SP_NORTE!J545="","*",SP_NORTE!J545)</f>
        <v>*</v>
      </c>
      <c r="O523" s="144" t="str">
        <f>IF(SP_NORTE!K545="","*",SP_NORTE!K545)</f>
        <v>*</v>
      </c>
      <c r="P523" s="143" t="str">
        <f>IF(SP_NORTE!N545="","*",SP_NORTE!N545)</f>
        <v>*</v>
      </c>
      <c r="Q523" s="143" t="str">
        <f>IF(SP_NORTE!O545="","*",SP_NORTE!O545)</f>
        <v>*</v>
      </c>
      <c r="R523" s="145" t="str">
        <f>IF(SP_NORTE!P545="","*",CONCATENATE(SP_NORTE!P545," ",SP_NORTE!Q545))</f>
        <v>*</v>
      </c>
      <c r="S523" s="145" t="str">
        <f>IF(SP_NORTE!U545="","*",SP_NORTE!U545)</f>
        <v>*</v>
      </c>
      <c r="T523" s="145" t="str">
        <f>IF(SP_NORTE!V545="","*",SP_NORTE!V545)</f>
        <v>*</v>
      </c>
      <c r="U523" s="136" t="str">
        <f ca="1">_xlfn.XLOOKUP(G523&amp;$U$2,BS_CONTROLE[CHAVE],BS_CONTROLE[Quantidade_11],"-")</f>
        <v>-</v>
      </c>
      <c r="V523" s="136" t="str">
        <f ca="1">_xlfn.XLOOKUP(G523&amp;$V$2,BS_CONTROLE[CHAVE],BS_CONTROLE[Quantidade_11],"-")</f>
        <v>-</v>
      </c>
      <c r="W523" s="136" t="str">
        <f ca="1">_xlfn.XLOOKUP(G523&amp;$W$2,BS_CONTROLE[CHAVE],BS_CONTROLE[Quantidade_11],"-")</f>
        <v>-</v>
      </c>
    </row>
    <row r="524" spans="1:23" hidden="1">
      <c r="A524" s="146" t="str">
        <f>IF(SP_NORTE!X546="","*",SP_NORTE!X546)</f>
        <v>*</v>
      </c>
      <c r="B524" s="146" t="str">
        <f>IF(SP_NORTE!W546="","*",SP_NORTE!W546)</f>
        <v>*</v>
      </c>
      <c r="C524" s="146" t="str">
        <f>IF(SP_NORTE!Y546="","*",SP_NORTE!Y546)</f>
        <v>*</v>
      </c>
      <c r="D524" s="138" t="str">
        <f>IF(SP_NORTE!R546="","*",SP_NORTE!R546)</f>
        <v>-</v>
      </c>
      <c r="E524" s="138" t="str">
        <f>IF(SP_NORTE!S546="","*",SP_NORTE!S546)</f>
        <v>-</v>
      </c>
      <c r="F524" s="145" t="str">
        <f>IF(SP_NORTE!B546="","*",SP_NORTE!B546)</f>
        <v>*</v>
      </c>
      <c r="G524" s="145" t="str">
        <f>IF(SP_NORTE!D546="","*",SP_NORTE!D546)</f>
        <v>*</v>
      </c>
      <c r="H524" s="145" t="str">
        <f>IF(SP_NORTE!E546="","*",SP_NORTE!E546)</f>
        <v>*</v>
      </c>
      <c r="I524" s="145" t="str">
        <f>IF(SP_NORTE!G546="","*",SP_NORTE!G546)</f>
        <v>*</v>
      </c>
      <c r="J524" s="145" t="str">
        <f>IF(SP_NORTE!H546="","*",SP_NORTE!H546)</f>
        <v>*</v>
      </c>
      <c r="K524" s="138" t="str">
        <f>IF(SP_NORTE!L546="","*",SP_NORTE!L546)</f>
        <v>-</v>
      </c>
      <c r="L524" s="138" t="str">
        <f>IF(SP_NORTE!M546="","*",SP_NORTE!M546)</f>
        <v>-</v>
      </c>
      <c r="M524" s="139" t="str">
        <f>IF(SP_NORTE!I546="","*",SP_NORTE!I546)</f>
        <v>*</v>
      </c>
      <c r="N524" s="144" t="str">
        <f>IF(SP_NORTE!J546="","*",SP_NORTE!J546)</f>
        <v>*</v>
      </c>
      <c r="O524" s="144" t="str">
        <f>IF(SP_NORTE!K546="","*",SP_NORTE!K546)</f>
        <v>*</v>
      </c>
      <c r="P524" s="143" t="str">
        <f>IF(SP_NORTE!N546="","*",SP_NORTE!N546)</f>
        <v>*</v>
      </c>
      <c r="Q524" s="143" t="str">
        <f>IF(SP_NORTE!O546="","*",SP_NORTE!O546)</f>
        <v>*</v>
      </c>
      <c r="R524" s="145" t="str">
        <f>IF(SP_NORTE!P546="","*",CONCATENATE(SP_NORTE!P546," ",SP_NORTE!Q546))</f>
        <v>*</v>
      </c>
      <c r="S524" s="145" t="str">
        <f>IF(SP_NORTE!U546="","*",SP_NORTE!U546)</f>
        <v>*</v>
      </c>
      <c r="T524" s="145" t="str">
        <f>IF(SP_NORTE!V546="","*",SP_NORTE!V546)</f>
        <v>*</v>
      </c>
      <c r="U524" s="136" t="str">
        <f ca="1">_xlfn.XLOOKUP(G524&amp;$U$2,BS_CONTROLE[CHAVE],BS_CONTROLE[Quantidade_11],"-")</f>
        <v>-</v>
      </c>
      <c r="V524" s="136" t="str">
        <f ca="1">_xlfn.XLOOKUP(G524&amp;$V$2,BS_CONTROLE[CHAVE],BS_CONTROLE[Quantidade_11],"-")</f>
        <v>-</v>
      </c>
      <c r="W524" s="136" t="str">
        <f ca="1">_xlfn.XLOOKUP(G524&amp;$W$2,BS_CONTROLE[CHAVE],BS_CONTROLE[Quantidade_11],"-")</f>
        <v>-</v>
      </c>
    </row>
    <row r="525" spans="1:23" hidden="1">
      <c r="A525" s="146" t="str">
        <f>IF(SP_NORTE!X547="","*",SP_NORTE!X547)</f>
        <v>*</v>
      </c>
      <c r="B525" s="146" t="str">
        <f>IF(SP_NORTE!W547="","*",SP_NORTE!W547)</f>
        <v>*</v>
      </c>
      <c r="C525" s="146" t="str">
        <f>IF(SP_NORTE!Y547="","*",SP_NORTE!Y547)</f>
        <v>*</v>
      </c>
      <c r="D525" s="138" t="str">
        <f>IF(SP_NORTE!R547="","*",SP_NORTE!R547)</f>
        <v>-</v>
      </c>
      <c r="E525" s="138" t="str">
        <f>IF(SP_NORTE!S547="","*",SP_NORTE!S547)</f>
        <v>-</v>
      </c>
      <c r="F525" s="145" t="str">
        <f>IF(SP_NORTE!B547="","*",SP_NORTE!B547)</f>
        <v>*</v>
      </c>
      <c r="G525" s="145" t="str">
        <f>IF(SP_NORTE!D547="","*",SP_NORTE!D547)</f>
        <v>*</v>
      </c>
      <c r="H525" s="145" t="str">
        <f>IF(SP_NORTE!E547="","*",SP_NORTE!E547)</f>
        <v>*</v>
      </c>
      <c r="I525" s="145" t="str">
        <f>IF(SP_NORTE!G547="","*",SP_NORTE!G547)</f>
        <v>*</v>
      </c>
      <c r="J525" s="145" t="str">
        <f>IF(SP_NORTE!H547="","*",SP_NORTE!H547)</f>
        <v>*</v>
      </c>
      <c r="K525" s="138" t="str">
        <f>IF(SP_NORTE!L547="","*",SP_NORTE!L547)</f>
        <v>-</v>
      </c>
      <c r="L525" s="138" t="str">
        <f>IF(SP_NORTE!M547="","*",SP_NORTE!M547)</f>
        <v>-</v>
      </c>
      <c r="M525" s="139" t="str">
        <f>IF(SP_NORTE!I547="","*",SP_NORTE!I547)</f>
        <v>*</v>
      </c>
      <c r="N525" s="144" t="str">
        <f>IF(SP_NORTE!J547="","*",SP_NORTE!J547)</f>
        <v>*</v>
      </c>
      <c r="O525" s="144" t="str">
        <f>IF(SP_NORTE!K547="","*",SP_NORTE!K547)</f>
        <v>*</v>
      </c>
      <c r="P525" s="143" t="str">
        <f>IF(SP_NORTE!N547="","*",SP_NORTE!N547)</f>
        <v>*</v>
      </c>
      <c r="Q525" s="143" t="str">
        <f>IF(SP_NORTE!O547="","*",SP_NORTE!O547)</f>
        <v>*</v>
      </c>
      <c r="R525" s="145" t="str">
        <f>IF(SP_NORTE!P547="","*",CONCATENATE(SP_NORTE!P547," ",SP_NORTE!Q547))</f>
        <v>*</v>
      </c>
      <c r="S525" s="145" t="str">
        <f>IF(SP_NORTE!U547="","*",SP_NORTE!U547)</f>
        <v>*</v>
      </c>
      <c r="T525" s="145" t="str">
        <f>IF(SP_NORTE!V547="","*",SP_NORTE!V547)</f>
        <v>*</v>
      </c>
      <c r="U525" s="136" t="str">
        <f ca="1">_xlfn.XLOOKUP(G525&amp;$U$2,BS_CONTROLE[CHAVE],BS_CONTROLE[Quantidade_11],"-")</f>
        <v>-</v>
      </c>
      <c r="V525" s="136" t="str">
        <f ca="1">_xlfn.XLOOKUP(G525&amp;$V$2,BS_CONTROLE[CHAVE],BS_CONTROLE[Quantidade_11],"-")</f>
        <v>-</v>
      </c>
      <c r="W525" s="136" t="str">
        <f ca="1">_xlfn.XLOOKUP(G525&amp;$W$2,BS_CONTROLE[CHAVE],BS_CONTROLE[Quantidade_11],"-")</f>
        <v>-</v>
      </c>
    </row>
    <row r="526" spans="1:23" hidden="1">
      <c r="A526" s="146" t="str">
        <f>IF(SP_NORTE!X548="","*",SP_NORTE!X548)</f>
        <v>*</v>
      </c>
      <c r="B526" s="146" t="str">
        <f>IF(SP_NORTE!W548="","*",SP_NORTE!W548)</f>
        <v>*</v>
      </c>
      <c r="C526" s="146" t="str">
        <f>IF(SP_NORTE!Y548="","*",SP_NORTE!Y548)</f>
        <v>*</v>
      </c>
      <c r="D526" s="138" t="str">
        <f>IF(SP_NORTE!R548="","*",SP_NORTE!R548)</f>
        <v>-</v>
      </c>
      <c r="E526" s="138" t="str">
        <f>IF(SP_NORTE!S548="","*",SP_NORTE!S548)</f>
        <v>-</v>
      </c>
      <c r="F526" s="145" t="str">
        <f>IF(SP_NORTE!B548="","*",SP_NORTE!B548)</f>
        <v>*</v>
      </c>
      <c r="G526" s="145" t="str">
        <f>IF(SP_NORTE!D548="","*",SP_NORTE!D548)</f>
        <v>*</v>
      </c>
      <c r="H526" s="145" t="str">
        <f>IF(SP_NORTE!E548="","*",SP_NORTE!E548)</f>
        <v>*</v>
      </c>
      <c r="I526" s="145" t="str">
        <f>IF(SP_NORTE!G548="","*",SP_NORTE!G548)</f>
        <v>*</v>
      </c>
      <c r="J526" s="145" t="str">
        <f>IF(SP_NORTE!H548="","*",SP_NORTE!H548)</f>
        <v>*</v>
      </c>
      <c r="K526" s="138" t="str">
        <f>IF(SP_NORTE!L548="","*",SP_NORTE!L548)</f>
        <v>-</v>
      </c>
      <c r="L526" s="138" t="str">
        <f>IF(SP_NORTE!M548="","*",SP_NORTE!M548)</f>
        <v>-</v>
      </c>
      <c r="M526" s="139" t="str">
        <f>IF(SP_NORTE!I548="","*",SP_NORTE!I548)</f>
        <v>*</v>
      </c>
      <c r="N526" s="144" t="str">
        <f>IF(SP_NORTE!J548="","*",SP_NORTE!J548)</f>
        <v>*</v>
      </c>
      <c r="O526" s="144" t="str">
        <f>IF(SP_NORTE!K548="","*",SP_NORTE!K548)</f>
        <v>*</v>
      </c>
      <c r="P526" s="143" t="str">
        <f>IF(SP_NORTE!N548="","*",SP_NORTE!N548)</f>
        <v>*</v>
      </c>
      <c r="Q526" s="143" t="str">
        <f>IF(SP_NORTE!O548="","*",SP_NORTE!O548)</f>
        <v>*</v>
      </c>
      <c r="R526" s="145" t="str">
        <f>IF(SP_NORTE!P548="","*",CONCATENATE(SP_NORTE!P548," ",SP_NORTE!Q548))</f>
        <v>*</v>
      </c>
      <c r="S526" s="145" t="str">
        <f>IF(SP_NORTE!U548="","*",SP_NORTE!U548)</f>
        <v>*</v>
      </c>
      <c r="T526" s="145" t="str">
        <f>IF(SP_NORTE!V548="","*",SP_NORTE!V548)</f>
        <v>*</v>
      </c>
      <c r="U526" s="136" t="str">
        <f ca="1">_xlfn.XLOOKUP(G526&amp;$U$2,BS_CONTROLE[CHAVE],BS_CONTROLE[Quantidade_11],"-")</f>
        <v>-</v>
      </c>
      <c r="V526" s="136" t="str">
        <f ca="1">_xlfn.XLOOKUP(G526&amp;$V$2,BS_CONTROLE[CHAVE],BS_CONTROLE[Quantidade_11],"-")</f>
        <v>-</v>
      </c>
      <c r="W526" s="136" t="str">
        <f ca="1">_xlfn.XLOOKUP(G526&amp;$W$2,BS_CONTROLE[CHAVE],BS_CONTROLE[Quantidade_11],"-")</f>
        <v>-</v>
      </c>
    </row>
    <row r="527" spans="1:23" hidden="1">
      <c r="A527" s="146" t="str">
        <f>IF(SP_NORTE!X549="","*",SP_NORTE!X549)</f>
        <v>*</v>
      </c>
      <c r="B527" s="146" t="str">
        <f>IF(SP_NORTE!W549="","*",SP_NORTE!W549)</f>
        <v>*</v>
      </c>
      <c r="C527" s="146" t="str">
        <f>IF(SP_NORTE!Y549="","*",SP_NORTE!Y549)</f>
        <v>*</v>
      </c>
      <c r="D527" s="138" t="str">
        <f>IF(SP_NORTE!R549="","*",SP_NORTE!R549)</f>
        <v>-</v>
      </c>
      <c r="E527" s="138" t="str">
        <f>IF(SP_NORTE!S549="","*",SP_NORTE!S549)</f>
        <v>-</v>
      </c>
      <c r="F527" s="145" t="str">
        <f>IF(SP_NORTE!B549="","*",SP_NORTE!B549)</f>
        <v>*</v>
      </c>
      <c r="G527" s="145" t="str">
        <f>IF(SP_NORTE!D549="","*",SP_NORTE!D549)</f>
        <v>*</v>
      </c>
      <c r="H527" s="145" t="str">
        <f>IF(SP_NORTE!E549="","*",SP_NORTE!E549)</f>
        <v>*</v>
      </c>
      <c r="I527" s="145" t="str">
        <f>IF(SP_NORTE!G549="","*",SP_NORTE!G549)</f>
        <v>*</v>
      </c>
      <c r="J527" s="145" t="str">
        <f>IF(SP_NORTE!H549="","*",SP_NORTE!H549)</f>
        <v>*</v>
      </c>
      <c r="K527" s="138" t="str">
        <f>IF(SP_NORTE!L549="","*",SP_NORTE!L549)</f>
        <v>-</v>
      </c>
      <c r="L527" s="138" t="str">
        <f>IF(SP_NORTE!M549="","*",SP_NORTE!M549)</f>
        <v>-</v>
      </c>
      <c r="M527" s="139" t="str">
        <f>IF(SP_NORTE!I549="","*",SP_NORTE!I549)</f>
        <v>*</v>
      </c>
      <c r="N527" s="144" t="str">
        <f>IF(SP_NORTE!J549="","*",SP_NORTE!J549)</f>
        <v>*</v>
      </c>
      <c r="O527" s="144" t="str">
        <f>IF(SP_NORTE!K549="","*",SP_NORTE!K549)</f>
        <v>*</v>
      </c>
      <c r="P527" s="143" t="str">
        <f>IF(SP_NORTE!N549="","*",SP_NORTE!N549)</f>
        <v>*</v>
      </c>
      <c r="Q527" s="143" t="str">
        <f>IF(SP_NORTE!O549="","*",SP_NORTE!O549)</f>
        <v>*</v>
      </c>
      <c r="R527" s="145" t="str">
        <f>IF(SP_NORTE!P549="","*",CONCATENATE(SP_NORTE!P549," ",SP_NORTE!Q549))</f>
        <v>*</v>
      </c>
      <c r="S527" s="145" t="str">
        <f>IF(SP_NORTE!U549="","*",SP_NORTE!U549)</f>
        <v>*</v>
      </c>
      <c r="T527" s="145" t="str">
        <f>IF(SP_NORTE!V549="","*",SP_NORTE!V549)</f>
        <v>*</v>
      </c>
      <c r="U527" s="136" t="str">
        <f ca="1">_xlfn.XLOOKUP(G527&amp;$U$2,BS_CONTROLE[CHAVE],BS_CONTROLE[Quantidade_11],"-")</f>
        <v>-</v>
      </c>
      <c r="V527" s="136" t="str">
        <f ca="1">_xlfn.XLOOKUP(G527&amp;$V$2,BS_CONTROLE[CHAVE],BS_CONTROLE[Quantidade_11],"-")</f>
        <v>-</v>
      </c>
      <c r="W527" s="136" t="str">
        <f ca="1">_xlfn.XLOOKUP(G527&amp;$W$2,BS_CONTROLE[CHAVE],BS_CONTROLE[Quantidade_11],"-")</f>
        <v>-</v>
      </c>
    </row>
    <row r="528" spans="1:23" hidden="1">
      <c r="A528" s="146" t="str">
        <f>IF(SP_NORTE!X550="","*",SP_NORTE!X550)</f>
        <v>*</v>
      </c>
      <c r="B528" s="146" t="str">
        <f>IF(SP_NORTE!W550="","*",SP_NORTE!W550)</f>
        <v>*</v>
      </c>
      <c r="C528" s="146" t="str">
        <f>IF(SP_NORTE!Y550="","*",SP_NORTE!Y550)</f>
        <v>*</v>
      </c>
      <c r="D528" s="138" t="str">
        <f>IF(SP_NORTE!R550="","*",SP_NORTE!R550)</f>
        <v>-</v>
      </c>
      <c r="E528" s="138" t="str">
        <f>IF(SP_NORTE!S550="","*",SP_NORTE!S550)</f>
        <v>-</v>
      </c>
      <c r="F528" s="145" t="str">
        <f>IF(SP_NORTE!B550="","*",SP_NORTE!B550)</f>
        <v>*</v>
      </c>
      <c r="G528" s="145" t="str">
        <f>IF(SP_NORTE!D550="","*",SP_NORTE!D550)</f>
        <v>*</v>
      </c>
      <c r="H528" s="145" t="str">
        <f>IF(SP_NORTE!E550="","*",SP_NORTE!E550)</f>
        <v>*</v>
      </c>
      <c r="I528" s="145" t="str">
        <f>IF(SP_NORTE!G550="","*",SP_NORTE!G550)</f>
        <v>*</v>
      </c>
      <c r="J528" s="145" t="str">
        <f>IF(SP_NORTE!H550="","*",SP_NORTE!H550)</f>
        <v>*</v>
      </c>
      <c r="K528" s="138" t="str">
        <f>IF(SP_NORTE!L550="","*",SP_NORTE!L550)</f>
        <v>-</v>
      </c>
      <c r="L528" s="138" t="str">
        <f>IF(SP_NORTE!M550="","*",SP_NORTE!M550)</f>
        <v>-</v>
      </c>
      <c r="M528" s="139" t="str">
        <f>IF(SP_NORTE!I550="","*",SP_NORTE!I550)</f>
        <v>*</v>
      </c>
      <c r="N528" s="144" t="str">
        <f>IF(SP_NORTE!J550="","*",SP_NORTE!J550)</f>
        <v>*</v>
      </c>
      <c r="O528" s="144" t="str">
        <f>IF(SP_NORTE!K550="","*",SP_NORTE!K550)</f>
        <v>*</v>
      </c>
      <c r="P528" s="143" t="str">
        <f>IF(SP_NORTE!N550="","*",SP_NORTE!N550)</f>
        <v>*</v>
      </c>
      <c r="Q528" s="143" t="str">
        <f>IF(SP_NORTE!O550="","*",SP_NORTE!O550)</f>
        <v>*</v>
      </c>
      <c r="R528" s="145" t="str">
        <f>IF(SP_NORTE!P550="","*",CONCATENATE(SP_NORTE!P550," ",SP_NORTE!Q550))</f>
        <v>*</v>
      </c>
      <c r="S528" s="145" t="str">
        <f>IF(SP_NORTE!U550="","*",SP_NORTE!U550)</f>
        <v>*</v>
      </c>
      <c r="T528" s="145" t="str">
        <f>IF(SP_NORTE!V550="","*",SP_NORTE!V550)</f>
        <v>*</v>
      </c>
      <c r="U528" s="136" t="str">
        <f ca="1">_xlfn.XLOOKUP(G528&amp;$U$2,BS_CONTROLE[CHAVE],BS_CONTROLE[Quantidade_11],"-")</f>
        <v>-</v>
      </c>
      <c r="V528" s="136" t="str">
        <f ca="1">_xlfn.XLOOKUP(G528&amp;$V$2,BS_CONTROLE[CHAVE],BS_CONTROLE[Quantidade_11],"-")</f>
        <v>-</v>
      </c>
      <c r="W528" s="136" t="str">
        <f ca="1">_xlfn.XLOOKUP(G528&amp;$W$2,BS_CONTROLE[CHAVE],BS_CONTROLE[Quantidade_11],"-")</f>
        <v>-</v>
      </c>
    </row>
    <row r="529" spans="1:23" hidden="1">
      <c r="A529" s="146" t="str">
        <f>IF(SP_NORTE!X551="","*",SP_NORTE!X551)</f>
        <v>*</v>
      </c>
      <c r="B529" s="146" t="str">
        <f>IF(SP_NORTE!W551="","*",SP_NORTE!W551)</f>
        <v>*</v>
      </c>
      <c r="C529" s="146" t="str">
        <f>IF(SP_NORTE!Y551="","*",SP_NORTE!Y551)</f>
        <v>*</v>
      </c>
      <c r="D529" s="138" t="str">
        <f>IF(SP_NORTE!R551="","*",SP_NORTE!R551)</f>
        <v>-</v>
      </c>
      <c r="E529" s="138" t="str">
        <f>IF(SP_NORTE!S551="","*",SP_NORTE!S551)</f>
        <v>-</v>
      </c>
      <c r="F529" s="145" t="str">
        <f>IF(SP_NORTE!B551="","*",SP_NORTE!B551)</f>
        <v>*</v>
      </c>
      <c r="G529" s="145" t="str">
        <f>IF(SP_NORTE!D551="","*",SP_NORTE!D551)</f>
        <v>*</v>
      </c>
      <c r="H529" s="145" t="str">
        <f>IF(SP_NORTE!E551="","*",SP_NORTE!E551)</f>
        <v>*</v>
      </c>
      <c r="I529" s="145" t="str">
        <f>IF(SP_NORTE!G551="","*",SP_NORTE!G551)</f>
        <v>*</v>
      </c>
      <c r="J529" s="145" t="str">
        <f>IF(SP_NORTE!H551="","*",SP_NORTE!H551)</f>
        <v>*</v>
      </c>
      <c r="K529" s="138" t="str">
        <f>IF(SP_NORTE!L551="","*",SP_NORTE!L551)</f>
        <v>-</v>
      </c>
      <c r="L529" s="138" t="str">
        <f>IF(SP_NORTE!M551="","*",SP_NORTE!M551)</f>
        <v>-</v>
      </c>
      <c r="M529" s="139" t="str">
        <f>IF(SP_NORTE!I551="","*",SP_NORTE!I551)</f>
        <v>*</v>
      </c>
      <c r="N529" s="144" t="str">
        <f>IF(SP_NORTE!J551="","*",SP_NORTE!J551)</f>
        <v>*</v>
      </c>
      <c r="O529" s="144" t="str">
        <f>IF(SP_NORTE!K551="","*",SP_NORTE!K551)</f>
        <v>*</v>
      </c>
      <c r="P529" s="143" t="str">
        <f>IF(SP_NORTE!N551="","*",SP_NORTE!N551)</f>
        <v>*</v>
      </c>
      <c r="Q529" s="143" t="str">
        <f>IF(SP_NORTE!O551="","*",SP_NORTE!O551)</f>
        <v>*</v>
      </c>
      <c r="R529" s="145" t="str">
        <f>IF(SP_NORTE!P551="","*",CONCATENATE(SP_NORTE!P551," ",SP_NORTE!Q551))</f>
        <v>*</v>
      </c>
      <c r="S529" s="145" t="str">
        <f>IF(SP_NORTE!U551="","*",SP_NORTE!U551)</f>
        <v>*</v>
      </c>
      <c r="T529" s="145" t="str">
        <f>IF(SP_NORTE!V551="","*",SP_NORTE!V551)</f>
        <v>*</v>
      </c>
      <c r="U529" s="136" t="str">
        <f ca="1">_xlfn.XLOOKUP(G529&amp;$U$2,BS_CONTROLE[CHAVE],BS_CONTROLE[Quantidade_11],"-")</f>
        <v>-</v>
      </c>
      <c r="V529" s="136" t="str">
        <f ca="1">_xlfn.XLOOKUP(G529&amp;$V$2,BS_CONTROLE[CHAVE],BS_CONTROLE[Quantidade_11],"-")</f>
        <v>-</v>
      </c>
      <c r="W529" s="136" t="str">
        <f ca="1">_xlfn.XLOOKUP(G529&amp;$W$2,BS_CONTROLE[CHAVE],BS_CONTROLE[Quantidade_11],"-")</f>
        <v>-</v>
      </c>
    </row>
    <row r="530" spans="1:23" hidden="1">
      <c r="A530" s="146" t="str">
        <f>IF(SP_NORTE!X552="","*",SP_NORTE!X552)</f>
        <v>*</v>
      </c>
      <c r="B530" s="146" t="str">
        <f>IF(SP_NORTE!W552="","*",SP_NORTE!W552)</f>
        <v>*</v>
      </c>
      <c r="C530" s="146" t="str">
        <f>IF(SP_NORTE!Y552="","*",SP_NORTE!Y552)</f>
        <v>*</v>
      </c>
      <c r="D530" s="138" t="str">
        <f>IF(SP_NORTE!R552="","*",SP_NORTE!R552)</f>
        <v>-</v>
      </c>
      <c r="E530" s="138" t="str">
        <f>IF(SP_NORTE!S552="","*",SP_NORTE!S552)</f>
        <v>-</v>
      </c>
      <c r="F530" s="145" t="str">
        <f>IF(SP_NORTE!B552="","*",SP_NORTE!B552)</f>
        <v>*</v>
      </c>
      <c r="G530" s="145" t="str">
        <f>IF(SP_NORTE!D552="","*",SP_NORTE!D552)</f>
        <v>*</v>
      </c>
      <c r="H530" s="145" t="str">
        <f>IF(SP_NORTE!E552="","*",SP_NORTE!E552)</f>
        <v>*</v>
      </c>
      <c r="I530" s="145" t="str">
        <f>IF(SP_NORTE!G552="","*",SP_NORTE!G552)</f>
        <v>*</v>
      </c>
      <c r="J530" s="145" t="str">
        <f>IF(SP_NORTE!H552="","*",SP_NORTE!H552)</f>
        <v>*</v>
      </c>
      <c r="K530" s="138" t="str">
        <f>IF(SP_NORTE!L552="","*",SP_NORTE!L552)</f>
        <v>-</v>
      </c>
      <c r="L530" s="138" t="str">
        <f>IF(SP_NORTE!M552="","*",SP_NORTE!M552)</f>
        <v>-</v>
      </c>
      <c r="M530" s="139" t="str">
        <f>IF(SP_NORTE!I552="","*",SP_NORTE!I552)</f>
        <v>*</v>
      </c>
      <c r="N530" s="144" t="str">
        <f>IF(SP_NORTE!J552="","*",SP_NORTE!J552)</f>
        <v>*</v>
      </c>
      <c r="O530" s="144" t="str">
        <f>IF(SP_NORTE!K552="","*",SP_NORTE!K552)</f>
        <v>*</v>
      </c>
      <c r="P530" s="143" t="str">
        <f>IF(SP_NORTE!N552="","*",SP_NORTE!N552)</f>
        <v>*</v>
      </c>
      <c r="Q530" s="143" t="str">
        <f>IF(SP_NORTE!O552="","*",SP_NORTE!O552)</f>
        <v>*</v>
      </c>
      <c r="R530" s="145" t="str">
        <f>IF(SP_NORTE!P552="","*",CONCATENATE(SP_NORTE!P552," ",SP_NORTE!Q552))</f>
        <v>*</v>
      </c>
      <c r="S530" s="145" t="str">
        <f>IF(SP_NORTE!U552="","*",SP_NORTE!U552)</f>
        <v>*</v>
      </c>
      <c r="T530" s="145" t="str">
        <f>IF(SP_NORTE!V552="","*",SP_NORTE!V552)</f>
        <v>*</v>
      </c>
      <c r="U530" s="136" t="str">
        <f ca="1">_xlfn.XLOOKUP(G530&amp;$U$2,BS_CONTROLE[CHAVE],BS_CONTROLE[Quantidade_11],"-")</f>
        <v>-</v>
      </c>
      <c r="V530" s="136" t="str">
        <f ca="1">_xlfn.XLOOKUP(G530&amp;$V$2,BS_CONTROLE[CHAVE],BS_CONTROLE[Quantidade_11],"-")</f>
        <v>-</v>
      </c>
      <c r="W530" s="136" t="str">
        <f ca="1">_xlfn.XLOOKUP(G530&amp;$W$2,BS_CONTROLE[CHAVE],BS_CONTROLE[Quantidade_11],"-")</f>
        <v>-</v>
      </c>
    </row>
    <row r="531" spans="1:23" hidden="1">
      <c r="A531" s="146" t="str">
        <f>IF(SP_NORTE!X553="","*",SP_NORTE!X553)</f>
        <v>*</v>
      </c>
      <c r="B531" s="146" t="str">
        <f>IF(SP_NORTE!W553="","*",SP_NORTE!W553)</f>
        <v>*</v>
      </c>
      <c r="C531" s="146" t="str">
        <f>IF(SP_NORTE!Y553="","*",SP_NORTE!Y553)</f>
        <v>*</v>
      </c>
      <c r="D531" s="138" t="str">
        <f>IF(SP_NORTE!R553="","*",SP_NORTE!R553)</f>
        <v>-</v>
      </c>
      <c r="E531" s="138" t="str">
        <f>IF(SP_NORTE!S553="","*",SP_NORTE!S553)</f>
        <v>-</v>
      </c>
      <c r="F531" s="145" t="str">
        <f>IF(SP_NORTE!B553="","*",SP_NORTE!B553)</f>
        <v>*</v>
      </c>
      <c r="G531" s="145" t="str">
        <f>IF(SP_NORTE!D553="","*",SP_NORTE!D553)</f>
        <v>*</v>
      </c>
      <c r="H531" s="145" t="str">
        <f>IF(SP_NORTE!E553="","*",SP_NORTE!E553)</f>
        <v>*</v>
      </c>
      <c r="I531" s="145" t="str">
        <f>IF(SP_NORTE!G553="","*",SP_NORTE!G553)</f>
        <v>*</v>
      </c>
      <c r="J531" s="145" t="str">
        <f>IF(SP_NORTE!H553="","*",SP_NORTE!H553)</f>
        <v>*</v>
      </c>
      <c r="K531" s="138" t="str">
        <f>IF(SP_NORTE!L553="","*",SP_NORTE!L553)</f>
        <v>-</v>
      </c>
      <c r="L531" s="138" t="str">
        <f>IF(SP_NORTE!M553="","*",SP_NORTE!M553)</f>
        <v>-</v>
      </c>
      <c r="M531" s="139" t="str">
        <f>IF(SP_NORTE!I553="","*",SP_NORTE!I553)</f>
        <v>*</v>
      </c>
      <c r="N531" s="144" t="str">
        <f>IF(SP_NORTE!J553="","*",SP_NORTE!J553)</f>
        <v>*</v>
      </c>
      <c r="O531" s="144" t="str">
        <f>IF(SP_NORTE!K553="","*",SP_NORTE!K553)</f>
        <v>*</v>
      </c>
      <c r="P531" s="143" t="str">
        <f>IF(SP_NORTE!N553="","*",SP_NORTE!N553)</f>
        <v>*</v>
      </c>
      <c r="Q531" s="143" t="str">
        <f>IF(SP_NORTE!O553="","*",SP_NORTE!O553)</f>
        <v>*</v>
      </c>
      <c r="R531" s="145" t="str">
        <f>IF(SP_NORTE!P553="","*",CONCATENATE(SP_NORTE!P553," ",SP_NORTE!Q553))</f>
        <v>*</v>
      </c>
      <c r="S531" s="145" t="str">
        <f>IF(SP_NORTE!U553="","*",SP_NORTE!U553)</f>
        <v>*</v>
      </c>
      <c r="T531" s="145" t="str">
        <f>IF(SP_NORTE!V553="","*",SP_NORTE!V553)</f>
        <v>*</v>
      </c>
      <c r="U531" s="136" t="str">
        <f ca="1">_xlfn.XLOOKUP(G531&amp;$U$2,BS_CONTROLE[CHAVE],BS_CONTROLE[Quantidade_11],"-")</f>
        <v>-</v>
      </c>
      <c r="V531" s="136" t="str">
        <f ca="1">_xlfn.XLOOKUP(G531&amp;$V$2,BS_CONTROLE[CHAVE],BS_CONTROLE[Quantidade_11],"-")</f>
        <v>-</v>
      </c>
      <c r="W531" s="136" t="str">
        <f ca="1">_xlfn.XLOOKUP(G531&amp;$W$2,BS_CONTROLE[CHAVE],BS_CONTROLE[Quantidade_11],"-")</f>
        <v>-</v>
      </c>
    </row>
    <row r="532" spans="1:23" hidden="1">
      <c r="A532" s="146" t="str">
        <f>IF(SP_NORTE!X554="","*",SP_NORTE!X554)</f>
        <v>*</v>
      </c>
      <c r="B532" s="146" t="str">
        <f>IF(SP_NORTE!W554="","*",SP_NORTE!W554)</f>
        <v>*</v>
      </c>
      <c r="C532" s="146" t="str">
        <f>IF(SP_NORTE!Y554="","*",SP_NORTE!Y554)</f>
        <v>*</v>
      </c>
      <c r="D532" s="138" t="str">
        <f>IF(SP_NORTE!R554="","*",SP_NORTE!R554)</f>
        <v>-</v>
      </c>
      <c r="E532" s="138" t="str">
        <f>IF(SP_NORTE!S554="","*",SP_NORTE!S554)</f>
        <v>-</v>
      </c>
      <c r="F532" s="145" t="str">
        <f>IF(SP_NORTE!B554="","*",SP_NORTE!B554)</f>
        <v>*</v>
      </c>
      <c r="G532" s="145" t="str">
        <f>IF(SP_NORTE!D554="","*",SP_NORTE!D554)</f>
        <v>*</v>
      </c>
      <c r="H532" s="145" t="str">
        <f>IF(SP_NORTE!E554="","*",SP_NORTE!E554)</f>
        <v>*</v>
      </c>
      <c r="I532" s="145" t="str">
        <f>IF(SP_NORTE!G554="","*",SP_NORTE!G554)</f>
        <v>*</v>
      </c>
      <c r="J532" s="145" t="str">
        <f>IF(SP_NORTE!H554="","*",SP_NORTE!H554)</f>
        <v>*</v>
      </c>
      <c r="K532" s="138" t="str">
        <f>IF(SP_NORTE!L554="","*",SP_NORTE!L554)</f>
        <v>-</v>
      </c>
      <c r="L532" s="138" t="str">
        <f>IF(SP_NORTE!M554="","*",SP_NORTE!M554)</f>
        <v>-</v>
      </c>
      <c r="M532" s="139" t="str">
        <f>IF(SP_NORTE!I554="","*",SP_NORTE!I554)</f>
        <v>*</v>
      </c>
      <c r="N532" s="144" t="str">
        <f>IF(SP_NORTE!J554="","*",SP_NORTE!J554)</f>
        <v>*</v>
      </c>
      <c r="O532" s="144" t="str">
        <f>IF(SP_NORTE!K554="","*",SP_NORTE!K554)</f>
        <v>*</v>
      </c>
      <c r="P532" s="143" t="str">
        <f>IF(SP_NORTE!N554="","*",SP_NORTE!N554)</f>
        <v>*</v>
      </c>
      <c r="Q532" s="143" t="str">
        <f>IF(SP_NORTE!O554="","*",SP_NORTE!O554)</f>
        <v>*</v>
      </c>
      <c r="R532" s="145" t="str">
        <f>IF(SP_NORTE!P554="","*",CONCATENATE(SP_NORTE!P554," ",SP_NORTE!Q554))</f>
        <v>*</v>
      </c>
      <c r="S532" s="145" t="str">
        <f>IF(SP_NORTE!U554="","*",SP_NORTE!U554)</f>
        <v>*</v>
      </c>
      <c r="T532" s="145" t="str">
        <f>IF(SP_NORTE!V554="","*",SP_NORTE!V554)</f>
        <v>*</v>
      </c>
      <c r="U532" s="136" t="str">
        <f ca="1">_xlfn.XLOOKUP(G532&amp;$U$2,BS_CONTROLE[CHAVE],BS_CONTROLE[Quantidade_11],"-")</f>
        <v>-</v>
      </c>
      <c r="V532" s="136" t="str">
        <f ca="1">_xlfn.XLOOKUP(G532&amp;$V$2,BS_CONTROLE[CHAVE],BS_CONTROLE[Quantidade_11],"-")</f>
        <v>-</v>
      </c>
      <c r="W532" s="136" t="str">
        <f ca="1">_xlfn.XLOOKUP(G532&amp;$W$2,BS_CONTROLE[CHAVE],BS_CONTROLE[Quantidade_11],"-")</f>
        <v>-</v>
      </c>
    </row>
    <row r="533" spans="1:23" hidden="1">
      <c r="A533" s="146" t="str">
        <f>IF(SP_NORTE!X555="","*",SP_NORTE!X555)</f>
        <v>*</v>
      </c>
      <c r="B533" s="146" t="str">
        <f>IF(SP_NORTE!W555="","*",SP_NORTE!W555)</f>
        <v>*</v>
      </c>
      <c r="C533" s="146" t="str">
        <f>IF(SP_NORTE!Y555="","*",SP_NORTE!Y555)</f>
        <v>*</v>
      </c>
      <c r="D533" s="138" t="str">
        <f>IF(SP_NORTE!R555="","*",SP_NORTE!R555)</f>
        <v>-</v>
      </c>
      <c r="E533" s="138" t="str">
        <f>IF(SP_NORTE!S555="","*",SP_NORTE!S555)</f>
        <v>-</v>
      </c>
      <c r="F533" s="145" t="str">
        <f>IF(SP_NORTE!B555="","*",SP_NORTE!B555)</f>
        <v>*</v>
      </c>
      <c r="G533" s="145" t="str">
        <f>IF(SP_NORTE!D555="","*",SP_NORTE!D555)</f>
        <v>*</v>
      </c>
      <c r="H533" s="145" t="str">
        <f>IF(SP_NORTE!E555="","*",SP_NORTE!E555)</f>
        <v>*</v>
      </c>
      <c r="I533" s="145" t="str">
        <f>IF(SP_NORTE!G555="","*",SP_NORTE!G555)</f>
        <v>*</v>
      </c>
      <c r="J533" s="145" t="str">
        <f>IF(SP_NORTE!H555="","*",SP_NORTE!H555)</f>
        <v>*</v>
      </c>
      <c r="K533" s="138" t="str">
        <f>IF(SP_NORTE!L555="","*",SP_NORTE!L555)</f>
        <v>-</v>
      </c>
      <c r="L533" s="138" t="str">
        <f>IF(SP_NORTE!M555="","*",SP_NORTE!M555)</f>
        <v>-</v>
      </c>
      <c r="M533" s="139" t="str">
        <f>IF(SP_NORTE!I555="","*",SP_NORTE!I555)</f>
        <v>*</v>
      </c>
      <c r="N533" s="144" t="str">
        <f>IF(SP_NORTE!J555="","*",SP_NORTE!J555)</f>
        <v>*</v>
      </c>
      <c r="O533" s="144" t="str">
        <f>IF(SP_NORTE!K555="","*",SP_NORTE!K555)</f>
        <v>*</v>
      </c>
      <c r="P533" s="143" t="str">
        <f>IF(SP_NORTE!N555="","*",SP_NORTE!N555)</f>
        <v>*</v>
      </c>
      <c r="Q533" s="143" t="str">
        <f>IF(SP_NORTE!O555="","*",SP_NORTE!O555)</f>
        <v>*</v>
      </c>
      <c r="R533" s="145" t="str">
        <f>IF(SP_NORTE!P555="","*",CONCATENATE(SP_NORTE!P555," ",SP_NORTE!Q555))</f>
        <v>*</v>
      </c>
      <c r="S533" s="145" t="str">
        <f>IF(SP_NORTE!U555="","*",SP_NORTE!U555)</f>
        <v>*</v>
      </c>
      <c r="T533" s="145" t="str">
        <f>IF(SP_NORTE!V555="","*",SP_NORTE!V555)</f>
        <v>*</v>
      </c>
      <c r="U533" s="136" t="str">
        <f ca="1">_xlfn.XLOOKUP(G533&amp;$U$2,BS_CONTROLE[CHAVE],BS_CONTROLE[Quantidade_11],"-")</f>
        <v>-</v>
      </c>
      <c r="V533" s="136" t="str">
        <f ca="1">_xlfn.XLOOKUP(G533&amp;$V$2,BS_CONTROLE[CHAVE],BS_CONTROLE[Quantidade_11],"-")</f>
        <v>-</v>
      </c>
      <c r="W533" s="136" t="str">
        <f ca="1">_xlfn.XLOOKUP(G533&amp;$W$2,BS_CONTROLE[CHAVE],BS_CONTROLE[Quantidade_11],"-")</f>
        <v>-</v>
      </c>
    </row>
    <row r="534" spans="1:23" hidden="1">
      <c r="A534" s="146" t="str">
        <f>IF(SP_NORTE!X556="","*",SP_NORTE!X556)</f>
        <v>*</v>
      </c>
      <c r="B534" s="146" t="str">
        <f>IF(SP_NORTE!W556="","*",SP_NORTE!W556)</f>
        <v>*</v>
      </c>
      <c r="C534" s="146" t="str">
        <f>IF(SP_NORTE!Y556="","*",SP_NORTE!Y556)</f>
        <v>*</v>
      </c>
      <c r="D534" s="138" t="str">
        <f>IF(SP_NORTE!R556="","*",SP_NORTE!R556)</f>
        <v>-</v>
      </c>
      <c r="E534" s="138" t="str">
        <f>IF(SP_NORTE!S556="","*",SP_NORTE!S556)</f>
        <v>-</v>
      </c>
      <c r="F534" s="145" t="str">
        <f>IF(SP_NORTE!B556="","*",SP_NORTE!B556)</f>
        <v>*</v>
      </c>
      <c r="G534" s="145" t="str">
        <f>IF(SP_NORTE!D556="","*",SP_NORTE!D556)</f>
        <v>*</v>
      </c>
      <c r="H534" s="145" t="str">
        <f>IF(SP_NORTE!E556="","*",SP_NORTE!E556)</f>
        <v>*</v>
      </c>
      <c r="I534" s="145" t="str">
        <f>IF(SP_NORTE!G556="","*",SP_NORTE!G556)</f>
        <v>*</v>
      </c>
      <c r="J534" s="145" t="str">
        <f>IF(SP_NORTE!H556="","*",SP_NORTE!H556)</f>
        <v>*</v>
      </c>
      <c r="K534" s="138" t="str">
        <f>IF(SP_NORTE!L556="","*",SP_NORTE!L556)</f>
        <v>-</v>
      </c>
      <c r="L534" s="138" t="str">
        <f>IF(SP_NORTE!M556="","*",SP_NORTE!M556)</f>
        <v>-</v>
      </c>
      <c r="M534" s="139" t="str">
        <f>IF(SP_NORTE!I556="","*",SP_NORTE!I556)</f>
        <v>*</v>
      </c>
      <c r="N534" s="144" t="str">
        <f>IF(SP_NORTE!J556="","*",SP_NORTE!J556)</f>
        <v>*</v>
      </c>
      <c r="O534" s="144" t="str">
        <f>IF(SP_NORTE!K556="","*",SP_NORTE!K556)</f>
        <v>*</v>
      </c>
      <c r="P534" s="143" t="str">
        <f>IF(SP_NORTE!N556="","*",SP_NORTE!N556)</f>
        <v>*</v>
      </c>
      <c r="Q534" s="143" t="str">
        <f>IF(SP_NORTE!O556="","*",SP_NORTE!O556)</f>
        <v>*</v>
      </c>
      <c r="R534" s="145" t="str">
        <f>IF(SP_NORTE!P556="","*",CONCATENATE(SP_NORTE!P556," ",SP_NORTE!Q556))</f>
        <v>*</v>
      </c>
      <c r="S534" s="145" t="str">
        <f>IF(SP_NORTE!U556="","*",SP_NORTE!U556)</f>
        <v>*</v>
      </c>
      <c r="T534" s="145" t="str">
        <f>IF(SP_NORTE!V556="","*",SP_NORTE!V556)</f>
        <v>*</v>
      </c>
      <c r="U534" s="136" t="str">
        <f ca="1">_xlfn.XLOOKUP(G534&amp;$U$2,BS_CONTROLE[CHAVE],BS_CONTROLE[Quantidade_11],"-")</f>
        <v>-</v>
      </c>
      <c r="V534" s="136" t="str">
        <f ca="1">_xlfn.XLOOKUP(G534&amp;$V$2,BS_CONTROLE[CHAVE],BS_CONTROLE[Quantidade_11],"-")</f>
        <v>-</v>
      </c>
      <c r="W534" s="136" t="str">
        <f ca="1">_xlfn.XLOOKUP(G534&amp;$W$2,BS_CONTROLE[CHAVE],BS_CONTROLE[Quantidade_11],"-")</f>
        <v>-</v>
      </c>
    </row>
    <row r="535" spans="1:23" hidden="1">
      <c r="A535" s="146" t="str">
        <f>IF(SP_NORTE!X557="","*",SP_NORTE!X557)</f>
        <v>*</v>
      </c>
      <c r="B535" s="146" t="str">
        <f>IF(SP_NORTE!W557="","*",SP_NORTE!W557)</f>
        <v>*</v>
      </c>
      <c r="C535" s="146" t="str">
        <f>IF(SP_NORTE!Y557="","*",SP_NORTE!Y557)</f>
        <v>*</v>
      </c>
      <c r="D535" s="138" t="str">
        <f>IF(SP_NORTE!R557="","*",SP_NORTE!R557)</f>
        <v>-</v>
      </c>
      <c r="E535" s="138" t="str">
        <f>IF(SP_NORTE!S557="","*",SP_NORTE!S557)</f>
        <v>-</v>
      </c>
      <c r="F535" s="145" t="str">
        <f>IF(SP_NORTE!B557="","*",SP_NORTE!B557)</f>
        <v>*</v>
      </c>
      <c r="G535" s="145" t="str">
        <f>IF(SP_NORTE!D557="","*",SP_NORTE!D557)</f>
        <v>*</v>
      </c>
      <c r="H535" s="145" t="str">
        <f>IF(SP_NORTE!E557="","*",SP_NORTE!E557)</f>
        <v>*</v>
      </c>
      <c r="I535" s="145" t="str">
        <f>IF(SP_NORTE!G557="","*",SP_NORTE!G557)</f>
        <v>*</v>
      </c>
      <c r="J535" s="145" t="str">
        <f>IF(SP_NORTE!H557="","*",SP_NORTE!H557)</f>
        <v>*</v>
      </c>
      <c r="K535" s="138" t="str">
        <f>IF(SP_NORTE!L557="","*",SP_NORTE!L557)</f>
        <v>-</v>
      </c>
      <c r="L535" s="138" t="str">
        <f>IF(SP_NORTE!M557="","*",SP_NORTE!M557)</f>
        <v>-</v>
      </c>
      <c r="M535" s="139" t="str">
        <f>IF(SP_NORTE!I557="","*",SP_NORTE!I557)</f>
        <v>*</v>
      </c>
      <c r="N535" s="144" t="str">
        <f>IF(SP_NORTE!J557="","*",SP_NORTE!J557)</f>
        <v>*</v>
      </c>
      <c r="O535" s="144" t="str">
        <f>IF(SP_NORTE!K557="","*",SP_NORTE!K557)</f>
        <v>*</v>
      </c>
      <c r="P535" s="143" t="str">
        <f>IF(SP_NORTE!N557="","*",SP_NORTE!N557)</f>
        <v>*</v>
      </c>
      <c r="Q535" s="143" t="str">
        <f>IF(SP_NORTE!O557="","*",SP_NORTE!O557)</f>
        <v>*</v>
      </c>
      <c r="R535" s="145" t="str">
        <f>IF(SP_NORTE!P557="","*",CONCATENATE(SP_NORTE!P557," ",SP_NORTE!Q557))</f>
        <v>*</v>
      </c>
      <c r="S535" s="145" t="str">
        <f>IF(SP_NORTE!U557="","*",SP_NORTE!U557)</f>
        <v>*</v>
      </c>
      <c r="T535" s="145" t="str">
        <f>IF(SP_NORTE!V557="","*",SP_NORTE!V557)</f>
        <v>*</v>
      </c>
      <c r="U535" s="136" t="str">
        <f ca="1">_xlfn.XLOOKUP(G535&amp;$U$2,BS_CONTROLE[CHAVE],BS_CONTROLE[Quantidade_11],"-")</f>
        <v>-</v>
      </c>
      <c r="V535" s="136" t="str">
        <f ca="1">_xlfn.XLOOKUP(G535&amp;$V$2,BS_CONTROLE[CHAVE],BS_CONTROLE[Quantidade_11],"-")</f>
        <v>-</v>
      </c>
      <c r="W535" s="136" t="str">
        <f ca="1">_xlfn.XLOOKUP(G535&amp;$W$2,BS_CONTROLE[CHAVE],BS_CONTROLE[Quantidade_11],"-")</f>
        <v>-</v>
      </c>
    </row>
    <row r="536" spans="1:23" hidden="1">
      <c r="A536" s="146" t="str">
        <f>IF(SP_NORTE!X558="","*",SP_NORTE!X558)</f>
        <v>*</v>
      </c>
      <c r="B536" s="146" t="str">
        <f>IF(SP_NORTE!W558="","*",SP_NORTE!W558)</f>
        <v>*</v>
      </c>
      <c r="C536" s="146" t="str">
        <f>IF(SP_NORTE!Y558="","*",SP_NORTE!Y558)</f>
        <v>*</v>
      </c>
      <c r="D536" s="138" t="str">
        <f>IF(SP_NORTE!R558="","*",SP_NORTE!R558)</f>
        <v>-</v>
      </c>
      <c r="E536" s="138" t="str">
        <f>IF(SP_NORTE!S558="","*",SP_NORTE!S558)</f>
        <v>-</v>
      </c>
      <c r="F536" s="145" t="str">
        <f>IF(SP_NORTE!B558="","*",SP_NORTE!B558)</f>
        <v>*</v>
      </c>
      <c r="G536" s="145" t="str">
        <f>IF(SP_NORTE!D558="","*",SP_NORTE!D558)</f>
        <v>*</v>
      </c>
      <c r="H536" s="145" t="str">
        <f>IF(SP_NORTE!E558="","*",SP_NORTE!E558)</f>
        <v>*</v>
      </c>
      <c r="I536" s="145" t="str">
        <f>IF(SP_NORTE!G558="","*",SP_NORTE!G558)</f>
        <v>*</v>
      </c>
      <c r="J536" s="145" t="str">
        <f>IF(SP_NORTE!H558="","*",SP_NORTE!H558)</f>
        <v>*</v>
      </c>
      <c r="K536" s="138" t="str">
        <f>IF(SP_NORTE!L558="","*",SP_NORTE!L558)</f>
        <v>-</v>
      </c>
      <c r="L536" s="138" t="str">
        <f>IF(SP_NORTE!M558="","*",SP_NORTE!M558)</f>
        <v>-</v>
      </c>
      <c r="M536" s="139" t="str">
        <f>IF(SP_NORTE!I558="","*",SP_NORTE!I558)</f>
        <v>*</v>
      </c>
      <c r="N536" s="144" t="str">
        <f>IF(SP_NORTE!J558="","*",SP_NORTE!J558)</f>
        <v>*</v>
      </c>
      <c r="O536" s="144" t="str">
        <f>IF(SP_NORTE!K558="","*",SP_NORTE!K558)</f>
        <v>*</v>
      </c>
      <c r="P536" s="143" t="str">
        <f>IF(SP_NORTE!N558="","*",SP_NORTE!N558)</f>
        <v>*</v>
      </c>
      <c r="Q536" s="143" t="str">
        <f>IF(SP_NORTE!O558="","*",SP_NORTE!O558)</f>
        <v>*</v>
      </c>
      <c r="R536" s="145" t="str">
        <f>IF(SP_NORTE!P558="","*",CONCATENATE(SP_NORTE!P558," ",SP_NORTE!Q558))</f>
        <v>*</v>
      </c>
      <c r="S536" s="145" t="str">
        <f>IF(SP_NORTE!U558="","*",SP_NORTE!U558)</f>
        <v>*</v>
      </c>
      <c r="T536" s="145" t="str">
        <f>IF(SP_NORTE!V558="","*",SP_NORTE!V558)</f>
        <v>*</v>
      </c>
      <c r="U536" s="136" t="str">
        <f ca="1">_xlfn.XLOOKUP(G536&amp;$U$2,BS_CONTROLE[CHAVE],BS_CONTROLE[Quantidade_11],"-")</f>
        <v>-</v>
      </c>
      <c r="V536" s="136" t="str">
        <f ca="1">_xlfn.XLOOKUP(G536&amp;$V$2,BS_CONTROLE[CHAVE],BS_CONTROLE[Quantidade_11],"-")</f>
        <v>-</v>
      </c>
      <c r="W536" s="136" t="str">
        <f ca="1">_xlfn.XLOOKUP(G536&amp;$W$2,BS_CONTROLE[CHAVE],BS_CONTROLE[Quantidade_11],"-")</f>
        <v>-</v>
      </c>
    </row>
    <row r="537" spans="1:23" hidden="1">
      <c r="A537" s="146" t="str">
        <f>IF(SP_NORTE!X559="","*",SP_NORTE!X559)</f>
        <v>*</v>
      </c>
      <c r="B537" s="146" t="str">
        <f>IF(SP_NORTE!W559="","*",SP_NORTE!W559)</f>
        <v>*</v>
      </c>
      <c r="C537" s="146" t="str">
        <f>IF(SP_NORTE!Y559="","*",SP_NORTE!Y559)</f>
        <v>*</v>
      </c>
      <c r="D537" s="138" t="str">
        <f>IF(SP_NORTE!R559="","*",SP_NORTE!R559)</f>
        <v>-</v>
      </c>
      <c r="E537" s="138" t="str">
        <f>IF(SP_NORTE!S559="","*",SP_NORTE!S559)</f>
        <v>-</v>
      </c>
      <c r="F537" s="145" t="str">
        <f>IF(SP_NORTE!B559="","*",SP_NORTE!B559)</f>
        <v>*</v>
      </c>
      <c r="G537" s="145" t="str">
        <f>IF(SP_NORTE!D559="","*",SP_NORTE!D559)</f>
        <v>*</v>
      </c>
      <c r="H537" s="145" t="str">
        <f>IF(SP_NORTE!E559="","*",SP_NORTE!E559)</f>
        <v>*</v>
      </c>
      <c r="I537" s="145" t="str">
        <f>IF(SP_NORTE!G559="","*",SP_NORTE!G559)</f>
        <v>*</v>
      </c>
      <c r="J537" s="145" t="str">
        <f>IF(SP_NORTE!H559="","*",SP_NORTE!H559)</f>
        <v>*</v>
      </c>
      <c r="K537" s="138" t="str">
        <f>IF(SP_NORTE!L559="","*",SP_NORTE!L559)</f>
        <v>-</v>
      </c>
      <c r="L537" s="138" t="str">
        <f>IF(SP_NORTE!M559="","*",SP_NORTE!M559)</f>
        <v>-</v>
      </c>
      <c r="M537" s="139" t="str">
        <f>IF(SP_NORTE!I559="","*",SP_NORTE!I559)</f>
        <v>*</v>
      </c>
      <c r="N537" s="144" t="str">
        <f>IF(SP_NORTE!J559="","*",SP_NORTE!J559)</f>
        <v>*</v>
      </c>
      <c r="O537" s="144" t="str">
        <f>IF(SP_NORTE!K559="","*",SP_NORTE!K559)</f>
        <v>*</v>
      </c>
      <c r="P537" s="143" t="str">
        <f>IF(SP_NORTE!N559="","*",SP_NORTE!N559)</f>
        <v>*</v>
      </c>
      <c r="Q537" s="143" t="str">
        <f>IF(SP_NORTE!O559="","*",SP_NORTE!O559)</f>
        <v>*</v>
      </c>
      <c r="R537" s="145" t="str">
        <f>IF(SP_NORTE!P559="","*",CONCATENATE(SP_NORTE!P559," ",SP_NORTE!Q559))</f>
        <v>*</v>
      </c>
      <c r="S537" s="145" t="str">
        <f>IF(SP_NORTE!U559="","*",SP_NORTE!U559)</f>
        <v>*</v>
      </c>
      <c r="T537" s="145" t="str">
        <f>IF(SP_NORTE!V559="","*",SP_NORTE!V559)</f>
        <v>*</v>
      </c>
      <c r="U537" s="136" t="str">
        <f ca="1">_xlfn.XLOOKUP(G537&amp;$U$2,BS_CONTROLE[CHAVE],BS_CONTROLE[Quantidade_11],"-")</f>
        <v>-</v>
      </c>
      <c r="V537" s="136" t="str">
        <f ca="1">_xlfn.XLOOKUP(G537&amp;$V$2,BS_CONTROLE[CHAVE],BS_CONTROLE[Quantidade_11],"-")</f>
        <v>-</v>
      </c>
      <c r="W537" s="136" t="str">
        <f ca="1">_xlfn.XLOOKUP(G537&amp;$W$2,BS_CONTROLE[CHAVE],BS_CONTROLE[Quantidade_11],"-")</f>
        <v>-</v>
      </c>
    </row>
    <row r="538" spans="1:23" hidden="1">
      <c r="A538" s="146" t="str">
        <f>IF(SP_NORTE!X560="","*",SP_NORTE!X560)</f>
        <v>*</v>
      </c>
      <c r="B538" s="146" t="str">
        <f>IF(SP_NORTE!W560="","*",SP_NORTE!W560)</f>
        <v>*</v>
      </c>
      <c r="C538" s="146" t="str">
        <f>IF(SP_NORTE!Y560="","*",SP_NORTE!Y560)</f>
        <v>*</v>
      </c>
      <c r="D538" s="138" t="str">
        <f>IF(SP_NORTE!R560="","*",SP_NORTE!R560)</f>
        <v>-</v>
      </c>
      <c r="E538" s="138" t="str">
        <f>IF(SP_NORTE!S560="","*",SP_NORTE!S560)</f>
        <v>-</v>
      </c>
      <c r="F538" s="145" t="str">
        <f>IF(SP_NORTE!B560="","*",SP_NORTE!B560)</f>
        <v>*</v>
      </c>
      <c r="G538" s="145" t="str">
        <f>IF(SP_NORTE!D560="","*",SP_NORTE!D560)</f>
        <v>*</v>
      </c>
      <c r="H538" s="145" t="str">
        <f>IF(SP_NORTE!E560="","*",SP_NORTE!E560)</f>
        <v>*</v>
      </c>
      <c r="I538" s="145" t="str">
        <f>IF(SP_NORTE!G560="","*",SP_NORTE!G560)</f>
        <v>*</v>
      </c>
      <c r="J538" s="145" t="str">
        <f>IF(SP_NORTE!H560="","*",SP_NORTE!H560)</f>
        <v>*</v>
      </c>
      <c r="K538" s="138" t="str">
        <f>IF(SP_NORTE!L560="","*",SP_NORTE!L560)</f>
        <v>-</v>
      </c>
      <c r="L538" s="138" t="str">
        <f>IF(SP_NORTE!M560="","*",SP_NORTE!M560)</f>
        <v>-</v>
      </c>
      <c r="M538" s="139" t="str">
        <f>IF(SP_NORTE!I560="","*",SP_NORTE!I560)</f>
        <v>*</v>
      </c>
      <c r="N538" s="144" t="str">
        <f>IF(SP_NORTE!J560="","*",SP_NORTE!J560)</f>
        <v>*</v>
      </c>
      <c r="O538" s="144" t="str">
        <f>IF(SP_NORTE!K560="","*",SP_NORTE!K560)</f>
        <v>*</v>
      </c>
      <c r="P538" s="143" t="str">
        <f>IF(SP_NORTE!N560="","*",SP_NORTE!N560)</f>
        <v>*</v>
      </c>
      <c r="Q538" s="143" t="str">
        <f>IF(SP_NORTE!O560="","*",SP_NORTE!O560)</f>
        <v>*</v>
      </c>
      <c r="R538" s="145" t="str">
        <f>IF(SP_NORTE!P560="","*",CONCATENATE(SP_NORTE!P560," ",SP_NORTE!Q560))</f>
        <v>*</v>
      </c>
      <c r="S538" s="145" t="str">
        <f>IF(SP_NORTE!U560="","*",SP_NORTE!U560)</f>
        <v>*</v>
      </c>
      <c r="T538" s="145" t="str">
        <f>IF(SP_NORTE!V560="","*",SP_NORTE!V560)</f>
        <v>*</v>
      </c>
      <c r="U538" s="136" t="str">
        <f ca="1">_xlfn.XLOOKUP(G538&amp;$U$2,BS_CONTROLE[CHAVE],BS_CONTROLE[Quantidade_11],"-")</f>
        <v>-</v>
      </c>
      <c r="V538" s="136" t="str">
        <f ca="1">_xlfn.XLOOKUP(G538&amp;$V$2,BS_CONTROLE[CHAVE],BS_CONTROLE[Quantidade_11],"-")</f>
        <v>-</v>
      </c>
      <c r="W538" s="136" t="str">
        <f ca="1">_xlfn.XLOOKUP(G538&amp;$W$2,BS_CONTROLE[CHAVE],BS_CONTROLE[Quantidade_11],"-")</f>
        <v>-</v>
      </c>
    </row>
    <row r="539" spans="1:23" hidden="1">
      <c r="A539" s="146" t="str">
        <f>IF(SP_NORTE!X561="","*",SP_NORTE!X561)</f>
        <v>*</v>
      </c>
      <c r="B539" s="146" t="str">
        <f>IF(SP_NORTE!W561="","*",SP_NORTE!W561)</f>
        <v>*</v>
      </c>
      <c r="C539" s="146" t="str">
        <f>IF(SP_NORTE!Y561="","*",SP_NORTE!Y561)</f>
        <v>*</v>
      </c>
      <c r="D539" s="138" t="str">
        <f>IF(SP_NORTE!R561="","*",SP_NORTE!R561)</f>
        <v>-</v>
      </c>
      <c r="E539" s="138" t="str">
        <f>IF(SP_NORTE!S561="","*",SP_NORTE!S561)</f>
        <v>-</v>
      </c>
      <c r="F539" s="145" t="str">
        <f>IF(SP_NORTE!B561="","*",SP_NORTE!B561)</f>
        <v>*</v>
      </c>
      <c r="G539" s="145" t="str">
        <f>IF(SP_NORTE!D561="","*",SP_NORTE!D561)</f>
        <v>*</v>
      </c>
      <c r="H539" s="145" t="str">
        <f>IF(SP_NORTE!E561="","*",SP_NORTE!E561)</f>
        <v>*</v>
      </c>
      <c r="I539" s="145" t="str">
        <f>IF(SP_NORTE!G561="","*",SP_NORTE!G561)</f>
        <v>*</v>
      </c>
      <c r="J539" s="145" t="str">
        <f>IF(SP_NORTE!H561="","*",SP_NORTE!H561)</f>
        <v>*</v>
      </c>
      <c r="K539" s="138" t="str">
        <f>IF(SP_NORTE!L561="","*",SP_NORTE!L561)</f>
        <v>-</v>
      </c>
      <c r="L539" s="138" t="str">
        <f>IF(SP_NORTE!M561="","*",SP_NORTE!M561)</f>
        <v>-</v>
      </c>
      <c r="M539" s="139" t="str">
        <f>IF(SP_NORTE!I561="","*",SP_NORTE!I561)</f>
        <v>*</v>
      </c>
      <c r="N539" s="144" t="str">
        <f>IF(SP_NORTE!J561="","*",SP_NORTE!J561)</f>
        <v>*</v>
      </c>
      <c r="O539" s="144" t="str">
        <f>IF(SP_NORTE!K561="","*",SP_NORTE!K561)</f>
        <v>*</v>
      </c>
      <c r="P539" s="143" t="str">
        <f>IF(SP_NORTE!N561="","*",SP_NORTE!N561)</f>
        <v>*</v>
      </c>
      <c r="Q539" s="143" t="str">
        <f>IF(SP_NORTE!O561="","*",SP_NORTE!O561)</f>
        <v>*</v>
      </c>
      <c r="R539" s="145" t="str">
        <f>IF(SP_NORTE!P561="","*",CONCATENATE(SP_NORTE!P561," ",SP_NORTE!Q561))</f>
        <v>*</v>
      </c>
      <c r="S539" s="145" t="str">
        <f>IF(SP_NORTE!U561="","*",SP_NORTE!U561)</f>
        <v>*</v>
      </c>
      <c r="T539" s="145" t="str">
        <f>IF(SP_NORTE!V561="","*",SP_NORTE!V561)</f>
        <v>*</v>
      </c>
      <c r="U539" s="136" t="str">
        <f ca="1">_xlfn.XLOOKUP(G539&amp;$U$2,BS_CONTROLE[CHAVE],BS_CONTROLE[Quantidade_11],"-")</f>
        <v>-</v>
      </c>
      <c r="V539" s="136" t="str">
        <f ca="1">_xlfn.XLOOKUP(G539&amp;$V$2,BS_CONTROLE[CHAVE],BS_CONTROLE[Quantidade_11],"-")</f>
        <v>-</v>
      </c>
      <c r="W539" s="136" t="str">
        <f ca="1">_xlfn.XLOOKUP(G539&amp;$W$2,BS_CONTROLE[CHAVE],BS_CONTROLE[Quantidade_11],"-")</f>
        <v>-</v>
      </c>
    </row>
    <row r="540" spans="1:23" hidden="1">
      <c r="A540" s="146" t="str">
        <f>IF(SP_NORTE!X562="","*",SP_NORTE!X562)</f>
        <v>*</v>
      </c>
      <c r="B540" s="146" t="str">
        <f>IF(SP_NORTE!W562="","*",SP_NORTE!W562)</f>
        <v>*</v>
      </c>
      <c r="C540" s="146" t="str">
        <f>IF(SP_NORTE!Y562="","*",SP_NORTE!Y562)</f>
        <v>*</v>
      </c>
      <c r="D540" s="138" t="str">
        <f>IF(SP_NORTE!R562="","*",SP_NORTE!R562)</f>
        <v>-</v>
      </c>
      <c r="E540" s="138" t="str">
        <f>IF(SP_NORTE!S562="","*",SP_NORTE!S562)</f>
        <v>-</v>
      </c>
      <c r="F540" s="145" t="str">
        <f>IF(SP_NORTE!B562="","*",SP_NORTE!B562)</f>
        <v>*</v>
      </c>
      <c r="G540" s="145" t="str">
        <f>IF(SP_NORTE!D562="","*",SP_NORTE!D562)</f>
        <v>*</v>
      </c>
      <c r="H540" s="145" t="str">
        <f>IF(SP_NORTE!E562="","*",SP_NORTE!E562)</f>
        <v>*</v>
      </c>
      <c r="I540" s="145" t="str">
        <f>IF(SP_NORTE!G562="","*",SP_NORTE!G562)</f>
        <v>*</v>
      </c>
      <c r="J540" s="145" t="str">
        <f>IF(SP_NORTE!H562="","*",SP_NORTE!H562)</f>
        <v>*</v>
      </c>
      <c r="K540" s="138" t="str">
        <f>IF(SP_NORTE!L562="","*",SP_NORTE!L562)</f>
        <v>-</v>
      </c>
      <c r="L540" s="138" t="str">
        <f>IF(SP_NORTE!M562="","*",SP_NORTE!M562)</f>
        <v>-</v>
      </c>
      <c r="M540" s="139" t="str">
        <f>IF(SP_NORTE!I562="","*",SP_NORTE!I562)</f>
        <v>*</v>
      </c>
      <c r="N540" s="144" t="str">
        <f>IF(SP_NORTE!J562="","*",SP_NORTE!J562)</f>
        <v>*</v>
      </c>
      <c r="O540" s="144" t="str">
        <f>IF(SP_NORTE!K562="","*",SP_NORTE!K562)</f>
        <v>*</v>
      </c>
      <c r="P540" s="143" t="str">
        <f>IF(SP_NORTE!N562="","*",SP_NORTE!N562)</f>
        <v>*</v>
      </c>
      <c r="Q540" s="143" t="str">
        <f>IF(SP_NORTE!O562="","*",SP_NORTE!O562)</f>
        <v>*</v>
      </c>
      <c r="R540" s="145" t="str">
        <f>IF(SP_NORTE!P562="","*",CONCATENATE(SP_NORTE!P562," ",SP_NORTE!Q562))</f>
        <v>*</v>
      </c>
      <c r="S540" s="145" t="str">
        <f>IF(SP_NORTE!U562="","*",SP_NORTE!U562)</f>
        <v>*</v>
      </c>
      <c r="T540" s="145" t="str">
        <f>IF(SP_NORTE!V562="","*",SP_NORTE!V562)</f>
        <v>*</v>
      </c>
      <c r="U540" s="136" t="str">
        <f ca="1">_xlfn.XLOOKUP(G540&amp;$U$2,BS_CONTROLE[CHAVE],BS_CONTROLE[Quantidade_11],"-")</f>
        <v>-</v>
      </c>
      <c r="V540" s="136" t="str">
        <f ca="1">_xlfn.XLOOKUP(G540&amp;$V$2,BS_CONTROLE[CHAVE],BS_CONTROLE[Quantidade_11],"-")</f>
        <v>-</v>
      </c>
      <c r="W540" s="136" t="str">
        <f ca="1">_xlfn.XLOOKUP(G540&amp;$W$2,BS_CONTROLE[CHAVE],BS_CONTROLE[Quantidade_11],"-")</f>
        <v>-</v>
      </c>
    </row>
    <row r="541" spans="1:23" hidden="1">
      <c r="A541" s="146" t="str">
        <f>IF(SP_NORTE!X563="","*",SP_NORTE!X563)</f>
        <v>*</v>
      </c>
      <c r="B541" s="146" t="str">
        <f>IF(SP_NORTE!W563="","*",SP_NORTE!W563)</f>
        <v>*</v>
      </c>
      <c r="C541" s="146" t="str">
        <f>IF(SP_NORTE!Y563="","*",SP_NORTE!Y563)</f>
        <v>*</v>
      </c>
      <c r="D541" s="138" t="str">
        <f>IF(SP_NORTE!R563="","*",SP_NORTE!R563)</f>
        <v>-</v>
      </c>
      <c r="E541" s="138" t="str">
        <f>IF(SP_NORTE!S563="","*",SP_NORTE!S563)</f>
        <v>-</v>
      </c>
      <c r="F541" s="145" t="str">
        <f>IF(SP_NORTE!B563="","*",SP_NORTE!B563)</f>
        <v>*</v>
      </c>
      <c r="G541" s="145" t="str">
        <f>IF(SP_NORTE!D563="","*",SP_NORTE!D563)</f>
        <v>*</v>
      </c>
      <c r="H541" s="145" t="str">
        <f>IF(SP_NORTE!E563="","*",SP_NORTE!E563)</f>
        <v>*</v>
      </c>
      <c r="I541" s="145" t="str">
        <f>IF(SP_NORTE!G563="","*",SP_NORTE!G563)</f>
        <v>*</v>
      </c>
      <c r="J541" s="145" t="str">
        <f>IF(SP_NORTE!H563="","*",SP_NORTE!H563)</f>
        <v>*</v>
      </c>
      <c r="K541" s="138" t="str">
        <f>IF(SP_NORTE!L563="","*",SP_NORTE!L563)</f>
        <v>-</v>
      </c>
      <c r="L541" s="138" t="str">
        <f>IF(SP_NORTE!M563="","*",SP_NORTE!M563)</f>
        <v>-</v>
      </c>
      <c r="M541" s="139" t="str">
        <f>IF(SP_NORTE!I563="","*",SP_NORTE!I563)</f>
        <v>*</v>
      </c>
      <c r="N541" s="144" t="str">
        <f>IF(SP_NORTE!J563="","*",SP_NORTE!J563)</f>
        <v>*</v>
      </c>
      <c r="O541" s="144" t="str">
        <f>IF(SP_NORTE!K563="","*",SP_NORTE!K563)</f>
        <v>*</v>
      </c>
      <c r="P541" s="143" t="str">
        <f>IF(SP_NORTE!N563="","*",SP_NORTE!N563)</f>
        <v>*</v>
      </c>
      <c r="Q541" s="143" t="str">
        <f>IF(SP_NORTE!O563="","*",SP_NORTE!O563)</f>
        <v>*</v>
      </c>
      <c r="R541" s="145" t="str">
        <f>IF(SP_NORTE!P563="","*",CONCATENATE(SP_NORTE!P563," ",SP_NORTE!Q563))</f>
        <v>*</v>
      </c>
      <c r="S541" s="145" t="str">
        <f>IF(SP_NORTE!U563="","*",SP_NORTE!U563)</f>
        <v>*</v>
      </c>
      <c r="T541" s="145" t="str">
        <f>IF(SP_NORTE!V563="","*",SP_NORTE!V563)</f>
        <v>*</v>
      </c>
      <c r="U541" s="136" t="str">
        <f ca="1">_xlfn.XLOOKUP(G541&amp;$U$2,BS_CONTROLE[CHAVE],BS_CONTROLE[Quantidade_11],"-")</f>
        <v>-</v>
      </c>
      <c r="V541" s="136" t="str">
        <f ca="1">_xlfn.XLOOKUP(G541&amp;$V$2,BS_CONTROLE[CHAVE],BS_CONTROLE[Quantidade_11],"-")</f>
        <v>-</v>
      </c>
      <c r="W541" s="136" t="str">
        <f ca="1">_xlfn.XLOOKUP(G541&amp;$W$2,BS_CONTROLE[CHAVE],BS_CONTROLE[Quantidade_11],"-")</f>
        <v>-</v>
      </c>
    </row>
    <row r="542" spans="1:23" hidden="1">
      <c r="A542" s="146" t="str">
        <f>IF(SP_NORTE!X564="","*",SP_NORTE!X564)</f>
        <v>*</v>
      </c>
      <c r="B542" s="146" t="str">
        <f>IF(SP_NORTE!W564="","*",SP_NORTE!W564)</f>
        <v>*</v>
      </c>
      <c r="C542" s="146" t="str">
        <f>IF(SP_NORTE!Y564="","*",SP_NORTE!Y564)</f>
        <v>*</v>
      </c>
      <c r="D542" s="138" t="str">
        <f>IF(SP_NORTE!R564="","*",SP_NORTE!R564)</f>
        <v>-</v>
      </c>
      <c r="E542" s="138" t="str">
        <f>IF(SP_NORTE!S564="","*",SP_NORTE!S564)</f>
        <v>-</v>
      </c>
      <c r="F542" s="145" t="str">
        <f>IF(SP_NORTE!B564="","*",SP_NORTE!B564)</f>
        <v>*</v>
      </c>
      <c r="G542" s="145" t="str">
        <f>IF(SP_NORTE!D564="","*",SP_NORTE!D564)</f>
        <v>*</v>
      </c>
      <c r="H542" s="145" t="str">
        <f>IF(SP_NORTE!E564="","*",SP_NORTE!E564)</f>
        <v>*</v>
      </c>
      <c r="I542" s="145" t="str">
        <f>IF(SP_NORTE!G564="","*",SP_NORTE!G564)</f>
        <v>*</v>
      </c>
      <c r="J542" s="145" t="str">
        <f>IF(SP_NORTE!H564="","*",SP_NORTE!H564)</f>
        <v>*</v>
      </c>
      <c r="K542" s="138" t="str">
        <f>IF(SP_NORTE!L564="","*",SP_NORTE!L564)</f>
        <v>-</v>
      </c>
      <c r="L542" s="138" t="str">
        <f>IF(SP_NORTE!M564="","*",SP_NORTE!M564)</f>
        <v>-</v>
      </c>
      <c r="M542" s="139" t="str">
        <f>IF(SP_NORTE!I564="","*",SP_NORTE!I564)</f>
        <v>*</v>
      </c>
      <c r="N542" s="144" t="str">
        <f>IF(SP_NORTE!J564="","*",SP_NORTE!J564)</f>
        <v>*</v>
      </c>
      <c r="O542" s="144" t="str">
        <f>IF(SP_NORTE!K564="","*",SP_NORTE!K564)</f>
        <v>*</v>
      </c>
      <c r="P542" s="143" t="str">
        <f>IF(SP_NORTE!N564="","*",SP_NORTE!N564)</f>
        <v>*</v>
      </c>
      <c r="Q542" s="143" t="str">
        <f>IF(SP_NORTE!O564="","*",SP_NORTE!O564)</f>
        <v>*</v>
      </c>
      <c r="R542" s="145" t="str">
        <f>IF(SP_NORTE!P564="","*",CONCATENATE(SP_NORTE!P564," ",SP_NORTE!Q564))</f>
        <v>*</v>
      </c>
      <c r="S542" s="145" t="str">
        <f>IF(SP_NORTE!U564="","*",SP_NORTE!U564)</f>
        <v>*</v>
      </c>
      <c r="T542" s="145" t="str">
        <f>IF(SP_NORTE!V564="","*",SP_NORTE!V564)</f>
        <v>*</v>
      </c>
      <c r="U542" s="136" t="str">
        <f ca="1">_xlfn.XLOOKUP(G542&amp;$U$2,BS_CONTROLE[CHAVE],BS_CONTROLE[Quantidade_11],"-")</f>
        <v>-</v>
      </c>
      <c r="V542" s="136" t="str">
        <f ca="1">_xlfn.XLOOKUP(G542&amp;$V$2,BS_CONTROLE[CHAVE],BS_CONTROLE[Quantidade_11],"-")</f>
        <v>-</v>
      </c>
      <c r="W542" s="136" t="str">
        <f ca="1">_xlfn.XLOOKUP(G542&amp;$W$2,BS_CONTROLE[CHAVE],BS_CONTROLE[Quantidade_11],"-")</f>
        <v>-</v>
      </c>
    </row>
    <row r="543" spans="1:23" hidden="1">
      <c r="A543" s="146" t="str">
        <f>IF(SP_NORTE!X565="","*",SP_NORTE!X565)</f>
        <v>*</v>
      </c>
      <c r="B543" s="146" t="str">
        <f>IF(SP_NORTE!W565="","*",SP_NORTE!W565)</f>
        <v>*</v>
      </c>
      <c r="C543" s="146" t="str">
        <f>IF(SP_NORTE!Y565="","*",SP_NORTE!Y565)</f>
        <v>*</v>
      </c>
      <c r="D543" s="138" t="str">
        <f>IF(SP_NORTE!R565="","*",SP_NORTE!R565)</f>
        <v>-</v>
      </c>
      <c r="E543" s="138" t="str">
        <f>IF(SP_NORTE!S565="","*",SP_NORTE!S565)</f>
        <v>-</v>
      </c>
      <c r="F543" s="145" t="str">
        <f>IF(SP_NORTE!B565="","*",SP_NORTE!B565)</f>
        <v>*</v>
      </c>
      <c r="G543" s="145" t="str">
        <f>IF(SP_NORTE!D565="","*",SP_NORTE!D565)</f>
        <v>*</v>
      </c>
      <c r="H543" s="145" t="str">
        <f>IF(SP_NORTE!E565="","*",SP_NORTE!E565)</f>
        <v>*</v>
      </c>
      <c r="I543" s="145" t="str">
        <f>IF(SP_NORTE!G565="","*",SP_NORTE!G565)</f>
        <v>*</v>
      </c>
      <c r="J543" s="145" t="str">
        <f>IF(SP_NORTE!H565="","*",SP_NORTE!H565)</f>
        <v>*</v>
      </c>
      <c r="K543" s="138" t="str">
        <f>IF(SP_NORTE!L565="","*",SP_NORTE!L565)</f>
        <v>-</v>
      </c>
      <c r="L543" s="138" t="str">
        <f>IF(SP_NORTE!M565="","*",SP_NORTE!M565)</f>
        <v>-</v>
      </c>
      <c r="M543" s="139" t="str">
        <f>IF(SP_NORTE!I565="","*",SP_NORTE!I565)</f>
        <v>*</v>
      </c>
      <c r="N543" s="144" t="str">
        <f>IF(SP_NORTE!J565="","*",SP_NORTE!J565)</f>
        <v>*</v>
      </c>
      <c r="O543" s="144" t="str">
        <f>IF(SP_NORTE!K565="","*",SP_NORTE!K565)</f>
        <v>*</v>
      </c>
      <c r="P543" s="143" t="str">
        <f>IF(SP_NORTE!N565="","*",SP_NORTE!N565)</f>
        <v>*</v>
      </c>
      <c r="Q543" s="143" t="str">
        <f>IF(SP_NORTE!O565="","*",SP_NORTE!O565)</f>
        <v>*</v>
      </c>
      <c r="R543" s="145" t="str">
        <f>IF(SP_NORTE!P565="","*",CONCATENATE(SP_NORTE!P565," ",SP_NORTE!Q565))</f>
        <v>*</v>
      </c>
      <c r="S543" s="145" t="str">
        <f>IF(SP_NORTE!U565="","*",SP_NORTE!U565)</f>
        <v>*</v>
      </c>
      <c r="T543" s="145" t="str">
        <f>IF(SP_NORTE!V565="","*",SP_NORTE!V565)</f>
        <v>*</v>
      </c>
      <c r="U543" s="136" t="str">
        <f ca="1">_xlfn.XLOOKUP(G543&amp;$U$2,BS_CONTROLE[CHAVE],BS_CONTROLE[Quantidade_11],"-")</f>
        <v>-</v>
      </c>
      <c r="V543" s="136" t="str">
        <f ca="1">_xlfn.XLOOKUP(G543&amp;$V$2,BS_CONTROLE[CHAVE],BS_CONTROLE[Quantidade_11],"-")</f>
        <v>-</v>
      </c>
      <c r="W543" s="136" t="str">
        <f ca="1">_xlfn.XLOOKUP(G543&amp;$W$2,BS_CONTROLE[CHAVE],BS_CONTROLE[Quantidade_11],"-")</f>
        <v>-</v>
      </c>
    </row>
    <row r="544" spans="1:23" hidden="1">
      <c r="A544" s="146" t="str">
        <f>IF(SP_NORTE!X566="","*",SP_NORTE!X566)</f>
        <v>*</v>
      </c>
      <c r="B544" s="146" t="str">
        <f>IF(SP_NORTE!W566="","*",SP_NORTE!W566)</f>
        <v>*</v>
      </c>
      <c r="C544" s="146" t="str">
        <f>IF(SP_NORTE!Y566="","*",SP_NORTE!Y566)</f>
        <v>*</v>
      </c>
      <c r="D544" s="138" t="str">
        <f>IF(SP_NORTE!R566="","*",SP_NORTE!R566)</f>
        <v>-</v>
      </c>
      <c r="E544" s="138" t="str">
        <f>IF(SP_NORTE!S566="","*",SP_NORTE!S566)</f>
        <v>-</v>
      </c>
      <c r="F544" s="145" t="str">
        <f>IF(SP_NORTE!B566="","*",SP_NORTE!B566)</f>
        <v>*</v>
      </c>
      <c r="G544" s="145" t="str">
        <f>IF(SP_NORTE!D566="","*",SP_NORTE!D566)</f>
        <v>*</v>
      </c>
      <c r="H544" s="145" t="str">
        <f>IF(SP_NORTE!E566="","*",SP_NORTE!E566)</f>
        <v>*</v>
      </c>
      <c r="I544" s="145" t="str">
        <f>IF(SP_NORTE!G566="","*",SP_NORTE!G566)</f>
        <v>*</v>
      </c>
      <c r="J544" s="145" t="str">
        <f>IF(SP_NORTE!H566="","*",SP_NORTE!H566)</f>
        <v>*</v>
      </c>
      <c r="K544" s="138" t="str">
        <f>IF(SP_NORTE!L566="","*",SP_NORTE!L566)</f>
        <v>-</v>
      </c>
      <c r="L544" s="138" t="str">
        <f>IF(SP_NORTE!M566="","*",SP_NORTE!M566)</f>
        <v>-</v>
      </c>
      <c r="M544" s="139" t="str">
        <f>IF(SP_NORTE!I566="","*",SP_NORTE!I566)</f>
        <v>*</v>
      </c>
      <c r="N544" s="144" t="str">
        <f>IF(SP_NORTE!J566="","*",SP_NORTE!J566)</f>
        <v>*</v>
      </c>
      <c r="O544" s="144" t="str">
        <f>IF(SP_NORTE!K566="","*",SP_NORTE!K566)</f>
        <v>*</v>
      </c>
      <c r="P544" s="143" t="str">
        <f>IF(SP_NORTE!N566="","*",SP_NORTE!N566)</f>
        <v>*</v>
      </c>
      <c r="Q544" s="143" t="str">
        <f>IF(SP_NORTE!O566="","*",SP_NORTE!O566)</f>
        <v>*</v>
      </c>
      <c r="R544" s="145" t="str">
        <f>IF(SP_NORTE!P566="","*",CONCATENATE(SP_NORTE!P566," ",SP_NORTE!Q566))</f>
        <v>*</v>
      </c>
      <c r="S544" s="145" t="str">
        <f>IF(SP_NORTE!U566="","*",SP_NORTE!U566)</f>
        <v>*</v>
      </c>
      <c r="T544" s="145" t="str">
        <f>IF(SP_NORTE!V566="","*",SP_NORTE!V566)</f>
        <v>*</v>
      </c>
      <c r="U544" s="136" t="str">
        <f ca="1">_xlfn.XLOOKUP(G544&amp;$U$2,BS_CONTROLE[CHAVE],BS_CONTROLE[Quantidade_11],"-")</f>
        <v>-</v>
      </c>
      <c r="V544" s="136" t="str">
        <f ca="1">_xlfn.XLOOKUP(G544&amp;$V$2,BS_CONTROLE[CHAVE],BS_CONTROLE[Quantidade_11],"-")</f>
        <v>-</v>
      </c>
      <c r="W544" s="136" t="str">
        <f ca="1">_xlfn.XLOOKUP(G544&amp;$W$2,BS_CONTROLE[CHAVE],BS_CONTROLE[Quantidade_11],"-")</f>
        <v>-</v>
      </c>
    </row>
    <row r="545" spans="1:23" hidden="1">
      <c r="A545" s="146" t="str">
        <f>IF(SP_NORTE!X567="","*",SP_NORTE!X567)</f>
        <v>*</v>
      </c>
      <c r="B545" s="146" t="str">
        <f>IF(SP_NORTE!W567="","*",SP_NORTE!W567)</f>
        <v>*</v>
      </c>
      <c r="C545" s="146" t="str">
        <f>IF(SP_NORTE!Y567="","*",SP_NORTE!Y567)</f>
        <v>*</v>
      </c>
      <c r="D545" s="138" t="str">
        <f>IF(SP_NORTE!R567="","*",SP_NORTE!R567)</f>
        <v>-</v>
      </c>
      <c r="E545" s="138" t="str">
        <f>IF(SP_NORTE!S567="","*",SP_NORTE!S567)</f>
        <v>-</v>
      </c>
      <c r="F545" s="145" t="str">
        <f>IF(SP_NORTE!B567="","*",SP_NORTE!B567)</f>
        <v>*</v>
      </c>
      <c r="G545" s="145" t="str">
        <f>IF(SP_NORTE!D567="","*",SP_NORTE!D567)</f>
        <v>*</v>
      </c>
      <c r="H545" s="145" t="str">
        <f>IF(SP_NORTE!E567="","*",SP_NORTE!E567)</f>
        <v>*</v>
      </c>
      <c r="I545" s="145" t="str">
        <f>IF(SP_NORTE!G567="","*",SP_NORTE!G567)</f>
        <v>*</v>
      </c>
      <c r="J545" s="145" t="str">
        <f>IF(SP_NORTE!H567="","*",SP_NORTE!H567)</f>
        <v>*</v>
      </c>
      <c r="K545" s="138" t="str">
        <f>IF(SP_NORTE!L567="","*",SP_NORTE!L567)</f>
        <v>-</v>
      </c>
      <c r="L545" s="138" t="str">
        <f>IF(SP_NORTE!M567="","*",SP_NORTE!M567)</f>
        <v>-</v>
      </c>
      <c r="M545" s="139" t="str">
        <f>IF(SP_NORTE!I567="","*",SP_NORTE!I567)</f>
        <v>*</v>
      </c>
      <c r="N545" s="144" t="str">
        <f>IF(SP_NORTE!J567="","*",SP_NORTE!J567)</f>
        <v>*</v>
      </c>
      <c r="O545" s="144" t="str">
        <f>IF(SP_NORTE!K567="","*",SP_NORTE!K567)</f>
        <v>*</v>
      </c>
      <c r="P545" s="143" t="str">
        <f>IF(SP_NORTE!N567="","*",SP_NORTE!N567)</f>
        <v>*</v>
      </c>
      <c r="Q545" s="143" t="str">
        <f>IF(SP_NORTE!O567="","*",SP_NORTE!O567)</f>
        <v>*</v>
      </c>
      <c r="R545" s="145" t="str">
        <f>IF(SP_NORTE!P567="","*",CONCATENATE(SP_NORTE!P567," ",SP_NORTE!Q567))</f>
        <v>*</v>
      </c>
      <c r="S545" s="145" t="str">
        <f>IF(SP_NORTE!U567="","*",SP_NORTE!U567)</f>
        <v>*</v>
      </c>
      <c r="T545" s="145" t="str">
        <f>IF(SP_NORTE!V567="","*",SP_NORTE!V567)</f>
        <v>*</v>
      </c>
      <c r="U545" s="136" t="str">
        <f ca="1">_xlfn.XLOOKUP(G545&amp;$U$2,BS_CONTROLE[CHAVE],BS_CONTROLE[Quantidade_11],"-")</f>
        <v>-</v>
      </c>
      <c r="V545" s="136" t="str">
        <f ca="1">_xlfn.XLOOKUP(G545&amp;$V$2,BS_CONTROLE[CHAVE],BS_CONTROLE[Quantidade_11],"-")</f>
        <v>-</v>
      </c>
      <c r="W545" s="136" t="str">
        <f ca="1">_xlfn.XLOOKUP(G545&amp;$W$2,BS_CONTROLE[CHAVE],BS_CONTROLE[Quantidade_11],"-")</f>
        <v>-</v>
      </c>
    </row>
    <row r="546" spans="1:23" hidden="1">
      <c r="A546" s="146" t="str">
        <f>IF(SP_NORTE!X568="","*",SP_NORTE!X568)</f>
        <v>*</v>
      </c>
      <c r="B546" s="146" t="str">
        <f>IF(SP_NORTE!W568="","*",SP_NORTE!W568)</f>
        <v>*</v>
      </c>
      <c r="C546" s="146" t="str">
        <f>IF(SP_NORTE!Y568="","*",SP_NORTE!Y568)</f>
        <v>*</v>
      </c>
      <c r="D546" s="138" t="str">
        <f>IF(SP_NORTE!R568="","*",SP_NORTE!R568)</f>
        <v>-</v>
      </c>
      <c r="E546" s="138" t="str">
        <f>IF(SP_NORTE!S568="","*",SP_NORTE!S568)</f>
        <v>-</v>
      </c>
      <c r="F546" s="145" t="str">
        <f>IF(SP_NORTE!B568="","*",SP_NORTE!B568)</f>
        <v>*</v>
      </c>
      <c r="G546" s="145" t="str">
        <f>IF(SP_NORTE!D568="","*",SP_NORTE!D568)</f>
        <v>*</v>
      </c>
      <c r="H546" s="145" t="str">
        <f>IF(SP_NORTE!E568="","*",SP_NORTE!E568)</f>
        <v>*</v>
      </c>
      <c r="I546" s="145" t="str">
        <f>IF(SP_NORTE!G568="","*",SP_NORTE!G568)</f>
        <v>*</v>
      </c>
      <c r="J546" s="145" t="str">
        <f>IF(SP_NORTE!H568="","*",SP_NORTE!H568)</f>
        <v>*</v>
      </c>
      <c r="K546" s="138" t="str">
        <f>IF(SP_NORTE!L568="","*",SP_NORTE!L568)</f>
        <v>-</v>
      </c>
      <c r="L546" s="138" t="str">
        <f>IF(SP_NORTE!M568="","*",SP_NORTE!M568)</f>
        <v>-</v>
      </c>
      <c r="M546" s="139" t="str">
        <f>IF(SP_NORTE!I568="","*",SP_NORTE!I568)</f>
        <v>*</v>
      </c>
      <c r="N546" s="144" t="str">
        <f>IF(SP_NORTE!J568="","*",SP_NORTE!J568)</f>
        <v>*</v>
      </c>
      <c r="O546" s="144" t="str">
        <f>IF(SP_NORTE!K568="","*",SP_NORTE!K568)</f>
        <v>*</v>
      </c>
      <c r="P546" s="143" t="str">
        <f>IF(SP_NORTE!N568="","*",SP_NORTE!N568)</f>
        <v>*</v>
      </c>
      <c r="Q546" s="143" t="str">
        <f>IF(SP_NORTE!O568="","*",SP_NORTE!O568)</f>
        <v>*</v>
      </c>
      <c r="R546" s="145" t="str">
        <f>IF(SP_NORTE!P568="","*",CONCATENATE(SP_NORTE!P568," ",SP_NORTE!Q568))</f>
        <v>*</v>
      </c>
      <c r="S546" s="145" t="str">
        <f>IF(SP_NORTE!U568="","*",SP_NORTE!U568)</f>
        <v>*</v>
      </c>
      <c r="T546" s="145" t="str">
        <f>IF(SP_NORTE!V568="","*",SP_NORTE!V568)</f>
        <v>*</v>
      </c>
      <c r="U546" s="136" t="str">
        <f ca="1">_xlfn.XLOOKUP(G546&amp;$U$2,BS_CONTROLE[CHAVE],BS_CONTROLE[Quantidade_11],"-")</f>
        <v>-</v>
      </c>
      <c r="V546" s="136" t="str">
        <f ca="1">_xlfn.XLOOKUP(G546&amp;$V$2,BS_CONTROLE[CHAVE],BS_CONTROLE[Quantidade_11],"-")</f>
        <v>-</v>
      </c>
      <c r="W546" s="136" t="str">
        <f ca="1">_xlfn.XLOOKUP(G546&amp;$W$2,BS_CONTROLE[CHAVE],BS_CONTROLE[Quantidade_11],"-")</f>
        <v>-</v>
      </c>
    </row>
    <row r="547" spans="1:23" hidden="1">
      <c r="A547" s="146" t="str">
        <f>IF(SP_NORTE!X569="","*",SP_NORTE!X569)</f>
        <v>*</v>
      </c>
      <c r="B547" s="146" t="str">
        <f>IF(SP_NORTE!W569="","*",SP_NORTE!W569)</f>
        <v>*</v>
      </c>
      <c r="C547" s="146" t="str">
        <f>IF(SP_NORTE!Y569="","*",SP_NORTE!Y569)</f>
        <v>*</v>
      </c>
      <c r="D547" s="138" t="str">
        <f>IF(SP_NORTE!R569="","*",SP_NORTE!R569)</f>
        <v>-</v>
      </c>
      <c r="E547" s="138" t="str">
        <f>IF(SP_NORTE!S569="","*",SP_NORTE!S569)</f>
        <v>-</v>
      </c>
      <c r="F547" s="145" t="str">
        <f>IF(SP_NORTE!B569="","*",SP_NORTE!B569)</f>
        <v>*</v>
      </c>
      <c r="G547" s="145" t="str">
        <f>IF(SP_NORTE!D569="","*",SP_NORTE!D569)</f>
        <v>*</v>
      </c>
      <c r="H547" s="145" t="str">
        <f>IF(SP_NORTE!E569="","*",SP_NORTE!E569)</f>
        <v>*</v>
      </c>
      <c r="I547" s="145" t="str">
        <f>IF(SP_NORTE!G569="","*",SP_NORTE!G569)</f>
        <v>*</v>
      </c>
      <c r="J547" s="145" t="str">
        <f>IF(SP_NORTE!H569="","*",SP_NORTE!H569)</f>
        <v>*</v>
      </c>
      <c r="K547" s="138" t="str">
        <f>IF(SP_NORTE!L569="","*",SP_NORTE!L569)</f>
        <v>-</v>
      </c>
      <c r="L547" s="138" t="str">
        <f>IF(SP_NORTE!M569="","*",SP_NORTE!M569)</f>
        <v>-</v>
      </c>
      <c r="M547" s="139" t="str">
        <f>IF(SP_NORTE!I569="","*",SP_NORTE!I569)</f>
        <v>*</v>
      </c>
      <c r="N547" s="144" t="str">
        <f>IF(SP_NORTE!J569="","*",SP_NORTE!J569)</f>
        <v>*</v>
      </c>
      <c r="O547" s="144" t="str">
        <f>IF(SP_NORTE!K569="","*",SP_NORTE!K569)</f>
        <v>*</v>
      </c>
      <c r="P547" s="143" t="str">
        <f>IF(SP_NORTE!N569="","*",SP_NORTE!N569)</f>
        <v>*</v>
      </c>
      <c r="Q547" s="143" t="str">
        <f>IF(SP_NORTE!O569="","*",SP_NORTE!O569)</f>
        <v>*</v>
      </c>
      <c r="R547" s="145" t="str">
        <f>IF(SP_NORTE!P569="","*",CONCATENATE(SP_NORTE!P569," ",SP_NORTE!Q569))</f>
        <v>*</v>
      </c>
      <c r="S547" s="145" t="str">
        <f>IF(SP_NORTE!U569="","*",SP_NORTE!U569)</f>
        <v>*</v>
      </c>
      <c r="T547" s="145" t="str">
        <f>IF(SP_NORTE!V569="","*",SP_NORTE!V569)</f>
        <v>*</v>
      </c>
      <c r="U547" s="136" t="str">
        <f ca="1">_xlfn.XLOOKUP(G547&amp;$U$2,BS_CONTROLE[CHAVE],BS_CONTROLE[Quantidade_11],"-")</f>
        <v>-</v>
      </c>
      <c r="V547" s="136" t="str">
        <f ca="1">_xlfn.XLOOKUP(G547&amp;$V$2,BS_CONTROLE[CHAVE],BS_CONTROLE[Quantidade_11],"-")</f>
        <v>-</v>
      </c>
      <c r="W547" s="136" t="str">
        <f ca="1">_xlfn.XLOOKUP(G547&amp;$W$2,BS_CONTROLE[CHAVE],BS_CONTROLE[Quantidade_11],"-")</f>
        <v>-</v>
      </c>
    </row>
    <row r="548" spans="1:23" hidden="1">
      <c r="A548" s="146" t="str">
        <f>IF(SP_NORTE!X570="","*",SP_NORTE!X570)</f>
        <v>*</v>
      </c>
      <c r="B548" s="146" t="str">
        <f>IF(SP_NORTE!W570="","*",SP_NORTE!W570)</f>
        <v>*</v>
      </c>
      <c r="C548" s="146" t="str">
        <f>IF(SP_NORTE!Y570="","*",SP_NORTE!Y570)</f>
        <v>*</v>
      </c>
      <c r="D548" s="138" t="str">
        <f>IF(SP_NORTE!R570="","*",SP_NORTE!R570)</f>
        <v>-</v>
      </c>
      <c r="E548" s="138" t="str">
        <f>IF(SP_NORTE!S570="","*",SP_NORTE!S570)</f>
        <v>-</v>
      </c>
      <c r="F548" s="145" t="str">
        <f>IF(SP_NORTE!B570="","*",SP_NORTE!B570)</f>
        <v>*</v>
      </c>
      <c r="G548" s="145" t="str">
        <f>IF(SP_NORTE!D570="","*",SP_NORTE!D570)</f>
        <v>*</v>
      </c>
      <c r="H548" s="145" t="str">
        <f>IF(SP_NORTE!E570="","*",SP_NORTE!E570)</f>
        <v>*</v>
      </c>
      <c r="I548" s="145" t="str">
        <f>IF(SP_NORTE!G570="","*",SP_NORTE!G570)</f>
        <v>*</v>
      </c>
      <c r="J548" s="145" t="str">
        <f>IF(SP_NORTE!H570="","*",SP_NORTE!H570)</f>
        <v>*</v>
      </c>
      <c r="K548" s="138" t="str">
        <f>IF(SP_NORTE!L570="","*",SP_NORTE!L570)</f>
        <v>-</v>
      </c>
      <c r="L548" s="138" t="str">
        <f>IF(SP_NORTE!M570="","*",SP_NORTE!M570)</f>
        <v>-</v>
      </c>
      <c r="M548" s="139" t="str">
        <f>IF(SP_NORTE!I570="","*",SP_NORTE!I570)</f>
        <v>*</v>
      </c>
      <c r="N548" s="144" t="str">
        <f>IF(SP_NORTE!J570="","*",SP_NORTE!J570)</f>
        <v>*</v>
      </c>
      <c r="O548" s="144" t="str">
        <f>IF(SP_NORTE!K570="","*",SP_NORTE!K570)</f>
        <v>*</v>
      </c>
      <c r="P548" s="143" t="str">
        <f>IF(SP_NORTE!N570="","*",SP_NORTE!N570)</f>
        <v>*</v>
      </c>
      <c r="Q548" s="143" t="str">
        <f>IF(SP_NORTE!O570="","*",SP_NORTE!O570)</f>
        <v>*</v>
      </c>
      <c r="R548" s="145" t="str">
        <f>IF(SP_NORTE!P570="","*",CONCATENATE(SP_NORTE!P570," ",SP_NORTE!Q570))</f>
        <v>*</v>
      </c>
      <c r="S548" s="145" t="str">
        <f>IF(SP_NORTE!U570="","*",SP_NORTE!U570)</f>
        <v>*</v>
      </c>
      <c r="T548" s="145" t="str">
        <f>IF(SP_NORTE!V570="","*",SP_NORTE!V570)</f>
        <v>*</v>
      </c>
      <c r="U548" s="136" t="str">
        <f ca="1">_xlfn.XLOOKUP(G548&amp;$U$2,BS_CONTROLE[CHAVE],BS_CONTROLE[Quantidade_11],"-")</f>
        <v>-</v>
      </c>
      <c r="V548" s="136" t="str">
        <f ca="1">_xlfn.XLOOKUP(G548&amp;$V$2,BS_CONTROLE[CHAVE],BS_CONTROLE[Quantidade_11],"-")</f>
        <v>-</v>
      </c>
      <c r="W548" s="136" t="str">
        <f ca="1">_xlfn.XLOOKUP(G548&amp;$W$2,BS_CONTROLE[CHAVE],BS_CONTROLE[Quantidade_11],"-")</f>
        <v>-</v>
      </c>
    </row>
    <row r="549" spans="1:23" hidden="1">
      <c r="A549" s="146" t="str">
        <f>IF(SP_NORTE!X571="","*",SP_NORTE!X571)</f>
        <v>*</v>
      </c>
      <c r="B549" s="146" t="str">
        <f>IF(SP_NORTE!W571="","*",SP_NORTE!W571)</f>
        <v>*</v>
      </c>
      <c r="C549" s="146" t="str">
        <f>IF(SP_NORTE!Y571="","*",SP_NORTE!Y571)</f>
        <v>*</v>
      </c>
      <c r="D549" s="138" t="str">
        <f>IF(SP_NORTE!R571="","*",SP_NORTE!R571)</f>
        <v>-</v>
      </c>
      <c r="E549" s="138" t="str">
        <f>IF(SP_NORTE!S571="","*",SP_NORTE!S571)</f>
        <v>-</v>
      </c>
      <c r="F549" s="145" t="str">
        <f>IF(SP_NORTE!B571="","*",SP_NORTE!B571)</f>
        <v>*</v>
      </c>
      <c r="G549" s="145" t="str">
        <f>IF(SP_NORTE!D571="","*",SP_NORTE!D571)</f>
        <v>*</v>
      </c>
      <c r="H549" s="145" t="str">
        <f>IF(SP_NORTE!E571="","*",SP_NORTE!E571)</f>
        <v>*</v>
      </c>
      <c r="I549" s="145" t="str">
        <f>IF(SP_NORTE!G571="","*",SP_NORTE!G571)</f>
        <v>*</v>
      </c>
      <c r="J549" s="145" t="str">
        <f>IF(SP_NORTE!H571="","*",SP_NORTE!H571)</f>
        <v>*</v>
      </c>
      <c r="K549" s="138" t="str">
        <f>IF(SP_NORTE!L571="","*",SP_NORTE!L571)</f>
        <v>-</v>
      </c>
      <c r="L549" s="138" t="str">
        <f>IF(SP_NORTE!M571="","*",SP_NORTE!M571)</f>
        <v>-</v>
      </c>
      <c r="M549" s="139" t="str">
        <f>IF(SP_NORTE!I571="","*",SP_NORTE!I571)</f>
        <v>*</v>
      </c>
      <c r="N549" s="144" t="str">
        <f>IF(SP_NORTE!J571="","*",SP_NORTE!J571)</f>
        <v>*</v>
      </c>
      <c r="O549" s="144" t="str">
        <f>IF(SP_NORTE!K571="","*",SP_NORTE!K571)</f>
        <v>*</v>
      </c>
      <c r="P549" s="143" t="str">
        <f>IF(SP_NORTE!N571="","*",SP_NORTE!N571)</f>
        <v>*</v>
      </c>
      <c r="Q549" s="143" t="str">
        <f>IF(SP_NORTE!O571="","*",SP_NORTE!O571)</f>
        <v>*</v>
      </c>
      <c r="R549" s="145" t="str">
        <f>IF(SP_NORTE!P571="","*",CONCATENATE(SP_NORTE!P571," ",SP_NORTE!Q571))</f>
        <v>*</v>
      </c>
      <c r="S549" s="145" t="str">
        <f>IF(SP_NORTE!U571="","*",SP_NORTE!U571)</f>
        <v>*</v>
      </c>
      <c r="T549" s="145" t="str">
        <f>IF(SP_NORTE!V571="","*",SP_NORTE!V571)</f>
        <v>*</v>
      </c>
      <c r="U549" s="136" t="str">
        <f ca="1">_xlfn.XLOOKUP(G549&amp;$U$2,BS_CONTROLE[CHAVE],BS_CONTROLE[Quantidade_11],"-")</f>
        <v>-</v>
      </c>
      <c r="V549" s="136" t="str">
        <f ca="1">_xlfn.XLOOKUP(G549&amp;$V$2,BS_CONTROLE[CHAVE],BS_CONTROLE[Quantidade_11],"-")</f>
        <v>-</v>
      </c>
      <c r="W549" s="136" t="str">
        <f ca="1">_xlfn.XLOOKUP(G549&amp;$W$2,BS_CONTROLE[CHAVE],BS_CONTROLE[Quantidade_11],"-")</f>
        <v>-</v>
      </c>
    </row>
    <row r="550" spans="1:23" hidden="1">
      <c r="A550" s="146" t="str">
        <f>IF(SP_NORTE!X572="","*",SP_NORTE!X572)</f>
        <v>*</v>
      </c>
      <c r="B550" s="146" t="str">
        <f>IF(SP_NORTE!W572="","*",SP_NORTE!W572)</f>
        <v>*</v>
      </c>
      <c r="C550" s="146" t="str">
        <f>IF(SP_NORTE!Y572="","*",SP_NORTE!Y572)</f>
        <v>*</v>
      </c>
      <c r="D550" s="138" t="str">
        <f>IF(SP_NORTE!R572="","*",SP_NORTE!R572)</f>
        <v>-</v>
      </c>
      <c r="E550" s="138" t="str">
        <f>IF(SP_NORTE!S572="","*",SP_NORTE!S572)</f>
        <v>-</v>
      </c>
      <c r="F550" s="145" t="str">
        <f>IF(SP_NORTE!B572="","*",SP_NORTE!B572)</f>
        <v>*</v>
      </c>
      <c r="G550" s="145" t="str">
        <f>IF(SP_NORTE!D572="","*",SP_NORTE!D572)</f>
        <v>*</v>
      </c>
      <c r="H550" s="145" t="str">
        <f>IF(SP_NORTE!E572="","*",SP_NORTE!E572)</f>
        <v>*</v>
      </c>
      <c r="I550" s="145" t="str">
        <f>IF(SP_NORTE!G572="","*",SP_NORTE!G572)</f>
        <v>*</v>
      </c>
      <c r="J550" s="145" t="str">
        <f>IF(SP_NORTE!H572="","*",SP_NORTE!H572)</f>
        <v>*</v>
      </c>
      <c r="K550" s="138" t="str">
        <f>IF(SP_NORTE!L572="","*",SP_NORTE!L572)</f>
        <v>-</v>
      </c>
      <c r="L550" s="138" t="str">
        <f>IF(SP_NORTE!M572="","*",SP_NORTE!M572)</f>
        <v>-</v>
      </c>
      <c r="M550" s="139" t="str">
        <f>IF(SP_NORTE!I572="","*",SP_NORTE!I572)</f>
        <v>*</v>
      </c>
      <c r="N550" s="144" t="str">
        <f>IF(SP_NORTE!J572="","*",SP_NORTE!J572)</f>
        <v>*</v>
      </c>
      <c r="O550" s="144" t="str">
        <f>IF(SP_NORTE!K572="","*",SP_NORTE!K572)</f>
        <v>*</v>
      </c>
      <c r="P550" s="143" t="str">
        <f>IF(SP_NORTE!N572="","*",SP_NORTE!N572)</f>
        <v>*</v>
      </c>
      <c r="Q550" s="143" t="str">
        <f>IF(SP_NORTE!O572="","*",SP_NORTE!O572)</f>
        <v>*</v>
      </c>
      <c r="R550" s="145" t="str">
        <f>IF(SP_NORTE!P572="","*",CONCATENATE(SP_NORTE!P572," ",SP_NORTE!Q572))</f>
        <v>*</v>
      </c>
      <c r="S550" s="145" t="str">
        <f>IF(SP_NORTE!U572="","*",SP_NORTE!U572)</f>
        <v>*</v>
      </c>
      <c r="T550" s="145" t="str">
        <f>IF(SP_NORTE!V572="","*",SP_NORTE!V572)</f>
        <v>*</v>
      </c>
      <c r="U550" s="136" t="str">
        <f ca="1">_xlfn.XLOOKUP(G550&amp;$U$2,BS_CONTROLE[CHAVE],BS_CONTROLE[Quantidade_11],"-")</f>
        <v>-</v>
      </c>
      <c r="V550" s="136" t="str">
        <f ca="1">_xlfn.XLOOKUP(G550&amp;$V$2,BS_CONTROLE[CHAVE],BS_CONTROLE[Quantidade_11],"-")</f>
        <v>-</v>
      </c>
      <c r="W550" s="136" t="str">
        <f ca="1">_xlfn.XLOOKUP(G550&amp;$W$2,BS_CONTROLE[CHAVE],BS_CONTROLE[Quantidade_11],"-")</f>
        <v>-</v>
      </c>
    </row>
    <row r="551" spans="1:23" hidden="1">
      <c r="A551" s="146" t="str">
        <f>IF(SP_NORTE!X573="","*",SP_NORTE!X573)</f>
        <v>*</v>
      </c>
      <c r="B551" s="146" t="str">
        <f>IF(SP_NORTE!W573="","*",SP_NORTE!W573)</f>
        <v>*</v>
      </c>
      <c r="C551" s="146" t="str">
        <f>IF(SP_NORTE!Y573="","*",SP_NORTE!Y573)</f>
        <v>*</v>
      </c>
      <c r="D551" s="138" t="str">
        <f>IF(SP_NORTE!R573="","*",SP_NORTE!R573)</f>
        <v>-</v>
      </c>
      <c r="E551" s="138" t="str">
        <f>IF(SP_NORTE!S573="","*",SP_NORTE!S573)</f>
        <v>-</v>
      </c>
      <c r="F551" s="145" t="str">
        <f>IF(SP_NORTE!B573="","*",SP_NORTE!B573)</f>
        <v>*</v>
      </c>
      <c r="G551" s="145" t="str">
        <f>IF(SP_NORTE!D573="","*",SP_NORTE!D573)</f>
        <v>*</v>
      </c>
      <c r="H551" s="145" t="str">
        <f>IF(SP_NORTE!E573="","*",SP_NORTE!E573)</f>
        <v>*</v>
      </c>
      <c r="I551" s="145" t="str">
        <f>IF(SP_NORTE!G573="","*",SP_NORTE!G573)</f>
        <v>*</v>
      </c>
      <c r="J551" s="145" t="str">
        <f>IF(SP_NORTE!H573="","*",SP_NORTE!H573)</f>
        <v>*</v>
      </c>
      <c r="K551" s="138" t="str">
        <f>IF(SP_NORTE!L573="","*",SP_NORTE!L573)</f>
        <v>-</v>
      </c>
      <c r="L551" s="138" t="str">
        <f>IF(SP_NORTE!M573="","*",SP_NORTE!M573)</f>
        <v>-</v>
      </c>
      <c r="M551" s="139" t="str">
        <f>IF(SP_NORTE!I573="","*",SP_NORTE!I573)</f>
        <v>*</v>
      </c>
      <c r="N551" s="144" t="str">
        <f>IF(SP_NORTE!J573="","*",SP_NORTE!J573)</f>
        <v>*</v>
      </c>
      <c r="O551" s="144" t="str">
        <f>IF(SP_NORTE!K573="","*",SP_NORTE!K573)</f>
        <v>*</v>
      </c>
      <c r="P551" s="143" t="str">
        <f>IF(SP_NORTE!N573="","*",SP_NORTE!N573)</f>
        <v>*</v>
      </c>
      <c r="Q551" s="143" t="str">
        <f>IF(SP_NORTE!O573="","*",SP_NORTE!O573)</f>
        <v>*</v>
      </c>
      <c r="R551" s="145" t="str">
        <f>IF(SP_NORTE!P573="","*",CONCATENATE(SP_NORTE!P573," ",SP_NORTE!Q573))</f>
        <v>*</v>
      </c>
      <c r="S551" s="145" t="str">
        <f>IF(SP_NORTE!U573="","*",SP_NORTE!U573)</f>
        <v>*</v>
      </c>
      <c r="T551" s="145" t="str">
        <f>IF(SP_NORTE!V573="","*",SP_NORTE!V573)</f>
        <v>*</v>
      </c>
      <c r="U551" s="136" t="str">
        <f ca="1">_xlfn.XLOOKUP(G551&amp;$U$2,BS_CONTROLE[CHAVE],BS_CONTROLE[Quantidade_11],"-")</f>
        <v>-</v>
      </c>
      <c r="V551" s="136" t="str">
        <f ca="1">_xlfn.XLOOKUP(G551&amp;$V$2,BS_CONTROLE[CHAVE],BS_CONTROLE[Quantidade_11],"-")</f>
        <v>-</v>
      </c>
      <c r="W551" s="136" t="str">
        <f ca="1">_xlfn.XLOOKUP(G551&amp;$W$2,BS_CONTROLE[CHAVE],BS_CONTROLE[Quantidade_11],"-")</f>
        <v>-</v>
      </c>
    </row>
    <row r="552" spans="1:23" hidden="1">
      <c r="A552" s="146" t="str">
        <f>IF(SP_NORTE!X574="","*",SP_NORTE!X574)</f>
        <v>*</v>
      </c>
      <c r="B552" s="146" t="str">
        <f>IF(SP_NORTE!W574="","*",SP_NORTE!W574)</f>
        <v>*</v>
      </c>
      <c r="C552" s="146" t="str">
        <f>IF(SP_NORTE!Y574="","*",SP_NORTE!Y574)</f>
        <v>*</v>
      </c>
      <c r="D552" s="138" t="str">
        <f>IF(SP_NORTE!R574="","*",SP_NORTE!R574)</f>
        <v>-</v>
      </c>
      <c r="E552" s="138" t="str">
        <f>IF(SP_NORTE!S574="","*",SP_NORTE!S574)</f>
        <v>-</v>
      </c>
      <c r="F552" s="145" t="str">
        <f>IF(SP_NORTE!B574="","*",SP_NORTE!B574)</f>
        <v>*</v>
      </c>
      <c r="G552" s="145" t="str">
        <f>IF(SP_NORTE!D574="","*",SP_NORTE!D574)</f>
        <v>*</v>
      </c>
      <c r="H552" s="145" t="str">
        <f>IF(SP_NORTE!E574="","*",SP_NORTE!E574)</f>
        <v>*</v>
      </c>
      <c r="I552" s="145" t="str">
        <f>IF(SP_NORTE!G574="","*",SP_NORTE!G574)</f>
        <v>*</v>
      </c>
      <c r="J552" s="145" t="str">
        <f>IF(SP_NORTE!H574="","*",SP_NORTE!H574)</f>
        <v>*</v>
      </c>
      <c r="K552" s="138" t="str">
        <f>IF(SP_NORTE!L574="","*",SP_NORTE!L574)</f>
        <v>-</v>
      </c>
      <c r="L552" s="138" t="str">
        <f>IF(SP_NORTE!M574="","*",SP_NORTE!M574)</f>
        <v>-</v>
      </c>
      <c r="M552" s="139" t="str">
        <f>IF(SP_NORTE!I574="","*",SP_NORTE!I574)</f>
        <v>*</v>
      </c>
      <c r="N552" s="144" t="str">
        <f>IF(SP_NORTE!J574="","*",SP_NORTE!J574)</f>
        <v>*</v>
      </c>
      <c r="O552" s="144" t="str">
        <f>IF(SP_NORTE!K574="","*",SP_NORTE!K574)</f>
        <v>*</v>
      </c>
      <c r="P552" s="143" t="str">
        <f>IF(SP_NORTE!N574="","*",SP_NORTE!N574)</f>
        <v>*</v>
      </c>
      <c r="Q552" s="143" t="str">
        <f>IF(SP_NORTE!O574="","*",SP_NORTE!O574)</f>
        <v>*</v>
      </c>
      <c r="R552" s="145" t="str">
        <f>IF(SP_NORTE!P574="","*",CONCATENATE(SP_NORTE!P574," ",SP_NORTE!Q574))</f>
        <v>*</v>
      </c>
      <c r="S552" s="145" t="str">
        <f>IF(SP_NORTE!U574="","*",SP_NORTE!U574)</f>
        <v>*</v>
      </c>
      <c r="T552" s="145" t="str">
        <f>IF(SP_NORTE!V574="","*",SP_NORTE!V574)</f>
        <v>*</v>
      </c>
      <c r="U552" s="136" t="str">
        <f ca="1">_xlfn.XLOOKUP(G552&amp;$U$2,BS_CONTROLE[CHAVE],BS_CONTROLE[Quantidade_11],"-")</f>
        <v>-</v>
      </c>
      <c r="V552" s="136" t="str">
        <f ca="1">_xlfn.XLOOKUP(G552&amp;$V$2,BS_CONTROLE[CHAVE],BS_CONTROLE[Quantidade_11],"-")</f>
        <v>-</v>
      </c>
      <c r="W552" s="136" t="str">
        <f ca="1">_xlfn.XLOOKUP(G552&amp;$W$2,BS_CONTROLE[CHAVE],BS_CONTROLE[Quantidade_11],"-")</f>
        <v>-</v>
      </c>
    </row>
    <row r="553" spans="1:23" hidden="1">
      <c r="A553" s="146" t="str">
        <f>IF(SP_NORTE!X575="","*",SP_NORTE!X575)</f>
        <v>*</v>
      </c>
      <c r="B553" s="146" t="str">
        <f>IF(SP_NORTE!W575="","*",SP_NORTE!W575)</f>
        <v>*</v>
      </c>
      <c r="C553" s="146" t="str">
        <f>IF(SP_NORTE!Y575="","*",SP_NORTE!Y575)</f>
        <v>*</v>
      </c>
      <c r="D553" s="138" t="str">
        <f>IF(SP_NORTE!R575="","*",SP_NORTE!R575)</f>
        <v>-</v>
      </c>
      <c r="E553" s="138" t="str">
        <f>IF(SP_NORTE!S575="","*",SP_NORTE!S575)</f>
        <v>-</v>
      </c>
      <c r="F553" s="145" t="str">
        <f>IF(SP_NORTE!B575="","*",SP_NORTE!B575)</f>
        <v>*</v>
      </c>
      <c r="G553" s="145" t="str">
        <f>IF(SP_NORTE!D575="","*",SP_NORTE!D575)</f>
        <v>*</v>
      </c>
      <c r="H553" s="145" t="str">
        <f>IF(SP_NORTE!E575="","*",SP_NORTE!E575)</f>
        <v>*</v>
      </c>
      <c r="I553" s="145" t="str">
        <f>IF(SP_NORTE!G575="","*",SP_NORTE!G575)</f>
        <v>*</v>
      </c>
      <c r="J553" s="145" t="str">
        <f>IF(SP_NORTE!H575="","*",SP_NORTE!H575)</f>
        <v>*</v>
      </c>
      <c r="K553" s="138" t="str">
        <f>IF(SP_NORTE!L575="","*",SP_NORTE!L575)</f>
        <v>-</v>
      </c>
      <c r="L553" s="138" t="str">
        <f>IF(SP_NORTE!M575="","*",SP_NORTE!M575)</f>
        <v>-</v>
      </c>
      <c r="M553" s="139" t="str">
        <f>IF(SP_NORTE!I575="","*",SP_NORTE!I575)</f>
        <v>*</v>
      </c>
      <c r="N553" s="144" t="str">
        <f>IF(SP_NORTE!J575="","*",SP_NORTE!J575)</f>
        <v>*</v>
      </c>
      <c r="O553" s="144" t="str">
        <f>IF(SP_NORTE!K575="","*",SP_NORTE!K575)</f>
        <v>*</v>
      </c>
      <c r="P553" s="143" t="str">
        <f>IF(SP_NORTE!N575="","*",SP_NORTE!N575)</f>
        <v>*</v>
      </c>
      <c r="Q553" s="143" t="str">
        <f>IF(SP_NORTE!O575="","*",SP_NORTE!O575)</f>
        <v>*</v>
      </c>
      <c r="R553" s="145" t="str">
        <f>IF(SP_NORTE!P575="","*",CONCATENATE(SP_NORTE!P575," ",SP_NORTE!Q575))</f>
        <v>*</v>
      </c>
      <c r="S553" s="145" t="str">
        <f>IF(SP_NORTE!U575="","*",SP_NORTE!U575)</f>
        <v>*</v>
      </c>
      <c r="T553" s="145" t="str">
        <f>IF(SP_NORTE!V575="","*",SP_NORTE!V575)</f>
        <v>*</v>
      </c>
      <c r="U553" s="136" t="str">
        <f ca="1">_xlfn.XLOOKUP(G553&amp;$U$2,BS_CONTROLE[CHAVE],BS_CONTROLE[Quantidade_11],"-")</f>
        <v>-</v>
      </c>
      <c r="V553" s="136" t="str">
        <f ca="1">_xlfn.XLOOKUP(G553&amp;$V$2,BS_CONTROLE[CHAVE],BS_CONTROLE[Quantidade_11],"-")</f>
        <v>-</v>
      </c>
      <c r="W553" s="136" t="str">
        <f ca="1">_xlfn.XLOOKUP(G553&amp;$W$2,BS_CONTROLE[CHAVE],BS_CONTROLE[Quantidade_11],"-")</f>
        <v>-</v>
      </c>
    </row>
    <row r="554" spans="1:23" hidden="1">
      <c r="A554" s="146" t="str">
        <f>IF(SP_NORTE!X576="","*",SP_NORTE!X576)</f>
        <v>*</v>
      </c>
      <c r="B554" s="146" t="str">
        <f>IF(SP_NORTE!W576="","*",SP_NORTE!W576)</f>
        <v>*</v>
      </c>
      <c r="C554" s="146" t="str">
        <f>IF(SP_NORTE!Y576="","*",SP_NORTE!Y576)</f>
        <v>*</v>
      </c>
      <c r="D554" s="138" t="str">
        <f>IF(SP_NORTE!R576="","*",SP_NORTE!R576)</f>
        <v>-</v>
      </c>
      <c r="E554" s="138" t="str">
        <f>IF(SP_NORTE!S576="","*",SP_NORTE!S576)</f>
        <v>-</v>
      </c>
      <c r="F554" s="145" t="str">
        <f>IF(SP_NORTE!B576="","*",SP_NORTE!B576)</f>
        <v>*</v>
      </c>
      <c r="G554" s="145" t="str">
        <f>IF(SP_NORTE!D576="","*",SP_NORTE!D576)</f>
        <v>*</v>
      </c>
      <c r="H554" s="145" t="str">
        <f>IF(SP_NORTE!E576="","*",SP_NORTE!E576)</f>
        <v>*</v>
      </c>
      <c r="I554" s="145" t="str">
        <f>IF(SP_NORTE!G576="","*",SP_NORTE!G576)</f>
        <v>*</v>
      </c>
      <c r="J554" s="145" t="str">
        <f>IF(SP_NORTE!H576="","*",SP_NORTE!H576)</f>
        <v>*</v>
      </c>
      <c r="K554" s="138" t="str">
        <f>IF(SP_NORTE!L576="","*",SP_NORTE!L576)</f>
        <v>-</v>
      </c>
      <c r="L554" s="138" t="str">
        <f>IF(SP_NORTE!M576="","*",SP_NORTE!M576)</f>
        <v>-</v>
      </c>
      <c r="M554" s="139" t="str">
        <f>IF(SP_NORTE!I576="","*",SP_NORTE!I576)</f>
        <v>*</v>
      </c>
      <c r="N554" s="144" t="str">
        <f>IF(SP_NORTE!J576="","*",SP_NORTE!J576)</f>
        <v>*</v>
      </c>
      <c r="O554" s="144" t="str">
        <f>IF(SP_NORTE!K576="","*",SP_NORTE!K576)</f>
        <v>*</v>
      </c>
      <c r="P554" s="143" t="str">
        <f>IF(SP_NORTE!N576="","*",SP_NORTE!N576)</f>
        <v>*</v>
      </c>
      <c r="Q554" s="143" t="str">
        <f>IF(SP_NORTE!O576="","*",SP_NORTE!O576)</f>
        <v>*</v>
      </c>
      <c r="R554" s="145" t="str">
        <f>IF(SP_NORTE!P576="","*",CONCATENATE(SP_NORTE!P576," ",SP_NORTE!Q576))</f>
        <v>*</v>
      </c>
      <c r="S554" s="145" t="str">
        <f>IF(SP_NORTE!U576="","*",SP_NORTE!U576)</f>
        <v>*</v>
      </c>
      <c r="T554" s="145" t="str">
        <f>IF(SP_NORTE!V576="","*",SP_NORTE!V576)</f>
        <v>*</v>
      </c>
      <c r="U554" s="136" t="str">
        <f ca="1">_xlfn.XLOOKUP(G554&amp;$U$2,BS_CONTROLE[CHAVE],BS_CONTROLE[Quantidade_11],"-")</f>
        <v>-</v>
      </c>
      <c r="V554" s="136" t="str">
        <f ca="1">_xlfn.XLOOKUP(G554&amp;$V$2,BS_CONTROLE[CHAVE],BS_CONTROLE[Quantidade_11],"-")</f>
        <v>-</v>
      </c>
      <c r="W554" s="136" t="str">
        <f ca="1">_xlfn.XLOOKUP(G554&amp;$W$2,BS_CONTROLE[CHAVE],BS_CONTROLE[Quantidade_11],"-")</f>
        <v>-</v>
      </c>
    </row>
    <row r="555" spans="1:23" hidden="1">
      <c r="A555" s="146" t="str">
        <f>IF(SP_NORTE!X577="","*",SP_NORTE!X577)</f>
        <v>*</v>
      </c>
      <c r="B555" s="146" t="str">
        <f>IF(SP_NORTE!W577="","*",SP_NORTE!W577)</f>
        <v>*</v>
      </c>
      <c r="C555" s="146" t="str">
        <f>IF(SP_NORTE!Y577="","*",SP_NORTE!Y577)</f>
        <v>*</v>
      </c>
      <c r="D555" s="138" t="str">
        <f>IF(SP_NORTE!R577="","*",SP_NORTE!R577)</f>
        <v>-</v>
      </c>
      <c r="E555" s="138" t="str">
        <f>IF(SP_NORTE!S577="","*",SP_NORTE!S577)</f>
        <v>-</v>
      </c>
      <c r="F555" s="145" t="str">
        <f>IF(SP_NORTE!B577="","*",SP_NORTE!B577)</f>
        <v>*</v>
      </c>
      <c r="G555" s="145" t="str">
        <f>IF(SP_NORTE!D577="","*",SP_NORTE!D577)</f>
        <v>*</v>
      </c>
      <c r="H555" s="145" t="str">
        <f>IF(SP_NORTE!E577="","*",SP_NORTE!E577)</f>
        <v>*</v>
      </c>
      <c r="I555" s="145" t="str">
        <f>IF(SP_NORTE!G577="","*",SP_NORTE!G577)</f>
        <v>*</v>
      </c>
      <c r="J555" s="145" t="str">
        <f>IF(SP_NORTE!H577="","*",SP_NORTE!H577)</f>
        <v>*</v>
      </c>
      <c r="K555" s="138" t="str">
        <f>IF(SP_NORTE!L577="","*",SP_NORTE!L577)</f>
        <v>-</v>
      </c>
      <c r="L555" s="138" t="str">
        <f>IF(SP_NORTE!M577="","*",SP_NORTE!M577)</f>
        <v>-</v>
      </c>
      <c r="M555" s="139" t="str">
        <f>IF(SP_NORTE!I577="","*",SP_NORTE!I577)</f>
        <v>*</v>
      </c>
      <c r="N555" s="144" t="str">
        <f>IF(SP_NORTE!J577="","*",SP_NORTE!J577)</f>
        <v>*</v>
      </c>
      <c r="O555" s="144" t="str">
        <f>IF(SP_NORTE!K577="","*",SP_NORTE!K577)</f>
        <v>*</v>
      </c>
      <c r="P555" s="143" t="str">
        <f>IF(SP_NORTE!N577="","*",SP_NORTE!N577)</f>
        <v>*</v>
      </c>
      <c r="Q555" s="143" t="str">
        <f>IF(SP_NORTE!O577="","*",SP_NORTE!O577)</f>
        <v>*</v>
      </c>
      <c r="R555" s="145" t="str">
        <f>IF(SP_NORTE!P577="","*",CONCATENATE(SP_NORTE!P577," ",SP_NORTE!Q577))</f>
        <v>*</v>
      </c>
      <c r="S555" s="145" t="str">
        <f>IF(SP_NORTE!U577="","*",SP_NORTE!U577)</f>
        <v>*</v>
      </c>
      <c r="T555" s="145" t="str">
        <f>IF(SP_NORTE!V577="","*",SP_NORTE!V577)</f>
        <v>*</v>
      </c>
      <c r="U555" s="136" t="str">
        <f ca="1">_xlfn.XLOOKUP(G555&amp;$U$2,BS_CONTROLE[CHAVE],BS_CONTROLE[Quantidade_11],"-")</f>
        <v>-</v>
      </c>
      <c r="V555" s="136" t="str">
        <f ca="1">_xlfn.XLOOKUP(G555&amp;$V$2,BS_CONTROLE[CHAVE],BS_CONTROLE[Quantidade_11],"-")</f>
        <v>-</v>
      </c>
      <c r="W555" s="136" t="str">
        <f ca="1">_xlfn.XLOOKUP(G555&amp;$W$2,BS_CONTROLE[CHAVE],BS_CONTROLE[Quantidade_11],"-")</f>
        <v>-</v>
      </c>
    </row>
    <row r="556" spans="1:23" hidden="1">
      <c r="A556" s="146" t="str">
        <f>IF(SP_NORTE!X578="","*",SP_NORTE!X578)</f>
        <v>*</v>
      </c>
      <c r="B556" s="146" t="str">
        <f>IF(SP_NORTE!W578="","*",SP_NORTE!W578)</f>
        <v>*</v>
      </c>
      <c r="C556" s="146" t="str">
        <f>IF(SP_NORTE!Y578="","*",SP_NORTE!Y578)</f>
        <v>*</v>
      </c>
      <c r="D556" s="138" t="str">
        <f>IF(SP_NORTE!R578="","*",SP_NORTE!R578)</f>
        <v>-</v>
      </c>
      <c r="E556" s="138" t="str">
        <f>IF(SP_NORTE!S578="","*",SP_NORTE!S578)</f>
        <v>-</v>
      </c>
      <c r="F556" s="145" t="str">
        <f>IF(SP_NORTE!B578="","*",SP_NORTE!B578)</f>
        <v>*</v>
      </c>
      <c r="G556" s="145" t="str">
        <f>IF(SP_NORTE!D578="","*",SP_NORTE!D578)</f>
        <v>*</v>
      </c>
      <c r="H556" s="145" t="str">
        <f>IF(SP_NORTE!E578="","*",SP_NORTE!E578)</f>
        <v>*</v>
      </c>
      <c r="I556" s="145" t="str">
        <f>IF(SP_NORTE!G578="","*",SP_NORTE!G578)</f>
        <v>*</v>
      </c>
      <c r="J556" s="145" t="str">
        <f>IF(SP_NORTE!H578="","*",SP_NORTE!H578)</f>
        <v>*</v>
      </c>
      <c r="K556" s="138" t="str">
        <f>IF(SP_NORTE!L578="","*",SP_NORTE!L578)</f>
        <v>-</v>
      </c>
      <c r="L556" s="138" t="str">
        <f>IF(SP_NORTE!M578="","*",SP_NORTE!M578)</f>
        <v>-</v>
      </c>
      <c r="M556" s="139" t="str">
        <f>IF(SP_NORTE!I578="","*",SP_NORTE!I578)</f>
        <v>*</v>
      </c>
      <c r="N556" s="144" t="str">
        <f>IF(SP_NORTE!J578="","*",SP_NORTE!J578)</f>
        <v>*</v>
      </c>
      <c r="O556" s="144" t="str">
        <f>IF(SP_NORTE!K578="","*",SP_NORTE!K578)</f>
        <v>*</v>
      </c>
      <c r="P556" s="143" t="str">
        <f>IF(SP_NORTE!N578="","*",SP_NORTE!N578)</f>
        <v>*</v>
      </c>
      <c r="Q556" s="143" t="str">
        <f>IF(SP_NORTE!O578="","*",SP_NORTE!O578)</f>
        <v>*</v>
      </c>
      <c r="R556" s="145" t="str">
        <f>IF(SP_NORTE!P578="","*",CONCATENATE(SP_NORTE!P578," ",SP_NORTE!Q578))</f>
        <v>*</v>
      </c>
      <c r="S556" s="145" t="str">
        <f>IF(SP_NORTE!U578="","*",SP_NORTE!U578)</f>
        <v>*</v>
      </c>
      <c r="T556" s="145" t="str">
        <f>IF(SP_NORTE!V578="","*",SP_NORTE!V578)</f>
        <v>*</v>
      </c>
      <c r="U556" s="136" t="str">
        <f ca="1">_xlfn.XLOOKUP(G556&amp;$U$2,BS_CONTROLE[CHAVE],BS_CONTROLE[Quantidade_11],"-")</f>
        <v>-</v>
      </c>
      <c r="V556" s="136" t="str">
        <f ca="1">_xlfn.XLOOKUP(G556&amp;$V$2,BS_CONTROLE[CHAVE],BS_CONTROLE[Quantidade_11],"-")</f>
        <v>-</v>
      </c>
      <c r="W556" s="136" t="str">
        <f ca="1">_xlfn.XLOOKUP(G556&amp;$W$2,BS_CONTROLE[CHAVE],BS_CONTROLE[Quantidade_11],"-")</f>
        <v>-</v>
      </c>
    </row>
    <row r="557" spans="1:23" hidden="1">
      <c r="A557" s="146" t="str">
        <f>IF(SP_NORTE!X579="","*",SP_NORTE!X579)</f>
        <v>*</v>
      </c>
      <c r="B557" s="146" t="str">
        <f>IF(SP_NORTE!W579="","*",SP_NORTE!W579)</f>
        <v>*</v>
      </c>
      <c r="C557" s="146" t="str">
        <f>IF(SP_NORTE!Y579="","*",SP_NORTE!Y579)</f>
        <v>*</v>
      </c>
      <c r="D557" s="138" t="str">
        <f>IF(SP_NORTE!R579="","*",SP_NORTE!R579)</f>
        <v>-</v>
      </c>
      <c r="E557" s="138" t="str">
        <f>IF(SP_NORTE!S579="","*",SP_NORTE!S579)</f>
        <v>-</v>
      </c>
      <c r="F557" s="145" t="str">
        <f>IF(SP_NORTE!B579="","*",SP_NORTE!B579)</f>
        <v>*</v>
      </c>
      <c r="G557" s="145" t="str">
        <f>IF(SP_NORTE!D579="","*",SP_NORTE!D579)</f>
        <v>*</v>
      </c>
      <c r="H557" s="145" t="str">
        <f>IF(SP_NORTE!E579="","*",SP_NORTE!E579)</f>
        <v>*</v>
      </c>
      <c r="I557" s="145" t="str">
        <f>IF(SP_NORTE!G579="","*",SP_NORTE!G579)</f>
        <v>*</v>
      </c>
      <c r="J557" s="145" t="str">
        <f>IF(SP_NORTE!H579="","*",SP_NORTE!H579)</f>
        <v>*</v>
      </c>
      <c r="K557" s="138" t="str">
        <f>IF(SP_NORTE!L579="","*",SP_NORTE!L579)</f>
        <v>-</v>
      </c>
      <c r="L557" s="138" t="str">
        <f>IF(SP_NORTE!M579="","*",SP_NORTE!M579)</f>
        <v>-</v>
      </c>
      <c r="M557" s="139" t="str">
        <f>IF(SP_NORTE!I579="","*",SP_NORTE!I579)</f>
        <v>*</v>
      </c>
      <c r="N557" s="144" t="str">
        <f>IF(SP_NORTE!J579="","*",SP_NORTE!J579)</f>
        <v>*</v>
      </c>
      <c r="O557" s="144" t="str">
        <f>IF(SP_NORTE!K579="","*",SP_NORTE!K579)</f>
        <v>*</v>
      </c>
      <c r="P557" s="143" t="str">
        <f>IF(SP_NORTE!N579="","*",SP_NORTE!N579)</f>
        <v>*</v>
      </c>
      <c r="Q557" s="143" t="str">
        <f>IF(SP_NORTE!O579="","*",SP_NORTE!O579)</f>
        <v>*</v>
      </c>
      <c r="R557" s="145" t="str">
        <f>IF(SP_NORTE!P579="","*",CONCATENATE(SP_NORTE!P579," ",SP_NORTE!Q579))</f>
        <v>*</v>
      </c>
      <c r="S557" s="145" t="str">
        <f>IF(SP_NORTE!U579="","*",SP_NORTE!U579)</f>
        <v>*</v>
      </c>
      <c r="T557" s="145" t="str">
        <f>IF(SP_NORTE!V579="","*",SP_NORTE!V579)</f>
        <v>*</v>
      </c>
      <c r="U557" s="136" t="str">
        <f ca="1">_xlfn.XLOOKUP(G557&amp;$U$2,BS_CONTROLE[CHAVE],BS_CONTROLE[Quantidade_11],"-")</f>
        <v>-</v>
      </c>
      <c r="V557" s="136" t="str">
        <f ca="1">_xlfn.XLOOKUP(G557&amp;$V$2,BS_CONTROLE[CHAVE],BS_CONTROLE[Quantidade_11],"-")</f>
        <v>-</v>
      </c>
      <c r="W557" s="136" t="str">
        <f ca="1">_xlfn.XLOOKUP(G557&amp;$W$2,BS_CONTROLE[CHAVE],BS_CONTROLE[Quantidade_11],"-")</f>
        <v>-</v>
      </c>
    </row>
    <row r="558" spans="1:23" hidden="1">
      <c r="A558" s="146" t="str">
        <f>IF(SP_NORTE!X580="","*",SP_NORTE!X580)</f>
        <v>*</v>
      </c>
      <c r="B558" s="146" t="str">
        <f>IF(SP_NORTE!W580="","*",SP_NORTE!W580)</f>
        <v>*</v>
      </c>
      <c r="C558" s="146" t="str">
        <f>IF(SP_NORTE!Y580="","*",SP_NORTE!Y580)</f>
        <v>*</v>
      </c>
      <c r="D558" s="138" t="str">
        <f>IF(SP_NORTE!R580="","*",SP_NORTE!R580)</f>
        <v>-</v>
      </c>
      <c r="E558" s="138" t="str">
        <f>IF(SP_NORTE!S580="","*",SP_NORTE!S580)</f>
        <v>-</v>
      </c>
      <c r="F558" s="145" t="str">
        <f>IF(SP_NORTE!B580="","*",SP_NORTE!B580)</f>
        <v>*</v>
      </c>
      <c r="G558" s="145" t="str">
        <f>IF(SP_NORTE!D580="","*",SP_NORTE!D580)</f>
        <v>*</v>
      </c>
      <c r="H558" s="145" t="str">
        <f>IF(SP_NORTE!E580="","*",SP_NORTE!E580)</f>
        <v>*</v>
      </c>
      <c r="I558" s="145" t="str">
        <f>IF(SP_NORTE!G580="","*",SP_NORTE!G580)</f>
        <v>*</v>
      </c>
      <c r="J558" s="145" t="str">
        <f>IF(SP_NORTE!H580="","*",SP_NORTE!H580)</f>
        <v>*</v>
      </c>
      <c r="K558" s="138" t="str">
        <f>IF(SP_NORTE!L580="","*",SP_NORTE!L580)</f>
        <v>-</v>
      </c>
      <c r="L558" s="138" t="str">
        <f>IF(SP_NORTE!M580="","*",SP_NORTE!M580)</f>
        <v>-</v>
      </c>
      <c r="M558" s="139" t="str">
        <f>IF(SP_NORTE!I580="","*",SP_NORTE!I580)</f>
        <v>*</v>
      </c>
      <c r="N558" s="144" t="str">
        <f>IF(SP_NORTE!J580="","*",SP_NORTE!J580)</f>
        <v>*</v>
      </c>
      <c r="O558" s="144" t="str">
        <f>IF(SP_NORTE!K580="","*",SP_NORTE!K580)</f>
        <v>*</v>
      </c>
      <c r="P558" s="143" t="str">
        <f>IF(SP_NORTE!N580="","*",SP_NORTE!N580)</f>
        <v>*</v>
      </c>
      <c r="Q558" s="143" t="str">
        <f>IF(SP_NORTE!O580="","*",SP_NORTE!O580)</f>
        <v>*</v>
      </c>
      <c r="R558" s="145" t="str">
        <f>IF(SP_NORTE!P580="","*",CONCATENATE(SP_NORTE!P580," ",SP_NORTE!Q580))</f>
        <v>*</v>
      </c>
      <c r="S558" s="145" t="str">
        <f>IF(SP_NORTE!U580="","*",SP_NORTE!U580)</f>
        <v>*</v>
      </c>
      <c r="T558" s="145" t="str">
        <f>IF(SP_NORTE!V580="","*",SP_NORTE!V580)</f>
        <v>*</v>
      </c>
      <c r="U558" s="136" t="str">
        <f ca="1">_xlfn.XLOOKUP(G558&amp;$U$2,BS_CONTROLE[CHAVE],BS_CONTROLE[Quantidade_11],"-")</f>
        <v>-</v>
      </c>
      <c r="V558" s="136" t="str">
        <f ca="1">_xlfn.XLOOKUP(G558&amp;$V$2,BS_CONTROLE[CHAVE],BS_CONTROLE[Quantidade_11],"-")</f>
        <v>-</v>
      </c>
      <c r="W558" s="136" t="str">
        <f ca="1">_xlfn.XLOOKUP(G558&amp;$W$2,BS_CONTROLE[CHAVE],BS_CONTROLE[Quantidade_11],"-")</f>
        <v>-</v>
      </c>
    </row>
    <row r="559" spans="1:23" hidden="1">
      <c r="A559" s="146" t="str">
        <f>IF(SP_NORTE!X581="","*",SP_NORTE!X581)</f>
        <v>*</v>
      </c>
      <c r="B559" s="146" t="str">
        <f>IF(SP_NORTE!W581="","*",SP_NORTE!W581)</f>
        <v>*</v>
      </c>
      <c r="C559" s="146" t="str">
        <f>IF(SP_NORTE!Y581="","*",SP_NORTE!Y581)</f>
        <v>*</v>
      </c>
      <c r="D559" s="138" t="str">
        <f>IF(SP_NORTE!R581="","*",SP_NORTE!R581)</f>
        <v>-</v>
      </c>
      <c r="E559" s="138" t="str">
        <f>IF(SP_NORTE!S581="","*",SP_NORTE!S581)</f>
        <v>-</v>
      </c>
      <c r="F559" s="145" t="str">
        <f>IF(SP_NORTE!B581="","*",SP_NORTE!B581)</f>
        <v>*</v>
      </c>
      <c r="G559" s="145" t="str">
        <f>IF(SP_NORTE!D581="","*",SP_NORTE!D581)</f>
        <v>*</v>
      </c>
      <c r="H559" s="145" t="str">
        <f>IF(SP_NORTE!E581="","*",SP_NORTE!E581)</f>
        <v>*</v>
      </c>
      <c r="I559" s="145" t="str">
        <f>IF(SP_NORTE!G581="","*",SP_NORTE!G581)</f>
        <v>*</v>
      </c>
      <c r="J559" s="145" t="str">
        <f>IF(SP_NORTE!H581="","*",SP_NORTE!H581)</f>
        <v>*</v>
      </c>
      <c r="K559" s="138" t="str">
        <f>IF(SP_NORTE!L581="","*",SP_NORTE!L581)</f>
        <v>-</v>
      </c>
      <c r="L559" s="138" t="str">
        <f>IF(SP_NORTE!M581="","*",SP_NORTE!M581)</f>
        <v>-</v>
      </c>
      <c r="M559" s="139" t="str">
        <f>IF(SP_NORTE!I581="","*",SP_NORTE!I581)</f>
        <v>*</v>
      </c>
      <c r="N559" s="144" t="str">
        <f>IF(SP_NORTE!J581="","*",SP_NORTE!J581)</f>
        <v>*</v>
      </c>
      <c r="O559" s="144" t="str">
        <f>IF(SP_NORTE!K581="","*",SP_NORTE!K581)</f>
        <v>*</v>
      </c>
      <c r="P559" s="143" t="str">
        <f>IF(SP_NORTE!N581="","*",SP_NORTE!N581)</f>
        <v>*</v>
      </c>
      <c r="Q559" s="143" t="str">
        <f>IF(SP_NORTE!O581="","*",SP_NORTE!O581)</f>
        <v>*</v>
      </c>
      <c r="R559" s="145" t="str">
        <f>IF(SP_NORTE!P581="","*",CONCATENATE(SP_NORTE!P581," ",SP_NORTE!Q581))</f>
        <v>*</v>
      </c>
      <c r="S559" s="145" t="str">
        <f>IF(SP_NORTE!U581="","*",SP_NORTE!U581)</f>
        <v>*</v>
      </c>
      <c r="T559" s="145" t="str">
        <f>IF(SP_NORTE!V581="","*",SP_NORTE!V581)</f>
        <v>*</v>
      </c>
      <c r="U559" s="136" t="str">
        <f ca="1">_xlfn.XLOOKUP(G559&amp;$U$2,BS_CONTROLE[CHAVE],BS_CONTROLE[Quantidade_11],"-")</f>
        <v>-</v>
      </c>
      <c r="V559" s="136" t="str">
        <f ca="1">_xlfn.XLOOKUP(G559&amp;$V$2,BS_CONTROLE[CHAVE],BS_CONTROLE[Quantidade_11],"-")</f>
        <v>-</v>
      </c>
      <c r="W559" s="136" t="str">
        <f ca="1">_xlfn.XLOOKUP(G559&amp;$W$2,BS_CONTROLE[CHAVE],BS_CONTROLE[Quantidade_11],"-")</f>
        <v>-</v>
      </c>
    </row>
    <row r="560" spans="1:23" hidden="1">
      <c r="A560" s="146" t="str">
        <f>IF(SP_NORTE!X582="","*",SP_NORTE!X582)</f>
        <v>*</v>
      </c>
      <c r="B560" s="146" t="str">
        <f>IF(SP_NORTE!W582="","*",SP_NORTE!W582)</f>
        <v>*</v>
      </c>
      <c r="C560" s="146" t="str">
        <f>IF(SP_NORTE!Y582="","*",SP_NORTE!Y582)</f>
        <v>*</v>
      </c>
      <c r="D560" s="138" t="str">
        <f>IF(SP_NORTE!R582="","*",SP_NORTE!R582)</f>
        <v>-</v>
      </c>
      <c r="E560" s="138" t="str">
        <f>IF(SP_NORTE!S582="","*",SP_NORTE!S582)</f>
        <v>-</v>
      </c>
      <c r="F560" s="145" t="str">
        <f>IF(SP_NORTE!B582="","*",SP_NORTE!B582)</f>
        <v>*</v>
      </c>
      <c r="G560" s="145" t="str">
        <f>IF(SP_NORTE!D582="","*",SP_NORTE!D582)</f>
        <v>*</v>
      </c>
      <c r="H560" s="145" t="str">
        <f>IF(SP_NORTE!E582="","*",SP_NORTE!E582)</f>
        <v>*</v>
      </c>
      <c r="I560" s="145" t="str">
        <f>IF(SP_NORTE!G582="","*",SP_NORTE!G582)</f>
        <v>*</v>
      </c>
      <c r="J560" s="145" t="str">
        <f>IF(SP_NORTE!H582="","*",SP_NORTE!H582)</f>
        <v>*</v>
      </c>
      <c r="K560" s="138" t="str">
        <f>IF(SP_NORTE!L582="","*",SP_NORTE!L582)</f>
        <v>-</v>
      </c>
      <c r="L560" s="138" t="str">
        <f>IF(SP_NORTE!M582="","*",SP_NORTE!M582)</f>
        <v>-</v>
      </c>
      <c r="M560" s="139" t="str">
        <f>IF(SP_NORTE!I582="","*",SP_NORTE!I582)</f>
        <v>*</v>
      </c>
      <c r="N560" s="144" t="str">
        <f>IF(SP_NORTE!J582="","*",SP_NORTE!J582)</f>
        <v>*</v>
      </c>
      <c r="O560" s="144" t="str">
        <f>IF(SP_NORTE!K582="","*",SP_NORTE!K582)</f>
        <v>*</v>
      </c>
      <c r="P560" s="143" t="str">
        <f>IF(SP_NORTE!N582="","*",SP_NORTE!N582)</f>
        <v>*</v>
      </c>
      <c r="Q560" s="143" t="str">
        <f>IF(SP_NORTE!O582="","*",SP_NORTE!O582)</f>
        <v>*</v>
      </c>
      <c r="R560" s="145" t="str">
        <f>IF(SP_NORTE!P582="","*",CONCATENATE(SP_NORTE!P582," ",SP_NORTE!Q582))</f>
        <v>*</v>
      </c>
      <c r="S560" s="145" t="str">
        <f>IF(SP_NORTE!U582="","*",SP_NORTE!U582)</f>
        <v>*</v>
      </c>
      <c r="T560" s="145" t="str">
        <f>IF(SP_NORTE!V582="","*",SP_NORTE!V582)</f>
        <v>*</v>
      </c>
      <c r="U560" s="136" t="str">
        <f ca="1">_xlfn.XLOOKUP(G560&amp;$U$2,BS_CONTROLE[CHAVE],BS_CONTROLE[Quantidade_11],"-")</f>
        <v>-</v>
      </c>
      <c r="V560" s="136" t="str">
        <f ca="1">_xlfn.XLOOKUP(G560&amp;$V$2,BS_CONTROLE[CHAVE],BS_CONTROLE[Quantidade_11],"-")</f>
        <v>-</v>
      </c>
      <c r="W560" s="136" t="str">
        <f ca="1">_xlfn.XLOOKUP(G560&amp;$W$2,BS_CONTROLE[CHAVE],BS_CONTROLE[Quantidade_11],"-")</f>
        <v>-</v>
      </c>
    </row>
    <row r="561" spans="1:23" hidden="1">
      <c r="A561" s="146" t="str">
        <f>IF(SP_NORTE!X583="","*",SP_NORTE!X583)</f>
        <v>*</v>
      </c>
      <c r="B561" s="146" t="str">
        <f>IF(SP_NORTE!W583="","*",SP_NORTE!W583)</f>
        <v>*</v>
      </c>
      <c r="C561" s="146" t="str">
        <f>IF(SP_NORTE!Y583="","*",SP_NORTE!Y583)</f>
        <v>*</v>
      </c>
      <c r="D561" s="138" t="str">
        <f>IF(SP_NORTE!R583="","*",SP_NORTE!R583)</f>
        <v>-</v>
      </c>
      <c r="E561" s="138" t="str">
        <f>IF(SP_NORTE!S583="","*",SP_NORTE!S583)</f>
        <v>-</v>
      </c>
      <c r="F561" s="145" t="str">
        <f>IF(SP_NORTE!B583="","*",SP_NORTE!B583)</f>
        <v>*</v>
      </c>
      <c r="G561" s="145" t="str">
        <f>IF(SP_NORTE!D583="","*",SP_NORTE!D583)</f>
        <v>*</v>
      </c>
      <c r="H561" s="145" t="str">
        <f>IF(SP_NORTE!E583="","*",SP_NORTE!E583)</f>
        <v>*</v>
      </c>
      <c r="I561" s="145" t="str">
        <f>IF(SP_NORTE!G583="","*",SP_NORTE!G583)</f>
        <v>*</v>
      </c>
      <c r="J561" s="145" t="str">
        <f>IF(SP_NORTE!H583="","*",SP_NORTE!H583)</f>
        <v>*</v>
      </c>
      <c r="K561" s="138" t="str">
        <f>IF(SP_NORTE!L583="","*",SP_NORTE!L583)</f>
        <v>-</v>
      </c>
      <c r="L561" s="138" t="str">
        <f>IF(SP_NORTE!M583="","*",SP_NORTE!M583)</f>
        <v>-</v>
      </c>
      <c r="M561" s="139" t="str">
        <f>IF(SP_NORTE!I583="","*",SP_NORTE!I583)</f>
        <v>*</v>
      </c>
      <c r="N561" s="144" t="str">
        <f>IF(SP_NORTE!J583="","*",SP_NORTE!J583)</f>
        <v>*</v>
      </c>
      <c r="O561" s="144" t="str">
        <f>IF(SP_NORTE!K583="","*",SP_NORTE!K583)</f>
        <v>*</v>
      </c>
      <c r="P561" s="143" t="str">
        <f>IF(SP_NORTE!N583="","*",SP_NORTE!N583)</f>
        <v>*</v>
      </c>
      <c r="Q561" s="143" t="str">
        <f>IF(SP_NORTE!O583="","*",SP_NORTE!O583)</f>
        <v>*</v>
      </c>
      <c r="R561" s="145" t="str">
        <f>IF(SP_NORTE!P583="","*",CONCATENATE(SP_NORTE!P583," ",SP_NORTE!Q583))</f>
        <v>*</v>
      </c>
      <c r="S561" s="145" t="str">
        <f>IF(SP_NORTE!U583="","*",SP_NORTE!U583)</f>
        <v>*</v>
      </c>
      <c r="T561" s="145" t="str">
        <f>IF(SP_NORTE!V583="","*",SP_NORTE!V583)</f>
        <v>*</v>
      </c>
      <c r="U561" s="136" t="str">
        <f ca="1">_xlfn.XLOOKUP(G561&amp;$U$2,BS_CONTROLE[CHAVE],BS_CONTROLE[Quantidade_11],"-")</f>
        <v>-</v>
      </c>
      <c r="V561" s="136" t="str">
        <f ca="1">_xlfn.XLOOKUP(G561&amp;$V$2,BS_CONTROLE[CHAVE],BS_CONTROLE[Quantidade_11],"-")</f>
        <v>-</v>
      </c>
      <c r="W561" s="136" t="str">
        <f ca="1">_xlfn.XLOOKUP(G561&amp;$W$2,BS_CONTROLE[CHAVE],BS_CONTROLE[Quantidade_11],"-")</f>
        <v>-</v>
      </c>
    </row>
    <row r="562" spans="1:23" hidden="1">
      <c r="A562" s="146" t="str">
        <f>IF(SP_NORTE!X584="","*",SP_NORTE!X584)</f>
        <v>*</v>
      </c>
      <c r="B562" s="146" t="str">
        <f>IF(SP_NORTE!W584="","*",SP_NORTE!W584)</f>
        <v>*</v>
      </c>
      <c r="C562" s="146" t="str">
        <f>IF(SP_NORTE!Y584="","*",SP_NORTE!Y584)</f>
        <v>*</v>
      </c>
      <c r="D562" s="138" t="str">
        <f>IF(SP_NORTE!R584="","*",SP_NORTE!R584)</f>
        <v>-</v>
      </c>
      <c r="E562" s="138" t="str">
        <f>IF(SP_NORTE!S584="","*",SP_NORTE!S584)</f>
        <v>-</v>
      </c>
      <c r="F562" s="145" t="str">
        <f>IF(SP_NORTE!B584="","*",SP_NORTE!B584)</f>
        <v>*</v>
      </c>
      <c r="G562" s="145" t="str">
        <f>IF(SP_NORTE!D584="","*",SP_NORTE!D584)</f>
        <v>*</v>
      </c>
      <c r="H562" s="145" t="str">
        <f>IF(SP_NORTE!E584="","*",SP_NORTE!E584)</f>
        <v>*</v>
      </c>
      <c r="I562" s="145" t="str">
        <f>IF(SP_NORTE!G584="","*",SP_NORTE!G584)</f>
        <v>*</v>
      </c>
      <c r="J562" s="145" t="str">
        <f>IF(SP_NORTE!H584="","*",SP_NORTE!H584)</f>
        <v>*</v>
      </c>
      <c r="K562" s="138" t="str">
        <f>IF(SP_NORTE!L584="","*",SP_NORTE!L584)</f>
        <v>-</v>
      </c>
      <c r="L562" s="138" t="str">
        <f>IF(SP_NORTE!M584="","*",SP_NORTE!M584)</f>
        <v>-</v>
      </c>
      <c r="M562" s="139" t="str">
        <f>IF(SP_NORTE!I584="","*",SP_NORTE!I584)</f>
        <v>*</v>
      </c>
      <c r="N562" s="144" t="str">
        <f>IF(SP_NORTE!J584="","*",SP_NORTE!J584)</f>
        <v>*</v>
      </c>
      <c r="O562" s="144" t="str">
        <f>IF(SP_NORTE!K584="","*",SP_NORTE!K584)</f>
        <v>*</v>
      </c>
      <c r="P562" s="143" t="str">
        <f>IF(SP_NORTE!N584="","*",SP_NORTE!N584)</f>
        <v>*</v>
      </c>
      <c r="Q562" s="143" t="str">
        <f>IF(SP_NORTE!O584="","*",SP_NORTE!O584)</f>
        <v>*</v>
      </c>
      <c r="R562" s="145" t="str">
        <f>IF(SP_NORTE!P584="","*",CONCATENATE(SP_NORTE!P584," ",SP_NORTE!Q584))</f>
        <v>*</v>
      </c>
      <c r="S562" s="145" t="str">
        <f>IF(SP_NORTE!U584="","*",SP_NORTE!U584)</f>
        <v>*</v>
      </c>
      <c r="T562" s="145" t="str">
        <f>IF(SP_NORTE!V584="","*",SP_NORTE!V584)</f>
        <v>*</v>
      </c>
      <c r="U562" s="136" t="str">
        <f ca="1">_xlfn.XLOOKUP(G562&amp;$U$2,BS_CONTROLE[CHAVE],BS_CONTROLE[Quantidade_11],"-")</f>
        <v>-</v>
      </c>
      <c r="V562" s="136" t="str">
        <f ca="1">_xlfn.XLOOKUP(G562&amp;$V$2,BS_CONTROLE[CHAVE],BS_CONTROLE[Quantidade_11],"-")</f>
        <v>-</v>
      </c>
      <c r="W562" s="136" t="str">
        <f ca="1">_xlfn.XLOOKUP(G562&amp;$W$2,BS_CONTROLE[CHAVE],BS_CONTROLE[Quantidade_11],"-")</f>
        <v>-</v>
      </c>
    </row>
    <row r="563" spans="1:23" hidden="1">
      <c r="A563" s="146" t="str">
        <f>IF(SP_NORTE!X585="","*",SP_NORTE!X585)</f>
        <v>*</v>
      </c>
      <c r="B563" s="146" t="str">
        <f>IF(SP_NORTE!W585="","*",SP_NORTE!W585)</f>
        <v>*</v>
      </c>
      <c r="C563" s="146" t="str">
        <f>IF(SP_NORTE!Y585="","*",SP_NORTE!Y585)</f>
        <v>*</v>
      </c>
      <c r="D563" s="138" t="str">
        <f>IF(SP_NORTE!R585="","*",SP_NORTE!R585)</f>
        <v>-</v>
      </c>
      <c r="E563" s="138" t="str">
        <f>IF(SP_NORTE!S585="","*",SP_NORTE!S585)</f>
        <v>-</v>
      </c>
      <c r="F563" s="145" t="str">
        <f>IF(SP_NORTE!B585="","*",SP_NORTE!B585)</f>
        <v>*</v>
      </c>
      <c r="G563" s="145" t="str">
        <f>IF(SP_NORTE!D585="","*",SP_NORTE!D585)</f>
        <v>*</v>
      </c>
      <c r="H563" s="145" t="str">
        <f>IF(SP_NORTE!E585="","*",SP_NORTE!E585)</f>
        <v>*</v>
      </c>
      <c r="I563" s="145" t="str">
        <f>IF(SP_NORTE!G585="","*",SP_NORTE!G585)</f>
        <v>*</v>
      </c>
      <c r="J563" s="145" t="str">
        <f>IF(SP_NORTE!H585="","*",SP_NORTE!H585)</f>
        <v>*</v>
      </c>
      <c r="K563" s="138" t="str">
        <f>IF(SP_NORTE!L585="","*",SP_NORTE!L585)</f>
        <v>-</v>
      </c>
      <c r="L563" s="138" t="str">
        <f>IF(SP_NORTE!M585="","*",SP_NORTE!M585)</f>
        <v>-</v>
      </c>
      <c r="M563" s="139" t="str">
        <f>IF(SP_NORTE!I585="","*",SP_NORTE!I585)</f>
        <v>*</v>
      </c>
      <c r="N563" s="144" t="str">
        <f>IF(SP_NORTE!J585="","*",SP_NORTE!J585)</f>
        <v>*</v>
      </c>
      <c r="O563" s="144" t="str">
        <f>IF(SP_NORTE!K585="","*",SP_NORTE!K585)</f>
        <v>*</v>
      </c>
      <c r="P563" s="143" t="str">
        <f>IF(SP_NORTE!N585="","*",SP_NORTE!N585)</f>
        <v>*</v>
      </c>
      <c r="Q563" s="143" t="str">
        <f>IF(SP_NORTE!O585="","*",SP_NORTE!O585)</f>
        <v>*</v>
      </c>
      <c r="R563" s="145" t="str">
        <f>IF(SP_NORTE!P585="","*",CONCATENATE(SP_NORTE!P585," ",SP_NORTE!Q585))</f>
        <v>*</v>
      </c>
      <c r="S563" s="145" t="str">
        <f>IF(SP_NORTE!U585="","*",SP_NORTE!U585)</f>
        <v>*</v>
      </c>
      <c r="T563" s="145" t="str">
        <f>IF(SP_NORTE!V585="","*",SP_NORTE!V585)</f>
        <v>*</v>
      </c>
      <c r="U563" s="136" t="str">
        <f ca="1">_xlfn.XLOOKUP(G563&amp;$U$2,BS_CONTROLE[CHAVE],BS_CONTROLE[Quantidade_11],"-")</f>
        <v>-</v>
      </c>
      <c r="V563" s="136" t="str">
        <f ca="1">_xlfn.XLOOKUP(G563&amp;$V$2,BS_CONTROLE[CHAVE],BS_CONTROLE[Quantidade_11],"-")</f>
        <v>-</v>
      </c>
      <c r="W563" s="136" t="str">
        <f ca="1">_xlfn.XLOOKUP(G563&amp;$W$2,BS_CONTROLE[CHAVE],BS_CONTROLE[Quantidade_11],"-")</f>
        <v>-</v>
      </c>
    </row>
    <row r="564" spans="1:23" hidden="1">
      <c r="A564" s="146" t="str">
        <f>IF(SP_NORTE!X586="","*",SP_NORTE!X586)</f>
        <v>*</v>
      </c>
      <c r="B564" s="146" t="str">
        <f>IF(SP_NORTE!W586="","*",SP_NORTE!W586)</f>
        <v>*</v>
      </c>
      <c r="C564" s="146" t="str">
        <f>IF(SP_NORTE!Y586="","*",SP_NORTE!Y586)</f>
        <v>*</v>
      </c>
      <c r="D564" s="138" t="str">
        <f>IF(SP_NORTE!R586="","*",SP_NORTE!R586)</f>
        <v>-</v>
      </c>
      <c r="E564" s="138" t="str">
        <f>IF(SP_NORTE!S586="","*",SP_NORTE!S586)</f>
        <v>-</v>
      </c>
      <c r="F564" s="145" t="str">
        <f>IF(SP_NORTE!B586="","*",SP_NORTE!B586)</f>
        <v>*</v>
      </c>
      <c r="G564" s="145" t="str">
        <f>IF(SP_NORTE!D586="","*",SP_NORTE!D586)</f>
        <v>*</v>
      </c>
      <c r="H564" s="145" t="str">
        <f>IF(SP_NORTE!E586="","*",SP_NORTE!E586)</f>
        <v>*</v>
      </c>
      <c r="I564" s="145" t="str">
        <f>IF(SP_NORTE!G586="","*",SP_NORTE!G586)</f>
        <v>*</v>
      </c>
      <c r="J564" s="145" t="str">
        <f>IF(SP_NORTE!H586="","*",SP_NORTE!H586)</f>
        <v>*</v>
      </c>
      <c r="K564" s="138" t="str">
        <f>IF(SP_NORTE!L586="","*",SP_NORTE!L586)</f>
        <v>-</v>
      </c>
      <c r="L564" s="138" t="str">
        <f>IF(SP_NORTE!M586="","*",SP_NORTE!M586)</f>
        <v>-</v>
      </c>
      <c r="M564" s="139" t="str">
        <f>IF(SP_NORTE!I586="","*",SP_NORTE!I586)</f>
        <v>*</v>
      </c>
      <c r="N564" s="144" t="str">
        <f>IF(SP_NORTE!J586="","*",SP_NORTE!J586)</f>
        <v>*</v>
      </c>
      <c r="O564" s="144" t="str">
        <f>IF(SP_NORTE!K586="","*",SP_NORTE!K586)</f>
        <v>*</v>
      </c>
      <c r="P564" s="143" t="str">
        <f>IF(SP_NORTE!N586="","*",SP_NORTE!N586)</f>
        <v>*</v>
      </c>
      <c r="Q564" s="143" t="str">
        <f>IF(SP_NORTE!O586="","*",SP_NORTE!O586)</f>
        <v>*</v>
      </c>
      <c r="R564" s="145" t="str">
        <f>IF(SP_NORTE!P586="","*",CONCATENATE(SP_NORTE!P586," ",SP_NORTE!Q586))</f>
        <v>*</v>
      </c>
      <c r="S564" s="145" t="str">
        <f>IF(SP_NORTE!U586="","*",SP_NORTE!U586)</f>
        <v>*</v>
      </c>
      <c r="T564" s="145" t="str">
        <f>IF(SP_NORTE!V586="","*",SP_NORTE!V586)</f>
        <v>*</v>
      </c>
      <c r="U564" s="136" t="str">
        <f ca="1">_xlfn.XLOOKUP(G564&amp;$U$2,BS_CONTROLE[CHAVE],BS_CONTROLE[Quantidade_11],"-")</f>
        <v>-</v>
      </c>
      <c r="V564" s="136" t="str">
        <f ca="1">_xlfn.XLOOKUP(G564&amp;$V$2,BS_CONTROLE[CHAVE],BS_CONTROLE[Quantidade_11],"-")</f>
        <v>-</v>
      </c>
      <c r="W564" s="136" t="str">
        <f ca="1">_xlfn.XLOOKUP(G564&amp;$W$2,BS_CONTROLE[CHAVE],BS_CONTROLE[Quantidade_11],"-")</f>
        <v>-</v>
      </c>
    </row>
    <row r="565" spans="1:23" hidden="1">
      <c r="A565" s="146" t="str">
        <f>IF(SP_NORTE!X587="","*",SP_NORTE!X587)</f>
        <v>*</v>
      </c>
      <c r="B565" s="146" t="str">
        <f>IF(SP_NORTE!W587="","*",SP_NORTE!W587)</f>
        <v>*</v>
      </c>
      <c r="C565" s="146" t="str">
        <f>IF(SP_NORTE!Y587="","*",SP_NORTE!Y587)</f>
        <v>*</v>
      </c>
      <c r="D565" s="138" t="str">
        <f>IF(SP_NORTE!R587="","*",SP_NORTE!R587)</f>
        <v>-</v>
      </c>
      <c r="E565" s="138" t="str">
        <f>IF(SP_NORTE!S587="","*",SP_NORTE!S587)</f>
        <v>-</v>
      </c>
      <c r="F565" s="145" t="str">
        <f>IF(SP_NORTE!B587="","*",SP_NORTE!B587)</f>
        <v>*</v>
      </c>
      <c r="G565" s="145" t="str">
        <f>IF(SP_NORTE!D587="","*",SP_NORTE!D587)</f>
        <v>*</v>
      </c>
      <c r="H565" s="145" t="str">
        <f>IF(SP_NORTE!E587="","*",SP_NORTE!E587)</f>
        <v>*</v>
      </c>
      <c r="I565" s="145" t="str">
        <f>IF(SP_NORTE!G587="","*",SP_NORTE!G587)</f>
        <v>*</v>
      </c>
      <c r="J565" s="145" t="str">
        <f>IF(SP_NORTE!H587="","*",SP_NORTE!H587)</f>
        <v>*</v>
      </c>
      <c r="K565" s="138" t="str">
        <f>IF(SP_NORTE!L587="","*",SP_NORTE!L587)</f>
        <v>-</v>
      </c>
      <c r="L565" s="138" t="str">
        <f>IF(SP_NORTE!M587="","*",SP_NORTE!M587)</f>
        <v>-</v>
      </c>
      <c r="M565" s="139" t="str">
        <f>IF(SP_NORTE!I587="","*",SP_NORTE!I587)</f>
        <v>*</v>
      </c>
      <c r="N565" s="144" t="str">
        <f>IF(SP_NORTE!J587="","*",SP_NORTE!J587)</f>
        <v>*</v>
      </c>
      <c r="O565" s="144" t="str">
        <f>IF(SP_NORTE!K587="","*",SP_NORTE!K587)</f>
        <v>*</v>
      </c>
      <c r="P565" s="143" t="str">
        <f>IF(SP_NORTE!N587="","*",SP_NORTE!N587)</f>
        <v>*</v>
      </c>
      <c r="Q565" s="143" t="str">
        <f>IF(SP_NORTE!O587="","*",SP_NORTE!O587)</f>
        <v>*</v>
      </c>
      <c r="R565" s="145" t="str">
        <f>IF(SP_NORTE!P587="","*",CONCATENATE(SP_NORTE!P587," ",SP_NORTE!Q587))</f>
        <v>*</v>
      </c>
      <c r="S565" s="145" t="str">
        <f>IF(SP_NORTE!U587="","*",SP_NORTE!U587)</f>
        <v>*</v>
      </c>
      <c r="T565" s="145" t="str">
        <f>IF(SP_NORTE!V587="","*",SP_NORTE!V587)</f>
        <v>*</v>
      </c>
      <c r="U565" s="136" t="str">
        <f ca="1">_xlfn.XLOOKUP(G565&amp;$U$2,BS_CONTROLE[CHAVE],BS_CONTROLE[Quantidade_11],"-")</f>
        <v>-</v>
      </c>
      <c r="V565" s="136" t="str">
        <f ca="1">_xlfn.XLOOKUP(G565&amp;$V$2,BS_CONTROLE[CHAVE],BS_CONTROLE[Quantidade_11],"-")</f>
        <v>-</v>
      </c>
      <c r="W565" s="136" t="str">
        <f ca="1">_xlfn.XLOOKUP(G565&amp;$W$2,BS_CONTROLE[CHAVE],BS_CONTROLE[Quantidade_11],"-")</f>
        <v>-</v>
      </c>
    </row>
    <row r="566" spans="1:23" hidden="1">
      <c r="A566" s="146" t="str">
        <f>IF(SP_NORTE!X588="","*",SP_NORTE!X588)</f>
        <v>*</v>
      </c>
      <c r="B566" s="146" t="str">
        <f>IF(SP_NORTE!W588="","*",SP_NORTE!W588)</f>
        <v>*</v>
      </c>
      <c r="C566" s="146" t="str">
        <f>IF(SP_NORTE!Y588="","*",SP_NORTE!Y588)</f>
        <v>*</v>
      </c>
      <c r="D566" s="138" t="str">
        <f>IF(SP_NORTE!R588="","*",SP_NORTE!R588)</f>
        <v>-</v>
      </c>
      <c r="E566" s="138" t="str">
        <f>IF(SP_NORTE!S588="","*",SP_NORTE!S588)</f>
        <v>-</v>
      </c>
      <c r="F566" s="145" t="str">
        <f>IF(SP_NORTE!B588="","*",SP_NORTE!B588)</f>
        <v>*</v>
      </c>
      <c r="G566" s="145" t="str">
        <f>IF(SP_NORTE!D588="","*",SP_NORTE!D588)</f>
        <v>*</v>
      </c>
      <c r="H566" s="145" t="str">
        <f>IF(SP_NORTE!E588="","*",SP_NORTE!E588)</f>
        <v>*</v>
      </c>
      <c r="I566" s="145" t="str">
        <f>IF(SP_NORTE!G588="","*",SP_NORTE!G588)</f>
        <v>*</v>
      </c>
      <c r="J566" s="145" t="str">
        <f>IF(SP_NORTE!H588="","*",SP_NORTE!H588)</f>
        <v>*</v>
      </c>
      <c r="K566" s="138" t="str">
        <f>IF(SP_NORTE!L588="","*",SP_NORTE!L588)</f>
        <v>-</v>
      </c>
      <c r="L566" s="138" t="str">
        <f>IF(SP_NORTE!M588="","*",SP_NORTE!M588)</f>
        <v>-</v>
      </c>
      <c r="M566" s="139" t="str">
        <f>IF(SP_NORTE!I588="","*",SP_NORTE!I588)</f>
        <v>*</v>
      </c>
      <c r="N566" s="144" t="str">
        <f>IF(SP_NORTE!J588="","*",SP_NORTE!J588)</f>
        <v>*</v>
      </c>
      <c r="O566" s="144" t="str">
        <f>IF(SP_NORTE!K588="","*",SP_NORTE!K588)</f>
        <v>*</v>
      </c>
      <c r="P566" s="143" t="str">
        <f>IF(SP_NORTE!N588="","*",SP_NORTE!N588)</f>
        <v>*</v>
      </c>
      <c r="Q566" s="143" t="str">
        <f>IF(SP_NORTE!O588="","*",SP_NORTE!O588)</f>
        <v>*</v>
      </c>
      <c r="R566" s="145" t="str">
        <f>IF(SP_NORTE!P588="","*",CONCATENATE(SP_NORTE!P588," ",SP_NORTE!Q588))</f>
        <v>*</v>
      </c>
      <c r="S566" s="145" t="str">
        <f>IF(SP_NORTE!U588="","*",SP_NORTE!U588)</f>
        <v>*</v>
      </c>
      <c r="T566" s="145" t="str">
        <f>IF(SP_NORTE!V588="","*",SP_NORTE!V588)</f>
        <v>*</v>
      </c>
      <c r="U566" s="136" t="str">
        <f ca="1">_xlfn.XLOOKUP(G566&amp;$U$2,BS_CONTROLE[CHAVE],BS_CONTROLE[Quantidade_11],"-")</f>
        <v>-</v>
      </c>
      <c r="V566" s="136" t="str">
        <f ca="1">_xlfn.XLOOKUP(G566&amp;$V$2,BS_CONTROLE[CHAVE],BS_CONTROLE[Quantidade_11],"-")</f>
        <v>-</v>
      </c>
      <c r="W566" s="136" t="str">
        <f ca="1">_xlfn.XLOOKUP(G566&amp;$W$2,BS_CONTROLE[CHAVE],BS_CONTROLE[Quantidade_11],"-")</f>
        <v>-</v>
      </c>
    </row>
    <row r="567" spans="1:23" hidden="1">
      <c r="A567" s="146" t="str">
        <f>IF(SP_NORTE!X589="","*",SP_NORTE!X589)</f>
        <v>*</v>
      </c>
      <c r="B567" s="146" t="str">
        <f>IF(SP_NORTE!W589="","*",SP_NORTE!W589)</f>
        <v>*</v>
      </c>
      <c r="C567" s="146" t="str">
        <f>IF(SP_NORTE!Y589="","*",SP_NORTE!Y589)</f>
        <v>*</v>
      </c>
      <c r="D567" s="138" t="str">
        <f>IF(SP_NORTE!R589="","*",SP_NORTE!R589)</f>
        <v>-</v>
      </c>
      <c r="E567" s="138" t="str">
        <f>IF(SP_NORTE!S589="","*",SP_NORTE!S589)</f>
        <v>-</v>
      </c>
      <c r="F567" s="145" t="str">
        <f>IF(SP_NORTE!B589="","*",SP_NORTE!B589)</f>
        <v>*</v>
      </c>
      <c r="G567" s="145" t="str">
        <f>IF(SP_NORTE!D589="","*",SP_NORTE!D589)</f>
        <v>*</v>
      </c>
      <c r="H567" s="145" t="str">
        <f>IF(SP_NORTE!E589="","*",SP_NORTE!E589)</f>
        <v>*</v>
      </c>
      <c r="I567" s="145" t="str">
        <f>IF(SP_NORTE!G589="","*",SP_NORTE!G589)</f>
        <v>*</v>
      </c>
      <c r="J567" s="145" t="str">
        <f>IF(SP_NORTE!H589="","*",SP_NORTE!H589)</f>
        <v>*</v>
      </c>
      <c r="K567" s="138" t="str">
        <f>IF(SP_NORTE!L589="","*",SP_NORTE!L589)</f>
        <v>-</v>
      </c>
      <c r="L567" s="138" t="str">
        <f>IF(SP_NORTE!M589="","*",SP_NORTE!M589)</f>
        <v>-</v>
      </c>
      <c r="M567" s="139" t="str">
        <f>IF(SP_NORTE!I589="","*",SP_NORTE!I589)</f>
        <v>*</v>
      </c>
      <c r="N567" s="144" t="str">
        <f>IF(SP_NORTE!J589="","*",SP_NORTE!J589)</f>
        <v>*</v>
      </c>
      <c r="O567" s="144" t="str">
        <f>IF(SP_NORTE!K589="","*",SP_NORTE!K589)</f>
        <v>*</v>
      </c>
      <c r="P567" s="143" t="str">
        <f>IF(SP_NORTE!N589="","*",SP_NORTE!N589)</f>
        <v>*</v>
      </c>
      <c r="Q567" s="143" t="str">
        <f>IF(SP_NORTE!O589="","*",SP_NORTE!O589)</f>
        <v>*</v>
      </c>
      <c r="R567" s="145" t="str">
        <f>IF(SP_NORTE!P589="","*",CONCATENATE(SP_NORTE!P589," ",SP_NORTE!Q589))</f>
        <v>*</v>
      </c>
      <c r="S567" s="145" t="str">
        <f>IF(SP_NORTE!U589="","*",SP_NORTE!U589)</f>
        <v>*</v>
      </c>
      <c r="T567" s="145" t="str">
        <f>IF(SP_NORTE!V589="","*",SP_NORTE!V589)</f>
        <v>*</v>
      </c>
      <c r="U567" s="136" t="str">
        <f ca="1">_xlfn.XLOOKUP(G567&amp;$U$2,BS_CONTROLE[CHAVE],BS_CONTROLE[Quantidade_11],"-")</f>
        <v>-</v>
      </c>
      <c r="V567" s="136" t="str">
        <f ca="1">_xlfn.XLOOKUP(G567&amp;$V$2,BS_CONTROLE[CHAVE],BS_CONTROLE[Quantidade_11],"-")</f>
        <v>-</v>
      </c>
      <c r="W567" s="136" t="str">
        <f ca="1">_xlfn.XLOOKUP(G567&amp;$W$2,BS_CONTROLE[CHAVE],BS_CONTROLE[Quantidade_11],"-")</f>
        <v>-</v>
      </c>
    </row>
    <row r="568" spans="1:23" hidden="1">
      <c r="A568" s="146" t="str">
        <f>IF(SP_NORTE!X590="","*",SP_NORTE!X590)</f>
        <v>*</v>
      </c>
      <c r="B568" s="146" t="str">
        <f>IF(SP_NORTE!W590="","*",SP_NORTE!W590)</f>
        <v>*</v>
      </c>
      <c r="C568" s="146" t="str">
        <f>IF(SP_NORTE!Y590="","*",SP_NORTE!Y590)</f>
        <v>*</v>
      </c>
      <c r="D568" s="138" t="str">
        <f>IF(SP_NORTE!R590="","*",SP_NORTE!R590)</f>
        <v>-</v>
      </c>
      <c r="E568" s="138" t="str">
        <f>IF(SP_NORTE!S590="","*",SP_NORTE!S590)</f>
        <v>-</v>
      </c>
      <c r="F568" s="145" t="str">
        <f>IF(SP_NORTE!B590="","*",SP_NORTE!B590)</f>
        <v>*</v>
      </c>
      <c r="G568" s="145" t="str">
        <f>IF(SP_NORTE!D590="","*",SP_NORTE!D590)</f>
        <v>*</v>
      </c>
      <c r="H568" s="145" t="str">
        <f>IF(SP_NORTE!E590="","*",SP_NORTE!E590)</f>
        <v>*</v>
      </c>
      <c r="I568" s="145" t="str">
        <f>IF(SP_NORTE!G590="","*",SP_NORTE!G590)</f>
        <v>*</v>
      </c>
      <c r="J568" s="145" t="str">
        <f>IF(SP_NORTE!H590="","*",SP_NORTE!H590)</f>
        <v>*</v>
      </c>
      <c r="K568" s="138" t="str">
        <f>IF(SP_NORTE!L590="","*",SP_NORTE!L590)</f>
        <v>-</v>
      </c>
      <c r="L568" s="138" t="str">
        <f>IF(SP_NORTE!M590="","*",SP_NORTE!M590)</f>
        <v>-</v>
      </c>
      <c r="M568" s="139" t="str">
        <f>IF(SP_NORTE!I590="","*",SP_NORTE!I590)</f>
        <v>*</v>
      </c>
      <c r="N568" s="144" t="str">
        <f>IF(SP_NORTE!J590="","*",SP_NORTE!J590)</f>
        <v>*</v>
      </c>
      <c r="O568" s="144" t="str">
        <f>IF(SP_NORTE!K590="","*",SP_NORTE!K590)</f>
        <v>*</v>
      </c>
      <c r="P568" s="143" t="str">
        <f>IF(SP_NORTE!N590="","*",SP_NORTE!N590)</f>
        <v>*</v>
      </c>
      <c r="Q568" s="143" t="str">
        <f>IF(SP_NORTE!O590="","*",SP_NORTE!O590)</f>
        <v>*</v>
      </c>
      <c r="R568" s="145" t="str">
        <f>IF(SP_NORTE!P590="","*",CONCATENATE(SP_NORTE!P590," ",SP_NORTE!Q590))</f>
        <v>*</v>
      </c>
      <c r="S568" s="145" t="str">
        <f>IF(SP_NORTE!U590="","*",SP_NORTE!U590)</f>
        <v>*</v>
      </c>
      <c r="T568" s="145" t="str">
        <f>IF(SP_NORTE!V590="","*",SP_NORTE!V590)</f>
        <v>*</v>
      </c>
      <c r="U568" s="136" t="str">
        <f ca="1">_xlfn.XLOOKUP(G568&amp;$U$2,BS_CONTROLE[CHAVE],BS_CONTROLE[Quantidade_11],"-")</f>
        <v>-</v>
      </c>
      <c r="V568" s="136" t="str">
        <f ca="1">_xlfn.XLOOKUP(G568&amp;$V$2,BS_CONTROLE[CHAVE],BS_CONTROLE[Quantidade_11],"-")</f>
        <v>-</v>
      </c>
      <c r="W568" s="136" t="str">
        <f ca="1">_xlfn.XLOOKUP(G568&amp;$W$2,BS_CONTROLE[CHAVE],BS_CONTROLE[Quantidade_11],"-")</f>
        <v>-</v>
      </c>
    </row>
    <row r="569" spans="1:23" hidden="1">
      <c r="A569" s="146" t="str">
        <f>IF(SP_NORTE!X591="","*",SP_NORTE!X591)</f>
        <v>*</v>
      </c>
      <c r="B569" s="146" t="str">
        <f>IF(SP_NORTE!W591="","*",SP_NORTE!W591)</f>
        <v>*</v>
      </c>
      <c r="C569" s="146" t="str">
        <f>IF(SP_NORTE!Y591="","*",SP_NORTE!Y591)</f>
        <v>*</v>
      </c>
      <c r="D569" s="138" t="str">
        <f>IF(SP_NORTE!R591="","*",SP_NORTE!R591)</f>
        <v>-</v>
      </c>
      <c r="E569" s="138" t="str">
        <f>IF(SP_NORTE!S591="","*",SP_NORTE!S591)</f>
        <v>-</v>
      </c>
      <c r="F569" s="145" t="str">
        <f>IF(SP_NORTE!B591="","*",SP_NORTE!B591)</f>
        <v>*</v>
      </c>
      <c r="G569" s="145" t="str">
        <f>IF(SP_NORTE!D591="","*",SP_NORTE!D591)</f>
        <v>*</v>
      </c>
      <c r="H569" s="145" t="str">
        <f>IF(SP_NORTE!E591="","*",SP_NORTE!E591)</f>
        <v>*</v>
      </c>
      <c r="I569" s="145" t="str">
        <f>IF(SP_NORTE!G591="","*",SP_NORTE!G591)</f>
        <v>*</v>
      </c>
      <c r="J569" s="145" t="str">
        <f>IF(SP_NORTE!H591="","*",SP_NORTE!H591)</f>
        <v>*</v>
      </c>
      <c r="K569" s="138" t="str">
        <f>IF(SP_NORTE!L591="","*",SP_NORTE!L591)</f>
        <v>-</v>
      </c>
      <c r="L569" s="138" t="str">
        <f>IF(SP_NORTE!M591="","*",SP_NORTE!M591)</f>
        <v>-</v>
      </c>
      <c r="M569" s="139" t="str">
        <f>IF(SP_NORTE!I591="","*",SP_NORTE!I591)</f>
        <v>*</v>
      </c>
      <c r="N569" s="144" t="str">
        <f>IF(SP_NORTE!J591="","*",SP_NORTE!J591)</f>
        <v>*</v>
      </c>
      <c r="O569" s="144" t="str">
        <f>IF(SP_NORTE!K591="","*",SP_NORTE!K591)</f>
        <v>*</v>
      </c>
      <c r="P569" s="143" t="str">
        <f>IF(SP_NORTE!N591="","*",SP_NORTE!N591)</f>
        <v>*</v>
      </c>
      <c r="Q569" s="143" t="str">
        <f>IF(SP_NORTE!O591="","*",SP_NORTE!O591)</f>
        <v>*</v>
      </c>
      <c r="R569" s="145" t="str">
        <f>IF(SP_NORTE!P591="","*",CONCATENATE(SP_NORTE!P591," ",SP_NORTE!Q591))</f>
        <v>*</v>
      </c>
      <c r="S569" s="145" t="str">
        <f>IF(SP_NORTE!U591="","*",SP_NORTE!U591)</f>
        <v>*</v>
      </c>
      <c r="T569" s="145" t="str">
        <f>IF(SP_NORTE!V591="","*",SP_NORTE!V591)</f>
        <v>*</v>
      </c>
      <c r="U569" s="136" t="str">
        <f ca="1">_xlfn.XLOOKUP(G569&amp;$U$2,BS_CONTROLE[CHAVE],BS_CONTROLE[Quantidade_11],"-")</f>
        <v>-</v>
      </c>
      <c r="V569" s="136" t="str">
        <f ca="1">_xlfn.XLOOKUP(G569&amp;$V$2,BS_CONTROLE[CHAVE],BS_CONTROLE[Quantidade_11],"-")</f>
        <v>-</v>
      </c>
      <c r="W569" s="136" t="str">
        <f ca="1">_xlfn.XLOOKUP(G569&amp;$W$2,BS_CONTROLE[CHAVE],BS_CONTROLE[Quantidade_11],"-")</f>
        <v>-</v>
      </c>
    </row>
    <row r="570" spans="1:23" hidden="1">
      <c r="A570" s="146" t="str">
        <f>IF(SP_NORTE!X592="","*",SP_NORTE!X592)</f>
        <v>*</v>
      </c>
      <c r="B570" s="146" t="str">
        <f>IF(SP_NORTE!W592="","*",SP_NORTE!W592)</f>
        <v>*</v>
      </c>
      <c r="C570" s="146" t="str">
        <f>IF(SP_NORTE!Y592="","*",SP_NORTE!Y592)</f>
        <v>*</v>
      </c>
      <c r="D570" s="138" t="str">
        <f>IF(SP_NORTE!R592="","*",SP_NORTE!R592)</f>
        <v>-</v>
      </c>
      <c r="E570" s="138" t="str">
        <f>IF(SP_NORTE!S592="","*",SP_NORTE!S592)</f>
        <v>-</v>
      </c>
      <c r="F570" s="145" t="str">
        <f>IF(SP_NORTE!B592="","*",SP_NORTE!B592)</f>
        <v>*</v>
      </c>
      <c r="G570" s="145" t="str">
        <f>IF(SP_NORTE!D592="","*",SP_NORTE!D592)</f>
        <v>*</v>
      </c>
      <c r="H570" s="145" t="str">
        <f>IF(SP_NORTE!E592="","*",SP_NORTE!E592)</f>
        <v>*</v>
      </c>
      <c r="I570" s="145" t="str">
        <f>IF(SP_NORTE!G592="","*",SP_NORTE!G592)</f>
        <v>*</v>
      </c>
      <c r="J570" s="145" t="str">
        <f>IF(SP_NORTE!H592="","*",SP_NORTE!H592)</f>
        <v>*</v>
      </c>
      <c r="K570" s="138" t="str">
        <f>IF(SP_NORTE!L592="","*",SP_NORTE!L592)</f>
        <v>-</v>
      </c>
      <c r="L570" s="138" t="str">
        <f>IF(SP_NORTE!M592="","*",SP_NORTE!M592)</f>
        <v>-</v>
      </c>
      <c r="M570" s="139" t="str">
        <f>IF(SP_NORTE!I592="","*",SP_NORTE!I592)</f>
        <v>*</v>
      </c>
      <c r="N570" s="144" t="str">
        <f>IF(SP_NORTE!J592="","*",SP_NORTE!J592)</f>
        <v>*</v>
      </c>
      <c r="O570" s="144" t="str">
        <f>IF(SP_NORTE!K592="","*",SP_NORTE!K592)</f>
        <v>*</v>
      </c>
      <c r="P570" s="143" t="str">
        <f>IF(SP_NORTE!N592="","*",SP_NORTE!N592)</f>
        <v>*</v>
      </c>
      <c r="Q570" s="143" t="str">
        <f>IF(SP_NORTE!O592="","*",SP_NORTE!O592)</f>
        <v>*</v>
      </c>
      <c r="R570" s="145" t="str">
        <f>IF(SP_NORTE!P592="","*",CONCATENATE(SP_NORTE!P592," ",SP_NORTE!Q592))</f>
        <v>*</v>
      </c>
      <c r="S570" s="145" t="str">
        <f>IF(SP_NORTE!U592="","*",SP_NORTE!U592)</f>
        <v>*</v>
      </c>
      <c r="T570" s="145" t="str">
        <f>IF(SP_NORTE!V592="","*",SP_NORTE!V592)</f>
        <v>*</v>
      </c>
      <c r="U570" s="136" t="str">
        <f ca="1">_xlfn.XLOOKUP(G570&amp;$U$2,BS_CONTROLE[CHAVE],BS_CONTROLE[Quantidade_11],"-")</f>
        <v>-</v>
      </c>
      <c r="V570" s="136" t="str">
        <f ca="1">_xlfn.XLOOKUP(G570&amp;$V$2,BS_CONTROLE[CHAVE],BS_CONTROLE[Quantidade_11],"-")</f>
        <v>-</v>
      </c>
      <c r="W570" s="136" t="str">
        <f ca="1">_xlfn.XLOOKUP(G570&amp;$W$2,BS_CONTROLE[CHAVE],BS_CONTROLE[Quantidade_11],"-")</f>
        <v>-</v>
      </c>
    </row>
    <row r="571" spans="1:23" hidden="1">
      <c r="A571" s="146" t="str">
        <f>IF(SP_NORTE!X593="","*",SP_NORTE!X593)</f>
        <v>*</v>
      </c>
      <c r="B571" s="146" t="str">
        <f>IF(SP_NORTE!W593="","*",SP_NORTE!W593)</f>
        <v>*</v>
      </c>
      <c r="C571" s="146" t="str">
        <f>IF(SP_NORTE!Y593="","*",SP_NORTE!Y593)</f>
        <v>*</v>
      </c>
      <c r="D571" s="138" t="str">
        <f>IF(SP_NORTE!R593="","*",SP_NORTE!R593)</f>
        <v>-</v>
      </c>
      <c r="E571" s="138" t="str">
        <f>IF(SP_NORTE!S593="","*",SP_NORTE!S593)</f>
        <v>-</v>
      </c>
      <c r="F571" s="145" t="str">
        <f>IF(SP_NORTE!B593="","*",SP_NORTE!B593)</f>
        <v>*</v>
      </c>
      <c r="G571" s="145" t="str">
        <f>IF(SP_NORTE!D593="","*",SP_NORTE!D593)</f>
        <v>*</v>
      </c>
      <c r="H571" s="145" t="str">
        <f>IF(SP_NORTE!E593="","*",SP_NORTE!E593)</f>
        <v>*</v>
      </c>
      <c r="I571" s="145" t="str">
        <f>IF(SP_NORTE!G593="","*",SP_NORTE!G593)</f>
        <v>*</v>
      </c>
      <c r="J571" s="145" t="str">
        <f>IF(SP_NORTE!H593="","*",SP_NORTE!H593)</f>
        <v>*</v>
      </c>
      <c r="K571" s="138" t="str">
        <f>IF(SP_NORTE!L593="","*",SP_NORTE!L593)</f>
        <v>-</v>
      </c>
      <c r="L571" s="138" t="str">
        <f>IF(SP_NORTE!M593="","*",SP_NORTE!M593)</f>
        <v>-</v>
      </c>
      <c r="M571" s="139" t="str">
        <f>IF(SP_NORTE!I593="","*",SP_NORTE!I593)</f>
        <v>*</v>
      </c>
      <c r="N571" s="144" t="str">
        <f>IF(SP_NORTE!J593="","*",SP_NORTE!J593)</f>
        <v>*</v>
      </c>
      <c r="O571" s="144" t="str">
        <f>IF(SP_NORTE!K593="","*",SP_NORTE!K593)</f>
        <v>*</v>
      </c>
      <c r="P571" s="143" t="str">
        <f>IF(SP_NORTE!N593="","*",SP_NORTE!N593)</f>
        <v>*</v>
      </c>
      <c r="Q571" s="143" t="str">
        <f>IF(SP_NORTE!O593="","*",SP_NORTE!O593)</f>
        <v>*</v>
      </c>
      <c r="R571" s="145" t="str">
        <f>IF(SP_NORTE!P593="","*",CONCATENATE(SP_NORTE!P593," ",SP_NORTE!Q593))</f>
        <v>*</v>
      </c>
      <c r="S571" s="145" t="str">
        <f>IF(SP_NORTE!U593="","*",SP_NORTE!U593)</f>
        <v>*</v>
      </c>
      <c r="T571" s="145" t="str">
        <f>IF(SP_NORTE!V593="","*",SP_NORTE!V593)</f>
        <v>*</v>
      </c>
      <c r="U571" s="136" t="str">
        <f ca="1">_xlfn.XLOOKUP(G571&amp;$U$2,BS_CONTROLE[CHAVE],BS_CONTROLE[Quantidade_11],"-")</f>
        <v>-</v>
      </c>
      <c r="V571" s="136" t="str">
        <f ca="1">_xlfn.XLOOKUP(G571&amp;$V$2,BS_CONTROLE[CHAVE],BS_CONTROLE[Quantidade_11],"-")</f>
        <v>-</v>
      </c>
      <c r="W571" s="136" t="str">
        <f ca="1">_xlfn.XLOOKUP(G571&amp;$W$2,BS_CONTROLE[CHAVE],BS_CONTROLE[Quantidade_11],"-")</f>
        <v>-</v>
      </c>
    </row>
    <row r="572" spans="1:23" hidden="1">
      <c r="A572" s="146" t="str">
        <f>IF(SP_NORTE!X594="","*",SP_NORTE!X594)</f>
        <v>*</v>
      </c>
      <c r="B572" s="146" t="str">
        <f>IF(SP_NORTE!W594="","*",SP_NORTE!W594)</f>
        <v>*</v>
      </c>
      <c r="C572" s="146" t="str">
        <f>IF(SP_NORTE!Y594="","*",SP_NORTE!Y594)</f>
        <v>*</v>
      </c>
      <c r="D572" s="138" t="str">
        <f>IF(SP_NORTE!R594="","*",SP_NORTE!R594)</f>
        <v>-</v>
      </c>
      <c r="E572" s="138" t="str">
        <f>IF(SP_NORTE!S594="","*",SP_NORTE!S594)</f>
        <v>-</v>
      </c>
      <c r="F572" s="145" t="str">
        <f>IF(SP_NORTE!B594="","*",SP_NORTE!B594)</f>
        <v>*</v>
      </c>
      <c r="G572" s="145" t="str">
        <f>IF(SP_NORTE!D594="","*",SP_NORTE!D594)</f>
        <v>*</v>
      </c>
      <c r="H572" s="145" t="str">
        <f>IF(SP_NORTE!E594="","*",SP_NORTE!E594)</f>
        <v>*</v>
      </c>
      <c r="I572" s="145" t="str">
        <f>IF(SP_NORTE!G594="","*",SP_NORTE!G594)</f>
        <v>*</v>
      </c>
      <c r="J572" s="145" t="str">
        <f>IF(SP_NORTE!H594="","*",SP_NORTE!H594)</f>
        <v>*</v>
      </c>
      <c r="K572" s="138" t="str">
        <f>IF(SP_NORTE!L594="","*",SP_NORTE!L594)</f>
        <v>-</v>
      </c>
      <c r="L572" s="138" t="str">
        <f>IF(SP_NORTE!M594="","*",SP_NORTE!M594)</f>
        <v>-</v>
      </c>
      <c r="M572" s="139" t="str">
        <f>IF(SP_NORTE!I594="","*",SP_NORTE!I594)</f>
        <v>*</v>
      </c>
      <c r="N572" s="144" t="str">
        <f>IF(SP_NORTE!J594="","*",SP_NORTE!J594)</f>
        <v>*</v>
      </c>
      <c r="O572" s="144" t="str">
        <f>IF(SP_NORTE!K594="","*",SP_NORTE!K594)</f>
        <v>*</v>
      </c>
      <c r="P572" s="143" t="str">
        <f>IF(SP_NORTE!N594="","*",SP_NORTE!N594)</f>
        <v>*</v>
      </c>
      <c r="Q572" s="143" t="str">
        <f>IF(SP_NORTE!O594="","*",SP_NORTE!O594)</f>
        <v>*</v>
      </c>
      <c r="R572" s="145" t="str">
        <f>IF(SP_NORTE!P594="","*",CONCATENATE(SP_NORTE!P594," ",SP_NORTE!Q594))</f>
        <v>*</v>
      </c>
      <c r="S572" s="145" t="str">
        <f>IF(SP_NORTE!U594="","*",SP_NORTE!U594)</f>
        <v>*</v>
      </c>
      <c r="T572" s="145" t="str">
        <f>IF(SP_NORTE!V594="","*",SP_NORTE!V594)</f>
        <v>*</v>
      </c>
      <c r="U572" s="136" t="str">
        <f ca="1">_xlfn.XLOOKUP(G572&amp;$U$2,BS_CONTROLE[CHAVE],BS_CONTROLE[Quantidade_11],"-")</f>
        <v>-</v>
      </c>
      <c r="V572" s="136" t="str">
        <f ca="1">_xlfn.XLOOKUP(G572&amp;$V$2,BS_CONTROLE[CHAVE],BS_CONTROLE[Quantidade_11],"-")</f>
        <v>-</v>
      </c>
      <c r="W572" s="136" t="str">
        <f ca="1">_xlfn.XLOOKUP(G572&amp;$W$2,BS_CONTROLE[CHAVE],BS_CONTROLE[Quantidade_11],"-")</f>
        <v>-</v>
      </c>
    </row>
    <row r="573" spans="1:23" hidden="1">
      <c r="A573" s="146" t="str">
        <f>IF(SP_NORTE!X595="","*",SP_NORTE!X595)</f>
        <v>*</v>
      </c>
      <c r="B573" s="146" t="str">
        <f>IF(SP_NORTE!W595="","*",SP_NORTE!W595)</f>
        <v>*</v>
      </c>
      <c r="C573" s="146" t="str">
        <f>IF(SP_NORTE!Y595="","*",SP_NORTE!Y595)</f>
        <v>*</v>
      </c>
      <c r="D573" s="138" t="str">
        <f>IF(SP_NORTE!R595="","*",SP_NORTE!R595)</f>
        <v>-</v>
      </c>
      <c r="E573" s="138" t="str">
        <f>IF(SP_NORTE!S595="","*",SP_NORTE!S595)</f>
        <v>-</v>
      </c>
      <c r="F573" s="145" t="str">
        <f>IF(SP_NORTE!B595="","*",SP_NORTE!B595)</f>
        <v>*</v>
      </c>
      <c r="G573" s="145" t="str">
        <f>IF(SP_NORTE!D595="","*",SP_NORTE!D595)</f>
        <v>*</v>
      </c>
      <c r="H573" s="145" t="str">
        <f>IF(SP_NORTE!E595="","*",SP_NORTE!E595)</f>
        <v>*</v>
      </c>
      <c r="I573" s="145" t="str">
        <f>IF(SP_NORTE!G595="","*",SP_NORTE!G595)</f>
        <v>*</v>
      </c>
      <c r="J573" s="145" t="str">
        <f>IF(SP_NORTE!H595="","*",SP_NORTE!H595)</f>
        <v>*</v>
      </c>
      <c r="K573" s="138" t="str">
        <f>IF(SP_NORTE!L595="","*",SP_NORTE!L595)</f>
        <v>-</v>
      </c>
      <c r="L573" s="138" t="str">
        <f>IF(SP_NORTE!M595="","*",SP_NORTE!M595)</f>
        <v>-</v>
      </c>
      <c r="M573" s="139" t="str">
        <f>IF(SP_NORTE!I595="","*",SP_NORTE!I595)</f>
        <v>*</v>
      </c>
      <c r="N573" s="144" t="str">
        <f>IF(SP_NORTE!J595="","*",SP_NORTE!J595)</f>
        <v>*</v>
      </c>
      <c r="O573" s="144" t="str">
        <f>IF(SP_NORTE!K595="","*",SP_NORTE!K595)</f>
        <v>*</v>
      </c>
      <c r="P573" s="143" t="str">
        <f>IF(SP_NORTE!N595="","*",SP_NORTE!N595)</f>
        <v>*</v>
      </c>
      <c r="Q573" s="143" t="str">
        <f>IF(SP_NORTE!O595="","*",SP_NORTE!O595)</f>
        <v>*</v>
      </c>
      <c r="R573" s="145" t="str">
        <f>IF(SP_NORTE!P595="","*",CONCATENATE(SP_NORTE!P595," ",SP_NORTE!Q595))</f>
        <v>*</v>
      </c>
      <c r="S573" s="145" t="str">
        <f>IF(SP_NORTE!U595="","*",SP_NORTE!U595)</f>
        <v>*</v>
      </c>
      <c r="T573" s="145" t="str">
        <f>IF(SP_NORTE!V595="","*",SP_NORTE!V595)</f>
        <v>*</v>
      </c>
      <c r="U573" s="136" t="str">
        <f ca="1">_xlfn.XLOOKUP(G573&amp;$U$2,BS_CONTROLE[CHAVE],BS_CONTROLE[Quantidade_11],"-")</f>
        <v>-</v>
      </c>
      <c r="V573" s="136" t="str">
        <f ca="1">_xlfn.XLOOKUP(G573&amp;$V$2,BS_CONTROLE[CHAVE],BS_CONTROLE[Quantidade_11],"-")</f>
        <v>-</v>
      </c>
      <c r="W573" s="136" t="str">
        <f ca="1">_xlfn.XLOOKUP(G573&amp;$W$2,BS_CONTROLE[CHAVE],BS_CONTROLE[Quantidade_11],"-")</f>
        <v>-</v>
      </c>
    </row>
    <row r="574" spans="1:23" hidden="1">
      <c r="A574" s="146" t="str">
        <f>IF(SP_NORTE!X596="","*",SP_NORTE!X596)</f>
        <v>*</v>
      </c>
      <c r="B574" s="146" t="str">
        <f>IF(SP_NORTE!W596="","*",SP_NORTE!W596)</f>
        <v>*</v>
      </c>
      <c r="C574" s="146" t="str">
        <f>IF(SP_NORTE!Y596="","*",SP_NORTE!Y596)</f>
        <v>*</v>
      </c>
      <c r="D574" s="138" t="str">
        <f>IF(SP_NORTE!R596="","*",SP_NORTE!R596)</f>
        <v>-</v>
      </c>
      <c r="E574" s="138" t="str">
        <f>IF(SP_NORTE!S596="","*",SP_NORTE!S596)</f>
        <v>-</v>
      </c>
      <c r="F574" s="145" t="str">
        <f>IF(SP_NORTE!B596="","*",SP_NORTE!B596)</f>
        <v>*</v>
      </c>
      <c r="G574" s="145" t="str">
        <f>IF(SP_NORTE!D596="","*",SP_NORTE!D596)</f>
        <v>*</v>
      </c>
      <c r="H574" s="145" t="str">
        <f>IF(SP_NORTE!E596="","*",SP_NORTE!E596)</f>
        <v>*</v>
      </c>
      <c r="I574" s="145" t="str">
        <f>IF(SP_NORTE!G596="","*",SP_NORTE!G596)</f>
        <v>*</v>
      </c>
      <c r="J574" s="145" t="str">
        <f>IF(SP_NORTE!H596="","*",SP_NORTE!H596)</f>
        <v>*</v>
      </c>
      <c r="K574" s="138" t="str">
        <f>IF(SP_NORTE!L596="","*",SP_NORTE!L596)</f>
        <v>-</v>
      </c>
      <c r="L574" s="138" t="str">
        <f>IF(SP_NORTE!M596="","*",SP_NORTE!M596)</f>
        <v>-</v>
      </c>
      <c r="M574" s="139" t="str">
        <f>IF(SP_NORTE!I596="","*",SP_NORTE!I596)</f>
        <v>*</v>
      </c>
      <c r="N574" s="144" t="str">
        <f>IF(SP_NORTE!J596="","*",SP_NORTE!J596)</f>
        <v>*</v>
      </c>
      <c r="O574" s="144" t="str">
        <f>IF(SP_NORTE!K596="","*",SP_NORTE!K596)</f>
        <v>*</v>
      </c>
      <c r="P574" s="143" t="str">
        <f>IF(SP_NORTE!N596="","*",SP_NORTE!N596)</f>
        <v>*</v>
      </c>
      <c r="Q574" s="143" t="str">
        <f>IF(SP_NORTE!O596="","*",SP_NORTE!O596)</f>
        <v>*</v>
      </c>
      <c r="R574" s="145" t="str">
        <f>IF(SP_NORTE!P596="","*",CONCATENATE(SP_NORTE!P596," ",SP_NORTE!Q596))</f>
        <v>*</v>
      </c>
      <c r="S574" s="145" t="str">
        <f>IF(SP_NORTE!U596="","*",SP_NORTE!U596)</f>
        <v>*</v>
      </c>
      <c r="T574" s="145" t="str">
        <f>IF(SP_NORTE!V596="","*",SP_NORTE!V596)</f>
        <v>*</v>
      </c>
      <c r="U574" s="136" t="str">
        <f ca="1">_xlfn.XLOOKUP(G574&amp;$U$2,BS_CONTROLE[CHAVE],BS_CONTROLE[Quantidade_11],"-")</f>
        <v>-</v>
      </c>
      <c r="V574" s="136" t="str">
        <f ca="1">_xlfn.XLOOKUP(G574&amp;$V$2,BS_CONTROLE[CHAVE],BS_CONTROLE[Quantidade_11],"-")</f>
        <v>-</v>
      </c>
      <c r="W574" s="136" t="str">
        <f ca="1">_xlfn.XLOOKUP(G574&amp;$W$2,BS_CONTROLE[CHAVE],BS_CONTROLE[Quantidade_11],"-")</f>
        <v>-</v>
      </c>
    </row>
    <row r="575" spans="1:23" hidden="1">
      <c r="A575" s="146" t="str">
        <f>IF(SP_NORTE!X597="","*",SP_NORTE!X597)</f>
        <v>*</v>
      </c>
      <c r="B575" s="146" t="str">
        <f>IF(SP_NORTE!W597="","*",SP_NORTE!W597)</f>
        <v>*</v>
      </c>
      <c r="C575" s="146" t="str">
        <f>IF(SP_NORTE!Y597="","*",SP_NORTE!Y597)</f>
        <v>*</v>
      </c>
      <c r="D575" s="138" t="str">
        <f>IF(SP_NORTE!R597="","*",SP_NORTE!R597)</f>
        <v>-</v>
      </c>
      <c r="E575" s="138" t="str">
        <f>IF(SP_NORTE!S597="","*",SP_NORTE!S597)</f>
        <v>-</v>
      </c>
      <c r="F575" s="145" t="str">
        <f>IF(SP_NORTE!B597="","*",SP_NORTE!B597)</f>
        <v>*</v>
      </c>
      <c r="G575" s="145" t="str">
        <f>IF(SP_NORTE!D597="","*",SP_NORTE!D597)</f>
        <v>*</v>
      </c>
      <c r="H575" s="145" t="str">
        <f>IF(SP_NORTE!E597="","*",SP_NORTE!E597)</f>
        <v>*</v>
      </c>
      <c r="I575" s="145" t="str">
        <f>IF(SP_NORTE!G597="","*",SP_NORTE!G597)</f>
        <v>*</v>
      </c>
      <c r="J575" s="145" t="str">
        <f>IF(SP_NORTE!H597="","*",SP_NORTE!H597)</f>
        <v>*</v>
      </c>
      <c r="K575" s="138" t="str">
        <f>IF(SP_NORTE!L597="","*",SP_NORTE!L597)</f>
        <v>-</v>
      </c>
      <c r="L575" s="138" t="str">
        <f>IF(SP_NORTE!M597="","*",SP_NORTE!M597)</f>
        <v>-</v>
      </c>
      <c r="M575" s="139" t="str">
        <f>IF(SP_NORTE!I597="","*",SP_NORTE!I597)</f>
        <v>*</v>
      </c>
      <c r="N575" s="144" t="str">
        <f>IF(SP_NORTE!J597="","*",SP_NORTE!J597)</f>
        <v>*</v>
      </c>
      <c r="O575" s="144" t="str">
        <f>IF(SP_NORTE!K597="","*",SP_NORTE!K597)</f>
        <v>*</v>
      </c>
      <c r="P575" s="143" t="str">
        <f>IF(SP_NORTE!N597="","*",SP_NORTE!N597)</f>
        <v>*</v>
      </c>
      <c r="Q575" s="143" t="str">
        <f>IF(SP_NORTE!O597="","*",SP_NORTE!O597)</f>
        <v>*</v>
      </c>
      <c r="R575" s="145" t="str">
        <f>IF(SP_NORTE!P597="","*",CONCATENATE(SP_NORTE!P597," ",SP_NORTE!Q597))</f>
        <v>*</v>
      </c>
      <c r="S575" s="145" t="str">
        <f>IF(SP_NORTE!U597="","*",SP_NORTE!U597)</f>
        <v>*</v>
      </c>
      <c r="T575" s="145" t="str">
        <f>IF(SP_NORTE!V597="","*",SP_NORTE!V597)</f>
        <v>*</v>
      </c>
      <c r="U575" s="136" t="str">
        <f ca="1">_xlfn.XLOOKUP(G575&amp;$U$2,BS_CONTROLE[CHAVE],BS_CONTROLE[Quantidade_11],"-")</f>
        <v>-</v>
      </c>
      <c r="V575" s="136" t="str">
        <f ca="1">_xlfn.XLOOKUP(G575&amp;$V$2,BS_CONTROLE[CHAVE],BS_CONTROLE[Quantidade_11],"-")</f>
        <v>-</v>
      </c>
      <c r="W575" s="136" t="str">
        <f ca="1">_xlfn.XLOOKUP(G575&amp;$W$2,BS_CONTROLE[CHAVE],BS_CONTROLE[Quantidade_11],"-")</f>
        <v>-</v>
      </c>
    </row>
    <row r="576" spans="1:23" hidden="1">
      <c r="A576" s="146" t="str">
        <f>IF(SP_NORTE!X598="","*",SP_NORTE!X598)</f>
        <v>*</v>
      </c>
      <c r="B576" s="146" t="str">
        <f>IF(SP_NORTE!W598="","*",SP_NORTE!W598)</f>
        <v>*</v>
      </c>
      <c r="C576" s="146" t="str">
        <f>IF(SP_NORTE!Y598="","*",SP_NORTE!Y598)</f>
        <v>*</v>
      </c>
      <c r="D576" s="138" t="str">
        <f>IF(SP_NORTE!R598="","*",SP_NORTE!R598)</f>
        <v>-</v>
      </c>
      <c r="E576" s="138" t="str">
        <f>IF(SP_NORTE!S598="","*",SP_NORTE!S598)</f>
        <v>-</v>
      </c>
      <c r="F576" s="145" t="str">
        <f>IF(SP_NORTE!B598="","*",SP_NORTE!B598)</f>
        <v>*</v>
      </c>
      <c r="G576" s="145" t="str">
        <f>IF(SP_NORTE!D598="","*",SP_NORTE!D598)</f>
        <v>*</v>
      </c>
      <c r="H576" s="145" t="str">
        <f>IF(SP_NORTE!E598="","*",SP_NORTE!E598)</f>
        <v>*</v>
      </c>
      <c r="I576" s="145" t="str">
        <f>IF(SP_NORTE!G598="","*",SP_NORTE!G598)</f>
        <v>*</v>
      </c>
      <c r="J576" s="145" t="str">
        <f>IF(SP_NORTE!H598="","*",SP_NORTE!H598)</f>
        <v>*</v>
      </c>
      <c r="K576" s="138" t="str">
        <f>IF(SP_NORTE!L598="","*",SP_NORTE!L598)</f>
        <v>-</v>
      </c>
      <c r="L576" s="138" t="str">
        <f>IF(SP_NORTE!M598="","*",SP_NORTE!M598)</f>
        <v>-</v>
      </c>
      <c r="M576" s="139" t="str">
        <f>IF(SP_NORTE!I598="","*",SP_NORTE!I598)</f>
        <v>*</v>
      </c>
      <c r="N576" s="144" t="str">
        <f>IF(SP_NORTE!J598="","*",SP_NORTE!J598)</f>
        <v>*</v>
      </c>
      <c r="O576" s="144" t="str">
        <f>IF(SP_NORTE!K598="","*",SP_NORTE!K598)</f>
        <v>*</v>
      </c>
      <c r="P576" s="143" t="str">
        <f>IF(SP_NORTE!N598="","*",SP_NORTE!N598)</f>
        <v>*</v>
      </c>
      <c r="Q576" s="143" t="str">
        <f>IF(SP_NORTE!O598="","*",SP_NORTE!O598)</f>
        <v>*</v>
      </c>
      <c r="R576" s="145" t="str">
        <f>IF(SP_NORTE!P598="","*",CONCATENATE(SP_NORTE!P598," ",SP_NORTE!Q598))</f>
        <v>*</v>
      </c>
      <c r="S576" s="145" t="str">
        <f>IF(SP_NORTE!U598="","*",SP_NORTE!U598)</f>
        <v>*</v>
      </c>
      <c r="T576" s="145" t="str">
        <f>IF(SP_NORTE!V598="","*",SP_NORTE!V598)</f>
        <v>*</v>
      </c>
      <c r="U576" s="136" t="str">
        <f ca="1">_xlfn.XLOOKUP(G576&amp;$U$2,BS_CONTROLE[CHAVE],BS_CONTROLE[Quantidade_11],"-")</f>
        <v>-</v>
      </c>
      <c r="V576" s="136" t="str">
        <f ca="1">_xlfn.XLOOKUP(G576&amp;$V$2,BS_CONTROLE[CHAVE],BS_CONTROLE[Quantidade_11],"-")</f>
        <v>-</v>
      </c>
      <c r="W576" s="136" t="str">
        <f ca="1">_xlfn.XLOOKUP(G576&amp;$W$2,BS_CONTROLE[CHAVE],BS_CONTROLE[Quantidade_11],"-")</f>
        <v>-</v>
      </c>
    </row>
    <row r="577" spans="1:23" hidden="1">
      <c r="A577" s="146" t="str">
        <f>IF(SP_NORTE!X599="","*",SP_NORTE!X599)</f>
        <v>*</v>
      </c>
      <c r="B577" s="146" t="str">
        <f>IF(SP_NORTE!W599="","*",SP_NORTE!W599)</f>
        <v>*</v>
      </c>
      <c r="C577" s="146" t="str">
        <f>IF(SP_NORTE!Y599="","*",SP_NORTE!Y599)</f>
        <v>*</v>
      </c>
      <c r="D577" s="138" t="str">
        <f>IF(SP_NORTE!R599="","*",SP_NORTE!R599)</f>
        <v>-</v>
      </c>
      <c r="E577" s="138" t="str">
        <f>IF(SP_NORTE!S599="","*",SP_NORTE!S599)</f>
        <v>-</v>
      </c>
      <c r="F577" s="145" t="str">
        <f>IF(SP_NORTE!B599="","*",SP_NORTE!B599)</f>
        <v>*</v>
      </c>
      <c r="G577" s="145" t="str">
        <f>IF(SP_NORTE!D599="","*",SP_NORTE!D599)</f>
        <v>*</v>
      </c>
      <c r="H577" s="145" t="str">
        <f>IF(SP_NORTE!E599="","*",SP_NORTE!E599)</f>
        <v>*</v>
      </c>
      <c r="I577" s="145" t="str">
        <f>IF(SP_NORTE!G599="","*",SP_NORTE!G599)</f>
        <v>*</v>
      </c>
      <c r="J577" s="145" t="str">
        <f>IF(SP_NORTE!H599="","*",SP_NORTE!H599)</f>
        <v>*</v>
      </c>
      <c r="K577" s="138" t="str">
        <f>IF(SP_NORTE!L599="","*",SP_NORTE!L599)</f>
        <v>-</v>
      </c>
      <c r="L577" s="138" t="str">
        <f>IF(SP_NORTE!M599="","*",SP_NORTE!M599)</f>
        <v>-</v>
      </c>
      <c r="M577" s="139" t="str">
        <f>IF(SP_NORTE!I599="","*",SP_NORTE!I599)</f>
        <v>*</v>
      </c>
      <c r="N577" s="144" t="str">
        <f>IF(SP_NORTE!J599="","*",SP_NORTE!J599)</f>
        <v>*</v>
      </c>
      <c r="O577" s="144" t="str">
        <f>IF(SP_NORTE!K599="","*",SP_NORTE!K599)</f>
        <v>*</v>
      </c>
      <c r="P577" s="143" t="str">
        <f>IF(SP_NORTE!N599="","*",SP_NORTE!N599)</f>
        <v>*</v>
      </c>
      <c r="Q577" s="143" t="str">
        <f>IF(SP_NORTE!O599="","*",SP_NORTE!O599)</f>
        <v>*</v>
      </c>
      <c r="R577" s="145" t="str">
        <f>IF(SP_NORTE!P599="","*",CONCATENATE(SP_NORTE!P599," ",SP_NORTE!Q599))</f>
        <v>*</v>
      </c>
      <c r="S577" s="145" t="str">
        <f>IF(SP_NORTE!U599="","*",SP_NORTE!U599)</f>
        <v>*</v>
      </c>
      <c r="T577" s="145" t="str">
        <f>IF(SP_NORTE!V599="","*",SP_NORTE!V599)</f>
        <v>*</v>
      </c>
      <c r="U577" s="136" t="str">
        <f ca="1">_xlfn.XLOOKUP(G577&amp;$U$2,BS_CONTROLE[CHAVE],BS_CONTROLE[Quantidade_11],"-")</f>
        <v>-</v>
      </c>
      <c r="V577" s="136" t="str">
        <f ca="1">_xlfn.XLOOKUP(G577&amp;$V$2,BS_CONTROLE[CHAVE],BS_CONTROLE[Quantidade_11],"-")</f>
        <v>-</v>
      </c>
      <c r="W577" s="136" t="str">
        <f ca="1">_xlfn.XLOOKUP(G577&amp;$W$2,BS_CONTROLE[CHAVE],BS_CONTROLE[Quantidade_11],"-")</f>
        <v>-</v>
      </c>
    </row>
    <row r="578" spans="1:23" hidden="1">
      <c r="A578" s="146" t="str">
        <f>IF(SP_NORTE!X600="","*",SP_NORTE!X600)</f>
        <v>*</v>
      </c>
      <c r="B578" s="146" t="str">
        <f>IF(SP_NORTE!W600="","*",SP_NORTE!W600)</f>
        <v>*</v>
      </c>
      <c r="C578" s="146" t="str">
        <f>IF(SP_NORTE!Y600="","*",SP_NORTE!Y600)</f>
        <v>*</v>
      </c>
      <c r="D578" s="138" t="str">
        <f>IF(SP_NORTE!R600="","*",SP_NORTE!R600)</f>
        <v>-</v>
      </c>
      <c r="E578" s="138" t="str">
        <f>IF(SP_NORTE!S600="","*",SP_NORTE!S600)</f>
        <v>-</v>
      </c>
      <c r="F578" s="145" t="str">
        <f>IF(SP_NORTE!B600="","*",SP_NORTE!B600)</f>
        <v>*</v>
      </c>
      <c r="G578" s="145" t="str">
        <f>IF(SP_NORTE!D600="","*",SP_NORTE!D600)</f>
        <v>*</v>
      </c>
      <c r="H578" s="145" t="str">
        <f>IF(SP_NORTE!E600="","*",SP_NORTE!E600)</f>
        <v>*</v>
      </c>
      <c r="I578" s="145" t="str">
        <f>IF(SP_NORTE!G600="","*",SP_NORTE!G600)</f>
        <v>*</v>
      </c>
      <c r="J578" s="145" t="str">
        <f>IF(SP_NORTE!H600="","*",SP_NORTE!H600)</f>
        <v>*</v>
      </c>
      <c r="K578" s="138" t="str">
        <f>IF(SP_NORTE!L600="","*",SP_NORTE!L600)</f>
        <v>-</v>
      </c>
      <c r="L578" s="138" t="str">
        <f>IF(SP_NORTE!M600="","*",SP_NORTE!M600)</f>
        <v>-</v>
      </c>
      <c r="M578" s="139" t="str">
        <f>IF(SP_NORTE!I600="","*",SP_NORTE!I600)</f>
        <v>*</v>
      </c>
      <c r="N578" s="144" t="str">
        <f>IF(SP_NORTE!J600="","*",SP_NORTE!J600)</f>
        <v>*</v>
      </c>
      <c r="O578" s="144" t="str">
        <f>IF(SP_NORTE!K600="","*",SP_NORTE!K600)</f>
        <v>*</v>
      </c>
      <c r="P578" s="143" t="str">
        <f>IF(SP_NORTE!N600="","*",SP_NORTE!N600)</f>
        <v>*</v>
      </c>
      <c r="Q578" s="143" t="str">
        <f>IF(SP_NORTE!O600="","*",SP_NORTE!O600)</f>
        <v>*</v>
      </c>
      <c r="R578" s="145" t="str">
        <f>IF(SP_NORTE!P600="","*",CONCATENATE(SP_NORTE!P600," ",SP_NORTE!Q600))</f>
        <v>*</v>
      </c>
      <c r="S578" s="145" t="str">
        <f>IF(SP_NORTE!U600="","*",SP_NORTE!U600)</f>
        <v>*</v>
      </c>
      <c r="T578" s="145" t="str">
        <f>IF(SP_NORTE!V600="","*",SP_NORTE!V600)</f>
        <v>*</v>
      </c>
      <c r="U578" s="136" t="str">
        <f ca="1">_xlfn.XLOOKUP(G578&amp;$U$2,BS_CONTROLE[CHAVE],BS_CONTROLE[Quantidade_11],"-")</f>
        <v>-</v>
      </c>
      <c r="V578" s="136" t="str">
        <f ca="1">_xlfn.XLOOKUP(G578&amp;$V$2,BS_CONTROLE[CHAVE],BS_CONTROLE[Quantidade_11],"-")</f>
        <v>-</v>
      </c>
      <c r="W578" s="136" t="str">
        <f ca="1">_xlfn.XLOOKUP(G578&amp;$W$2,BS_CONTROLE[CHAVE],BS_CONTROLE[Quantidade_11],"-")</f>
        <v>-</v>
      </c>
    </row>
    <row r="579" spans="1:23" hidden="1">
      <c r="A579" s="146" t="str">
        <f>IF(SP_NORTE!X601="","*",SP_NORTE!X601)</f>
        <v>*</v>
      </c>
      <c r="B579" s="146" t="str">
        <f>IF(SP_NORTE!W601="","*",SP_NORTE!W601)</f>
        <v>*</v>
      </c>
      <c r="C579" s="146" t="str">
        <f>IF(SP_NORTE!Y601="","*",SP_NORTE!Y601)</f>
        <v>*</v>
      </c>
      <c r="D579" s="138" t="str">
        <f>IF(SP_NORTE!R601="","*",SP_NORTE!R601)</f>
        <v>-</v>
      </c>
      <c r="E579" s="138" t="str">
        <f>IF(SP_NORTE!S601="","*",SP_NORTE!S601)</f>
        <v>-</v>
      </c>
      <c r="F579" s="145" t="str">
        <f>IF(SP_NORTE!B601="","*",SP_NORTE!B601)</f>
        <v>*</v>
      </c>
      <c r="G579" s="145" t="str">
        <f>IF(SP_NORTE!D601="","*",SP_NORTE!D601)</f>
        <v>*</v>
      </c>
      <c r="H579" s="145" t="str">
        <f>IF(SP_NORTE!E601="","*",SP_NORTE!E601)</f>
        <v>*</v>
      </c>
      <c r="I579" s="145" t="str">
        <f>IF(SP_NORTE!G601="","*",SP_NORTE!G601)</f>
        <v>*</v>
      </c>
      <c r="J579" s="145" t="str">
        <f>IF(SP_NORTE!H601="","*",SP_NORTE!H601)</f>
        <v>*</v>
      </c>
      <c r="K579" s="138" t="str">
        <f>IF(SP_NORTE!L601="","*",SP_NORTE!L601)</f>
        <v>-</v>
      </c>
      <c r="L579" s="138" t="str">
        <f>IF(SP_NORTE!M601="","*",SP_NORTE!M601)</f>
        <v>-</v>
      </c>
      <c r="M579" s="139" t="str">
        <f>IF(SP_NORTE!I601="","*",SP_NORTE!I601)</f>
        <v>*</v>
      </c>
      <c r="N579" s="144" t="str">
        <f>IF(SP_NORTE!J601="","*",SP_NORTE!J601)</f>
        <v>*</v>
      </c>
      <c r="O579" s="144" t="str">
        <f>IF(SP_NORTE!K601="","*",SP_NORTE!K601)</f>
        <v>*</v>
      </c>
      <c r="P579" s="143" t="str">
        <f>IF(SP_NORTE!N601="","*",SP_NORTE!N601)</f>
        <v>*</v>
      </c>
      <c r="Q579" s="143" t="str">
        <f>IF(SP_NORTE!O601="","*",SP_NORTE!O601)</f>
        <v>*</v>
      </c>
      <c r="R579" s="145" t="str">
        <f>IF(SP_NORTE!P601="","*",CONCATENATE(SP_NORTE!P601," ",SP_NORTE!Q601))</f>
        <v>*</v>
      </c>
      <c r="S579" s="145" t="str">
        <f>IF(SP_NORTE!U601="","*",SP_NORTE!U601)</f>
        <v>*</v>
      </c>
      <c r="T579" s="145" t="str">
        <f>IF(SP_NORTE!V601="","*",SP_NORTE!V601)</f>
        <v>*</v>
      </c>
      <c r="U579" s="136" t="str">
        <f ca="1">_xlfn.XLOOKUP(G579&amp;$U$2,BS_CONTROLE[CHAVE],BS_CONTROLE[Quantidade_11],"-")</f>
        <v>-</v>
      </c>
      <c r="V579" s="136" t="str">
        <f ca="1">_xlfn.XLOOKUP(G579&amp;$V$2,BS_CONTROLE[CHAVE],BS_CONTROLE[Quantidade_11],"-")</f>
        <v>-</v>
      </c>
      <c r="W579" s="136" t="str">
        <f ca="1">_xlfn.XLOOKUP(G579&amp;$W$2,BS_CONTROLE[CHAVE],BS_CONTROLE[Quantidade_11],"-")</f>
        <v>-</v>
      </c>
    </row>
    <row r="580" spans="1:23" hidden="1">
      <c r="A580" s="146" t="str">
        <f>IF(SP_NORTE!X602="","*",SP_NORTE!X602)</f>
        <v>*</v>
      </c>
      <c r="B580" s="146" t="str">
        <f>IF(SP_NORTE!W602="","*",SP_NORTE!W602)</f>
        <v>*</v>
      </c>
      <c r="C580" s="146" t="str">
        <f>IF(SP_NORTE!Y602="","*",SP_NORTE!Y602)</f>
        <v>*</v>
      </c>
      <c r="D580" s="138" t="str">
        <f>IF(SP_NORTE!R602="","*",SP_NORTE!R602)</f>
        <v>-</v>
      </c>
      <c r="E580" s="138" t="str">
        <f>IF(SP_NORTE!S602="","*",SP_NORTE!S602)</f>
        <v>-</v>
      </c>
      <c r="F580" s="145" t="str">
        <f>IF(SP_NORTE!B602="","*",SP_NORTE!B602)</f>
        <v>*</v>
      </c>
      <c r="G580" s="145" t="str">
        <f>IF(SP_NORTE!D602="","*",SP_NORTE!D602)</f>
        <v>*</v>
      </c>
      <c r="H580" s="145" t="str">
        <f>IF(SP_NORTE!E602="","*",SP_NORTE!E602)</f>
        <v>*</v>
      </c>
      <c r="I580" s="145" t="str">
        <f>IF(SP_NORTE!G602="","*",SP_NORTE!G602)</f>
        <v>*</v>
      </c>
      <c r="J580" s="145" t="str">
        <f>IF(SP_NORTE!H602="","*",SP_NORTE!H602)</f>
        <v>*</v>
      </c>
      <c r="K580" s="138" t="str">
        <f>IF(SP_NORTE!L602="","*",SP_NORTE!L602)</f>
        <v>-</v>
      </c>
      <c r="L580" s="138" t="str">
        <f>IF(SP_NORTE!M602="","*",SP_NORTE!M602)</f>
        <v>-</v>
      </c>
      <c r="M580" s="139" t="str">
        <f>IF(SP_NORTE!I602="","*",SP_NORTE!I602)</f>
        <v>*</v>
      </c>
      <c r="N580" s="144" t="str">
        <f>IF(SP_NORTE!J602="","*",SP_NORTE!J602)</f>
        <v>*</v>
      </c>
      <c r="O580" s="144" t="str">
        <f>IF(SP_NORTE!K602="","*",SP_NORTE!K602)</f>
        <v>*</v>
      </c>
      <c r="P580" s="143" t="str">
        <f>IF(SP_NORTE!N602="","*",SP_NORTE!N602)</f>
        <v>*</v>
      </c>
      <c r="Q580" s="143" t="str">
        <f>IF(SP_NORTE!O602="","*",SP_NORTE!O602)</f>
        <v>*</v>
      </c>
      <c r="R580" s="145" t="str">
        <f>IF(SP_NORTE!P602="","*",CONCATENATE(SP_NORTE!P602," ",SP_NORTE!Q602))</f>
        <v>*</v>
      </c>
      <c r="S580" s="145" t="str">
        <f>IF(SP_NORTE!U602="","*",SP_NORTE!U602)</f>
        <v>*</v>
      </c>
      <c r="T580" s="145" t="str">
        <f>IF(SP_NORTE!V602="","*",SP_NORTE!V602)</f>
        <v>*</v>
      </c>
      <c r="U580" s="136" t="str">
        <f ca="1">_xlfn.XLOOKUP(G580&amp;$U$2,BS_CONTROLE[CHAVE],BS_CONTROLE[Quantidade_11],"-")</f>
        <v>-</v>
      </c>
      <c r="V580" s="136" t="str">
        <f ca="1">_xlfn.XLOOKUP(G580&amp;$V$2,BS_CONTROLE[CHAVE],BS_CONTROLE[Quantidade_11],"-")</f>
        <v>-</v>
      </c>
      <c r="W580" s="136" t="str">
        <f ca="1">_xlfn.XLOOKUP(G580&amp;$W$2,BS_CONTROLE[CHAVE],BS_CONTROLE[Quantidade_11],"-")</f>
        <v>-</v>
      </c>
    </row>
    <row r="581" spans="1:23" hidden="1">
      <c r="A581" s="146" t="str">
        <f>IF(SP_NORTE!X603="","*",SP_NORTE!X603)</f>
        <v>*</v>
      </c>
      <c r="B581" s="146" t="str">
        <f>IF(SP_NORTE!W603="","*",SP_NORTE!W603)</f>
        <v>*</v>
      </c>
      <c r="C581" s="146" t="str">
        <f>IF(SP_NORTE!Y603="","*",SP_NORTE!Y603)</f>
        <v>*</v>
      </c>
      <c r="D581" s="138" t="str">
        <f>IF(SP_NORTE!R603="","*",SP_NORTE!R603)</f>
        <v>-</v>
      </c>
      <c r="E581" s="138" t="str">
        <f>IF(SP_NORTE!S603="","*",SP_NORTE!S603)</f>
        <v>-</v>
      </c>
      <c r="F581" s="145" t="str">
        <f>IF(SP_NORTE!B603="","*",SP_NORTE!B603)</f>
        <v>*</v>
      </c>
      <c r="G581" s="145" t="str">
        <f>IF(SP_NORTE!D603="","*",SP_NORTE!D603)</f>
        <v>*</v>
      </c>
      <c r="H581" s="145" t="str">
        <f>IF(SP_NORTE!E603="","*",SP_NORTE!E603)</f>
        <v>*</v>
      </c>
      <c r="I581" s="145" t="str">
        <f>IF(SP_NORTE!G603="","*",SP_NORTE!G603)</f>
        <v>*</v>
      </c>
      <c r="J581" s="145" t="str">
        <f>IF(SP_NORTE!H603="","*",SP_NORTE!H603)</f>
        <v>*</v>
      </c>
      <c r="K581" s="138" t="str">
        <f>IF(SP_NORTE!L603="","*",SP_NORTE!L603)</f>
        <v>-</v>
      </c>
      <c r="L581" s="138" t="str">
        <f>IF(SP_NORTE!M603="","*",SP_NORTE!M603)</f>
        <v>-</v>
      </c>
      <c r="M581" s="139" t="str">
        <f>IF(SP_NORTE!I603="","*",SP_NORTE!I603)</f>
        <v>*</v>
      </c>
      <c r="N581" s="144" t="str">
        <f>IF(SP_NORTE!J603="","*",SP_NORTE!J603)</f>
        <v>*</v>
      </c>
      <c r="O581" s="144" t="str">
        <f>IF(SP_NORTE!K603="","*",SP_NORTE!K603)</f>
        <v>*</v>
      </c>
      <c r="P581" s="143" t="str">
        <f>IF(SP_NORTE!N603="","*",SP_NORTE!N603)</f>
        <v>*</v>
      </c>
      <c r="Q581" s="143" t="str">
        <f>IF(SP_NORTE!O603="","*",SP_NORTE!O603)</f>
        <v>*</v>
      </c>
      <c r="R581" s="145" t="str">
        <f>IF(SP_NORTE!P603="","*",CONCATENATE(SP_NORTE!P603," ",SP_NORTE!Q603))</f>
        <v>*</v>
      </c>
      <c r="S581" s="145" t="str">
        <f>IF(SP_NORTE!U603="","*",SP_NORTE!U603)</f>
        <v>*</v>
      </c>
      <c r="T581" s="145" t="str">
        <f>IF(SP_NORTE!V603="","*",SP_NORTE!V603)</f>
        <v>*</v>
      </c>
      <c r="U581" s="136" t="str">
        <f ca="1">_xlfn.XLOOKUP(G581&amp;$U$2,BS_CONTROLE[CHAVE],BS_CONTROLE[Quantidade_11],"-")</f>
        <v>-</v>
      </c>
      <c r="V581" s="136" t="str">
        <f ca="1">_xlfn.XLOOKUP(G581&amp;$V$2,BS_CONTROLE[CHAVE],BS_CONTROLE[Quantidade_11],"-")</f>
        <v>-</v>
      </c>
      <c r="W581" s="136" t="str">
        <f ca="1">_xlfn.XLOOKUP(G581&amp;$W$2,BS_CONTROLE[CHAVE],BS_CONTROLE[Quantidade_11],"-")</f>
        <v>-</v>
      </c>
    </row>
    <row r="582" spans="1:23" hidden="1">
      <c r="A582" s="146" t="str">
        <f>IF(SP_NORTE!X604="","*",SP_NORTE!X604)</f>
        <v>*</v>
      </c>
      <c r="B582" s="146" t="str">
        <f>IF(SP_NORTE!W604="","*",SP_NORTE!W604)</f>
        <v>*</v>
      </c>
      <c r="C582" s="146" t="str">
        <f>IF(SP_NORTE!Y604="","*",SP_NORTE!Y604)</f>
        <v>*</v>
      </c>
      <c r="D582" s="138" t="str">
        <f>IF(SP_NORTE!R604="","*",SP_NORTE!R604)</f>
        <v>-</v>
      </c>
      <c r="E582" s="138" t="str">
        <f>IF(SP_NORTE!S604="","*",SP_NORTE!S604)</f>
        <v>-</v>
      </c>
      <c r="F582" s="145" t="str">
        <f>IF(SP_NORTE!B604="","*",SP_NORTE!B604)</f>
        <v>*</v>
      </c>
      <c r="G582" s="145" t="str">
        <f>IF(SP_NORTE!D604="","*",SP_NORTE!D604)</f>
        <v>*</v>
      </c>
      <c r="H582" s="145" t="str">
        <f>IF(SP_NORTE!E604="","*",SP_NORTE!E604)</f>
        <v>*</v>
      </c>
      <c r="I582" s="145" t="str">
        <f>IF(SP_NORTE!G604="","*",SP_NORTE!G604)</f>
        <v>*</v>
      </c>
      <c r="J582" s="145" t="str">
        <f>IF(SP_NORTE!H604="","*",SP_NORTE!H604)</f>
        <v>*</v>
      </c>
      <c r="K582" s="138" t="str">
        <f>IF(SP_NORTE!L604="","*",SP_NORTE!L604)</f>
        <v>-</v>
      </c>
      <c r="L582" s="138" t="str">
        <f>IF(SP_NORTE!M604="","*",SP_NORTE!M604)</f>
        <v>-</v>
      </c>
      <c r="M582" s="139" t="str">
        <f>IF(SP_NORTE!I604="","*",SP_NORTE!I604)</f>
        <v>*</v>
      </c>
      <c r="N582" s="144" t="str">
        <f>IF(SP_NORTE!J604="","*",SP_NORTE!J604)</f>
        <v>*</v>
      </c>
      <c r="O582" s="144" t="str">
        <f>IF(SP_NORTE!K604="","*",SP_NORTE!K604)</f>
        <v>*</v>
      </c>
      <c r="P582" s="143" t="str">
        <f>IF(SP_NORTE!N604="","*",SP_NORTE!N604)</f>
        <v>*</v>
      </c>
      <c r="Q582" s="143" t="str">
        <f>IF(SP_NORTE!O604="","*",SP_NORTE!O604)</f>
        <v>*</v>
      </c>
      <c r="R582" s="145" t="str">
        <f>IF(SP_NORTE!P604="","*",CONCATENATE(SP_NORTE!P604," ",SP_NORTE!Q604))</f>
        <v>*</v>
      </c>
      <c r="S582" s="145" t="str">
        <f>IF(SP_NORTE!U604="","*",SP_NORTE!U604)</f>
        <v>*</v>
      </c>
      <c r="T582" s="145" t="str">
        <f>IF(SP_NORTE!V604="","*",SP_NORTE!V604)</f>
        <v>*</v>
      </c>
      <c r="U582" s="136" t="str">
        <f ca="1">_xlfn.XLOOKUP(G582&amp;$U$2,BS_CONTROLE[CHAVE],BS_CONTROLE[Quantidade_11],"-")</f>
        <v>-</v>
      </c>
      <c r="V582" s="136" t="str">
        <f ca="1">_xlfn.XLOOKUP(G582&amp;$V$2,BS_CONTROLE[CHAVE],BS_CONTROLE[Quantidade_11],"-")</f>
        <v>-</v>
      </c>
      <c r="W582" s="136" t="str">
        <f ca="1">_xlfn.XLOOKUP(G582&amp;$W$2,BS_CONTROLE[CHAVE],BS_CONTROLE[Quantidade_11],"-")</f>
        <v>-</v>
      </c>
    </row>
    <row r="583" spans="1:23" hidden="1">
      <c r="A583" s="146" t="str">
        <f>IF(SP_NORTE!X605="","*",SP_NORTE!X605)</f>
        <v>*</v>
      </c>
      <c r="B583" s="146" t="str">
        <f>IF(SP_NORTE!W605="","*",SP_NORTE!W605)</f>
        <v>*</v>
      </c>
      <c r="C583" s="146" t="str">
        <f>IF(SP_NORTE!Y605="","*",SP_NORTE!Y605)</f>
        <v>*</v>
      </c>
      <c r="D583" s="138" t="str">
        <f>IF(SP_NORTE!R605="","*",SP_NORTE!R605)</f>
        <v>-</v>
      </c>
      <c r="E583" s="138" t="str">
        <f>IF(SP_NORTE!S605="","*",SP_NORTE!S605)</f>
        <v>-</v>
      </c>
      <c r="F583" s="145" t="str">
        <f>IF(SP_NORTE!B605="","*",SP_NORTE!B605)</f>
        <v>*</v>
      </c>
      <c r="G583" s="145" t="str">
        <f>IF(SP_NORTE!D605="","*",SP_NORTE!D605)</f>
        <v>*</v>
      </c>
      <c r="H583" s="145" t="str">
        <f>IF(SP_NORTE!E605="","*",SP_NORTE!E605)</f>
        <v>*</v>
      </c>
      <c r="I583" s="145" t="str">
        <f>IF(SP_NORTE!G605="","*",SP_NORTE!G605)</f>
        <v>*</v>
      </c>
      <c r="J583" s="145" t="str">
        <f>IF(SP_NORTE!H605="","*",SP_NORTE!H605)</f>
        <v>*</v>
      </c>
      <c r="K583" s="138" t="str">
        <f>IF(SP_NORTE!L605="","*",SP_NORTE!L605)</f>
        <v>-</v>
      </c>
      <c r="L583" s="138" t="str">
        <f>IF(SP_NORTE!M605="","*",SP_NORTE!M605)</f>
        <v>-</v>
      </c>
      <c r="M583" s="139" t="str">
        <f>IF(SP_NORTE!I605="","*",SP_NORTE!I605)</f>
        <v>*</v>
      </c>
      <c r="N583" s="144" t="str">
        <f>IF(SP_NORTE!J605="","*",SP_NORTE!J605)</f>
        <v>*</v>
      </c>
      <c r="O583" s="144" t="str">
        <f>IF(SP_NORTE!K605="","*",SP_NORTE!K605)</f>
        <v>*</v>
      </c>
      <c r="P583" s="143" t="str">
        <f>IF(SP_NORTE!N605="","*",SP_NORTE!N605)</f>
        <v>*</v>
      </c>
      <c r="Q583" s="143" t="str">
        <f>IF(SP_NORTE!O605="","*",SP_NORTE!O605)</f>
        <v>*</v>
      </c>
      <c r="R583" s="145" t="str">
        <f>IF(SP_NORTE!P605="","*",CONCATENATE(SP_NORTE!P605," ",SP_NORTE!Q605))</f>
        <v>*</v>
      </c>
      <c r="S583" s="145" t="str">
        <f>IF(SP_NORTE!U605="","*",SP_NORTE!U605)</f>
        <v>*</v>
      </c>
      <c r="T583" s="145" t="str">
        <f>IF(SP_NORTE!V605="","*",SP_NORTE!V605)</f>
        <v>*</v>
      </c>
      <c r="U583" s="136" t="str">
        <f ca="1">_xlfn.XLOOKUP(G583&amp;$U$2,BS_CONTROLE[CHAVE],BS_CONTROLE[Quantidade_11],"-")</f>
        <v>-</v>
      </c>
      <c r="V583" s="136" t="str">
        <f ca="1">_xlfn.XLOOKUP(G583&amp;$V$2,BS_CONTROLE[CHAVE],BS_CONTROLE[Quantidade_11],"-")</f>
        <v>-</v>
      </c>
      <c r="W583" s="136" t="str">
        <f ca="1">_xlfn.XLOOKUP(G583&amp;$W$2,BS_CONTROLE[CHAVE],BS_CONTROLE[Quantidade_11],"-")</f>
        <v>-</v>
      </c>
    </row>
    <row r="584" spans="1:23" hidden="1">
      <c r="A584" s="146" t="str">
        <f>IF(SP_NORTE!X606="","*",SP_NORTE!X606)</f>
        <v>*</v>
      </c>
      <c r="B584" s="146" t="str">
        <f>IF(SP_NORTE!W606="","*",SP_NORTE!W606)</f>
        <v>*</v>
      </c>
      <c r="C584" s="146" t="str">
        <f>IF(SP_NORTE!Y606="","*",SP_NORTE!Y606)</f>
        <v>*</v>
      </c>
      <c r="D584" s="138" t="str">
        <f>IF(SP_NORTE!R606="","*",SP_NORTE!R606)</f>
        <v>-</v>
      </c>
      <c r="E584" s="138" t="str">
        <f>IF(SP_NORTE!S606="","*",SP_NORTE!S606)</f>
        <v>-</v>
      </c>
      <c r="F584" s="145" t="str">
        <f>IF(SP_NORTE!B606="","*",SP_NORTE!B606)</f>
        <v>*</v>
      </c>
      <c r="G584" s="145" t="str">
        <f>IF(SP_NORTE!D606="","*",SP_NORTE!D606)</f>
        <v>*</v>
      </c>
      <c r="H584" s="145" t="str">
        <f>IF(SP_NORTE!E606="","*",SP_NORTE!E606)</f>
        <v>*</v>
      </c>
      <c r="I584" s="145" t="str">
        <f>IF(SP_NORTE!G606="","*",SP_NORTE!G606)</f>
        <v>*</v>
      </c>
      <c r="J584" s="145" t="str">
        <f>IF(SP_NORTE!H606="","*",SP_NORTE!H606)</f>
        <v>*</v>
      </c>
      <c r="K584" s="138" t="str">
        <f>IF(SP_NORTE!L606="","*",SP_NORTE!L606)</f>
        <v>-</v>
      </c>
      <c r="L584" s="138" t="str">
        <f>IF(SP_NORTE!M606="","*",SP_NORTE!M606)</f>
        <v>-</v>
      </c>
      <c r="M584" s="139" t="str">
        <f>IF(SP_NORTE!I606="","*",SP_NORTE!I606)</f>
        <v>*</v>
      </c>
      <c r="N584" s="144" t="str">
        <f>IF(SP_NORTE!J606="","*",SP_NORTE!J606)</f>
        <v>*</v>
      </c>
      <c r="O584" s="144" t="str">
        <f>IF(SP_NORTE!K606="","*",SP_NORTE!K606)</f>
        <v>*</v>
      </c>
      <c r="P584" s="143" t="str">
        <f>IF(SP_NORTE!N606="","*",SP_NORTE!N606)</f>
        <v>*</v>
      </c>
      <c r="Q584" s="143" t="str">
        <f>IF(SP_NORTE!O606="","*",SP_NORTE!O606)</f>
        <v>*</v>
      </c>
      <c r="R584" s="145" t="str">
        <f>IF(SP_NORTE!P606="","*",CONCATENATE(SP_NORTE!P606," ",SP_NORTE!Q606))</f>
        <v>*</v>
      </c>
      <c r="S584" s="145" t="str">
        <f>IF(SP_NORTE!U606="","*",SP_NORTE!U606)</f>
        <v>*</v>
      </c>
      <c r="T584" s="145" t="str">
        <f>IF(SP_NORTE!V606="","*",SP_NORTE!V606)</f>
        <v>*</v>
      </c>
      <c r="U584" s="136" t="str">
        <f ca="1">_xlfn.XLOOKUP(G584&amp;$U$2,BS_CONTROLE[CHAVE],BS_CONTROLE[Quantidade_11],"-")</f>
        <v>-</v>
      </c>
      <c r="V584" s="136" t="str">
        <f ca="1">_xlfn.XLOOKUP(G584&amp;$V$2,BS_CONTROLE[CHAVE],BS_CONTROLE[Quantidade_11],"-")</f>
        <v>-</v>
      </c>
      <c r="W584" s="136" t="str">
        <f ca="1">_xlfn.XLOOKUP(G584&amp;$W$2,BS_CONTROLE[CHAVE],BS_CONTROLE[Quantidade_11],"-")</f>
        <v>-</v>
      </c>
    </row>
    <row r="585" spans="1:23" hidden="1">
      <c r="A585" s="146" t="str">
        <f>IF(SP_NORTE!X607="","*",SP_NORTE!X607)</f>
        <v>*</v>
      </c>
      <c r="B585" s="146" t="str">
        <f>IF(SP_NORTE!W607="","*",SP_NORTE!W607)</f>
        <v>*</v>
      </c>
      <c r="C585" s="146" t="str">
        <f>IF(SP_NORTE!Y607="","*",SP_NORTE!Y607)</f>
        <v>*</v>
      </c>
      <c r="D585" s="138" t="str">
        <f>IF(SP_NORTE!R607="","*",SP_NORTE!R607)</f>
        <v>-</v>
      </c>
      <c r="E585" s="138" t="str">
        <f>IF(SP_NORTE!S607="","*",SP_NORTE!S607)</f>
        <v>-</v>
      </c>
      <c r="F585" s="145" t="str">
        <f>IF(SP_NORTE!B607="","*",SP_NORTE!B607)</f>
        <v>*</v>
      </c>
      <c r="G585" s="145" t="str">
        <f>IF(SP_NORTE!D607="","*",SP_NORTE!D607)</f>
        <v>*</v>
      </c>
      <c r="H585" s="145" t="str">
        <f>IF(SP_NORTE!E607="","*",SP_NORTE!E607)</f>
        <v>*</v>
      </c>
      <c r="I585" s="145" t="str">
        <f>IF(SP_NORTE!G607="","*",SP_NORTE!G607)</f>
        <v>*</v>
      </c>
      <c r="J585" s="145" t="str">
        <f>IF(SP_NORTE!H607="","*",SP_NORTE!H607)</f>
        <v>*</v>
      </c>
      <c r="K585" s="138" t="str">
        <f>IF(SP_NORTE!L607="","*",SP_NORTE!L607)</f>
        <v>-</v>
      </c>
      <c r="L585" s="138" t="str">
        <f>IF(SP_NORTE!M607="","*",SP_NORTE!M607)</f>
        <v>-</v>
      </c>
      <c r="M585" s="139" t="str">
        <f>IF(SP_NORTE!I607="","*",SP_NORTE!I607)</f>
        <v>*</v>
      </c>
      <c r="N585" s="144" t="str">
        <f>IF(SP_NORTE!J607="","*",SP_NORTE!J607)</f>
        <v>*</v>
      </c>
      <c r="O585" s="144" t="str">
        <f>IF(SP_NORTE!K607="","*",SP_NORTE!K607)</f>
        <v>*</v>
      </c>
      <c r="P585" s="143" t="str">
        <f>IF(SP_NORTE!N607="","*",SP_NORTE!N607)</f>
        <v>*</v>
      </c>
      <c r="Q585" s="143" t="str">
        <f>IF(SP_NORTE!O607="","*",SP_NORTE!O607)</f>
        <v>*</v>
      </c>
      <c r="R585" s="145" t="str">
        <f>IF(SP_NORTE!P607="","*",CONCATENATE(SP_NORTE!P607," ",SP_NORTE!Q607))</f>
        <v>*</v>
      </c>
      <c r="S585" s="145" t="str">
        <f>IF(SP_NORTE!U607="","*",SP_NORTE!U607)</f>
        <v>*</v>
      </c>
      <c r="T585" s="145" t="str">
        <f>IF(SP_NORTE!V607="","*",SP_NORTE!V607)</f>
        <v>*</v>
      </c>
      <c r="U585" s="136" t="str">
        <f ca="1">_xlfn.XLOOKUP(G585&amp;$U$2,BS_CONTROLE[CHAVE],BS_CONTROLE[Quantidade_11],"-")</f>
        <v>-</v>
      </c>
      <c r="V585" s="136" t="str">
        <f ca="1">_xlfn.XLOOKUP(G585&amp;$V$2,BS_CONTROLE[CHAVE],BS_CONTROLE[Quantidade_11],"-")</f>
        <v>-</v>
      </c>
      <c r="W585" s="136" t="str">
        <f ca="1">_xlfn.XLOOKUP(G585&amp;$W$2,BS_CONTROLE[CHAVE],BS_CONTROLE[Quantidade_11],"-")</f>
        <v>-</v>
      </c>
    </row>
    <row r="586" spans="1:23" hidden="1">
      <c r="A586" s="146" t="str">
        <f>IF(SP_NORTE!X608="","*",SP_NORTE!X608)</f>
        <v>*</v>
      </c>
      <c r="B586" s="146" t="str">
        <f>IF(SP_NORTE!W608="","*",SP_NORTE!W608)</f>
        <v>*</v>
      </c>
      <c r="C586" s="146" t="str">
        <f>IF(SP_NORTE!Y608="","*",SP_NORTE!Y608)</f>
        <v>*</v>
      </c>
      <c r="D586" s="138" t="str">
        <f>IF(SP_NORTE!R608="","*",SP_NORTE!R608)</f>
        <v>-</v>
      </c>
      <c r="E586" s="138" t="str">
        <f>IF(SP_NORTE!S608="","*",SP_NORTE!S608)</f>
        <v>-</v>
      </c>
      <c r="F586" s="145" t="str">
        <f>IF(SP_NORTE!B608="","*",SP_NORTE!B608)</f>
        <v>*</v>
      </c>
      <c r="G586" s="145" t="str">
        <f>IF(SP_NORTE!D608="","*",SP_NORTE!D608)</f>
        <v>*</v>
      </c>
      <c r="H586" s="145" t="str">
        <f>IF(SP_NORTE!E608="","*",SP_NORTE!E608)</f>
        <v>*</v>
      </c>
      <c r="I586" s="145" t="str">
        <f>IF(SP_NORTE!G608="","*",SP_NORTE!G608)</f>
        <v>*</v>
      </c>
      <c r="J586" s="145" t="str">
        <f>IF(SP_NORTE!H608="","*",SP_NORTE!H608)</f>
        <v>*</v>
      </c>
      <c r="K586" s="138" t="str">
        <f>IF(SP_NORTE!L608="","*",SP_NORTE!L608)</f>
        <v>-</v>
      </c>
      <c r="L586" s="138" t="str">
        <f>IF(SP_NORTE!M608="","*",SP_NORTE!M608)</f>
        <v>-</v>
      </c>
      <c r="M586" s="139" t="str">
        <f>IF(SP_NORTE!I608="","*",SP_NORTE!I608)</f>
        <v>*</v>
      </c>
      <c r="N586" s="144" t="str">
        <f>IF(SP_NORTE!J608="","*",SP_NORTE!J608)</f>
        <v>*</v>
      </c>
      <c r="O586" s="144" t="str">
        <f>IF(SP_NORTE!K608="","*",SP_NORTE!K608)</f>
        <v>*</v>
      </c>
      <c r="P586" s="143" t="str">
        <f>IF(SP_NORTE!N608="","*",SP_NORTE!N608)</f>
        <v>*</v>
      </c>
      <c r="Q586" s="143" t="str">
        <f>IF(SP_NORTE!O608="","*",SP_NORTE!O608)</f>
        <v>*</v>
      </c>
      <c r="R586" s="145" t="str">
        <f>IF(SP_NORTE!P608="","*",CONCATENATE(SP_NORTE!P608," ",SP_NORTE!Q608))</f>
        <v>*</v>
      </c>
      <c r="S586" s="145" t="str">
        <f>IF(SP_NORTE!U608="","*",SP_NORTE!U608)</f>
        <v>*</v>
      </c>
      <c r="T586" s="145" t="str">
        <f>IF(SP_NORTE!V608="","*",SP_NORTE!V608)</f>
        <v>*</v>
      </c>
      <c r="U586" s="136" t="str">
        <f ca="1">_xlfn.XLOOKUP(G586&amp;$U$2,BS_CONTROLE[CHAVE],BS_CONTROLE[Quantidade_11],"-")</f>
        <v>-</v>
      </c>
      <c r="V586" s="136" t="str">
        <f ca="1">_xlfn.XLOOKUP(G586&amp;$V$2,BS_CONTROLE[CHAVE],BS_CONTROLE[Quantidade_11],"-")</f>
        <v>-</v>
      </c>
      <c r="W586" s="136" t="str">
        <f ca="1">_xlfn.XLOOKUP(G586&amp;$W$2,BS_CONTROLE[CHAVE],BS_CONTROLE[Quantidade_11],"-")</f>
        <v>-</v>
      </c>
    </row>
    <row r="587" spans="1:23" hidden="1">
      <c r="A587" s="146" t="str">
        <f>IF(SP_NORTE!X609="","*",SP_NORTE!X609)</f>
        <v>*</v>
      </c>
      <c r="B587" s="146" t="str">
        <f>IF(SP_NORTE!W609="","*",SP_NORTE!W609)</f>
        <v>*</v>
      </c>
      <c r="C587" s="146" t="str">
        <f>IF(SP_NORTE!Y609="","*",SP_NORTE!Y609)</f>
        <v>*</v>
      </c>
      <c r="D587" s="138" t="str">
        <f>IF(SP_NORTE!R609="","*",SP_NORTE!R609)</f>
        <v>-</v>
      </c>
      <c r="E587" s="138" t="str">
        <f>IF(SP_NORTE!S609="","*",SP_NORTE!S609)</f>
        <v>-</v>
      </c>
      <c r="F587" s="145" t="str">
        <f>IF(SP_NORTE!B609="","*",SP_NORTE!B609)</f>
        <v>*</v>
      </c>
      <c r="G587" s="145" t="str">
        <f>IF(SP_NORTE!D609="","*",SP_NORTE!D609)</f>
        <v>*</v>
      </c>
      <c r="H587" s="145" t="str">
        <f>IF(SP_NORTE!E609="","*",SP_NORTE!E609)</f>
        <v>*</v>
      </c>
      <c r="I587" s="145" t="str">
        <f>IF(SP_NORTE!G609="","*",SP_NORTE!G609)</f>
        <v>*</v>
      </c>
      <c r="J587" s="145" t="str">
        <f>IF(SP_NORTE!H609="","*",SP_NORTE!H609)</f>
        <v>*</v>
      </c>
      <c r="K587" s="138" t="str">
        <f>IF(SP_NORTE!L609="","*",SP_NORTE!L609)</f>
        <v>-</v>
      </c>
      <c r="L587" s="138" t="str">
        <f>IF(SP_NORTE!M609="","*",SP_NORTE!M609)</f>
        <v>-</v>
      </c>
      <c r="M587" s="139" t="str">
        <f>IF(SP_NORTE!I609="","*",SP_NORTE!I609)</f>
        <v>*</v>
      </c>
      <c r="N587" s="144" t="str">
        <f>IF(SP_NORTE!J609="","*",SP_NORTE!J609)</f>
        <v>*</v>
      </c>
      <c r="O587" s="144" t="str">
        <f>IF(SP_NORTE!K609="","*",SP_NORTE!K609)</f>
        <v>*</v>
      </c>
      <c r="P587" s="143" t="str">
        <f>IF(SP_NORTE!N609="","*",SP_NORTE!N609)</f>
        <v>*</v>
      </c>
      <c r="Q587" s="143" t="str">
        <f>IF(SP_NORTE!O609="","*",SP_NORTE!O609)</f>
        <v>*</v>
      </c>
      <c r="R587" s="145" t="str">
        <f>IF(SP_NORTE!P609="","*",CONCATENATE(SP_NORTE!P609," ",SP_NORTE!Q609))</f>
        <v>*</v>
      </c>
      <c r="S587" s="145" t="str">
        <f>IF(SP_NORTE!U609="","*",SP_NORTE!U609)</f>
        <v>*</v>
      </c>
      <c r="T587" s="145" t="str">
        <f>IF(SP_NORTE!V609="","*",SP_NORTE!V609)</f>
        <v>*</v>
      </c>
      <c r="U587" s="136" t="str">
        <f ca="1">_xlfn.XLOOKUP(G587&amp;$U$2,BS_CONTROLE[CHAVE],BS_CONTROLE[Quantidade_11],"-")</f>
        <v>-</v>
      </c>
      <c r="V587" s="136" t="str">
        <f ca="1">_xlfn.XLOOKUP(G587&amp;$V$2,BS_CONTROLE[CHAVE],BS_CONTROLE[Quantidade_11],"-")</f>
        <v>-</v>
      </c>
      <c r="W587" s="136" t="str">
        <f ca="1">_xlfn.XLOOKUP(G587&amp;$W$2,BS_CONTROLE[CHAVE],BS_CONTROLE[Quantidade_11],"-")</f>
        <v>-</v>
      </c>
    </row>
    <row r="588" spans="1:23" hidden="1">
      <c r="A588" s="146" t="str">
        <f>IF(SP_NORTE!X610="","*",SP_NORTE!X610)</f>
        <v>*</v>
      </c>
      <c r="B588" s="146" t="str">
        <f>IF(SP_NORTE!W610="","*",SP_NORTE!W610)</f>
        <v>*</v>
      </c>
      <c r="C588" s="146" t="str">
        <f>IF(SP_NORTE!Y610="","*",SP_NORTE!Y610)</f>
        <v>*</v>
      </c>
      <c r="D588" s="138" t="str">
        <f>IF(SP_NORTE!R610="","*",SP_NORTE!R610)</f>
        <v>-</v>
      </c>
      <c r="E588" s="138" t="str">
        <f>IF(SP_NORTE!S610="","*",SP_NORTE!S610)</f>
        <v>-</v>
      </c>
      <c r="F588" s="145" t="str">
        <f>IF(SP_NORTE!B610="","*",SP_NORTE!B610)</f>
        <v>*</v>
      </c>
      <c r="G588" s="145" t="str">
        <f>IF(SP_NORTE!D610="","*",SP_NORTE!D610)</f>
        <v>*</v>
      </c>
      <c r="H588" s="145" t="str">
        <f>IF(SP_NORTE!E610="","*",SP_NORTE!E610)</f>
        <v>*</v>
      </c>
      <c r="I588" s="145" t="str">
        <f>IF(SP_NORTE!G610="","*",SP_NORTE!G610)</f>
        <v>*</v>
      </c>
      <c r="J588" s="145" t="str">
        <f>IF(SP_NORTE!H610="","*",SP_NORTE!H610)</f>
        <v>*</v>
      </c>
      <c r="K588" s="138" t="str">
        <f>IF(SP_NORTE!L610="","*",SP_NORTE!L610)</f>
        <v>-</v>
      </c>
      <c r="L588" s="138" t="str">
        <f>IF(SP_NORTE!M610="","*",SP_NORTE!M610)</f>
        <v>-</v>
      </c>
      <c r="M588" s="139" t="str">
        <f>IF(SP_NORTE!I610="","*",SP_NORTE!I610)</f>
        <v>*</v>
      </c>
      <c r="N588" s="144" t="str">
        <f>IF(SP_NORTE!J610="","*",SP_NORTE!J610)</f>
        <v>*</v>
      </c>
      <c r="O588" s="144" t="str">
        <f>IF(SP_NORTE!K610="","*",SP_NORTE!K610)</f>
        <v>*</v>
      </c>
      <c r="P588" s="143" t="str">
        <f>IF(SP_NORTE!N610="","*",SP_NORTE!N610)</f>
        <v>*</v>
      </c>
      <c r="Q588" s="143" t="str">
        <f>IF(SP_NORTE!O610="","*",SP_NORTE!O610)</f>
        <v>*</v>
      </c>
      <c r="R588" s="145" t="str">
        <f>IF(SP_NORTE!P610="","*",CONCATENATE(SP_NORTE!P610," ",SP_NORTE!Q610))</f>
        <v>*</v>
      </c>
      <c r="S588" s="145" t="str">
        <f>IF(SP_NORTE!U610="","*",SP_NORTE!U610)</f>
        <v>*</v>
      </c>
      <c r="T588" s="145" t="str">
        <f>IF(SP_NORTE!V610="","*",SP_NORTE!V610)</f>
        <v>*</v>
      </c>
      <c r="U588" s="136" t="str">
        <f ca="1">_xlfn.XLOOKUP(G588&amp;$U$2,BS_CONTROLE[CHAVE],BS_CONTROLE[Quantidade_11],"-")</f>
        <v>-</v>
      </c>
      <c r="V588" s="136" t="str">
        <f ca="1">_xlfn.XLOOKUP(G588&amp;$V$2,BS_CONTROLE[CHAVE],BS_CONTROLE[Quantidade_11],"-")</f>
        <v>-</v>
      </c>
      <c r="W588" s="136" t="str">
        <f ca="1">_xlfn.XLOOKUP(G588&amp;$W$2,BS_CONTROLE[CHAVE],BS_CONTROLE[Quantidade_11],"-")</f>
        <v>-</v>
      </c>
    </row>
    <row r="589" spans="1:23" hidden="1">
      <c r="A589" s="146" t="str">
        <f>IF(SP_NORTE!X611="","*",SP_NORTE!X611)</f>
        <v>*</v>
      </c>
      <c r="B589" s="146" t="str">
        <f>IF(SP_NORTE!W611="","*",SP_NORTE!W611)</f>
        <v>*</v>
      </c>
      <c r="C589" s="146" t="str">
        <f>IF(SP_NORTE!Y611="","*",SP_NORTE!Y611)</f>
        <v>*</v>
      </c>
      <c r="D589" s="138" t="str">
        <f>IF(SP_NORTE!R611="","*",SP_NORTE!R611)</f>
        <v>-</v>
      </c>
      <c r="E589" s="138" t="str">
        <f>IF(SP_NORTE!S611="","*",SP_NORTE!S611)</f>
        <v>-</v>
      </c>
      <c r="F589" s="145" t="str">
        <f>IF(SP_NORTE!B611="","*",SP_NORTE!B611)</f>
        <v>*</v>
      </c>
      <c r="G589" s="145" t="str">
        <f>IF(SP_NORTE!D611="","*",SP_NORTE!D611)</f>
        <v>*</v>
      </c>
      <c r="H589" s="145" t="str">
        <f>IF(SP_NORTE!E611="","*",SP_NORTE!E611)</f>
        <v>*</v>
      </c>
      <c r="I589" s="145" t="str">
        <f>IF(SP_NORTE!G611="","*",SP_NORTE!G611)</f>
        <v>*</v>
      </c>
      <c r="J589" s="145" t="str">
        <f>IF(SP_NORTE!H611="","*",SP_NORTE!H611)</f>
        <v>*</v>
      </c>
      <c r="K589" s="138" t="str">
        <f>IF(SP_NORTE!L611="","*",SP_NORTE!L611)</f>
        <v>-</v>
      </c>
      <c r="L589" s="138" t="str">
        <f>IF(SP_NORTE!M611="","*",SP_NORTE!M611)</f>
        <v>-</v>
      </c>
      <c r="M589" s="139" t="str">
        <f>IF(SP_NORTE!I611="","*",SP_NORTE!I611)</f>
        <v>*</v>
      </c>
      <c r="N589" s="144" t="str">
        <f>IF(SP_NORTE!J611="","*",SP_NORTE!J611)</f>
        <v>*</v>
      </c>
      <c r="O589" s="144" t="str">
        <f>IF(SP_NORTE!K611="","*",SP_NORTE!K611)</f>
        <v>*</v>
      </c>
      <c r="P589" s="143" t="str">
        <f>IF(SP_NORTE!N611="","*",SP_NORTE!N611)</f>
        <v>*</v>
      </c>
      <c r="Q589" s="143" t="str">
        <f>IF(SP_NORTE!O611="","*",SP_NORTE!O611)</f>
        <v>*</v>
      </c>
      <c r="R589" s="145" t="str">
        <f>IF(SP_NORTE!P611="","*",CONCATENATE(SP_NORTE!P611," ",SP_NORTE!Q611))</f>
        <v>*</v>
      </c>
      <c r="S589" s="145" t="str">
        <f>IF(SP_NORTE!U611="","*",SP_NORTE!U611)</f>
        <v>*</v>
      </c>
      <c r="T589" s="145" t="str">
        <f>IF(SP_NORTE!V611="","*",SP_NORTE!V611)</f>
        <v>*</v>
      </c>
      <c r="U589" s="136" t="str">
        <f ca="1">_xlfn.XLOOKUP(G589&amp;$U$2,BS_CONTROLE[CHAVE],BS_CONTROLE[Quantidade_11],"-")</f>
        <v>-</v>
      </c>
      <c r="V589" s="136" t="str">
        <f ca="1">_xlfn.XLOOKUP(G589&amp;$V$2,BS_CONTROLE[CHAVE],BS_CONTROLE[Quantidade_11],"-")</f>
        <v>-</v>
      </c>
      <c r="W589" s="136" t="str">
        <f ca="1">_xlfn.XLOOKUP(G589&amp;$W$2,BS_CONTROLE[CHAVE],BS_CONTROLE[Quantidade_11],"-")</f>
        <v>-</v>
      </c>
    </row>
    <row r="590" spans="1:23" hidden="1">
      <c r="A590" s="146" t="str">
        <f>IF(SP_NORTE!X612="","*",SP_NORTE!X612)</f>
        <v>*</v>
      </c>
      <c r="B590" s="146" t="str">
        <f>IF(SP_NORTE!W612="","*",SP_NORTE!W612)</f>
        <v>*</v>
      </c>
      <c r="C590" s="146" t="str">
        <f>IF(SP_NORTE!Y612="","*",SP_NORTE!Y612)</f>
        <v>*</v>
      </c>
      <c r="D590" s="138" t="str">
        <f>IF(SP_NORTE!R612="","*",SP_NORTE!R612)</f>
        <v>-</v>
      </c>
      <c r="E590" s="138" t="str">
        <f>IF(SP_NORTE!S612="","*",SP_NORTE!S612)</f>
        <v>-</v>
      </c>
      <c r="F590" s="145" t="str">
        <f>IF(SP_NORTE!B612="","*",SP_NORTE!B612)</f>
        <v>*</v>
      </c>
      <c r="G590" s="145" t="str">
        <f>IF(SP_NORTE!D612="","*",SP_NORTE!D612)</f>
        <v>*</v>
      </c>
      <c r="H590" s="145" t="str">
        <f>IF(SP_NORTE!E612="","*",SP_NORTE!E612)</f>
        <v>*</v>
      </c>
      <c r="I590" s="145" t="str">
        <f>IF(SP_NORTE!G612="","*",SP_NORTE!G612)</f>
        <v>*</v>
      </c>
      <c r="J590" s="145" t="str">
        <f>IF(SP_NORTE!H612="","*",SP_NORTE!H612)</f>
        <v>*</v>
      </c>
      <c r="K590" s="138" t="str">
        <f>IF(SP_NORTE!L612="","*",SP_NORTE!L612)</f>
        <v>-</v>
      </c>
      <c r="L590" s="138" t="str">
        <f>IF(SP_NORTE!M612="","*",SP_NORTE!M612)</f>
        <v>-</v>
      </c>
      <c r="M590" s="139" t="str">
        <f>IF(SP_NORTE!I612="","*",SP_NORTE!I612)</f>
        <v>*</v>
      </c>
      <c r="N590" s="144" t="str">
        <f>IF(SP_NORTE!J612="","*",SP_NORTE!J612)</f>
        <v>*</v>
      </c>
      <c r="O590" s="144" t="str">
        <f>IF(SP_NORTE!K612="","*",SP_NORTE!K612)</f>
        <v>*</v>
      </c>
      <c r="P590" s="143" t="str">
        <f>IF(SP_NORTE!N612="","*",SP_NORTE!N612)</f>
        <v>*</v>
      </c>
      <c r="Q590" s="143" t="str">
        <f>IF(SP_NORTE!O612="","*",SP_NORTE!O612)</f>
        <v>*</v>
      </c>
      <c r="R590" s="145" t="str">
        <f>IF(SP_NORTE!P612="","*",CONCATENATE(SP_NORTE!P612," ",SP_NORTE!Q612))</f>
        <v>*</v>
      </c>
      <c r="S590" s="145" t="str">
        <f>IF(SP_NORTE!U612="","*",SP_NORTE!U612)</f>
        <v>*</v>
      </c>
      <c r="T590" s="145" t="str">
        <f>IF(SP_NORTE!V612="","*",SP_NORTE!V612)</f>
        <v>*</v>
      </c>
      <c r="U590" s="136" t="str">
        <f ca="1">_xlfn.XLOOKUP(G590&amp;$U$2,BS_CONTROLE[CHAVE],BS_CONTROLE[Quantidade_11],"-")</f>
        <v>-</v>
      </c>
      <c r="V590" s="136" t="str">
        <f ca="1">_xlfn.XLOOKUP(G590&amp;$V$2,BS_CONTROLE[CHAVE],BS_CONTROLE[Quantidade_11],"-")</f>
        <v>-</v>
      </c>
      <c r="W590" s="136" t="str">
        <f ca="1">_xlfn.XLOOKUP(G590&amp;$W$2,BS_CONTROLE[CHAVE],BS_CONTROLE[Quantidade_11],"-")</f>
        <v>-</v>
      </c>
    </row>
    <row r="591" spans="1:23" hidden="1">
      <c r="A591" s="146" t="str">
        <f>IF(SP_NORTE!X613="","*",SP_NORTE!X613)</f>
        <v>*</v>
      </c>
      <c r="B591" s="146" t="str">
        <f>IF(SP_NORTE!W613="","*",SP_NORTE!W613)</f>
        <v>*</v>
      </c>
      <c r="C591" s="146" t="str">
        <f>IF(SP_NORTE!Y613="","*",SP_NORTE!Y613)</f>
        <v>*</v>
      </c>
      <c r="D591" s="138" t="str">
        <f>IF(SP_NORTE!R613="","*",SP_NORTE!R613)</f>
        <v>-</v>
      </c>
      <c r="E591" s="138" t="str">
        <f>IF(SP_NORTE!S613="","*",SP_NORTE!S613)</f>
        <v>-</v>
      </c>
      <c r="F591" s="145" t="str">
        <f>IF(SP_NORTE!B613="","*",SP_NORTE!B613)</f>
        <v>*</v>
      </c>
      <c r="G591" s="145" t="str">
        <f>IF(SP_NORTE!D613="","*",SP_NORTE!D613)</f>
        <v>*</v>
      </c>
      <c r="H591" s="145" t="str">
        <f>IF(SP_NORTE!E613="","*",SP_NORTE!E613)</f>
        <v>*</v>
      </c>
      <c r="I591" s="145" t="str">
        <f>IF(SP_NORTE!G613="","*",SP_NORTE!G613)</f>
        <v>*</v>
      </c>
      <c r="J591" s="145" t="str">
        <f>IF(SP_NORTE!H613="","*",SP_NORTE!H613)</f>
        <v>*</v>
      </c>
      <c r="K591" s="138" t="str">
        <f>IF(SP_NORTE!L613="","*",SP_NORTE!L613)</f>
        <v>-</v>
      </c>
      <c r="L591" s="138" t="str">
        <f>IF(SP_NORTE!M613="","*",SP_NORTE!M613)</f>
        <v>-</v>
      </c>
      <c r="M591" s="139" t="str">
        <f>IF(SP_NORTE!I613="","*",SP_NORTE!I613)</f>
        <v>*</v>
      </c>
      <c r="N591" s="144" t="str">
        <f>IF(SP_NORTE!J613="","*",SP_NORTE!J613)</f>
        <v>*</v>
      </c>
      <c r="O591" s="144" t="str">
        <f>IF(SP_NORTE!K613="","*",SP_NORTE!K613)</f>
        <v>*</v>
      </c>
      <c r="P591" s="143" t="str">
        <f>IF(SP_NORTE!N613="","*",SP_NORTE!N613)</f>
        <v>*</v>
      </c>
      <c r="Q591" s="143" t="str">
        <f>IF(SP_NORTE!O613="","*",SP_NORTE!O613)</f>
        <v>*</v>
      </c>
      <c r="R591" s="145" t="str">
        <f>IF(SP_NORTE!P613="","*",CONCATENATE(SP_NORTE!P613," ",SP_NORTE!Q613))</f>
        <v>*</v>
      </c>
      <c r="S591" s="145" t="str">
        <f>IF(SP_NORTE!U613="","*",SP_NORTE!U613)</f>
        <v>*</v>
      </c>
      <c r="T591" s="145" t="str">
        <f>IF(SP_NORTE!V613="","*",SP_NORTE!V613)</f>
        <v>*</v>
      </c>
      <c r="U591" s="136" t="str">
        <f ca="1">_xlfn.XLOOKUP(G591&amp;$U$2,BS_CONTROLE[CHAVE],BS_CONTROLE[Quantidade_11],"-")</f>
        <v>-</v>
      </c>
      <c r="V591" s="136" t="str">
        <f ca="1">_xlfn.XLOOKUP(G591&amp;$V$2,BS_CONTROLE[CHAVE],BS_CONTROLE[Quantidade_11],"-")</f>
        <v>-</v>
      </c>
      <c r="W591" s="136" t="str">
        <f ca="1">_xlfn.XLOOKUP(G591&amp;$W$2,BS_CONTROLE[CHAVE],BS_CONTROLE[Quantidade_11],"-")</f>
        <v>-</v>
      </c>
    </row>
    <row r="592" spans="1:23" hidden="1">
      <c r="A592" s="146" t="str">
        <f>IF(SP_NORTE!X614="","*",SP_NORTE!X614)</f>
        <v>*</v>
      </c>
      <c r="B592" s="146" t="str">
        <f>IF(SP_NORTE!W614="","*",SP_NORTE!W614)</f>
        <v>*</v>
      </c>
      <c r="C592" s="146" t="str">
        <f>IF(SP_NORTE!Y614="","*",SP_NORTE!Y614)</f>
        <v>*</v>
      </c>
      <c r="D592" s="138" t="str">
        <f>IF(SP_NORTE!R614="","*",SP_NORTE!R614)</f>
        <v>-</v>
      </c>
      <c r="E592" s="138" t="str">
        <f>IF(SP_NORTE!S614="","*",SP_NORTE!S614)</f>
        <v>-</v>
      </c>
      <c r="F592" s="145" t="str">
        <f>IF(SP_NORTE!B614="","*",SP_NORTE!B614)</f>
        <v>*</v>
      </c>
      <c r="G592" s="145" t="str">
        <f>IF(SP_NORTE!D614="","*",SP_NORTE!D614)</f>
        <v>*</v>
      </c>
      <c r="H592" s="145" t="str">
        <f>IF(SP_NORTE!E614="","*",SP_NORTE!E614)</f>
        <v>*</v>
      </c>
      <c r="I592" s="145" t="str">
        <f>IF(SP_NORTE!G614="","*",SP_NORTE!G614)</f>
        <v>*</v>
      </c>
      <c r="J592" s="145" t="str">
        <f>IF(SP_NORTE!H614="","*",SP_NORTE!H614)</f>
        <v>*</v>
      </c>
      <c r="K592" s="138" t="str">
        <f>IF(SP_NORTE!L614="","*",SP_NORTE!L614)</f>
        <v>-</v>
      </c>
      <c r="L592" s="138" t="str">
        <f>IF(SP_NORTE!M614="","*",SP_NORTE!M614)</f>
        <v>-</v>
      </c>
      <c r="M592" s="139" t="str">
        <f>IF(SP_NORTE!I614="","*",SP_NORTE!I614)</f>
        <v>*</v>
      </c>
      <c r="N592" s="144" t="str">
        <f>IF(SP_NORTE!J614="","*",SP_NORTE!J614)</f>
        <v>*</v>
      </c>
      <c r="O592" s="144" t="str">
        <f>IF(SP_NORTE!K614="","*",SP_NORTE!K614)</f>
        <v>*</v>
      </c>
      <c r="P592" s="143" t="str">
        <f>IF(SP_NORTE!N614="","*",SP_NORTE!N614)</f>
        <v>*</v>
      </c>
      <c r="Q592" s="143" t="str">
        <f>IF(SP_NORTE!O614="","*",SP_NORTE!O614)</f>
        <v>*</v>
      </c>
      <c r="R592" s="145" t="str">
        <f>IF(SP_NORTE!P614="","*",CONCATENATE(SP_NORTE!P614," ",SP_NORTE!Q614))</f>
        <v>*</v>
      </c>
      <c r="S592" s="145" t="str">
        <f>IF(SP_NORTE!U614="","*",SP_NORTE!U614)</f>
        <v>*</v>
      </c>
      <c r="T592" s="145" t="str">
        <f>IF(SP_NORTE!V614="","*",SP_NORTE!V614)</f>
        <v>*</v>
      </c>
      <c r="U592" s="136" t="str">
        <f ca="1">_xlfn.XLOOKUP(G592&amp;$U$2,BS_CONTROLE[CHAVE],BS_CONTROLE[Quantidade_11],"-")</f>
        <v>-</v>
      </c>
      <c r="V592" s="136" t="str">
        <f ca="1">_xlfn.XLOOKUP(G592&amp;$V$2,BS_CONTROLE[CHAVE],BS_CONTROLE[Quantidade_11],"-")</f>
        <v>-</v>
      </c>
      <c r="W592" s="136" t="str">
        <f ca="1">_xlfn.XLOOKUP(G592&amp;$W$2,BS_CONTROLE[CHAVE],BS_CONTROLE[Quantidade_11],"-")</f>
        <v>-</v>
      </c>
    </row>
    <row r="593" spans="1:23" hidden="1">
      <c r="A593" s="146" t="str">
        <f>IF(SP_NORTE!X615="","*",SP_NORTE!X615)</f>
        <v>*</v>
      </c>
      <c r="B593" s="146" t="str">
        <f>IF(SP_NORTE!W615="","*",SP_NORTE!W615)</f>
        <v>*</v>
      </c>
      <c r="C593" s="146" t="str">
        <f>IF(SP_NORTE!Y615="","*",SP_NORTE!Y615)</f>
        <v>*</v>
      </c>
      <c r="D593" s="138" t="str">
        <f>IF(SP_NORTE!R615="","*",SP_NORTE!R615)</f>
        <v>-</v>
      </c>
      <c r="E593" s="138" t="str">
        <f>IF(SP_NORTE!S615="","*",SP_NORTE!S615)</f>
        <v>-</v>
      </c>
      <c r="F593" s="145" t="str">
        <f>IF(SP_NORTE!B615="","*",SP_NORTE!B615)</f>
        <v>*</v>
      </c>
      <c r="G593" s="145" t="str">
        <f>IF(SP_NORTE!D615="","*",SP_NORTE!D615)</f>
        <v>*</v>
      </c>
      <c r="H593" s="145" t="str">
        <f>IF(SP_NORTE!E615="","*",SP_NORTE!E615)</f>
        <v>*</v>
      </c>
      <c r="I593" s="145" t="str">
        <f>IF(SP_NORTE!G615="","*",SP_NORTE!G615)</f>
        <v>*</v>
      </c>
      <c r="J593" s="145" t="str">
        <f>IF(SP_NORTE!H615="","*",SP_NORTE!H615)</f>
        <v>*</v>
      </c>
      <c r="K593" s="138" t="str">
        <f>IF(SP_NORTE!L615="","*",SP_NORTE!L615)</f>
        <v>-</v>
      </c>
      <c r="L593" s="138" t="str">
        <f>IF(SP_NORTE!M615="","*",SP_NORTE!M615)</f>
        <v>-</v>
      </c>
      <c r="M593" s="139" t="str">
        <f>IF(SP_NORTE!I615="","*",SP_NORTE!I615)</f>
        <v>*</v>
      </c>
      <c r="N593" s="144" t="str">
        <f>IF(SP_NORTE!J615="","*",SP_NORTE!J615)</f>
        <v>*</v>
      </c>
      <c r="O593" s="144" t="str">
        <f>IF(SP_NORTE!K615="","*",SP_NORTE!K615)</f>
        <v>*</v>
      </c>
      <c r="P593" s="143" t="str">
        <f>IF(SP_NORTE!N615="","*",SP_NORTE!N615)</f>
        <v>*</v>
      </c>
      <c r="Q593" s="143" t="str">
        <f>IF(SP_NORTE!O615="","*",SP_NORTE!O615)</f>
        <v>*</v>
      </c>
      <c r="R593" s="145" t="str">
        <f>IF(SP_NORTE!P615="","*",CONCATENATE(SP_NORTE!P615," ",SP_NORTE!Q615))</f>
        <v>*</v>
      </c>
      <c r="S593" s="145" t="str">
        <f>IF(SP_NORTE!U615="","*",SP_NORTE!U615)</f>
        <v>*</v>
      </c>
      <c r="T593" s="145" t="str">
        <f>IF(SP_NORTE!V615="","*",SP_NORTE!V615)</f>
        <v>*</v>
      </c>
      <c r="U593" s="136" t="str">
        <f ca="1">_xlfn.XLOOKUP(G593&amp;$U$2,BS_CONTROLE[CHAVE],BS_CONTROLE[Quantidade_11],"-")</f>
        <v>-</v>
      </c>
      <c r="V593" s="136" t="str">
        <f ca="1">_xlfn.XLOOKUP(G593&amp;$V$2,BS_CONTROLE[CHAVE],BS_CONTROLE[Quantidade_11],"-")</f>
        <v>-</v>
      </c>
      <c r="W593" s="136" t="str">
        <f ca="1">_xlfn.XLOOKUP(G593&amp;$W$2,BS_CONTROLE[CHAVE],BS_CONTROLE[Quantidade_11],"-")</f>
        <v>-</v>
      </c>
    </row>
    <row r="594" spans="1:23" hidden="1">
      <c r="A594" s="146" t="str">
        <f>IF(SP_NORTE!X616="","*",SP_NORTE!X616)</f>
        <v>*</v>
      </c>
      <c r="B594" s="146" t="str">
        <f>IF(SP_NORTE!W616="","*",SP_NORTE!W616)</f>
        <v>*</v>
      </c>
      <c r="C594" s="146" t="str">
        <f>IF(SP_NORTE!Y616="","*",SP_NORTE!Y616)</f>
        <v>*</v>
      </c>
      <c r="D594" s="138" t="str">
        <f>IF(SP_NORTE!R616="","*",SP_NORTE!R616)</f>
        <v>-</v>
      </c>
      <c r="E594" s="138" t="str">
        <f>IF(SP_NORTE!S616="","*",SP_NORTE!S616)</f>
        <v>-</v>
      </c>
      <c r="F594" s="145" t="str">
        <f>IF(SP_NORTE!B616="","*",SP_NORTE!B616)</f>
        <v>*</v>
      </c>
      <c r="G594" s="145" t="str">
        <f>IF(SP_NORTE!D616="","*",SP_NORTE!D616)</f>
        <v>*</v>
      </c>
      <c r="H594" s="145" t="str">
        <f>IF(SP_NORTE!E616="","*",SP_NORTE!E616)</f>
        <v>*</v>
      </c>
      <c r="I594" s="145" t="str">
        <f>IF(SP_NORTE!G616="","*",SP_NORTE!G616)</f>
        <v>*</v>
      </c>
      <c r="J594" s="145" t="str">
        <f>IF(SP_NORTE!H616="","*",SP_NORTE!H616)</f>
        <v>*</v>
      </c>
      <c r="K594" s="138" t="str">
        <f>IF(SP_NORTE!L616="","*",SP_NORTE!L616)</f>
        <v>-</v>
      </c>
      <c r="L594" s="138" t="str">
        <f>IF(SP_NORTE!M616="","*",SP_NORTE!M616)</f>
        <v>-</v>
      </c>
      <c r="M594" s="139" t="str">
        <f>IF(SP_NORTE!I616="","*",SP_NORTE!I616)</f>
        <v>*</v>
      </c>
      <c r="N594" s="144" t="str">
        <f>IF(SP_NORTE!J616="","*",SP_NORTE!J616)</f>
        <v>*</v>
      </c>
      <c r="O594" s="144" t="str">
        <f>IF(SP_NORTE!K616="","*",SP_NORTE!K616)</f>
        <v>*</v>
      </c>
      <c r="P594" s="143" t="str">
        <f>IF(SP_NORTE!N616="","*",SP_NORTE!N616)</f>
        <v>*</v>
      </c>
      <c r="Q594" s="143" t="str">
        <f>IF(SP_NORTE!O616="","*",SP_NORTE!O616)</f>
        <v>*</v>
      </c>
      <c r="R594" s="145" t="str">
        <f>IF(SP_NORTE!P616="","*",CONCATENATE(SP_NORTE!P616," ",SP_NORTE!Q616))</f>
        <v>*</v>
      </c>
      <c r="S594" s="145" t="str">
        <f>IF(SP_NORTE!U616="","*",SP_NORTE!U616)</f>
        <v>*</v>
      </c>
      <c r="T594" s="145" t="str">
        <f>IF(SP_NORTE!V616="","*",SP_NORTE!V616)</f>
        <v>*</v>
      </c>
      <c r="U594" s="136" t="str">
        <f ca="1">_xlfn.XLOOKUP(G594&amp;$U$2,BS_CONTROLE[CHAVE],BS_CONTROLE[Quantidade_11],"-")</f>
        <v>-</v>
      </c>
      <c r="V594" s="136" t="str">
        <f ca="1">_xlfn.XLOOKUP(G594&amp;$V$2,BS_CONTROLE[CHAVE],BS_CONTROLE[Quantidade_11],"-")</f>
        <v>-</v>
      </c>
      <c r="W594" s="136" t="str">
        <f ca="1">_xlfn.XLOOKUP(G594&amp;$W$2,BS_CONTROLE[CHAVE],BS_CONTROLE[Quantidade_11],"-")</f>
        <v>-</v>
      </c>
    </row>
    <row r="595" spans="1:23" hidden="1">
      <c r="A595" s="146" t="str">
        <f>IF(SP_NORTE!X617="","*",SP_NORTE!X617)</f>
        <v>*</v>
      </c>
      <c r="B595" s="146" t="str">
        <f>IF(SP_NORTE!W617="","*",SP_NORTE!W617)</f>
        <v>*</v>
      </c>
      <c r="C595" s="146" t="str">
        <f>IF(SP_NORTE!Y617="","*",SP_NORTE!Y617)</f>
        <v>*</v>
      </c>
      <c r="D595" s="138" t="str">
        <f>IF(SP_NORTE!R617="","*",SP_NORTE!R617)</f>
        <v>-</v>
      </c>
      <c r="E595" s="138" t="str">
        <f>IF(SP_NORTE!S617="","*",SP_NORTE!S617)</f>
        <v>-</v>
      </c>
      <c r="F595" s="145" t="str">
        <f>IF(SP_NORTE!B617="","*",SP_NORTE!B617)</f>
        <v>*</v>
      </c>
      <c r="G595" s="145" t="str">
        <f>IF(SP_NORTE!D617="","*",SP_NORTE!D617)</f>
        <v>*</v>
      </c>
      <c r="H595" s="145" t="str">
        <f>IF(SP_NORTE!E617="","*",SP_NORTE!E617)</f>
        <v>*</v>
      </c>
      <c r="I595" s="145" t="str">
        <f>IF(SP_NORTE!G617="","*",SP_NORTE!G617)</f>
        <v>*</v>
      </c>
      <c r="J595" s="145" t="str">
        <f>IF(SP_NORTE!H617="","*",SP_NORTE!H617)</f>
        <v>*</v>
      </c>
      <c r="K595" s="138" t="str">
        <f>IF(SP_NORTE!L617="","*",SP_NORTE!L617)</f>
        <v>-</v>
      </c>
      <c r="L595" s="138" t="str">
        <f>IF(SP_NORTE!M617="","*",SP_NORTE!M617)</f>
        <v>-</v>
      </c>
      <c r="M595" s="139" t="str">
        <f>IF(SP_NORTE!I617="","*",SP_NORTE!I617)</f>
        <v>*</v>
      </c>
      <c r="N595" s="144" t="str">
        <f>IF(SP_NORTE!J617="","*",SP_NORTE!J617)</f>
        <v>*</v>
      </c>
      <c r="O595" s="144" t="str">
        <f>IF(SP_NORTE!K617="","*",SP_NORTE!K617)</f>
        <v>*</v>
      </c>
      <c r="P595" s="143" t="str">
        <f>IF(SP_NORTE!N617="","*",SP_NORTE!N617)</f>
        <v>*</v>
      </c>
      <c r="Q595" s="143" t="str">
        <f>IF(SP_NORTE!O617="","*",SP_NORTE!O617)</f>
        <v>*</v>
      </c>
      <c r="R595" s="145" t="str">
        <f>IF(SP_NORTE!P617="","*",CONCATENATE(SP_NORTE!P617," ",SP_NORTE!Q617))</f>
        <v>*</v>
      </c>
      <c r="S595" s="145" t="str">
        <f>IF(SP_NORTE!U617="","*",SP_NORTE!U617)</f>
        <v>*</v>
      </c>
      <c r="T595" s="145" t="str">
        <f>IF(SP_NORTE!V617="","*",SP_NORTE!V617)</f>
        <v>*</v>
      </c>
      <c r="U595" s="136" t="str">
        <f ca="1">_xlfn.XLOOKUP(G595&amp;$U$2,BS_CONTROLE[CHAVE],BS_CONTROLE[Quantidade_11],"-")</f>
        <v>-</v>
      </c>
      <c r="V595" s="136" t="str">
        <f ca="1">_xlfn.XLOOKUP(G595&amp;$V$2,BS_CONTROLE[CHAVE],BS_CONTROLE[Quantidade_11],"-")</f>
        <v>-</v>
      </c>
      <c r="W595" s="136" t="str">
        <f ca="1">_xlfn.XLOOKUP(G595&amp;$W$2,BS_CONTROLE[CHAVE],BS_CONTROLE[Quantidade_11],"-")</f>
        <v>-</v>
      </c>
    </row>
    <row r="596" spans="1:23" hidden="1">
      <c r="A596" s="146" t="str">
        <f>IF(SP_NORTE!X618="","*",SP_NORTE!X618)</f>
        <v>*</v>
      </c>
      <c r="B596" s="146" t="str">
        <f>IF(SP_NORTE!W618="","*",SP_NORTE!W618)</f>
        <v>*</v>
      </c>
      <c r="C596" s="146" t="str">
        <f>IF(SP_NORTE!Y618="","*",SP_NORTE!Y618)</f>
        <v>*</v>
      </c>
      <c r="D596" s="138" t="str">
        <f>IF(SP_NORTE!R618="","*",SP_NORTE!R618)</f>
        <v>-</v>
      </c>
      <c r="E596" s="138" t="str">
        <f>IF(SP_NORTE!S618="","*",SP_NORTE!S618)</f>
        <v>-</v>
      </c>
      <c r="F596" s="145" t="str">
        <f>IF(SP_NORTE!B618="","*",SP_NORTE!B618)</f>
        <v>*</v>
      </c>
      <c r="G596" s="145" t="str">
        <f>IF(SP_NORTE!D618="","*",SP_NORTE!D618)</f>
        <v>*</v>
      </c>
      <c r="H596" s="145" t="str">
        <f>IF(SP_NORTE!E618="","*",SP_NORTE!E618)</f>
        <v>*</v>
      </c>
      <c r="I596" s="145" t="str">
        <f>IF(SP_NORTE!G618="","*",SP_NORTE!G618)</f>
        <v>*</v>
      </c>
      <c r="J596" s="145" t="str">
        <f>IF(SP_NORTE!H618="","*",SP_NORTE!H618)</f>
        <v>*</v>
      </c>
      <c r="K596" s="138" t="str">
        <f>IF(SP_NORTE!L618="","*",SP_NORTE!L618)</f>
        <v>-</v>
      </c>
      <c r="L596" s="138" t="str">
        <f>IF(SP_NORTE!M618="","*",SP_NORTE!M618)</f>
        <v>-</v>
      </c>
      <c r="M596" s="139" t="str">
        <f>IF(SP_NORTE!I618="","*",SP_NORTE!I618)</f>
        <v>*</v>
      </c>
      <c r="N596" s="144" t="str">
        <f>IF(SP_NORTE!J618="","*",SP_NORTE!J618)</f>
        <v>*</v>
      </c>
      <c r="O596" s="144" t="str">
        <f>IF(SP_NORTE!K618="","*",SP_NORTE!K618)</f>
        <v>*</v>
      </c>
      <c r="P596" s="143" t="str">
        <f>IF(SP_NORTE!N618="","*",SP_NORTE!N618)</f>
        <v>*</v>
      </c>
      <c r="Q596" s="143" t="str">
        <f>IF(SP_NORTE!O618="","*",SP_NORTE!O618)</f>
        <v>*</v>
      </c>
      <c r="R596" s="145" t="str">
        <f>IF(SP_NORTE!P618="","*",CONCATENATE(SP_NORTE!P618," ",SP_NORTE!Q618))</f>
        <v>*</v>
      </c>
      <c r="S596" s="145" t="str">
        <f>IF(SP_NORTE!U618="","*",SP_NORTE!U618)</f>
        <v>*</v>
      </c>
      <c r="T596" s="145" t="str">
        <f>IF(SP_NORTE!V618="","*",SP_NORTE!V618)</f>
        <v>*</v>
      </c>
      <c r="U596" s="136" t="str">
        <f ca="1">_xlfn.XLOOKUP(G596&amp;$U$2,BS_CONTROLE[CHAVE],BS_CONTROLE[Quantidade_11],"-")</f>
        <v>-</v>
      </c>
      <c r="V596" s="136" t="str">
        <f ca="1">_xlfn.XLOOKUP(G596&amp;$V$2,BS_CONTROLE[CHAVE],BS_CONTROLE[Quantidade_11],"-")</f>
        <v>-</v>
      </c>
      <c r="W596" s="136" t="str">
        <f ca="1">_xlfn.XLOOKUP(G596&amp;$W$2,BS_CONTROLE[CHAVE],BS_CONTROLE[Quantidade_11],"-")</f>
        <v>-</v>
      </c>
    </row>
    <row r="597" spans="1:23" hidden="1">
      <c r="A597" s="146" t="str">
        <f>IF(SP_NORTE!X619="","*",SP_NORTE!X619)</f>
        <v>*</v>
      </c>
      <c r="B597" s="146" t="str">
        <f>IF(SP_NORTE!W619="","*",SP_NORTE!W619)</f>
        <v>*</v>
      </c>
      <c r="C597" s="146" t="str">
        <f>IF(SP_NORTE!Y619="","*",SP_NORTE!Y619)</f>
        <v>*</v>
      </c>
      <c r="D597" s="138" t="str">
        <f>IF(SP_NORTE!R619="","*",SP_NORTE!R619)</f>
        <v>-</v>
      </c>
      <c r="E597" s="138" t="str">
        <f>IF(SP_NORTE!S619="","*",SP_NORTE!S619)</f>
        <v>-</v>
      </c>
      <c r="F597" s="145" t="str">
        <f>IF(SP_NORTE!B619="","*",SP_NORTE!B619)</f>
        <v>*</v>
      </c>
      <c r="G597" s="145" t="str">
        <f>IF(SP_NORTE!D619="","*",SP_NORTE!D619)</f>
        <v>*</v>
      </c>
      <c r="H597" s="145" t="str">
        <f>IF(SP_NORTE!E619="","*",SP_NORTE!E619)</f>
        <v>*</v>
      </c>
      <c r="I597" s="145" t="str">
        <f>IF(SP_NORTE!G619="","*",SP_NORTE!G619)</f>
        <v>*</v>
      </c>
      <c r="J597" s="145" t="str">
        <f>IF(SP_NORTE!H619="","*",SP_NORTE!H619)</f>
        <v>*</v>
      </c>
      <c r="K597" s="138" t="str">
        <f>IF(SP_NORTE!L619="","*",SP_NORTE!L619)</f>
        <v>-</v>
      </c>
      <c r="L597" s="138" t="str">
        <f>IF(SP_NORTE!M619="","*",SP_NORTE!M619)</f>
        <v>-</v>
      </c>
      <c r="M597" s="139" t="str">
        <f>IF(SP_NORTE!I619="","*",SP_NORTE!I619)</f>
        <v>*</v>
      </c>
      <c r="N597" s="144" t="str">
        <f>IF(SP_NORTE!J619="","*",SP_NORTE!J619)</f>
        <v>*</v>
      </c>
      <c r="O597" s="144" t="str">
        <f>IF(SP_NORTE!K619="","*",SP_NORTE!K619)</f>
        <v>*</v>
      </c>
      <c r="P597" s="143" t="str">
        <f>IF(SP_NORTE!N619="","*",SP_NORTE!N619)</f>
        <v>*</v>
      </c>
      <c r="Q597" s="143" t="str">
        <f>IF(SP_NORTE!O619="","*",SP_NORTE!O619)</f>
        <v>*</v>
      </c>
      <c r="R597" s="145" t="str">
        <f>IF(SP_NORTE!P619="","*",CONCATENATE(SP_NORTE!P619," ",SP_NORTE!Q619))</f>
        <v>*</v>
      </c>
      <c r="S597" s="145" t="str">
        <f>IF(SP_NORTE!U619="","*",SP_NORTE!U619)</f>
        <v>*</v>
      </c>
      <c r="T597" s="145" t="str">
        <f>IF(SP_NORTE!V619="","*",SP_NORTE!V619)</f>
        <v>*</v>
      </c>
      <c r="U597" s="136" t="str">
        <f ca="1">_xlfn.XLOOKUP(G597&amp;$U$2,BS_CONTROLE[CHAVE],BS_CONTROLE[Quantidade_11],"-")</f>
        <v>-</v>
      </c>
      <c r="V597" s="136" t="str">
        <f ca="1">_xlfn.XLOOKUP(G597&amp;$V$2,BS_CONTROLE[CHAVE],BS_CONTROLE[Quantidade_11],"-")</f>
        <v>-</v>
      </c>
      <c r="W597" s="136" t="str">
        <f ca="1">_xlfn.XLOOKUP(G597&amp;$W$2,BS_CONTROLE[CHAVE],BS_CONTROLE[Quantidade_11],"-")</f>
        <v>-</v>
      </c>
    </row>
    <row r="598" spans="1:23" hidden="1">
      <c r="A598" s="146" t="str">
        <f>IF(SP_NORTE!X620="","*",SP_NORTE!X620)</f>
        <v>*</v>
      </c>
      <c r="B598" s="146" t="str">
        <f>IF(SP_NORTE!W620="","*",SP_NORTE!W620)</f>
        <v>*</v>
      </c>
      <c r="C598" s="146" t="str">
        <f>IF(SP_NORTE!Y620="","*",SP_NORTE!Y620)</f>
        <v>*</v>
      </c>
      <c r="D598" s="138" t="str">
        <f>IF(SP_NORTE!R620="","*",SP_NORTE!R620)</f>
        <v>-</v>
      </c>
      <c r="E598" s="138" t="str">
        <f>IF(SP_NORTE!S620="","*",SP_NORTE!S620)</f>
        <v>-</v>
      </c>
      <c r="F598" s="145" t="str">
        <f>IF(SP_NORTE!B620="","*",SP_NORTE!B620)</f>
        <v>*</v>
      </c>
      <c r="G598" s="145" t="str">
        <f>IF(SP_NORTE!D620="","*",SP_NORTE!D620)</f>
        <v>*</v>
      </c>
      <c r="H598" s="145" t="str">
        <f>IF(SP_NORTE!E620="","*",SP_NORTE!E620)</f>
        <v>*</v>
      </c>
      <c r="I598" s="145" t="str">
        <f>IF(SP_NORTE!G620="","*",SP_NORTE!G620)</f>
        <v>*</v>
      </c>
      <c r="J598" s="145" t="str">
        <f>IF(SP_NORTE!H620="","*",SP_NORTE!H620)</f>
        <v>*</v>
      </c>
      <c r="K598" s="138" t="str">
        <f>IF(SP_NORTE!L620="","*",SP_NORTE!L620)</f>
        <v>-</v>
      </c>
      <c r="L598" s="138" t="str">
        <f>IF(SP_NORTE!M620="","*",SP_NORTE!M620)</f>
        <v>-</v>
      </c>
      <c r="M598" s="139" t="str">
        <f>IF(SP_NORTE!I620="","*",SP_NORTE!I620)</f>
        <v>*</v>
      </c>
      <c r="N598" s="144" t="str">
        <f>IF(SP_NORTE!J620="","*",SP_NORTE!J620)</f>
        <v>*</v>
      </c>
      <c r="O598" s="144" t="str">
        <f>IF(SP_NORTE!K620="","*",SP_NORTE!K620)</f>
        <v>*</v>
      </c>
      <c r="P598" s="143" t="str">
        <f>IF(SP_NORTE!N620="","*",SP_NORTE!N620)</f>
        <v>*</v>
      </c>
      <c r="Q598" s="143" t="str">
        <f>IF(SP_NORTE!O620="","*",SP_NORTE!O620)</f>
        <v>*</v>
      </c>
      <c r="R598" s="145" t="str">
        <f>IF(SP_NORTE!P620="","*",CONCATENATE(SP_NORTE!P620," ",SP_NORTE!Q620))</f>
        <v>*</v>
      </c>
      <c r="S598" s="145" t="str">
        <f>IF(SP_NORTE!U620="","*",SP_NORTE!U620)</f>
        <v>*</v>
      </c>
      <c r="T598" s="145" t="str">
        <f>IF(SP_NORTE!V620="","*",SP_NORTE!V620)</f>
        <v>*</v>
      </c>
      <c r="U598" s="136" t="str">
        <f ca="1">_xlfn.XLOOKUP(G598&amp;$U$2,BS_CONTROLE[CHAVE],BS_CONTROLE[Quantidade_11],"-")</f>
        <v>-</v>
      </c>
      <c r="V598" s="136" t="str">
        <f ca="1">_xlfn.XLOOKUP(G598&amp;$V$2,BS_CONTROLE[CHAVE],BS_CONTROLE[Quantidade_11],"-")</f>
        <v>-</v>
      </c>
      <c r="W598" s="136" t="str">
        <f ca="1">_xlfn.XLOOKUP(G598&amp;$W$2,BS_CONTROLE[CHAVE],BS_CONTROLE[Quantidade_11],"-")</f>
        <v>-</v>
      </c>
    </row>
    <row r="599" spans="1:23" hidden="1">
      <c r="A599" s="146" t="str">
        <f>IF(SP_NORTE!X621="","*",SP_NORTE!X621)</f>
        <v>*</v>
      </c>
      <c r="B599" s="146" t="str">
        <f>IF(SP_NORTE!W621="","*",SP_NORTE!W621)</f>
        <v>*</v>
      </c>
      <c r="C599" s="146" t="str">
        <f>IF(SP_NORTE!Y621="","*",SP_NORTE!Y621)</f>
        <v>*</v>
      </c>
      <c r="D599" s="138" t="str">
        <f>IF(SP_NORTE!R621="","*",SP_NORTE!R621)</f>
        <v>-</v>
      </c>
      <c r="E599" s="138" t="str">
        <f>IF(SP_NORTE!S621="","*",SP_NORTE!S621)</f>
        <v>-</v>
      </c>
      <c r="F599" s="145" t="str">
        <f>IF(SP_NORTE!B621="","*",SP_NORTE!B621)</f>
        <v>*</v>
      </c>
      <c r="G599" s="145" t="str">
        <f>IF(SP_NORTE!D621="","*",SP_NORTE!D621)</f>
        <v>*</v>
      </c>
      <c r="H599" s="145" t="str">
        <f>IF(SP_NORTE!E621="","*",SP_NORTE!E621)</f>
        <v>*</v>
      </c>
      <c r="I599" s="145" t="str">
        <f>IF(SP_NORTE!G621="","*",SP_NORTE!G621)</f>
        <v>*</v>
      </c>
      <c r="J599" s="145" t="str">
        <f>IF(SP_NORTE!H621="","*",SP_NORTE!H621)</f>
        <v>*</v>
      </c>
      <c r="K599" s="138" t="str">
        <f>IF(SP_NORTE!L621="","*",SP_NORTE!L621)</f>
        <v>-</v>
      </c>
      <c r="L599" s="138" t="str">
        <f>IF(SP_NORTE!M621="","*",SP_NORTE!M621)</f>
        <v>-</v>
      </c>
      <c r="M599" s="139" t="str">
        <f>IF(SP_NORTE!I621="","*",SP_NORTE!I621)</f>
        <v>*</v>
      </c>
      <c r="N599" s="144" t="str">
        <f>IF(SP_NORTE!J621="","*",SP_NORTE!J621)</f>
        <v>*</v>
      </c>
      <c r="O599" s="144" t="str">
        <f>IF(SP_NORTE!K621="","*",SP_NORTE!K621)</f>
        <v>*</v>
      </c>
      <c r="P599" s="143" t="str">
        <f>IF(SP_NORTE!N621="","*",SP_NORTE!N621)</f>
        <v>*</v>
      </c>
      <c r="Q599" s="143" t="str">
        <f>IF(SP_NORTE!O621="","*",SP_NORTE!O621)</f>
        <v>*</v>
      </c>
      <c r="R599" s="145" t="str">
        <f>IF(SP_NORTE!P621="","*",CONCATENATE(SP_NORTE!P621," ",SP_NORTE!Q621))</f>
        <v>*</v>
      </c>
      <c r="S599" s="145" t="str">
        <f>IF(SP_NORTE!U621="","*",SP_NORTE!U621)</f>
        <v>*</v>
      </c>
      <c r="T599" s="145" t="str">
        <f>IF(SP_NORTE!V621="","*",SP_NORTE!V621)</f>
        <v>*</v>
      </c>
      <c r="U599" s="136" t="str">
        <f ca="1">_xlfn.XLOOKUP(G599&amp;$U$2,BS_CONTROLE[CHAVE],BS_CONTROLE[Quantidade_11],"-")</f>
        <v>-</v>
      </c>
      <c r="V599" s="136" t="str">
        <f ca="1">_xlfn.XLOOKUP(G599&amp;$V$2,BS_CONTROLE[CHAVE],BS_CONTROLE[Quantidade_11],"-")</f>
        <v>-</v>
      </c>
      <c r="W599" s="136" t="str">
        <f ca="1">_xlfn.XLOOKUP(G599&amp;$W$2,BS_CONTROLE[CHAVE],BS_CONTROLE[Quantidade_11],"-")</f>
        <v>-</v>
      </c>
    </row>
    <row r="600" spans="1:23" hidden="1">
      <c r="A600" s="146" t="str">
        <f>IF(SP_NORTE!X622="","*",SP_NORTE!X622)</f>
        <v>*</v>
      </c>
      <c r="B600" s="146" t="str">
        <f>IF(SP_NORTE!W622="","*",SP_NORTE!W622)</f>
        <v>*</v>
      </c>
      <c r="C600" s="146" t="str">
        <f>IF(SP_NORTE!Y622="","*",SP_NORTE!Y622)</f>
        <v>*</v>
      </c>
      <c r="D600" s="138" t="str">
        <f>IF(SP_NORTE!R622="","*",SP_NORTE!R622)</f>
        <v>-</v>
      </c>
      <c r="E600" s="138" t="str">
        <f>IF(SP_NORTE!S622="","*",SP_NORTE!S622)</f>
        <v>-</v>
      </c>
      <c r="F600" s="145" t="str">
        <f>IF(SP_NORTE!B622="","*",SP_NORTE!B622)</f>
        <v>*</v>
      </c>
      <c r="G600" s="145" t="str">
        <f>IF(SP_NORTE!D622="","*",SP_NORTE!D622)</f>
        <v>*</v>
      </c>
      <c r="H600" s="145" t="str">
        <f>IF(SP_NORTE!E622="","*",SP_NORTE!E622)</f>
        <v>*</v>
      </c>
      <c r="I600" s="145" t="str">
        <f>IF(SP_NORTE!G622="","*",SP_NORTE!G622)</f>
        <v>*</v>
      </c>
      <c r="J600" s="145" t="str">
        <f>IF(SP_NORTE!H622="","*",SP_NORTE!H622)</f>
        <v>*</v>
      </c>
      <c r="K600" s="138" t="str">
        <f>IF(SP_NORTE!L622="","*",SP_NORTE!L622)</f>
        <v>-</v>
      </c>
      <c r="L600" s="138" t="str">
        <f>IF(SP_NORTE!M622="","*",SP_NORTE!M622)</f>
        <v>-</v>
      </c>
      <c r="M600" s="139" t="str">
        <f>IF(SP_NORTE!I622="","*",SP_NORTE!I622)</f>
        <v>*</v>
      </c>
      <c r="N600" s="144" t="str">
        <f>IF(SP_NORTE!J622="","*",SP_NORTE!J622)</f>
        <v>*</v>
      </c>
      <c r="O600" s="144" t="str">
        <f>IF(SP_NORTE!K622="","*",SP_NORTE!K622)</f>
        <v>*</v>
      </c>
      <c r="P600" s="143" t="str">
        <f>IF(SP_NORTE!N622="","*",SP_NORTE!N622)</f>
        <v>*</v>
      </c>
      <c r="Q600" s="143" t="str">
        <f>IF(SP_NORTE!O622="","*",SP_NORTE!O622)</f>
        <v>*</v>
      </c>
      <c r="R600" s="145" t="str">
        <f>IF(SP_NORTE!P622="","*",CONCATENATE(SP_NORTE!P622," ",SP_NORTE!Q622))</f>
        <v>*</v>
      </c>
      <c r="S600" s="145" t="str">
        <f>IF(SP_NORTE!U622="","*",SP_NORTE!U622)</f>
        <v>*</v>
      </c>
      <c r="T600" s="145" t="str">
        <f>IF(SP_NORTE!V622="","*",SP_NORTE!V622)</f>
        <v>*</v>
      </c>
      <c r="U600" s="136" t="str">
        <f ca="1">_xlfn.XLOOKUP(G600&amp;$U$2,BS_CONTROLE[CHAVE],BS_CONTROLE[Quantidade_11],"-")</f>
        <v>-</v>
      </c>
      <c r="V600" s="136" t="str">
        <f ca="1">_xlfn.XLOOKUP(G600&amp;$V$2,BS_CONTROLE[CHAVE],BS_CONTROLE[Quantidade_11],"-")</f>
        <v>-</v>
      </c>
      <c r="W600" s="136" t="str">
        <f ca="1">_xlfn.XLOOKUP(G600&amp;$W$2,BS_CONTROLE[CHAVE],BS_CONTROLE[Quantidade_11],"-")</f>
        <v>-</v>
      </c>
    </row>
    <row r="601" spans="1:23" hidden="1">
      <c r="A601" s="146" t="str">
        <f>IF(SP_NORTE!X623="","*",SP_NORTE!X623)</f>
        <v>*</v>
      </c>
      <c r="B601" s="146" t="str">
        <f>IF(SP_NORTE!W623="","*",SP_NORTE!W623)</f>
        <v>*</v>
      </c>
      <c r="C601" s="146" t="str">
        <f>IF(SP_NORTE!Y623="","*",SP_NORTE!Y623)</f>
        <v>*</v>
      </c>
      <c r="D601" s="138" t="str">
        <f>IF(SP_NORTE!R623="","*",SP_NORTE!R623)</f>
        <v>-</v>
      </c>
      <c r="E601" s="138" t="str">
        <f>IF(SP_NORTE!S623="","*",SP_NORTE!S623)</f>
        <v>-</v>
      </c>
      <c r="F601" s="145" t="str">
        <f>IF(SP_NORTE!B623="","*",SP_NORTE!B623)</f>
        <v>*</v>
      </c>
      <c r="G601" s="145" t="str">
        <f>IF(SP_NORTE!D623="","*",SP_NORTE!D623)</f>
        <v>*</v>
      </c>
      <c r="H601" s="145" t="str">
        <f>IF(SP_NORTE!E623="","*",SP_NORTE!E623)</f>
        <v>*</v>
      </c>
      <c r="I601" s="145" t="str">
        <f>IF(SP_NORTE!G623="","*",SP_NORTE!G623)</f>
        <v>*</v>
      </c>
      <c r="J601" s="145" t="str">
        <f>IF(SP_NORTE!H623="","*",SP_NORTE!H623)</f>
        <v>*</v>
      </c>
      <c r="K601" s="138" t="str">
        <f>IF(SP_NORTE!L623="","*",SP_NORTE!L623)</f>
        <v>-</v>
      </c>
      <c r="L601" s="138" t="str">
        <f>IF(SP_NORTE!M623="","*",SP_NORTE!M623)</f>
        <v>-</v>
      </c>
      <c r="M601" s="139" t="str">
        <f>IF(SP_NORTE!I623="","*",SP_NORTE!I623)</f>
        <v>*</v>
      </c>
      <c r="N601" s="144" t="str">
        <f>IF(SP_NORTE!J623="","*",SP_NORTE!J623)</f>
        <v>*</v>
      </c>
      <c r="O601" s="144" t="str">
        <f>IF(SP_NORTE!K623="","*",SP_NORTE!K623)</f>
        <v>*</v>
      </c>
      <c r="P601" s="143" t="str">
        <f>IF(SP_NORTE!N623="","*",SP_NORTE!N623)</f>
        <v>*</v>
      </c>
      <c r="Q601" s="143" t="str">
        <f>IF(SP_NORTE!O623="","*",SP_NORTE!O623)</f>
        <v>*</v>
      </c>
      <c r="R601" s="145" t="str">
        <f>IF(SP_NORTE!P623="","*",CONCATENATE(SP_NORTE!P623," ",SP_NORTE!Q623))</f>
        <v>*</v>
      </c>
      <c r="S601" s="145" t="str">
        <f>IF(SP_NORTE!U623="","*",SP_NORTE!U623)</f>
        <v>*</v>
      </c>
      <c r="T601" s="145" t="str">
        <f>IF(SP_NORTE!V623="","*",SP_NORTE!V623)</f>
        <v>*</v>
      </c>
      <c r="U601" s="136" t="str">
        <f ca="1">_xlfn.XLOOKUP(G601&amp;$U$2,BS_CONTROLE[CHAVE],BS_CONTROLE[Quantidade_11],"-")</f>
        <v>-</v>
      </c>
      <c r="V601" s="136" t="str">
        <f ca="1">_xlfn.XLOOKUP(G601&amp;$V$2,BS_CONTROLE[CHAVE],BS_CONTROLE[Quantidade_11],"-")</f>
        <v>-</v>
      </c>
      <c r="W601" s="136" t="str">
        <f ca="1">_xlfn.XLOOKUP(G601&amp;$W$2,BS_CONTROLE[CHAVE],BS_CONTROLE[Quantidade_11],"-")</f>
        <v>-</v>
      </c>
    </row>
    <row r="602" spans="1:23" hidden="1">
      <c r="A602" s="146" t="str">
        <f>IF(SP_NORTE!X624="","*",SP_NORTE!X624)</f>
        <v>*</v>
      </c>
      <c r="B602" s="146" t="str">
        <f>IF(SP_NORTE!W624="","*",SP_NORTE!W624)</f>
        <v>*</v>
      </c>
      <c r="C602" s="146" t="str">
        <f>IF(SP_NORTE!Y624="","*",SP_NORTE!Y624)</f>
        <v>*</v>
      </c>
      <c r="D602" s="138" t="str">
        <f>IF(SP_NORTE!R624="","*",SP_NORTE!R624)</f>
        <v>-</v>
      </c>
      <c r="E602" s="138" t="str">
        <f>IF(SP_NORTE!S624="","*",SP_NORTE!S624)</f>
        <v>-</v>
      </c>
      <c r="F602" s="145" t="str">
        <f>IF(SP_NORTE!B624="","*",SP_NORTE!B624)</f>
        <v>*</v>
      </c>
      <c r="G602" s="145" t="str">
        <f>IF(SP_NORTE!D624="","*",SP_NORTE!D624)</f>
        <v>*</v>
      </c>
      <c r="H602" s="145" t="str">
        <f>IF(SP_NORTE!E624="","*",SP_NORTE!E624)</f>
        <v>*</v>
      </c>
      <c r="I602" s="145" t="str">
        <f>IF(SP_NORTE!G624="","*",SP_NORTE!G624)</f>
        <v>*</v>
      </c>
      <c r="J602" s="145" t="str">
        <f>IF(SP_NORTE!H624="","*",SP_NORTE!H624)</f>
        <v>*</v>
      </c>
      <c r="K602" s="138" t="str">
        <f>IF(SP_NORTE!L624="","*",SP_NORTE!L624)</f>
        <v>-</v>
      </c>
      <c r="L602" s="138" t="str">
        <f>IF(SP_NORTE!M624="","*",SP_NORTE!M624)</f>
        <v>-</v>
      </c>
      <c r="M602" s="139" t="str">
        <f>IF(SP_NORTE!I624="","*",SP_NORTE!I624)</f>
        <v>*</v>
      </c>
      <c r="N602" s="144" t="str">
        <f>IF(SP_NORTE!J624="","*",SP_NORTE!J624)</f>
        <v>*</v>
      </c>
      <c r="O602" s="144" t="str">
        <f>IF(SP_NORTE!K624="","*",SP_NORTE!K624)</f>
        <v>*</v>
      </c>
      <c r="P602" s="143" t="str">
        <f>IF(SP_NORTE!N624="","*",SP_NORTE!N624)</f>
        <v>*</v>
      </c>
      <c r="Q602" s="143" t="str">
        <f>IF(SP_NORTE!O624="","*",SP_NORTE!O624)</f>
        <v>*</v>
      </c>
      <c r="R602" s="145" t="str">
        <f>IF(SP_NORTE!P624="","*",CONCATENATE(SP_NORTE!P624," ",SP_NORTE!Q624))</f>
        <v>*</v>
      </c>
      <c r="S602" s="145" t="str">
        <f>IF(SP_NORTE!U624="","*",SP_NORTE!U624)</f>
        <v>*</v>
      </c>
      <c r="T602" s="145" t="str">
        <f>IF(SP_NORTE!V624="","*",SP_NORTE!V624)</f>
        <v>*</v>
      </c>
      <c r="U602" s="136" t="str">
        <f ca="1">_xlfn.XLOOKUP(G602&amp;$U$2,BS_CONTROLE[CHAVE],BS_CONTROLE[Quantidade_11],"-")</f>
        <v>-</v>
      </c>
      <c r="V602" s="136" t="str">
        <f ca="1">_xlfn.XLOOKUP(G602&amp;$V$2,BS_CONTROLE[CHAVE],BS_CONTROLE[Quantidade_11],"-")</f>
        <v>-</v>
      </c>
      <c r="W602" s="136" t="str">
        <f ca="1">_xlfn.XLOOKUP(G602&amp;$W$2,BS_CONTROLE[CHAVE],BS_CONTROLE[Quantidade_11],"-")</f>
        <v>-</v>
      </c>
    </row>
    <row r="603" spans="1:23" hidden="1">
      <c r="A603" s="146" t="str">
        <f>IF(SP_NORTE!X625="","*",SP_NORTE!X625)</f>
        <v>*</v>
      </c>
      <c r="B603" s="146" t="str">
        <f>IF(SP_NORTE!W625="","*",SP_NORTE!W625)</f>
        <v>*</v>
      </c>
      <c r="C603" s="146" t="str">
        <f>IF(SP_NORTE!Y625="","*",SP_NORTE!Y625)</f>
        <v>*</v>
      </c>
      <c r="D603" s="138" t="str">
        <f>IF(SP_NORTE!R625="","*",SP_NORTE!R625)</f>
        <v>-</v>
      </c>
      <c r="E603" s="138" t="str">
        <f>IF(SP_NORTE!S625="","*",SP_NORTE!S625)</f>
        <v>-</v>
      </c>
      <c r="F603" s="145" t="str">
        <f>IF(SP_NORTE!B625="","*",SP_NORTE!B625)</f>
        <v>*</v>
      </c>
      <c r="G603" s="145" t="str">
        <f>IF(SP_NORTE!D625="","*",SP_NORTE!D625)</f>
        <v>*</v>
      </c>
      <c r="H603" s="145" t="str">
        <f>IF(SP_NORTE!E625="","*",SP_NORTE!E625)</f>
        <v>*</v>
      </c>
      <c r="I603" s="145" t="str">
        <f>IF(SP_NORTE!G625="","*",SP_NORTE!G625)</f>
        <v>*</v>
      </c>
      <c r="J603" s="145" t="str">
        <f>IF(SP_NORTE!H625="","*",SP_NORTE!H625)</f>
        <v>*</v>
      </c>
      <c r="K603" s="138" t="str">
        <f>IF(SP_NORTE!L625="","*",SP_NORTE!L625)</f>
        <v>-</v>
      </c>
      <c r="L603" s="138" t="str">
        <f>IF(SP_NORTE!M625="","*",SP_NORTE!M625)</f>
        <v>-</v>
      </c>
      <c r="M603" s="139" t="str">
        <f>IF(SP_NORTE!I625="","*",SP_NORTE!I625)</f>
        <v>*</v>
      </c>
      <c r="N603" s="144" t="str">
        <f>IF(SP_NORTE!J625="","*",SP_NORTE!J625)</f>
        <v>*</v>
      </c>
      <c r="O603" s="144" t="str">
        <f>IF(SP_NORTE!K625="","*",SP_NORTE!K625)</f>
        <v>*</v>
      </c>
      <c r="P603" s="143" t="str">
        <f>IF(SP_NORTE!N625="","*",SP_NORTE!N625)</f>
        <v>*</v>
      </c>
      <c r="Q603" s="143" t="str">
        <f>IF(SP_NORTE!O625="","*",SP_NORTE!O625)</f>
        <v>*</v>
      </c>
      <c r="R603" s="145" t="str">
        <f>IF(SP_NORTE!P625="","*",CONCATENATE(SP_NORTE!P625," ",SP_NORTE!Q625))</f>
        <v>*</v>
      </c>
      <c r="S603" s="145" t="str">
        <f>IF(SP_NORTE!U625="","*",SP_NORTE!U625)</f>
        <v>*</v>
      </c>
      <c r="T603" s="145" t="str">
        <f>IF(SP_NORTE!V625="","*",SP_NORTE!V625)</f>
        <v>*</v>
      </c>
      <c r="U603" s="136" t="str">
        <f ca="1">_xlfn.XLOOKUP(G603&amp;$U$2,BS_CONTROLE[CHAVE],BS_CONTROLE[Quantidade_11],"-")</f>
        <v>-</v>
      </c>
      <c r="V603" s="136" t="str">
        <f ca="1">_xlfn.XLOOKUP(G603&amp;$V$2,BS_CONTROLE[CHAVE],BS_CONTROLE[Quantidade_11],"-")</f>
        <v>-</v>
      </c>
      <c r="W603" s="136" t="str">
        <f ca="1">_xlfn.XLOOKUP(G603&amp;$W$2,BS_CONTROLE[CHAVE],BS_CONTROLE[Quantidade_11],"-")</f>
        <v>-</v>
      </c>
    </row>
    <row r="604" spans="1:23" hidden="1">
      <c r="A604" s="146" t="str">
        <f>IF(SP_NORTE!X626="","*",SP_NORTE!X626)</f>
        <v>*</v>
      </c>
      <c r="B604" s="146" t="str">
        <f>IF(SP_NORTE!W626="","*",SP_NORTE!W626)</f>
        <v>*</v>
      </c>
      <c r="C604" s="146" t="str">
        <f>IF(SP_NORTE!Y626="","*",SP_NORTE!Y626)</f>
        <v>*</v>
      </c>
      <c r="D604" s="138" t="str">
        <f>IF(SP_NORTE!R626="","*",SP_NORTE!R626)</f>
        <v>-</v>
      </c>
      <c r="E604" s="138" t="str">
        <f>IF(SP_NORTE!S626="","*",SP_NORTE!S626)</f>
        <v>-</v>
      </c>
      <c r="F604" s="145" t="str">
        <f>IF(SP_NORTE!B626="","*",SP_NORTE!B626)</f>
        <v>*</v>
      </c>
      <c r="G604" s="145" t="str">
        <f>IF(SP_NORTE!D626="","*",SP_NORTE!D626)</f>
        <v>*</v>
      </c>
      <c r="H604" s="145" t="str">
        <f>IF(SP_NORTE!E626="","*",SP_NORTE!E626)</f>
        <v>*</v>
      </c>
      <c r="I604" s="145" t="str">
        <f>IF(SP_NORTE!G626="","*",SP_NORTE!G626)</f>
        <v>*</v>
      </c>
      <c r="J604" s="145" t="str">
        <f>IF(SP_NORTE!H626="","*",SP_NORTE!H626)</f>
        <v>*</v>
      </c>
      <c r="K604" s="138" t="str">
        <f>IF(SP_NORTE!L626="","*",SP_NORTE!L626)</f>
        <v>-</v>
      </c>
      <c r="L604" s="138" t="str">
        <f>IF(SP_NORTE!M626="","*",SP_NORTE!M626)</f>
        <v>-</v>
      </c>
      <c r="M604" s="139" t="str">
        <f>IF(SP_NORTE!I626="","*",SP_NORTE!I626)</f>
        <v>*</v>
      </c>
      <c r="N604" s="144" t="str">
        <f>IF(SP_NORTE!J626="","*",SP_NORTE!J626)</f>
        <v>*</v>
      </c>
      <c r="O604" s="144" t="str">
        <f>IF(SP_NORTE!K626="","*",SP_NORTE!K626)</f>
        <v>*</v>
      </c>
      <c r="P604" s="143" t="str">
        <f>IF(SP_NORTE!N626="","*",SP_NORTE!N626)</f>
        <v>*</v>
      </c>
      <c r="Q604" s="143" t="str">
        <f>IF(SP_NORTE!O626="","*",SP_NORTE!O626)</f>
        <v>*</v>
      </c>
      <c r="R604" s="145" t="str">
        <f>IF(SP_NORTE!P626="","*",CONCATENATE(SP_NORTE!P626," ",SP_NORTE!Q626))</f>
        <v>*</v>
      </c>
      <c r="S604" s="145" t="str">
        <f>IF(SP_NORTE!U626="","*",SP_NORTE!U626)</f>
        <v>*</v>
      </c>
      <c r="T604" s="145" t="str">
        <f>IF(SP_NORTE!V626="","*",SP_NORTE!V626)</f>
        <v>*</v>
      </c>
      <c r="U604" s="136" t="str">
        <f ca="1">_xlfn.XLOOKUP(G604&amp;$U$2,BS_CONTROLE[CHAVE],BS_CONTROLE[Quantidade_11],"-")</f>
        <v>-</v>
      </c>
      <c r="V604" s="136" t="str">
        <f ca="1">_xlfn.XLOOKUP(G604&amp;$V$2,BS_CONTROLE[CHAVE],BS_CONTROLE[Quantidade_11],"-")</f>
        <v>-</v>
      </c>
      <c r="W604" s="136" t="str">
        <f ca="1">_xlfn.XLOOKUP(G604&amp;$W$2,BS_CONTROLE[CHAVE],BS_CONTROLE[Quantidade_11],"-")</f>
        <v>-</v>
      </c>
    </row>
    <row r="605" spans="1:23" hidden="1">
      <c r="A605" s="146" t="str">
        <f>IF(SP_NORTE!X627="","*",SP_NORTE!X627)</f>
        <v>*</v>
      </c>
      <c r="B605" s="146" t="str">
        <f>IF(SP_NORTE!W627="","*",SP_NORTE!W627)</f>
        <v>*</v>
      </c>
      <c r="C605" s="146" t="str">
        <f>IF(SP_NORTE!Y627="","*",SP_NORTE!Y627)</f>
        <v>*</v>
      </c>
      <c r="D605" s="138" t="str">
        <f>IF(SP_NORTE!R627="","*",SP_NORTE!R627)</f>
        <v>-</v>
      </c>
      <c r="E605" s="138" t="str">
        <f>IF(SP_NORTE!S627="","*",SP_NORTE!S627)</f>
        <v>-</v>
      </c>
      <c r="F605" s="145" t="str">
        <f>IF(SP_NORTE!B627="","*",SP_NORTE!B627)</f>
        <v>*</v>
      </c>
      <c r="G605" s="145" t="str">
        <f>IF(SP_NORTE!D627="","*",SP_NORTE!D627)</f>
        <v>*</v>
      </c>
      <c r="H605" s="145" t="str">
        <f>IF(SP_NORTE!E627="","*",SP_NORTE!E627)</f>
        <v>*</v>
      </c>
      <c r="I605" s="145" t="str">
        <f>IF(SP_NORTE!G627="","*",SP_NORTE!G627)</f>
        <v>*</v>
      </c>
      <c r="J605" s="145" t="str">
        <f>IF(SP_NORTE!H627="","*",SP_NORTE!H627)</f>
        <v>*</v>
      </c>
      <c r="K605" s="138" t="str">
        <f>IF(SP_NORTE!L627="","*",SP_NORTE!L627)</f>
        <v>-</v>
      </c>
      <c r="L605" s="138" t="str">
        <f>IF(SP_NORTE!M627="","*",SP_NORTE!M627)</f>
        <v>-</v>
      </c>
      <c r="M605" s="139" t="str">
        <f>IF(SP_NORTE!I627="","*",SP_NORTE!I627)</f>
        <v>*</v>
      </c>
      <c r="N605" s="144" t="str">
        <f>IF(SP_NORTE!J627="","*",SP_NORTE!J627)</f>
        <v>*</v>
      </c>
      <c r="O605" s="144" t="str">
        <f>IF(SP_NORTE!K627="","*",SP_NORTE!K627)</f>
        <v>*</v>
      </c>
      <c r="P605" s="143" t="str">
        <f>IF(SP_NORTE!N627="","*",SP_NORTE!N627)</f>
        <v>*</v>
      </c>
      <c r="Q605" s="143" t="str">
        <f>IF(SP_NORTE!O627="","*",SP_NORTE!O627)</f>
        <v>*</v>
      </c>
      <c r="R605" s="145" t="str">
        <f>IF(SP_NORTE!P627="","*",CONCATENATE(SP_NORTE!P627," ",SP_NORTE!Q627))</f>
        <v>*</v>
      </c>
      <c r="S605" s="145" t="str">
        <f>IF(SP_NORTE!U627="","*",SP_NORTE!U627)</f>
        <v>*</v>
      </c>
      <c r="T605" s="145" t="str">
        <f>IF(SP_NORTE!V627="","*",SP_NORTE!V627)</f>
        <v>*</v>
      </c>
      <c r="U605" s="136" t="str">
        <f ca="1">_xlfn.XLOOKUP(G605&amp;$U$2,BS_CONTROLE[CHAVE],BS_CONTROLE[Quantidade_11],"-")</f>
        <v>-</v>
      </c>
      <c r="V605" s="136" t="str">
        <f ca="1">_xlfn.XLOOKUP(G605&amp;$V$2,BS_CONTROLE[CHAVE],BS_CONTROLE[Quantidade_11],"-")</f>
        <v>-</v>
      </c>
      <c r="W605" s="136" t="str">
        <f ca="1">_xlfn.XLOOKUP(G605&amp;$W$2,BS_CONTROLE[CHAVE],BS_CONTROLE[Quantidade_11],"-")</f>
        <v>-</v>
      </c>
    </row>
    <row r="606" spans="1:23" hidden="1">
      <c r="A606" s="146" t="str">
        <f>IF(SP_NORTE!X628="","*",SP_NORTE!X628)</f>
        <v>*</v>
      </c>
      <c r="B606" s="146" t="str">
        <f>IF(SP_NORTE!W628="","*",SP_NORTE!W628)</f>
        <v>*</v>
      </c>
      <c r="C606" s="146" t="str">
        <f>IF(SP_NORTE!Y628="","*",SP_NORTE!Y628)</f>
        <v>*</v>
      </c>
      <c r="D606" s="138" t="str">
        <f>IF(SP_NORTE!R628="","*",SP_NORTE!R628)</f>
        <v>-</v>
      </c>
      <c r="E606" s="138" t="str">
        <f>IF(SP_NORTE!S628="","*",SP_NORTE!S628)</f>
        <v>-</v>
      </c>
      <c r="F606" s="145" t="str">
        <f>IF(SP_NORTE!B628="","*",SP_NORTE!B628)</f>
        <v>*</v>
      </c>
      <c r="G606" s="145" t="str">
        <f>IF(SP_NORTE!D628="","*",SP_NORTE!D628)</f>
        <v>*</v>
      </c>
      <c r="H606" s="145" t="str">
        <f>IF(SP_NORTE!E628="","*",SP_NORTE!E628)</f>
        <v>*</v>
      </c>
      <c r="I606" s="145" t="str">
        <f>IF(SP_NORTE!G628="","*",SP_NORTE!G628)</f>
        <v>*</v>
      </c>
      <c r="J606" s="145" t="str">
        <f>IF(SP_NORTE!H628="","*",SP_NORTE!H628)</f>
        <v>*</v>
      </c>
      <c r="K606" s="138" t="str">
        <f>IF(SP_NORTE!L628="","*",SP_NORTE!L628)</f>
        <v>-</v>
      </c>
      <c r="L606" s="138" t="str">
        <f>IF(SP_NORTE!M628="","*",SP_NORTE!M628)</f>
        <v>-</v>
      </c>
      <c r="M606" s="139" t="str">
        <f>IF(SP_NORTE!I628="","*",SP_NORTE!I628)</f>
        <v>*</v>
      </c>
      <c r="N606" s="144" t="str">
        <f>IF(SP_NORTE!J628="","*",SP_NORTE!J628)</f>
        <v>*</v>
      </c>
      <c r="O606" s="144" t="str">
        <f>IF(SP_NORTE!K628="","*",SP_NORTE!K628)</f>
        <v>*</v>
      </c>
      <c r="P606" s="143" t="str">
        <f>IF(SP_NORTE!N628="","*",SP_NORTE!N628)</f>
        <v>*</v>
      </c>
      <c r="Q606" s="143" t="str">
        <f>IF(SP_NORTE!O628="","*",SP_NORTE!O628)</f>
        <v>*</v>
      </c>
      <c r="R606" s="145" t="str">
        <f>IF(SP_NORTE!P628="","*",CONCATENATE(SP_NORTE!P628," ",SP_NORTE!Q628))</f>
        <v>*</v>
      </c>
      <c r="S606" s="145" t="str">
        <f>IF(SP_NORTE!U628="","*",SP_NORTE!U628)</f>
        <v>*</v>
      </c>
      <c r="T606" s="145" t="str">
        <f>IF(SP_NORTE!V628="","*",SP_NORTE!V628)</f>
        <v>*</v>
      </c>
      <c r="U606" s="136" t="str">
        <f ca="1">_xlfn.XLOOKUP(G606&amp;$U$2,BS_CONTROLE[CHAVE],BS_CONTROLE[Quantidade_11],"-")</f>
        <v>-</v>
      </c>
      <c r="V606" s="136" t="str">
        <f ca="1">_xlfn.XLOOKUP(G606&amp;$V$2,BS_CONTROLE[CHAVE],BS_CONTROLE[Quantidade_11],"-")</f>
        <v>-</v>
      </c>
      <c r="W606" s="136" t="str">
        <f ca="1">_xlfn.XLOOKUP(G606&amp;$W$2,BS_CONTROLE[CHAVE],BS_CONTROLE[Quantidade_11],"-")</f>
        <v>-</v>
      </c>
    </row>
    <row r="607" spans="1:23" hidden="1">
      <c r="A607" s="146" t="str">
        <f>IF(SP_NORTE!X629="","*",SP_NORTE!X629)</f>
        <v>*</v>
      </c>
      <c r="B607" s="146" t="str">
        <f>IF(SP_NORTE!W629="","*",SP_NORTE!W629)</f>
        <v>*</v>
      </c>
      <c r="C607" s="146" t="str">
        <f>IF(SP_NORTE!Y629="","*",SP_NORTE!Y629)</f>
        <v>*</v>
      </c>
      <c r="D607" s="138" t="str">
        <f>IF(SP_NORTE!R629="","*",SP_NORTE!R629)</f>
        <v>-</v>
      </c>
      <c r="E607" s="138" t="str">
        <f>IF(SP_NORTE!S629="","*",SP_NORTE!S629)</f>
        <v>-</v>
      </c>
      <c r="F607" s="145" t="str">
        <f>IF(SP_NORTE!B629="","*",SP_NORTE!B629)</f>
        <v>*</v>
      </c>
      <c r="G607" s="145" t="str">
        <f>IF(SP_NORTE!D629="","*",SP_NORTE!D629)</f>
        <v>*</v>
      </c>
      <c r="H607" s="145" t="str">
        <f>IF(SP_NORTE!E629="","*",SP_NORTE!E629)</f>
        <v>*</v>
      </c>
      <c r="I607" s="145" t="str">
        <f>IF(SP_NORTE!G629="","*",SP_NORTE!G629)</f>
        <v>*</v>
      </c>
      <c r="J607" s="145" t="str">
        <f>IF(SP_NORTE!H629="","*",SP_NORTE!H629)</f>
        <v>*</v>
      </c>
      <c r="K607" s="138" t="str">
        <f>IF(SP_NORTE!L629="","*",SP_NORTE!L629)</f>
        <v>-</v>
      </c>
      <c r="L607" s="138" t="str">
        <f>IF(SP_NORTE!M629="","*",SP_NORTE!M629)</f>
        <v>-</v>
      </c>
      <c r="M607" s="139" t="str">
        <f>IF(SP_NORTE!I629="","*",SP_NORTE!I629)</f>
        <v>*</v>
      </c>
      <c r="N607" s="144" t="str">
        <f>IF(SP_NORTE!J629="","*",SP_NORTE!J629)</f>
        <v>*</v>
      </c>
      <c r="O607" s="144" t="str">
        <f>IF(SP_NORTE!K629="","*",SP_NORTE!K629)</f>
        <v>*</v>
      </c>
      <c r="P607" s="143" t="str">
        <f>IF(SP_NORTE!N629="","*",SP_NORTE!N629)</f>
        <v>*</v>
      </c>
      <c r="Q607" s="143" t="str">
        <f>IF(SP_NORTE!O629="","*",SP_NORTE!O629)</f>
        <v>*</v>
      </c>
      <c r="R607" s="145" t="str">
        <f>IF(SP_NORTE!P629="","*",CONCATENATE(SP_NORTE!P629," ",SP_NORTE!Q629))</f>
        <v>*</v>
      </c>
      <c r="S607" s="145" t="str">
        <f>IF(SP_NORTE!U629="","*",SP_NORTE!U629)</f>
        <v>*</v>
      </c>
      <c r="T607" s="145" t="str">
        <f>IF(SP_NORTE!V629="","*",SP_NORTE!V629)</f>
        <v>*</v>
      </c>
      <c r="U607" s="136" t="str">
        <f ca="1">_xlfn.XLOOKUP(G607&amp;$U$2,BS_CONTROLE[CHAVE],BS_CONTROLE[Quantidade_11],"-")</f>
        <v>-</v>
      </c>
      <c r="V607" s="136" t="str">
        <f ca="1">_xlfn.XLOOKUP(G607&amp;$V$2,BS_CONTROLE[CHAVE],BS_CONTROLE[Quantidade_11],"-")</f>
        <v>-</v>
      </c>
      <c r="W607" s="136" t="str">
        <f ca="1">_xlfn.XLOOKUP(G607&amp;$W$2,BS_CONTROLE[CHAVE],BS_CONTROLE[Quantidade_11],"-")</f>
        <v>-</v>
      </c>
    </row>
    <row r="608" spans="1:23" hidden="1">
      <c r="A608" s="146" t="str">
        <f>IF(SP_NORTE!X630="","*",SP_NORTE!X630)</f>
        <v>*</v>
      </c>
      <c r="B608" s="146" t="str">
        <f>IF(SP_NORTE!W630="","*",SP_NORTE!W630)</f>
        <v>*</v>
      </c>
      <c r="C608" s="146" t="str">
        <f>IF(SP_NORTE!Y630="","*",SP_NORTE!Y630)</f>
        <v>*</v>
      </c>
      <c r="D608" s="138" t="str">
        <f>IF(SP_NORTE!R630="","*",SP_NORTE!R630)</f>
        <v>-</v>
      </c>
      <c r="E608" s="138" t="str">
        <f>IF(SP_NORTE!S630="","*",SP_NORTE!S630)</f>
        <v>-</v>
      </c>
      <c r="F608" s="145" t="str">
        <f>IF(SP_NORTE!B630="","*",SP_NORTE!B630)</f>
        <v>*</v>
      </c>
      <c r="G608" s="145" t="str">
        <f>IF(SP_NORTE!D630="","*",SP_NORTE!D630)</f>
        <v>*</v>
      </c>
      <c r="H608" s="145" t="str">
        <f>IF(SP_NORTE!E630="","*",SP_NORTE!E630)</f>
        <v>*</v>
      </c>
      <c r="I608" s="145" t="str">
        <f>IF(SP_NORTE!G630="","*",SP_NORTE!G630)</f>
        <v>*</v>
      </c>
      <c r="J608" s="145" t="str">
        <f>IF(SP_NORTE!H630="","*",SP_NORTE!H630)</f>
        <v>*</v>
      </c>
      <c r="K608" s="138" t="str">
        <f>IF(SP_NORTE!L630="","*",SP_NORTE!L630)</f>
        <v>-</v>
      </c>
      <c r="L608" s="138" t="str">
        <f>IF(SP_NORTE!M630="","*",SP_NORTE!M630)</f>
        <v>-</v>
      </c>
      <c r="M608" s="139" t="str">
        <f>IF(SP_NORTE!I630="","*",SP_NORTE!I630)</f>
        <v>*</v>
      </c>
      <c r="N608" s="144" t="str">
        <f>IF(SP_NORTE!J630="","*",SP_NORTE!J630)</f>
        <v>*</v>
      </c>
      <c r="O608" s="144" t="str">
        <f>IF(SP_NORTE!K630="","*",SP_NORTE!K630)</f>
        <v>*</v>
      </c>
      <c r="P608" s="143" t="str">
        <f>IF(SP_NORTE!N630="","*",SP_NORTE!N630)</f>
        <v>*</v>
      </c>
      <c r="Q608" s="143" t="str">
        <f>IF(SP_NORTE!O630="","*",SP_NORTE!O630)</f>
        <v>*</v>
      </c>
      <c r="R608" s="145" t="str">
        <f>IF(SP_NORTE!P630="","*",CONCATENATE(SP_NORTE!P630," ",SP_NORTE!Q630))</f>
        <v>*</v>
      </c>
      <c r="S608" s="145" t="str">
        <f>IF(SP_NORTE!U630="","*",SP_NORTE!U630)</f>
        <v>*</v>
      </c>
      <c r="T608" s="145" t="str">
        <f>IF(SP_NORTE!V630="","*",SP_NORTE!V630)</f>
        <v>*</v>
      </c>
      <c r="U608" s="136" t="str">
        <f ca="1">_xlfn.XLOOKUP(G608&amp;$U$2,BS_CONTROLE[CHAVE],BS_CONTROLE[Quantidade_11],"-")</f>
        <v>-</v>
      </c>
      <c r="V608" s="136" t="str">
        <f ca="1">_xlfn.XLOOKUP(G608&amp;$V$2,BS_CONTROLE[CHAVE],BS_CONTROLE[Quantidade_11],"-")</f>
        <v>-</v>
      </c>
      <c r="W608" s="136" t="str">
        <f ca="1">_xlfn.XLOOKUP(G608&amp;$W$2,BS_CONTROLE[CHAVE],BS_CONTROLE[Quantidade_11],"-")</f>
        <v>-</v>
      </c>
    </row>
    <row r="609" spans="1:23" hidden="1">
      <c r="A609" s="146" t="str">
        <f>IF(SP_NORTE!X631="","*",SP_NORTE!X631)</f>
        <v>*</v>
      </c>
      <c r="B609" s="146" t="str">
        <f>IF(SP_NORTE!W631="","*",SP_NORTE!W631)</f>
        <v>*</v>
      </c>
      <c r="C609" s="146" t="str">
        <f>IF(SP_NORTE!Y631="","*",SP_NORTE!Y631)</f>
        <v>*</v>
      </c>
      <c r="D609" s="138" t="str">
        <f>IF(SP_NORTE!R631="","*",SP_NORTE!R631)</f>
        <v>-</v>
      </c>
      <c r="E609" s="138" t="str">
        <f>IF(SP_NORTE!S631="","*",SP_NORTE!S631)</f>
        <v>-</v>
      </c>
      <c r="F609" s="145" t="str">
        <f>IF(SP_NORTE!B631="","*",SP_NORTE!B631)</f>
        <v>*</v>
      </c>
      <c r="G609" s="145" t="str">
        <f>IF(SP_NORTE!D631="","*",SP_NORTE!D631)</f>
        <v>*</v>
      </c>
      <c r="H609" s="145" t="str">
        <f>IF(SP_NORTE!E631="","*",SP_NORTE!E631)</f>
        <v>*</v>
      </c>
      <c r="I609" s="145" t="str">
        <f>IF(SP_NORTE!G631="","*",SP_NORTE!G631)</f>
        <v>*</v>
      </c>
      <c r="J609" s="145" t="str">
        <f>IF(SP_NORTE!H631="","*",SP_NORTE!H631)</f>
        <v>*</v>
      </c>
      <c r="K609" s="138" t="str">
        <f>IF(SP_NORTE!L631="","*",SP_NORTE!L631)</f>
        <v>-</v>
      </c>
      <c r="L609" s="138" t="str">
        <f>IF(SP_NORTE!M631="","*",SP_NORTE!M631)</f>
        <v>-</v>
      </c>
      <c r="M609" s="139" t="str">
        <f>IF(SP_NORTE!I631="","*",SP_NORTE!I631)</f>
        <v>*</v>
      </c>
      <c r="N609" s="144" t="str">
        <f>IF(SP_NORTE!J631="","*",SP_NORTE!J631)</f>
        <v>*</v>
      </c>
      <c r="O609" s="144" t="str">
        <f>IF(SP_NORTE!K631="","*",SP_NORTE!K631)</f>
        <v>*</v>
      </c>
      <c r="P609" s="143" t="str">
        <f>IF(SP_NORTE!N631="","*",SP_NORTE!N631)</f>
        <v>*</v>
      </c>
      <c r="Q609" s="143" t="str">
        <f>IF(SP_NORTE!O631="","*",SP_NORTE!O631)</f>
        <v>*</v>
      </c>
      <c r="R609" s="145" t="str">
        <f>IF(SP_NORTE!P631="","*",CONCATENATE(SP_NORTE!P631," ",SP_NORTE!Q631))</f>
        <v>*</v>
      </c>
      <c r="S609" s="145" t="str">
        <f>IF(SP_NORTE!U631="","*",SP_NORTE!U631)</f>
        <v>*</v>
      </c>
      <c r="T609" s="145" t="str">
        <f>IF(SP_NORTE!V631="","*",SP_NORTE!V631)</f>
        <v>*</v>
      </c>
      <c r="U609" s="136" t="str">
        <f ca="1">_xlfn.XLOOKUP(G609&amp;$U$2,BS_CONTROLE[CHAVE],BS_CONTROLE[Quantidade_11],"-")</f>
        <v>-</v>
      </c>
      <c r="V609" s="136" t="str">
        <f ca="1">_xlfn.XLOOKUP(G609&amp;$V$2,BS_CONTROLE[CHAVE],BS_CONTROLE[Quantidade_11],"-")</f>
        <v>-</v>
      </c>
      <c r="W609" s="136" t="str">
        <f ca="1">_xlfn.XLOOKUP(G609&amp;$W$2,BS_CONTROLE[CHAVE],BS_CONTROLE[Quantidade_11],"-")</f>
        <v>-</v>
      </c>
    </row>
    <row r="610" spans="1:23" hidden="1">
      <c r="A610" s="146" t="str">
        <f>IF(SP_NORTE!X632="","*",SP_NORTE!X632)</f>
        <v>*</v>
      </c>
      <c r="B610" s="146" t="str">
        <f>IF(SP_NORTE!W632="","*",SP_NORTE!W632)</f>
        <v>*</v>
      </c>
      <c r="C610" s="146" t="str">
        <f>IF(SP_NORTE!Y632="","*",SP_NORTE!Y632)</f>
        <v>*</v>
      </c>
      <c r="D610" s="138" t="str">
        <f>IF(SP_NORTE!R632="","*",SP_NORTE!R632)</f>
        <v>-</v>
      </c>
      <c r="E610" s="138" t="str">
        <f>IF(SP_NORTE!S632="","*",SP_NORTE!S632)</f>
        <v>-</v>
      </c>
      <c r="F610" s="145" t="str">
        <f>IF(SP_NORTE!B632="","*",SP_NORTE!B632)</f>
        <v>*</v>
      </c>
      <c r="G610" s="145" t="str">
        <f>IF(SP_NORTE!D632="","*",SP_NORTE!D632)</f>
        <v>*</v>
      </c>
      <c r="H610" s="145" t="str">
        <f>IF(SP_NORTE!E632="","*",SP_NORTE!E632)</f>
        <v>*</v>
      </c>
      <c r="I610" s="145" t="str">
        <f>IF(SP_NORTE!G632="","*",SP_NORTE!G632)</f>
        <v>*</v>
      </c>
      <c r="J610" s="145" t="str">
        <f>IF(SP_NORTE!H632="","*",SP_NORTE!H632)</f>
        <v>*</v>
      </c>
      <c r="K610" s="138" t="str">
        <f>IF(SP_NORTE!L632="","*",SP_NORTE!L632)</f>
        <v>-</v>
      </c>
      <c r="L610" s="138" t="str">
        <f>IF(SP_NORTE!M632="","*",SP_NORTE!M632)</f>
        <v>-</v>
      </c>
      <c r="M610" s="139" t="str">
        <f>IF(SP_NORTE!I632="","*",SP_NORTE!I632)</f>
        <v>*</v>
      </c>
      <c r="N610" s="144" t="str">
        <f>IF(SP_NORTE!J632="","*",SP_NORTE!J632)</f>
        <v>*</v>
      </c>
      <c r="O610" s="144" t="str">
        <f>IF(SP_NORTE!K632="","*",SP_NORTE!K632)</f>
        <v>*</v>
      </c>
      <c r="P610" s="143" t="str">
        <f>IF(SP_NORTE!N632="","*",SP_NORTE!N632)</f>
        <v>*</v>
      </c>
      <c r="Q610" s="143" t="str">
        <f>IF(SP_NORTE!O632="","*",SP_NORTE!O632)</f>
        <v>*</v>
      </c>
      <c r="R610" s="145" t="str">
        <f>IF(SP_NORTE!P632="","*",CONCATENATE(SP_NORTE!P632," ",SP_NORTE!Q632))</f>
        <v>*</v>
      </c>
      <c r="S610" s="145" t="str">
        <f>IF(SP_NORTE!U632="","*",SP_NORTE!U632)</f>
        <v>*</v>
      </c>
      <c r="T610" s="145" t="str">
        <f>IF(SP_NORTE!V632="","*",SP_NORTE!V632)</f>
        <v>*</v>
      </c>
      <c r="U610" s="136" t="str">
        <f ca="1">_xlfn.XLOOKUP(G610&amp;$U$2,BS_CONTROLE[CHAVE],BS_CONTROLE[Quantidade_11],"-")</f>
        <v>-</v>
      </c>
      <c r="V610" s="136" t="str">
        <f ca="1">_xlfn.XLOOKUP(G610&amp;$V$2,BS_CONTROLE[CHAVE],BS_CONTROLE[Quantidade_11],"-")</f>
        <v>-</v>
      </c>
      <c r="W610" s="136" t="str">
        <f ca="1">_xlfn.XLOOKUP(G610&amp;$W$2,BS_CONTROLE[CHAVE],BS_CONTROLE[Quantidade_11],"-")</f>
        <v>-</v>
      </c>
    </row>
    <row r="611" spans="1:23" hidden="1">
      <c r="A611" s="146" t="str">
        <f>IF(SP_NORTE!X633="","*",SP_NORTE!X633)</f>
        <v>*</v>
      </c>
      <c r="B611" s="146" t="str">
        <f>IF(SP_NORTE!W633="","*",SP_NORTE!W633)</f>
        <v>*</v>
      </c>
      <c r="C611" s="146" t="str">
        <f>IF(SP_NORTE!Y633="","*",SP_NORTE!Y633)</f>
        <v>*</v>
      </c>
      <c r="D611" s="138" t="str">
        <f>IF(SP_NORTE!R633="","*",SP_NORTE!R633)</f>
        <v>-</v>
      </c>
      <c r="E611" s="138" t="str">
        <f>IF(SP_NORTE!S633="","*",SP_NORTE!S633)</f>
        <v>-</v>
      </c>
      <c r="F611" s="145" t="str">
        <f>IF(SP_NORTE!B633="","*",SP_NORTE!B633)</f>
        <v>*</v>
      </c>
      <c r="G611" s="145" t="str">
        <f>IF(SP_NORTE!D633="","*",SP_NORTE!D633)</f>
        <v>*</v>
      </c>
      <c r="H611" s="145" t="str">
        <f>IF(SP_NORTE!E633="","*",SP_NORTE!E633)</f>
        <v>*</v>
      </c>
      <c r="I611" s="145" t="str">
        <f>IF(SP_NORTE!G633="","*",SP_NORTE!G633)</f>
        <v>*</v>
      </c>
      <c r="J611" s="145" t="str">
        <f>IF(SP_NORTE!H633="","*",SP_NORTE!H633)</f>
        <v>*</v>
      </c>
      <c r="K611" s="138" t="str">
        <f>IF(SP_NORTE!L633="","*",SP_NORTE!L633)</f>
        <v>-</v>
      </c>
      <c r="L611" s="138" t="str">
        <f>IF(SP_NORTE!M633="","*",SP_NORTE!M633)</f>
        <v>-</v>
      </c>
      <c r="M611" s="139" t="str">
        <f>IF(SP_NORTE!I633="","*",SP_NORTE!I633)</f>
        <v>*</v>
      </c>
      <c r="N611" s="144" t="str">
        <f>IF(SP_NORTE!J633="","*",SP_NORTE!J633)</f>
        <v>*</v>
      </c>
      <c r="O611" s="144" t="str">
        <f>IF(SP_NORTE!K633="","*",SP_NORTE!K633)</f>
        <v>*</v>
      </c>
      <c r="P611" s="143" t="str">
        <f>IF(SP_NORTE!N633="","*",SP_NORTE!N633)</f>
        <v>*</v>
      </c>
      <c r="Q611" s="143" t="str">
        <f>IF(SP_NORTE!O633="","*",SP_NORTE!O633)</f>
        <v>*</v>
      </c>
      <c r="R611" s="145" t="str">
        <f>IF(SP_NORTE!P633="","*",CONCATENATE(SP_NORTE!P633," ",SP_NORTE!Q633))</f>
        <v>*</v>
      </c>
      <c r="S611" s="145" t="str">
        <f>IF(SP_NORTE!U633="","*",SP_NORTE!U633)</f>
        <v>*</v>
      </c>
      <c r="T611" s="145" t="str">
        <f>IF(SP_NORTE!V633="","*",SP_NORTE!V633)</f>
        <v>*</v>
      </c>
      <c r="U611" s="136" t="str">
        <f ca="1">_xlfn.XLOOKUP(G611&amp;$U$2,BS_CONTROLE[CHAVE],BS_CONTROLE[Quantidade_11],"-")</f>
        <v>-</v>
      </c>
      <c r="V611" s="136" t="str">
        <f ca="1">_xlfn.XLOOKUP(G611&amp;$V$2,BS_CONTROLE[CHAVE],BS_CONTROLE[Quantidade_11],"-")</f>
        <v>-</v>
      </c>
      <c r="W611" s="136" t="str">
        <f ca="1">_xlfn.XLOOKUP(G611&amp;$W$2,BS_CONTROLE[CHAVE],BS_CONTROLE[Quantidade_11],"-")</f>
        <v>-</v>
      </c>
    </row>
    <row r="612" spans="1:23" hidden="1">
      <c r="A612" s="146" t="str">
        <f>IF(SP_NORTE!X634="","*",SP_NORTE!X634)</f>
        <v>*</v>
      </c>
      <c r="B612" s="146" t="str">
        <f>IF(SP_NORTE!W634="","*",SP_NORTE!W634)</f>
        <v>*</v>
      </c>
      <c r="C612" s="146" t="str">
        <f>IF(SP_NORTE!Y634="","*",SP_NORTE!Y634)</f>
        <v>*</v>
      </c>
      <c r="D612" s="138" t="str">
        <f>IF(SP_NORTE!R634="","*",SP_NORTE!R634)</f>
        <v>-</v>
      </c>
      <c r="E612" s="138" t="str">
        <f>IF(SP_NORTE!S634="","*",SP_NORTE!S634)</f>
        <v>-</v>
      </c>
      <c r="F612" s="145" t="str">
        <f>IF(SP_NORTE!B634="","*",SP_NORTE!B634)</f>
        <v>*</v>
      </c>
      <c r="G612" s="145" t="str">
        <f>IF(SP_NORTE!D634="","*",SP_NORTE!D634)</f>
        <v>*</v>
      </c>
      <c r="H612" s="145" t="str">
        <f>IF(SP_NORTE!E634="","*",SP_NORTE!E634)</f>
        <v>*</v>
      </c>
      <c r="I612" s="145" t="str">
        <f>IF(SP_NORTE!G634="","*",SP_NORTE!G634)</f>
        <v>*</v>
      </c>
      <c r="J612" s="145" t="str">
        <f>IF(SP_NORTE!H634="","*",SP_NORTE!H634)</f>
        <v>*</v>
      </c>
      <c r="K612" s="138" t="str">
        <f>IF(SP_NORTE!L634="","*",SP_NORTE!L634)</f>
        <v>-</v>
      </c>
      <c r="L612" s="138" t="str">
        <f>IF(SP_NORTE!M634="","*",SP_NORTE!M634)</f>
        <v>-</v>
      </c>
      <c r="M612" s="139" t="str">
        <f>IF(SP_NORTE!I634="","*",SP_NORTE!I634)</f>
        <v>*</v>
      </c>
      <c r="N612" s="144" t="str">
        <f>IF(SP_NORTE!J634="","*",SP_NORTE!J634)</f>
        <v>*</v>
      </c>
      <c r="O612" s="144" t="str">
        <f>IF(SP_NORTE!K634="","*",SP_NORTE!K634)</f>
        <v>*</v>
      </c>
      <c r="P612" s="143" t="str">
        <f>IF(SP_NORTE!N634="","*",SP_NORTE!N634)</f>
        <v>*</v>
      </c>
      <c r="Q612" s="143" t="str">
        <f>IF(SP_NORTE!O634="","*",SP_NORTE!O634)</f>
        <v>*</v>
      </c>
      <c r="R612" s="145" t="str">
        <f>IF(SP_NORTE!P634="","*",CONCATENATE(SP_NORTE!P634," ",SP_NORTE!Q634))</f>
        <v>*</v>
      </c>
      <c r="S612" s="145" t="str">
        <f>IF(SP_NORTE!U634="","*",SP_NORTE!U634)</f>
        <v>*</v>
      </c>
      <c r="T612" s="145" t="str">
        <f>IF(SP_NORTE!V634="","*",SP_NORTE!V634)</f>
        <v>*</v>
      </c>
      <c r="U612" s="136" t="str">
        <f ca="1">_xlfn.XLOOKUP(G612&amp;$U$2,BS_CONTROLE[CHAVE],BS_CONTROLE[Quantidade_11],"-")</f>
        <v>-</v>
      </c>
      <c r="V612" s="136" t="str">
        <f ca="1">_xlfn.XLOOKUP(G612&amp;$V$2,BS_CONTROLE[CHAVE],BS_CONTROLE[Quantidade_11],"-")</f>
        <v>-</v>
      </c>
      <c r="W612" s="136" t="str">
        <f ca="1">_xlfn.XLOOKUP(G612&amp;$W$2,BS_CONTROLE[CHAVE],BS_CONTROLE[Quantidade_11],"-")</f>
        <v>-</v>
      </c>
    </row>
    <row r="613" spans="1:23" hidden="1">
      <c r="A613" s="146" t="str">
        <f>IF(SP_NORTE!X635="","*",SP_NORTE!X635)</f>
        <v>*</v>
      </c>
      <c r="B613" s="146" t="str">
        <f>IF(SP_NORTE!W635="","*",SP_NORTE!W635)</f>
        <v>*</v>
      </c>
      <c r="C613" s="146" t="str">
        <f>IF(SP_NORTE!Y635="","*",SP_NORTE!Y635)</f>
        <v>*</v>
      </c>
      <c r="D613" s="138" t="str">
        <f>IF(SP_NORTE!R635="","*",SP_NORTE!R635)</f>
        <v>-</v>
      </c>
      <c r="E613" s="138" t="str">
        <f>IF(SP_NORTE!S635="","*",SP_NORTE!S635)</f>
        <v>-</v>
      </c>
      <c r="F613" s="145" t="str">
        <f>IF(SP_NORTE!B635="","*",SP_NORTE!B635)</f>
        <v>*</v>
      </c>
      <c r="G613" s="145" t="str">
        <f>IF(SP_NORTE!D635="","*",SP_NORTE!D635)</f>
        <v>*</v>
      </c>
      <c r="H613" s="145" t="str">
        <f>IF(SP_NORTE!E635="","*",SP_NORTE!E635)</f>
        <v>*</v>
      </c>
      <c r="I613" s="145" t="str">
        <f>IF(SP_NORTE!G635="","*",SP_NORTE!G635)</f>
        <v>*</v>
      </c>
      <c r="J613" s="145" t="str">
        <f>IF(SP_NORTE!H635="","*",SP_NORTE!H635)</f>
        <v>*</v>
      </c>
      <c r="K613" s="138" t="str">
        <f>IF(SP_NORTE!L635="","*",SP_NORTE!L635)</f>
        <v>-</v>
      </c>
      <c r="L613" s="138" t="str">
        <f>IF(SP_NORTE!M635="","*",SP_NORTE!M635)</f>
        <v>-</v>
      </c>
      <c r="M613" s="139" t="str">
        <f>IF(SP_NORTE!I635="","*",SP_NORTE!I635)</f>
        <v>*</v>
      </c>
      <c r="N613" s="144" t="str">
        <f>IF(SP_NORTE!J635="","*",SP_NORTE!J635)</f>
        <v>*</v>
      </c>
      <c r="O613" s="144" t="str">
        <f>IF(SP_NORTE!K635="","*",SP_NORTE!K635)</f>
        <v>*</v>
      </c>
      <c r="P613" s="143" t="str">
        <f>IF(SP_NORTE!N635="","*",SP_NORTE!N635)</f>
        <v>*</v>
      </c>
      <c r="Q613" s="143" t="str">
        <f>IF(SP_NORTE!O635="","*",SP_NORTE!O635)</f>
        <v>*</v>
      </c>
      <c r="R613" s="145" t="str">
        <f>IF(SP_NORTE!P635="","*",CONCATENATE(SP_NORTE!P635," ",SP_NORTE!Q635))</f>
        <v>*</v>
      </c>
      <c r="S613" s="145" t="str">
        <f>IF(SP_NORTE!U635="","*",SP_NORTE!U635)</f>
        <v>*</v>
      </c>
      <c r="T613" s="145" t="str">
        <f>IF(SP_NORTE!V635="","*",SP_NORTE!V635)</f>
        <v>*</v>
      </c>
      <c r="U613" s="136" t="str">
        <f ca="1">_xlfn.XLOOKUP(G613&amp;$U$2,BS_CONTROLE[CHAVE],BS_CONTROLE[Quantidade_11],"-")</f>
        <v>-</v>
      </c>
      <c r="V613" s="136" t="str">
        <f ca="1">_xlfn.XLOOKUP(G613&amp;$V$2,BS_CONTROLE[CHAVE],BS_CONTROLE[Quantidade_11],"-")</f>
        <v>-</v>
      </c>
      <c r="W613" s="136" t="str">
        <f ca="1">_xlfn.XLOOKUP(G613&amp;$W$2,BS_CONTROLE[CHAVE],BS_CONTROLE[Quantidade_11],"-")</f>
        <v>-</v>
      </c>
    </row>
    <row r="614" spans="1:23" hidden="1">
      <c r="A614" s="146" t="str">
        <f>IF(SP_NORTE!X636="","*",SP_NORTE!X636)</f>
        <v>*</v>
      </c>
      <c r="B614" s="146" t="str">
        <f>IF(SP_NORTE!W636="","*",SP_NORTE!W636)</f>
        <v>*</v>
      </c>
      <c r="C614" s="146" t="str">
        <f>IF(SP_NORTE!Y636="","*",SP_NORTE!Y636)</f>
        <v>*</v>
      </c>
      <c r="D614" s="138" t="str">
        <f>IF(SP_NORTE!R636="","*",SP_NORTE!R636)</f>
        <v>-</v>
      </c>
      <c r="E614" s="138" t="str">
        <f>IF(SP_NORTE!S636="","*",SP_NORTE!S636)</f>
        <v>-</v>
      </c>
      <c r="F614" s="145" t="str">
        <f>IF(SP_NORTE!B636="","*",SP_NORTE!B636)</f>
        <v>*</v>
      </c>
      <c r="G614" s="145" t="str">
        <f>IF(SP_NORTE!D636="","*",SP_NORTE!D636)</f>
        <v>*</v>
      </c>
      <c r="H614" s="145" t="str">
        <f>IF(SP_NORTE!E636="","*",SP_NORTE!E636)</f>
        <v>*</v>
      </c>
      <c r="I614" s="145" t="str">
        <f>IF(SP_NORTE!G636="","*",SP_NORTE!G636)</f>
        <v>*</v>
      </c>
      <c r="J614" s="145" t="str">
        <f>IF(SP_NORTE!H636="","*",SP_NORTE!H636)</f>
        <v>*</v>
      </c>
      <c r="K614" s="138" t="str">
        <f>IF(SP_NORTE!L636="","*",SP_NORTE!L636)</f>
        <v>-</v>
      </c>
      <c r="L614" s="138" t="str">
        <f>IF(SP_NORTE!M636="","*",SP_NORTE!M636)</f>
        <v>-</v>
      </c>
      <c r="M614" s="139" t="str">
        <f>IF(SP_NORTE!I636="","*",SP_NORTE!I636)</f>
        <v>*</v>
      </c>
      <c r="N614" s="144" t="str">
        <f>IF(SP_NORTE!J636="","*",SP_NORTE!J636)</f>
        <v>*</v>
      </c>
      <c r="O614" s="144" t="str">
        <f>IF(SP_NORTE!K636="","*",SP_NORTE!K636)</f>
        <v>*</v>
      </c>
      <c r="P614" s="143" t="str">
        <f>IF(SP_NORTE!N636="","*",SP_NORTE!N636)</f>
        <v>*</v>
      </c>
      <c r="Q614" s="143" t="str">
        <f>IF(SP_NORTE!O636="","*",SP_NORTE!O636)</f>
        <v>*</v>
      </c>
      <c r="R614" s="145" t="str">
        <f>IF(SP_NORTE!P636="","*",CONCATENATE(SP_NORTE!P636," ",SP_NORTE!Q636))</f>
        <v>*</v>
      </c>
      <c r="S614" s="145" t="str">
        <f>IF(SP_NORTE!U636="","*",SP_NORTE!U636)</f>
        <v>*</v>
      </c>
      <c r="T614" s="145" t="str">
        <f>IF(SP_NORTE!V636="","*",SP_NORTE!V636)</f>
        <v>*</v>
      </c>
      <c r="U614" s="136" t="str">
        <f ca="1">_xlfn.XLOOKUP(G614&amp;$U$2,BS_CONTROLE[CHAVE],BS_CONTROLE[Quantidade_11],"-")</f>
        <v>-</v>
      </c>
      <c r="V614" s="136" t="str">
        <f ca="1">_xlfn.XLOOKUP(G614&amp;$V$2,BS_CONTROLE[CHAVE],BS_CONTROLE[Quantidade_11],"-")</f>
        <v>-</v>
      </c>
      <c r="W614" s="136" t="str">
        <f ca="1">_xlfn.XLOOKUP(G614&amp;$W$2,BS_CONTROLE[CHAVE],BS_CONTROLE[Quantidade_11],"-")</f>
        <v>-</v>
      </c>
    </row>
    <row r="615" spans="1:23" hidden="1">
      <c r="A615" s="146" t="str">
        <f>IF(SP_NORTE!X637="","*",SP_NORTE!X637)</f>
        <v>*</v>
      </c>
      <c r="B615" s="146" t="str">
        <f>IF(SP_NORTE!W637="","*",SP_NORTE!W637)</f>
        <v>*</v>
      </c>
      <c r="C615" s="146" t="str">
        <f>IF(SP_NORTE!Y637="","*",SP_NORTE!Y637)</f>
        <v>*</v>
      </c>
      <c r="D615" s="138" t="str">
        <f>IF(SP_NORTE!R637="","*",SP_NORTE!R637)</f>
        <v>-</v>
      </c>
      <c r="E615" s="138" t="str">
        <f>IF(SP_NORTE!S637="","*",SP_NORTE!S637)</f>
        <v>-</v>
      </c>
      <c r="F615" s="145" t="str">
        <f>IF(SP_NORTE!B637="","*",SP_NORTE!B637)</f>
        <v>*</v>
      </c>
      <c r="G615" s="145" t="str">
        <f>IF(SP_NORTE!D637="","*",SP_NORTE!D637)</f>
        <v>*</v>
      </c>
      <c r="H615" s="145" t="str">
        <f>IF(SP_NORTE!E637="","*",SP_NORTE!E637)</f>
        <v>*</v>
      </c>
      <c r="I615" s="145" t="str">
        <f>IF(SP_NORTE!G637="","*",SP_NORTE!G637)</f>
        <v>*</v>
      </c>
      <c r="J615" s="145" t="str">
        <f>IF(SP_NORTE!H637="","*",SP_NORTE!H637)</f>
        <v>*</v>
      </c>
      <c r="K615" s="138" t="str">
        <f>IF(SP_NORTE!L637="","*",SP_NORTE!L637)</f>
        <v>-</v>
      </c>
      <c r="L615" s="138" t="str">
        <f>IF(SP_NORTE!M637="","*",SP_NORTE!M637)</f>
        <v>-</v>
      </c>
      <c r="M615" s="139" t="str">
        <f>IF(SP_NORTE!I637="","*",SP_NORTE!I637)</f>
        <v>*</v>
      </c>
      <c r="N615" s="144" t="str">
        <f>IF(SP_NORTE!J637="","*",SP_NORTE!J637)</f>
        <v>*</v>
      </c>
      <c r="O615" s="144" t="str">
        <f>IF(SP_NORTE!K637="","*",SP_NORTE!K637)</f>
        <v>*</v>
      </c>
      <c r="P615" s="143" t="str">
        <f>IF(SP_NORTE!N637="","*",SP_NORTE!N637)</f>
        <v>*</v>
      </c>
      <c r="Q615" s="143" t="str">
        <f>IF(SP_NORTE!O637="","*",SP_NORTE!O637)</f>
        <v>*</v>
      </c>
      <c r="R615" s="145" t="str">
        <f>IF(SP_NORTE!P637="","*",CONCATENATE(SP_NORTE!P637," ",SP_NORTE!Q637))</f>
        <v>*</v>
      </c>
      <c r="S615" s="145" t="str">
        <f>IF(SP_NORTE!U637="","*",SP_NORTE!U637)</f>
        <v>*</v>
      </c>
      <c r="T615" s="145" t="str">
        <f>IF(SP_NORTE!V637="","*",SP_NORTE!V637)</f>
        <v>*</v>
      </c>
      <c r="U615" s="136" t="str">
        <f ca="1">_xlfn.XLOOKUP(G615&amp;$U$2,BS_CONTROLE[CHAVE],BS_CONTROLE[Quantidade_11],"-")</f>
        <v>-</v>
      </c>
      <c r="V615" s="136" t="str">
        <f ca="1">_xlfn.XLOOKUP(G615&amp;$V$2,BS_CONTROLE[CHAVE],BS_CONTROLE[Quantidade_11],"-")</f>
        <v>-</v>
      </c>
      <c r="W615" s="136" t="str">
        <f ca="1">_xlfn.XLOOKUP(G615&amp;$W$2,BS_CONTROLE[CHAVE],BS_CONTROLE[Quantidade_11],"-")</f>
        <v>-</v>
      </c>
    </row>
    <row r="616" spans="1:23" hidden="1">
      <c r="A616" s="146" t="str">
        <f>IF(SP_NORTE!X638="","*",SP_NORTE!X638)</f>
        <v>*</v>
      </c>
      <c r="B616" s="146" t="str">
        <f>IF(SP_NORTE!W638="","*",SP_NORTE!W638)</f>
        <v>*</v>
      </c>
      <c r="C616" s="146" t="str">
        <f>IF(SP_NORTE!Y638="","*",SP_NORTE!Y638)</f>
        <v>*</v>
      </c>
      <c r="D616" s="138" t="str">
        <f>IF(SP_NORTE!R638="","*",SP_NORTE!R638)</f>
        <v>-</v>
      </c>
      <c r="E616" s="138" t="str">
        <f>IF(SP_NORTE!S638="","*",SP_NORTE!S638)</f>
        <v>-</v>
      </c>
      <c r="F616" s="145" t="str">
        <f>IF(SP_NORTE!B638="","*",SP_NORTE!B638)</f>
        <v>*</v>
      </c>
      <c r="G616" s="145" t="str">
        <f>IF(SP_NORTE!D638="","*",SP_NORTE!D638)</f>
        <v>*</v>
      </c>
      <c r="H616" s="145" t="str">
        <f>IF(SP_NORTE!E638="","*",SP_NORTE!E638)</f>
        <v>*</v>
      </c>
      <c r="I616" s="145" t="str">
        <f>IF(SP_NORTE!G638="","*",SP_NORTE!G638)</f>
        <v>*</v>
      </c>
      <c r="J616" s="145" t="str">
        <f>IF(SP_NORTE!H638="","*",SP_NORTE!H638)</f>
        <v>*</v>
      </c>
      <c r="K616" s="138" t="str">
        <f>IF(SP_NORTE!L638="","*",SP_NORTE!L638)</f>
        <v>-</v>
      </c>
      <c r="L616" s="138" t="str">
        <f>IF(SP_NORTE!M638="","*",SP_NORTE!M638)</f>
        <v>-</v>
      </c>
      <c r="M616" s="139" t="str">
        <f>IF(SP_NORTE!I638="","*",SP_NORTE!I638)</f>
        <v>*</v>
      </c>
      <c r="N616" s="144" t="str">
        <f>IF(SP_NORTE!J638="","*",SP_NORTE!J638)</f>
        <v>*</v>
      </c>
      <c r="O616" s="144" t="str">
        <f>IF(SP_NORTE!K638="","*",SP_NORTE!K638)</f>
        <v>*</v>
      </c>
      <c r="P616" s="143" t="str">
        <f>IF(SP_NORTE!N638="","*",SP_NORTE!N638)</f>
        <v>*</v>
      </c>
      <c r="Q616" s="143" t="str">
        <f>IF(SP_NORTE!O638="","*",SP_NORTE!O638)</f>
        <v>*</v>
      </c>
      <c r="R616" s="145" t="str">
        <f>IF(SP_NORTE!P638="","*",CONCATENATE(SP_NORTE!P638," ",SP_NORTE!Q638))</f>
        <v>*</v>
      </c>
      <c r="S616" s="145" t="str">
        <f>IF(SP_NORTE!U638="","*",SP_NORTE!U638)</f>
        <v>*</v>
      </c>
      <c r="T616" s="145" t="str">
        <f>IF(SP_NORTE!V638="","*",SP_NORTE!V638)</f>
        <v>*</v>
      </c>
      <c r="U616" s="136" t="str">
        <f ca="1">_xlfn.XLOOKUP(G616&amp;$U$2,BS_CONTROLE[CHAVE],BS_CONTROLE[Quantidade_11],"-")</f>
        <v>-</v>
      </c>
      <c r="V616" s="136" t="str">
        <f ca="1">_xlfn.XLOOKUP(G616&amp;$V$2,BS_CONTROLE[CHAVE],BS_CONTROLE[Quantidade_11],"-")</f>
        <v>-</v>
      </c>
      <c r="W616" s="136" t="str">
        <f ca="1">_xlfn.XLOOKUP(G616&amp;$W$2,BS_CONTROLE[CHAVE],BS_CONTROLE[Quantidade_11],"-")</f>
        <v>-</v>
      </c>
    </row>
    <row r="617" spans="1:23" hidden="1">
      <c r="A617" s="146" t="str">
        <f>IF(SP_NORTE!X639="","*",SP_NORTE!X639)</f>
        <v>*</v>
      </c>
      <c r="B617" s="146" t="str">
        <f>IF(SP_NORTE!W639="","*",SP_NORTE!W639)</f>
        <v>*</v>
      </c>
      <c r="C617" s="146" t="str">
        <f>IF(SP_NORTE!Y639="","*",SP_NORTE!Y639)</f>
        <v>*</v>
      </c>
      <c r="D617" s="138" t="str">
        <f>IF(SP_NORTE!R639="","*",SP_NORTE!R639)</f>
        <v>-</v>
      </c>
      <c r="E617" s="138" t="str">
        <f>IF(SP_NORTE!S639="","*",SP_NORTE!S639)</f>
        <v>-</v>
      </c>
      <c r="F617" s="145" t="str">
        <f>IF(SP_NORTE!B639="","*",SP_NORTE!B639)</f>
        <v>*</v>
      </c>
      <c r="G617" s="145" t="str">
        <f>IF(SP_NORTE!D639="","*",SP_NORTE!D639)</f>
        <v>*</v>
      </c>
      <c r="H617" s="145" t="str">
        <f>IF(SP_NORTE!E639="","*",SP_NORTE!E639)</f>
        <v>*</v>
      </c>
      <c r="I617" s="145" t="str">
        <f>IF(SP_NORTE!G639="","*",SP_NORTE!G639)</f>
        <v>*</v>
      </c>
      <c r="J617" s="145" t="str">
        <f>IF(SP_NORTE!H639="","*",SP_NORTE!H639)</f>
        <v>*</v>
      </c>
      <c r="K617" s="138" t="str">
        <f>IF(SP_NORTE!L639="","*",SP_NORTE!L639)</f>
        <v>-</v>
      </c>
      <c r="L617" s="138" t="str">
        <f>IF(SP_NORTE!M639="","*",SP_NORTE!M639)</f>
        <v>-</v>
      </c>
      <c r="M617" s="139" t="str">
        <f>IF(SP_NORTE!I639="","*",SP_NORTE!I639)</f>
        <v>*</v>
      </c>
      <c r="N617" s="144" t="str">
        <f>IF(SP_NORTE!J639="","*",SP_NORTE!J639)</f>
        <v>*</v>
      </c>
      <c r="O617" s="144" t="str">
        <f>IF(SP_NORTE!K639="","*",SP_NORTE!K639)</f>
        <v>*</v>
      </c>
      <c r="P617" s="143" t="str">
        <f>IF(SP_NORTE!N639="","*",SP_NORTE!N639)</f>
        <v>*</v>
      </c>
      <c r="Q617" s="143" t="str">
        <f>IF(SP_NORTE!O639="","*",SP_NORTE!O639)</f>
        <v>*</v>
      </c>
      <c r="R617" s="145" t="str">
        <f>IF(SP_NORTE!P639="","*",CONCATENATE(SP_NORTE!P639," ",SP_NORTE!Q639))</f>
        <v>*</v>
      </c>
      <c r="S617" s="145" t="str">
        <f>IF(SP_NORTE!U639="","*",SP_NORTE!U639)</f>
        <v>*</v>
      </c>
      <c r="T617" s="145" t="str">
        <f>IF(SP_NORTE!V639="","*",SP_NORTE!V639)</f>
        <v>*</v>
      </c>
      <c r="U617" s="136" t="str">
        <f ca="1">_xlfn.XLOOKUP(G617&amp;$U$2,BS_CONTROLE[CHAVE],BS_CONTROLE[Quantidade_11],"-")</f>
        <v>-</v>
      </c>
      <c r="V617" s="136" t="str">
        <f ca="1">_xlfn.XLOOKUP(G617&amp;$V$2,BS_CONTROLE[CHAVE],BS_CONTROLE[Quantidade_11],"-")</f>
        <v>-</v>
      </c>
      <c r="W617" s="136" t="str">
        <f ca="1">_xlfn.XLOOKUP(G617&amp;$W$2,BS_CONTROLE[CHAVE],BS_CONTROLE[Quantidade_11],"-")</f>
        <v>-</v>
      </c>
    </row>
    <row r="618" spans="1:23" hidden="1">
      <c r="A618" s="146" t="str">
        <f>IF(SP_NORTE!X640="","*",SP_NORTE!X640)</f>
        <v>*</v>
      </c>
      <c r="B618" s="146" t="str">
        <f>IF(SP_NORTE!W640="","*",SP_NORTE!W640)</f>
        <v>*</v>
      </c>
      <c r="C618" s="146" t="str">
        <f>IF(SP_NORTE!Y640="","*",SP_NORTE!Y640)</f>
        <v>*</v>
      </c>
      <c r="D618" s="138" t="str">
        <f>IF(SP_NORTE!R640="","*",SP_NORTE!R640)</f>
        <v>-</v>
      </c>
      <c r="E618" s="138" t="str">
        <f>IF(SP_NORTE!S640="","*",SP_NORTE!S640)</f>
        <v>-</v>
      </c>
      <c r="F618" s="145" t="str">
        <f>IF(SP_NORTE!B640="","*",SP_NORTE!B640)</f>
        <v>*</v>
      </c>
      <c r="G618" s="145" t="str">
        <f>IF(SP_NORTE!D640="","*",SP_NORTE!D640)</f>
        <v>*</v>
      </c>
      <c r="H618" s="145" t="str">
        <f>IF(SP_NORTE!E640="","*",SP_NORTE!E640)</f>
        <v>*</v>
      </c>
      <c r="I618" s="145" t="str">
        <f>IF(SP_NORTE!G640="","*",SP_NORTE!G640)</f>
        <v>*</v>
      </c>
      <c r="J618" s="145" t="str">
        <f>IF(SP_NORTE!H640="","*",SP_NORTE!H640)</f>
        <v>*</v>
      </c>
      <c r="K618" s="138" t="str">
        <f>IF(SP_NORTE!L640="","*",SP_NORTE!L640)</f>
        <v>-</v>
      </c>
      <c r="L618" s="138" t="str">
        <f>IF(SP_NORTE!M640="","*",SP_NORTE!M640)</f>
        <v>-</v>
      </c>
      <c r="M618" s="139" t="str">
        <f>IF(SP_NORTE!I640="","*",SP_NORTE!I640)</f>
        <v>*</v>
      </c>
      <c r="N618" s="144" t="str">
        <f>IF(SP_NORTE!J640="","*",SP_NORTE!J640)</f>
        <v>*</v>
      </c>
      <c r="O618" s="144" t="str">
        <f>IF(SP_NORTE!K640="","*",SP_NORTE!K640)</f>
        <v>*</v>
      </c>
      <c r="P618" s="143" t="str">
        <f>IF(SP_NORTE!N640="","*",SP_NORTE!N640)</f>
        <v>*</v>
      </c>
      <c r="Q618" s="143" t="str">
        <f>IF(SP_NORTE!O640="","*",SP_NORTE!O640)</f>
        <v>*</v>
      </c>
      <c r="R618" s="145" t="str">
        <f>IF(SP_NORTE!P640="","*",CONCATENATE(SP_NORTE!P640," ",SP_NORTE!Q640))</f>
        <v>*</v>
      </c>
      <c r="S618" s="145" t="str">
        <f>IF(SP_NORTE!U640="","*",SP_NORTE!U640)</f>
        <v>*</v>
      </c>
      <c r="T618" s="145" t="str">
        <f>IF(SP_NORTE!V640="","*",SP_NORTE!V640)</f>
        <v>*</v>
      </c>
      <c r="U618" s="136" t="str">
        <f ca="1">_xlfn.XLOOKUP(G618&amp;$U$2,BS_CONTROLE[CHAVE],BS_CONTROLE[Quantidade_11],"-")</f>
        <v>-</v>
      </c>
      <c r="V618" s="136" t="str">
        <f ca="1">_xlfn.XLOOKUP(G618&amp;$V$2,BS_CONTROLE[CHAVE],BS_CONTROLE[Quantidade_11],"-")</f>
        <v>-</v>
      </c>
      <c r="W618" s="136" t="str">
        <f ca="1">_xlfn.XLOOKUP(G618&amp;$W$2,BS_CONTROLE[CHAVE],BS_CONTROLE[Quantidade_11],"-")</f>
        <v>-</v>
      </c>
    </row>
    <row r="619" spans="1:23" hidden="1">
      <c r="A619" s="146" t="str">
        <f>IF(SP_NORTE!X641="","*",SP_NORTE!X641)</f>
        <v>*</v>
      </c>
      <c r="B619" s="146" t="str">
        <f>IF(SP_NORTE!W641="","*",SP_NORTE!W641)</f>
        <v>*</v>
      </c>
      <c r="C619" s="146" t="str">
        <f>IF(SP_NORTE!Y641="","*",SP_NORTE!Y641)</f>
        <v>*</v>
      </c>
      <c r="D619" s="138" t="str">
        <f>IF(SP_NORTE!R641="","*",SP_NORTE!R641)</f>
        <v>-</v>
      </c>
      <c r="E619" s="138" t="str">
        <f>IF(SP_NORTE!S641="","*",SP_NORTE!S641)</f>
        <v>-</v>
      </c>
      <c r="F619" s="145" t="str">
        <f>IF(SP_NORTE!B641="","*",SP_NORTE!B641)</f>
        <v>*</v>
      </c>
      <c r="G619" s="145" t="str">
        <f>IF(SP_NORTE!D641="","*",SP_NORTE!D641)</f>
        <v>*</v>
      </c>
      <c r="H619" s="145" t="str">
        <f>IF(SP_NORTE!E641="","*",SP_NORTE!E641)</f>
        <v>*</v>
      </c>
      <c r="I619" s="145" t="str">
        <f>IF(SP_NORTE!G641="","*",SP_NORTE!G641)</f>
        <v>*</v>
      </c>
      <c r="J619" s="145" t="str">
        <f>IF(SP_NORTE!H641="","*",SP_NORTE!H641)</f>
        <v>*</v>
      </c>
      <c r="K619" s="138" t="str">
        <f>IF(SP_NORTE!L641="","*",SP_NORTE!L641)</f>
        <v>-</v>
      </c>
      <c r="L619" s="138" t="str">
        <f>IF(SP_NORTE!M641="","*",SP_NORTE!M641)</f>
        <v>-</v>
      </c>
      <c r="M619" s="139" t="str">
        <f>IF(SP_NORTE!I641="","*",SP_NORTE!I641)</f>
        <v>*</v>
      </c>
      <c r="N619" s="144" t="str">
        <f>IF(SP_NORTE!J641="","*",SP_NORTE!J641)</f>
        <v>*</v>
      </c>
      <c r="O619" s="144" t="str">
        <f>IF(SP_NORTE!K641="","*",SP_NORTE!K641)</f>
        <v>*</v>
      </c>
      <c r="P619" s="143" t="str">
        <f>IF(SP_NORTE!N641="","*",SP_NORTE!N641)</f>
        <v>*</v>
      </c>
      <c r="Q619" s="143" t="str">
        <f>IF(SP_NORTE!O641="","*",SP_NORTE!O641)</f>
        <v>*</v>
      </c>
      <c r="R619" s="145" t="str">
        <f>IF(SP_NORTE!P641="","*",CONCATENATE(SP_NORTE!P641," ",SP_NORTE!Q641))</f>
        <v>*</v>
      </c>
      <c r="S619" s="145" t="str">
        <f>IF(SP_NORTE!U641="","*",SP_NORTE!U641)</f>
        <v>*</v>
      </c>
      <c r="T619" s="145" t="str">
        <f>IF(SP_NORTE!V641="","*",SP_NORTE!V641)</f>
        <v>*</v>
      </c>
      <c r="U619" s="136" t="str">
        <f ca="1">_xlfn.XLOOKUP(G619&amp;$U$2,BS_CONTROLE[CHAVE],BS_CONTROLE[Quantidade_11],"-")</f>
        <v>-</v>
      </c>
      <c r="V619" s="136" t="str">
        <f ca="1">_xlfn.XLOOKUP(G619&amp;$V$2,BS_CONTROLE[CHAVE],BS_CONTROLE[Quantidade_11],"-")</f>
        <v>-</v>
      </c>
      <c r="W619" s="136" t="str">
        <f ca="1">_xlfn.XLOOKUP(G619&amp;$W$2,BS_CONTROLE[CHAVE],BS_CONTROLE[Quantidade_11],"-")</f>
        <v>-</v>
      </c>
    </row>
    <row r="620" spans="1:23" hidden="1">
      <c r="A620" s="146" t="str">
        <f>IF(SP_NORTE!X642="","*",SP_NORTE!X642)</f>
        <v>*</v>
      </c>
      <c r="B620" s="146" t="str">
        <f>IF(SP_NORTE!W642="","*",SP_NORTE!W642)</f>
        <v>*</v>
      </c>
      <c r="C620" s="146" t="str">
        <f>IF(SP_NORTE!Y642="","*",SP_NORTE!Y642)</f>
        <v>*</v>
      </c>
      <c r="D620" s="138" t="str">
        <f>IF(SP_NORTE!R642="","*",SP_NORTE!R642)</f>
        <v>-</v>
      </c>
      <c r="E620" s="138" t="str">
        <f>IF(SP_NORTE!S642="","*",SP_NORTE!S642)</f>
        <v>-</v>
      </c>
      <c r="F620" s="145" t="str">
        <f>IF(SP_NORTE!B642="","*",SP_NORTE!B642)</f>
        <v>*</v>
      </c>
      <c r="G620" s="145" t="str">
        <f>IF(SP_NORTE!D642="","*",SP_NORTE!D642)</f>
        <v>*</v>
      </c>
      <c r="H620" s="145" t="str">
        <f>IF(SP_NORTE!E642="","*",SP_NORTE!E642)</f>
        <v>*</v>
      </c>
      <c r="I620" s="145" t="str">
        <f>IF(SP_NORTE!G642="","*",SP_NORTE!G642)</f>
        <v>*</v>
      </c>
      <c r="J620" s="145" t="str">
        <f>IF(SP_NORTE!H642="","*",SP_NORTE!H642)</f>
        <v>*</v>
      </c>
      <c r="K620" s="138" t="str">
        <f>IF(SP_NORTE!L642="","*",SP_NORTE!L642)</f>
        <v>-</v>
      </c>
      <c r="L620" s="138" t="str">
        <f>IF(SP_NORTE!M642="","*",SP_NORTE!M642)</f>
        <v>-</v>
      </c>
      <c r="M620" s="139" t="str">
        <f>IF(SP_NORTE!I642="","*",SP_NORTE!I642)</f>
        <v>*</v>
      </c>
      <c r="N620" s="144" t="str">
        <f>IF(SP_NORTE!J642="","*",SP_NORTE!J642)</f>
        <v>*</v>
      </c>
      <c r="O620" s="144" t="str">
        <f>IF(SP_NORTE!K642="","*",SP_NORTE!K642)</f>
        <v>*</v>
      </c>
      <c r="P620" s="143" t="str">
        <f>IF(SP_NORTE!N642="","*",SP_NORTE!N642)</f>
        <v>*</v>
      </c>
      <c r="Q620" s="143" t="str">
        <f>IF(SP_NORTE!O642="","*",SP_NORTE!O642)</f>
        <v>*</v>
      </c>
      <c r="R620" s="145" t="str">
        <f>IF(SP_NORTE!P642="","*",CONCATENATE(SP_NORTE!P642," ",SP_NORTE!Q642))</f>
        <v>*</v>
      </c>
      <c r="S620" s="145" t="str">
        <f>IF(SP_NORTE!U642="","*",SP_NORTE!U642)</f>
        <v>*</v>
      </c>
      <c r="T620" s="145" t="str">
        <f>IF(SP_NORTE!V642="","*",SP_NORTE!V642)</f>
        <v>*</v>
      </c>
      <c r="U620" s="136" t="str">
        <f ca="1">_xlfn.XLOOKUP(G620&amp;$U$2,BS_CONTROLE[CHAVE],BS_CONTROLE[Quantidade_11],"-")</f>
        <v>-</v>
      </c>
      <c r="V620" s="136" t="str">
        <f ca="1">_xlfn.XLOOKUP(G620&amp;$V$2,BS_CONTROLE[CHAVE],BS_CONTROLE[Quantidade_11],"-")</f>
        <v>-</v>
      </c>
      <c r="W620" s="136" t="str">
        <f ca="1">_xlfn.XLOOKUP(G620&amp;$W$2,BS_CONTROLE[CHAVE],BS_CONTROLE[Quantidade_11],"-")</f>
        <v>-</v>
      </c>
    </row>
    <row r="621" spans="1:23" hidden="1">
      <c r="A621" s="146" t="str">
        <f>IF(SP_NORTE!X643="","*",SP_NORTE!X643)</f>
        <v>*</v>
      </c>
      <c r="B621" s="146" t="str">
        <f>IF(SP_NORTE!W643="","*",SP_NORTE!W643)</f>
        <v>*</v>
      </c>
      <c r="C621" s="146" t="str">
        <f>IF(SP_NORTE!Y643="","*",SP_NORTE!Y643)</f>
        <v>*</v>
      </c>
      <c r="D621" s="138" t="str">
        <f>IF(SP_NORTE!R643="","*",SP_NORTE!R643)</f>
        <v>-</v>
      </c>
      <c r="E621" s="138" t="str">
        <f>IF(SP_NORTE!S643="","*",SP_NORTE!S643)</f>
        <v>-</v>
      </c>
      <c r="F621" s="145" t="str">
        <f>IF(SP_NORTE!B643="","*",SP_NORTE!B643)</f>
        <v>*</v>
      </c>
      <c r="G621" s="145" t="str">
        <f>IF(SP_NORTE!D643="","*",SP_NORTE!D643)</f>
        <v>*</v>
      </c>
      <c r="H621" s="145" t="str">
        <f>IF(SP_NORTE!E643="","*",SP_NORTE!E643)</f>
        <v>*</v>
      </c>
      <c r="I621" s="145" t="str">
        <f>IF(SP_NORTE!G643="","*",SP_NORTE!G643)</f>
        <v>*</v>
      </c>
      <c r="J621" s="145" t="str">
        <f>IF(SP_NORTE!H643="","*",SP_NORTE!H643)</f>
        <v>*</v>
      </c>
      <c r="K621" s="138" t="str">
        <f>IF(SP_NORTE!L643="","*",SP_NORTE!L643)</f>
        <v>-</v>
      </c>
      <c r="L621" s="138" t="str">
        <f>IF(SP_NORTE!M643="","*",SP_NORTE!M643)</f>
        <v>-</v>
      </c>
      <c r="M621" s="139" t="str">
        <f>IF(SP_NORTE!I643="","*",SP_NORTE!I643)</f>
        <v>*</v>
      </c>
      <c r="N621" s="144" t="str">
        <f>IF(SP_NORTE!J643="","*",SP_NORTE!J643)</f>
        <v>*</v>
      </c>
      <c r="O621" s="144" t="str">
        <f>IF(SP_NORTE!K643="","*",SP_NORTE!K643)</f>
        <v>*</v>
      </c>
      <c r="P621" s="143" t="str">
        <f>IF(SP_NORTE!N643="","*",SP_NORTE!N643)</f>
        <v>*</v>
      </c>
      <c r="Q621" s="143" t="str">
        <f>IF(SP_NORTE!O643="","*",SP_NORTE!O643)</f>
        <v>*</v>
      </c>
      <c r="R621" s="145" t="str">
        <f>IF(SP_NORTE!P643="","*",CONCATENATE(SP_NORTE!P643," ",SP_NORTE!Q643))</f>
        <v>*</v>
      </c>
      <c r="S621" s="145" t="str">
        <f>IF(SP_NORTE!U643="","*",SP_NORTE!U643)</f>
        <v>*</v>
      </c>
      <c r="T621" s="145" t="str">
        <f>IF(SP_NORTE!V643="","*",SP_NORTE!V643)</f>
        <v>*</v>
      </c>
      <c r="U621" s="136" t="str">
        <f ca="1">_xlfn.XLOOKUP(G621&amp;$U$2,BS_CONTROLE[CHAVE],BS_CONTROLE[Quantidade_11],"-")</f>
        <v>-</v>
      </c>
      <c r="V621" s="136" t="str">
        <f ca="1">_xlfn.XLOOKUP(G621&amp;$V$2,BS_CONTROLE[CHAVE],BS_CONTROLE[Quantidade_11],"-")</f>
        <v>-</v>
      </c>
      <c r="W621" s="136" t="str">
        <f ca="1">_xlfn.XLOOKUP(G621&amp;$W$2,BS_CONTROLE[CHAVE],BS_CONTROLE[Quantidade_11],"-")</f>
        <v>-</v>
      </c>
    </row>
    <row r="622" spans="1:23" hidden="1">
      <c r="A622" s="146" t="str">
        <f>IF(SP_NORTE!X644="","*",SP_NORTE!X644)</f>
        <v>*</v>
      </c>
      <c r="B622" s="146" t="str">
        <f>IF(SP_NORTE!W644="","*",SP_NORTE!W644)</f>
        <v>*</v>
      </c>
      <c r="C622" s="146" t="str">
        <f>IF(SP_NORTE!Y644="","*",SP_NORTE!Y644)</f>
        <v>*</v>
      </c>
      <c r="D622" s="138" t="str">
        <f>IF(SP_NORTE!R644="","*",SP_NORTE!R644)</f>
        <v>-</v>
      </c>
      <c r="E622" s="138" t="str">
        <f>IF(SP_NORTE!S644="","*",SP_NORTE!S644)</f>
        <v>-</v>
      </c>
      <c r="F622" s="145" t="str">
        <f>IF(SP_NORTE!B644="","*",SP_NORTE!B644)</f>
        <v>*</v>
      </c>
      <c r="G622" s="145" t="str">
        <f>IF(SP_NORTE!D644="","*",SP_NORTE!D644)</f>
        <v>*</v>
      </c>
      <c r="H622" s="145" t="str">
        <f>IF(SP_NORTE!E644="","*",SP_NORTE!E644)</f>
        <v>*</v>
      </c>
      <c r="I622" s="145" t="str">
        <f>IF(SP_NORTE!G644="","*",SP_NORTE!G644)</f>
        <v>*</v>
      </c>
      <c r="J622" s="145" t="str">
        <f>IF(SP_NORTE!H644="","*",SP_NORTE!H644)</f>
        <v>*</v>
      </c>
      <c r="K622" s="138" t="str">
        <f>IF(SP_NORTE!L644="","*",SP_NORTE!L644)</f>
        <v>-</v>
      </c>
      <c r="L622" s="138" t="str">
        <f>IF(SP_NORTE!M644="","*",SP_NORTE!M644)</f>
        <v>-</v>
      </c>
      <c r="M622" s="139" t="str">
        <f>IF(SP_NORTE!I644="","*",SP_NORTE!I644)</f>
        <v>*</v>
      </c>
      <c r="N622" s="144" t="str">
        <f>IF(SP_NORTE!J644="","*",SP_NORTE!J644)</f>
        <v>*</v>
      </c>
      <c r="O622" s="144" t="str">
        <f>IF(SP_NORTE!K644="","*",SP_NORTE!K644)</f>
        <v>*</v>
      </c>
      <c r="P622" s="143" t="str">
        <f>IF(SP_NORTE!N644="","*",SP_NORTE!N644)</f>
        <v>*</v>
      </c>
      <c r="Q622" s="143" t="str">
        <f>IF(SP_NORTE!O644="","*",SP_NORTE!O644)</f>
        <v>*</v>
      </c>
      <c r="R622" s="145" t="str">
        <f>IF(SP_NORTE!P644="","*",CONCATENATE(SP_NORTE!P644," ",SP_NORTE!Q644))</f>
        <v>*</v>
      </c>
      <c r="S622" s="145" t="str">
        <f>IF(SP_NORTE!U644="","*",SP_NORTE!U644)</f>
        <v>*</v>
      </c>
      <c r="T622" s="145" t="str">
        <f>IF(SP_NORTE!V644="","*",SP_NORTE!V644)</f>
        <v>*</v>
      </c>
      <c r="U622" s="136" t="str">
        <f ca="1">_xlfn.XLOOKUP(G622&amp;$U$2,BS_CONTROLE[CHAVE],BS_CONTROLE[Quantidade_11],"-")</f>
        <v>-</v>
      </c>
      <c r="V622" s="136" t="str">
        <f ca="1">_xlfn.XLOOKUP(G622&amp;$V$2,BS_CONTROLE[CHAVE],BS_CONTROLE[Quantidade_11],"-")</f>
        <v>-</v>
      </c>
      <c r="W622" s="136" t="str">
        <f ca="1">_xlfn.XLOOKUP(G622&amp;$W$2,BS_CONTROLE[CHAVE],BS_CONTROLE[Quantidade_11],"-")</f>
        <v>-</v>
      </c>
    </row>
    <row r="623" spans="1:23" hidden="1">
      <c r="A623" s="146" t="str">
        <f>IF(SP_NORTE!X645="","*",SP_NORTE!X645)</f>
        <v>*</v>
      </c>
      <c r="B623" s="146" t="str">
        <f>IF(SP_NORTE!W645="","*",SP_NORTE!W645)</f>
        <v>*</v>
      </c>
      <c r="C623" s="146" t="str">
        <f>IF(SP_NORTE!Y645="","*",SP_NORTE!Y645)</f>
        <v>*</v>
      </c>
      <c r="D623" s="138" t="str">
        <f>IF(SP_NORTE!R645="","*",SP_NORTE!R645)</f>
        <v>-</v>
      </c>
      <c r="E623" s="138" t="str">
        <f>IF(SP_NORTE!S645="","*",SP_NORTE!S645)</f>
        <v>-</v>
      </c>
      <c r="F623" s="145" t="str">
        <f>IF(SP_NORTE!B645="","*",SP_NORTE!B645)</f>
        <v>*</v>
      </c>
      <c r="G623" s="145" t="str">
        <f>IF(SP_NORTE!D645="","*",SP_NORTE!D645)</f>
        <v>*</v>
      </c>
      <c r="H623" s="145" t="str">
        <f>IF(SP_NORTE!E645="","*",SP_NORTE!E645)</f>
        <v>*</v>
      </c>
      <c r="I623" s="145" t="str">
        <f>IF(SP_NORTE!G645="","*",SP_NORTE!G645)</f>
        <v>*</v>
      </c>
      <c r="J623" s="145" t="str">
        <f>IF(SP_NORTE!H645="","*",SP_NORTE!H645)</f>
        <v>*</v>
      </c>
      <c r="K623" s="138" t="str">
        <f>IF(SP_NORTE!L645="","*",SP_NORTE!L645)</f>
        <v>-</v>
      </c>
      <c r="L623" s="138" t="str">
        <f>IF(SP_NORTE!M645="","*",SP_NORTE!M645)</f>
        <v>-</v>
      </c>
      <c r="M623" s="139" t="str">
        <f>IF(SP_NORTE!I645="","*",SP_NORTE!I645)</f>
        <v>*</v>
      </c>
      <c r="N623" s="144" t="str">
        <f>IF(SP_NORTE!J645="","*",SP_NORTE!J645)</f>
        <v>*</v>
      </c>
      <c r="O623" s="144" t="str">
        <f>IF(SP_NORTE!K645="","*",SP_NORTE!K645)</f>
        <v>*</v>
      </c>
      <c r="P623" s="143" t="str">
        <f>IF(SP_NORTE!N645="","*",SP_NORTE!N645)</f>
        <v>*</v>
      </c>
      <c r="Q623" s="143" t="str">
        <f>IF(SP_NORTE!O645="","*",SP_NORTE!O645)</f>
        <v>*</v>
      </c>
      <c r="R623" s="145" t="str">
        <f>IF(SP_NORTE!P645="","*",CONCATENATE(SP_NORTE!P645," ",SP_NORTE!Q645))</f>
        <v>*</v>
      </c>
      <c r="S623" s="145" t="str">
        <f>IF(SP_NORTE!U645="","*",SP_NORTE!U645)</f>
        <v>*</v>
      </c>
      <c r="T623" s="145" t="str">
        <f>IF(SP_NORTE!V645="","*",SP_NORTE!V645)</f>
        <v>*</v>
      </c>
      <c r="U623" s="136" t="str">
        <f ca="1">_xlfn.XLOOKUP(G623&amp;$U$2,BS_CONTROLE[CHAVE],BS_CONTROLE[Quantidade_11],"-")</f>
        <v>-</v>
      </c>
      <c r="V623" s="136" t="str">
        <f ca="1">_xlfn.XLOOKUP(G623&amp;$V$2,BS_CONTROLE[CHAVE],BS_CONTROLE[Quantidade_11],"-")</f>
        <v>-</v>
      </c>
      <c r="W623" s="136" t="str">
        <f ca="1">_xlfn.XLOOKUP(G623&amp;$W$2,BS_CONTROLE[CHAVE],BS_CONTROLE[Quantidade_11],"-")</f>
        <v>-</v>
      </c>
    </row>
    <row r="624" spans="1:23" hidden="1">
      <c r="A624" s="146" t="str">
        <f>IF(SP_NORTE!X646="","*",SP_NORTE!X646)</f>
        <v>*</v>
      </c>
      <c r="B624" s="146" t="str">
        <f>IF(SP_NORTE!W646="","*",SP_NORTE!W646)</f>
        <v>*</v>
      </c>
      <c r="C624" s="146" t="str">
        <f>IF(SP_NORTE!Y646="","*",SP_NORTE!Y646)</f>
        <v>*</v>
      </c>
      <c r="D624" s="138" t="str">
        <f>IF(SP_NORTE!R646="","*",SP_NORTE!R646)</f>
        <v>-</v>
      </c>
      <c r="E624" s="138" t="str">
        <f>IF(SP_NORTE!S646="","*",SP_NORTE!S646)</f>
        <v>-</v>
      </c>
      <c r="F624" s="145" t="str">
        <f>IF(SP_NORTE!B646="","*",SP_NORTE!B646)</f>
        <v>*</v>
      </c>
      <c r="G624" s="145" t="str">
        <f>IF(SP_NORTE!D646="","*",SP_NORTE!D646)</f>
        <v>*</v>
      </c>
      <c r="H624" s="145" t="str">
        <f>IF(SP_NORTE!E646="","*",SP_NORTE!E646)</f>
        <v>*</v>
      </c>
      <c r="I624" s="145" t="str">
        <f>IF(SP_NORTE!G646="","*",SP_NORTE!G646)</f>
        <v>*</v>
      </c>
      <c r="J624" s="145" t="str">
        <f>IF(SP_NORTE!H646="","*",SP_NORTE!H646)</f>
        <v>*</v>
      </c>
      <c r="K624" s="138" t="str">
        <f>IF(SP_NORTE!L646="","*",SP_NORTE!L646)</f>
        <v>-</v>
      </c>
      <c r="L624" s="138" t="str">
        <f>IF(SP_NORTE!M646="","*",SP_NORTE!M646)</f>
        <v>-</v>
      </c>
      <c r="M624" s="139" t="str">
        <f>IF(SP_NORTE!I646="","*",SP_NORTE!I646)</f>
        <v>*</v>
      </c>
      <c r="N624" s="144" t="str">
        <f>IF(SP_NORTE!J646="","*",SP_NORTE!J646)</f>
        <v>*</v>
      </c>
      <c r="O624" s="144" t="str">
        <f>IF(SP_NORTE!K646="","*",SP_NORTE!K646)</f>
        <v>*</v>
      </c>
      <c r="P624" s="143" t="str">
        <f>IF(SP_NORTE!N646="","*",SP_NORTE!N646)</f>
        <v>*</v>
      </c>
      <c r="Q624" s="143" t="str">
        <f>IF(SP_NORTE!O646="","*",SP_NORTE!O646)</f>
        <v>*</v>
      </c>
      <c r="R624" s="145" t="str">
        <f>IF(SP_NORTE!P646="","*",CONCATENATE(SP_NORTE!P646," ",SP_NORTE!Q646))</f>
        <v>*</v>
      </c>
      <c r="S624" s="145" t="str">
        <f>IF(SP_NORTE!U646="","*",SP_NORTE!U646)</f>
        <v>*</v>
      </c>
      <c r="T624" s="145" t="str">
        <f>IF(SP_NORTE!V646="","*",SP_NORTE!V646)</f>
        <v>*</v>
      </c>
      <c r="U624" s="136" t="str">
        <f ca="1">_xlfn.XLOOKUP(G624&amp;$U$2,BS_CONTROLE[CHAVE],BS_CONTROLE[Quantidade_11],"-")</f>
        <v>-</v>
      </c>
      <c r="V624" s="136" t="str">
        <f ca="1">_xlfn.XLOOKUP(G624&amp;$V$2,BS_CONTROLE[CHAVE],BS_CONTROLE[Quantidade_11],"-")</f>
        <v>-</v>
      </c>
      <c r="W624" s="136" t="str">
        <f ca="1">_xlfn.XLOOKUP(G624&amp;$W$2,BS_CONTROLE[CHAVE],BS_CONTROLE[Quantidade_11],"-")</f>
        <v>-</v>
      </c>
    </row>
    <row r="625" spans="1:23" hidden="1">
      <c r="A625" s="146" t="str">
        <f>IF(SP_NORTE!X647="","*",SP_NORTE!X647)</f>
        <v>*</v>
      </c>
      <c r="B625" s="146" t="str">
        <f>IF(SP_NORTE!W647="","*",SP_NORTE!W647)</f>
        <v>*</v>
      </c>
      <c r="C625" s="146" t="str">
        <f>IF(SP_NORTE!Y647="","*",SP_NORTE!Y647)</f>
        <v>*</v>
      </c>
      <c r="D625" s="138" t="str">
        <f>IF(SP_NORTE!R647="","*",SP_NORTE!R647)</f>
        <v>-</v>
      </c>
      <c r="E625" s="138" t="str">
        <f>IF(SP_NORTE!S647="","*",SP_NORTE!S647)</f>
        <v>-</v>
      </c>
      <c r="F625" s="145" t="str">
        <f>IF(SP_NORTE!B647="","*",SP_NORTE!B647)</f>
        <v>*</v>
      </c>
      <c r="G625" s="145" t="str">
        <f>IF(SP_NORTE!D647="","*",SP_NORTE!D647)</f>
        <v>*</v>
      </c>
      <c r="H625" s="145" t="str">
        <f>IF(SP_NORTE!E647="","*",SP_NORTE!E647)</f>
        <v>*</v>
      </c>
      <c r="I625" s="145" t="str">
        <f>IF(SP_NORTE!G647="","*",SP_NORTE!G647)</f>
        <v>*</v>
      </c>
      <c r="J625" s="145" t="str">
        <f>IF(SP_NORTE!H647="","*",SP_NORTE!H647)</f>
        <v>*</v>
      </c>
      <c r="K625" s="138" t="str">
        <f>IF(SP_NORTE!L647="","*",SP_NORTE!L647)</f>
        <v>-</v>
      </c>
      <c r="L625" s="138" t="str">
        <f>IF(SP_NORTE!M647="","*",SP_NORTE!M647)</f>
        <v>-</v>
      </c>
      <c r="M625" s="139" t="str">
        <f>IF(SP_NORTE!I647="","*",SP_NORTE!I647)</f>
        <v>*</v>
      </c>
      <c r="N625" s="144" t="str">
        <f>IF(SP_NORTE!J647="","*",SP_NORTE!J647)</f>
        <v>*</v>
      </c>
      <c r="O625" s="144" t="str">
        <f>IF(SP_NORTE!K647="","*",SP_NORTE!K647)</f>
        <v>*</v>
      </c>
      <c r="P625" s="143" t="str">
        <f>IF(SP_NORTE!N647="","*",SP_NORTE!N647)</f>
        <v>*</v>
      </c>
      <c r="Q625" s="143" t="str">
        <f>IF(SP_NORTE!O647="","*",SP_NORTE!O647)</f>
        <v>*</v>
      </c>
      <c r="R625" s="145" t="str">
        <f>IF(SP_NORTE!P647="","*",CONCATENATE(SP_NORTE!P647," ",SP_NORTE!Q647))</f>
        <v>*</v>
      </c>
      <c r="S625" s="145" t="str">
        <f>IF(SP_NORTE!U647="","*",SP_NORTE!U647)</f>
        <v>*</v>
      </c>
      <c r="T625" s="145" t="str">
        <f>IF(SP_NORTE!V647="","*",SP_NORTE!V647)</f>
        <v>*</v>
      </c>
      <c r="U625" s="136" t="str">
        <f ca="1">_xlfn.XLOOKUP(G625&amp;$U$2,BS_CONTROLE[CHAVE],BS_CONTROLE[Quantidade_11],"-")</f>
        <v>-</v>
      </c>
      <c r="V625" s="136" t="str">
        <f ca="1">_xlfn.XLOOKUP(G625&amp;$V$2,BS_CONTROLE[CHAVE],BS_CONTROLE[Quantidade_11],"-")</f>
        <v>-</v>
      </c>
      <c r="W625" s="136" t="str">
        <f ca="1">_xlfn.XLOOKUP(G625&amp;$W$2,BS_CONTROLE[CHAVE],BS_CONTROLE[Quantidade_11],"-")</f>
        <v>-</v>
      </c>
    </row>
    <row r="626" spans="1:23" hidden="1">
      <c r="A626" s="146" t="str">
        <f>IF(SP_NORTE!X648="","*",SP_NORTE!X648)</f>
        <v>*</v>
      </c>
      <c r="B626" s="146" t="str">
        <f>IF(SP_NORTE!W648="","*",SP_NORTE!W648)</f>
        <v>*</v>
      </c>
      <c r="C626" s="146" t="str">
        <f>IF(SP_NORTE!Y648="","*",SP_NORTE!Y648)</f>
        <v>*</v>
      </c>
      <c r="D626" s="138" t="str">
        <f>IF(SP_NORTE!R648="","*",SP_NORTE!R648)</f>
        <v>-</v>
      </c>
      <c r="E626" s="138" t="str">
        <f>IF(SP_NORTE!S648="","*",SP_NORTE!S648)</f>
        <v>-</v>
      </c>
      <c r="F626" s="145" t="str">
        <f>IF(SP_NORTE!B648="","*",SP_NORTE!B648)</f>
        <v>*</v>
      </c>
      <c r="G626" s="145" t="str">
        <f>IF(SP_NORTE!D648="","*",SP_NORTE!D648)</f>
        <v>*</v>
      </c>
      <c r="H626" s="145" t="str">
        <f>IF(SP_NORTE!E648="","*",SP_NORTE!E648)</f>
        <v>*</v>
      </c>
      <c r="I626" s="145" t="str">
        <f>IF(SP_NORTE!G648="","*",SP_NORTE!G648)</f>
        <v>*</v>
      </c>
      <c r="J626" s="145" t="str">
        <f>IF(SP_NORTE!H648="","*",SP_NORTE!H648)</f>
        <v>*</v>
      </c>
      <c r="K626" s="138" t="str">
        <f>IF(SP_NORTE!L648="","*",SP_NORTE!L648)</f>
        <v>-</v>
      </c>
      <c r="L626" s="138" t="str">
        <f>IF(SP_NORTE!M648="","*",SP_NORTE!M648)</f>
        <v>-</v>
      </c>
      <c r="M626" s="139" t="str">
        <f>IF(SP_NORTE!I648="","*",SP_NORTE!I648)</f>
        <v>*</v>
      </c>
      <c r="N626" s="144" t="str">
        <f>IF(SP_NORTE!J648="","*",SP_NORTE!J648)</f>
        <v>*</v>
      </c>
      <c r="O626" s="144" t="str">
        <f>IF(SP_NORTE!K648="","*",SP_NORTE!K648)</f>
        <v>*</v>
      </c>
      <c r="P626" s="143" t="str">
        <f>IF(SP_NORTE!N648="","*",SP_NORTE!N648)</f>
        <v>*</v>
      </c>
      <c r="Q626" s="143" t="str">
        <f>IF(SP_NORTE!O648="","*",SP_NORTE!O648)</f>
        <v>*</v>
      </c>
      <c r="R626" s="145" t="str">
        <f>IF(SP_NORTE!P648="","*",CONCATENATE(SP_NORTE!P648," ",SP_NORTE!Q648))</f>
        <v>*</v>
      </c>
      <c r="S626" s="145" t="str">
        <f>IF(SP_NORTE!U648="","*",SP_NORTE!U648)</f>
        <v>*</v>
      </c>
      <c r="T626" s="145" t="str">
        <f>IF(SP_NORTE!V648="","*",SP_NORTE!V648)</f>
        <v>*</v>
      </c>
      <c r="U626" s="136" t="str">
        <f ca="1">_xlfn.XLOOKUP(G626&amp;$U$2,BS_CONTROLE[CHAVE],BS_CONTROLE[Quantidade_11],"-")</f>
        <v>-</v>
      </c>
      <c r="V626" s="136" t="str">
        <f ca="1">_xlfn.XLOOKUP(G626&amp;$V$2,BS_CONTROLE[CHAVE],BS_CONTROLE[Quantidade_11],"-")</f>
        <v>-</v>
      </c>
      <c r="W626" s="136" t="str">
        <f ca="1">_xlfn.XLOOKUP(G626&amp;$W$2,BS_CONTROLE[CHAVE],BS_CONTROLE[Quantidade_11],"-")</f>
        <v>-</v>
      </c>
    </row>
    <row r="627" spans="1:23" hidden="1">
      <c r="A627" s="146" t="str">
        <f>IF(SP_NORTE!X649="","*",SP_NORTE!X649)</f>
        <v>*</v>
      </c>
      <c r="B627" s="146" t="str">
        <f>IF(SP_NORTE!W649="","*",SP_NORTE!W649)</f>
        <v>*</v>
      </c>
      <c r="C627" s="146" t="str">
        <f>IF(SP_NORTE!Y649="","*",SP_NORTE!Y649)</f>
        <v>*</v>
      </c>
      <c r="D627" s="138" t="str">
        <f>IF(SP_NORTE!R649="","*",SP_NORTE!R649)</f>
        <v>-</v>
      </c>
      <c r="E627" s="138" t="str">
        <f>IF(SP_NORTE!S649="","*",SP_NORTE!S649)</f>
        <v>-</v>
      </c>
      <c r="F627" s="145" t="str">
        <f>IF(SP_NORTE!B649="","*",SP_NORTE!B649)</f>
        <v>*</v>
      </c>
      <c r="G627" s="145" t="str">
        <f>IF(SP_NORTE!D649="","*",SP_NORTE!D649)</f>
        <v>*</v>
      </c>
      <c r="H627" s="145" t="str">
        <f>IF(SP_NORTE!E649="","*",SP_NORTE!E649)</f>
        <v>*</v>
      </c>
      <c r="I627" s="145" t="str">
        <f>IF(SP_NORTE!G649="","*",SP_NORTE!G649)</f>
        <v>*</v>
      </c>
      <c r="J627" s="145" t="str">
        <f>IF(SP_NORTE!H649="","*",SP_NORTE!H649)</f>
        <v>*</v>
      </c>
      <c r="K627" s="138" t="str">
        <f>IF(SP_NORTE!L649="","*",SP_NORTE!L649)</f>
        <v>-</v>
      </c>
      <c r="L627" s="138" t="str">
        <f>IF(SP_NORTE!M649="","*",SP_NORTE!M649)</f>
        <v>-</v>
      </c>
      <c r="M627" s="139" t="str">
        <f>IF(SP_NORTE!I649="","*",SP_NORTE!I649)</f>
        <v>*</v>
      </c>
      <c r="N627" s="144" t="str">
        <f>IF(SP_NORTE!J649="","*",SP_NORTE!J649)</f>
        <v>*</v>
      </c>
      <c r="O627" s="144" t="str">
        <f>IF(SP_NORTE!K649="","*",SP_NORTE!K649)</f>
        <v>*</v>
      </c>
      <c r="P627" s="143" t="str">
        <f>IF(SP_NORTE!N649="","*",SP_NORTE!N649)</f>
        <v>*</v>
      </c>
      <c r="Q627" s="143" t="str">
        <f>IF(SP_NORTE!O649="","*",SP_NORTE!O649)</f>
        <v>*</v>
      </c>
      <c r="R627" s="145" t="str">
        <f>IF(SP_NORTE!P649="","*",CONCATENATE(SP_NORTE!P649," ",SP_NORTE!Q649))</f>
        <v>*</v>
      </c>
      <c r="S627" s="145" t="str">
        <f>IF(SP_NORTE!U649="","*",SP_NORTE!U649)</f>
        <v>*</v>
      </c>
      <c r="T627" s="145" t="str">
        <f>IF(SP_NORTE!V649="","*",SP_NORTE!V649)</f>
        <v>*</v>
      </c>
      <c r="U627" s="136" t="str">
        <f ca="1">_xlfn.XLOOKUP(G627&amp;$U$2,BS_CONTROLE[CHAVE],BS_CONTROLE[Quantidade_11],"-")</f>
        <v>-</v>
      </c>
      <c r="V627" s="136" t="str">
        <f ca="1">_xlfn.XLOOKUP(G627&amp;$V$2,BS_CONTROLE[CHAVE],BS_CONTROLE[Quantidade_11],"-")</f>
        <v>-</v>
      </c>
      <c r="W627" s="136" t="str">
        <f ca="1">_xlfn.XLOOKUP(G627&amp;$W$2,BS_CONTROLE[CHAVE],BS_CONTROLE[Quantidade_11],"-")</f>
        <v>-</v>
      </c>
    </row>
    <row r="628" spans="1:23" hidden="1">
      <c r="A628" s="146" t="str">
        <f>IF(SP_NORTE!X650="","*",SP_NORTE!X650)</f>
        <v>*</v>
      </c>
      <c r="B628" s="146" t="str">
        <f>IF(SP_NORTE!W650="","*",SP_NORTE!W650)</f>
        <v>*</v>
      </c>
      <c r="C628" s="146" t="str">
        <f>IF(SP_NORTE!Y650="","*",SP_NORTE!Y650)</f>
        <v>*</v>
      </c>
      <c r="D628" s="138" t="str">
        <f>IF(SP_NORTE!R650="","*",SP_NORTE!R650)</f>
        <v>-</v>
      </c>
      <c r="E628" s="138" t="str">
        <f>IF(SP_NORTE!S650="","*",SP_NORTE!S650)</f>
        <v>-</v>
      </c>
      <c r="F628" s="145" t="str">
        <f>IF(SP_NORTE!B650="","*",SP_NORTE!B650)</f>
        <v>*</v>
      </c>
      <c r="G628" s="145" t="str">
        <f>IF(SP_NORTE!D650="","*",SP_NORTE!D650)</f>
        <v>*</v>
      </c>
      <c r="H628" s="145" t="str">
        <f>IF(SP_NORTE!E650="","*",SP_NORTE!E650)</f>
        <v>*</v>
      </c>
      <c r="I628" s="145" t="str">
        <f>IF(SP_NORTE!G650="","*",SP_NORTE!G650)</f>
        <v>*</v>
      </c>
      <c r="J628" s="145" t="str">
        <f>IF(SP_NORTE!H650="","*",SP_NORTE!H650)</f>
        <v>*</v>
      </c>
      <c r="K628" s="138" t="str">
        <f>IF(SP_NORTE!L650="","*",SP_NORTE!L650)</f>
        <v>-</v>
      </c>
      <c r="L628" s="138" t="str">
        <f>IF(SP_NORTE!M650="","*",SP_NORTE!M650)</f>
        <v>-</v>
      </c>
      <c r="M628" s="139" t="str">
        <f>IF(SP_NORTE!I650="","*",SP_NORTE!I650)</f>
        <v>*</v>
      </c>
      <c r="N628" s="144" t="str">
        <f>IF(SP_NORTE!J650="","*",SP_NORTE!J650)</f>
        <v>*</v>
      </c>
      <c r="O628" s="144" t="str">
        <f>IF(SP_NORTE!K650="","*",SP_NORTE!K650)</f>
        <v>*</v>
      </c>
      <c r="P628" s="143" t="str">
        <f>IF(SP_NORTE!N650="","*",SP_NORTE!N650)</f>
        <v>*</v>
      </c>
      <c r="Q628" s="143" t="str">
        <f>IF(SP_NORTE!O650="","*",SP_NORTE!O650)</f>
        <v>*</v>
      </c>
      <c r="R628" s="145" t="str">
        <f>IF(SP_NORTE!P650="","*",CONCATENATE(SP_NORTE!P650," ",SP_NORTE!Q650))</f>
        <v>*</v>
      </c>
      <c r="S628" s="145" t="str">
        <f>IF(SP_NORTE!U650="","*",SP_NORTE!U650)</f>
        <v>*</v>
      </c>
      <c r="T628" s="145" t="str">
        <f>IF(SP_NORTE!V650="","*",SP_NORTE!V650)</f>
        <v>*</v>
      </c>
      <c r="U628" s="136" t="str">
        <f ca="1">_xlfn.XLOOKUP(G628&amp;$U$2,BS_CONTROLE[CHAVE],BS_CONTROLE[Quantidade_11],"-")</f>
        <v>-</v>
      </c>
      <c r="V628" s="136" t="str">
        <f ca="1">_xlfn.XLOOKUP(G628&amp;$V$2,BS_CONTROLE[CHAVE],BS_CONTROLE[Quantidade_11],"-")</f>
        <v>-</v>
      </c>
      <c r="W628" s="136" t="str">
        <f ca="1">_xlfn.XLOOKUP(G628&amp;$W$2,BS_CONTROLE[CHAVE],BS_CONTROLE[Quantidade_11],"-")</f>
        <v>-</v>
      </c>
    </row>
    <row r="629" spans="1:23" hidden="1">
      <c r="A629" s="146" t="str">
        <f>IF(SP_NORTE!X651="","*",SP_NORTE!X651)</f>
        <v>*</v>
      </c>
      <c r="B629" s="146" t="str">
        <f>IF(SP_NORTE!W651="","*",SP_NORTE!W651)</f>
        <v>*</v>
      </c>
      <c r="C629" s="146" t="str">
        <f>IF(SP_NORTE!Y651="","*",SP_NORTE!Y651)</f>
        <v>*</v>
      </c>
      <c r="D629" s="138" t="str">
        <f>IF(SP_NORTE!R651="","*",SP_NORTE!R651)</f>
        <v>-</v>
      </c>
      <c r="E629" s="138" t="str">
        <f>IF(SP_NORTE!S651="","*",SP_NORTE!S651)</f>
        <v>-</v>
      </c>
      <c r="F629" s="145" t="str">
        <f>IF(SP_NORTE!B651="","*",SP_NORTE!B651)</f>
        <v>*</v>
      </c>
      <c r="G629" s="145" t="str">
        <f>IF(SP_NORTE!D651="","*",SP_NORTE!D651)</f>
        <v>*</v>
      </c>
      <c r="H629" s="145" t="str">
        <f>IF(SP_NORTE!E651="","*",SP_NORTE!E651)</f>
        <v>*</v>
      </c>
      <c r="I629" s="145" t="str">
        <f>IF(SP_NORTE!G651="","*",SP_NORTE!G651)</f>
        <v>*</v>
      </c>
      <c r="J629" s="145" t="str">
        <f>IF(SP_NORTE!H651="","*",SP_NORTE!H651)</f>
        <v>*</v>
      </c>
      <c r="K629" s="138" t="str">
        <f>IF(SP_NORTE!L651="","*",SP_NORTE!L651)</f>
        <v>-</v>
      </c>
      <c r="L629" s="138" t="str">
        <f>IF(SP_NORTE!M651="","*",SP_NORTE!M651)</f>
        <v>-</v>
      </c>
      <c r="M629" s="139" t="str">
        <f>IF(SP_NORTE!I651="","*",SP_NORTE!I651)</f>
        <v>*</v>
      </c>
      <c r="N629" s="144" t="str">
        <f>IF(SP_NORTE!J651="","*",SP_NORTE!J651)</f>
        <v>*</v>
      </c>
      <c r="O629" s="144" t="str">
        <f>IF(SP_NORTE!K651="","*",SP_NORTE!K651)</f>
        <v>*</v>
      </c>
      <c r="P629" s="143" t="str">
        <f>IF(SP_NORTE!N651="","*",SP_NORTE!N651)</f>
        <v>*</v>
      </c>
      <c r="Q629" s="143" t="str">
        <f>IF(SP_NORTE!O651="","*",SP_NORTE!O651)</f>
        <v>*</v>
      </c>
      <c r="R629" s="145" t="str">
        <f>IF(SP_NORTE!P651="","*",CONCATENATE(SP_NORTE!P651," ",SP_NORTE!Q651))</f>
        <v>*</v>
      </c>
      <c r="S629" s="145" t="str">
        <f>IF(SP_NORTE!U651="","*",SP_NORTE!U651)</f>
        <v>*</v>
      </c>
      <c r="T629" s="145" t="str">
        <f>IF(SP_NORTE!V651="","*",SP_NORTE!V651)</f>
        <v>*</v>
      </c>
      <c r="U629" s="136" t="str">
        <f ca="1">_xlfn.XLOOKUP(G629&amp;$U$2,BS_CONTROLE[CHAVE],BS_CONTROLE[Quantidade_11],"-")</f>
        <v>-</v>
      </c>
      <c r="V629" s="136" t="str">
        <f ca="1">_xlfn.XLOOKUP(G629&amp;$V$2,BS_CONTROLE[CHAVE],BS_CONTROLE[Quantidade_11],"-")</f>
        <v>-</v>
      </c>
      <c r="W629" s="136" t="str">
        <f ca="1">_xlfn.XLOOKUP(G629&amp;$W$2,BS_CONTROLE[CHAVE],BS_CONTROLE[Quantidade_11],"-")</f>
        <v>-</v>
      </c>
    </row>
    <row r="630" spans="1:23" hidden="1">
      <c r="A630" s="146" t="str">
        <f>IF(SP_NORTE!X652="","*",SP_NORTE!X652)</f>
        <v>*</v>
      </c>
      <c r="B630" s="146" t="str">
        <f>IF(SP_NORTE!W652="","*",SP_NORTE!W652)</f>
        <v>*</v>
      </c>
      <c r="C630" s="146" t="str">
        <f>IF(SP_NORTE!Y652="","*",SP_NORTE!Y652)</f>
        <v>*</v>
      </c>
      <c r="D630" s="138" t="str">
        <f>IF(SP_NORTE!R652="","*",SP_NORTE!R652)</f>
        <v>-</v>
      </c>
      <c r="E630" s="138" t="str">
        <f>IF(SP_NORTE!S652="","*",SP_NORTE!S652)</f>
        <v>-</v>
      </c>
      <c r="F630" s="145" t="str">
        <f>IF(SP_NORTE!B652="","*",SP_NORTE!B652)</f>
        <v>*</v>
      </c>
      <c r="G630" s="145" t="str">
        <f>IF(SP_NORTE!D652="","*",SP_NORTE!D652)</f>
        <v>*</v>
      </c>
      <c r="H630" s="145" t="str">
        <f>IF(SP_NORTE!E652="","*",SP_NORTE!E652)</f>
        <v>*</v>
      </c>
      <c r="I630" s="145" t="str">
        <f>IF(SP_NORTE!G652="","*",SP_NORTE!G652)</f>
        <v>*</v>
      </c>
      <c r="J630" s="145" t="str">
        <f>IF(SP_NORTE!H652="","*",SP_NORTE!H652)</f>
        <v>*</v>
      </c>
      <c r="K630" s="138" t="str">
        <f>IF(SP_NORTE!L652="","*",SP_NORTE!L652)</f>
        <v>-</v>
      </c>
      <c r="L630" s="138" t="str">
        <f>IF(SP_NORTE!M652="","*",SP_NORTE!M652)</f>
        <v>-</v>
      </c>
      <c r="M630" s="139" t="str">
        <f>IF(SP_NORTE!I652="","*",SP_NORTE!I652)</f>
        <v>*</v>
      </c>
      <c r="N630" s="144" t="str">
        <f>IF(SP_NORTE!J652="","*",SP_NORTE!J652)</f>
        <v>*</v>
      </c>
      <c r="O630" s="144" t="str">
        <f>IF(SP_NORTE!K652="","*",SP_NORTE!K652)</f>
        <v>*</v>
      </c>
      <c r="P630" s="143" t="str">
        <f>IF(SP_NORTE!N652="","*",SP_NORTE!N652)</f>
        <v>*</v>
      </c>
      <c r="Q630" s="143" t="str">
        <f>IF(SP_NORTE!O652="","*",SP_NORTE!O652)</f>
        <v>*</v>
      </c>
      <c r="R630" s="145" t="str">
        <f>IF(SP_NORTE!P652="","*",CONCATENATE(SP_NORTE!P652," ",SP_NORTE!Q652))</f>
        <v>*</v>
      </c>
      <c r="S630" s="145" t="str">
        <f>IF(SP_NORTE!U652="","*",SP_NORTE!U652)</f>
        <v>*</v>
      </c>
      <c r="T630" s="145" t="str">
        <f>IF(SP_NORTE!V652="","*",SP_NORTE!V652)</f>
        <v>*</v>
      </c>
      <c r="U630" s="136" t="str">
        <f ca="1">_xlfn.XLOOKUP(G630&amp;$U$2,BS_CONTROLE[CHAVE],BS_CONTROLE[Quantidade_11],"-")</f>
        <v>-</v>
      </c>
      <c r="V630" s="136" t="str">
        <f ca="1">_xlfn.XLOOKUP(G630&amp;$V$2,BS_CONTROLE[CHAVE],BS_CONTROLE[Quantidade_11],"-")</f>
        <v>-</v>
      </c>
      <c r="W630" s="136" t="str">
        <f ca="1">_xlfn.XLOOKUP(G630&amp;$W$2,BS_CONTROLE[CHAVE],BS_CONTROLE[Quantidade_11],"-")</f>
        <v>-</v>
      </c>
    </row>
    <row r="631" spans="1:23" hidden="1">
      <c r="A631" s="146" t="str">
        <f>IF(SP_NORTE!X653="","*",SP_NORTE!X653)</f>
        <v>*</v>
      </c>
      <c r="B631" s="146" t="str">
        <f>IF(SP_NORTE!W653="","*",SP_NORTE!W653)</f>
        <v>*</v>
      </c>
      <c r="C631" s="146" t="str">
        <f>IF(SP_NORTE!Y653="","*",SP_NORTE!Y653)</f>
        <v>*</v>
      </c>
      <c r="D631" s="138" t="str">
        <f>IF(SP_NORTE!R653="","*",SP_NORTE!R653)</f>
        <v>-</v>
      </c>
      <c r="E631" s="138" t="str">
        <f>IF(SP_NORTE!S653="","*",SP_NORTE!S653)</f>
        <v>-</v>
      </c>
      <c r="F631" s="145" t="str">
        <f>IF(SP_NORTE!B653="","*",SP_NORTE!B653)</f>
        <v>*</v>
      </c>
      <c r="G631" s="145" t="str">
        <f>IF(SP_NORTE!D653="","*",SP_NORTE!D653)</f>
        <v>*</v>
      </c>
      <c r="H631" s="145" t="str">
        <f>IF(SP_NORTE!E653="","*",SP_NORTE!E653)</f>
        <v>*</v>
      </c>
      <c r="I631" s="145" t="str">
        <f>IF(SP_NORTE!G653="","*",SP_NORTE!G653)</f>
        <v>*</v>
      </c>
      <c r="J631" s="145" t="str">
        <f>IF(SP_NORTE!H653="","*",SP_NORTE!H653)</f>
        <v>*</v>
      </c>
      <c r="K631" s="138" t="str">
        <f>IF(SP_NORTE!L653="","*",SP_NORTE!L653)</f>
        <v>-</v>
      </c>
      <c r="L631" s="138" t="str">
        <f>IF(SP_NORTE!M653="","*",SP_NORTE!M653)</f>
        <v>-</v>
      </c>
      <c r="M631" s="139" t="str">
        <f>IF(SP_NORTE!I653="","*",SP_NORTE!I653)</f>
        <v>*</v>
      </c>
      <c r="N631" s="144" t="str">
        <f>IF(SP_NORTE!J653="","*",SP_NORTE!J653)</f>
        <v>*</v>
      </c>
      <c r="O631" s="144" t="str">
        <f>IF(SP_NORTE!K653="","*",SP_NORTE!K653)</f>
        <v>*</v>
      </c>
      <c r="P631" s="143" t="str">
        <f>IF(SP_NORTE!N653="","*",SP_NORTE!N653)</f>
        <v>*</v>
      </c>
      <c r="Q631" s="143" t="str">
        <f>IF(SP_NORTE!O653="","*",SP_NORTE!O653)</f>
        <v>*</v>
      </c>
      <c r="R631" s="145" t="str">
        <f>IF(SP_NORTE!P653="","*",CONCATENATE(SP_NORTE!P653," ",SP_NORTE!Q653))</f>
        <v>*</v>
      </c>
      <c r="S631" s="145" t="str">
        <f>IF(SP_NORTE!U653="","*",SP_NORTE!U653)</f>
        <v>*</v>
      </c>
      <c r="T631" s="145" t="str">
        <f>IF(SP_NORTE!V653="","*",SP_NORTE!V653)</f>
        <v>*</v>
      </c>
      <c r="U631" s="136" t="str">
        <f ca="1">_xlfn.XLOOKUP(G631&amp;$U$2,BS_CONTROLE[CHAVE],BS_CONTROLE[Quantidade_11],"-")</f>
        <v>-</v>
      </c>
      <c r="V631" s="136" t="str">
        <f ca="1">_xlfn.XLOOKUP(G631&amp;$V$2,BS_CONTROLE[CHAVE],BS_CONTROLE[Quantidade_11],"-")</f>
        <v>-</v>
      </c>
      <c r="W631" s="136" t="str">
        <f ca="1">_xlfn.XLOOKUP(G631&amp;$W$2,BS_CONTROLE[CHAVE],BS_CONTROLE[Quantidade_11],"-")</f>
        <v>-</v>
      </c>
    </row>
    <row r="632" spans="1:23" hidden="1">
      <c r="A632" s="146" t="str">
        <f>IF(SP_NORTE!X654="","*",SP_NORTE!X654)</f>
        <v>*</v>
      </c>
      <c r="B632" s="146" t="str">
        <f>IF(SP_NORTE!W654="","*",SP_NORTE!W654)</f>
        <v>*</v>
      </c>
      <c r="C632" s="146" t="str">
        <f>IF(SP_NORTE!Y654="","*",SP_NORTE!Y654)</f>
        <v>*</v>
      </c>
      <c r="D632" s="138" t="str">
        <f>IF(SP_NORTE!R654="","*",SP_NORTE!R654)</f>
        <v>-</v>
      </c>
      <c r="E632" s="138" t="str">
        <f>IF(SP_NORTE!S654="","*",SP_NORTE!S654)</f>
        <v>-</v>
      </c>
      <c r="F632" s="145" t="str">
        <f>IF(SP_NORTE!B654="","*",SP_NORTE!B654)</f>
        <v>*</v>
      </c>
      <c r="G632" s="145" t="str">
        <f>IF(SP_NORTE!D654="","*",SP_NORTE!D654)</f>
        <v>*</v>
      </c>
      <c r="H632" s="145" t="str">
        <f>IF(SP_NORTE!E654="","*",SP_NORTE!E654)</f>
        <v>*</v>
      </c>
      <c r="I632" s="145" t="str">
        <f>IF(SP_NORTE!G654="","*",SP_NORTE!G654)</f>
        <v>*</v>
      </c>
      <c r="J632" s="145" t="str">
        <f>IF(SP_NORTE!H654="","*",SP_NORTE!H654)</f>
        <v>*</v>
      </c>
      <c r="K632" s="138" t="str">
        <f>IF(SP_NORTE!L654="","*",SP_NORTE!L654)</f>
        <v>-</v>
      </c>
      <c r="L632" s="138" t="str">
        <f>IF(SP_NORTE!M654="","*",SP_NORTE!M654)</f>
        <v>-</v>
      </c>
      <c r="M632" s="139" t="str">
        <f>IF(SP_NORTE!I654="","*",SP_NORTE!I654)</f>
        <v>*</v>
      </c>
      <c r="N632" s="144" t="str">
        <f>IF(SP_NORTE!J654="","*",SP_NORTE!J654)</f>
        <v>*</v>
      </c>
      <c r="O632" s="144" t="str">
        <f>IF(SP_NORTE!K654="","*",SP_NORTE!K654)</f>
        <v>*</v>
      </c>
      <c r="P632" s="143" t="str">
        <f>IF(SP_NORTE!N654="","*",SP_NORTE!N654)</f>
        <v>*</v>
      </c>
      <c r="Q632" s="143" t="str">
        <f>IF(SP_NORTE!O654="","*",SP_NORTE!O654)</f>
        <v>*</v>
      </c>
      <c r="R632" s="145" t="str">
        <f>IF(SP_NORTE!P654="","*",CONCATENATE(SP_NORTE!P654," ",SP_NORTE!Q654))</f>
        <v>*</v>
      </c>
      <c r="S632" s="145" t="str">
        <f>IF(SP_NORTE!U654="","*",SP_NORTE!U654)</f>
        <v>*</v>
      </c>
      <c r="T632" s="145" t="str">
        <f>IF(SP_NORTE!V654="","*",SP_NORTE!V654)</f>
        <v>*</v>
      </c>
      <c r="U632" s="136" t="str">
        <f ca="1">_xlfn.XLOOKUP(G632&amp;$U$2,BS_CONTROLE[CHAVE],BS_CONTROLE[Quantidade_11],"-")</f>
        <v>-</v>
      </c>
      <c r="V632" s="136" t="str">
        <f ca="1">_xlfn.XLOOKUP(G632&amp;$V$2,BS_CONTROLE[CHAVE],BS_CONTROLE[Quantidade_11],"-")</f>
        <v>-</v>
      </c>
      <c r="W632" s="136" t="str">
        <f ca="1">_xlfn.XLOOKUP(G632&amp;$W$2,BS_CONTROLE[CHAVE],BS_CONTROLE[Quantidade_11],"-")</f>
        <v>-</v>
      </c>
    </row>
    <row r="633" spans="1:23" hidden="1">
      <c r="A633" s="146" t="str">
        <f>IF(SP_NORTE!X655="","*",SP_NORTE!X655)</f>
        <v>*</v>
      </c>
      <c r="B633" s="146" t="str">
        <f>IF(SP_NORTE!W655="","*",SP_NORTE!W655)</f>
        <v>*</v>
      </c>
      <c r="C633" s="146" t="str">
        <f>IF(SP_NORTE!Y655="","*",SP_NORTE!Y655)</f>
        <v>*</v>
      </c>
      <c r="D633" s="138" t="str">
        <f>IF(SP_NORTE!R655="","*",SP_NORTE!R655)</f>
        <v>-</v>
      </c>
      <c r="E633" s="138" t="str">
        <f>IF(SP_NORTE!S655="","*",SP_NORTE!S655)</f>
        <v>-</v>
      </c>
      <c r="F633" s="145" t="str">
        <f>IF(SP_NORTE!B655="","*",SP_NORTE!B655)</f>
        <v>*</v>
      </c>
      <c r="G633" s="145" t="str">
        <f>IF(SP_NORTE!D655="","*",SP_NORTE!D655)</f>
        <v>*</v>
      </c>
      <c r="H633" s="145" t="str">
        <f>IF(SP_NORTE!E655="","*",SP_NORTE!E655)</f>
        <v>*</v>
      </c>
      <c r="I633" s="145" t="str">
        <f>IF(SP_NORTE!G655="","*",SP_NORTE!G655)</f>
        <v>*</v>
      </c>
      <c r="J633" s="145" t="str">
        <f>IF(SP_NORTE!H655="","*",SP_NORTE!H655)</f>
        <v>*</v>
      </c>
      <c r="K633" s="138" t="str">
        <f>IF(SP_NORTE!L655="","*",SP_NORTE!L655)</f>
        <v>-</v>
      </c>
      <c r="L633" s="138" t="str">
        <f>IF(SP_NORTE!M655="","*",SP_NORTE!M655)</f>
        <v>-</v>
      </c>
      <c r="M633" s="139" t="str">
        <f>IF(SP_NORTE!I655="","*",SP_NORTE!I655)</f>
        <v>*</v>
      </c>
      <c r="N633" s="144" t="str">
        <f>IF(SP_NORTE!J655="","*",SP_NORTE!J655)</f>
        <v>*</v>
      </c>
      <c r="O633" s="144" t="str">
        <f>IF(SP_NORTE!K655="","*",SP_NORTE!K655)</f>
        <v>*</v>
      </c>
      <c r="P633" s="143" t="str">
        <f>IF(SP_NORTE!N655="","*",SP_NORTE!N655)</f>
        <v>*</v>
      </c>
      <c r="Q633" s="143" t="str">
        <f>IF(SP_NORTE!O655="","*",SP_NORTE!O655)</f>
        <v>*</v>
      </c>
      <c r="R633" s="145" t="str">
        <f>IF(SP_NORTE!P655="","*",CONCATENATE(SP_NORTE!P655," ",SP_NORTE!Q655))</f>
        <v>*</v>
      </c>
      <c r="S633" s="145" t="str">
        <f>IF(SP_NORTE!U655="","*",SP_NORTE!U655)</f>
        <v>*</v>
      </c>
      <c r="T633" s="145" t="str">
        <f>IF(SP_NORTE!V655="","*",SP_NORTE!V655)</f>
        <v>*</v>
      </c>
      <c r="U633" s="136" t="str">
        <f ca="1">_xlfn.XLOOKUP(G633&amp;$U$2,BS_CONTROLE[CHAVE],BS_CONTROLE[Quantidade_11],"-")</f>
        <v>-</v>
      </c>
      <c r="V633" s="136" t="str">
        <f ca="1">_xlfn.XLOOKUP(G633&amp;$V$2,BS_CONTROLE[CHAVE],BS_CONTROLE[Quantidade_11],"-")</f>
        <v>-</v>
      </c>
      <c r="W633" s="136" t="str">
        <f ca="1">_xlfn.XLOOKUP(G633&amp;$W$2,BS_CONTROLE[CHAVE],BS_CONTROLE[Quantidade_11],"-")</f>
        <v>-</v>
      </c>
    </row>
    <row r="634" spans="1:23" hidden="1">
      <c r="A634" s="146" t="str">
        <f>IF(SP_NORTE!X656="","*",SP_NORTE!X656)</f>
        <v>*</v>
      </c>
      <c r="B634" s="146" t="str">
        <f>IF(SP_NORTE!W656="","*",SP_NORTE!W656)</f>
        <v>*</v>
      </c>
      <c r="C634" s="146" t="str">
        <f>IF(SP_NORTE!Y656="","*",SP_NORTE!Y656)</f>
        <v>*</v>
      </c>
      <c r="D634" s="138" t="str">
        <f>IF(SP_NORTE!R656="","*",SP_NORTE!R656)</f>
        <v>-</v>
      </c>
      <c r="E634" s="138" t="str">
        <f>IF(SP_NORTE!S656="","*",SP_NORTE!S656)</f>
        <v>-</v>
      </c>
      <c r="F634" s="145" t="str">
        <f>IF(SP_NORTE!B656="","*",SP_NORTE!B656)</f>
        <v>*</v>
      </c>
      <c r="G634" s="145" t="str">
        <f>IF(SP_NORTE!D656="","*",SP_NORTE!D656)</f>
        <v>*</v>
      </c>
      <c r="H634" s="145" t="str">
        <f>IF(SP_NORTE!E656="","*",SP_NORTE!E656)</f>
        <v>*</v>
      </c>
      <c r="I634" s="145" t="str">
        <f>IF(SP_NORTE!G656="","*",SP_NORTE!G656)</f>
        <v>*</v>
      </c>
      <c r="J634" s="145" t="str">
        <f>IF(SP_NORTE!H656="","*",SP_NORTE!H656)</f>
        <v>*</v>
      </c>
      <c r="K634" s="138" t="str">
        <f>IF(SP_NORTE!L656="","*",SP_NORTE!L656)</f>
        <v>-</v>
      </c>
      <c r="L634" s="138" t="str">
        <f>IF(SP_NORTE!M656="","*",SP_NORTE!M656)</f>
        <v>-</v>
      </c>
      <c r="M634" s="139" t="str">
        <f>IF(SP_NORTE!I656="","*",SP_NORTE!I656)</f>
        <v>*</v>
      </c>
      <c r="N634" s="144" t="str">
        <f>IF(SP_NORTE!J656="","*",SP_NORTE!J656)</f>
        <v>*</v>
      </c>
      <c r="O634" s="144" t="str">
        <f>IF(SP_NORTE!K656="","*",SP_NORTE!K656)</f>
        <v>*</v>
      </c>
      <c r="P634" s="143" t="str">
        <f>IF(SP_NORTE!N656="","*",SP_NORTE!N656)</f>
        <v>*</v>
      </c>
      <c r="Q634" s="143" t="str">
        <f>IF(SP_NORTE!O656="","*",SP_NORTE!O656)</f>
        <v>*</v>
      </c>
      <c r="R634" s="145" t="str">
        <f>IF(SP_NORTE!P656="","*",CONCATENATE(SP_NORTE!P656," ",SP_NORTE!Q656))</f>
        <v>*</v>
      </c>
      <c r="S634" s="145" t="str">
        <f>IF(SP_NORTE!U656="","*",SP_NORTE!U656)</f>
        <v>*</v>
      </c>
      <c r="T634" s="145" t="str">
        <f>IF(SP_NORTE!V656="","*",SP_NORTE!V656)</f>
        <v>*</v>
      </c>
      <c r="U634" s="136" t="str">
        <f ca="1">_xlfn.XLOOKUP(G634&amp;$U$2,BS_CONTROLE[CHAVE],BS_CONTROLE[Quantidade_11],"-")</f>
        <v>-</v>
      </c>
      <c r="V634" s="136" t="str">
        <f ca="1">_xlfn.XLOOKUP(G634&amp;$V$2,BS_CONTROLE[CHAVE],BS_CONTROLE[Quantidade_11],"-")</f>
        <v>-</v>
      </c>
      <c r="W634" s="136" t="str">
        <f ca="1">_xlfn.XLOOKUP(G634&amp;$W$2,BS_CONTROLE[CHAVE],BS_CONTROLE[Quantidade_11],"-")</f>
        <v>-</v>
      </c>
    </row>
    <row r="635" spans="1:23" hidden="1">
      <c r="A635" s="146" t="str">
        <f>IF(SP_NORTE!X657="","*",SP_NORTE!X657)</f>
        <v>*</v>
      </c>
      <c r="B635" s="146" t="str">
        <f>IF(SP_NORTE!W657="","*",SP_NORTE!W657)</f>
        <v>*</v>
      </c>
      <c r="C635" s="146" t="str">
        <f>IF(SP_NORTE!Y657="","*",SP_NORTE!Y657)</f>
        <v>*</v>
      </c>
      <c r="D635" s="138" t="str">
        <f>IF(SP_NORTE!R657="","*",SP_NORTE!R657)</f>
        <v>-</v>
      </c>
      <c r="E635" s="138" t="str">
        <f>IF(SP_NORTE!S657="","*",SP_NORTE!S657)</f>
        <v>-</v>
      </c>
      <c r="F635" s="145" t="str">
        <f>IF(SP_NORTE!B657="","*",SP_NORTE!B657)</f>
        <v>*</v>
      </c>
      <c r="G635" s="145" t="str">
        <f>IF(SP_NORTE!D657="","*",SP_NORTE!D657)</f>
        <v>*</v>
      </c>
      <c r="H635" s="145" t="str">
        <f>IF(SP_NORTE!E657="","*",SP_NORTE!E657)</f>
        <v>*</v>
      </c>
      <c r="I635" s="145" t="str">
        <f>IF(SP_NORTE!G657="","*",SP_NORTE!G657)</f>
        <v>*</v>
      </c>
      <c r="J635" s="145" t="str">
        <f>IF(SP_NORTE!H657="","*",SP_NORTE!H657)</f>
        <v>*</v>
      </c>
      <c r="K635" s="138" t="str">
        <f>IF(SP_NORTE!L657="","*",SP_NORTE!L657)</f>
        <v>-</v>
      </c>
      <c r="L635" s="138" t="str">
        <f>IF(SP_NORTE!M657="","*",SP_NORTE!M657)</f>
        <v>-</v>
      </c>
      <c r="M635" s="139" t="str">
        <f>IF(SP_NORTE!I657="","*",SP_NORTE!I657)</f>
        <v>*</v>
      </c>
      <c r="N635" s="144" t="str">
        <f>IF(SP_NORTE!J657="","*",SP_NORTE!J657)</f>
        <v>*</v>
      </c>
      <c r="O635" s="144" t="str">
        <f>IF(SP_NORTE!K657="","*",SP_NORTE!K657)</f>
        <v>*</v>
      </c>
      <c r="P635" s="143" t="str">
        <f>IF(SP_NORTE!N657="","*",SP_NORTE!N657)</f>
        <v>*</v>
      </c>
      <c r="Q635" s="143" t="str">
        <f>IF(SP_NORTE!O657="","*",SP_NORTE!O657)</f>
        <v>*</v>
      </c>
      <c r="R635" s="145" t="str">
        <f>IF(SP_NORTE!P657="","*",CONCATENATE(SP_NORTE!P657," ",SP_NORTE!Q657))</f>
        <v>*</v>
      </c>
      <c r="S635" s="145" t="str">
        <f>IF(SP_NORTE!U657="","*",SP_NORTE!U657)</f>
        <v>*</v>
      </c>
      <c r="T635" s="145" t="str">
        <f>IF(SP_NORTE!V657="","*",SP_NORTE!V657)</f>
        <v>*</v>
      </c>
      <c r="U635" s="136" t="str">
        <f ca="1">_xlfn.XLOOKUP(G635&amp;$U$2,BS_CONTROLE[CHAVE],BS_CONTROLE[Quantidade_11],"-")</f>
        <v>-</v>
      </c>
      <c r="V635" s="136" t="str">
        <f ca="1">_xlfn.XLOOKUP(G635&amp;$V$2,BS_CONTROLE[CHAVE],BS_CONTROLE[Quantidade_11],"-")</f>
        <v>-</v>
      </c>
      <c r="W635" s="136" t="str">
        <f ca="1">_xlfn.XLOOKUP(G635&amp;$W$2,BS_CONTROLE[CHAVE],BS_CONTROLE[Quantidade_11],"-")</f>
        <v>-</v>
      </c>
    </row>
    <row r="636" spans="1:23" hidden="1">
      <c r="A636" s="146" t="str">
        <f>IF(SP_NORTE!X658="","*",SP_NORTE!X658)</f>
        <v>*</v>
      </c>
      <c r="B636" s="146" t="str">
        <f>IF(SP_NORTE!W658="","*",SP_NORTE!W658)</f>
        <v>*</v>
      </c>
      <c r="C636" s="146" t="str">
        <f>IF(SP_NORTE!Y658="","*",SP_NORTE!Y658)</f>
        <v>*</v>
      </c>
      <c r="D636" s="138" t="str">
        <f>IF(SP_NORTE!R658="","*",SP_NORTE!R658)</f>
        <v>-</v>
      </c>
      <c r="E636" s="138" t="str">
        <f>IF(SP_NORTE!S658="","*",SP_NORTE!S658)</f>
        <v>-</v>
      </c>
      <c r="F636" s="145" t="str">
        <f>IF(SP_NORTE!B658="","*",SP_NORTE!B658)</f>
        <v>*</v>
      </c>
      <c r="G636" s="145" t="str">
        <f>IF(SP_NORTE!D658="","*",SP_NORTE!D658)</f>
        <v>*</v>
      </c>
      <c r="H636" s="145" t="str">
        <f>IF(SP_NORTE!E658="","*",SP_NORTE!E658)</f>
        <v>*</v>
      </c>
      <c r="I636" s="145" t="str">
        <f>IF(SP_NORTE!G658="","*",SP_NORTE!G658)</f>
        <v>*</v>
      </c>
      <c r="J636" s="145" t="str">
        <f>IF(SP_NORTE!H658="","*",SP_NORTE!H658)</f>
        <v>*</v>
      </c>
      <c r="K636" s="138" t="str">
        <f>IF(SP_NORTE!L658="","*",SP_NORTE!L658)</f>
        <v>-</v>
      </c>
      <c r="L636" s="138" t="str">
        <f>IF(SP_NORTE!M658="","*",SP_NORTE!M658)</f>
        <v>-</v>
      </c>
      <c r="M636" s="139" t="str">
        <f>IF(SP_NORTE!I658="","*",SP_NORTE!I658)</f>
        <v>*</v>
      </c>
      <c r="N636" s="144" t="str">
        <f>IF(SP_NORTE!J658="","*",SP_NORTE!J658)</f>
        <v>*</v>
      </c>
      <c r="O636" s="144" t="str">
        <f>IF(SP_NORTE!K658="","*",SP_NORTE!K658)</f>
        <v>*</v>
      </c>
      <c r="P636" s="143" t="str">
        <f>IF(SP_NORTE!N658="","*",SP_NORTE!N658)</f>
        <v>*</v>
      </c>
      <c r="Q636" s="143" t="str">
        <f>IF(SP_NORTE!O658="","*",SP_NORTE!O658)</f>
        <v>*</v>
      </c>
      <c r="R636" s="145" t="str">
        <f>IF(SP_NORTE!P658="","*",CONCATENATE(SP_NORTE!P658," ",SP_NORTE!Q658))</f>
        <v>*</v>
      </c>
      <c r="S636" s="145" t="str">
        <f>IF(SP_NORTE!U658="","*",SP_NORTE!U658)</f>
        <v>*</v>
      </c>
      <c r="T636" s="145" t="str">
        <f>IF(SP_NORTE!V658="","*",SP_NORTE!V658)</f>
        <v>*</v>
      </c>
      <c r="U636" s="136" t="str">
        <f ca="1">_xlfn.XLOOKUP(G636&amp;$U$2,BS_CONTROLE[CHAVE],BS_CONTROLE[Quantidade_11],"-")</f>
        <v>-</v>
      </c>
      <c r="V636" s="136" t="str">
        <f ca="1">_xlfn.XLOOKUP(G636&amp;$V$2,BS_CONTROLE[CHAVE],BS_CONTROLE[Quantidade_11],"-")</f>
        <v>-</v>
      </c>
      <c r="W636" s="136" t="str">
        <f ca="1">_xlfn.XLOOKUP(G636&amp;$W$2,BS_CONTROLE[CHAVE],BS_CONTROLE[Quantidade_11],"-")</f>
        <v>-</v>
      </c>
    </row>
    <row r="637" spans="1:23" hidden="1">
      <c r="A637" s="146" t="str">
        <f>IF(SP_NORTE!X659="","*",SP_NORTE!X659)</f>
        <v>*</v>
      </c>
      <c r="B637" s="146" t="str">
        <f>IF(SP_NORTE!W659="","*",SP_NORTE!W659)</f>
        <v>*</v>
      </c>
      <c r="C637" s="146" t="str">
        <f>IF(SP_NORTE!Y659="","*",SP_NORTE!Y659)</f>
        <v>*</v>
      </c>
      <c r="D637" s="138" t="str">
        <f>IF(SP_NORTE!R659="","*",SP_NORTE!R659)</f>
        <v>-</v>
      </c>
      <c r="E637" s="138" t="str">
        <f>IF(SP_NORTE!S659="","*",SP_NORTE!S659)</f>
        <v>-</v>
      </c>
      <c r="F637" s="145" t="str">
        <f>IF(SP_NORTE!B659="","*",SP_NORTE!B659)</f>
        <v>*</v>
      </c>
      <c r="G637" s="145" t="str">
        <f>IF(SP_NORTE!D659="","*",SP_NORTE!D659)</f>
        <v>*</v>
      </c>
      <c r="H637" s="145" t="str">
        <f>IF(SP_NORTE!E659="","*",SP_NORTE!E659)</f>
        <v>*</v>
      </c>
      <c r="I637" s="145" t="str">
        <f>IF(SP_NORTE!G659="","*",SP_NORTE!G659)</f>
        <v>*</v>
      </c>
      <c r="J637" s="145" t="str">
        <f>IF(SP_NORTE!H659="","*",SP_NORTE!H659)</f>
        <v>*</v>
      </c>
      <c r="K637" s="138" t="str">
        <f>IF(SP_NORTE!L659="","*",SP_NORTE!L659)</f>
        <v>-</v>
      </c>
      <c r="L637" s="138" t="str">
        <f>IF(SP_NORTE!M659="","*",SP_NORTE!M659)</f>
        <v>-</v>
      </c>
      <c r="M637" s="139" t="str">
        <f>IF(SP_NORTE!I659="","*",SP_NORTE!I659)</f>
        <v>*</v>
      </c>
      <c r="N637" s="144" t="str">
        <f>IF(SP_NORTE!J659="","*",SP_NORTE!J659)</f>
        <v>*</v>
      </c>
      <c r="O637" s="144" t="str">
        <f>IF(SP_NORTE!K659="","*",SP_NORTE!K659)</f>
        <v>*</v>
      </c>
      <c r="P637" s="143" t="str">
        <f>IF(SP_NORTE!N659="","*",SP_NORTE!N659)</f>
        <v>*</v>
      </c>
      <c r="Q637" s="143" t="str">
        <f>IF(SP_NORTE!O659="","*",SP_NORTE!O659)</f>
        <v>*</v>
      </c>
      <c r="R637" s="145" t="str">
        <f>IF(SP_NORTE!P659="","*",CONCATENATE(SP_NORTE!P659," ",SP_NORTE!Q659))</f>
        <v>*</v>
      </c>
      <c r="S637" s="145" t="str">
        <f>IF(SP_NORTE!U659="","*",SP_NORTE!U659)</f>
        <v>*</v>
      </c>
      <c r="T637" s="145" t="str">
        <f>IF(SP_NORTE!V659="","*",SP_NORTE!V659)</f>
        <v>*</v>
      </c>
      <c r="U637" s="136" t="str">
        <f ca="1">_xlfn.XLOOKUP(G637&amp;$U$2,BS_CONTROLE[CHAVE],BS_CONTROLE[Quantidade_11],"-")</f>
        <v>-</v>
      </c>
      <c r="V637" s="136" t="str">
        <f ca="1">_xlfn.XLOOKUP(G637&amp;$V$2,BS_CONTROLE[CHAVE],BS_CONTROLE[Quantidade_11],"-")</f>
        <v>-</v>
      </c>
      <c r="W637" s="136" t="str">
        <f ca="1">_xlfn.XLOOKUP(G637&amp;$W$2,BS_CONTROLE[CHAVE],BS_CONTROLE[Quantidade_11],"-")</f>
        <v>-</v>
      </c>
    </row>
    <row r="638" spans="1:23" hidden="1">
      <c r="A638" s="146" t="str">
        <f>IF(SP_NORTE!X660="","*",SP_NORTE!X660)</f>
        <v>*</v>
      </c>
      <c r="B638" s="146" t="str">
        <f>IF(SP_NORTE!W660="","*",SP_NORTE!W660)</f>
        <v>*</v>
      </c>
      <c r="C638" s="146" t="str">
        <f>IF(SP_NORTE!Y660="","*",SP_NORTE!Y660)</f>
        <v>*</v>
      </c>
      <c r="D638" s="138" t="str">
        <f>IF(SP_NORTE!R660="","*",SP_NORTE!R660)</f>
        <v>-</v>
      </c>
      <c r="E638" s="138" t="str">
        <f>IF(SP_NORTE!S660="","*",SP_NORTE!S660)</f>
        <v>-</v>
      </c>
      <c r="F638" s="145" t="str">
        <f>IF(SP_NORTE!B660="","*",SP_NORTE!B660)</f>
        <v>*</v>
      </c>
      <c r="G638" s="145" t="str">
        <f>IF(SP_NORTE!D660="","*",SP_NORTE!D660)</f>
        <v>*</v>
      </c>
      <c r="H638" s="145" t="str">
        <f>IF(SP_NORTE!E660="","*",SP_NORTE!E660)</f>
        <v>*</v>
      </c>
      <c r="I638" s="145" t="str">
        <f>IF(SP_NORTE!G660="","*",SP_NORTE!G660)</f>
        <v>*</v>
      </c>
      <c r="J638" s="145" t="str">
        <f>IF(SP_NORTE!H660="","*",SP_NORTE!H660)</f>
        <v>*</v>
      </c>
      <c r="K638" s="138" t="str">
        <f>IF(SP_NORTE!L660="","*",SP_NORTE!L660)</f>
        <v>-</v>
      </c>
      <c r="L638" s="138" t="str">
        <f>IF(SP_NORTE!M660="","*",SP_NORTE!M660)</f>
        <v>-</v>
      </c>
      <c r="M638" s="139" t="str">
        <f>IF(SP_NORTE!I660="","*",SP_NORTE!I660)</f>
        <v>*</v>
      </c>
      <c r="N638" s="144" t="str">
        <f>IF(SP_NORTE!J660="","*",SP_NORTE!J660)</f>
        <v>*</v>
      </c>
      <c r="O638" s="144" t="str">
        <f>IF(SP_NORTE!K660="","*",SP_NORTE!K660)</f>
        <v>*</v>
      </c>
      <c r="P638" s="143" t="str">
        <f>IF(SP_NORTE!N660="","*",SP_NORTE!N660)</f>
        <v>*</v>
      </c>
      <c r="Q638" s="143" t="str">
        <f>IF(SP_NORTE!O660="","*",SP_NORTE!O660)</f>
        <v>*</v>
      </c>
      <c r="R638" s="145" t="str">
        <f>IF(SP_NORTE!P660="","*",CONCATENATE(SP_NORTE!P660," ",SP_NORTE!Q660))</f>
        <v>*</v>
      </c>
      <c r="S638" s="145" t="str">
        <f>IF(SP_NORTE!U660="","*",SP_NORTE!U660)</f>
        <v>*</v>
      </c>
      <c r="T638" s="145" t="str">
        <f>IF(SP_NORTE!V660="","*",SP_NORTE!V660)</f>
        <v>*</v>
      </c>
      <c r="U638" s="136" t="str">
        <f ca="1">_xlfn.XLOOKUP(G638&amp;$U$2,BS_CONTROLE[CHAVE],BS_CONTROLE[Quantidade_11],"-")</f>
        <v>-</v>
      </c>
      <c r="V638" s="136" t="str">
        <f ca="1">_xlfn.XLOOKUP(G638&amp;$V$2,BS_CONTROLE[CHAVE],BS_CONTROLE[Quantidade_11],"-")</f>
        <v>-</v>
      </c>
      <c r="W638" s="136" t="str">
        <f ca="1">_xlfn.XLOOKUP(G638&amp;$W$2,BS_CONTROLE[CHAVE],BS_CONTROLE[Quantidade_11],"-")</f>
        <v>-</v>
      </c>
    </row>
    <row r="639" spans="1:23" hidden="1">
      <c r="A639" s="146" t="str">
        <f>IF(SP_NORTE!X661="","*",SP_NORTE!X661)</f>
        <v>*</v>
      </c>
      <c r="B639" s="146" t="str">
        <f>IF(SP_NORTE!W661="","*",SP_NORTE!W661)</f>
        <v>*</v>
      </c>
      <c r="C639" s="146" t="str">
        <f>IF(SP_NORTE!Y661="","*",SP_NORTE!Y661)</f>
        <v>*</v>
      </c>
      <c r="D639" s="138" t="str">
        <f>IF(SP_NORTE!R661="","*",SP_NORTE!R661)</f>
        <v>-</v>
      </c>
      <c r="E639" s="138" t="str">
        <f>IF(SP_NORTE!S661="","*",SP_NORTE!S661)</f>
        <v>-</v>
      </c>
      <c r="F639" s="145" t="str">
        <f>IF(SP_NORTE!B661="","*",SP_NORTE!B661)</f>
        <v>*</v>
      </c>
      <c r="G639" s="145" t="str">
        <f>IF(SP_NORTE!D661="","*",SP_NORTE!D661)</f>
        <v>*</v>
      </c>
      <c r="H639" s="145" t="str">
        <f>IF(SP_NORTE!E661="","*",SP_NORTE!E661)</f>
        <v>*</v>
      </c>
      <c r="I639" s="145" t="str">
        <f>IF(SP_NORTE!G661="","*",SP_NORTE!G661)</f>
        <v>*</v>
      </c>
      <c r="J639" s="145" t="str">
        <f>IF(SP_NORTE!H661="","*",SP_NORTE!H661)</f>
        <v>*</v>
      </c>
      <c r="K639" s="138" t="str">
        <f>IF(SP_NORTE!L661="","*",SP_NORTE!L661)</f>
        <v>-</v>
      </c>
      <c r="L639" s="138" t="str">
        <f>IF(SP_NORTE!M661="","*",SP_NORTE!M661)</f>
        <v>-</v>
      </c>
      <c r="M639" s="139" t="str">
        <f>IF(SP_NORTE!I661="","*",SP_NORTE!I661)</f>
        <v>*</v>
      </c>
      <c r="N639" s="144" t="str">
        <f>IF(SP_NORTE!J661="","*",SP_NORTE!J661)</f>
        <v>*</v>
      </c>
      <c r="O639" s="144" t="str">
        <f>IF(SP_NORTE!K661="","*",SP_NORTE!K661)</f>
        <v>*</v>
      </c>
      <c r="P639" s="143" t="str">
        <f>IF(SP_NORTE!N661="","*",SP_NORTE!N661)</f>
        <v>*</v>
      </c>
      <c r="Q639" s="143" t="str">
        <f>IF(SP_NORTE!O661="","*",SP_NORTE!O661)</f>
        <v>*</v>
      </c>
      <c r="R639" s="145" t="str">
        <f>IF(SP_NORTE!P661="","*",CONCATENATE(SP_NORTE!P661," ",SP_NORTE!Q661))</f>
        <v>*</v>
      </c>
      <c r="S639" s="145" t="str">
        <f>IF(SP_NORTE!U661="","*",SP_NORTE!U661)</f>
        <v>*</v>
      </c>
      <c r="T639" s="145" t="str">
        <f>IF(SP_NORTE!V661="","*",SP_NORTE!V661)</f>
        <v>*</v>
      </c>
      <c r="U639" s="136" t="str">
        <f ca="1">_xlfn.XLOOKUP(G639&amp;$U$2,BS_CONTROLE[CHAVE],BS_CONTROLE[Quantidade_11],"-")</f>
        <v>-</v>
      </c>
      <c r="V639" s="136" t="str">
        <f ca="1">_xlfn.XLOOKUP(G639&amp;$V$2,BS_CONTROLE[CHAVE],BS_CONTROLE[Quantidade_11],"-")</f>
        <v>-</v>
      </c>
      <c r="W639" s="136" t="str">
        <f ca="1">_xlfn.XLOOKUP(G639&amp;$W$2,BS_CONTROLE[CHAVE],BS_CONTROLE[Quantidade_11],"-")</f>
        <v>-</v>
      </c>
    </row>
    <row r="640" spans="1:23" hidden="1">
      <c r="A640" s="146" t="str">
        <f>IF(SP_NORTE!X662="","*",SP_NORTE!X662)</f>
        <v>*</v>
      </c>
      <c r="B640" s="146" t="str">
        <f>IF(SP_NORTE!W662="","*",SP_NORTE!W662)</f>
        <v>*</v>
      </c>
      <c r="C640" s="146" t="str">
        <f>IF(SP_NORTE!Y662="","*",SP_NORTE!Y662)</f>
        <v>*</v>
      </c>
      <c r="D640" s="138" t="str">
        <f>IF(SP_NORTE!R662="","*",SP_NORTE!R662)</f>
        <v>-</v>
      </c>
      <c r="E640" s="138" t="str">
        <f>IF(SP_NORTE!S662="","*",SP_NORTE!S662)</f>
        <v>-</v>
      </c>
      <c r="F640" s="145" t="str">
        <f>IF(SP_NORTE!B662="","*",SP_NORTE!B662)</f>
        <v>*</v>
      </c>
      <c r="G640" s="145" t="str">
        <f>IF(SP_NORTE!D662="","*",SP_NORTE!D662)</f>
        <v>*</v>
      </c>
      <c r="H640" s="145" t="str">
        <f>IF(SP_NORTE!E662="","*",SP_NORTE!E662)</f>
        <v>*</v>
      </c>
      <c r="I640" s="145" t="str">
        <f>IF(SP_NORTE!G662="","*",SP_NORTE!G662)</f>
        <v>*</v>
      </c>
      <c r="J640" s="145" t="str">
        <f>IF(SP_NORTE!H662="","*",SP_NORTE!H662)</f>
        <v>*</v>
      </c>
      <c r="K640" s="138" t="str">
        <f>IF(SP_NORTE!L662="","*",SP_NORTE!L662)</f>
        <v>-</v>
      </c>
      <c r="L640" s="138" t="str">
        <f>IF(SP_NORTE!M662="","*",SP_NORTE!M662)</f>
        <v>-</v>
      </c>
      <c r="M640" s="139" t="str">
        <f>IF(SP_NORTE!I662="","*",SP_NORTE!I662)</f>
        <v>*</v>
      </c>
      <c r="N640" s="144" t="str">
        <f>IF(SP_NORTE!J662="","*",SP_NORTE!J662)</f>
        <v>*</v>
      </c>
      <c r="O640" s="144" t="str">
        <f>IF(SP_NORTE!K662="","*",SP_NORTE!K662)</f>
        <v>*</v>
      </c>
      <c r="P640" s="143" t="str">
        <f>IF(SP_NORTE!N662="","*",SP_NORTE!N662)</f>
        <v>*</v>
      </c>
      <c r="Q640" s="143" t="str">
        <f>IF(SP_NORTE!O662="","*",SP_NORTE!O662)</f>
        <v>*</v>
      </c>
      <c r="R640" s="145" t="str">
        <f>IF(SP_NORTE!P662="","*",CONCATENATE(SP_NORTE!P662," ",SP_NORTE!Q662))</f>
        <v>*</v>
      </c>
      <c r="S640" s="145" t="str">
        <f>IF(SP_NORTE!U662="","*",SP_NORTE!U662)</f>
        <v>*</v>
      </c>
      <c r="T640" s="145" t="str">
        <f>IF(SP_NORTE!V662="","*",SP_NORTE!V662)</f>
        <v>*</v>
      </c>
      <c r="U640" s="136" t="str">
        <f ca="1">_xlfn.XLOOKUP(G640&amp;$U$2,BS_CONTROLE[CHAVE],BS_CONTROLE[Quantidade_11],"-")</f>
        <v>-</v>
      </c>
      <c r="V640" s="136" t="str">
        <f ca="1">_xlfn.XLOOKUP(G640&amp;$V$2,BS_CONTROLE[CHAVE],BS_CONTROLE[Quantidade_11],"-")</f>
        <v>-</v>
      </c>
      <c r="W640" s="136" t="str">
        <f ca="1">_xlfn.XLOOKUP(G640&amp;$W$2,BS_CONTROLE[CHAVE],BS_CONTROLE[Quantidade_11],"-")</f>
        <v>-</v>
      </c>
    </row>
    <row r="641" spans="1:23" hidden="1">
      <c r="A641" s="146" t="str">
        <f>IF(SP_NORTE!X663="","*",SP_NORTE!X663)</f>
        <v>*</v>
      </c>
      <c r="B641" s="146" t="str">
        <f>IF(SP_NORTE!W663="","*",SP_NORTE!W663)</f>
        <v>*</v>
      </c>
      <c r="C641" s="146" t="str">
        <f>IF(SP_NORTE!Y663="","*",SP_NORTE!Y663)</f>
        <v>*</v>
      </c>
      <c r="D641" s="138" t="str">
        <f>IF(SP_NORTE!R663="","*",SP_NORTE!R663)</f>
        <v>-</v>
      </c>
      <c r="E641" s="138" t="str">
        <f>IF(SP_NORTE!S663="","*",SP_NORTE!S663)</f>
        <v>-</v>
      </c>
      <c r="F641" s="145" t="str">
        <f>IF(SP_NORTE!B663="","*",SP_NORTE!B663)</f>
        <v>*</v>
      </c>
      <c r="G641" s="145" t="str">
        <f>IF(SP_NORTE!D663="","*",SP_NORTE!D663)</f>
        <v>*</v>
      </c>
      <c r="H641" s="145" t="str">
        <f>IF(SP_NORTE!E663="","*",SP_NORTE!E663)</f>
        <v>*</v>
      </c>
      <c r="I641" s="145" t="str">
        <f>IF(SP_NORTE!G663="","*",SP_NORTE!G663)</f>
        <v>*</v>
      </c>
      <c r="J641" s="145" t="str">
        <f>IF(SP_NORTE!H663="","*",SP_NORTE!H663)</f>
        <v>*</v>
      </c>
      <c r="K641" s="138" t="str">
        <f>IF(SP_NORTE!L663="","*",SP_NORTE!L663)</f>
        <v>-</v>
      </c>
      <c r="L641" s="138" t="str">
        <f>IF(SP_NORTE!M663="","*",SP_NORTE!M663)</f>
        <v>-</v>
      </c>
      <c r="M641" s="139" t="str">
        <f>IF(SP_NORTE!I663="","*",SP_NORTE!I663)</f>
        <v>*</v>
      </c>
      <c r="N641" s="144" t="str">
        <f>IF(SP_NORTE!J663="","*",SP_NORTE!J663)</f>
        <v>*</v>
      </c>
      <c r="O641" s="144" t="str">
        <f>IF(SP_NORTE!K663="","*",SP_NORTE!K663)</f>
        <v>*</v>
      </c>
      <c r="P641" s="143" t="str">
        <f>IF(SP_NORTE!N663="","*",SP_NORTE!N663)</f>
        <v>*</v>
      </c>
      <c r="Q641" s="143" t="str">
        <f>IF(SP_NORTE!O663="","*",SP_NORTE!O663)</f>
        <v>*</v>
      </c>
      <c r="R641" s="145" t="str">
        <f>IF(SP_NORTE!P663="","*",CONCATENATE(SP_NORTE!P663," ",SP_NORTE!Q663))</f>
        <v>*</v>
      </c>
      <c r="S641" s="145" t="str">
        <f>IF(SP_NORTE!U663="","*",SP_NORTE!U663)</f>
        <v>*</v>
      </c>
      <c r="T641" s="145" t="str">
        <f>IF(SP_NORTE!V663="","*",SP_NORTE!V663)</f>
        <v>*</v>
      </c>
      <c r="U641" s="136" t="str">
        <f ca="1">_xlfn.XLOOKUP(G641&amp;$U$2,BS_CONTROLE[CHAVE],BS_CONTROLE[Quantidade_11],"-")</f>
        <v>-</v>
      </c>
      <c r="V641" s="136" t="str">
        <f ca="1">_xlfn.XLOOKUP(G641&amp;$V$2,BS_CONTROLE[CHAVE],BS_CONTROLE[Quantidade_11],"-")</f>
        <v>-</v>
      </c>
      <c r="W641" s="136" t="str">
        <f ca="1">_xlfn.XLOOKUP(G641&amp;$W$2,BS_CONTROLE[CHAVE],BS_CONTROLE[Quantidade_11],"-")</f>
        <v>-</v>
      </c>
    </row>
    <row r="642" spans="1:23" hidden="1">
      <c r="A642" s="146" t="str">
        <f>IF(SP_NORTE!X664="","*",SP_NORTE!X664)</f>
        <v>*</v>
      </c>
      <c r="B642" s="146" t="str">
        <f>IF(SP_NORTE!W664="","*",SP_NORTE!W664)</f>
        <v>*</v>
      </c>
      <c r="C642" s="146" t="str">
        <f>IF(SP_NORTE!Y664="","*",SP_NORTE!Y664)</f>
        <v>*</v>
      </c>
      <c r="D642" s="138" t="str">
        <f>IF(SP_NORTE!R664="","*",SP_NORTE!R664)</f>
        <v>-</v>
      </c>
      <c r="E642" s="138" t="str">
        <f>IF(SP_NORTE!S664="","*",SP_NORTE!S664)</f>
        <v>-</v>
      </c>
      <c r="F642" s="145" t="str">
        <f>IF(SP_NORTE!B664="","*",SP_NORTE!B664)</f>
        <v>*</v>
      </c>
      <c r="G642" s="145" t="str">
        <f>IF(SP_NORTE!D664="","*",SP_NORTE!D664)</f>
        <v>*</v>
      </c>
      <c r="H642" s="145" t="str">
        <f>IF(SP_NORTE!E664="","*",SP_NORTE!E664)</f>
        <v>*</v>
      </c>
      <c r="I642" s="145" t="str">
        <f>IF(SP_NORTE!G664="","*",SP_NORTE!G664)</f>
        <v>*</v>
      </c>
      <c r="J642" s="145" t="str">
        <f>IF(SP_NORTE!H664="","*",SP_NORTE!H664)</f>
        <v>*</v>
      </c>
      <c r="K642" s="138" t="str">
        <f>IF(SP_NORTE!L664="","*",SP_NORTE!L664)</f>
        <v>-</v>
      </c>
      <c r="L642" s="138" t="str">
        <f>IF(SP_NORTE!M664="","*",SP_NORTE!M664)</f>
        <v>-</v>
      </c>
      <c r="M642" s="139" t="str">
        <f>IF(SP_NORTE!I664="","*",SP_NORTE!I664)</f>
        <v>*</v>
      </c>
      <c r="N642" s="144" t="str">
        <f>IF(SP_NORTE!J664="","*",SP_NORTE!J664)</f>
        <v>*</v>
      </c>
      <c r="O642" s="144" t="str">
        <f>IF(SP_NORTE!K664="","*",SP_NORTE!K664)</f>
        <v>*</v>
      </c>
      <c r="P642" s="143" t="str">
        <f>IF(SP_NORTE!N664="","*",SP_NORTE!N664)</f>
        <v>*</v>
      </c>
      <c r="Q642" s="143" t="str">
        <f>IF(SP_NORTE!O664="","*",SP_NORTE!O664)</f>
        <v>*</v>
      </c>
      <c r="R642" s="145" t="str">
        <f>IF(SP_NORTE!P664="","*",CONCATENATE(SP_NORTE!P664," ",SP_NORTE!Q664))</f>
        <v>*</v>
      </c>
      <c r="S642" s="145" t="str">
        <f>IF(SP_NORTE!U664="","*",SP_NORTE!U664)</f>
        <v>*</v>
      </c>
      <c r="T642" s="145" t="str">
        <f>IF(SP_NORTE!V664="","*",SP_NORTE!V664)</f>
        <v>*</v>
      </c>
      <c r="U642" s="136" t="str">
        <f ca="1">_xlfn.XLOOKUP(G642&amp;$U$2,BS_CONTROLE[CHAVE],BS_CONTROLE[Quantidade_11],"-")</f>
        <v>-</v>
      </c>
      <c r="V642" s="136" t="str">
        <f ca="1">_xlfn.XLOOKUP(G642&amp;$V$2,BS_CONTROLE[CHAVE],BS_CONTROLE[Quantidade_11],"-")</f>
        <v>-</v>
      </c>
      <c r="W642" s="136" t="str">
        <f ca="1">_xlfn.XLOOKUP(G642&amp;$W$2,BS_CONTROLE[CHAVE],BS_CONTROLE[Quantidade_11],"-")</f>
        <v>-</v>
      </c>
    </row>
    <row r="643" spans="1:23" hidden="1">
      <c r="A643" s="146" t="str">
        <f>IF(SP_NORTE!X665="","*",SP_NORTE!X665)</f>
        <v>*</v>
      </c>
      <c r="B643" s="146" t="str">
        <f>IF(SP_NORTE!W665="","*",SP_NORTE!W665)</f>
        <v>*</v>
      </c>
      <c r="C643" s="146" t="str">
        <f>IF(SP_NORTE!Y665="","*",SP_NORTE!Y665)</f>
        <v>*</v>
      </c>
      <c r="D643" s="138" t="str">
        <f>IF(SP_NORTE!R665="","*",SP_NORTE!R665)</f>
        <v>-</v>
      </c>
      <c r="E643" s="138" t="str">
        <f>IF(SP_NORTE!S665="","*",SP_NORTE!S665)</f>
        <v>-</v>
      </c>
      <c r="F643" s="145" t="str">
        <f>IF(SP_NORTE!B665="","*",SP_NORTE!B665)</f>
        <v>*</v>
      </c>
      <c r="G643" s="145" t="str">
        <f>IF(SP_NORTE!D665="","*",SP_NORTE!D665)</f>
        <v>*</v>
      </c>
      <c r="H643" s="145" t="str">
        <f>IF(SP_NORTE!E665="","*",SP_NORTE!E665)</f>
        <v>*</v>
      </c>
      <c r="I643" s="145" t="str">
        <f>IF(SP_NORTE!G665="","*",SP_NORTE!G665)</f>
        <v>*</v>
      </c>
      <c r="J643" s="145" t="str">
        <f>IF(SP_NORTE!H665="","*",SP_NORTE!H665)</f>
        <v>*</v>
      </c>
      <c r="K643" s="138" t="str">
        <f>IF(SP_NORTE!L665="","*",SP_NORTE!L665)</f>
        <v>-</v>
      </c>
      <c r="L643" s="138" t="str">
        <f>IF(SP_NORTE!M665="","*",SP_NORTE!M665)</f>
        <v>-</v>
      </c>
      <c r="M643" s="139" t="str">
        <f>IF(SP_NORTE!I665="","*",SP_NORTE!I665)</f>
        <v>*</v>
      </c>
      <c r="N643" s="144" t="str">
        <f>IF(SP_NORTE!J665="","*",SP_NORTE!J665)</f>
        <v>*</v>
      </c>
      <c r="O643" s="144" t="str">
        <f>IF(SP_NORTE!K665="","*",SP_NORTE!K665)</f>
        <v>*</v>
      </c>
      <c r="P643" s="143" t="str">
        <f>IF(SP_NORTE!N665="","*",SP_NORTE!N665)</f>
        <v>*</v>
      </c>
      <c r="Q643" s="143" t="str">
        <f>IF(SP_NORTE!O665="","*",SP_NORTE!O665)</f>
        <v>*</v>
      </c>
      <c r="R643" s="145" t="str">
        <f>IF(SP_NORTE!P665="","*",CONCATENATE(SP_NORTE!P665," ",SP_NORTE!Q665))</f>
        <v>*</v>
      </c>
      <c r="S643" s="145" t="str">
        <f>IF(SP_NORTE!U665="","*",SP_NORTE!U665)</f>
        <v>*</v>
      </c>
      <c r="T643" s="145" t="str">
        <f>IF(SP_NORTE!V665="","*",SP_NORTE!V665)</f>
        <v>*</v>
      </c>
      <c r="U643" s="136" t="str">
        <f ca="1">_xlfn.XLOOKUP(G643&amp;$U$2,BS_CONTROLE[CHAVE],BS_CONTROLE[Quantidade_11],"-")</f>
        <v>-</v>
      </c>
      <c r="V643" s="136" t="str">
        <f ca="1">_xlfn.XLOOKUP(G643&amp;$V$2,BS_CONTROLE[CHAVE],BS_CONTROLE[Quantidade_11],"-")</f>
        <v>-</v>
      </c>
      <c r="W643" s="136" t="str">
        <f ca="1">_xlfn.XLOOKUP(G643&amp;$W$2,BS_CONTROLE[CHAVE],BS_CONTROLE[Quantidade_11],"-")</f>
        <v>-</v>
      </c>
    </row>
    <row r="644" spans="1:23" hidden="1">
      <c r="A644" s="146" t="str">
        <f>IF(SP_NORTE!X666="","*",SP_NORTE!X666)</f>
        <v>*</v>
      </c>
      <c r="B644" s="146" t="str">
        <f>IF(SP_NORTE!W666="","*",SP_NORTE!W666)</f>
        <v>*</v>
      </c>
      <c r="C644" s="146" t="str">
        <f>IF(SP_NORTE!Y666="","*",SP_NORTE!Y666)</f>
        <v>*</v>
      </c>
      <c r="D644" s="138" t="str">
        <f>IF(SP_NORTE!R666="","*",SP_NORTE!R666)</f>
        <v>-</v>
      </c>
      <c r="E644" s="138" t="str">
        <f>IF(SP_NORTE!S666="","*",SP_NORTE!S666)</f>
        <v>-</v>
      </c>
      <c r="F644" s="145" t="str">
        <f>IF(SP_NORTE!B666="","*",SP_NORTE!B666)</f>
        <v>*</v>
      </c>
      <c r="G644" s="145" t="str">
        <f>IF(SP_NORTE!D666="","*",SP_NORTE!D666)</f>
        <v>*</v>
      </c>
      <c r="H644" s="145" t="str">
        <f>IF(SP_NORTE!E666="","*",SP_NORTE!E666)</f>
        <v>*</v>
      </c>
      <c r="I644" s="145" t="str">
        <f>IF(SP_NORTE!G666="","*",SP_NORTE!G666)</f>
        <v>*</v>
      </c>
      <c r="J644" s="145" t="str">
        <f>IF(SP_NORTE!H666="","*",SP_NORTE!H666)</f>
        <v>*</v>
      </c>
      <c r="K644" s="138" t="str">
        <f>IF(SP_NORTE!L666="","*",SP_NORTE!L666)</f>
        <v>-</v>
      </c>
      <c r="L644" s="138" t="str">
        <f>IF(SP_NORTE!M666="","*",SP_NORTE!M666)</f>
        <v>-</v>
      </c>
      <c r="M644" s="139" t="str">
        <f>IF(SP_NORTE!I666="","*",SP_NORTE!I666)</f>
        <v>*</v>
      </c>
      <c r="N644" s="144" t="str">
        <f>IF(SP_NORTE!J666="","*",SP_NORTE!J666)</f>
        <v>*</v>
      </c>
      <c r="O644" s="144" t="str">
        <f>IF(SP_NORTE!K666="","*",SP_NORTE!K666)</f>
        <v>*</v>
      </c>
      <c r="P644" s="143" t="str">
        <f>IF(SP_NORTE!N666="","*",SP_NORTE!N666)</f>
        <v>*</v>
      </c>
      <c r="Q644" s="143" t="str">
        <f>IF(SP_NORTE!O666="","*",SP_NORTE!O666)</f>
        <v>*</v>
      </c>
      <c r="R644" s="145" t="str">
        <f>IF(SP_NORTE!P666="","*",CONCATENATE(SP_NORTE!P666," ",SP_NORTE!Q666))</f>
        <v>*</v>
      </c>
      <c r="S644" s="145" t="str">
        <f>IF(SP_NORTE!U666="","*",SP_NORTE!U666)</f>
        <v>*</v>
      </c>
      <c r="T644" s="145" t="str">
        <f>IF(SP_NORTE!V666="","*",SP_NORTE!V666)</f>
        <v>*</v>
      </c>
      <c r="U644" s="136" t="str">
        <f ca="1">_xlfn.XLOOKUP(G644&amp;$U$2,BS_CONTROLE[CHAVE],BS_CONTROLE[Quantidade_11],"-")</f>
        <v>-</v>
      </c>
      <c r="V644" s="136" t="str">
        <f ca="1">_xlfn.XLOOKUP(G644&amp;$V$2,BS_CONTROLE[CHAVE],BS_CONTROLE[Quantidade_11],"-")</f>
        <v>-</v>
      </c>
      <c r="W644" s="136" t="str">
        <f ca="1">_xlfn.XLOOKUP(G644&amp;$W$2,BS_CONTROLE[CHAVE],BS_CONTROLE[Quantidade_11],"-")</f>
        <v>-</v>
      </c>
    </row>
    <row r="645" spans="1:23" hidden="1">
      <c r="A645" s="146" t="str">
        <f>IF(SP_NORTE!X667="","*",SP_NORTE!X667)</f>
        <v>*</v>
      </c>
      <c r="B645" s="146" t="str">
        <f>IF(SP_NORTE!W667="","*",SP_NORTE!W667)</f>
        <v>*</v>
      </c>
      <c r="C645" s="146" t="str">
        <f>IF(SP_NORTE!Y667="","*",SP_NORTE!Y667)</f>
        <v>*</v>
      </c>
      <c r="D645" s="138" t="str">
        <f>IF(SP_NORTE!R667="","*",SP_NORTE!R667)</f>
        <v>-</v>
      </c>
      <c r="E645" s="138" t="str">
        <f>IF(SP_NORTE!S667="","*",SP_NORTE!S667)</f>
        <v>-</v>
      </c>
      <c r="F645" s="145" t="str">
        <f>IF(SP_NORTE!B667="","*",SP_NORTE!B667)</f>
        <v>*</v>
      </c>
      <c r="G645" s="145" t="str">
        <f>IF(SP_NORTE!D667="","*",SP_NORTE!D667)</f>
        <v>*</v>
      </c>
      <c r="H645" s="145" t="str">
        <f>IF(SP_NORTE!E667="","*",SP_NORTE!E667)</f>
        <v>*</v>
      </c>
      <c r="I645" s="145" t="str">
        <f>IF(SP_NORTE!G667="","*",SP_NORTE!G667)</f>
        <v>*</v>
      </c>
      <c r="J645" s="145" t="str">
        <f>IF(SP_NORTE!H667="","*",SP_NORTE!H667)</f>
        <v>*</v>
      </c>
      <c r="K645" s="138" t="str">
        <f>IF(SP_NORTE!L667="","*",SP_NORTE!L667)</f>
        <v>-</v>
      </c>
      <c r="L645" s="138" t="str">
        <f>IF(SP_NORTE!M667="","*",SP_NORTE!M667)</f>
        <v>-</v>
      </c>
      <c r="M645" s="139" t="str">
        <f>IF(SP_NORTE!I667="","*",SP_NORTE!I667)</f>
        <v>*</v>
      </c>
      <c r="N645" s="144" t="str">
        <f>IF(SP_NORTE!J667="","*",SP_NORTE!J667)</f>
        <v>*</v>
      </c>
      <c r="O645" s="144" t="str">
        <f>IF(SP_NORTE!K667="","*",SP_NORTE!K667)</f>
        <v>*</v>
      </c>
      <c r="P645" s="143" t="str">
        <f>IF(SP_NORTE!N667="","*",SP_NORTE!N667)</f>
        <v>*</v>
      </c>
      <c r="Q645" s="143" t="str">
        <f>IF(SP_NORTE!O667="","*",SP_NORTE!O667)</f>
        <v>*</v>
      </c>
      <c r="R645" s="145" t="str">
        <f>IF(SP_NORTE!P667="","*",CONCATENATE(SP_NORTE!P667," ",SP_NORTE!Q667))</f>
        <v>*</v>
      </c>
      <c r="S645" s="145" t="str">
        <f>IF(SP_NORTE!U667="","*",SP_NORTE!U667)</f>
        <v>*</v>
      </c>
      <c r="T645" s="145" t="str">
        <f>IF(SP_NORTE!V667="","*",SP_NORTE!V667)</f>
        <v>*</v>
      </c>
      <c r="U645" s="136" t="str">
        <f ca="1">_xlfn.XLOOKUP(G645&amp;$U$2,BS_CONTROLE[CHAVE],BS_CONTROLE[Quantidade_11],"-")</f>
        <v>-</v>
      </c>
      <c r="V645" s="136" t="str">
        <f ca="1">_xlfn.XLOOKUP(G645&amp;$V$2,BS_CONTROLE[CHAVE],BS_CONTROLE[Quantidade_11],"-")</f>
        <v>-</v>
      </c>
      <c r="W645" s="136" t="str">
        <f ca="1">_xlfn.XLOOKUP(G645&amp;$W$2,BS_CONTROLE[CHAVE],BS_CONTROLE[Quantidade_11],"-")</f>
        <v>-</v>
      </c>
    </row>
    <row r="646" spans="1:23" hidden="1">
      <c r="A646" s="146" t="str">
        <f>IF(SP_NORTE!X668="","*",SP_NORTE!X668)</f>
        <v>*</v>
      </c>
      <c r="B646" s="146" t="str">
        <f>IF(SP_NORTE!W668="","*",SP_NORTE!W668)</f>
        <v>*</v>
      </c>
      <c r="C646" s="146" t="str">
        <f>IF(SP_NORTE!Y668="","*",SP_NORTE!Y668)</f>
        <v>*</v>
      </c>
      <c r="D646" s="138" t="str">
        <f>IF(SP_NORTE!R668="","*",SP_NORTE!R668)</f>
        <v>-</v>
      </c>
      <c r="E646" s="138" t="str">
        <f>IF(SP_NORTE!S668="","*",SP_NORTE!S668)</f>
        <v>-</v>
      </c>
      <c r="F646" s="145" t="str">
        <f>IF(SP_NORTE!B668="","*",SP_NORTE!B668)</f>
        <v>*</v>
      </c>
      <c r="G646" s="145" t="str">
        <f>IF(SP_NORTE!D668="","*",SP_NORTE!D668)</f>
        <v>*</v>
      </c>
      <c r="H646" s="145" t="str">
        <f>IF(SP_NORTE!E668="","*",SP_NORTE!E668)</f>
        <v>*</v>
      </c>
      <c r="I646" s="145" t="str">
        <f>IF(SP_NORTE!G668="","*",SP_NORTE!G668)</f>
        <v>*</v>
      </c>
      <c r="J646" s="145" t="str">
        <f>IF(SP_NORTE!H668="","*",SP_NORTE!H668)</f>
        <v>*</v>
      </c>
      <c r="K646" s="138" t="str">
        <f>IF(SP_NORTE!L668="","*",SP_NORTE!L668)</f>
        <v>-</v>
      </c>
      <c r="L646" s="138" t="str">
        <f>IF(SP_NORTE!M668="","*",SP_NORTE!M668)</f>
        <v>-</v>
      </c>
      <c r="M646" s="139" t="str">
        <f>IF(SP_NORTE!I668="","*",SP_NORTE!I668)</f>
        <v>*</v>
      </c>
      <c r="N646" s="144" t="str">
        <f>IF(SP_NORTE!J668="","*",SP_NORTE!J668)</f>
        <v>*</v>
      </c>
      <c r="O646" s="144" t="str">
        <f>IF(SP_NORTE!K668="","*",SP_NORTE!K668)</f>
        <v>*</v>
      </c>
      <c r="P646" s="143" t="str">
        <f>IF(SP_NORTE!N668="","*",SP_NORTE!N668)</f>
        <v>*</v>
      </c>
      <c r="Q646" s="143" t="str">
        <f>IF(SP_NORTE!O668="","*",SP_NORTE!O668)</f>
        <v>*</v>
      </c>
      <c r="R646" s="145" t="str">
        <f>IF(SP_NORTE!P668="","*",CONCATENATE(SP_NORTE!P668," ",SP_NORTE!Q668))</f>
        <v>*</v>
      </c>
      <c r="S646" s="145" t="str">
        <f>IF(SP_NORTE!U668="","*",SP_NORTE!U668)</f>
        <v>*</v>
      </c>
      <c r="T646" s="145" t="str">
        <f>IF(SP_NORTE!V668="","*",SP_NORTE!V668)</f>
        <v>*</v>
      </c>
      <c r="U646" s="136" t="str">
        <f ca="1">_xlfn.XLOOKUP(G646&amp;$U$2,BS_CONTROLE[CHAVE],BS_CONTROLE[Quantidade_11],"-")</f>
        <v>-</v>
      </c>
      <c r="V646" s="136" t="str">
        <f ca="1">_xlfn.XLOOKUP(G646&amp;$V$2,BS_CONTROLE[CHAVE],BS_CONTROLE[Quantidade_11],"-")</f>
        <v>-</v>
      </c>
      <c r="W646" s="136" t="str">
        <f ca="1">_xlfn.XLOOKUP(G646&amp;$W$2,BS_CONTROLE[CHAVE],BS_CONTROLE[Quantidade_11],"-")</f>
        <v>-</v>
      </c>
    </row>
    <row r="647" spans="1:23" hidden="1">
      <c r="A647" s="146" t="str">
        <f>IF(SP_NORTE!X669="","*",SP_NORTE!X669)</f>
        <v>*</v>
      </c>
      <c r="B647" s="146" t="str">
        <f>IF(SP_NORTE!W669="","*",SP_NORTE!W669)</f>
        <v>*</v>
      </c>
      <c r="C647" s="146" t="str">
        <f>IF(SP_NORTE!Y669="","*",SP_NORTE!Y669)</f>
        <v>*</v>
      </c>
      <c r="D647" s="138" t="str">
        <f>IF(SP_NORTE!R669="","*",SP_NORTE!R669)</f>
        <v>-</v>
      </c>
      <c r="E647" s="138" t="str">
        <f>IF(SP_NORTE!S669="","*",SP_NORTE!S669)</f>
        <v>-</v>
      </c>
      <c r="F647" s="145" t="str">
        <f>IF(SP_NORTE!B669="","*",SP_NORTE!B669)</f>
        <v>*</v>
      </c>
      <c r="G647" s="145" t="str">
        <f>IF(SP_NORTE!D669="","*",SP_NORTE!D669)</f>
        <v>*</v>
      </c>
      <c r="H647" s="145" t="str">
        <f>IF(SP_NORTE!E669="","*",SP_NORTE!E669)</f>
        <v>*</v>
      </c>
      <c r="I647" s="145" t="str">
        <f>IF(SP_NORTE!G669="","*",SP_NORTE!G669)</f>
        <v>*</v>
      </c>
      <c r="J647" s="145" t="str">
        <f>IF(SP_NORTE!H669="","*",SP_NORTE!H669)</f>
        <v>*</v>
      </c>
      <c r="K647" s="138" t="str">
        <f>IF(SP_NORTE!L669="","*",SP_NORTE!L669)</f>
        <v>-</v>
      </c>
      <c r="L647" s="138" t="str">
        <f>IF(SP_NORTE!M669="","*",SP_NORTE!M669)</f>
        <v>-</v>
      </c>
      <c r="M647" s="139" t="str">
        <f>IF(SP_NORTE!I669="","*",SP_NORTE!I669)</f>
        <v>*</v>
      </c>
      <c r="N647" s="144" t="str">
        <f>IF(SP_NORTE!J669="","*",SP_NORTE!J669)</f>
        <v>*</v>
      </c>
      <c r="O647" s="144" t="str">
        <f>IF(SP_NORTE!K669="","*",SP_NORTE!K669)</f>
        <v>*</v>
      </c>
      <c r="P647" s="143" t="str">
        <f>IF(SP_NORTE!N669="","*",SP_NORTE!N669)</f>
        <v>*</v>
      </c>
      <c r="Q647" s="143" t="str">
        <f>IF(SP_NORTE!O669="","*",SP_NORTE!O669)</f>
        <v>*</v>
      </c>
      <c r="R647" s="145" t="str">
        <f>IF(SP_NORTE!P669="","*",CONCATENATE(SP_NORTE!P669," ",SP_NORTE!Q669))</f>
        <v>*</v>
      </c>
      <c r="S647" s="145" t="str">
        <f>IF(SP_NORTE!U669="","*",SP_NORTE!U669)</f>
        <v>*</v>
      </c>
      <c r="T647" s="145" t="str">
        <f>IF(SP_NORTE!V669="","*",SP_NORTE!V669)</f>
        <v>*</v>
      </c>
      <c r="U647" s="136" t="str">
        <f ca="1">_xlfn.XLOOKUP(G647&amp;$U$2,BS_CONTROLE[CHAVE],BS_CONTROLE[Quantidade_11],"-")</f>
        <v>-</v>
      </c>
      <c r="V647" s="136" t="str">
        <f ca="1">_xlfn.XLOOKUP(G647&amp;$V$2,BS_CONTROLE[CHAVE],BS_CONTROLE[Quantidade_11],"-")</f>
        <v>-</v>
      </c>
      <c r="W647" s="136" t="str">
        <f ca="1">_xlfn.XLOOKUP(G647&amp;$W$2,BS_CONTROLE[CHAVE],BS_CONTROLE[Quantidade_11],"-")</f>
        <v>-</v>
      </c>
    </row>
    <row r="648" spans="1:23" hidden="1">
      <c r="A648" s="146" t="str">
        <f>IF(SP_NORTE!X670="","*",SP_NORTE!X670)</f>
        <v>*</v>
      </c>
      <c r="B648" s="146" t="str">
        <f>IF(SP_NORTE!W670="","*",SP_NORTE!W670)</f>
        <v>*</v>
      </c>
      <c r="C648" s="146" t="str">
        <f>IF(SP_NORTE!Y670="","*",SP_NORTE!Y670)</f>
        <v>*</v>
      </c>
      <c r="D648" s="138" t="str">
        <f>IF(SP_NORTE!R670="","*",SP_NORTE!R670)</f>
        <v>-</v>
      </c>
      <c r="E648" s="138" t="str">
        <f>IF(SP_NORTE!S670="","*",SP_NORTE!S670)</f>
        <v>-</v>
      </c>
      <c r="F648" s="145" t="str">
        <f>IF(SP_NORTE!B670="","*",SP_NORTE!B670)</f>
        <v>*</v>
      </c>
      <c r="G648" s="145" t="str">
        <f>IF(SP_NORTE!D670="","*",SP_NORTE!D670)</f>
        <v>*</v>
      </c>
      <c r="H648" s="145" t="str">
        <f>IF(SP_NORTE!E670="","*",SP_NORTE!E670)</f>
        <v>*</v>
      </c>
      <c r="I648" s="145" t="str">
        <f>IF(SP_NORTE!G670="","*",SP_NORTE!G670)</f>
        <v>*</v>
      </c>
      <c r="J648" s="145" t="str">
        <f>IF(SP_NORTE!H670="","*",SP_NORTE!H670)</f>
        <v>*</v>
      </c>
      <c r="K648" s="138" t="str">
        <f>IF(SP_NORTE!L670="","*",SP_NORTE!L670)</f>
        <v>-</v>
      </c>
      <c r="L648" s="138" t="str">
        <f>IF(SP_NORTE!M670="","*",SP_NORTE!M670)</f>
        <v>-</v>
      </c>
      <c r="M648" s="139" t="str">
        <f>IF(SP_NORTE!I670="","*",SP_NORTE!I670)</f>
        <v>*</v>
      </c>
      <c r="N648" s="144" t="str">
        <f>IF(SP_NORTE!J670="","*",SP_NORTE!J670)</f>
        <v>*</v>
      </c>
      <c r="O648" s="144" t="str">
        <f>IF(SP_NORTE!K670="","*",SP_NORTE!K670)</f>
        <v>*</v>
      </c>
      <c r="P648" s="143" t="str">
        <f>IF(SP_NORTE!N670="","*",SP_NORTE!N670)</f>
        <v>*</v>
      </c>
      <c r="Q648" s="143" t="str">
        <f>IF(SP_NORTE!O670="","*",SP_NORTE!O670)</f>
        <v>*</v>
      </c>
      <c r="R648" s="145" t="str">
        <f>IF(SP_NORTE!P670="","*",CONCATENATE(SP_NORTE!P670," ",SP_NORTE!Q670))</f>
        <v>*</v>
      </c>
      <c r="S648" s="145" t="str">
        <f>IF(SP_NORTE!U670="","*",SP_NORTE!U670)</f>
        <v>*</v>
      </c>
      <c r="T648" s="145" t="str">
        <f>IF(SP_NORTE!V670="","*",SP_NORTE!V670)</f>
        <v>*</v>
      </c>
      <c r="U648" s="136" t="str">
        <f ca="1">_xlfn.XLOOKUP(G648&amp;$U$2,BS_CONTROLE[CHAVE],BS_CONTROLE[Quantidade_11],"-")</f>
        <v>-</v>
      </c>
      <c r="V648" s="136" t="str">
        <f ca="1">_xlfn.XLOOKUP(G648&amp;$V$2,BS_CONTROLE[CHAVE],BS_CONTROLE[Quantidade_11],"-")</f>
        <v>-</v>
      </c>
      <c r="W648" s="136" t="str">
        <f ca="1">_xlfn.XLOOKUP(G648&amp;$W$2,BS_CONTROLE[CHAVE],BS_CONTROLE[Quantidade_11],"-")</f>
        <v>-</v>
      </c>
    </row>
    <row r="649" spans="1:23" hidden="1">
      <c r="A649" s="146" t="str">
        <f>IF(SP_NORTE!X671="","*",SP_NORTE!X671)</f>
        <v>*</v>
      </c>
      <c r="B649" s="146" t="str">
        <f>IF(SP_NORTE!W671="","*",SP_NORTE!W671)</f>
        <v>*</v>
      </c>
      <c r="C649" s="146" t="str">
        <f>IF(SP_NORTE!Y671="","*",SP_NORTE!Y671)</f>
        <v>*</v>
      </c>
      <c r="D649" s="138" t="str">
        <f>IF(SP_NORTE!R671="","*",SP_NORTE!R671)</f>
        <v>-</v>
      </c>
      <c r="E649" s="138" t="str">
        <f>IF(SP_NORTE!S671="","*",SP_NORTE!S671)</f>
        <v>-</v>
      </c>
      <c r="F649" s="145" t="str">
        <f>IF(SP_NORTE!B671="","*",SP_NORTE!B671)</f>
        <v>*</v>
      </c>
      <c r="G649" s="145" t="str">
        <f>IF(SP_NORTE!D671="","*",SP_NORTE!D671)</f>
        <v>*</v>
      </c>
      <c r="H649" s="145" t="str">
        <f>IF(SP_NORTE!E671="","*",SP_NORTE!E671)</f>
        <v>*</v>
      </c>
      <c r="I649" s="145" t="str">
        <f>IF(SP_NORTE!G671="","*",SP_NORTE!G671)</f>
        <v>*</v>
      </c>
      <c r="J649" s="145" t="str">
        <f>IF(SP_NORTE!H671="","*",SP_NORTE!H671)</f>
        <v>*</v>
      </c>
      <c r="K649" s="138" t="str">
        <f>IF(SP_NORTE!L671="","*",SP_NORTE!L671)</f>
        <v>-</v>
      </c>
      <c r="L649" s="138" t="str">
        <f>IF(SP_NORTE!M671="","*",SP_NORTE!M671)</f>
        <v>-</v>
      </c>
      <c r="M649" s="139" t="str">
        <f>IF(SP_NORTE!I671="","*",SP_NORTE!I671)</f>
        <v>*</v>
      </c>
      <c r="N649" s="144" t="str">
        <f>IF(SP_NORTE!J671="","*",SP_NORTE!J671)</f>
        <v>*</v>
      </c>
      <c r="O649" s="144" t="str">
        <f>IF(SP_NORTE!K671="","*",SP_NORTE!K671)</f>
        <v>*</v>
      </c>
      <c r="P649" s="143" t="str">
        <f>IF(SP_NORTE!N671="","*",SP_NORTE!N671)</f>
        <v>*</v>
      </c>
      <c r="Q649" s="143" t="str">
        <f>IF(SP_NORTE!O671="","*",SP_NORTE!O671)</f>
        <v>*</v>
      </c>
      <c r="R649" s="145" t="str">
        <f>IF(SP_NORTE!P671="","*",CONCATENATE(SP_NORTE!P671," ",SP_NORTE!Q671))</f>
        <v>*</v>
      </c>
      <c r="S649" s="145" t="str">
        <f>IF(SP_NORTE!U671="","*",SP_NORTE!U671)</f>
        <v>*</v>
      </c>
      <c r="T649" s="145" t="str">
        <f>IF(SP_NORTE!V671="","*",SP_NORTE!V671)</f>
        <v>*</v>
      </c>
      <c r="U649" s="136" t="str">
        <f ca="1">_xlfn.XLOOKUP(G649&amp;$U$2,BS_CONTROLE[CHAVE],BS_CONTROLE[Quantidade_11],"-")</f>
        <v>-</v>
      </c>
      <c r="V649" s="136" t="str">
        <f ca="1">_xlfn.XLOOKUP(G649&amp;$V$2,BS_CONTROLE[CHAVE],BS_CONTROLE[Quantidade_11],"-")</f>
        <v>-</v>
      </c>
      <c r="W649" s="136" t="str">
        <f ca="1">_xlfn.XLOOKUP(G649&amp;$W$2,BS_CONTROLE[CHAVE],BS_CONTROLE[Quantidade_11],"-")</f>
        <v>-</v>
      </c>
    </row>
    <row r="650" spans="1:23" hidden="1">
      <c r="A650" s="146" t="str">
        <f>IF(SP_NORTE!X672="","*",SP_NORTE!X672)</f>
        <v>*</v>
      </c>
      <c r="B650" s="146" t="str">
        <f>IF(SP_NORTE!W672="","*",SP_NORTE!W672)</f>
        <v>*</v>
      </c>
      <c r="C650" s="146" t="str">
        <f>IF(SP_NORTE!Y672="","*",SP_NORTE!Y672)</f>
        <v>*</v>
      </c>
      <c r="D650" s="138" t="str">
        <f>IF(SP_NORTE!R672="","*",SP_NORTE!R672)</f>
        <v>-</v>
      </c>
      <c r="E650" s="138" t="str">
        <f>IF(SP_NORTE!S672="","*",SP_NORTE!S672)</f>
        <v>-</v>
      </c>
      <c r="F650" s="145" t="str">
        <f>IF(SP_NORTE!B672="","*",SP_NORTE!B672)</f>
        <v>*</v>
      </c>
      <c r="G650" s="145" t="str">
        <f>IF(SP_NORTE!D672="","*",SP_NORTE!D672)</f>
        <v>*</v>
      </c>
      <c r="H650" s="145" t="str">
        <f>IF(SP_NORTE!E672="","*",SP_NORTE!E672)</f>
        <v>*</v>
      </c>
      <c r="I650" s="145" t="str">
        <f>IF(SP_NORTE!G672="","*",SP_NORTE!G672)</f>
        <v>*</v>
      </c>
      <c r="J650" s="145" t="str">
        <f>IF(SP_NORTE!H672="","*",SP_NORTE!H672)</f>
        <v>*</v>
      </c>
      <c r="K650" s="138" t="str">
        <f>IF(SP_NORTE!L672="","*",SP_NORTE!L672)</f>
        <v>-</v>
      </c>
      <c r="L650" s="138" t="str">
        <f>IF(SP_NORTE!M672="","*",SP_NORTE!M672)</f>
        <v>-</v>
      </c>
      <c r="M650" s="139" t="str">
        <f>IF(SP_NORTE!I672="","*",SP_NORTE!I672)</f>
        <v>*</v>
      </c>
      <c r="N650" s="144" t="str">
        <f>IF(SP_NORTE!J672="","*",SP_NORTE!J672)</f>
        <v>*</v>
      </c>
      <c r="O650" s="144" t="str">
        <f>IF(SP_NORTE!K672="","*",SP_NORTE!K672)</f>
        <v>*</v>
      </c>
      <c r="P650" s="143" t="str">
        <f>IF(SP_NORTE!N672="","*",SP_NORTE!N672)</f>
        <v>*</v>
      </c>
      <c r="Q650" s="143" t="str">
        <f>IF(SP_NORTE!O672="","*",SP_NORTE!O672)</f>
        <v>*</v>
      </c>
      <c r="R650" s="145" t="str">
        <f>IF(SP_NORTE!P672="","*",CONCATENATE(SP_NORTE!P672," ",SP_NORTE!Q672))</f>
        <v>*</v>
      </c>
      <c r="S650" s="145" t="str">
        <f>IF(SP_NORTE!U672="","*",SP_NORTE!U672)</f>
        <v>*</v>
      </c>
      <c r="T650" s="145" t="str">
        <f>IF(SP_NORTE!V672="","*",SP_NORTE!V672)</f>
        <v>*</v>
      </c>
      <c r="U650" s="136" t="str">
        <f ca="1">_xlfn.XLOOKUP(G650&amp;$U$2,BS_CONTROLE[CHAVE],BS_CONTROLE[Quantidade_11],"-")</f>
        <v>-</v>
      </c>
      <c r="V650" s="136" t="str">
        <f ca="1">_xlfn.XLOOKUP(G650&amp;$V$2,BS_CONTROLE[CHAVE],BS_CONTROLE[Quantidade_11],"-")</f>
        <v>-</v>
      </c>
      <c r="W650" s="136" t="str">
        <f ca="1">_xlfn.XLOOKUP(G650&amp;$W$2,BS_CONTROLE[CHAVE],BS_CONTROLE[Quantidade_11],"-")</f>
        <v>-</v>
      </c>
    </row>
    <row r="651" spans="1:23" hidden="1">
      <c r="A651" s="146" t="str">
        <f>IF(SP_NORTE!X673="","*",SP_NORTE!X673)</f>
        <v>*</v>
      </c>
      <c r="B651" s="146" t="str">
        <f>IF(SP_NORTE!W673="","*",SP_NORTE!W673)</f>
        <v>*</v>
      </c>
      <c r="C651" s="146" t="str">
        <f>IF(SP_NORTE!Y673="","*",SP_NORTE!Y673)</f>
        <v>*</v>
      </c>
      <c r="D651" s="138" t="str">
        <f>IF(SP_NORTE!R673="","*",SP_NORTE!R673)</f>
        <v>-</v>
      </c>
      <c r="E651" s="138" t="str">
        <f>IF(SP_NORTE!S673="","*",SP_NORTE!S673)</f>
        <v>-</v>
      </c>
      <c r="F651" s="145" t="str">
        <f>IF(SP_NORTE!B673="","*",SP_NORTE!B673)</f>
        <v>*</v>
      </c>
      <c r="G651" s="145" t="str">
        <f>IF(SP_NORTE!D673="","*",SP_NORTE!D673)</f>
        <v>*</v>
      </c>
      <c r="H651" s="145" t="str">
        <f>IF(SP_NORTE!E673="","*",SP_NORTE!E673)</f>
        <v>*</v>
      </c>
      <c r="I651" s="145" t="str">
        <f>IF(SP_NORTE!G673="","*",SP_NORTE!G673)</f>
        <v>*</v>
      </c>
      <c r="J651" s="145" t="str">
        <f>IF(SP_NORTE!H673="","*",SP_NORTE!H673)</f>
        <v>*</v>
      </c>
      <c r="K651" s="138" t="str">
        <f>IF(SP_NORTE!L673="","*",SP_NORTE!L673)</f>
        <v>-</v>
      </c>
      <c r="L651" s="138" t="str">
        <f>IF(SP_NORTE!M673="","*",SP_NORTE!M673)</f>
        <v>-</v>
      </c>
      <c r="M651" s="139" t="str">
        <f>IF(SP_NORTE!I673="","*",SP_NORTE!I673)</f>
        <v>*</v>
      </c>
      <c r="N651" s="144" t="str">
        <f>IF(SP_NORTE!J673="","*",SP_NORTE!J673)</f>
        <v>*</v>
      </c>
      <c r="O651" s="144" t="str">
        <f>IF(SP_NORTE!K673="","*",SP_NORTE!K673)</f>
        <v>*</v>
      </c>
      <c r="P651" s="143" t="str">
        <f>IF(SP_NORTE!N673="","*",SP_NORTE!N673)</f>
        <v>*</v>
      </c>
      <c r="Q651" s="143" t="str">
        <f>IF(SP_NORTE!O673="","*",SP_NORTE!O673)</f>
        <v>*</v>
      </c>
      <c r="R651" s="145" t="str">
        <f>IF(SP_NORTE!P673="","*",CONCATENATE(SP_NORTE!P673," ",SP_NORTE!Q673))</f>
        <v>*</v>
      </c>
      <c r="S651" s="145" t="str">
        <f>IF(SP_NORTE!U673="","*",SP_NORTE!U673)</f>
        <v>*</v>
      </c>
      <c r="T651" s="145" t="str">
        <f>IF(SP_NORTE!V673="","*",SP_NORTE!V673)</f>
        <v>*</v>
      </c>
      <c r="U651" s="136" t="str">
        <f ca="1">_xlfn.XLOOKUP(G651&amp;$U$2,BS_CONTROLE[CHAVE],BS_CONTROLE[Quantidade_11],"-")</f>
        <v>-</v>
      </c>
      <c r="V651" s="136" t="str">
        <f ca="1">_xlfn.XLOOKUP(G651&amp;$V$2,BS_CONTROLE[CHAVE],BS_CONTROLE[Quantidade_11],"-")</f>
        <v>-</v>
      </c>
      <c r="W651" s="136" t="str">
        <f ca="1">_xlfn.XLOOKUP(G651&amp;$W$2,BS_CONTROLE[CHAVE],BS_CONTROLE[Quantidade_11],"-")</f>
        <v>-</v>
      </c>
    </row>
    <row r="652" spans="1:23" hidden="1">
      <c r="A652" s="146" t="str">
        <f>IF(SP_NORTE!X674="","*",SP_NORTE!X674)</f>
        <v>*</v>
      </c>
      <c r="B652" s="146" t="str">
        <f>IF(SP_NORTE!W674="","*",SP_NORTE!W674)</f>
        <v>*</v>
      </c>
      <c r="C652" s="146" t="str">
        <f>IF(SP_NORTE!Y674="","*",SP_NORTE!Y674)</f>
        <v>*</v>
      </c>
      <c r="D652" s="138" t="str">
        <f>IF(SP_NORTE!R674="","*",SP_NORTE!R674)</f>
        <v>-</v>
      </c>
      <c r="E652" s="138" t="str">
        <f>IF(SP_NORTE!S674="","*",SP_NORTE!S674)</f>
        <v>-</v>
      </c>
      <c r="F652" s="145" t="str">
        <f>IF(SP_NORTE!B674="","*",SP_NORTE!B674)</f>
        <v>*</v>
      </c>
      <c r="G652" s="145" t="str">
        <f>IF(SP_NORTE!D674="","*",SP_NORTE!D674)</f>
        <v>*</v>
      </c>
      <c r="H652" s="145" t="str">
        <f>IF(SP_NORTE!E674="","*",SP_NORTE!E674)</f>
        <v>*</v>
      </c>
      <c r="I652" s="145" t="str">
        <f>IF(SP_NORTE!G674="","*",SP_NORTE!G674)</f>
        <v>*</v>
      </c>
      <c r="J652" s="145" t="str">
        <f>IF(SP_NORTE!H674="","*",SP_NORTE!H674)</f>
        <v>*</v>
      </c>
      <c r="K652" s="138" t="str">
        <f>IF(SP_NORTE!L674="","*",SP_NORTE!L674)</f>
        <v>-</v>
      </c>
      <c r="L652" s="138" t="str">
        <f>IF(SP_NORTE!M674="","*",SP_NORTE!M674)</f>
        <v>-</v>
      </c>
      <c r="M652" s="139" t="str">
        <f>IF(SP_NORTE!I674="","*",SP_NORTE!I674)</f>
        <v>*</v>
      </c>
      <c r="N652" s="144" t="str">
        <f>IF(SP_NORTE!J674="","*",SP_NORTE!J674)</f>
        <v>*</v>
      </c>
      <c r="O652" s="144" t="str">
        <f>IF(SP_NORTE!K674="","*",SP_NORTE!K674)</f>
        <v>*</v>
      </c>
      <c r="P652" s="143" t="str">
        <f>IF(SP_NORTE!N674="","*",SP_NORTE!N674)</f>
        <v>*</v>
      </c>
      <c r="Q652" s="143" t="str">
        <f>IF(SP_NORTE!O674="","*",SP_NORTE!O674)</f>
        <v>*</v>
      </c>
      <c r="R652" s="145" t="str">
        <f>IF(SP_NORTE!P674="","*",CONCATENATE(SP_NORTE!P674," ",SP_NORTE!Q674))</f>
        <v>*</v>
      </c>
      <c r="S652" s="145" t="str">
        <f>IF(SP_NORTE!U674="","*",SP_NORTE!U674)</f>
        <v>*</v>
      </c>
      <c r="T652" s="145" t="str">
        <f>IF(SP_NORTE!V674="","*",SP_NORTE!V674)</f>
        <v>*</v>
      </c>
      <c r="U652" s="136" t="str">
        <f ca="1">_xlfn.XLOOKUP(G652&amp;$U$2,BS_CONTROLE[CHAVE],BS_CONTROLE[Quantidade_11],"-")</f>
        <v>-</v>
      </c>
      <c r="V652" s="136" t="str">
        <f ca="1">_xlfn.XLOOKUP(G652&amp;$V$2,BS_CONTROLE[CHAVE],BS_CONTROLE[Quantidade_11],"-")</f>
        <v>-</v>
      </c>
      <c r="W652" s="136" t="str">
        <f ca="1">_xlfn.XLOOKUP(G652&amp;$W$2,BS_CONTROLE[CHAVE],BS_CONTROLE[Quantidade_11],"-")</f>
        <v>-</v>
      </c>
    </row>
    <row r="653" spans="1:23" hidden="1">
      <c r="A653" s="146" t="str">
        <f>IF(SP_NORTE!X675="","*",SP_NORTE!X675)</f>
        <v>*</v>
      </c>
      <c r="B653" s="146" t="str">
        <f>IF(SP_NORTE!W675="","*",SP_NORTE!W675)</f>
        <v>*</v>
      </c>
      <c r="C653" s="146" t="str">
        <f>IF(SP_NORTE!Y675="","*",SP_NORTE!Y675)</f>
        <v>*</v>
      </c>
      <c r="D653" s="138" t="str">
        <f>IF(SP_NORTE!R675="","*",SP_NORTE!R675)</f>
        <v>-</v>
      </c>
      <c r="E653" s="138" t="str">
        <f>IF(SP_NORTE!S675="","*",SP_NORTE!S675)</f>
        <v>-</v>
      </c>
      <c r="F653" s="145" t="str">
        <f>IF(SP_NORTE!B675="","*",SP_NORTE!B675)</f>
        <v>*</v>
      </c>
      <c r="G653" s="145" t="str">
        <f>IF(SP_NORTE!D675="","*",SP_NORTE!D675)</f>
        <v>*</v>
      </c>
      <c r="H653" s="145" t="str">
        <f>IF(SP_NORTE!E675="","*",SP_NORTE!E675)</f>
        <v>*</v>
      </c>
      <c r="I653" s="145" t="str">
        <f>IF(SP_NORTE!G675="","*",SP_NORTE!G675)</f>
        <v>*</v>
      </c>
      <c r="J653" s="145" t="str">
        <f>IF(SP_NORTE!H675="","*",SP_NORTE!H675)</f>
        <v>*</v>
      </c>
      <c r="K653" s="138" t="str">
        <f>IF(SP_NORTE!L675="","*",SP_NORTE!L675)</f>
        <v>-</v>
      </c>
      <c r="L653" s="138" t="str">
        <f>IF(SP_NORTE!M675="","*",SP_NORTE!M675)</f>
        <v>-</v>
      </c>
      <c r="M653" s="139" t="str">
        <f>IF(SP_NORTE!I675="","*",SP_NORTE!I675)</f>
        <v>*</v>
      </c>
      <c r="N653" s="144" t="str">
        <f>IF(SP_NORTE!J675="","*",SP_NORTE!J675)</f>
        <v>*</v>
      </c>
      <c r="O653" s="144" t="str">
        <f>IF(SP_NORTE!K675="","*",SP_NORTE!K675)</f>
        <v>*</v>
      </c>
      <c r="P653" s="143" t="str">
        <f>IF(SP_NORTE!N675="","*",SP_NORTE!N675)</f>
        <v>*</v>
      </c>
      <c r="Q653" s="143" t="str">
        <f>IF(SP_NORTE!O675="","*",SP_NORTE!O675)</f>
        <v>*</v>
      </c>
      <c r="R653" s="145" t="str">
        <f>IF(SP_NORTE!P675="","*",CONCATENATE(SP_NORTE!P675," ",SP_NORTE!Q675))</f>
        <v>*</v>
      </c>
      <c r="S653" s="145" t="str">
        <f>IF(SP_NORTE!U675="","*",SP_NORTE!U675)</f>
        <v>*</v>
      </c>
      <c r="T653" s="145" t="str">
        <f>IF(SP_NORTE!V675="","*",SP_NORTE!V675)</f>
        <v>*</v>
      </c>
      <c r="U653" s="136" t="str">
        <f ca="1">_xlfn.XLOOKUP(G653&amp;$U$2,BS_CONTROLE[CHAVE],BS_CONTROLE[Quantidade_11],"-")</f>
        <v>-</v>
      </c>
      <c r="V653" s="136" t="str">
        <f ca="1">_xlfn.XLOOKUP(G653&amp;$V$2,BS_CONTROLE[CHAVE],BS_CONTROLE[Quantidade_11],"-")</f>
        <v>-</v>
      </c>
      <c r="W653" s="136" t="str">
        <f ca="1">_xlfn.XLOOKUP(G653&amp;$W$2,BS_CONTROLE[CHAVE],BS_CONTROLE[Quantidade_11],"-")</f>
        <v>-</v>
      </c>
    </row>
    <row r="654" spans="1:23" hidden="1">
      <c r="A654" s="146" t="str">
        <f>IF(SP_NORTE!X676="","*",SP_NORTE!X676)</f>
        <v>*</v>
      </c>
      <c r="B654" s="146" t="str">
        <f>IF(SP_NORTE!W676="","*",SP_NORTE!W676)</f>
        <v>*</v>
      </c>
      <c r="C654" s="146" t="str">
        <f>IF(SP_NORTE!Y676="","*",SP_NORTE!Y676)</f>
        <v>*</v>
      </c>
      <c r="D654" s="138" t="str">
        <f>IF(SP_NORTE!R676="","*",SP_NORTE!R676)</f>
        <v>-</v>
      </c>
      <c r="E654" s="138" t="str">
        <f>IF(SP_NORTE!S676="","*",SP_NORTE!S676)</f>
        <v>-</v>
      </c>
      <c r="F654" s="145" t="str">
        <f>IF(SP_NORTE!B676="","*",SP_NORTE!B676)</f>
        <v>*</v>
      </c>
      <c r="G654" s="145" t="str">
        <f>IF(SP_NORTE!D676="","*",SP_NORTE!D676)</f>
        <v>*</v>
      </c>
      <c r="H654" s="145" t="str">
        <f>IF(SP_NORTE!E676="","*",SP_NORTE!E676)</f>
        <v>*</v>
      </c>
      <c r="I654" s="145" t="str">
        <f>IF(SP_NORTE!G676="","*",SP_NORTE!G676)</f>
        <v>*</v>
      </c>
      <c r="J654" s="145" t="str">
        <f>IF(SP_NORTE!H676="","*",SP_NORTE!H676)</f>
        <v>*</v>
      </c>
      <c r="K654" s="138" t="str">
        <f>IF(SP_NORTE!L676="","*",SP_NORTE!L676)</f>
        <v>-</v>
      </c>
      <c r="L654" s="138" t="str">
        <f>IF(SP_NORTE!M676="","*",SP_NORTE!M676)</f>
        <v>-</v>
      </c>
      <c r="M654" s="139" t="str">
        <f>IF(SP_NORTE!I676="","*",SP_NORTE!I676)</f>
        <v>*</v>
      </c>
      <c r="N654" s="144" t="str">
        <f>IF(SP_NORTE!J676="","*",SP_NORTE!J676)</f>
        <v>*</v>
      </c>
      <c r="O654" s="144" t="str">
        <f>IF(SP_NORTE!K676="","*",SP_NORTE!K676)</f>
        <v>*</v>
      </c>
      <c r="P654" s="143" t="str">
        <f>IF(SP_NORTE!N676="","*",SP_NORTE!N676)</f>
        <v>*</v>
      </c>
      <c r="Q654" s="143" t="str">
        <f>IF(SP_NORTE!O676="","*",SP_NORTE!O676)</f>
        <v>*</v>
      </c>
      <c r="R654" s="145" t="str">
        <f>IF(SP_NORTE!P676="","*",CONCATENATE(SP_NORTE!P676," ",SP_NORTE!Q676))</f>
        <v>*</v>
      </c>
      <c r="S654" s="145" t="str">
        <f>IF(SP_NORTE!U676="","*",SP_NORTE!U676)</f>
        <v>*</v>
      </c>
      <c r="T654" s="145" t="str">
        <f>IF(SP_NORTE!V676="","*",SP_NORTE!V676)</f>
        <v>*</v>
      </c>
      <c r="U654" s="136" t="str">
        <f ca="1">_xlfn.XLOOKUP(G654&amp;$U$2,BS_CONTROLE[CHAVE],BS_CONTROLE[Quantidade_11],"-")</f>
        <v>-</v>
      </c>
      <c r="V654" s="136" t="str">
        <f ca="1">_xlfn.XLOOKUP(G654&amp;$V$2,BS_CONTROLE[CHAVE],BS_CONTROLE[Quantidade_11],"-")</f>
        <v>-</v>
      </c>
      <c r="W654" s="136" t="str">
        <f ca="1">_xlfn.XLOOKUP(G654&amp;$W$2,BS_CONTROLE[CHAVE],BS_CONTROLE[Quantidade_11],"-")</f>
        <v>-</v>
      </c>
    </row>
    <row r="655" spans="1:23" hidden="1">
      <c r="A655" s="146" t="str">
        <f>IF(SP_NORTE!X677="","*",SP_NORTE!X677)</f>
        <v>*</v>
      </c>
      <c r="B655" s="146" t="str">
        <f>IF(SP_NORTE!W677="","*",SP_NORTE!W677)</f>
        <v>*</v>
      </c>
      <c r="C655" s="146" t="str">
        <f>IF(SP_NORTE!Y677="","*",SP_NORTE!Y677)</f>
        <v>*</v>
      </c>
      <c r="D655" s="138" t="str">
        <f>IF(SP_NORTE!R677="","*",SP_NORTE!R677)</f>
        <v>-</v>
      </c>
      <c r="E655" s="138" t="str">
        <f>IF(SP_NORTE!S677="","*",SP_NORTE!S677)</f>
        <v>-</v>
      </c>
      <c r="F655" s="145" t="str">
        <f>IF(SP_NORTE!B677="","*",SP_NORTE!B677)</f>
        <v>*</v>
      </c>
      <c r="G655" s="145" t="str">
        <f>IF(SP_NORTE!D677="","*",SP_NORTE!D677)</f>
        <v>*</v>
      </c>
      <c r="H655" s="145" t="str">
        <f>IF(SP_NORTE!E677="","*",SP_NORTE!E677)</f>
        <v>*</v>
      </c>
      <c r="I655" s="145" t="str">
        <f>IF(SP_NORTE!G677="","*",SP_NORTE!G677)</f>
        <v>*</v>
      </c>
      <c r="J655" s="145" t="str">
        <f>IF(SP_NORTE!H677="","*",SP_NORTE!H677)</f>
        <v>*</v>
      </c>
      <c r="K655" s="138" t="str">
        <f>IF(SP_NORTE!L677="","*",SP_NORTE!L677)</f>
        <v>-</v>
      </c>
      <c r="L655" s="138" t="str">
        <f>IF(SP_NORTE!M677="","*",SP_NORTE!M677)</f>
        <v>-</v>
      </c>
      <c r="M655" s="139" t="str">
        <f>IF(SP_NORTE!I677="","*",SP_NORTE!I677)</f>
        <v>*</v>
      </c>
      <c r="N655" s="144" t="str">
        <f>IF(SP_NORTE!J677="","*",SP_NORTE!J677)</f>
        <v>*</v>
      </c>
      <c r="O655" s="144" t="str">
        <f>IF(SP_NORTE!K677="","*",SP_NORTE!K677)</f>
        <v>*</v>
      </c>
      <c r="P655" s="143" t="str">
        <f>IF(SP_NORTE!N677="","*",SP_NORTE!N677)</f>
        <v>*</v>
      </c>
      <c r="Q655" s="143" t="str">
        <f>IF(SP_NORTE!O677="","*",SP_NORTE!O677)</f>
        <v>*</v>
      </c>
      <c r="R655" s="145" t="str">
        <f>IF(SP_NORTE!P677="","*",CONCATENATE(SP_NORTE!P677," ",SP_NORTE!Q677))</f>
        <v>*</v>
      </c>
      <c r="S655" s="145" t="str">
        <f>IF(SP_NORTE!U677="","*",SP_NORTE!U677)</f>
        <v>*</v>
      </c>
      <c r="T655" s="145" t="str">
        <f>IF(SP_NORTE!V677="","*",SP_NORTE!V677)</f>
        <v>*</v>
      </c>
      <c r="U655" s="136" t="str">
        <f ca="1">_xlfn.XLOOKUP(G655&amp;$U$2,BS_CONTROLE[CHAVE],BS_CONTROLE[Quantidade_11],"-")</f>
        <v>-</v>
      </c>
      <c r="V655" s="136" t="str">
        <f ca="1">_xlfn.XLOOKUP(G655&amp;$V$2,BS_CONTROLE[CHAVE],BS_CONTROLE[Quantidade_11],"-")</f>
        <v>-</v>
      </c>
      <c r="W655" s="136" t="str">
        <f ca="1">_xlfn.XLOOKUP(G655&amp;$W$2,BS_CONTROLE[CHAVE],BS_CONTROLE[Quantidade_11],"-")</f>
        <v>-</v>
      </c>
    </row>
    <row r="656" spans="1:23" hidden="1">
      <c r="A656" s="146" t="str">
        <f>IF(SP_NORTE!X678="","*",SP_NORTE!X678)</f>
        <v>*</v>
      </c>
      <c r="B656" s="146" t="str">
        <f>IF(SP_NORTE!W678="","*",SP_NORTE!W678)</f>
        <v>*</v>
      </c>
      <c r="C656" s="146" t="str">
        <f>IF(SP_NORTE!Y678="","*",SP_NORTE!Y678)</f>
        <v>*</v>
      </c>
      <c r="D656" s="138" t="str">
        <f>IF(SP_NORTE!R678="","*",SP_NORTE!R678)</f>
        <v>-</v>
      </c>
      <c r="E656" s="138" t="str">
        <f>IF(SP_NORTE!S678="","*",SP_NORTE!S678)</f>
        <v>-</v>
      </c>
      <c r="F656" s="145" t="str">
        <f>IF(SP_NORTE!B678="","*",SP_NORTE!B678)</f>
        <v>*</v>
      </c>
      <c r="G656" s="145" t="str">
        <f>IF(SP_NORTE!D678="","*",SP_NORTE!D678)</f>
        <v>*</v>
      </c>
      <c r="H656" s="145" t="str">
        <f>IF(SP_NORTE!E678="","*",SP_NORTE!E678)</f>
        <v>*</v>
      </c>
      <c r="I656" s="145" t="str">
        <f>IF(SP_NORTE!G678="","*",SP_NORTE!G678)</f>
        <v>*</v>
      </c>
      <c r="J656" s="145" t="str">
        <f>IF(SP_NORTE!H678="","*",SP_NORTE!H678)</f>
        <v>*</v>
      </c>
      <c r="K656" s="138" t="str">
        <f>IF(SP_NORTE!L678="","*",SP_NORTE!L678)</f>
        <v>-</v>
      </c>
      <c r="L656" s="138" t="str">
        <f>IF(SP_NORTE!M678="","*",SP_NORTE!M678)</f>
        <v>-</v>
      </c>
      <c r="M656" s="139" t="str">
        <f>IF(SP_NORTE!I678="","*",SP_NORTE!I678)</f>
        <v>*</v>
      </c>
      <c r="N656" s="144" t="str">
        <f>IF(SP_NORTE!J678="","*",SP_NORTE!J678)</f>
        <v>*</v>
      </c>
      <c r="O656" s="144" t="str">
        <f>IF(SP_NORTE!K678="","*",SP_NORTE!K678)</f>
        <v>*</v>
      </c>
      <c r="P656" s="143" t="str">
        <f>IF(SP_NORTE!N678="","*",SP_NORTE!N678)</f>
        <v>*</v>
      </c>
      <c r="Q656" s="143" t="str">
        <f>IF(SP_NORTE!O678="","*",SP_NORTE!O678)</f>
        <v>*</v>
      </c>
      <c r="R656" s="145" t="str">
        <f>IF(SP_NORTE!P678="","*",CONCATENATE(SP_NORTE!P678," ",SP_NORTE!Q678))</f>
        <v>*</v>
      </c>
      <c r="S656" s="145" t="str">
        <f>IF(SP_NORTE!U678="","*",SP_NORTE!U678)</f>
        <v>*</v>
      </c>
      <c r="T656" s="145" t="str">
        <f>IF(SP_NORTE!V678="","*",SP_NORTE!V678)</f>
        <v>*</v>
      </c>
      <c r="U656" s="136" t="str">
        <f ca="1">_xlfn.XLOOKUP(G656&amp;$U$2,BS_CONTROLE[CHAVE],BS_CONTROLE[Quantidade_11],"-")</f>
        <v>-</v>
      </c>
      <c r="V656" s="136" t="str">
        <f ca="1">_xlfn.XLOOKUP(G656&amp;$V$2,BS_CONTROLE[CHAVE],BS_CONTROLE[Quantidade_11],"-")</f>
        <v>-</v>
      </c>
      <c r="W656" s="136" t="str">
        <f ca="1">_xlfn.XLOOKUP(G656&amp;$W$2,BS_CONTROLE[CHAVE],BS_CONTROLE[Quantidade_11],"-")</f>
        <v>-</v>
      </c>
    </row>
    <row r="657" spans="1:23" hidden="1">
      <c r="A657" s="146" t="str">
        <f>IF(SP_NORTE!X679="","*",SP_NORTE!X679)</f>
        <v>*</v>
      </c>
      <c r="B657" s="146" t="str">
        <f>IF(SP_NORTE!W679="","*",SP_NORTE!W679)</f>
        <v>*</v>
      </c>
      <c r="C657" s="146" t="str">
        <f>IF(SP_NORTE!Y679="","*",SP_NORTE!Y679)</f>
        <v>*</v>
      </c>
      <c r="D657" s="138" t="str">
        <f>IF(SP_NORTE!R679="","*",SP_NORTE!R679)</f>
        <v>-</v>
      </c>
      <c r="E657" s="138" t="str">
        <f>IF(SP_NORTE!S679="","*",SP_NORTE!S679)</f>
        <v>-</v>
      </c>
      <c r="F657" s="145" t="str">
        <f>IF(SP_NORTE!B679="","*",SP_NORTE!B679)</f>
        <v>*</v>
      </c>
      <c r="G657" s="145" t="str">
        <f>IF(SP_NORTE!D679="","*",SP_NORTE!D679)</f>
        <v>*</v>
      </c>
      <c r="H657" s="145" t="str">
        <f>IF(SP_NORTE!E679="","*",SP_NORTE!E679)</f>
        <v>*</v>
      </c>
      <c r="I657" s="145" t="str">
        <f>IF(SP_NORTE!G679="","*",SP_NORTE!G679)</f>
        <v>*</v>
      </c>
      <c r="J657" s="145" t="str">
        <f>IF(SP_NORTE!H679="","*",SP_NORTE!H679)</f>
        <v>*</v>
      </c>
      <c r="K657" s="138" t="str">
        <f>IF(SP_NORTE!L679="","*",SP_NORTE!L679)</f>
        <v>-</v>
      </c>
      <c r="L657" s="138" t="str">
        <f>IF(SP_NORTE!M679="","*",SP_NORTE!M679)</f>
        <v>-</v>
      </c>
      <c r="M657" s="139" t="str">
        <f>IF(SP_NORTE!I679="","*",SP_NORTE!I679)</f>
        <v>*</v>
      </c>
      <c r="N657" s="144" t="str">
        <f>IF(SP_NORTE!J679="","*",SP_NORTE!J679)</f>
        <v>*</v>
      </c>
      <c r="O657" s="144" t="str">
        <f>IF(SP_NORTE!K679="","*",SP_NORTE!K679)</f>
        <v>*</v>
      </c>
      <c r="P657" s="143" t="str">
        <f>IF(SP_NORTE!N679="","*",SP_NORTE!N679)</f>
        <v>*</v>
      </c>
      <c r="Q657" s="143" t="str">
        <f>IF(SP_NORTE!O679="","*",SP_NORTE!O679)</f>
        <v>*</v>
      </c>
      <c r="R657" s="145" t="str">
        <f>IF(SP_NORTE!P679="","*",CONCATENATE(SP_NORTE!P679," ",SP_NORTE!Q679))</f>
        <v>*</v>
      </c>
      <c r="S657" s="145" t="str">
        <f>IF(SP_NORTE!U679="","*",SP_NORTE!U679)</f>
        <v>*</v>
      </c>
      <c r="T657" s="145" t="str">
        <f>IF(SP_NORTE!V679="","*",SP_NORTE!V679)</f>
        <v>*</v>
      </c>
      <c r="U657" s="136" t="str">
        <f ca="1">_xlfn.XLOOKUP(G657&amp;$U$2,BS_CONTROLE[CHAVE],BS_CONTROLE[Quantidade_11],"-")</f>
        <v>-</v>
      </c>
      <c r="V657" s="136" t="str">
        <f ca="1">_xlfn.XLOOKUP(G657&amp;$V$2,BS_CONTROLE[CHAVE],BS_CONTROLE[Quantidade_11],"-")</f>
        <v>-</v>
      </c>
      <c r="W657" s="136" t="str">
        <f ca="1">_xlfn.XLOOKUP(G657&amp;$W$2,BS_CONTROLE[CHAVE],BS_CONTROLE[Quantidade_11],"-")</f>
        <v>-</v>
      </c>
    </row>
    <row r="658" spans="1:23" hidden="1">
      <c r="A658" s="146" t="str">
        <f>IF(SP_NORTE!X680="","*",SP_NORTE!X680)</f>
        <v>*</v>
      </c>
      <c r="B658" s="146" t="str">
        <f>IF(SP_NORTE!W680="","*",SP_NORTE!W680)</f>
        <v>*</v>
      </c>
      <c r="C658" s="146" t="str">
        <f>IF(SP_NORTE!Y680="","*",SP_NORTE!Y680)</f>
        <v>*</v>
      </c>
      <c r="D658" s="138" t="str">
        <f>IF(SP_NORTE!R680="","*",SP_NORTE!R680)</f>
        <v>-</v>
      </c>
      <c r="E658" s="138" t="str">
        <f>IF(SP_NORTE!S680="","*",SP_NORTE!S680)</f>
        <v>-</v>
      </c>
      <c r="F658" s="145" t="str">
        <f>IF(SP_NORTE!B680="","*",SP_NORTE!B680)</f>
        <v>*</v>
      </c>
      <c r="G658" s="145" t="str">
        <f>IF(SP_NORTE!D680="","*",SP_NORTE!D680)</f>
        <v>*</v>
      </c>
      <c r="H658" s="145" t="str">
        <f>IF(SP_NORTE!E680="","*",SP_NORTE!E680)</f>
        <v>*</v>
      </c>
      <c r="I658" s="145" t="str">
        <f>IF(SP_NORTE!G680="","*",SP_NORTE!G680)</f>
        <v>*</v>
      </c>
      <c r="J658" s="145" t="str">
        <f>IF(SP_NORTE!H680="","*",SP_NORTE!H680)</f>
        <v>*</v>
      </c>
      <c r="K658" s="138" t="str">
        <f>IF(SP_NORTE!L680="","*",SP_NORTE!L680)</f>
        <v>-</v>
      </c>
      <c r="L658" s="138" t="str">
        <f>IF(SP_NORTE!M680="","*",SP_NORTE!M680)</f>
        <v>-</v>
      </c>
      <c r="M658" s="139" t="str">
        <f>IF(SP_NORTE!I680="","*",SP_NORTE!I680)</f>
        <v>*</v>
      </c>
      <c r="N658" s="144" t="str">
        <f>IF(SP_NORTE!J680="","*",SP_NORTE!J680)</f>
        <v>*</v>
      </c>
      <c r="O658" s="144" t="str">
        <f>IF(SP_NORTE!K680="","*",SP_NORTE!K680)</f>
        <v>*</v>
      </c>
      <c r="P658" s="143" t="str">
        <f>IF(SP_NORTE!N680="","*",SP_NORTE!N680)</f>
        <v>*</v>
      </c>
      <c r="Q658" s="143" t="str">
        <f>IF(SP_NORTE!O680="","*",SP_NORTE!O680)</f>
        <v>*</v>
      </c>
      <c r="R658" s="145" t="str">
        <f>IF(SP_NORTE!P680="","*",CONCATENATE(SP_NORTE!P680," ",SP_NORTE!Q680))</f>
        <v>*</v>
      </c>
      <c r="S658" s="145" t="str">
        <f>IF(SP_NORTE!U680="","*",SP_NORTE!U680)</f>
        <v>*</v>
      </c>
      <c r="T658" s="145" t="str">
        <f>IF(SP_NORTE!V680="","*",SP_NORTE!V680)</f>
        <v>*</v>
      </c>
      <c r="U658" s="136" t="str">
        <f ca="1">_xlfn.XLOOKUP(G658&amp;$U$2,BS_CONTROLE[CHAVE],BS_CONTROLE[Quantidade_11],"-")</f>
        <v>-</v>
      </c>
      <c r="V658" s="136" t="str">
        <f ca="1">_xlfn.XLOOKUP(G658&amp;$V$2,BS_CONTROLE[CHAVE],BS_CONTROLE[Quantidade_11],"-")</f>
        <v>-</v>
      </c>
      <c r="W658" s="136" t="str">
        <f ca="1">_xlfn.XLOOKUP(G658&amp;$W$2,BS_CONTROLE[CHAVE],BS_CONTROLE[Quantidade_11],"-")</f>
        <v>-</v>
      </c>
    </row>
    <row r="659" spans="1:23" hidden="1">
      <c r="A659" s="146" t="str">
        <f>IF(SP_NORTE!X681="","*",SP_NORTE!X681)</f>
        <v>*</v>
      </c>
      <c r="B659" s="146" t="str">
        <f>IF(SP_NORTE!W681="","*",SP_NORTE!W681)</f>
        <v>*</v>
      </c>
      <c r="C659" s="146" t="str">
        <f>IF(SP_NORTE!Y681="","*",SP_NORTE!Y681)</f>
        <v>*</v>
      </c>
      <c r="D659" s="138" t="str">
        <f>IF(SP_NORTE!R681="","*",SP_NORTE!R681)</f>
        <v>-</v>
      </c>
      <c r="E659" s="138" t="str">
        <f>IF(SP_NORTE!S681="","*",SP_NORTE!S681)</f>
        <v>-</v>
      </c>
      <c r="F659" s="145" t="str">
        <f>IF(SP_NORTE!B681="","*",SP_NORTE!B681)</f>
        <v>*</v>
      </c>
      <c r="G659" s="145" t="str">
        <f>IF(SP_NORTE!D681="","*",SP_NORTE!D681)</f>
        <v>*</v>
      </c>
      <c r="H659" s="145" t="str">
        <f>IF(SP_NORTE!E681="","*",SP_NORTE!E681)</f>
        <v>*</v>
      </c>
      <c r="I659" s="145" t="str">
        <f>IF(SP_NORTE!G681="","*",SP_NORTE!G681)</f>
        <v>*</v>
      </c>
      <c r="J659" s="145" t="str">
        <f>IF(SP_NORTE!H681="","*",SP_NORTE!H681)</f>
        <v>*</v>
      </c>
      <c r="K659" s="138" t="str">
        <f>IF(SP_NORTE!L681="","*",SP_NORTE!L681)</f>
        <v>-</v>
      </c>
      <c r="L659" s="138" t="str">
        <f>IF(SP_NORTE!M681="","*",SP_NORTE!M681)</f>
        <v>-</v>
      </c>
      <c r="M659" s="139" t="str">
        <f>IF(SP_NORTE!I681="","*",SP_NORTE!I681)</f>
        <v>*</v>
      </c>
      <c r="N659" s="144" t="str">
        <f>IF(SP_NORTE!J681="","*",SP_NORTE!J681)</f>
        <v>*</v>
      </c>
      <c r="O659" s="144" t="str">
        <f>IF(SP_NORTE!K681="","*",SP_NORTE!K681)</f>
        <v>*</v>
      </c>
      <c r="P659" s="143" t="str">
        <f>IF(SP_NORTE!N681="","*",SP_NORTE!N681)</f>
        <v>*</v>
      </c>
      <c r="Q659" s="143" t="str">
        <f>IF(SP_NORTE!O681="","*",SP_NORTE!O681)</f>
        <v>*</v>
      </c>
      <c r="R659" s="145" t="str">
        <f>IF(SP_NORTE!P681="","*",CONCATENATE(SP_NORTE!P681," ",SP_NORTE!Q681))</f>
        <v>*</v>
      </c>
      <c r="S659" s="145" t="str">
        <f>IF(SP_NORTE!U681="","*",SP_NORTE!U681)</f>
        <v>*</v>
      </c>
      <c r="T659" s="145" t="str">
        <f>IF(SP_NORTE!V681="","*",SP_NORTE!V681)</f>
        <v>*</v>
      </c>
      <c r="U659" s="136" t="str">
        <f ca="1">_xlfn.XLOOKUP(G659&amp;$U$2,BS_CONTROLE[CHAVE],BS_CONTROLE[Quantidade_11],"-")</f>
        <v>-</v>
      </c>
      <c r="V659" s="136" t="str">
        <f ca="1">_xlfn.XLOOKUP(G659&amp;$V$2,BS_CONTROLE[CHAVE],BS_CONTROLE[Quantidade_11],"-")</f>
        <v>-</v>
      </c>
      <c r="W659" s="136" t="str">
        <f ca="1">_xlfn.XLOOKUP(G659&amp;$W$2,BS_CONTROLE[CHAVE],BS_CONTROLE[Quantidade_11],"-")</f>
        <v>-</v>
      </c>
    </row>
    <row r="660" spans="1:23" hidden="1">
      <c r="A660" s="146" t="str">
        <f>IF(SP_NORTE!X682="","*",SP_NORTE!X682)</f>
        <v>*</v>
      </c>
      <c r="B660" s="146" t="str">
        <f>IF(SP_NORTE!W682="","*",SP_NORTE!W682)</f>
        <v>*</v>
      </c>
      <c r="C660" s="146" t="str">
        <f>IF(SP_NORTE!Y682="","*",SP_NORTE!Y682)</f>
        <v>*</v>
      </c>
      <c r="D660" s="138" t="str">
        <f>IF(SP_NORTE!R682="","*",SP_NORTE!R682)</f>
        <v>-</v>
      </c>
      <c r="E660" s="138" t="str">
        <f>IF(SP_NORTE!S682="","*",SP_NORTE!S682)</f>
        <v>-</v>
      </c>
      <c r="F660" s="145" t="str">
        <f>IF(SP_NORTE!B682="","*",SP_NORTE!B682)</f>
        <v>*</v>
      </c>
      <c r="G660" s="145" t="str">
        <f>IF(SP_NORTE!D682="","*",SP_NORTE!D682)</f>
        <v>*</v>
      </c>
      <c r="H660" s="145" t="str">
        <f>IF(SP_NORTE!E682="","*",SP_NORTE!E682)</f>
        <v>*</v>
      </c>
      <c r="I660" s="145" t="str">
        <f>IF(SP_NORTE!G682="","*",SP_NORTE!G682)</f>
        <v>*</v>
      </c>
      <c r="J660" s="145" t="str">
        <f>IF(SP_NORTE!H682="","*",SP_NORTE!H682)</f>
        <v>*</v>
      </c>
      <c r="K660" s="138" t="str">
        <f>IF(SP_NORTE!L682="","*",SP_NORTE!L682)</f>
        <v>-</v>
      </c>
      <c r="L660" s="138" t="str">
        <f>IF(SP_NORTE!M682="","*",SP_NORTE!M682)</f>
        <v>-</v>
      </c>
      <c r="M660" s="139" t="str">
        <f>IF(SP_NORTE!I682="","*",SP_NORTE!I682)</f>
        <v>*</v>
      </c>
      <c r="N660" s="144" t="str">
        <f>IF(SP_NORTE!J682="","*",SP_NORTE!J682)</f>
        <v>*</v>
      </c>
      <c r="O660" s="144" t="str">
        <f>IF(SP_NORTE!K682="","*",SP_NORTE!K682)</f>
        <v>*</v>
      </c>
      <c r="P660" s="143" t="str">
        <f>IF(SP_NORTE!N682="","*",SP_NORTE!N682)</f>
        <v>*</v>
      </c>
      <c r="Q660" s="143" t="str">
        <f>IF(SP_NORTE!O682="","*",SP_NORTE!O682)</f>
        <v>*</v>
      </c>
      <c r="R660" s="145" t="str">
        <f>IF(SP_NORTE!P682="","*",CONCATENATE(SP_NORTE!P682," ",SP_NORTE!Q682))</f>
        <v>*</v>
      </c>
      <c r="S660" s="145" t="str">
        <f>IF(SP_NORTE!U682="","*",SP_NORTE!U682)</f>
        <v>*</v>
      </c>
      <c r="T660" s="145" t="str">
        <f>IF(SP_NORTE!V682="","*",SP_NORTE!V682)</f>
        <v>*</v>
      </c>
      <c r="U660" s="136" t="str">
        <f ca="1">_xlfn.XLOOKUP(G660&amp;$U$2,BS_CONTROLE[CHAVE],BS_CONTROLE[Quantidade_11],"-")</f>
        <v>-</v>
      </c>
      <c r="V660" s="136" t="str">
        <f ca="1">_xlfn.XLOOKUP(G660&amp;$V$2,BS_CONTROLE[CHAVE],BS_CONTROLE[Quantidade_11],"-")</f>
        <v>-</v>
      </c>
      <c r="W660" s="136" t="str">
        <f ca="1">_xlfn.XLOOKUP(G660&amp;$W$2,BS_CONTROLE[CHAVE],BS_CONTROLE[Quantidade_11],"-")</f>
        <v>-</v>
      </c>
    </row>
    <row r="661" spans="1:23" hidden="1">
      <c r="A661" s="146" t="str">
        <f>IF(SP_NORTE!X683="","*",SP_NORTE!X683)</f>
        <v>*</v>
      </c>
      <c r="B661" s="146" t="str">
        <f>IF(SP_NORTE!W683="","*",SP_NORTE!W683)</f>
        <v>*</v>
      </c>
      <c r="C661" s="146" t="str">
        <f>IF(SP_NORTE!Y683="","*",SP_NORTE!Y683)</f>
        <v>*</v>
      </c>
      <c r="D661" s="138" t="str">
        <f>IF(SP_NORTE!R683="","*",SP_NORTE!R683)</f>
        <v>-</v>
      </c>
      <c r="E661" s="138" t="str">
        <f>IF(SP_NORTE!S683="","*",SP_NORTE!S683)</f>
        <v>-</v>
      </c>
      <c r="F661" s="145" t="str">
        <f>IF(SP_NORTE!B683="","*",SP_NORTE!B683)</f>
        <v>*</v>
      </c>
      <c r="G661" s="145" t="str">
        <f>IF(SP_NORTE!D683="","*",SP_NORTE!D683)</f>
        <v>*</v>
      </c>
      <c r="H661" s="145" t="str">
        <f>IF(SP_NORTE!E683="","*",SP_NORTE!E683)</f>
        <v>*</v>
      </c>
      <c r="I661" s="145" t="str">
        <f>IF(SP_NORTE!G683="","*",SP_NORTE!G683)</f>
        <v>*</v>
      </c>
      <c r="J661" s="145" t="str">
        <f>IF(SP_NORTE!H683="","*",SP_NORTE!H683)</f>
        <v>*</v>
      </c>
      <c r="K661" s="138" t="str">
        <f>IF(SP_NORTE!L683="","*",SP_NORTE!L683)</f>
        <v>-</v>
      </c>
      <c r="L661" s="138" t="str">
        <f>IF(SP_NORTE!M683="","*",SP_NORTE!M683)</f>
        <v>-</v>
      </c>
      <c r="M661" s="139" t="str">
        <f>IF(SP_NORTE!I683="","*",SP_NORTE!I683)</f>
        <v>*</v>
      </c>
      <c r="N661" s="144" t="str">
        <f>IF(SP_NORTE!J683="","*",SP_NORTE!J683)</f>
        <v>*</v>
      </c>
      <c r="O661" s="144" t="str">
        <f>IF(SP_NORTE!K683="","*",SP_NORTE!K683)</f>
        <v>*</v>
      </c>
      <c r="P661" s="143" t="str">
        <f>IF(SP_NORTE!N683="","*",SP_NORTE!N683)</f>
        <v>*</v>
      </c>
      <c r="Q661" s="143" t="str">
        <f>IF(SP_NORTE!O683="","*",SP_NORTE!O683)</f>
        <v>*</v>
      </c>
      <c r="R661" s="145" t="str">
        <f>IF(SP_NORTE!P683="","*",CONCATENATE(SP_NORTE!P683," ",SP_NORTE!Q683))</f>
        <v>*</v>
      </c>
      <c r="S661" s="145" t="str">
        <f>IF(SP_NORTE!U683="","*",SP_NORTE!U683)</f>
        <v>*</v>
      </c>
      <c r="T661" s="145" t="str">
        <f>IF(SP_NORTE!V683="","*",SP_NORTE!V683)</f>
        <v>*</v>
      </c>
      <c r="U661" s="136" t="str">
        <f ca="1">_xlfn.XLOOKUP(G661&amp;$U$2,BS_CONTROLE[CHAVE],BS_CONTROLE[Quantidade_11],"-")</f>
        <v>-</v>
      </c>
      <c r="V661" s="136" t="str">
        <f ca="1">_xlfn.XLOOKUP(G661&amp;$V$2,BS_CONTROLE[CHAVE],BS_CONTROLE[Quantidade_11],"-")</f>
        <v>-</v>
      </c>
      <c r="W661" s="136" t="str">
        <f ca="1">_xlfn.XLOOKUP(G661&amp;$W$2,BS_CONTROLE[CHAVE],BS_CONTROLE[Quantidade_11],"-")</f>
        <v>-</v>
      </c>
    </row>
    <row r="662" spans="1:23" hidden="1">
      <c r="A662" s="146" t="str">
        <f>IF(SP_NORTE!X684="","*",SP_NORTE!X684)</f>
        <v>*</v>
      </c>
      <c r="B662" s="146" t="str">
        <f>IF(SP_NORTE!W684="","*",SP_NORTE!W684)</f>
        <v>*</v>
      </c>
      <c r="C662" s="146" t="str">
        <f>IF(SP_NORTE!Y684="","*",SP_NORTE!Y684)</f>
        <v>*</v>
      </c>
      <c r="D662" s="138" t="str">
        <f>IF(SP_NORTE!R684="","*",SP_NORTE!R684)</f>
        <v>-</v>
      </c>
      <c r="E662" s="138" t="str">
        <f>IF(SP_NORTE!S684="","*",SP_NORTE!S684)</f>
        <v>-</v>
      </c>
      <c r="F662" s="145" t="str">
        <f>IF(SP_NORTE!B684="","*",SP_NORTE!B684)</f>
        <v>*</v>
      </c>
      <c r="G662" s="145" t="str">
        <f>IF(SP_NORTE!D684="","*",SP_NORTE!D684)</f>
        <v>*</v>
      </c>
      <c r="H662" s="145" t="str">
        <f>IF(SP_NORTE!E684="","*",SP_NORTE!E684)</f>
        <v>*</v>
      </c>
      <c r="I662" s="145" t="str">
        <f>IF(SP_NORTE!G684="","*",SP_NORTE!G684)</f>
        <v>*</v>
      </c>
      <c r="J662" s="145" t="str">
        <f>IF(SP_NORTE!H684="","*",SP_NORTE!H684)</f>
        <v>*</v>
      </c>
      <c r="K662" s="138" t="str">
        <f>IF(SP_NORTE!L684="","*",SP_NORTE!L684)</f>
        <v>-</v>
      </c>
      <c r="L662" s="138" t="str">
        <f>IF(SP_NORTE!M684="","*",SP_NORTE!M684)</f>
        <v>-</v>
      </c>
      <c r="M662" s="139" t="str">
        <f>IF(SP_NORTE!I684="","*",SP_NORTE!I684)</f>
        <v>*</v>
      </c>
      <c r="N662" s="144" t="str">
        <f>IF(SP_NORTE!J684="","*",SP_NORTE!J684)</f>
        <v>*</v>
      </c>
      <c r="O662" s="144" t="str">
        <f>IF(SP_NORTE!K684="","*",SP_NORTE!K684)</f>
        <v>*</v>
      </c>
      <c r="P662" s="143" t="str">
        <f>IF(SP_NORTE!N684="","*",SP_NORTE!N684)</f>
        <v>*</v>
      </c>
      <c r="Q662" s="143" t="str">
        <f>IF(SP_NORTE!O684="","*",SP_NORTE!O684)</f>
        <v>*</v>
      </c>
      <c r="R662" s="145" t="str">
        <f>IF(SP_NORTE!P684="","*",CONCATENATE(SP_NORTE!P684," ",SP_NORTE!Q684))</f>
        <v>*</v>
      </c>
      <c r="S662" s="145" t="str">
        <f>IF(SP_NORTE!U684="","*",SP_NORTE!U684)</f>
        <v>*</v>
      </c>
      <c r="T662" s="145" t="str">
        <f>IF(SP_NORTE!V684="","*",SP_NORTE!V684)</f>
        <v>*</v>
      </c>
      <c r="U662" s="136" t="str">
        <f ca="1">_xlfn.XLOOKUP(G662&amp;$U$2,BS_CONTROLE[CHAVE],BS_CONTROLE[Quantidade_11],"-")</f>
        <v>-</v>
      </c>
      <c r="V662" s="136" t="str">
        <f ca="1">_xlfn.XLOOKUP(G662&amp;$V$2,BS_CONTROLE[CHAVE],BS_CONTROLE[Quantidade_11],"-")</f>
        <v>-</v>
      </c>
      <c r="W662" s="136" t="str">
        <f ca="1">_xlfn.XLOOKUP(G662&amp;$W$2,BS_CONTROLE[CHAVE],BS_CONTROLE[Quantidade_11],"-")</f>
        <v>-</v>
      </c>
    </row>
    <row r="663" spans="1:23" hidden="1">
      <c r="A663" s="146" t="str">
        <f>IF(SP_NORTE!X685="","*",SP_NORTE!X685)</f>
        <v>*</v>
      </c>
      <c r="B663" s="146" t="str">
        <f>IF(SP_NORTE!W685="","*",SP_NORTE!W685)</f>
        <v>*</v>
      </c>
      <c r="C663" s="146" t="str">
        <f>IF(SP_NORTE!Y685="","*",SP_NORTE!Y685)</f>
        <v>*</v>
      </c>
      <c r="D663" s="138" t="str">
        <f>IF(SP_NORTE!R685="","*",SP_NORTE!R685)</f>
        <v>-</v>
      </c>
      <c r="E663" s="138" t="str">
        <f>IF(SP_NORTE!S685="","*",SP_NORTE!S685)</f>
        <v>-</v>
      </c>
      <c r="F663" s="145" t="str">
        <f>IF(SP_NORTE!B685="","*",SP_NORTE!B685)</f>
        <v>*</v>
      </c>
      <c r="G663" s="145" t="str">
        <f>IF(SP_NORTE!D685="","*",SP_NORTE!D685)</f>
        <v>*</v>
      </c>
      <c r="H663" s="145" t="str">
        <f>IF(SP_NORTE!E685="","*",SP_NORTE!E685)</f>
        <v>*</v>
      </c>
      <c r="I663" s="145" t="str">
        <f>IF(SP_NORTE!G685="","*",SP_NORTE!G685)</f>
        <v>*</v>
      </c>
      <c r="J663" s="145" t="str">
        <f>IF(SP_NORTE!H685="","*",SP_NORTE!H685)</f>
        <v>*</v>
      </c>
      <c r="K663" s="138" t="str">
        <f>IF(SP_NORTE!L685="","*",SP_NORTE!L685)</f>
        <v>-</v>
      </c>
      <c r="L663" s="138" t="str">
        <f>IF(SP_NORTE!M685="","*",SP_NORTE!M685)</f>
        <v>-</v>
      </c>
      <c r="M663" s="139" t="str">
        <f>IF(SP_NORTE!I685="","*",SP_NORTE!I685)</f>
        <v>*</v>
      </c>
      <c r="N663" s="144" t="str">
        <f>IF(SP_NORTE!J685="","*",SP_NORTE!J685)</f>
        <v>*</v>
      </c>
      <c r="O663" s="144" t="str">
        <f>IF(SP_NORTE!K685="","*",SP_NORTE!K685)</f>
        <v>*</v>
      </c>
      <c r="P663" s="143" t="str">
        <f>IF(SP_NORTE!N685="","*",SP_NORTE!N685)</f>
        <v>*</v>
      </c>
      <c r="Q663" s="143" t="str">
        <f>IF(SP_NORTE!O685="","*",SP_NORTE!O685)</f>
        <v>*</v>
      </c>
      <c r="R663" s="145" t="str">
        <f>IF(SP_NORTE!P685="","*",CONCATENATE(SP_NORTE!P685," ",SP_NORTE!Q685))</f>
        <v>*</v>
      </c>
      <c r="S663" s="145" t="str">
        <f>IF(SP_NORTE!U685="","*",SP_NORTE!U685)</f>
        <v>*</v>
      </c>
      <c r="T663" s="145" t="str">
        <f>IF(SP_NORTE!V685="","*",SP_NORTE!V685)</f>
        <v>*</v>
      </c>
      <c r="U663" s="136" t="str">
        <f ca="1">_xlfn.XLOOKUP(G663&amp;$U$2,BS_CONTROLE[CHAVE],BS_CONTROLE[Quantidade_11],"-")</f>
        <v>-</v>
      </c>
      <c r="V663" s="136" t="str">
        <f ca="1">_xlfn.XLOOKUP(G663&amp;$V$2,BS_CONTROLE[CHAVE],BS_CONTROLE[Quantidade_11],"-")</f>
        <v>-</v>
      </c>
      <c r="W663" s="136" t="str">
        <f ca="1">_xlfn.XLOOKUP(G663&amp;$W$2,BS_CONTROLE[CHAVE],BS_CONTROLE[Quantidade_11],"-")</f>
        <v>-</v>
      </c>
    </row>
    <row r="664" spans="1:23" hidden="1">
      <c r="A664" s="146" t="str">
        <f>IF(SP_NORTE!X686="","*",SP_NORTE!X686)</f>
        <v>*</v>
      </c>
      <c r="B664" s="146" t="str">
        <f>IF(SP_NORTE!W686="","*",SP_NORTE!W686)</f>
        <v>*</v>
      </c>
      <c r="C664" s="146" t="str">
        <f>IF(SP_NORTE!Y686="","*",SP_NORTE!Y686)</f>
        <v>*</v>
      </c>
      <c r="D664" s="138" t="str">
        <f>IF(SP_NORTE!R686="","*",SP_NORTE!R686)</f>
        <v>-</v>
      </c>
      <c r="E664" s="138" t="str">
        <f>IF(SP_NORTE!S686="","*",SP_NORTE!S686)</f>
        <v>-</v>
      </c>
      <c r="F664" s="145" t="str">
        <f>IF(SP_NORTE!B686="","*",SP_NORTE!B686)</f>
        <v>*</v>
      </c>
      <c r="G664" s="145" t="str">
        <f>IF(SP_NORTE!D686="","*",SP_NORTE!D686)</f>
        <v>*</v>
      </c>
      <c r="H664" s="145" t="str">
        <f>IF(SP_NORTE!E686="","*",SP_NORTE!E686)</f>
        <v>*</v>
      </c>
      <c r="I664" s="145" t="str">
        <f>IF(SP_NORTE!G686="","*",SP_NORTE!G686)</f>
        <v>*</v>
      </c>
      <c r="J664" s="145" t="str">
        <f>IF(SP_NORTE!H686="","*",SP_NORTE!H686)</f>
        <v>*</v>
      </c>
      <c r="K664" s="138" t="str">
        <f>IF(SP_NORTE!L686="","*",SP_NORTE!L686)</f>
        <v>-</v>
      </c>
      <c r="L664" s="138" t="str">
        <f>IF(SP_NORTE!M686="","*",SP_NORTE!M686)</f>
        <v>-</v>
      </c>
      <c r="M664" s="139" t="str">
        <f>IF(SP_NORTE!I686="","*",SP_NORTE!I686)</f>
        <v>*</v>
      </c>
      <c r="N664" s="144" t="str">
        <f>IF(SP_NORTE!J686="","*",SP_NORTE!J686)</f>
        <v>*</v>
      </c>
      <c r="O664" s="144" t="str">
        <f>IF(SP_NORTE!K686="","*",SP_NORTE!K686)</f>
        <v>*</v>
      </c>
      <c r="P664" s="143" t="str">
        <f>IF(SP_NORTE!N686="","*",SP_NORTE!N686)</f>
        <v>*</v>
      </c>
      <c r="Q664" s="143" t="str">
        <f>IF(SP_NORTE!O686="","*",SP_NORTE!O686)</f>
        <v>*</v>
      </c>
      <c r="R664" s="145" t="str">
        <f>IF(SP_NORTE!P686="","*",CONCATENATE(SP_NORTE!P686," ",SP_NORTE!Q686))</f>
        <v>*</v>
      </c>
      <c r="S664" s="145" t="str">
        <f>IF(SP_NORTE!U686="","*",SP_NORTE!U686)</f>
        <v>*</v>
      </c>
      <c r="T664" s="145" t="str">
        <f>IF(SP_NORTE!V686="","*",SP_NORTE!V686)</f>
        <v>*</v>
      </c>
      <c r="U664" s="136" t="str">
        <f ca="1">_xlfn.XLOOKUP(G664&amp;$U$2,BS_CONTROLE[CHAVE],BS_CONTROLE[Quantidade_11],"-")</f>
        <v>-</v>
      </c>
      <c r="V664" s="136" t="str">
        <f ca="1">_xlfn.XLOOKUP(G664&amp;$V$2,BS_CONTROLE[CHAVE],BS_CONTROLE[Quantidade_11],"-")</f>
        <v>-</v>
      </c>
      <c r="W664" s="136" t="str">
        <f ca="1">_xlfn.XLOOKUP(G664&amp;$W$2,BS_CONTROLE[CHAVE],BS_CONTROLE[Quantidade_11],"-")</f>
        <v>-</v>
      </c>
    </row>
    <row r="665" spans="1:23" hidden="1">
      <c r="A665" s="146" t="str">
        <f>IF(SP_NORTE!X687="","*",SP_NORTE!X687)</f>
        <v>*</v>
      </c>
      <c r="B665" s="146" t="str">
        <f>IF(SP_NORTE!W687="","*",SP_NORTE!W687)</f>
        <v>*</v>
      </c>
      <c r="C665" s="146" t="str">
        <f>IF(SP_NORTE!Y687="","*",SP_NORTE!Y687)</f>
        <v>*</v>
      </c>
      <c r="D665" s="138" t="str">
        <f>IF(SP_NORTE!R687="","*",SP_NORTE!R687)</f>
        <v>-</v>
      </c>
      <c r="E665" s="138" t="str">
        <f>IF(SP_NORTE!S687="","*",SP_NORTE!S687)</f>
        <v>-</v>
      </c>
      <c r="F665" s="145" t="str">
        <f>IF(SP_NORTE!B687="","*",SP_NORTE!B687)</f>
        <v>*</v>
      </c>
      <c r="G665" s="145" t="str">
        <f>IF(SP_NORTE!D687="","*",SP_NORTE!D687)</f>
        <v>*</v>
      </c>
      <c r="H665" s="145" t="str">
        <f>IF(SP_NORTE!E687="","*",SP_NORTE!E687)</f>
        <v>*</v>
      </c>
      <c r="I665" s="145" t="str">
        <f>IF(SP_NORTE!G687="","*",SP_NORTE!G687)</f>
        <v>*</v>
      </c>
      <c r="J665" s="145" t="str">
        <f>IF(SP_NORTE!H687="","*",SP_NORTE!H687)</f>
        <v>*</v>
      </c>
      <c r="K665" s="138" t="str">
        <f>IF(SP_NORTE!L687="","*",SP_NORTE!L687)</f>
        <v>-</v>
      </c>
      <c r="L665" s="138" t="str">
        <f>IF(SP_NORTE!M687="","*",SP_NORTE!M687)</f>
        <v>-</v>
      </c>
      <c r="M665" s="139" t="str">
        <f>IF(SP_NORTE!I687="","*",SP_NORTE!I687)</f>
        <v>*</v>
      </c>
      <c r="N665" s="144" t="str">
        <f>IF(SP_NORTE!J687="","*",SP_NORTE!J687)</f>
        <v>*</v>
      </c>
      <c r="O665" s="144" t="str">
        <f>IF(SP_NORTE!K687="","*",SP_NORTE!K687)</f>
        <v>*</v>
      </c>
      <c r="P665" s="143" t="str">
        <f>IF(SP_NORTE!N687="","*",SP_NORTE!N687)</f>
        <v>*</v>
      </c>
      <c r="Q665" s="143" t="str">
        <f>IF(SP_NORTE!O687="","*",SP_NORTE!O687)</f>
        <v>*</v>
      </c>
      <c r="R665" s="145" t="str">
        <f>IF(SP_NORTE!P687="","*",CONCATENATE(SP_NORTE!P687," ",SP_NORTE!Q687))</f>
        <v>*</v>
      </c>
      <c r="S665" s="145" t="str">
        <f>IF(SP_NORTE!U687="","*",SP_NORTE!U687)</f>
        <v>*</v>
      </c>
      <c r="T665" s="145" t="str">
        <f>IF(SP_NORTE!V687="","*",SP_NORTE!V687)</f>
        <v>*</v>
      </c>
      <c r="U665" s="136" t="str">
        <f ca="1">_xlfn.XLOOKUP(G665&amp;$U$2,BS_CONTROLE[CHAVE],BS_CONTROLE[Quantidade_11],"-")</f>
        <v>-</v>
      </c>
      <c r="V665" s="136" t="str">
        <f ca="1">_xlfn.XLOOKUP(G665&amp;$V$2,BS_CONTROLE[CHAVE],BS_CONTROLE[Quantidade_11],"-")</f>
        <v>-</v>
      </c>
      <c r="W665" s="136" t="str">
        <f ca="1">_xlfn.XLOOKUP(G665&amp;$W$2,BS_CONTROLE[CHAVE],BS_CONTROLE[Quantidade_11],"-")</f>
        <v>-</v>
      </c>
    </row>
    <row r="666" spans="1:23" hidden="1">
      <c r="A666" s="146" t="str">
        <f>IF(SP_NORTE!X688="","*",SP_NORTE!X688)</f>
        <v>*</v>
      </c>
      <c r="B666" s="146" t="str">
        <f>IF(SP_NORTE!W688="","*",SP_NORTE!W688)</f>
        <v>*</v>
      </c>
      <c r="C666" s="146" t="str">
        <f>IF(SP_NORTE!Y688="","*",SP_NORTE!Y688)</f>
        <v>*</v>
      </c>
      <c r="D666" s="138" t="str">
        <f>IF(SP_NORTE!R688="","*",SP_NORTE!R688)</f>
        <v>-</v>
      </c>
      <c r="E666" s="138" t="str">
        <f>IF(SP_NORTE!S688="","*",SP_NORTE!S688)</f>
        <v>-</v>
      </c>
      <c r="F666" s="145" t="str">
        <f>IF(SP_NORTE!B688="","*",SP_NORTE!B688)</f>
        <v>*</v>
      </c>
      <c r="G666" s="145" t="str">
        <f>IF(SP_NORTE!D688="","*",SP_NORTE!D688)</f>
        <v>*</v>
      </c>
      <c r="H666" s="145" t="str">
        <f>IF(SP_NORTE!E688="","*",SP_NORTE!E688)</f>
        <v>*</v>
      </c>
      <c r="I666" s="145" t="str">
        <f>IF(SP_NORTE!G688="","*",SP_NORTE!G688)</f>
        <v>*</v>
      </c>
      <c r="J666" s="145" t="str">
        <f>IF(SP_NORTE!H688="","*",SP_NORTE!H688)</f>
        <v>*</v>
      </c>
      <c r="K666" s="138" t="str">
        <f>IF(SP_NORTE!L688="","*",SP_NORTE!L688)</f>
        <v>-</v>
      </c>
      <c r="L666" s="138" t="str">
        <f>IF(SP_NORTE!M688="","*",SP_NORTE!M688)</f>
        <v>-</v>
      </c>
      <c r="M666" s="139" t="str">
        <f>IF(SP_NORTE!I688="","*",SP_NORTE!I688)</f>
        <v>*</v>
      </c>
      <c r="N666" s="144" t="str">
        <f>IF(SP_NORTE!J688="","*",SP_NORTE!J688)</f>
        <v>*</v>
      </c>
      <c r="O666" s="144" t="str">
        <f>IF(SP_NORTE!K688="","*",SP_NORTE!K688)</f>
        <v>*</v>
      </c>
      <c r="P666" s="143" t="str">
        <f>IF(SP_NORTE!N688="","*",SP_NORTE!N688)</f>
        <v>*</v>
      </c>
      <c r="Q666" s="143" t="str">
        <f>IF(SP_NORTE!O688="","*",SP_NORTE!O688)</f>
        <v>*</v>
      </c>
      <c r="R666" s="145" t="str">
        <f>IF(SP_NORTE!P688="","*",CONCATENATE(SP_NORTE!P688," ",SP_NORTE!Q688))</f>
        <v>*</v>
      </c>
      <c r="S666" s="145" t="str">
        <f>IF(SP_NORTE!U688="","*",SP_NORTE!U688)</f>
        <v>*</v>
      </c>
      <c r="T666" s="145" t="str">
        <f>IF(SP_NORTE!V688="","*",SP_NORTE!V688)</f>
        <v>*</v>
      </c>
      <c r="U666" s="136" t="str">
        <f ca="1">_xlfn.XLOOKUP(G666&amp;$U$2,BS_CONTROLE[CHAVE],BS_CONTROLE[Quantidade_11],"-")</f>
        <v>-</v>
      </c>
      <c r="V666" s="136" t="str">
        <f ca="1">_xlfn.XLOOKUP(G666&amp;$V$2,BS_CONTROLE[CHAVE],BS_CONTROLE[Quantidade_11],"-")</f>
        <v>-</v>
      </c>
      <c r="W666" s="136" t="str">
        <f ca="1">_xlfn.XLOOKUP(G666&amp;$W$2,BS_CONTROLE[CHAVE],BS_CONTROLE[Quantidade_11],"-")</f>
        <v>-</v>
      </c>
    </row>
    <row r="667" spans="1:23" hidden="1">
      <c r="A667" s="146" t="str">
        <f>IF(SP_NORTE!X689="","*",SP_NORTE!X689)</f>
        <v>*</v>
      </c>
      <c r="B667" s="146" t="str">
        <f>IF(SP_NORTE!W689="","*",SP_NORTE!W689)</f>
        <v>*</v>
      </c>
      <c r="C667" s="146" t="str">
        <f>IF(SP_NORTE!Y689="","*",SP_NORTE!Y689)</f>
        <v>*</v>
      </c>
      <c r="D667" s="138" t="str">
        <f>IF(SP_NORTE!R689="","*",SP_NORTE!R689)</f>
        <v>-</v>
      </c>
      <c r="E667" s="138" t="str">
        <f>IF(SP_NORTE!S689="","*",SP_NORTE!S689)</f>
        <v>-</v>
      </c>
      <c r="F667" s="145" t="str">
        <f>IF(SP_NORTE!B689="","*",SP_NORTE!B689)</f>
        <v>*</v>
      </c>
      <c r="G667" s="145" t="str">
        <f>IF(SP_NORTE!D689="","*",SP_NORTE!D689)</f>
        <v>*</v>
      </c>
      <c r="H667" s="145" t="str">
        <f>IF(SP_NORTE!E689="","*",SP_NORTE!E689)</f>
        <v>*</v>
      </c>
      <c r="I667" s="145" t="str">
        <f>IF(SP_NORTE!G689="","*",SP_NORTE!G689)</f>
        <v>*</v>
      </c>
      <c r="J667" s="145" t="str">
        <f>IF(SP_NORTE!H689="","*",SP_NORTE!H689)</f>
        <v>*</v>
      </c>
      <c r="K667" s="138" t="str">
        <f>IF(SP_NORTE!L689="","*",SP_NORTE!L689)</f>
        <v>-</v>
      </c>
      <c r="L667" s="138" t="str">
        <f>IF(SP_NORTE!M689="","*",SP_NORTE!M689)</f>
        <v>-</v>
      </c>
      <c r="M667" s="139" t="str">
        <f>IF(SP_NORTE!I689="","*",SP_NORTE!I689)</f>
        <v>*</v>
      </c>
      <c r="N667" s="144" t="str">
        <f>IF(SP_NORTE!J689="","*",SP_NORTE!J689)</f>
        <v>*</v>
      </c>
      <c r="O667" s="144" t="str">
        <f>IF(SP_NORTE!K689="","*",SP_NORTE!K689)</f>
        <v>*</v>
      </c>
      <c r="P667" s="143" t="str">
        <f>IF(SP_NORTE!N689="","*",SP_NORTE!N689)</f>
        <v>*</v>
      </c>
      <c r="Q667" s="143" t="str">
        <f>IF(SP_NORTE!O689="","*",SP_NORTE!O689)</f>
        <v>*</v>
      </c>
      <c r="R667" s="145" t="str">
        <f>IF(SP_NORTE!P689="","*",CONCATENATE(SP_NORTE!P689," ",SP_NORTE!Q689))</f>
        <v>*</v>
      </c>
      <c r="S667" s="145" t="str">
        <f>IF(SP_NORTE!U689="","*",SP_NORTE!U689)</f>
        <v>*</v>
      </c>
      <c r="T667" s="145" t="str">
        <f>IF(SP_NORTE!V689="","*",SP_NORTE!V689)</f>
        <v>*</v>
      </c>
      <c r="U667" s="136" t="str">
        <f ca="1">_xlfn.XLOOKUP(G667&amp;$U$2,BS_CONTROLE[CHAVE],BS_CONTROLE[Quantidade_11],"-")</f>
        <v>-</v>
      </c>
      <c r="V667" s="136" t="str">
        <f ca="1">_xlfn.XLOOKUP(G667&amp;$V$2,BS_CONTROLE[CHAVE],BS_CONTROLE[Quantidade_11],"-")</f>
        <v>-</v>
      </c>
      <c r="W667" s="136" t="str">
        <f ca="1">_xlfn.XLOOKUP(G667&amp;$W$2,BS_CONTROLE[CHAVE],BS_CONTROLE[Quantidade_11],"-")</f>
        <v>-</v>
      </c>
    </row>
    <row r="668" spans="1:23" hidden="1">
      <c r="A668" s="146" t="str">
        <f>IF(SP_NORTE!X690="","*",SP_NORTE!X690)</f>
        <v>*</v>
      </c>
      <c r="B668" s="146" t="str">
        <f>IF(SP_NORTE!W690="","*",SP_NORTE!W690)</f>
        <v>*</v>
      </c>
      <c r="C668" s="146" t="str">
        <f>IF(SP_NORTE!Y690="","*",SP_NORTE!Y690)</f>
        <v>*</v>
      </c>
      <c r="D668" s="138" t="str">
        <f>IF(SP_NORTE!R690="","*",SP_NORTE!R690)</f>
        <v>-</v>
      </c>
      <c r="E668" s="138" t="str">
        <f>IF(SP_NORTE!S690="","*",SP_NORTE!S690)</f>
        <v>-</v>
      </c>
      <c r="F668" s="145" t="str">
        <f>IF(SP_NORTE!B690="","*",SP_NORTE!B690)</f>
        <v>*</v>
      </c>
      <c r="G668" s="145" t="str">
        <f>IF(SP_NORTE!D690="","*",SP_NORTE!D690)</f>
        <v>*</v>
      </c>
      <c r="H668" s="145" t="str">
        <f>IF(SP_NORTE!E690="","*",SP_NORTE!E690)</f>
        <v>*</v>
      </c>
      <c r="I668" s="145" t="str">
        <f>IF(SP_NORTE!G690="","*",SP_NORTE!G690)</f>
        <v>*</v>
      </c>
      <c r="J668" s="145" t="str">
        <f>IF(SP_NORTE!H690="","*",SP_NORTE!H690)</f>
        <v>*</v>
      </c>
      <c r="K668" s="138" t="str">
        <f>IF(SP_NORTE!L690="","*",SP_NORTE!L690)</f>
        <v>-</v>
      </c>
      <c r="L668" s="138" t="str">
        <f>IF(SP_NORTE!M690="","*",SP_NORTE!M690)</f>
        <v>-</v>
      </c>
      <c r="M668" s="139" t="str">
        <f>IF(SP_NORTE!I690="","*",SP_NORTE!I690)</f>
        <v>*</v>
      </c>
      <c r="N668" s="144" t="str">
        <f>IF(SP_NORTE!J690="","*",SP_NORTE!J690)</f>
        <v>*</v>
      </c>
      <c r="O668" s="144" t="str">
        <f>IF(SP_NORTE!K690="","*",SP_NORTE!K690)</f>
        <v>*</v>
      </c>
      <c r="P668" s="143" t="str">
        <f>IF(SP_NORTE!N690="","*",SP_NORTE!N690)</f>
        <v>*</v>
      </c>
      <c r="Q668" s="143" t="str">
        <f>IF(SP_NORTE!O690="","*",SP_NORTE!O690)</f>
        <v>*</v>
      </c>
      <c r="R668" s="145" t="str">
        <f>IF(SP_NORTE!P690="","*",CONCATENATE(SP_NORTE!P690," ",SP_NORTE!Q690))</f>
        <v>*</v>
      </c>
      <c r="S668" s="145" t="str">
        <f>IF(SP_NORTE!U690="","*",SP_NORTE!U690)</f>
        <v>*</v>
      </c>
      <c r="T668" s="145" t="str">
        <f>IF(SP_NORTE!V690="","*",SP_NORTE!V690)</f>
        <v>*</v>
      </c>
      <c r="U668" s="136" t="str">
        <f ca="1">_xlfn.XLOOKUP(G668&amp;$U$2,BS_CONTROLE[CHAVE],BS_CONTROLE[Quantidade_11],"-")</f>
        <v>-</v>
      </c>
      <c r="V668" s="136" t="str">
        <f ca="1">_xlfn.XLOOKUP(G668&amp;$V$2,BS_CONTROLE[CHAVE],BS_CONTROLE[Quantidade_11],"-")</f>
        <v>-</v>
      </c>
      <c r="W668" s="136" t="str">
        <f ca="1">_xlfn.XLOOKUP(G668&amp;$W$2,BS_CONTROLE[CHAVE],BS_CONTROLE[Quantidade_11],"-")</f>
        <v>-</v>
      </c>
    </row>
    <row r="669" spans="1:23" hidden="1">
      <c r="A669" s="146" t="str">
        <f>IF(SP_NORTE!X691="","*",SP_NORTE!X691)</f>
        <v>*</v>
      </c>
      <c r="B669" s="146" t="str">
        <f>IF(SP_NORTE!W691="","*",SP_NORTE!W691)</f>
        <v>*</v>
      </c>
      <c r="C669" s="146" t="str">
        <f>IF(SP_NORTE!Y691="","*",SP_NORTE!Y691)</f>
        <v>*</v>
      </c>
      <c r="D669" s="138" t="str">
        <f>IF(SP_NORTE!R691="","*",SP_NORTE!R691)</f>
        <v>-</v>
      </c>
      <c r="E669" s="138" t="str">
        <f>IF(SP_NORTE!S691="","*",SP_NORTE!S691)</f>
        <v>-</v>
      </c>
      <c r="F669" s="145" t="str">
        <f>IF(SP_NORTE!B691="","*",SP_NORTE!B691)</f>
        <v>*</v>
      </c>
      <c r="G669" s="145" t="str">
        <f>IF(SP_NORTE!D691="","*",SP_NORTE!D691)</f>
        <v>*</v>
      </c>
      <c r="H669" s="145" t="str">
        <f>IF(SP_NORTE!E691="","*",SP_NORTE!E691)</f>
        <v>*</v>
      </c>
      <c r="I669" s="145" t="str">
        <f>IF(SP_NORTE!G691="","*",SP_NORTE!G691)</f>
        <v>*</v>
      </c>
      <c r="J669" s="145" t="str">
        <f>IF(SP_NORTE!H691="","*",SP_NORTE!H691)</f>
        <v>*</v>
      </c>
      <c r="K669" s="138" t="str">
        <f>IF(SP_NORTE!L691="","*",SP_NORTE!L691)</f>
        <v>-</v>
      </c>
      <c r="L669" s="138" t="str">
        <f>IF(SP_NORTE!M691="","*",SP_NORTE!M691)</f>
        <v>-</v>
      </c>
      <c r="M669" s="139" t="str">
        <f>IF(SP_NORTE!I691="","*",SP_NORTE!I691)</f>
        <v>*</v>
      </c>
      <c r="N669" s="144" t="str">
        <f>IF(SP_NORTE!J691="","*",SP_NORTE!J691)</f>
        <v>*</v>
      </c>
      <c r="O669" s="144" t="str">
        <f>IF(SP_NORTE!K691="","*",SP_NORTE!K691)</f>
        <v>*</v>
      </c>
      <c r="P669" s="143" t="str">
        <f>IF(SP_NORTE!N691="","*",SP_NORTE!N691)</f>
        <v>*</v>
      </c>
      <c r="Q669" s="143" t="str">
        <f>IF(SP_NORTE!O691="","*",SP_NORTE!O691)</f>
        <v>*</v>
      </c>
      <c r="R669" s="145" t="str">
        <f>IF(SP_NORTE!P691="","*",CONCATENATE(SP_NORTE!P691," ",SP_NORTE!Q691))</f>
        <v>*</v>
      </c>
      <c r="S669" s="145" t="str">
        <f>IF(SP_NORTE!U691="","*",SP_NORTE!U691)</f>
        <v>*</v>
      </c>
      <c r="T669" s="145" t="str">
        <f>IF(SP_NORTE!V691="","*",SP_NORTE!V691)</f>
        <v>*</v>
      </c>
      <c r="U669" s="136" t="str">
        <f ca="1">_xlfn.XLOOKUP(G669&amp;$U$2,BS_CONTROLE[CHAVE],BS_CONTROLE[Quantidade_11],"-")</f>
        <v>-</v>
      </c>
      <c r="V669" s="136" t="str">
        <f ca="1">_xlfn.XLOOKUP(G669&amp;$V$2,BS_CONTROLE[CHAVE],BS_CONTROLE[Quantidade_11],"-")</f>
        <v>-</v>
      </c>
      <c r="W669" s="136" t="str">
        <f ca="1">_xlfn.XLOOKUP(G669&amp;$W$2,BS_CONTROLE[CHAVE],BS_CONTROLE[Quantidade_11],"-")</f>
        <v>-</v>
      </c>
    </row>
    <row r="670" spans="1:23" hidden="1">
      <c r="A670" s="146" t="str">
        <f>IF(SP_NORTE!X692="","*",SP_NORTE!X692)</f>
        <v>*</v>
      </c>
      <c r="B670" s="146" t="str">
        <f>IF(SP_NORTE!W692="","*",SP_NORTE!W692)</f>
        <v>*</v>
      </c>
      <c r="C670" s="146" t="str">
        <f>IF(SP_NORTE!Y692="","*",SP_NORTE!Y692)</f>
        <v>*</v>
      </c>
      <c r="D670" s="138" t="str">
        <f>IF(SP_NORTE!R692="","*",SP_NORTE!R692)</f>
        <v>-</v>
      </c>
      <c r="E670" s="138" t="str">
        <f>IF(SP_NORTE!S692="","*",SP_NORTE!S692)</f>
        <v>-</v>
      </c>
      <c r="F670" s="145" t="str">
        <f>IF(SP_NORTE!B692="","*",SP_NORTE!B692)</f>
        <v>*</v>
      </c>
      <c r="G670" s="145" t="str">
        <f>IF(SP_NORTE!D692="","*",SP_NORTE!D692)</f>
        <v>*</v>
      </c>
      <c r="H670" s="145" t="str">
        <f>IF(SP_NORTE!E692="","*",SP_NORTE!E692)</f>
        <v>*</v>
      </c>
      <c r="I670" s="145" t="str">
        <f>IF(SP_NORTE!G692="","*",SP_NORTE!G692)</f>
        <v>*</v>
      </c>
      <c r="J670" s="145" t="str">
        <f>IF(SP_NORTE!H692="","*",SP_NORTE!H692)</f>
        <v>*</v>
      </c>
      <c r="K670" s="138" t="str">
        <f>IF(SP_NORTE!L692="","*",SP_NORTE!L692)</f>
        <v>-</v>
      </c>
      <c r="L670" s="138" t="str">
        <f>IF(SP_NORTE!M692="","*",SP_NORTE!M692)</f>
        <v>-</v>
      </c>
      <c r="M670" s="139" t="str">
        <f>IF(SP_NORTE!I692="","*",SP_NORTE!I692)</f>
        <v>*</v>
      </c>
      <c r="N670" s="144" t="str">
        <f>IF(SP_NORTE!J692="","*",SP_NORTE!J692)</f>
        <v>*</v>
      </c>
      <c r="O670" s="144" t="str">
        <f>IF(SP_NORTE!K692="","*",SP_NORTE!K692)</f>
        <v>*</v>
      </c>
      <c r="P670" s="143" t="str">
        <f>IF(SP_NORTE!N692="","*",SP_NORTE!N692)</f>
        <v>*</v>
      </c>
      <c r="Q670" s="143" t="str">
        <f>IF(SP_NORTE!O692="","*",SP_NORTE!O692)</f>
        <v>*</v>
      </c>
      <c r="R670" s="145" t="str">
        <f>IF(SP_NORTE!P692="","*",CONCATENATE(SP_NORTE!P692," ",SP_NORTE!Q692))</f>
        <v>*</v>
      </c>
      <c r="S670" s="145" t="str">
        <f>IF(SP_NORTE!U692="","*",SP_NORTE!U692)</f>
        <v>*</v>
      </c>
      <c r="T670" s="145" t="str">
        <f>IF(SP_NORTE!V692="","*",SP_NORTE!V692)</f>
        <v>*</v>
      </c>
      <c r="U670" s="136" t="str">
        <f ca="1">_xlfn.XLOOKUP(G670&amp;$U$2,BS_CONTROLE[CHAVE],BS_CONTROLE[Quantidade_11],"-")</f>
        <v>-</v>
      </c>
      <c r="V670" s="136" t="str">
        <f ca="1">_xlfn.XLOOKUP(G670&amp;$V$2,BS_CONTROLE[CHAVE],BS_CONTROLE[Quantidade_11],"-")</f>
        <v>-</v>
      </c>
      <c r="W670" s="136" t="str">
        <f ca="1">_xlfn.XLOOKUP(G670&amp;$W$2,BS_CONTROLE[CHAVE],BS_CONTROLE[Quantidade_11],"-")</f>
        <v>-</v>
      </c>
    </row>
    <row r="671" spans="1:23" hidden="1">
      <c r="A671" s="146" t="str">
        <f>IF(SP_NORTE!X693="","*",SP_NORTE!X693)</f>
        <v>*</v>
      </c>
      <c r="B671" s="146" t="str">
        <f>IF(SP_NORTE!W693="","*",SP_NORTE!W693)</f>
        <v>*</v>
      </c>
      <c r="C671" s="146" t="str">
        <f>IF(SP_NORTE!Y693="","*",SP_NORTE!Y693)</f>
        <v>*</v>
      </c>
      <c r="D671" s="138" t="str">
        <f>IF(SP_NORTE!R693="","*",SP_NORTE!R693)</f>
        <v>-</v>
      </c>
      <c r="E671" s="138" t="str">
        <f>IF(SP_NORTE!S693="","*",SP_NORTE!S693)</f>
        <v>-</v>
      </c>
      <c r="F671" s="145" t="str">
        <f>IF(SP_NORTE!B693="","*",SP_NORTE!B693)</f>
        <v>*</v>
      </c>
      <c r="G671" s="145" t="str">
        <f>IF(SP_NORTE!D693="","*",SP_NORTE!D693)</f>
        <v>*</v>
      </c>
      <c r="H671" s="145" t="str">
        <f>IF(SP_NORTE!E693="","*",SP_NORTE!E693)</f>
        <v>*</v>
      </c>
      <c r="I671" s="145" t="str">
        <f>IF(SP_NORTE!G693="","*",SP_NORTE!G693)</f>
        <v>*</v>
      </c>
      <c r="J671" s="145" t="str">
        <f>IF(SP_NORTE!H693="","*",SP_NORTE!H693)</f>
        <v>*</v>
      </c>
      <c r="K671" s="138" t="str">
        <f>IF(SP_NORTE!L693="","*",SP_NORTE!L693)</f>
        <v>-</v>
      </c>
      <c r="L671" s="138" t="str">
        <f>IF(SP_NORTE!M693="","*",SP_NORTE!M693)</f>
        <v>-</v>
      </c>
      <c r="M671" s="139" t="str">
        <f>IF(SP_NORTE!I693="","*",SP_NORTE!I693)</f>
        <v>*</v>
      </c>
      <c r="N671" s="144" t="str">
        <f>IF(SP_NORTE!J693="","*",SP_NORTE!J693)</f>
        <v>*</v>
      </c>
      <c r="O671" s="144" t="str">
        <f>IF(SP_NORTE!K693="","*",SP_NORTE!K693)</f>
        <v>*</v>
      </c>
      <c r="P671" s="143" t="str">
        <f>IF(SP_NORTE!N693="","*",SP_NORTE!N693)</f>
        <v>*</v>
      </c>
      <c r="Q671" s="143" t="str">
        <f>IF(SP_NORTE!O693="","*",SP_NORTE!O693)</f>
        <v>*</v>
      </c>
      <c r="R671" s="145" t="str">
        <f>IF(SP_NORTE!P693="","*",CONCATENATE(SP_NORTE!P693," ",SP_NORTE!Q693))</f>
        <v>*</v>
      </c>
      <c r="S671" s="145" t="str">
        <f>IF(SP_NORTE!U693="","*",SP_NORTE!U693)</f>
        <v>*</v>
      </c>
      <c r="T671" s="145" t="str">
        <f>IF(SP_NORTE!V693="","*",SP_NORTE!V693)</f>
        <v>*</v>
      </c>
      <c r="U671" s="136" t="str">
        <f ca="1">_xlfn.XLOOKUP(G671&amp;$U$2,BS_CONTROLE[CHAVE],BS_CONTROLE[Quantidade_11],"-")</f>
        <v>-</v>
      </c>
      <c r="V671" s="136" t="str">
        <f ca="1">_xlfn.XLOOKUP(G671&amp;$V$2,BS_CONTROLE[CHAVE],BS_CONTROLE[Quantidade_11],"-")</f>
        <v>-</v>
      </c>
      <c r="W671" s="136" t="str">
        <f ca="1">_xlfn.XLOOKUP(G671&amp;$W$2,BS_CONTROLE[CHAVE],BS_CONTROLE[Quantidade_11],"-")</f>
        <v>-</v>
      </c>
    </row>
    <row r="672" spans="1:23" hidden="1">
      <c r="A672" s="146" t="str">
        <f>IF(SP_NORTE!X694="","*",SP_NORTE!X694)</f>
        <v>*</v>
      </c>
      <c r="B672" s="146" t="str">
        <f>IF(SP_NORTE!W694="","*",SP_NORTE!W694)</f>
        <v>*</v>
      </c>
      <c r="C672" s="146" t="str">
        <f>IF(SP_NORTE!Y694="","*",SP_NORTE!Y694)</f>
        <v>*</v>
      </c>
      <c r="D672" s="138" t="str">
        <f>IF(SP_NORTE!R694="","*",SP_NORTE!R694)</f>
        <v>-</v>
      </c>
      <c r="E672" s="138" t="str">
        <f>IF(SP_NORTE!S694="","*",SP_NORTE!S694)</f>
        <v>-</v>
      </c>
      <c r="F672" s="145" t="str">
        <f>IF(SP_NORTE!B694="","*",SP_NORTE!B694)</f>
        <v>*</v>
      </c>
      <c r="G672" s="145" t="str">
        <f>IF(SP_NORTE!D694="","*",SP_NORTE!D694)</f>
        <v>*</v>
      </c>
      <c r="H672" s="145" t="str">
        <f>IF(SP_NORTE!E694="","*",SP_NORTE!E694)</f>
        <v>*</v>
      </c>
      <c r="I672" s="145" t="str">
        <f>IF(SP_NORTE!G694="","*",SP_NORTE!G694)</f>
        <v>*</v>
      </c>
      <c r="J672" s="145" t="str">
        <f>IF(SP_NORTE!H694="","*",SP_NORTE!H694)</f>
        <v>*</v>
      </c>
      <c r="K672" s="138" t="str">
        <f>IF(SP_NORTE!L694="","*",SP_NORTE!L694)</f>
        <v>-</v>
      </c>
      <c r="L672" s="138" t="str">
        <f>IF(SP_NORTE!M694="","*",SP_NORTE!M694)</f>
        <v>-</v>
      </c>
      <c r="M672" s="139" t="str">
        <f>IF(SP_NORTE!I694="","*",SP_NORTE!I694)</f>
        <v>*</v>
      </c>
      <c r="N672" s="144" t="str">
        <f>IF(SP_NORTE!J694="","*",SP_NORTE!J694)</f>
        <v>*</v>
      </c>
      <c r="O672" s="144" t="str">
        <f>IF(SP_NORTE!K694="","*",SP_NORTE!K694)</f>
        <v>*</v>
      </c>
      <c r="P672" s="143" t="str">
        <f>IF(SP_NORTE!N694="","*",SP_NORTE!N694)</f>
        <v>*</v>
      </c>
      <c r="Q672" s="143" t="str">
        <f>IF(SP_NORTE!O694="","*",SP_NORTE!O694)</f>
        <v>*</v>
      </c>
      <c r="R672" s="145" t="str">
        <f>IF(SP_NORTE!P694="","*",CONCATENATE(SP_NORTE!P694," ",SP_NORTE!Q694))</f>
        <v>*</v>
      </c>
      <c r="S672" s="145" t="str">
        <f>IF(SP_NORTE!U694="","*",SP_NORTE!U694)</f>
        <v>*</v>
      </c>
      <c r="T672" s="145" t="str">
        <f>IF(SP_NORTE!V694="","*",SP_NORTE!V694)</f>
        <v>*</v>
      </c>
      <c r="U672" s="136" t="str">
        <f ca="1">_xlfn.XLOOKUP(G672&amp;$U$2,BS_CONTROLE[CHAVE],BS_CONTROLE[Quantidade_11],"-")</f>
        <v>-</v>
      </c>
      <c r="V672" s="136" t="str">
        <f ca="1">_xlfn.XLOOKUP(G672&amp;$V$2,BS_CONTROLE[CHAVE],BS_CONTROLE[Quantidade_11],"-")</f>
        <v>-</v>
      </c>
      <c r="W672" s="136" t="str">
        <f ca="1">_xlfn.XLOOKUP(G672&amp;$W$2,BS_CONTROLE[CHAVE],BS_CONTROLE[Quantidade_11],"-")</f>
        <v>-</v>
      </c>
    </row>
    <row r="673" spans="1:23" hidden="1">
      <c r="A673" s="146" t="str">
        <f>IF(SP_NORTE!X695="","*",SP_NORTE!X695)</f>
        <v>*</v>
      </c>
      <c r="B673" s="146" t="str">
        <f>IF(SP_NORTE!W695="","*",SP_NORTE!W695)</f>
        <v>*</v>
      </c>
      <c r="C673" s="146" t="str">
        <f>IF(SP_NORTE!Y695="","*",SP_NORTE!Y695)</f>
        <v>*</v>
      </c>
      <c r="D673" s="138" t="str">
        <f>IF(SP_NORTE!R695="","*",SP_NORTE!R695)</f>
        <v>-</v>
      </c>
      <c r="E673" s="138" t="str">
        <f>IF(SP_NORTE!S695="","*",SP_NORTE!S695)</f>
        <v>-</v>
      </c>
      <c r="F673" s="145" t="str">
        <f>IF(SP_NORTE!B695="","*",SP_NORTE!B695)</f>
        <v>*</v>
      </c>
      <c r="G673" s="145" t="str">
        <f>IF(SP_NORTE!D695="","*",SP_NORTE!D695)</f>
        <v>*</v>
      </c>
      <c r="H673" s="145" t="str">
        <f>IF(SP_NORTE!E695="","*",SP_NORTE!E695)</f>
        <v>*</v>
      </c>
      <c r="I673" s="145" t="str">
        <f>IF(SP_NORTE!G695="","*",SP_NORTE!G695)</f>
        <v>*</v>
      </c>
      <c r="J673" s="145" t="str">
        <f>IF(SP_NORTE!H695="","*",SP_NORTE!H695)</f>
        <v>*</v>
      </c>
      <c r="K673" s="138" t="str">
        <f>IF(SP_NORTE!L695="","*",SP_NORTE!L695)</f>
        <v>-</v>
      </c>
      <c r="L673" s="138" t="str">
        <f>IF(SP_NORTE!M695="","*",SP_NORTE!M695)</f>
        <v>-</v>
      </c>
      <c r="M673" s="139" t="str">
        <f>IF(SP_NORTE!I695="","*",SP_NORTE!I695)</f>
        <v>*</v>
      </c>
      <c r="N673" s="144" t="str">
        <f>IF(SP_NORTE!J695="","*",SP_NORTE!J695)</f>
        <v>*</v>
      </c>
      <c r="O673" s="144" t="str">
        <f>IF(SP_NORTE!K695="","*",SP_NORTE!K695)</f>
        <v>*</v>
      </c>
      <c r="P673" s="143" t="str">
        <f>IF(SP_NORTE!N695="","*",SP_NORTE!N695)</f>
        <v>*</v>
      </c>
      <c r="Q673" s="143" t="str">
        <f>IF(SP_NORTE!O695="","*",SP_NORTE!O695)</f>
        <v>*</v>
      </c>
      <c r="R673" s="145" t="str">
        <f>IF(SP_NORTE!P695="","*",CONCATENATE(SP_NORTE!P695," ",SP_NORTE!Q695))</f>
        <v>*</v>
      </c>
      <c r="S673" s="145" t="str">
        <f>IF(SP_NORTE!U695="","*",SP_NORTE!U695)</f>
        <v>*</v>
      </c>
      <c r="T673" s="145" t="str">
        <f>IF(SP_NORTE!V695="","*",SP_NORTE!V695)</f>
        <v>*</v>
      </c>
      <c r="U673" s="136" t="str">
        <f ca="1">_xlfn.XLOOKUP(G673&amp;$U$2,BS_CONTROLE[CHAVE],BS_CONTROLE[Quantidade_11],"-")</f>
        <v>-</v>
      </c>
      <c r="V673" s="136" t="str">
        <f ca="1">_xlfn.XLOOKUP(G673&amp;$V$2,BS_CONTROLE[CHAVE],BS_CONTROLE[Quantidade_11],"-")</f>
        <v>-</v>
      </c>
      <c r="W673" s="136" t="str">
        <f ca="1">_xlfn.XLOOKUP(G673&amp;$W$2,BS_CONTROLE[CHAVE],BS_CONTROLE[Quantidade_11],"-")</f>
        <v>-</v>
      </c>
    </row>
    <row r="674" spans="1:23" hidden="1">
      <c r="A674" s="146" t="str">
        <f>IF(SP_NORTE!X696="","*",SP_NORTE!X696)</f>
        <v>*</v>
      </c>
      <c r="B674" s="146" t="str">
        <f>IF(SP_NORTE!W696="","*",SP_NORTE!W696)</f>
        <v>*</v>
      </c>
      <c r="C674" s="146" t="str">
        <f>IF(SP_NORTE!Y696="","*",SP_NORTE!Y696)</f>
        <v>*</v>
      </c>
      <c r="D674" s="138" t="str">
        <f>IF(SP_NORTE!R696="","*",SP_NORTE!R696)</f>
        <v>-</v>
      </c>
      <c r="E674" s="138" t="str">
        <f>IF(SP_NORTE!S696="","*",SP_NORTE!S696)</f>
        <v>-</v>
      </c>
      <c r="F674" s="145" t="str">
        <f>IF(SP_NORTE!B696="","*",SP_NORTE!B696)</f>
        <v>*</v>
      </c>
      <c r="G674" s="145" t="str">
        <f>IF(SP_NORTE!D696="","*",SP_NORTE!D696)</f>
        <v>*</v>
      </c>
      <c r="H674" s="145" t="str">
        <f>IF(SP_NORTE!E696="","*",SP_NORTE!E696)</f>
        <v>*</v>
      </c>
      <c r="I674" s="145" t="str">
        <f>IF(SP_NORTE!G696="","*",SP_NORTE!G696)</f>
        <v>*</v>
      </c>
      <c r="J674" s="145" t="str">
        <f>IF(SP_NORTE!H696="","*",SP_NORTE!H696)</f>
        <v>*</v>
      </c>
      <c r="K674" s="138" t="str">
        <f>IF(SP_NORTE!L696="","*",SP_NORTE!L696)</f>
        <v>-</v>
      </c>
      <c r="L674" s="138" t="str">
        <f>IF(SP_NORTE!M696="","*",SP_NORTE!M696)</f>
        <v>-</v>
      </c>
      <c r="M674" s="139" t="str">
        <f>IF(SP_NORTE!I696="","*",SP_NORTE!I696)</f>
        <v>*</v>
      </c>
      <c r="N674" s="144" t="str">
        <f>IF(SP_NORTE!J696="","*",SP_NORTE!J696)</f>
        <v>*</v>
      </c>
      <c r="O674" s="144" t="str">
        <f>IF(SP_NORTE!K696="","*",SP_NORTE!K696)</f>
        <v>*</v>
      </c>
      <c r="P674" s="143" t="str">
        <f>IF(SP_NORTE!N696="","*",SP_NORTE!N696)</f>
        <v>*</v>
      </c>
      <c r="Q674" s="143" t="str">
        <f>IF(SP_NORTE!O696="","*",SP_NORTE!O696)</f>
        <v>*</v>
      </c>
      <c r="R674" s="145" t="str">
        <f>IF(SP_NORTE!P696="","*",CONCATENATE(SP_NORTE!P696," ",SP_NORTE!Q696))</f>
        <v>*</v>
      </c>
      <c r="S674" s="145" t="str">
        <f>IF(SP_NORTE!U696="","*",SP_NORTE!U696)</f>
        <v>*</v>
      </c>
      <c r="T674" s="145" t="str">
        <f>IF(SP_NORTE!V696="","*",SP_NORTE!V696)</f>
        <v>*</v>
      </c>
      <c r="U674" s="136" t="str">
        <f ca="1">_xlfn.XLOOKUP(G674&amp;$U$2,BS_CONTROLE[CHAVE],BS_CONTROLE[Quantidade_11],"-")</f>
        <v>-</v>
      </c>
      <c r="V674" s="136" t="str">
        <f ca="1">_xlfn.XLOOKUP(G674&amp;$V$2,BS_CONTROLE[CHAVE],BS_CONTROLE[Quantidade_11],"-")</f>
        <v>-</v>
      </c>
      <c r="W674" s="136" t="str">
        <f ca="1">_xlfn.XLOOKUP(G674&amp;$W$2,BS_CONTROLE[CHAVE],BS_CONTROLE[Quantidade_11],"-")</f>
        <v>-</v>
      </c>
    </row>
    <row r="675" spans="1:23" hidden="1">
      <c r="A675" s="146" t="str">
        <f>IF(SP_NORTE!X697="","*",SP_NORTE!X697)</f>
        <v>*</v>
      </c>
      <c r="B675" s="146" t="str">
        <f>IF(SP_NORTE!W697="","*",SP_NORTE!W697)</f>
        <v>*</v>
      </c>
      <c r="C675" s="146" t="str">
        <f>IF(SP_NORTE!Y697="","*",SP_NORTE!Y697)</f>
        <v>*</v>
      </c>
      <c r="D675" s="138" t="str">
        <f>IF(SP_NORTE!R697="","*",SP_NORTE!R697)</f>
        <v>-</v>
      </c>
      <c r="E675" s="138" t="str">
        <f>IF(SP_NORTE!S697="","*",SP_NORTE!S697)</f>
        <v>-</v>
      </c>
      <c r="F675" s="145" t="str">
        <f>IF(SP_NORTE!B697="","*",SP_NORTE!B697)</f>
        <v>*</v>
      </c>
      <c r="G675" s="145" t="str">
        <f>IF(SP_NORTE!D697="","*",SP_NORTE!D697)</f>
        <v>*</v>
      </c>
      <c r="H675" s="145" t="str">
        <f>IF(SP_NORTE!E697="","*",SP_NORTE!E697)</f>
        <v>*</v>
      </c>
      <c r="I675" s="145" t="str">
        <f>IF(SP_NORTE!G697="","*",SP_NORTE!G697)</f>
        <v>*</v>
      </c>
      <c r="J675" s="145" t="str">
        <f>IF(SP_NORTE!H697="","*",SP_NORTE!H697)</f>
        <v>*</v>
      </c>
      <c r="K675" s="138" t="str">
        <f>IF(SP_NORTE!L697="","*",SP_NORTE!L697)</f>
        <v>-</v>
      </c>
      <c r="L675" s="138" t="str">
        <f>IF(SP_NORTE!M697="","*",SP_NORTE!M697)</f>
        <v>-</v>
      </c>
      <c r="M675" s="139" t="str">
        <f>IF(SP_NORTE!I697="","*",SP_NORTE!I697)</f>
        <v>*</v>
      </c>
      <c r="N675" s="144" t="str">
        <f>IF(SP_NORTE!J697="","*",SP_NORTE!J697)</f>
        <v>*</v>
      </c>
      <c r="O675" s="144" t="str">
        <f>IF(SP_NORTE!K697="","*",SP_NORTE!K697)</f>
        <v>*</v>
      </c>
      <c r="P675" s="143" t="str">
        <f>IF(SP_NORTE!N697="","*",SP_NORTE!N697)</f>
        <v>*</v>
      </c>
      <c r="Q675" s="143" t="str">
        <f>IF(SP_NORTE!O697="","*",SP_NORTE!O697)</f>
        <v>*</v>
      </c>
      <c r="R675" s="145" t="str">
        <f>IF(SP_NORTE!P697="","*",CONCATENATE(SP_NORTE!P697," ",SP_NORTE!Q697))</f>
        <v>*</v>
      </c>
      <c r="S675" s="145" t="str">
        <f>IF(SP_NORTE!U697="","*",SP_NORTE!U697)</f>
        <v>*</v>
      </c>
      <c r="T675" s="145" t="str">
        <f>IF(SP_NORTE!V697="","*",SP_NORTE!V697)</f>
        <v>*</v>
      </c>
      <c r="U675" s="136" t="str">
        <f ca="1">_xlfn.XLOOKUP(G675&amp;$U$2,BS_CONTROLE[CHAVE],BS_CONTROLE[Quantidade_11],"-")</f>
        <v>-</v>
      </c>
      <c r="V675" s="136" t="str">
        <f ca="1">_xlfn.XLOOKUP(G675&amp;$V$2,BS_CONTROLE[CHAVE],BS_CONTROLE[Quantidade_11],"-")</f>
        <v>-</v>
      </c>
      <c r="W675" s="136" t="str">
        <f ca="1">_xlfn.XLOOKUP(G675&amp;$W$2,BS_CONTROLE[CHAVE],BS_CONTROLE[Quantidade_11],"-")</f>
        <v>-</v>
      </c>
    </row>
    <row r="676" spans="1:23" hidden="1">
      <c r="A676" s="146" t="str">
        <f>IF(SP_NORTE!X698="","*",SP_NORTE!X698)</f>
        <v>*</v>
      </c>
      <c r="B676" s="146" t="str">
        <f>IF(SP_NORTE!W698="","*",SP_NORTE!W698)</f>
        <v>*</v>
      </c>
      <c r="C676" s="146" t="str">
        <f>IF(SP_NORTE!Y698="","*",SP_NORTE!Y698)</f>
        <v>*</v>
      </c>
      <c r="D676" s="138" t="str">
        <f>IF(SP_NORTE!R698="","*",SP_NORTE!R698)</f>
        <v>-</v>
      </c>
      <c r="E676" s="138" t="str">
        <f>IF(SP_NORTE!S698="","*",SP_NORTE!S698)</f>
        <v>-</v>
      </c>
      <c r="F676" s="145" t="str">
        <f>IF(SP_NORTE!B698="","*",SP_NORTE!B698)</f>
        <v>*</v>
      </c>
      <c r="G676" s="145" t="str">
        <f>IF(SP_NORTE!D698="","*",SP_NORTE!D698)</f>
        <v>*</v>
      </c>
      <c r="H676" s="145" t="str">
        <f>IF(SP_NORTE!E698="","*",SP_NORTE!E698)</f>
        <v>*</v>
      </c>
      <c r="I676" s="145" t="str">
        <f>IF(SP_NORTE!G698="","*",SP_NORTE!G698)</f>
        <v>*</v>
      </c>
      <c r="J676" s="145" t="str">
        <f>IF(SP_NORTE!H698="","*",SP_NORTE!H698)</f>
        <v>*</v>
      </c>
      <c r="K676" s="138" t="str">
        <f>IF(SP_NORTE!L698="","*",SP_NORTE!L698)</f>
        <v>-</v>
      </c>
      <c r="L676" s="138" t="str">
        <f>IF(SP_NORTE!M698="","*",SP_NORTE!M698)</f>
        <v>-</v>
      </c>
      <c r="M676" s="139" t="str">
        <f>IF(SP_NORTE!I698="","*",SP_NORTE!I698)</f>
        <v>*</v>
      </c>
      <c r="N676" s="144" t="str">
        <f>IF(SP_NORTE!J698="","*",SP_NORTE!J698)</f>
        <v>*</v>
      </c>
      <c r="O676" s="144" t="str">
        <f>IF(SP_NORTE!K698="","*",SP_NORTE!K698)</f>
        <v>*</v>
      </c>
      <c r="P676" s="143" t="str">
        <f>IF(SP_NORTE!N698="","*",SP_NORTE!N698)</f>
        <v>*</v>
      </c>
      <c r="Q676" s="143" t="str">
        <f>IF(SP_NORTE!O698="","*",SP_NORTE!O698)</f>
        <v>*</v>
      </c>
      <c r="R676" s="145" t="str">
        <f>IF(SP_NORTE!P698="","*",CONCATENATE(SP_NORTE!P698," ",SP_NORTE!Q698))</f>
        <v>*</v>
      </c>
      <c r="S676" s="145" t="str">
        <f>IF(SP_NORTE!U698="","*",SP_NORTE!U698)</f>
        <v>*</v>
      </c>
      <c r="T676" s="145" t="str">
        <f>IF(SP_NORTE!V698="","*",SP_NORTE!V698)</f>
        <v>*</v>
      </c>
      <c r="U676" s="136" t="str">
        <f ca="1">_xlfn.XLOOKUP(G676&amp;$U$2,BS_CONTROLE[CHAVE],BS_CONTROLE[Quantidade_11],"-")</f>
        <v>-</v>
      </c>
      <c r="V676" s="136" t="str">
        <f ca="1">_xlfn.XLOOKUP(G676&amp;$V$2,BS_CONTROLE[CHAVE],BS_CONTROLE[Quantidade_11],"-")</f>
        <v>-</v>
      </c>
      <c r="W676" s="136" t="str">
        <f ca="1">_xlfn.XLOOKUP(G676&amp;$W$2,BS_CONTROLE[CHAVE],BS_CONTROLE[Quantidade_11],"-")</f>
        <v>-</v>
      </c>
    </row>
    <row r="677" spans="1:23" hidden="1">
      <c r="A677" s="146" t="str">
        <f>IF(SP_NORTE!X699="","*",SP_NORTE!X699)</f>
        <v>*</v>
      </c>
      <c r="B677" s="146" t="str">
        <f>IF(SP_NORTE!W699="","*",SP_NORTE!W699)</f>
        <v>*</v>
      </c>
      <c r="C677" s="146" t="str">
        <f>IF(SP_NORTE!Y699="","*",SP_NORTE!Y699)</f>
        <v>*</v>
      </c>
      <c r="D677" s="138" t="str">
        <f>IF(SP_NORTE!R699="","*",SP_NORTE!R699)</f>
        <v>-</v>
      </c>
      <c r="E677" s="138" t="str">
        <f>IF(SP_NORTE!S699="","*",SP_NORTE!S699)</f>
        <v>-</v>
      </c>
      <c r="F677" s="145" t="str">
        <f>IF(SP_NORTE!B699="","*",SP_NORTE!B699)</f>
        <v>*</v>
      </c>
      <c r="G677" s="145" t="str">
        <f>IF(SP_NORTE!D699="","*",SP_NORTE!D699)</f>
        <v>*</v>
      </c>
      <c r="H677" s="145" t="str">
        <f>IF(SP_NORTE!E699="","*",SP_NORTE!E699)</f>
        <v>*</v>
      </c>
      <c r="I677" s="145" t="str">
        <f>IF(SP_NORTE!G699="","*",SP_NORTE!G699)</f>
        <v>*</v>
      </c>
      <c r="J677" s="145" t="str">
        <f>IF(SP_NORTE!H699="","*",SP_NORTE!H699)</f>
        <v>*</v>
      </c>
      <c r="K677" s="138" t="str">
        <f>IF(SP_NORTE!L699="","*",SP_NORTE!L699)</f>
        <v>-</v>
      </c>
      <c r="L677" s="138" t="str">
        <f>IF(SP_NORTE!M699="","*",SP_NORTE!M699)</f>
        <v>-</v>
      </c>
      <c r="M677" s="139" t="str">
        <f>IF(SP_NORTE!I699="","*",SP_NORTE!I699)</f>
        <v>*</v>
      </c>
      <c r="N677" s="144" t="str">
        <f>IF(SP_NORTE!J699="","*",SP_NORTE!J699)</f>
        <v>*</v>
      </c>
      <c r="O677" s="144" t="str">
        <f>IF(SP_NORTE!K699="","*",SP_NORTE!K699)</f>
        <v>*</v>
      </c>
      <c r="P677" s="143" t="str">
        <f>IF(SP_NORTE!N699="","*",SP_NORTE!N699)</f>
        <v>*</v>
      </c>
      <c r="Q677" s="143" t="str">
        <f>IF(SP_NORTE!O699="","*",SP_NORTE!O699)</f>
        <v>*</v>
      </c>
      <c r="R677" s="145" t="str">
        <f>IF(SP_NORTE!P699="","*",CONCATENATE(SP_NORTE!P699," ",SP_NORTE!Q699))</f>
        <v>*</v>
      </c>
      <c r="S677" s="145" t="str">
        <f>IF(SP_NORTE!U699="","*",SP_NORTE!U699)</f>
        <v>*</v>
      </c>
      <c r="T677" s="145" t="str">
        <f>IF(SP_NORTE!V699="","*",SP_NORTE!V699)</f>
        <v>*</v>
      </c>
      <c r="U677" s="136" t="str">
        <f ca="1">_xlfn.XLOOKUP(G677&amp;$U$2,BS_CONTROLE[CHAVE],BS_CONTROLE[Quantidade_11],"-")</f>
        <v>-</v>
      </c>
      <c r="V677" s="136" t="str">
        <f ca="1">_xlfn.XLOOKUP(G677&amp;$V$2,BS_CONTROLE[CHAVE],BS_CONTROLE[Quantidade_11],"-")</f>
        <v>-</v>
      </c>
      <c r="W677" s="136" t="str">
        <f ca="1">_xlfn.XLOOKUP(G677&amp;$W$2,BS_CONTROLE[CHAVE],BS_CONTROLE[Quantidade_11],"-")</f>
        <v>-</v>
      </c>
    </row>
    <row r="678" spans="1:23" hidden="1">
      <c r="A678" s="146" t="str">
        <f>IF(SP_NORTE!X700="","*",SP_NORTE!X700)</f>
        <v>*</v>
      </c>
      <c r="B678" s="146" t="str">
        <f>IF(SP_NORTE!W700="","*",SP_NORTE!W700)</f>
        <v>*</v>
      </c>
      <c r="C678" s="146" t="str">
        <f>IF(SP_NORTE!Y700="","*",SP_NORTE!Y700)</f>
        <v>*</v>
      </c>
      <c r="D678" s="138" t="str">
        <f>IF(SP_NORTE!R700="","*",SP_NORTE!R700)</f>
        <v>-</v>
      </c>
      <c r="E678" s="138" t="str">
        <f>IF(SP_NORTE!S700="","*",SP_NORTE!S700)</f>
        <v>-</v>
      </c>
      <c r="F678" s="145" t="str">
        <f>IF(SP_NORTE!B700="","*",SP_NORTE!B700)</f>
        <v>*</v>
      </c>
      <c r="G678" s="145" t="str">
        <f>IF(SP_NORTE!D700="","*",SP_NORTE!D700)</f>
        <v>*</v>
      </c>
      <c r="H678" s="145" t="str">
        <f>IF(SP_NORTE!E700="","*",SP_NORTE!E700)</f>
        <v>*</v>
      </c>
      <c r="I678" s="145" t="str">
        <f>IF(SP_NORTE!G700="","*",SP_NORTE!G700)</f>
        <v>*</v>
      </c>
      <c r="J678" s="145" t="str">
        <f>IF(SP_NORTE!H700="","*",SP_NORTE!H700)</f>
        <v>*</v>
      </c>
      <c r="K678" s="138" t="str">
        <f>IF(SP_NORTE!L700="","*",SP_NORTE!L700)</f>
        <v>-</v>
      </c>
      <c r="L678" s="138" t="str">
        <f>IF(SP_NORTE!M700="","*",SP_NORTE!M700)</f>
        <v>-</v>
      </c>
      <c r="M678" s="139" t="str">
        <f>IF(SP_NORTE!I700="","*",SP_NORTE!I700)</f>
        <v>*</v>
      </c>
      <c r="N678" s="144" t="str">
        <f>IF(SP_NORTE!J700="","*",SP_NORTE!J700)</f>
        <v>*</v>
      </c>
      <c r="O678" s="144" t="str">
        <f>IF(SP_NORTE!K700="","*",SP_NORTE!K700)</f>
        <v>*</v>
      </c>
      <c r="P678" s="143" t="str">
        <f>IF(SP_NORTE!N700="","*",SP_NORTE!N700)</f>
        <v>*</v>
      </c>
      <c r="Q678" s="143" t="str">
        <f>IF(SP_NORTE!O700="","*",SP_NORTE!O700)</f>
        <v>*</v>
      </c>
      <c r="R678" s="145" t="str">
        <f>IF(SP_NORTE!P700="","*",CONCATENATE(SP_NORTE!P700," ",SP_NORTE!Q700))</f>
        <v>*</v>
      </c>
      <c r="S678" s="145" t="str">
        <f>IF(SP_NORTE!U700="","*",SP_NORTE!U700)</f>
        <v>*</v>
      </c>
      <c r="T678" s="145" t="str">
        <f>IF(SP_NORTE!V700="","*",SP_NORTE!V700)</f>
        <v>*</v>
      </c>
      <c r="U678" s="136" t="str">
        <f ca="1">_xlfn.XLOOKUP(G678&amp;$U$2,BS_CONTROLE[CHAVE],BS_CONTROLE[Quantidade_11],"-")</f>
        <v>-</v>
      </c>
      <c r="V678" s="136" t="str">
        <f ca="1">_xlfn.XLOOKUP(G678&amp;$V$2,BS_CONTROLE[CHAVE],BS_CONTROLE[Quantidade_11],"-")</f>
        <v>-</v>
      </c>
      <c r="W678" s="136" t="str">
        <f ca="1">_xlfn.XLOOKUP(G678&amp;$W$2,BS_CONTROLE[CHAVE],BS_CONTROLE[Quantidade_11],"-")</f>
        <v>-</v>
      </c>
    </row>
    <row r="679" spans="1:23" hidden="1">
      <c r="A679" s="146" t="str">
        <f>IF(SP_NORTE!X701="","*",SP_NORTE!X701)</f>
        <v>*</v>
      </c>
      <c r="B679" s="146" t="str">
        <f>IF(SP_NORTE!W701="","*",SP_NORTE!W701)</f>
        <v>*</v>
      </c>
      <c r="C679" s="146" t="str">
        <f>IF(SP_NORTE!Y701="","*",SP_NORTE!Y701)</f>
        <v>*</v>
      </c>
      <c r="D679" s="138" t="str">
        <f>IF(SP_NORTE!R701="","*",SP_NORTE!R701)</f>
        <v>-</v>
      </c>
      <c r="E679" s="138" t="str">
        <f>IF(SP_NORTE!S701="","*",SP_NORTE!S701)</f>
        <v>-</v>
      </c>
      <c r="F679" s="145" t="str">
        <f>IF(SP_NORTE!B701="","*",SP_NORTE!B701)</f>
        <v>*</v>
      </c>
      <c r="G679" s="145" t="str">
        <f>IF(SP_NORTE!D701="","*",SP_NORTE!D701)</f>
        <v>*</v>
      </c>
      <c r="H679" s="145" t="str">
        <f>IF(SP_NORTE!E701="","*",SP_NORTE!E701)</f>
        <v>*</v>
      </c>
      <c r="I679" s="145" t="str">
        <f>IF(SP_NORTE!G701="","*",SP_NORTE!G701)</f>
        <v>*</v>
      </c>
      <c r="J679" s="145" t="str">
        <f>IF(SP_NORTE!H701="","*",SP_NORTE!H701)</f>
        <v>*</v>
      </c>
      <c r="K679" s="138" t="str">
        <f>IF(SP_NORTE!L701="","*",SP_NORTE!L701)</f>
        <v>-</v>
      </c>
      <c r="L679" s="138" t="str">
        <f>IF(SP_NORTE!M701="","*",SP_NORTE!M701)</f>
        <v>-</v>
      </c>
      <c r="M679" s="139" t="str">
        <f>IF(SP_NORTE!I701="","*",SP_NORTE!I701)</f>
        <v>*</v>
      </c>
      <c r="N679" s="144" t="str">
        <f>IF(SP_NORTE!J701="","*",SP_NORTE!J701)</f>
        <v>*</v>
      </c>
      <c r="O679" s="144" t="str">
        <f>IF(SP_NORTE!K701="","*",SP_NORTE!K701)</f>
        <v>*</v>
      </c>
      <c r="P679" s="143" t="str">
        <f>IF(SP_NORTE!N701="","*",SP_NORTE!N701)</f>
        <v>*</v>
      </c>
      <c r="Q679" s="143" t="str">
        <f>IF(SP_NORTE!O701="","*",SP_NORTE!O701)</f>
        <v>*</v>
      </c>
      <c r="R679" s="145" t="str">
        <f>IF(SP_NORTE!P701="","*",CONCATENATE(SP_NORTE!P701," ",SP_NORTE!Q701))</f>
        <v>*</v>
      </c>
      <c r="S679" s="145" t="str">
        <f>IF(SP_NORTE!U701="","*",SP_NORTE!U701)</f>
        <v>*</v>
      </c>
      <c r="T679" s="145" t="str">
        <f>IF(SP_NORTE!V701="","*",SP_NORTE!V701)</f>
        <v>*</v>
      </c>
      <c r="U679" s="136" t="str">
        <f ca="1">_xlfn.XLOOKUP(G679&amp;$U$2,BS_CONTROLE[CHAVE],BS_CONTROLE[Quantidade_11],"-")</f>
        <v>-</v>
      </c>
      <c r="V679" s="136" t="str">
        <f ca="1">_xlfn.XLOOKUP(G679&amp;$V$2,BS_CONTROLE[CHAVE],BS_CONTROLE[Quantidade_11],"-")</f>
        <v>-</v>
      </c>
      <c r="W679" s="136" t="str">
        <f ca="1">_xlfn.XLOOKUP(G679&amp;$W$2,BS_CONTROLE[CHAVE],BS_CONTROLE[Quantidade_11],"-")</f>
        <v>-</v>
      </c>
    </row>
    <row r="680" spans="1:23" hidden="1">
      <c r="A680" s="146" t="str">
        <f>IF(SP_NORTE!X702="","*",SP_NORTE!X702)</f>
        <v>*</v>
      </c>
      <c r="B680" s="146" t="str">
        <f>IF(SP_NORTE!W702="","*",SP_NORTE!W702)</f>
        <v>*</v>
      </c>
      <c r="C680" s="146" t="str">
        <f>IF(SP_NORTE!Y702="","*",SP_NORTE!Y702)</f>
        <v>*</v>
      </c>
      <c r="D680" s="138" t="str">
        <f>IF(SP_NORTE!R702="","*",SP_NORTE!R702)</f>
        <v>-</v>
      </c>
      <c r="E680" s="138" t="str">
        <f>IF(SP_NORTE!S702="","*",SP_NORTE!S702)</f>
        <v>-</v>
      </c>
      <c r="F680" s="145" t="str">
        <f>IF(SP_NORTE!B702="","*",SP_NORTE!B702)</f>
        <v>*</v>
      </c>
      <c r="G680" s="145" t="str">
        <f>IF(SP_NORTE!D702="","*",SP_NORTE!D702)</f>
        <v>*</v>
      </c>
      <c r="H680" s="145" t="str">
        <f>IF(SP_NORTE!E702="","*",SP_NORTE!E702)</f>
        <v>*</v>
      </c>
      <c r="I680" s="145" t="str">
        <f>IF(SP_NORTE!G702="","*",SP_NORTE!G702)</f>
        <v>*</v>
      </c>
      <c r="J680" s="145" t="str">
        <f>IF(SP_NORTE!H702="","*",SP_NORTE!H702)</f>
        <v>*</v>
      </c>
      <c r="K680" s="138" t="str">
        <f>IF(SP_NORTE!L702="","*",SP_NORTE!L702)</f>
        <v>-</v>
      </c>
      <c r="L680" s="138" t="str">
        <f>IF(SP_NORTE!M702="","*",SP_NORTE!M702)</f>
        <v>-</v>
      </c>
      <c r="M680" s="139" t="str">
        <f>IF(SP_NORTE!I702="","*",SP_NORTE!I702)</f>
        <v>*</v>
      </c>
      <c r="N680" s="144" t="str">
        <f>IF(SP_NORTE!J702="","*",SP_NORTE!J702)</f>
        <v>*</v>
      </c>
      <c r="O680" s="144" t="str">
        <f>IF(SP_NORTE!K702="","*",SP_NORTE!K702)</f>
        <v>*</v>
      </c>
      <c r="P680" s="143" t="str">
        <f>IF(SP_NORTE!N702="","*",SP_NORTE!N702)</f>
        <v>*</v>
      </c>
      <c r="Q680" s="143" t="str">
        <f>IF(SP_NORTE!O702="","*",SP_NORTE!O702)</f>
        <v>*</v>
      </c>
      <c r="R680" s="145" t="str">
        <f>IF(SP_NORTE!P702="","*",CONCATENATE(SP_NORTE!P702," ",SP_NORTE!Q702))</f>
        <v>*</v>
      </c>
      <c r="S680" s="145" t="str">
        <f>IF(SP_NORTE!U702="","*",SP_NORTE!U702)</f>
        <v>*</v>
      </c>
      <c r="T680" s="145" t="str">
        <f>IF(SP_NORTE!V702="","*",SP_NORTE!V702)</f>
        <v>*</v>
      </c>
      <c r="U680" s="136" t="str">
        <f ca="1">_xlfn.XLOOKUP(G680&amp;$U$2,BS_CONTROLE[CHAVE],BS_CONTROLE[Quantidade_11],"-")</f>
        <v>-</v>
      </c>
      <c r="V680" s="136" t="str">
        <f ca="1">_xlfn.XLOOKUP(G680&amp;$V$2,BS_CONTROLE[CHAVE],BS_CONTROLE[Quantidade_11],"-")</f>
        <v>-</v>
      </c>
      <c r="W680" s="136" t="str">
        <f ca="1">_xlfn.XLOOKUP(G680&amp;$W$2,BS_CONTROLE[CHAVE],BS_CONTROLE[Quantidade_11],"-")</f>
        <v>-</v>
      </c>
    </row>
    <row r="681" spans="1:23" hidden="1">
      <c r="A681" s="146" t="str">
        <f>IF(SP_NORTE!X703="","*",SP_NORTE!X703)</f>
        <v>*</v>
      </c>
      <c r="B681" s="146" t="str">
        <f>IF(SP_NORTE!W703="","*",SP_NORTE!W703)</f>
        <v>*</v>
      </c>
      <c r="C681" s="146" t="str">
        <f>IF(SP_NORTE!Y703="","*",SP_NORTE!Y703)</f>
        <v>*</v>
      </c>
      <c r="D681" s="138" t="str">
        <f>IF(SP_NORTE!R703="","*",SP_NORTE!R703)</f>
        <v>-</v>
      </c>
      <c r="E681" s="138" t="str">
        <f>IF(SP_NORTE!S703="","*",SP_NORTE!S703)</f>
        <v>-</v>
      </c>
      <c r="F681" s="145" t="str">
        <f>IF(SP_NORTE!B703="","*",SP_NORTE!B703)</f>
        <v>*</v>
      </c>
      <c r="G681" s="145" t="str">
        <f>IF(SP_NORTE!D703="","*",SP_NORTE!D703)</f>
        <v>*</v>
      </c>
      <c r="H681" s="145" t="str">
        <f>IF(SP_NORTE!E703="","*",SP_NORTE!E703)</f>
        <v>*</v>
      </c>
      <c r="I681" s="145" t="str">
        <f>IF(SP_NORTE!G703="","*",SP_NORTE!G703)</f>
        <v>*</v>
      </c>
      <c r="J681" s="145" t="str">
        <f>IF(SP_NORTE!H703="","*",SP_NORTE!H703)</f>
        <v>*</v>
      </c>
      <c r="K681" s="138" t="str">
        <f>IF(SP_NORTE!L703="","*",SP_NORTE!L703)</f>
        <v>-</v>
      </c>
      <c r="L681" s="138" t="str">
        <f>IF(SP_NORTE!M703="","*",SP_NORTE!M703)</f>
        <v>-</v>
      </c>
      <c r="M681" s="139" t="str">
        <f>IF(SP_NORTE!I703="","*",SP_NORTE!I703)</f>
        <v>*</v>
      </c>
      <c r="N681" s="144" t="str">
        <f>IF(SP_NORTE!J703="","*",SP_NORTE!J703)</f>
        <v>*</v>
      </c>
      <c r="O681" s="144" t="str">
        <f>IF(SP_NORTE!K703="","*",SP_NORTE!K703)</f>
        <v>*</v>
      </c>
      <c r="P681" s="143" t="str">
        <f>IF(SP_NORTE!N703="","*",SP_NORTE!N703)</f>
        <v>*</v>
      </c>
      <c r="Q681" s="143" t="str">
        <f>IF(SP_NORTE!O703="","*",SP_NORTE!O703)</f>
        <v>*</v>
      </c>
      <c r="R681" s="145" t="str">
        <f>IF(SP_NORTE!P703="","*",CONCATENATE(SP_NORTE!P703," ",SP_NORTE!Q703))</f>
        <v>*</v>
      </c>
      <c r="S681" s="145" t="str">
        <f>IF(SP_NORTE!U703="","*",SP_NORTE!U703)</f>
        <v>*</v>
      </c>
      <c r="T681" s="145" t="str">
        <f>IF(SP_NORTE!V703="","*",SP_NORTE!V703)</f>
        <v>*</v>
      </c>
      <c r="U681" s="136" t="str">
        <f ca="1">_xlfn.XLOOKUP(G681&amp;$U$2,BS_CONTROLE[CHAVE],BS_CONTROLE[Quantidade_11],"-")</f>
        <v>-</v>
      </c>
      <c r="V681" s="136" t="str">
        <f ca="1">_xlfn.XLOOKUP(G681&amp;$V$2,BS_CONTROLE[CHAVE],BS_CONTROLE[Quantidade_11],"-")</f>
        <v>-</v>
      </c>
      <c r="W681" s="136" t="str">
        <f ca="1">_xlfn.XLOOKUP(G681&amp;$W$2,BS_CONTROLE[CHAVE],BS_CONTROLE[Quantidade_11],"-")</f>
        <v>-</v>
      </c>
    </row>
    <row r="682" spans="1:23" hidden="1">
      <c r="A682" s="146" t="str">
        <f>IF(SP_NORTE!X704="","*",SP_NORTE!X704)</f>
        <v>*</v>
      </c>
      <c r="B682" s="146" t="str">
        <f>IF(SP_NORTE!W704="","*",SP_NORTE!W704)</f>
        <v>*</v>
      </c>
      <c r="C682" s="146" t="str">
        <f>IF(SP_NORTE!Y704="","*",SP_NORTE!Y704)</f>
        <v>*</v>
      </c>
      <c r="D682" s="138" t="str">
        <f>IF(SP_NORTE!R704="","*",SP_NORTE!R704)</f>
        <v>-</v>
      </c>
      <c r="E682" s="138" t="str">
        <f>IF(SP_NORTE!S704="","*",SP_NORTE!S704)</f>
        <v>-</v>
      </c>
      <c r="F682" s="145" t="str">
        <f>IF(SP_NORTE!B704="","*",SP_NORTE!B704)</f>
        <v>*</v>
      </c>
      <c r="G682" s="145" t="str">
        <f>IF(SP_NORTE!D704="","*",SP_NORTE!D704)</f>
        <v>*</v>
      </c>
      <c r="H682" s="145" t="str">
        <f>IF(SP_NORTE!E704="","*",SP_NORTE!E704)</f>
        <v>*</v>
      </c>
      <c r="I682" s="145" t="str">
        <f>IF(SP_NORTE!G704="","*",SP_NORTE!G704)</f>
        <v>*</v>
      </c>
      <c r="J682" s="145" t="str">
        <f>IF(SP_NORTE!H704="","*",SP_NORTE!H704)</f>
        <v>*</v>
      </c>
      <c r="K682" s="138" t="str">
        <f>IF(SP_NORTE!L704="","*",SP_NORTE!L704)</f>
        <v>-</v>
      </c>
      <c r="L682" s="138" t="str">
        <f>IF(SP_NORTE!M704="","*",SP_NORTE!M704)</f>
        <v>-</v>
      </c>
      <c r="M682" s="139" t="str">
        <f>IF(SP_NORTE!I704="","*",SP_NORTE!I704)</f>
        <v>*</v>
      </c>
      <c r="N682" s="144" t="str">
        <f>IF(SP_NORTE!J704="","*",SP_NORTE!J704)</f>
        <v>*</v>
      </c>
      <c r="O682" s="144" t="str">
        <f>IF(SP_NORTE!K704="","*",SP_NORTE!K704)</f>
        <v>*</v>
      </c>
      <c r="P682" s="143" t="str">
        <f>IF(SP_NORTE!N704="","*",SP_NORTE!N704)</f>
        <v>*</v>
      </c>
      <c r="Q682" s="143" t="str">
        <f>IF(SP_NORTE!O704="","*",SP_NORTE!O704)</f>
        <v>*</v>
      </c>
      <c r="R682" s="145" t="str">
        <f>IF(SP_NORTE!P704="","*",CONCATENATE(SP_NORTE!P704," ",SP_NORTE!Q704))</f>
        <v>*</v>
      </c>
      <c r="S682" s="145" t="str">
        <f>IF(SP_NORTE!U704="","*",SP_NORTE!U704)</f>
        <v>*</v>
      </c>
      <c r="T682" s="145" t="str">
        <f>IF(SP_NORTE!V704="","*",SP_NORTE!V704)</f>
        <v>*</v>
      </c>
      <c r="U682" s="136" t="str">
        <f ca="1">_xlfn.XLOOKUP(G682&amp;$U$2,BS_CONTROLE[CHAVE],BS_CONTROLE[Quantidade_11],"-")</f>
        <v>-</v>
      </c>
      <c r="V682" s="136" t="str">
        <f ca="1">_xlfn.XLOOKUP(G682&amp;$V$2,BS_CONTROLE[CHAVE],BS_CONTROLE[Quantidade_11],"-")</f>
        <v>-</v>
      </c>
      <c r="W682" s="136" t="str">
        <f ca="1">_xlfn.XLOOKUP(G682&amp;$W$2,BS_CONTROLE[CHAVE],BS_CONTROLE[Quantidade_11],"-")</f>
        <v>-</v>
      </c>
    </row>
    <row r="683" spans="1:23" hidden="1">
      <c r="A683" s="146" t="str">
        <f>IF(SP_NORTE!X705="","*",SP_NORTE!X705)</f>
        <v>*</v>
      </c>
      <c r="B683" s="146" t="str">
        <f>IF(SP_NORTE!W705="","*",SP_NORTE!W705)</f>
        <v>*</v>
      </c>
      <c r="C683" s="146" t="str">
        <f>IF(SP_NORTE!Y705="","*",SP_NORTE!Y705)</f>
        <v>*</v>
      </c>
      <c r="D683" s="138" t="str">
        <f>IF(SP_NORTE!R705="","*",SP_NORTE!R705)</f>
        <v>-</v>
      </c>
      <c r="E683" s="138" t="str">
        <f>IF(SP_NORTE!S705="","*",SP_NORTE!S705)</f>
        <v>-</v>
      </c>
      <c r="F683" s="145" t="str">
        <f>IF(SP_NORTE!B705="","*",SP_NORTE!B705)</f>
        <v>*</v>
      </c>
      <c r="G683" s="145" t="str">
        <f>IF(SP_NORTE!D705="","*",SP_NORTE!D705)</f>
        <v>*</v>
      </c>
      <c r="H683" s="145" t="str">
        <f>IF(SP_NORTE!E705="","*",SP_NORTE!E705)</f>
        <v>*</v>
      </c>
      <c r="I683" s="145" t="str">
        <f>IF(SP_NORTE!G705="","*",SP_NORTE!G705)</f>
        <v>*</v>
      </c>
      <c r="J683" s="145" t="str">
        <f>IF(SP_NORTE!H705="","*",SP_NORTE!H705)</f>
        <v>*</v>
      </c>
      <c r="K683" s="138" t="str">
        <f>IF(SP_NORTE!L705="","*",SP_NORTE!L705)</f>
        <v>-</v>
      </c>
      <c r="L683" s="138" t="str">
        <f>IF(SP_NORTE!M705="","*",SP_NORTE!M705)</f>
        <v>-</v>
      </c>
      <c r="M683" s="139" t="str">
        <f>IF(SP_NORTE!I705="","*",SP_NORTE!I705)</f>
        <v>*</v>
      </c>
      <c r="N683" s="144" t="str">
        <f>IF(SP_NORTE!J705="","*",SP_NORTE!J705)</f>
        <v>*</v>
      </c>
      <c r="O683" s="144" t="str">
        <f>IF(SP_NORTE!K705="","*",SP_NORTE!K705)</f>
        <v>*</v>
      </c>
      <c r="P683" s="143" t="str">
        <f>IF(SP_NORTE!N705="","*",SP_NORTE!N705)</f>
        <v>*</v>
      </c>
      <c r="Q683" s="143" t="str">
        <f>IF(SP_NORTE!O705="","*",SP_NORTE!O705)</f>
        <v>*</v>
      </c>
      <c r="R683" s="145" t="str">
        <f>IF(SP_NORTE!P705="","*",CONCATENATE(SP_NORTE!P705," ",SP_NORTE!Q705))</f>
        <v>*</v>
      </c>
      <c r="S683" s="145" t="str">
        <f>IF(SP_NORTE!U705="","*",SP_NORTE!U705)</f>
        <v>*</v>
      </c>
      <c r="T683" s="145" t="str">
        <f>IF(SP_NORTE!V705="","*",SP_NORTE!V705)</f>
        <v>*</v>
      </c>
      <c r="U683" s="136" t="str">
        <f ca="1">_xlfn.XLOOKUP(G683&amp;$U$2,BS_CONTROLE[CHAVE],BS_CONTROLE[Quantidade_11],"-")</f>
        <v>-</v>
      </c>
      <c r="V683" s="136" t="str">
        <f ca="1">_xlfn.XLOOKUP(G683&amp;$V$2,BS_CONTROLE[CHAVE],BS_CONTROLE[Quantidade_11],"-")</f>
        <v>-</v>
      </c>
      <c r="W683" s="136" t="str">
        <f ca="1">_xlfn.XLOOKUP(G683&amp;$W$2,BS_CONTROLE[CHAVE],BS_CONTROLE[Quantidade_11],"-")</f>
        <v>-</v>
      </c>
    </row>
    <row r="684" spans="1:23" hidden="1">
      <c r="A684" s="146" t="str">
        <f>IF(SP_NORTE!X706="","*",SP_NORTE!X706)</f>
        <v>*</v>
      </c>
      <c r="B684" s="146" t="str">
        <f>IF(SP_NORTE!W706="","*",SP_NORTE!W706)</f>
        <v>*</v>
      </c>
      <c r="C684" s="146" t="str">
        <f>IF(SP_NORTE!Y706="","*",SP_NORTE!Y706)</f>
        <v>*</v>
      </c>
      <c r="D684" s="138" t="str">
        <f>IF(SP_NORTE!R706="","*",SP_NORTE!R706)</f>
        <v>-</v>
      </c>
      <c r="E684" s="138" t="str">
        <f>IF(SP_NORTE!S706="","*",SP_NORTE!S706)</f>
        <v>-</v>
      </c>
      <c r="F684" s="145" t="str">
        <f>IF(SP_NORTE!B706="","*",SP_NORTE!B706)</f>
        <v>*</v>
      </c>
      <c r="G684" s="145" t="str">
        <f>IF(SP_NORTE!D706="","*",SP_NORTE!D706)</f>
        <v>*</v>
      </c>
      <c r="H684" s="145" t="str">
        <f>IF(SP_NORTE!E706="","*",SP_NORTE!E706)</f>
        <v>*</v>
      </c>
      <c r="I684" s="145" t="str">
        <f>IF(SP_NORTE!G706="","*",SP_NORTE!G706)</f>
        <v>*</v>
      </c>
      <c r="J684" s="145" t="str">
        <f>IF(SP_NORTE!H706="","*",SP_NORTE!H706)</f>
        <v>*</v>
      </c>
      <c r="K684" s="138" t="str">
        <f>IF(SP_NORTE!L706="","*",SP_NORTE!L706)</f>
        <v>-</v>
      </c>
      <c r="L684" s="138" t="str">
        <f>IF(SP_NORTE!M706="","*",SP_NORTE!M706)</f>
        <v>-</v>
      </c>
      <c r="M684" s="139" t="str">
        <f>IF(SP_NORTE!I706="","*",SP_NORTE!I706)</f>
        <v>*</v>
      </c>
      <c r="N684" s="144" t="str">
        <f>IF(SP_NORTE!J706="","*",SP_NORTE!J706)</f>
        <v>*</v>
      </c>
      <c r="O684" s="144" t="str">
        <f>IF(SP_NORTE!K706="","*",SP_NORTE!K706)</f>
        <v>*</v>
      </c>
      <c r="P684" s="143" t="str">
        <f>IF(SP_NORTE!N706="","*",SP_NORTE!N706)</f>
        <v>*</v>
      </c>
      <c r="Q684" s="143" t="str">
        <f>IF(SP_NORTE!O706="","*",SP_NORTE!O706)</f>
        <v>*</v>
      </c>
      <c r="R684" s="145" t="str">
        <f>IF(SP_NORTE!P706="","*",CONCATENATE(SP_NORTE!P706," ",SP_NORTE!Q706))</f>
        <v>*</v>
      </c>
      <c r="S684" s="145" t="str">
        <f>IF(SP_NORTE!U706="","*",SP_NORTE!U706)</f>
        <v>*</v>
      </c>
      <c r="T684" s="145" t="str">
        <f>IF(SP_NORTE!V706="","*",SP_NORTE!V706)</f>
        <v>*</v>
      </c>
      <c r="U684" s="136" t="str">
        <f ca="1">_xlfn.XLOOKUP(G684&amp;$U$2,BS_CONTROLE[CHAVE],BS_CONTROLE[Quantidade_11],"-")</f>
        <v>-</v>
      </c>
      <c r="V684" s="136" t="str">
        <f ca="1">_xlfn.XLOOKUP(G684&amp;$V$2,BS_CONTROLE[CHAVE],BS_CONTROLE[Quantidade_11],"-")</f>
        <v>-</v>
      </c>
      <c r="W684" s="136" t="str">
        <f ca="1">_xlfn.XLOOKUP(G684&amp;$W$2,BS_CONTROLE[CHAVE],BS_CONTROLE[Quantidade_11],"-")</f>
        <v>-</v>
      </c>
    </row>
    <row r="685" spans="1:23" hidden="1">
      <c r="A685" s="146" t="str">
        <f>IF(SP_NORTE!X707="","*",SP_NORTE!X707)</f>
        <v>*</v>
      </c>
      <c r="B685" s="146" t="str">
        <f>IF(SP_NORTE!W707="","*",SP_NORTE!W707)</f>
        <v>*</v>
      </c>
      <c r="C685" s="146" t="str">
        <f>IF(SP_NORTE!Y707="","*",SP_NORTE!Y707)</f>
        <v>*</v>
      </c>
      <c r="D685" s="138" t="str">
        <f>IF(SP_NORTE!R707="","*",SP_NORTE!R707)</f>
        <v>-</v>
      </c>
      <c r="E685" s="138" t="str">
        <f>IF(SP_NORTE!S707="","*",SP_NORTE!S707)</f>
        <v>-</v>
      </c>
      <c r="F685" s="145" t="str">
        <f>IF(SP_NORTE!B707="","*",SP_NORTE!B707)</f>
        <v>*</v>
      </c>
      <c r="G685" s="145" t="str">
        <f>IF(SP_NORTE!D707="","*",SP_NORTE!D707)</f>
        <v>*</v>
      </c>
      <c r="H685" s="145" t="str">
        <f>IF(SP_NORTE!E707="","*",SP_NORTE!E707)</f>
        <v>*</v>
      </c>
      <c r="I685" s="145" t="str">
        <f>IF(SP_NORTE!G707="","*",SP_NORTE!G707)</f>
        <v>*</v>
      </c>
      <c r="J685" s="145" t="str">
        <f>IF(SP_NORTE!H707="","*",SP_NORTE!H707)</f>
        <v>*</v>
      </c>
      <c r="K685" s="138" t="str">
        <f>IF(SP_NORTE!L707="","*",SP_NORTE!L707)</f>
        <v>-</v>
      </c>
      <c r="L685" s="138" t="str">
        <f>IF(SP_NORTE!M707="","*",SP_NORTE!M707)</f>
        <v>-</v>
      </c>
      <c r="M685" s="139" t="str">
        <f>IF(SP_NORTE!I707="","*",SP_NORTE!I707)</f>
        <v>*</v>
      </c>
      <c r="N685" s="144" t="str">
        <f>IF(SP_NORTE!J707="","*",SP_NORTE!J707)</f>
        <v>*</v>
      </c>
      <c r="O685" s="144" t="str">
        <f>IF(SP_NORTE!K707="","*",SP_NORTE!K707)</f>
        <v>*</v>
      </c>
      <c r="P685" s="143" t="str">
        <f>IF(SP_NORTE!N707="","*",SP_NORTE!N707)</f>
        <v>*</v>
      </c>
      <c r="Q685" s="143" t="str">
        <f>IF(SP_NORTE!O707="","*",SP_NORTE!O707)</f>
        <v>*</v>
      </c>
      <c r="R685" s="145" t="str">
        <f>IF(SP_NORTE!P707="","*",CONCATENATE(SP_NORTE!P707," ",SP_NORTE!Q707))</f>
        <v>*</v>
      </c>
      <c r="S685" s="145" t="str">
        <f>IF(SP_NORTE!U707="","*",SP_NORTE!U707)</f>
        <v>*</v>
      </c>
      <c r="T685" s="145" t="str">
        <f>IF(SP_NORTE!V707="","*",SP_NORTE!V707)</f>
        <v>*</v>
      </c>
      <c r="U685" s="136" t="str">
        <f ca="1">_xlfn.XLOOKUP(G685&amp;$U$2,BS_CONTROLE[CHAVE],BS_CONTROLE[Quantidade_11],"-")</f>
        <v>-</v>
      </c>
      <c r="V685" s="136" t="str">
        <f ca="1">_xlfn.XLOOKUP(G685&amp;$V$2,BS_CONTROLE[CHAVE],BS_CONTROLE[Quantidade_11],"-")</f>
        <v>-</v>
      </c>
      <c r="W685" s="136" t="str">
        <f ca="1">_xlfn.XLOOKUP(G685&amp;$W$2,BS_CONTROLE[CHAVE],BS_CONTROLE[Quantidade_11],"-")</f>
        <v>-</v>
      </c>
    </row>
    <row r="686" spans="1:23" hidden="1">
      <c r="A686" s="146" t="str">
        <f>IF(SP_NORTE!X708="","*",SP_NORTE!X708)</f>
        <v>*</v>
      </c>
      <c r="B686" s="146" t="str">
        <f>IF(SP_NORTE!W708="","*",SP_NORTE!W708)</f>
        <v>*</v>
      </c>
      <c r="C686" s="146" t="str">
        <f>IF(SP_NORTE!Y708="","*",SP_NORTE!Y708)</f>
        <v>*</v>
      </c>
      <c r="D686" s="138" t="str">
        <f>IF(SP_NORTE!R708="","*",SP_NORTE!R708)</f>
        <v>-</v>
      </c>
      <c r="E686" s="138" t="str">
        <f>IF(SP_NORTE!S708="","*",SP_NORTE!S708)</f>
        <v>-</v>
      </c>
      <c r="F686" s="145" t="str">
        <f>IF(SP_NORTE!B708="","*",SP_NORTE!B708)</f>
        <v>*</v>
      </c>
      <c r="G686" s="145" t="str">
        <f>IF(SP_NORTE!D708="","*",SP_NORTE!D708)</f>
        <v>*</v>
      </c>
      <c r="H686" s="145" t="str">
        <f>IF(SP_NORTE!E708="","*",SP_NORTE!E708)</f>
        <v>*</v>
      </c>
      <c r="I686" s="145" t="str">
        <f>IF(SP_NORTE!G708="","*",SP_NORTE!G708)</f>
        <v>*</v>
      </c>
      <c r="J686" s="145" t="str">
        <f>IF(SP_NORTE!H708="","*",SP_NORTE!H708)</f>
        <v>*</v>
      </c>
      <c r="K686" s="138" t="str">
        <f>IF(SP_NORTE!L708="","*",SP_NORTE!L708)</f>
        <v>-</v>
      </c>
      <c r="L686" s="138" t="str">
        <f>IF(SP_NORTE!M708="","*",SP_NORTE!M708)</f>
        <v>-</v>
      </c>
      <c r="M686" s="139" t="str">
        <f>IF(SP_NORTE!I708="","*",SP_NORTE!I708)</f>
        <v>*</v>
      </c>
      <c r="N686" s="144" t="str">
        <f>IF(SP_NORTE!J708="","*",SP_NORTE!J708)</f>
        <v>*</v>
      </c>
      <c r="O686" s="144" t="str">
        <f>IF(SP_NORTE!K708="","*",SP_NORTE!K708)</f>
        <v>*</v>
      </c>
      <c r="P686" s="143" t="str">
        <f>IF(SP_NORTE!N708="","*",SP_NORTE!N708)</f>
        <v>*</v>
      </c>
      <c r="Q686" s="143" t="str">
        <f>IF(SP_NORTE!O708="","*",SP_NORTE!O708)</f>
        <v>*</v>
      </c>
      <c r="R686" s="145" t="str">
        <f>IF(SP_NORTE!P708="","*",CONCATENATE(SP_NORTE!P708," ",SP_NORTE!Q708))</f>
        <v>*</v>
      </c>
      <c r="S686" s="145" t="str">
        <f>IF(SP_NORTE!U708="","*",SP_NORTE!U708)</f>
        <v>*</v>
      </c>
      <c r="T686" s="145" t="str">
        <f>IF(SP_NORTE!V708="","*",SP_NORTE!V708)</f>
        <v>*</v>
      </c>
      <c r="U686" s="136" t="str">
        <f ca="1">_xlfn.XLOOKUP(G686&amp;$U$2,BS_CONTROLE[CHAVE],BS_CONTROLE[Quantidade_11],"-")</f>
        <v>-</v>
      </c>
      <c r="V686" s="136" t="str">
        <f ca="1">_xlfn.XLOOKUP(G686&amp;$V$2,BS_CONTROLE[CHAVE],BS_CONTROLE[Quantidade_11],"-")</f>
        <v>-</v>
      </c>
      <c r="W686" s="136" t="str">
        <f ca="1">_xlfn.XLOOKUP(G686&amp;$W$2,BS_CONTROLE[CHAVE],BS_CONTROLE[Quantidade_11],"-")</f>
        <v>-</v>
      </c>
    </row>
    <row r="687" spans="1:23" hidden="1">
      <c r="A687" s="146" t="str">
        <f>IF(SP_NORTE!X709="","*",SP_NORTE!X709)</f>
        <v>*</v>
      </c>
      <c r="B687" s="146" t="str">
        <f>IF(SP_NORTE!W709="","*",SP_NORTE!W709)</f>
        <v>*</v>
      </c>
      <c r="C687" s="146" t="str">
        <f>IF(SP_NORTE!Y709="","*",SP_NORTE!Y709)</f>
        <v>*</v>
      </c>
      <c r="D687" s="138" t="str">
        <f>IF(SP_NORTE!R709="","*",SP_NORTE!R709)</f>
        <v>-</v>
      </c>
      <c r="E687" s="138" t="str">
        <f>IF(SP_NORTE!S709="","*",SP_NORTE!S709)</f>
        <v>-</v>
      </c>
      <c r="F687" s="145" t="str">
        <f>IF(SP_NORTE!B709="","*",SP_NORTE!B709)</f>
        <v>*</v>
      </c>
      <c r="G687" s="145" t="str">
        <f>IF(SP_NORTE!D709="","*",SP_NORTE!D709)</f>
        <v>*</v>
      </c>
      <c r="H687" s="145" t="str">
        <f>IF(SP_NORTE!E709="","*",SP_NORTE!E709)</f>
        <v>*</v>
      </c>
      <c r="I687" s="145" t="str">
        <f>IF(SP_NORTE!G709="","*",SP_NORTE!G709)</f>
        <v>*</v>
      </c>
      <c r="J687" s="145" t="str">
        <f>IF(SP_NORTE!H709="","*",SP_NORTE!H709)</f>
        <v>*</v>
      </c>
      <c r="K687" s="138" t="str">
        <f>IF(SP_NORTE!L709="","*",SP_NORTE!L709)</f>
        <v>-</v>
      </c>
      <c r="L687" s="138" t="str">
        <f>IF(SP_NORTE!M709="","*",SP_NORTE!M709)</f>
        <v>-</v>
      </c>
      <c r="M687" s="139" t="str">
        <f>IF(SP_NORTE!I709="","*",SP_NORTE!I709)</f>
        <v>*</v>
      </c>
      <c r="N687" s="144" t="str">
        <f>IF(SP_NORTE!J709="","*",SP_NORTE!J709)</f>
        <v>*</v>
      </c>
      <c r="O687" s="144" t="str">
        <f>IF(SP_NORTE!K709="","*",SP_NORTE!K709)</f>
        <v>*</v>
      </c>
      <c r="P687" s="143" t="str">
        <f>IF(SP_NORTE!N709="","*",SP_NORTE!N709)</f>
        <v>*</v>
      </c>
      <c r="Q687" s="143" t="str">
        <f>IF(SP_NORTE!O709="","*",SP_NORTE!O709)</f>
        <v>*</v>
      </c>
      <c r="R687" s="145" t="str">
        <f>IF(SP_NORTE!P709="","*",CONCATENATE(SP_NORTE!P709," ",SP_NORTE!Q709))</f>
        <v>*</v>
      </c>
      <c r="S687" s="145" t="str">
        <f>IF(SP_NORTE!U709="","*",SP_NORTE!U709)</f>
        <v>*</v>
      </c>
      <c r="T687" s="145" t="str">
        <f>IF(SP_NORTE!V709="","*",SP_NORTE!V709)</f>
        <v>*</v>
      </c>
      <c r="U687" s="136" t="str">
        <f ca="1">_xlfn.XLOOKUP(G687&amp;$U$2,BS_CONTROLE[CHAVE],BS_CONTROLE[Quantidade_11],"-")</f>
        <v>-</v>
      </c>
      <c r="V687" s="136" t="str">
        <f ca="1">_xlfn.XLOOKUP(G687&amp;$V$2,BS_CONTROLE[CHAVE],BS_CONTROLE[Quantidade_11],"-")</f>
        <v>-</v>
      </c>
      <c r="W687" s="136" t="str">
        <f ca="1">_xlfn.XLOOKUP(G687&amp;$W$2,BS_CONTROLE[CHAVE],BS_CONTROLE[Quantidade_11],"-")</f>
        <v>-</v>
      </c>
    </row>
    <row r="688" spans="1:23" hidden="1">
      <c r="A688" s="146" t="str">
        <f>IF(SP_NORTE!X710="","*",SP_NORTE!X710)</f>
        <v>*</v>
      </c>
      <c r="B688" s="146" t="str">
        <f>IF(SP_NORTE!W710="","*",SP_NORTE!W710)</f>
        <v>*</v>
      </c>
      <c r="C688" s="146" t="str">
        <f>IF(SP_NORTE!Y710="","*",SP_NORTE!Y710)</f>
        <v>*</v>
      </c>
      <c r="D688" s="138" t="str">
        <f>IF(SP_NORTE!R710="","*",SP_NORTE!R710)</f>
        <v>-</v>
      </c>
      <c r="E688" s="138" t="str">
        <f>IF(SP_NORTE!S710="","*",SP_NORTE!S710)</f>
        <v>-</v>
      </c>
      <c r="F688" s="145" t="str">
        <f>IF(SP_NORTE!B710="","*",SP_NORTE!B710)</f>
        <v>*</v>
      </c>
      <c r="G688" s="145" t="str">
        <f>IF(SP_NORTE!D710="","*",SP_NORTE!D710)</f>
        <v>*</v>
      </c>
      <c r="H688" s="145" t="str">
        <f>IF(SP_NORTE!E710="","*",SP_NORTE!E710)</f>
        <v>*</v>
      </c>
      <c r="I688" s="145" t="str">
        <f>IF(SP_NORTE!G710="","*",SP_NORTE!G710)</f>
        <v>*</v>
      </c>
      <c r="J688" s="145" t="str">
        <f>IF(SP_NORTE!H710="","*",SP_NORTE!H710)</f>
        <v>*</v>
      </c>
      <c r="K688" s="138" t="str">
        <f>IF(SP_NORTE!L710="","*",SP_NORTE!L710)</f>
        <v>-</v>
      </c>
      <c r="L688" s="138" t="str">
        <f>IF(SP_NORTE!M710="","*",SP_NORTE!M710)</f>
        <v>-</v>
      </c>
      <c r="M688" s="139" t="str">
        <f>IF(SP_NORTE!I710="","*",SP_NORTE!I710)</f>
        <v>*</v>
      </c>
      <c r="N688" s="144" t="str">
        <f>IF(SP_NORTE!J710="","*",SP_NORTE!J710)</f>
        <v>*</v>
      </c>
      <c r="O688" s="144" t="str">
        <f>IF(SP_NORTE!K710="","*",SP_NORTE!K710)</f>
        <v>*</v>
      </c>
      <c r="P688" s="143" t="str">
        <f>IF(SP_NORTE!N710="","*",SP_NORTE!N710)</f>
        <v>*</v>
      </c>
      <c r="Q688" s="143" t="str">
        <f>IF(SP_NORTE!O710="","*",SP_NORTE!O710)</f>
        <v>*</v>
      </c>
      <c r="R688" s="145" t="str">
        <f>IF(SP_NORTE!P710="","*",CONCATENATE(SP_NORTE!P710," ",SP_NORTE!Q710))</f>
        <v>*</v>
      </c>
      <c r="S688" s="145" t="str">
        <f>IF(SP_NORTE!U710="","*",SP_NORTE!U710)</f>
        <v>*</v>
      </c>
      <c r="T688" s="145" t="str">
        <f>IF(SP_NORTE!V710="","*",SP_NORTE!V710)</f>
        <v>*</v>
      </c>
      <c r="U688" s="136" t="str">
        <f ca="1">_xlfn.XLOOKUP(G688&amp;$U$2,BS_CONTROLE[CHAVE],BS_CONTROLE[Quantidade_11],"-")</f>
        <v>-</v>
      </c>
      <c r="V688" s="136" t="str">
        <f ca="1">_xlfn.XLOOKUP(G688&amp;$V$2,BS_CONTROLE[CHAVE],BS_CONTROLE[Quantidade_11],"-")</f>
        <v>-</v>
      </c>
      <c r="W688" s="136" t="str">
        <f ca="1">_xlfn.XLOOKUP(G688&amp;$W$2,BS_CONTROLE[CHAVE],BS_CONTROLE[Quantidade_11],"-")</f>
        <v>-</v>
      </c>
    </row>
    <row r="689" spans="1:23" hidden="1">
      <c r="A689" s="146" t="str">
        <f>IF(SP_NORTE!X711="","*",SP_NORTE!X711)</f>
        <v>*</v>
      </c>
      <c r="B689" s="146" t="str">
        <f>IF(SP_NORTE!W711="","*",SP_NORTE!W711)</f>
        <v>*</v>
      </c>
      <c r="C689" s="146" t="str">
        <f>IF(SP_NORTE!Y711="","*",SP_NORTE!Y711)</f>
        <v>*</v>
      </c>
      <c r="D689" s="138" t="str">
        <f>IF(SP_NORTE!R711="","*",SP_NORTE!R711)</f>
        <v>-</v>
      </c>
      <c r="E689" s="138" t="str">
        <f>IF(SP_NORTE!S711="","*",SP_NORTE!S711)</f>
        <v>-</v>
      </c>
      <c r="F689" s="145" t="str">
        <f>IF(SP_NORTE!B711="","*",SP_NORTE!B711)</f>
        <v>*</v>
      </c>
      <c r="G689" s="145" t="str">
        <f>IF(SP_NORTE!D711="","*",SP_NORTE!D711)</f>
        <v>*</v>
      </c>
      <c r="H689" s="145" t="str">
        <f>IF(SP_NORTE!E711="","*",SP_NORTE!E711)</f>
        <v>*</v>
      </c>
      <c r="I689" s="145" t="str">
        <f>IF(SP_NORTE!G711="","*",SP_NORTE!G711)</f>
        <v>*</v>
      </c>
      <c r="J689" s="145" t="str">
        <f>IF(SP_NORTE!H711="","*",SP_NORTE!H711)</f>
        <v>*</v>
      </c>
      <c r="K689" s="138" t="str">
        <f>IF(SP_NORTE!L711="","*",SP_NORTE!L711)</f>
        <v>-</v>
      </c>
      <c r="L689" s="138" t="str">
        <f>IF(SP_NORTE!M711="","*",SP_NORTE!M711)</f>
        <v>-</v>
      </c>
      <c r="M689" s="139" t="str">
        <f>IF(SP_NORTE!I711="","*",SP_NORTE!I711)</f>
        <v>*</v>
      </c>
      <c r="N689" s="144" t="str">
        <f>IF(SP_NORTE!J711="","*",SP_NORTE!J711)</f>
        <v>*</v>
      </c>
      <c r="O689" s="144" t="str">
        <f>IF(SP_NORTE!K711="","*",SP_NORTE!K711)</f>
        <v>*</v>
      </c>
      <c r="P689" s="143" t="str">
        <f>IF(SP_NORTE!N711="","*",SP_NORTE!N711)</f>
        <v>*</v>
      </c>
      <c r="Q689" s="143" t="str">
        <f>IF(SP_NORTE!O711="","*",SP_NORTE!O711)</f>
        <v>*</v>
      </c>
      <c r="R689" s="145" t="str">
        <f>IF(SP_NORTE!P711="","*",CONCATENATE(SP_NORTE!P711," ",SP_NORTE!Q711))</f>
        <v>*</v>
      </c>
      <c r="S689" s="145" t="str">
        <f>IF(SP_NORTE!U711="","*",SP_NORTE!U711)</f>
        <v>*</v>
      </c>
      <c r="T689" s="145" t="str">
        <f>IF(SP_NORTE!V711="","*",SP_NORTE!V711)</f>
        <v>*</v>
      </c>
      <c r="U689" s="136" t="str">
        <f ca="1">_xlfn.XLOOKUP(G689&amp;$U$2,BS_CONTROLE[CHAVE],BS_CONTROLE[Quantidade_11],"-")</f>
        <v>-</v>
      </c>
      <c r="V689" s="136" t="str">
        <f ca="1">_xlfn.XLOOKUP(G689&amp;$V$2,BS_CONTROLE[CHAVE],BS_CONTROLE[Quantidade_11],"-")</f>
        <v>-</v>
      </c>
      <c r="W689" s="136" t="str">
        <f ca="1">_xlfn.XLOOKUP(G689&amp;$W$2,BS_CONTROLE[CHAVE],BS_CONTROLE[Quantidade_11],"-")</f>
        <v>-</v>
      </c>
    </row>
    <row r="690" spans="1:23" hidden="1">
      <c r="A690" s="146" t="str">
        <f>IF(SP_NORTE!X712="","*",SP_NORTE!X712)</f>
        <v>*</v>
      </c>
      <c r="B690" s="146" t="str">
        <f>IF(SP_NORTE!W712="","*",SP_NORTE!W712)</f>
        <v>*</v>
      </c>
      <c r="C690" s="146" t="str">
        <f>IF(SP_NORTE!Y712="","*",SP_NORTE!Y712)</f>
        <v>*</v>
      </c>
      <c r="D690" s="138" t="str">
        <f>IF(SP_NORTE!R712="","*",SP_NORTE!R712)</f>
        <v>-</v>
      </c>
      <c r="E690" s="138" t="str">
        <f>IF(SP_NORTE!S712="","*",SP_NORTE!S712)</f>
        <v>-</v>
      </c>
      <c r="F690" s="145" t="str">
        <f>IF(SP_NORTE!B712="","*",SP_NORTE!B712)</f>
        <v>*</v>
      </c>
      <c r="G690" s="145" t="str">
        <f>IF(SP_NORTE!D712="","*",SP_NORTE!D712)</f>
        <v>*</v>
      </c>
      <c r="H690" s="145" t="str">
        <f>IF(SP_NORTE!E712="","*",SP_NORTE!E712)</f>
        <v>*</v>
      </c>
      <c r="I690" s="145" t="str">
        <f>IF(SP_NORTE!G712="","*",SP_NORTE!G712)</f>
        <v>*</v>
      </c>
      <c r="J690" s="145" t="str">
        <f>IF(SP_NORTE!H712="","*",SP_NORTE!H712)</f>
        <v>*</v>
      </c>
      <c r="K690" s="138" t="str">
        <f>IF(SP_NORTE!L712="","*",SP_NORTE!L712)</f>
        <v>-</v>
      </c>
      <c r="L690" s="138" t="str">
        <f>IF(SP_NORTE!M712="","*",SP_NORTE!M712)</f>
        <v>-</v>
      </c>
      <c r="M690" s="139" t="str">
        <f>IF(SP_NORTE!I712="","*",SP_NORTE!I712)</f>
        <v>*</v>
      </c>
      <c r="N690" s="144" t="str">
        <f>IF(SP_NORTE!J712="","*",SP_NORTE!J712)</f>
        <v>*</v>
      </c>
      <c r="O690" s="144" t="str">
        <f>IF(SP_NORTE!K712="","*",SP_NORTE!K712)</f>
        <v>*</v>
      </c>
      <c r="P690" s="143" t="str">
        <f>IF(SP_NORTE!N712="","*",SP_NORTE!N712)</f>
        <v>*</v>
      </c>
      <c r="Q690" s="143" t="str">
        <f>IF(SP_NORTE!O712="","*",SP_NORTE!O712)</f>
        <v>*</v>
      </c>
      <c r="R690" s="145" t="str">
        <f>IF(SP_NORTE!P712="","*",CONCATENATE(SP_NORTE!P712," ",SP_NORTE!Q712))</f>
        <v>*</v>
      </c>
      <c r="S690" s="145" t="str">
        <f>IF(SP_NORTE!U712="","*",SP_NORTE!U712)</f>
        <v>*</v>
      </c>
      <c r="T690" s="145" t="str">
        <f>IF(SP_NORTE!V712="","*",SP_NORTE!V712)</f>
        <v>*</v>
      </c>
      <c r="U690" s="136" t="str">
        <f ca="1">_xlfn.XLOOKUP(G690&amp;$U$2,BS_CONTROLE[CHAVE],BS_CONTROLE[Quantidade_11],"-")</f>
        <v>-</v>
      </c>
      <c r="V690" s="136" t="str">
        <f ca="1">_xlfn.XLOOKUP(G690&amp;$V$2,BS_CONTROLE[CHAVE],BS_CONTROLE[Quantidade_11],"-")</f>
        <v>-</v>
      </c>
      <c r="W690" s="136" t="str">
        <f ca="1">_xlfn.XLOOKUP(G690&amp;$W$2,BS_CONTROLE[CHAVE],BS_CONTROLE[Quantidade_11],"-")</f>
        <v>-</v>
      </c>
    </row>
    <row r="691" spans="1:23" hidden="1">
      <c r="A691" s="146" t="str">
        <f>IF(SP_NORTE!X713="","*",SP_NORTE!X713)</f>
        <v>*</v>
      </c>
      <c r="B691" s="146" t="str">
        <f>IF(SP_NORTE!W713="","*",SP_NORTE!W713)</f>
        <v>*</v>
      </c>
      <c r="C691" s="146" t="str">
        <f>IF(SP_NORTE!Y713="","*",SP_NORTE!Y713)</f>
        <v>*</v>
      </c>
      <c r="D691" s="138" t="str">
        <f>IF(SP_NORTE!R713="","*",SP_NORTE!R713)</f>
        <v>-</v>
      </c>
      <c r="E691" s="138" t="str">
        <f>IF(SP_NORTE!S713="","*",SP_NORTE!S713)</f>
        <v>-</v>
      </c>
      <c r="F691" s="145" t="str">
        <f>IF(SP_NORTE!B713="","*",SP_NORTE!B713)</f>
        <v>*</v>
      </c>
      <c r="G691" s="145" t="str">
        <f>IF(SP_NORTE!D713="","*",SP_NORTE!D713)</f>
        <v>*</v>
      </c>
      <c r="H691" s="145" t="str">
        <f>IF(SP_NORTE!E713="","*",SP_NORTE!E713)</f>
        <v>*</v>
      </c>
      <c r="I691" s="145" t="str">
        <f>IF(SP_NORTE!G713="","*",SP_NORTE!G713)</f>
        <v>*</v>
      </c>
      <c r="J691" s="145" t="str">
        <f>IF(SP_NORTE!H713="","*",SP_NORTE!H713)</f>
        <v>*</v>
      </c>
      <c r="K691" s="138" t="str">
        <f>IF(SP_NORTE!L713="","*",SP_NORTE!L713)</f>
        <v>-</v>
      </c>
      <c r="L691" s="138" t="str">
        <f>IF(SP_NORTE!M713="","*",SP_NORTE!M713)</f>
        <v>-</v>
      </c>
      <c r="M691" s="139" t="str">
        <f>IF(SP_NORTE!I713="","*",SP_NORTE!I713)</f>
        <v>*</v>
      </c>
      <c r="N691" s="144" t="str">
        <f>IF(SP_NORTE!J713="","*",SP_NORTE!J713)</f>
        <v>*</v>
      </c>
      <c r="O691" s="144" t="str">
        <f>IF(SP_NORTE!K713="","*",SP_NORTE!K713)</f>
        <v>*</v>
      </c>
      <c r="P691" s="143" t="str">
        <f>IF(SP_NORTE!N713="","*",SP_NORTE!N713)</f>
        <v>*</v>
      </c>
      <c r="Q691" s="143" t="str">
        <f>IF(SP_NORTE!O713="","*",SP_NORTE!O713)</f>
        <v>*</v>
      </c>
      <c r="R691" s="145" t="str">
        <f>IF(SP_NORTE!P713="","*",CONCATENATE(SP_NORTE!P713," ",SP_NORTE!Q713))</f>
        <v>*</v>
      </c>
      <c r="S691" s="145" t="str">
        <f>IF(SP_NORTE!U713="","*",SP_NORTE!U713)</f>
        <v>*</v>
      </c>
      <c r="T691" s="145" t="str">
        <f>IF(SP_NORTE!V713="","*",SP_NORTE!V713)</f>
        <v>*</v>
      </c>
      <c r="U691" s="136" t="str">
        <f ca="1">_xlfn.XLOOKUP(G691&amp;$U$2,BS_CONTROLE[CHAVE],BS_CONTROLE[Quantidade_11],"-")</f>
        <v>-</v>
      </c>
      <c r="V691" s="136" t="str">
        <f ca="1">_xlfn.XLOOKUP(G691&amp;$V$2,BS_CONTROLE[CHAVE],BS_CONTROLE[Quantidade_11],"-")</f>
        <v>-</v>
      </c>
      <c r="W691" s="136" t="str">
        <f ca="1">_xlfn.XLOOKUP(G691&amp;$W$2,BS_CONTROLE[CHAVE],BS_CONTROLE[Quantidade_11],"-")</f>
        <v>-</v>
      </c>
    </row>
    <row r="692" spans="1:23" hidden="1">
      <c r="A692" s="146" t="str">
        <f>IF(SP_NORTE!X714="","*",SP_NORTE!X714)</f>
        <v>*</v>
      </c>
      <c r="B692" s="146" t="str">
        <f>IF(SP_NORTE!W714="","*",SP_NORTE!W714)</f>
        <v>*</v>
      </c>
      <c r="C692" s="146" t="str">
        <f>IF(SP_NORTE!Y714="","*",SP_NORTE!Y714)</f>
        <v>*</v>
      </c>
      <c r="D692" s="138" t="str">
        <f>IF(SP_NORTE!R714="","*",SP_NORTE!R714)</f>
        <v>-</v>
      </c>
      <c r="E692" s="138" t="str">
        <f>IF(SP_NORTE!S714="","*",SP_NORTE!S714)</f>
        <v>-</v>
      </c>
      <c r="F692" s="145" t="str">
        <f>IF(SP_NORTE!B714="","*",SP_NORTE!B714)</f>
        <v>*</v>
      </c>
      <c r="G692" s="145" t="str">
        <f>IF(SP_NORTE!D714="","*",SP_NORTE!D714)</f>
        <v>*</v>
      </c>
      <c r="H692" s="145" t="str">
        <f>IF(SP_NORTE!E714="","*",SP_NORTE!E714)</f>
        <v>*</v>
      </c>
      <c r="I692" s="145" t="str">
        <f>IF(SP_NORTE!G714="","*",SP_NORTE!G714)</f>
        <v>*</v>
      </c>
      <c r="J692" s="145" t="str">
        <f>IF(SP_NORTE!H714="","*",SP_NORTE!H714)</f>
        <v>*</v>
      </c>
      <c r="K692" s="138" t="str">
        <f>IF(SP_NORTE!L714="","*",SP_NORTE!L714)</f>
        <v>-</v>
      </c>
      <c r="L692" s="138" t="str">
        <f>IF(SP_NORTE!M714="","*",SP_NORTE!M714)</f>
        <v>-</v>
      </c>
      <c r="M692" s="139" t="str">
        <f>IF(SP_NORTE!I714="","*",SP_NORTE!I714)</f>
        <v>*</v>
      </c>
      <c r="N692" s="144" t="str">
        <f>IF(SP_NORTE!J714="","*",SP_NORTE!J714)</f>
        <v>*</v>
      </c>
      <c r="O692" s="144" t="str">
        <f>IF(SP_NORTE!K714="","*",SP_NORTE!K714)</f>
        <v>*</v>
      </c>
      <c r="P692" s="143" t="str">
        <f>IF(SP_NORTE!N714="","*",SP_NORTE!N714)</f>
        <v>*</v>
      </c>
      <c r="Q692" s="143" t="str">
        <f>IF(SP_NORTE!O714="","*",SP_NORTE!O714)</f>
        <v>*</v>
      </c>
      <c r="R692" s="145" t="str">
        <f>IF(SP_NORTE!P714="","*",CONCATENATE(SP_NORTE!P714," ",SP_NORTE!Q714))</f>
        <v>*</v>
      </c>
      <c r="S692" s="145" t="str">
        <f>IF(SP_NORTE!U714="","*",SP_NORTE!U714)</f>
        <v>*</v>
      </c>
      <c r="T692" s="145" t="str">
        <f>IF(SP_NORTE!V714="","*",SP_NORTE!V714)</f>
        <v>*</v>
      </c>
      <c r="U692" s="136" t="str">
        <f ca="1">_xlfn.XLOOKUP(G692&amp;$U$2,BS_CONTROLE[CHAVE],BS_CONTROLE[Quantidade_11],"-")</f>
        <v>-</v>
      </c>
      <c r="V692" s="136" t="str">
        <f ca="1">_xlfn.XLOOKUP(G692&amp;$V$2,BS_CONTROLE[CHAVE],BS_CONTROLE[Quantidade_11],"-")</f>
        <v>-</v>
      </c>
      <c r="W692" s="136" t="str">
        <f ca="1">_xlfn.XLOOKUP(G692&amp;$W$2,BS_CONTROLE[CHAVE],BS_CONTROLE[Quantidade_11],"-")</f>
        <v>-</v>
      </c>
    </row>
    <row r="693" spans="1:23" hidden="1">
      <c r="A693" s="146" t="str">
        <f>IF(SP_NORTE!X715="","*",SP_NORTE!X715)</f>
        <v>*</v>
      </c>
      <c r="B693" s="146" t="str">
        <f>IF(SP_NORTE!W715="","*",SP_NORTE!W715)</f>
        <v>*</v>
      </c>
      <c r="C693" s="146" t="str">
        <f>IF(SP_NORTE!Y715="","*",SP_NORTE!Y715)</f>
        <v>*</v>
      </c>
      <c r="D693" s="138" t="str">
        <f>IF(SP_NORTE!R715="","*",SP_NORTE!R715)</f>
        <v>-</v>
      </c>
      <c r="E693" s="138" t="str">
        <f>IF(SP_NORTE!S715="","*",SP_NORTE!S715)</f>
        <v>-</v>
      </c>
      <c r="F693" s="145" t="str">
        <f>IF(SP_NORTE!B715="","*",SP_NORTE!B715)</f>
        <v>*</v>
      </c>
      <c r="G693" s="145" t="str">
        <f>IF(SP_NORTE!D715="","*",SP_NORTE!D715)</f>
        <v>*</v>
      </c>
      <c r="H693" s="145" t="str">
        <f>IF(SP_NORTE!E715="","*",SP_NORTE!E715)</f>
        <v>*</v>
      </c>
      <c r="I693" s="145" t="str">
        <f>IF(SP_NORTE!G715="","*",SP_NORTE!G715)</f>
        <v>*</v>
      </c>
      <c r="J693" s="145" t="str">
        <f>IF(SP_NORTE!H715="","*",SP_NORTE!H715)</f>
        <v>*</v>
      </c>
      <c r="K693" s="138" t="str">
        <f>IF(SP_NORTE!L715="","*",SP_NORTE!L715)</f>
        <v>-</v>
      </c>
      <c r="L693" s="138" t="str">
        <f>IF(SP_NORTE!M715="","*",SP_NORTE!M715)</f>
        <v>-</v>
      </c>
      <c r="M693" s="139" t="str">
        <f>IF(SP_NORTE!I715="","*",SP_NORTE!I715)</f>
        <v>*</v>
      </c>
      <c r="N693" s="144" t="str">
        <f>IF(SP_NORTE!J715="","*",SP_NORTE!J715)</f>
        <v>*</v>
      </c>
      <c r="O693" s="144" t="str">
        <f>IF(SP_NORTE!K715="","*",SP_NORTE!K715)</f>
        <v>*</v>
      </c>
      <c r="P693" s="143" t="str">
        <f>IF(SP_NORTE!N715="","*",SP_NORTE!N715)</f>
        <v>*</v>
      </c>
      <c r="Q693" s="143" t="str">
        <f>IF(SP_NORTE!O715="","*",SP_NORTE!O715)</f>
        <v>*</v>
      </c>
      <c r="R693" s="145" t="str">
        <f>IF(SP_NORTE!P715="","*",CONCATENATE(SP_NORTE!P715," ",SP_NORTE!Q715))</f>
        <v>*</v>
      </c>
      <c r="S693" s="145" t="str">
        <f>IF(SP_NORTE!U715="","*",SP_NORTE!U715)</f>
        <v>*</v>
      </c>
      <c r="T693" s="145" t="str">
        <f>IF(SP_NORTE!V715="","*",SP_NORTE!V715)</f>
        <v>*</v>
      </c>
      <c r="U693" s="136" t="str">
        <f ca="1">_xlfn.XLOOKUP(G693&amp;$U$2,BS_CONTROLE[CHAVE],BS_CONTROLE[Quantidade_11],"-")</f>
        <v>-</v>
      </c>
      <c r="V693" s="136" t="str">
        <f ca="1">_xlfn.XLOOKUP(G693&amp;$V$2,BS_CONTROLE[CHAVE],BS_CONTROLE[Quantidade_11],"-")</f>
        <v>-</v>
      </c>
      <c r="W693" s="136" t="str">
        <f ca="1">_xlfn.XLOOKUP(G693&amp;$W$2,BS_CONTROLE[CHAVE],BS_CONTROLE[Quantidade_11],"-")</f>
        <v>-</v>
      </c>
    </row>
    <row r="694" spans="1:23" hidden="1">
      <c r="A694" s="146" t="str">
        <f>IF(SP_NORTE!X716="","*",SP_NORTE!X716)</f>
        <v>*</v>
      </c>
      <c r="B694" s="146" t="str">
        <f>IF(SP_NORTE!W716="","*",SP_NORTE!W716)</f>
        <v>*</v>
      </c>
      <c r="C694" s="146" t="str">
        <f>IF(SP_NORTE!Y716="","*",SP_NORTE!Y716)</f>
        <v>*</v>
      </c>
      <c r="D694" s="138" t="str">
        <f>IF(SP_NORTE!R716="","*",SP_NORTE!R716)</f>
        <v>-</v>
      </c>
      <c r="E694" s="138" t="str">
        <f>IF(SP_NORTE!S716="","*",SP_NORTE!S716)</f>
        <v>-</v>
      </c>
      <c r="F694" s="145" t="str">
        <f>IF(SP_NORTE!B716="","*",SP_NORTE!B716)</f>
        <v>*</v>
      </c>
      <c r="G694" s="145" t="str">
        <f>IF(SP_NORTE!D716="","*",SP_NORTE!D716)</f>
        <v>*</v>
      </c>
      <c r="H694" s="145" t="str">
        <f>IF(SP_NORTE!E716="","*",SP_NORTE!E716)</f>
        <v>*</v>
      </c>
      <c r="I694" s="145" t="str">
        <f>IF(SP_NORTE!G716="","*",SP_NORTE!G716)</f>
        <v>*</v>
      </c>
      <c r="J694" s="145" t="str">
        <f>IF(SP_NORTE!H716="","*",SP_NORTE!H716)</f>
        <v>*</v>
      </c>
      <c r="K694" s="138" t="str">
        <f>IF(SP_NORTE!L716="","*",SP_NORTE!L716)</f>
        <v>-</v>
      </c>
      <c r="L694" s="138" t="str">
        <f>IF(SP_NORTE!M716="","*",SP_NORTE!M716)</f>
        <v>-</v>
      </c>
      <c r="M694" s="139" t="str">
        <f>IF(SP_NORTE!I716="","*",SP_NORTE!I716)</f>
        <v>*</v>
      </c>
      <c r="N694" s="144" t="str">
        <f>IF(SP_NORTE!J716="","*",SP_NORTE!J716)</f>
        <v>*</v>
      </c>
      <c r="O694" s="144" t="str">
        <f>IF(SP_NORTE!K716="","*",SP_NORTE!K716)</f>
        <v>*</v>
      </c>
      <c r="P694" s="143" t="str">
        <f>IF(SP_NORTE!N716="","*",SP_NORTE!N716)</f>
        <v>*</v>
      </c>
      <c r="Q694" s="143" t="str">
        <f>IF(SP_NORTE!O716="","*",SP_NORTE!O716)</f>
        <v>*</v>
      </c>
      <c r="R694" s="145" t="str">
        <f>IF(SP_NORTE!P716="","*",CONCATENATE(SP_NORTE!P716," ",SP_NORTE!Q716))</f>
        <v>*</v>
      </c>
      <c r="S694" s="145" t="str">
        <f>IF(SP_NORTE!U716="","*",SP_NORTE!U716)</f>
        <v>*</v>
      </c>
      <c r="T694" s="145" t="str">
        <f>IF(SP_NORTE!V716="","*",SP_NORTE!V716)</f>
        <v>*</v>
      </c>
      <c r="U694" s="136" t="str">
        <f ca="1">_xlfn.XLOOKUP(G694&amp;$U$2,BS_CONTROLE[CHAVE],BS_CONTROLE[Quantidade_11],"-")</f>
        <v>-</v>
      </c>
      <c r="V694" s="136" t="str">
        <f ca="1">_xlfn.XLOOKUP(G694&amp;$V$2,BS_CONTROLE[CHAVE],BS_CONTROLE[Quantidade_11],"-")</f>
        <v>-</v>
      </c>
      <c r="W694" s="136" t="str">
        <f ca="1">_xlfn.XLOOKUP(G694&amp;$W$2,BS_CONTROLE[CHAVE],BS_CONTROLE[Quantidade_11],"-")</f>
        <v>-</v>
      </c>
    </row>
    <row r="695" spans="1:23" hidden="1">
      <c r="A695" s="146" t="str">
        <f>IF(SP_NORTE!X717="","*",SP_NORTE!X717)</f>
        <v>*</v>
      </c>
      <c r="B695" s="146" t="str">
        <f>IF(SP_NORTE!W717="","*",SP_NORTE!W717)</f>
        <v>*</v>
      </c>
      <c r="C695" s="146" t="str">
        <f>IF(SP_NORTE!Y717="","*",SP_NORTE!Y717)</f>
        <v>*</v>
      </c>
      <c r="D695" s="138" t="str">
        <f>IF(SP_NORTE!R717="","*",SP_NORTE!R717)</f>
        <v>-</v>
      </c>
      <c r="E695" s="138" t="str">
        <f>IF(SP_NORTE!S717="","*",SP_NORTE!S717)</f>
        <v>-</v>
      </c>
      <c r="F695" s="145" t="str">
        <f>IF(SP_NORTE!B717="","*",SP_NORTE!B717)</f>
        <v>*</v>
      </c>
      <c r="G695" s="145" t="str">
        <f>IF(SP_NORTE!D717="","*",SP_NORTE!D717)</f>
        <v>*</v>
      </c>
      <c r="H695" s="145" t="str">
        <f>IF(SP_NORTE!E717="","*",SP_NORTE!E717)</f>
        <v>*</v>
      </c>
      <c r="I695" s="145" t="str">
        <f>IF(SP_NORTE!G717="","*",SP_NORTE!G717)</f>
        <v>*</v>
      </c>
      <c r="J695" s="145" t="str">
        <f>IF(SP_NORTE!H717="","*",SP_NORTE!H717)</f>
        <v>*</v>
      </c>
      <c r="K695" s="138" t="str">
        <f>IF(SP_NORTE!L717="","*",SP_NORTE!L717)</f>
        <v>-</v>
      </c>
      <c r="L695" s="138" t="str">
        <f>IF(SP_NORTE!M717="","*",SP_NORTE!M717)</f>
        <v>-</v>
      </c>
      <c r="M695" s="139" t="str">
        <f>IF(SP_NORTE!I717="","*",SP_NORTE!I717)</f>
        <v>*</v>
      </c>
      <c r="N695" s="144" t="str">
        <f>IF(SP_NORTE!J717="","*",SP_NORTE!J717)</f>
        <v>*</v>
      </c>
      <c r="O695" s="144" t="str">
        <f>IF(SP_NORTE!K717="","*",SP_NORTE!K717)</f>
        <v>*</v>
      </c>
      <c r="P695" s="143" t="str">
        <f>IF(SP_NORTE!N717="","*",SP_NORTE!N717)</f>
        <v>*</v>
      </c>
      <c r="Q695" s="143" t="str">
        <f>IF(SP_NORTE!O717="","*",SP_NORTE!O717)</f>
        <v>*</v>
      </c>
      <c r="R695" s="145" t="str">
        <f>IF(SP_NORTE!P717="","*",CONCATENATE(SP_NORTE!P717," ",SP_NORTE!Q717))</f>
        <v>*</v>
      </c>
      <c r="S695" s="145" t="str">
        <f>IF(SP_NORTE!U717="","*",SP_NORTE!U717)</f>
        <v>*</v>
      </c>
      <c r="T695" s="145" t="str">
        <f>IF(SP_NORTE!V717="","*",SP_NORTE!V717)</f>
        <v>*</v>
      </c>
      <c r="U695" s="136" t="str">
        <f ca="1">_xlfn.XLOOKUP(G695&amp;$U$2,BS_CONTROLE[CHAVE],BS_CONTROLE[Quantidade_11],"-")</f>
        <v>-</v>
      </c>
      <c r="V695" s="136" t="str">
        <f ca="1">_xlfn.XLOOKUP(G695&amp;$V$2,BS_CONTROLE[CHAVE],BS_CONTROLE[Quantidade_11],"-")</f>
        <v>-</v>
      </c>
      <c r="W695" s="136" t="str">
        <f ca="1">_xlfn.XLOOKUP(G695&amp;$W$2,BS_CONTROLE[CHAVE],BS_CONTROLE[Quantidade_11],"-")</f>
        <v>-</v>
      </c>
    </row>
    <row r="696" spans="1:23" hidden="1">
      <c r="A696" s="146" t="str">
        <f>IF(SP_NORTE!X718="","*",SP_NORTE!X718)</f>
        <v>*</v>
      </c>
      <c r="B696" s="146" t="str">
        <f>IF(SP_NORTE!W718="","*",SP_NORTE!W718)</f>
        <v>*</v>
      </c>
      <c r="C696" s="146" t="str">
        <f>IF(SP_NORTE!Y718="","*",SP_NORTE!Y718)</f>
        <v>*</v>
      </c>
      <c r="D696" s="138" t="str">
        <f>IF(SP_NORTE!R718="","*",SP_NORTE!R718)</f>
        <v>-</v>
      </c>
      <c r="E696" s="138" t="str">
        <f>IF(SP_NORTE!S718="","*",SP_NORTE!S718)</f>
        <v>-</v>
      </c>
      <c r="F696" s="145" t="str">
        <f>IF(SP_NORTE!B718="","*",SP_NORTE!B718)</f>
        <v>*</v>
      </c>
      <c r="G696" s="145" t="str">
        <f>IF(SP_NORTE!D718="","*",SP_NORTE!D718)</f>
        <v>*</v>
      </c>
      <c r="H696" s="145" t="str">
        <f>IF(SP_NORTE!E718="","*",SP_NORTE!E718)</f>
        <v>*</v>
      </c>
      <c r="I696" s="145" t="str">
        <f>IF(SP_NORTE!G718="","*",SP_NORTE!G718)</f>
        <v>*</v>
      </c>
      <c r="J696" s="145" t="str">
        <f>IF(SP_NORTE!H718="","*",SP_NORTE!H718)</f>
        <v>*</v>
      </c>
      <c r="K696" s="138" t="str">
        <f>IF(SP_NORTE!L718="","*",SP_NORTE!L718)</f>
        <v>-</v>
      </c>
      <c r="L696" s="138" t="str">
        <f>IF(SP_NORTE!M718="","*",SP_NORTE!M718)</f>
        <v>-</v>
      </c>
      <c r="M696" s="139" t="str">
        <f>IF(SP_NORTE!I718="","*",SP_NORTE!I718)</f>
        <v>*</v>
      </c>
      <c r="N696" s="144" t="str">
        <f>IF(SP_NORTE!J718="","*",SP_NORTE!J718)</f>
        <v>*</v>
      </c>
      <c r="O696" s="144" t="str">
        <f>IF(SP_NORTE!K718="","*",SP_NORTE!K718)</f>
        <v>*</v>
      </c>
      <c r="P696" s="143" t="str">
        <f>IF(SP_NORTE!N718="","*",SP_NORTE!N718)</f>
        <v>*</v>
      </c>
      <c r="Q696" s="143" t="str">
        <f>IF(SP_NORTE!O718="","*",SP_NORTE!O718)</f>
        <v>*</v>
      </c>
      <c r="R696" s="145" t="str">
        <f>IF(SP_NORTE!P718="","*",CONCATENATE(SP_NORTE!P718," ",SP_NORTE!Q718))</f>
        <v>*</v>
      </c>
      <c r="S696" s="145" t="str">
        <f>IF(SP_NORTE!U718="","*",SP_NORTE!U718)</f>
        <v>*</v>
      </c>
      <c r="T696" s="145" t="str">
        <f>IF(SP_NORTE!V718="","*",SP_NORTE!V718)</f>
        <v>*</v>
      </c>
      <c r="U696" s="136" t="str">
        <f ca="1">_xlfn.XLOOKUP(G696&amp;$U$2,BS_CONTROLE[CHAVE],BS_CONTROLE[Quantidade_11],"-")</f>
        <v>-</v>
      </c>
      <c r="V696" s="136" t="str">
        <f ca="1">_xlfn.XLOOKUP(G696&amp;$V$2,BS_CONTROLE[CHAVE],BS_CONTROLE[Quantidade_11],"-")</f>
        <v>-</v>
      </c>
      <c r="W696" s="136" t="str">
        <f ca="1">_xlfn.XLOOKUP(G696&amp;$W$2,BS_CONTROLE[CHAVE],BS_CONTROLE[Quantidade_11],"-")</f>
        <v>-</v>
      </c>
    </row>
    <row r="697" spans="1:23" hidden="1">
      <c r="A697" s="146" t="str">
        <f>IF(SP_NORTE!X719="","*",SP_NORTE!X719)</f>
        <v>*</v>
      </c>
      <c r="B697" s="146" t="str">
        <f>IF(SP_NORTE!W719="","*",SP_NORTE!W719)</f>
        <v>*</v>
      </c>
      <c r="C697" s="146" t="str">
        <f>IF(SP_NORTE!Y719="","*",SP_NORTE!Y719)</f>
        <v>*</v>
      </c>
      <c r="D697" s="138" t="str">
        <f>IF(SP_NORTE!R719="","*",SP_NORTE!R719)</f>
        <v>-</v>
      </c>
      <c r="E697" s="138" t="str">
        <f>IF(SP_NORTE!S719="","*",SP_NORTE!S719)</f>
        <v>-</v>
      </c>
      <c r="F697" s="145" t="str">
        <f>IF(SP_NORTE!B719="","*",SP_NORTE!B719)</f>
        <v>*</v>
      </c>
      <c r="G697" s="145" t="str">
        <f>IF(SP_NORTE!D719="","*",SP_NORTE!D719)</f>
        <v>*</v>
      </c>
      <c r="H697" s="145" t="str">
        <f>IF(SP_NORTE!E719="","*",SP_NORTE!E719)</f>
        <v>*</v>
      </c>
      <c r="I697" s="145" t="str">
        <f>IF(SP_NORTE!G719="","*",SP_NORTE!G719)</f>
        <v>*</v>
      </c>
      <c r="J697" s="145" t="str">
        <f>IF(SP_NORTE!H719="","*",SP_NORTE!H719)</f>
        <v>*</v>
      </c>
      <c r="K697" s="138" t="str">
        <f>IF(SP_NORTE!L719="","*",SP_NORTE!L719)</f>
        <v>-</v>
      </c>
      <c r="L697" s="138" t="str">
        <f>IF(SP_NORTE!M719="","*",SP_NORTE!M719)</f>
        <v>-</v>
      </c>
      <c r="M697" s="139" t="str">
        <f>IF(SP_NORTE!I719="","*",SP_NORTE!I719)</f>
        <v>*</v>
      </c>
      <c r="N697" s="144" t="str">
        <f>IF(SP_NORTE!J719="","*",SP_NORTE!J719)</f>
        <v>*</v>
      </c>
      <c r="O697" s="144" t="str">
        <f>IF(SP_NORTE!K719="","*",SP_NORTE!K719)</f>
        <v>*</v>
      </c>
      <c r="P697" s="143" t="str">
        <f>IF(SP_NORTE!N719="","*",SP_NORTE!N719)</f>
        <v>*</v>
      </c>
      <c r="Q697" s="143" t="str">
        <f>IF(SP_NORTE!O719="","*",SP_NORTE!O719)</f>
        <v>*</v>
      </c>
      <c r="R697" s="145" t="str">
        <f>IF(SP_NORTE!P719="","*",CONCATENATE(SP_NORTE!P719," ",SP_NORTE!Q719))</f>
        <v>*</v>
      </c>
      <c r="S697" s="145" t="str">
        <f>IF(SP_NORTE!U719="","*",SP_NORTE!U719)</f>
        <v>*</v>
      </c>
      <c r="T697" s="145" t="str">
        <f>IF(SP_NORTE!V719="","*",SP_NORTE!V719)</f>
        <v>*</v>
      </c>
      <c r="U697" s="136" t="str">
        <f ca="1">_xlfn.XLOOKUP(G697&amp;$U$2,BS_CONTROLE[CHAVE],BS_CONTROLE[Quantidade_11],"-")</f>
        <v>-</v>
      </c>
      <c r="V697" s="136" t="str">
        <f ca="1">_xlfn.XLOOKUP(G697&amp;$V$2,BS_CONTROLE[CHAVE],BS_CONTROLE[Quantidade_11],"-")</f>
        <v>-</v>
      </c>
      <c r="W697" s="136" t="str">
        <f ca="1">_xlfn.XLOOKUP(G697&amp;$W$2,BS_CONTROLE[CHAVE],BS_CONTROLE[Quantidade_11],"-")</f>
        <v>-</v>
      </c>
    </row>
    <row r="698" spans="1:23" hidden="1">
      <c r="A698" s="146" t="str">
        <f>IF(SP_NORTE!X720="","*",SP_NORTE!X720)</f>
        <v>*</v>
      </c>
      <c r="B698" s="146" t="str">
        <f>IF(SP_NORTE!W720="","*",SP_NORTE!W720)</f>
        <v>*</v>
      </c>
      <c r="C698" s="146" t="str">
        <f>IF(SP_NORTE!Y720="","*",SP_NORTE!Y720)</f>
        <v>*</v>
      </c>
      <c r="D698" s="138" t="str">
        <f>IF(SP_NORTE!R720="","*",SP_NORTE!R720)</f>
        <v>-</v>
      </c>
      <c r="E698" s="138" t="str">
        <f>IF(SP_NORTE!S720="","*",SP_NORTE!S720)</f>
        <v>-</v>
      </c>
      <c r="F698" s="145" t="str">
        <f>IF(SP_NORTE!B720="","*",SP_NORTE!B720)</f>
        <v>*</v>
      </c>
      <c r="G698" s="145" t="str">
        <f>IF(SP_NORTE!D720="","*",SP_NORTE!D720)</f>
        <v>*</v>
      </c>
      <c r="H698" s="145" t="str">
        <f>IF(SP_NORTE!E720="","*",SP_NORTE!E720)</f>
        <v>*</v>
      </c>
      <c r="I698" s="145" t="str">
        <f>IF(SP_NORTE!G720="","*",SP_NORTE!G720)</f>
        <v>*</v>
      </c>
      <c r="J698" s="145" t="str">
        <f>IF(SP_NORTE!H720="","*",SP_NORTE!H720)</f>
        <v>*</v>
      </c>
      <c r="K698" s="138" t="str">
        <f>IF(SP_NORTE!L720="","*",SP_NORTE!L720)</f>
        <v>-</v>
      </c>
      <c r="L698" s="138" t="str">
        <f>IF(SP_NORTE!M720="","*",SP_NORTE!M720)</f>
        <v>-</v>
      </c>
      <c r="M698" s="139" t="str">
        <f>IF(SP_NORTE!I720="","*",SP_NORTE!I720)</f>
        <v>*</v>
      </c>
      <c r="N698" s="144" t="str">
        <f>IF(SP_NORTE!J720="","*",SP_NORTE!J720)</f>
        <v>*</v>
      </c>
      <c r="O698" s="144" t="str">
        <f>IF(SP_NORTE!K720="","*",SP_NORTE!K720)</f>
        <v>*</v>
      </c>
      <c r="P698" s="143" t="str">
        <f>IF(SP_NORTE!N720="","*",SP_NORTE!N720)</f>
        <v>*</v>
      </c>
      <c r="Q698" s="143" t="str">
        <f>IF(SP_NORTE!O720="","*",SP_NORTE!O720)</f>
        <v>*</v>
      </c>
      <c r="R698" s="145" t="str">
        <f>IF(SP_NORTE!P720="","*",CONCATENATE(SP_NORTE!P720," ",SP_NORTE!Q720))</f>
        <v>*</v>
      </c>
      <c r="S698" s="145" t="str">
        <f>IF(SP_NORTE!U720="","*",SP_NORTE!U720)</f>
        <v>*</v>
      </c>
      <c r="T698" s="145" t="str">
        <f>IF(SP_NORTE!V720="","*",SP_NORTE!V720)</f>
        <v>*</v>
      </c>
      <c r="U698" s="136" t="str">
        <f ca="1">_xlfn.XLOOKUP(G698&amp;$U$2,BS_CONTROLE[CHAVE],BS_CONTROLE[Quantidade_11],"-")</f>
        <v>-</v>
      </c>
      <c r="V698" s="136" t="str">
        <f ca="1">_xlfn.XLOOKUP(G698&amp;$V$2,BS_CONTROLE[CHAVE],BS_CONTROLE[Quantidade_11],"-")</f>
        <v>-</v>
      </c>
      <c r="W698" s="136" t="str">
        <f ca="1">_xlfn.XLOOKUP(G698&amp;$W$2,BS_CONTROLE[CHAVE],BS_CONTROLE[Quantidade_11],"-")</f>
        <v>-</v>
      </c>
    </row>
    <row r="699" spans="1:23" hidden="1">
      <c r="A699" s="146" t="str">
        <f>IF(SP_NORTE!X721="","*",SP_NORTE!X721)</f>
        <v>*</v>
      </c>
      <c r="B699" s="146" t="str">
        <f>IF(SP_NORTE!W721="","*",SP_NORTE!W721)</f>
        <v>*</v>
      </c>
      <c r="C699" s="146" t="str">
        <f>IF(SP_NORTE!Y721="","*",SP_NORTE!Y721)</f>
        <v>*</v>
      </c>
      <c r="D699" s="138" t="str">
        <f>IF(SP_NORTE!R721="","*",SP_NORTE!R721)</f>
        <v>-</v>
      </c>
      <c r="E699" s="138" t="str">
        <f>IF(SP_NORTE!S721="","*",SP_NORTE!S721)</f>
        <v>-</v>
      </c>
      <c r="F699" s="145" t="str">
        <f>IF(SP_NORTE!B721="","*",SP_NORTE!B721)</f>
        <v>*</v>
      </c>
      <c r="G699" s="145" t="str">
        <f>IF(SP_NORTE!D721="","*",SP_NORTE!D721)</f>
        <v>*</v>
      </c>
      <c r="H699" s="145" t="str">
        <f>IF(SP_NORTE!E721="","*",SP_NORTE!E721)</f>
        <v>*</v>
      </c>
      <c r="I699" s="145" t="str">
        <f>IF(SP_NORTE!G721="","*",SP_NORTE!G721)</f>
        <v>*</v>
      </c>
      <c r="J699" s="145" t="str">
        <f>IF(SP_NORTE!H721="","*",SP_NORTE!H721)</f>
        <v>*</v>
      </c>
      <c r="K699" s="138" t="str">
        <f>IF(SP_NORTE!L721="","*",SP_NORTE!L721)</f>
        <v>-</v>
      </c>
      <c r="L699" s="138" t="str">
        <f>IF(SP_NORTE!M721="","*",SP_NORTE!M721)</f>
        <v>-</v>
      </c>
      <c r="M699" s="139" t="str">
        <f>IF(SP_NORTE!I721="","*",SP_NORTE!I721)</f>
        <v>*</v>
      </c>
      <c r="N699" s="144" t="str">
        <f>IF(SP_NORTE!J721="","*",SP_NORTE!J721)</f>
        <v>*</v>
      </c>
      <c r="O699" s="144" t="str">
        <f>IF(SP_NORTE!K721="","*",SP_NORTE!K721)</f>
        <v>*</v>
      </c>
      <c r="P699" s="143" t="str">
        <f>IF(SP_NORTE!N721="","*",SP_NORTE!N721)</f>
        <v>*</v>
      </c>
      <c r="Q699" s="143" t="str">
        <f>IF(SP_NORTE!O721="","*",SP_NORTE!O721)</f>
        <v>*</v>
      </c>
      <c r="R699" s="145" t="str">
        <f>IF(SP_NORTE!P721="","*",CONCATENATE(SP_NORTE!P721," ",SP_NORTE!Q721))</f>
        <v>*</v>
      </c>
      <c r="S699" s="145" t="str">
        <f>IF(SP_NORTE!U721="","*",SP_NORTE!U721)</f>
        <v>*</v>
      </c>
      <c r="T699" s="145" t="str">
        <f>IF(SP_NORTE!V721="","*",SP_NORTE!V721)</f>
        <v>*</v>
      </c>
      <c r="U699" s="136" t="str">
        <f ca="1">_xlfn.XLOOKUP(G699&amp;$U$2,BS_CONTROLE[CHAVE],BS_CONTROLE[Quantidade_11],"-")</f>
        <v>-</v>
      </c>
      <c r="V699" s="136" t="str">
        <f ca="1">_xlfn.XLOOKUP(G699&amp;$V$2,BS_CONTROLE[CHAVE],BS_CONTROLE[Quantidade_11],"-")</f>
        <v>-</v>
      </c>
      <c r="W699" s="136" t="str">
        <f ca="1">_xlfn.XLOOKUP(G699&amp;$W$2,BS_CONTROLE[CHAVE],BS_CONTROLE[Quantidade_11],"-")</f>
        <v>-</v>
      </c>
    </row>
    <row r="700" spans="1:23" hidden="1">
      <c r="A700" s="146" t="str">
        <f>IF(SP_NORTE!X722="","*",SP_NORTE!X722)</f>
        <v>*</v>
      </c>
      <c r="B700" s="146" t="str">
        <f>IF(SP_NORTE!W722="","*",SP_NORTE!W722)</f>
        <v>*</v>
      </c>
      <c r="C700" s="146" t="str">
        <f>IF(SP_NORTE!Y722="","*",SP_NORTE!Y722)</f>
        <v>*</v>
      </c>
      <c r="D700" s="138" t="str">
        <f>IF(SP_NORTE!R722="","*",SP_NORTE!R722)</f>
        <v>-</v>
      </c>
      <c r="E700" s="138" t="str">
        <f>IF(SP_NORTE!S722="","*",SP_NORTE!S722)</f>
        <v>-</v>
      </c>
      <c r="F700" s="145" t="str">
        <f>IF(SP_NORTE!B722="","*",SP_NORTE!B722)</f>
        <v>*</v>
      </c>
      <c r="G700" s="145" t="str">
        <f>IF(SP_NORTE!D722="","*",SP_NORTE!D722)</f>
        <v>*</v>
      </c>
      <c r="H700" s="145" t="str">
        <f>IF(SP_NORTE!E722="","*",SP_NORTE!E722)</f>
        <v>*</v>
      </c>
      <c r="I700" s="145" t="str">
        <f>IF(SP_NORTE!G722="","*",SP_NORTE!G722)</f>
        <v>*</v>
      </c>
      <c r="J700" s="145" t="str">
        <f>IF(SP_NORTE!H722="","*",SP_NORTE!H722)</f>
        <v>*</v>
      </c>
      <c r="K700" s="138" t="str">
        <f>IF(SP_NORTE!L722="","*",SP_NORTE!L722)</f>
        <v>-</v>
      </c>
      <c r="L700" s="138" t="str">
        <f>IF(SP_NORTE!M722="","*",SP_NORTE!M722)</f>
        <v>-</v>
      </c>
      <c r="M700" s="139" t="str">
        <f>IF(SP_NORTE!I722="","*",SP_NORTE!I722)</f>
        <v>*</v>
      </c>
      <c r="N700" s="144" t="str">
        <f>IF(SP_NORTE!J722="","*",SP_NORTE!J722)</f>
        <v>*</v>
      </c>
      <c r="O700" s="144" t="str">
        <f>IF(SP_NORTE!K722="","*",SP_NORTE!K722)</f>
        <v>*</v>
      </c>
      <c r="P700" s="143" t="str">
        <f>IF(SP_NORTE!N722="","*",SP_NORTE!N722)</f>
        <v>*</v>
      </c>
      <c r="Q700" s="143" t="str">
        <f>IF(SP_NORTE!O722="","*",SP_NORTE!O722)</f>
        <v>*</v>
      </c>
      <c r="R700" s="145" t="str">
        <f>IF(SP_NORTE!P722="","*",CONCATENATE(SP_NORTE!P722," ",SP_NORTE!Q722))</f>
        <v>*</v>
      </c>
      <c r="S700" s="145" t="str">
        <f>IF(SP_NORTE!U722="","*",SP_NORTE!U722)</f>
        <v>*</v>
      </c>
      <c r="T700" s="145" t="str">
        <f>IF(SP_NORTE!V722="","*",SP_NORTE!V722)</f>
        <v>*</v>
      </c>
      <c r="U700" s="136" t="str">
        <f ca="1">_xlfn.XLOOKUP(G700&amp;$U$2,BS_CONTROLE[CHAVE],BS_CONTROLE[Quantidade_11],"-")</f>
        <v>-</v>
      </c>
      <c r="V700" s="136" t="str">
        <f ca="1">_xlfn.XLOOKUP(G700&amp;$V$2,BS_CONTROLE[CHAVE],BS_CONTROLE[Quantidade_11],"-")</f>
        <v>-</v>
      </c>
      <c r="W700" s="136" t="str">
        <f ca="1">_xlfn.XLOOKUP(G700&amp;$W$2,BS_CONTROLE[CHAVE],BS_CONTROLE[Quantidade_11],"-")</f>
        <v>-</v>
      </c>
    </row>
    <row r="701" spans="1:23" hidden="1">
      <c r="A701" s="146" t="str">
        <f>IF(SP_NORTE!X723="","*",SP_NORTE!X723)</f>
        <v>*</v>
      </c>
      <c r="B701" s="146" t="str">
        <f>IF(SP_NORTE!W723="","*",SP_NORTE!W723)</f>
        <v>*</v>
      </c>
      <c r="C701" s="146" t="str">
        <f>IF(SP_NORTE!Y723="","*",SP_NORTE!Y723)</f>
        <v>*</v>
      </c>
      <c r="D701" s="138" t="str">
        <f>IF(SP_NORTE!R723="","*",SP_NORTE!R723)</f>
        <v>-</v>
      </c>
      <c r="E701" s="138" t="str">
        <f>IF(SP_NORTE!S723="","*",SP_NORTE!S723)</f>
        <v>-</v>
      </c>
      <c r="F701" s="145" t="str">
        <f>IF(SP_NORTE!B723="","*",SP_NORTE!B723)</f>
        <v>*</v>
      </c>
      <c r="G701" s="145" t="str">
        <f>IF(SP_NORTE!D723="","*",SP_NORTE!D723)</f>
        <v>*</v>
      </c>
      <c r="H701" s="145" t="str">
        <f>IF(SP_NORTE!E723="","*",SP_NORTE!E723)</f>
        <v>*</v>
      </c>
      <c r="I701" s="145" t="str">
        <f>IF(SP_NORTE!G723="","*",SP_NORTE!G723)</f>
        <v>*</v>
      </c>
      <c r="J701" s="145" t="str">
        <f>IF(SP_NORTE!H723="","*",SP_NORTE!H723)</f>
        <v>*</v>
      </c>
      <c r="K701" s="138" t="str">
        <f>IF(SP_NORTE!L723="","*",SP_NORTE!L723)</f>
        <v>-</v>
      </c>
      <c r="L701" s="138" t="str">
        <f>IF(SP_NORTE!M723="","*",SP_NORTE!M723)</f>
        <v>-</v>
      </c>
      <c r="M701" s="139" t="str">
        <f>IF(SP_NORTE!I723="","*",SP_NORTE!I723)</f>
        <v>*</v>
      </c>
      <c r="N701" s="144" t="str">
        <f>IF(SP_NORTE!J723="","*",SP_NORTE!J723)</f>
        <v>*</v>
      </c>
      <c r="O701" s="144" t="str">
        <f>IF(SP_NORTE!K723="","*",SP_NORTE!K723)</f>
        <v>*</v>
      </c>
      <c r="P701" s="143" t="str">
        <f>IF(SP_NORTE!N723="","*",SP_NORTE!N723)</f>
        <v>*</v>
      </c>
      <c r="Q701" s="143" t="str">
        <f>IF(SP_NORTE!O723="","*",SP_NORTE!O723)</f>
        <v>*</v>
      </c>
      <c r="R701" s="145" t="str">
        <f>IF(SP_NORTE!P723="","*",CONCATENATE(SP_NORTE!P723," ",SP_NORTE!Q723))</f>
        <v>*</v>
      </c>
      <c r="S701" s="145" t="str">
        <f>IF(SP_NORTE!U723="","*",SP_NORTE!U723)</f>
        <v>*</v>
      </c>
      <c r="T701" s="145" t="str">
        <f>IF(SP_NORTE!V723="","*",SP_NORTE!V723)</f>
        <v>*</v>
      </c>
      <c r="U701" s="136" t="str">
        <f ca="1">_xlfn.XLOOKUP(G701&amp;$U$2,BS_CONTROLE[CHAVE],BS_CONTROLE[Quantidade_11],"-")</f>
        <v>-</v>
      </c>
      <c r="V701" s="136" t="str">
        <f ca="1">_xlfn.XLOOKUP(G701&amp;$V$2,BS_CONTROLE[CHAVE],BS_CONTROLE[Quantidade_11],"-")</f>
        <v>-</v>
      </c>
      <c r="W701" s="136" t="str">
        <f ca="1">_xlfn.XLOOKUP(G701&amp;$W$2,BS_CONTROLE[CHAVE],BS_CONTROLE[Quantidade_11],"-")</f>
        <v>-</v>
      </c>
    </row>
    <row r="702" spans="1:23" hidden="1">
      <c r="A702" s="146" t="str">
        <f>IF(SP_NORTE!X724="","*",SP_NORTE!X724)</f>
        <v>*</v>
      </c>
      <c r="B702" s="146" t="str">
        <f>IF(SP_NORTE!W724="","*",SP_NORTE!W724)</f>
        <v>*</v>
      </c>
      <c r="C702" s="146" t="str">
        <f>IF(SP_NORTE!Y724="","*",SP_NORTE!Y724)</f>
        <v>*</v>
      </c>
      <c r="D702" s="138" t="str">
        <f>IF(SP_NORTE!R724="","*",SP_NORTE!R724)</f>
        <v>-</v>
      </c>
      <c r="E702" s="138" t="str">
        <f>IF(SP_NORTE!S724="","*",SP_NORTE!S724)</f>
        <v>-</v>
      </c>
      <c r="F702" s="145" t="str">
        <f>IF(SP_NORTE!B724="","*",SP_NORTE!B724)</f>
        <v>*</v>
      </c>
      <c r="G702" s="145" t="str">
        <f>IF(SP_NORTE!D724="","*",SP_NORTE!D724)</f>
        <v>*</v>
      </c>
      <c r="H702" s="145" t="str">
        <f>IF(SP_NORTE!E724="","*",SP_NORTE!E724)</f>
        <v>*</v>
      </c>
      <c r="I702" s="145" t="str">
        <f>IF(SP_NORTE!G724="","*",SP_NORTE!G724)</f>
        <v>*</v>
      </c>
      <c r="J702" s="145" t="str">
        <f>IF(SP_NORTE!H724="","*",SP_NORTE!H724)</f>
        <v>*</v>
      </c>
      <c r="K702" s="138" t="str">
        <f>IF(SP_NORTE!L724="","*",SP_NORTE!L724)</f>
        <v>-</v>
      </c>
      <c r="L702" s="138" t="str">
        <f>IF(SP_NORTE!M724="","*",SP_NORTE!M724)</f>
        <v>-</v>
      </c>
      <c r="M702" s="139" t="str">
        <f>IF(SP_NORTE!I724="","*",SP_NORTE!I724)</f>
        <v>*</v>
      </c>
      <c r="N702" s="144" t="str">
        <f>IF(SP_NORTE!J724="","*",SP_NORTE!J724)</f>
        <v>*</v>
      </c>
      <c r="O702" s="144" t="str">
        <f>IF(SP_NORTE!K724="","*",SP_NORTE!K724)</f>
        <v>*</v>
      </c>
      <c r="P702" s="143" t="str">
        <f>IF(SP_NORTE!N724="","*",SP_NORTE!N724)</f>
        <v>*</v>
      </c>
      <c r="Q702" s="143" t="str">
        <f>IF(SP_NORTE!O724="","*",SP_NORTE!O724)</f>
        <v>*</v>
      </c>
      <c r="R702" s="145" t="str">
        <f>IF(SP_NORTE!P724="","*",CONCATENATE(SP_NORTE!P724," ",SP_NORTE!Q724))</f>
        <v>*</v>
      </c>
      <c r="S702" s="145" t="str">
        <f>IF(SP_NORTE!U724="","*",SP_NORTE!U724)</f>
        <v>*</v>
      </c>
      <c r="T702" s="145" t="str">
        <f>IF(SP_NORTE!V724="","*",SP_NORTE!V724)</f>
        <v>*</v>
      </c>
      <c r="U702" s="136" t="str">
        <f ca="1">_xlfn.XLOOKUP(G702&amp;$U$2,BS_CONTROLE[CHAVE],BS_CONTROLE[Quantidade_11],"-")</f>
        <v>-</v>
      </c>
      <c r="V702" s="136" t="str">
        <f ca="1">_xlfn.XLOOKUP(G702&amp;$V$2,BS_CONTROLE[CHAVE],BS_CONTROLE[Quantidade_11],"-")</f>
        <v>-</v>
      </c>
      <c r="W702" s="136" t="str">
        <f ca="1">_xlfn.XLOOKUP(G702&amp;$W$2,BS_CONTROLE[CHAVE],BS_CONTROLE[Quantidade_11],"-")</f>
        <v>-</v>
      </c>
    </row>
    <row r="703" spans="1:23" hidden="1">
      <c r="A703" s="146" t="str">
        <f>IF(SP_NORTE!X725="","*",SP_NORTE!X725)</f>
        <v>*</v>
      </c>
      <c r="B703" s="146" t="str">
        <f>IF(SP_NORTE!W725="","*",SP_NORTE!W725)</f>
        <v>*</v>
      </c>
      <c r="C703" s="146" t="str">
        <f>IF(SP_NORTE!Y725="","*",SP_NORTE!Y725)</f>
        <v>*</v>
      </c>
      <c r="D703" s="138" t="str">
        <f>IF(SP_NORTE!R725="","*",SP_NORTE!R725)</f>
        <v>-</v>
      </c>
      <c r="E703" s="138" t="str">
        <f>IF(SP_NORTE!S725="","*",SP_NORTE!S725)</f>
        <v>-</v>
      </c>
      <c r="F703" s="145" t="str">
        <f>IF(SP_NORTE!B725="","*",SP_NORTE!B725)</f>
        <v>*</v>
      </c>
      <c r="G703" s="145" t="str">
        <f>IF(SP_NORTE!D725="","*",SP_NORTE!D725)</f>
        <v>*</v>
      </c>
      <c r="H703" s="145" t="str">
        <f>IF(SP_NORTE!E725="","*",SP_NORTE!E725)</f>
        <v>*</v>
      </c>
      <c r="I703" s="145" t="str">
        <f>IF(SP_NORTE!G725="","*",SP_NORTE!G725)</f>
        <v>*</v>
      </c>
      <c r="J703" s="145" t="str">
        <f>IF(SP_NORTE!H725="","*",SP_NORTE!H725)</f>
        <v>*</v>
      </c>
      <c r="K703" s="138" t="str">
        <f>IF(SP_NORTE!L725="","*",SP_NORTE!L725)</f>
        <v>-</v>
      </c>
      <c r="L703" s="138" t="str">
        <f>IF(SP_NORTE!M725="","*",SP_NORTE!M725)</f>
        <v>-</v>
      </c>
      <c r="M703" s="139" t="str">
        <f>IF(SP_NORTE!I725="","*",SP_NORTE!I725)</f>
        <v>*</v>
      </c>
      <c r="N703" s="144" t="str">
        <f>IF(SP_NORTE!J725="","*",SP_NORTE!J725)</f>
        <v>*</v>
      </c>
      <c r="O703" s="144" t="str">
        <f>IF(SP_NORTE!K725="","*",SP_NORTE!K725)</f>
        <v>*</v>
      </c>
      <c r="P703" s="143" t="str">
        <f>IF(SP_NORTE!N725="","*",SP_NORTE!N725)</f>
        <v>*</v>
      </c>
      <c r="Q703" s="143" t="str">
        <f>IF(SP_NORTE!O725="","*",SP_NORTE!O725)</f>
        <v>*</v>
      </c>
      <c r="R703" s="145" t="str">
        <f>IF(SP_NORTE!P725="","*",CONCATENATE(SP_NORTE!P725," ",SP_NORTE!Q725))</f>
        <v>*</v>
      </c>
      <c r="S703" s="145" t="str">
        <f>IF(SP_NORTE!U725="","*",SP_NORTE!U725)</f>
        <v>*</v>
      </c>
      <c r="T703" s="145" t="str">
        <f>IF(SP_NORTE!V725="","*",SP_NORTE!V725)</f>
        <v>*</v>
      </c>
      <c r="U703" s="136" t="str">
        <f ca="1">_xlfn.XLOOKUP(G703&amp;$U$2,BS_CONTROLE[CHAVE],BS_CONTROLE[Quantidade_11],"-")</f>
        <v>-</v>
      </c>
      <c r="V703" s="136" t="str">
        <f ca="1">_xlfn.XLOOKUP(G703&amp;$V$2,BS_CONTROLE[CHAVE],BS_CONTROLE[Quantidade_11],"-")</f>
        <v>-</v>
      </c>
      <c r="W703" s="136" t="str">
        <f ca="1">_xlfn.XLOOKUP(G703&amp;$W$2,BS_CONTROLE[CHAVE],BS_CONTROLE[Quantidade_11],"-")</f>
        <v>-</v>
      </c>
    </row>
    <row r="704" spans="1:23" hidden="1">
      <c r="A704" s="146" t="str">
        <f>IF(SP_NORTE!X726="","*",SP_NORTE!X726)</f>
        <v>*</v>
      </c>
      <c r="B704" s="146" t="str">
        <f>IF(SP_NORTE!W726="","*",SP_NORTE!W726)</f>
        <v>*</v>
      </c>
      <c r="C704" s="146" t="str">
        <f>IF(SP_NORTE!Y726="","*",SP_NORTE!Y726)</f>
        <v>*</v>
      </c>
      <c r="D704" s="138" t="str">
        <f>IF(SP_NORTE!R726="","*",SP_NORTE!R726)</f>
        <v>-</v>
      </c>
      <c r="E704" s="138" t="str">
        <f>IF(SP_NORTE!S726="","*",SP_NORTE!S726)</f>
        <v>-</v>
      </c>
      <c r="F704" s="145" t="str">
        <f>IF(SP_NORTE!B726="","*",SP_NORTE!B726)</f>
        <v>*</v>
      </c>
      <c r="G704" s="145" t="str">
        <f>IF(SP_NORTE!D726="","*",SP_NORTE!D726)</f>
        <v>*</v>
      </c>
      <c r="H704" s="145" t="str">
        <f>IF(SP_NORTE!E726="","*",SP_NORTE!E726)</f>
        <v>*</v>
      </c>
      <c r="I704" s="145" t="str">
        <f>IF(SP_NORTE!G726="","*",SP_NORTE!G726)</f>
        <v>*</v>
      </c>
      <c r="J704" s="145" t="str">
        <f>IF(SP_NORTE!H726="","*",SP_NORTE!H726)</f>
        <v>*</v>
      </c>
      <c r="K704" s="138" t="str">
        <f>IF(SP_NORTE!L726="","*",SP_NORTE!L726)</f>
        <v>-</v>
      </c>
      <c r="L704" s="138" t="str">
        <f>IF(SP_NORTE!M726="","*",SP_NORTE!M726)</f>
        <v>-</v>
      </c>
      <c r="M704" s="139" t="str">
        <f>IF(SP_NORTE!I726="","*",SP_NORTE!I726)</f>
        <v>*</v>
      </c>
      <c r="N704" s="144" t="str">
        <f>IF(SP_NORTE!J726="","*",SP_NORTE!J726)</f>
        <v>*</v>
      </c>
      <c r="O704" s="144" t="str">
        <f>IF(SP_NORTE!K726="","*",SP_NORTE!K726)</f>
        <v>*</v>
      </c>
      <c r="P704" s="143" t="str">
        <f>IF(SP_NORTE!N726="","*",SP_NORTE!N726)</f>
        <v>*</v>
      </c>
      <c r="Q704" s="143" t="str">
        <f>IF(SP_NORTE!O726="","*",SP_NORTE!O726)</f>
        <v>*</v>
      </c>
      <c r="R704" s="145" t="str">
        <f>IF(SP_NORTE!P726="","*",CONCATENATE(SP_NORTE!P726," ",SP_NORTE!Q726))</f>
        <v>*</v>
      </c>
      <c r="S704" s="145" t="str">
        <f>IF(SP_NORTE!U726="","*",SP_NORTE!U726)</f>
        <v>*</v>
      </c>
      <c r="T704" s="145" t="str">
        <f>IF(SP_NORTE!V726="","*",SP_NORTE!V726)</f>
        <v>*</v>
      </c>
      <c r="U704" s="136" t="str">
        <f ca="1">_xlfn.XLOOKUP(G704&amp;$U$2,BS_CONTROLE[CHAVE],BS_CONTROLE[Quantidade_11],"-")</f>
        <v>-</v>
      </c>
      <c r="V704" s="136" t="str">
        <f ca="1">_xlfn.XLOOKUP(G704&amp;$V$2,BS_CONTROLE[CHAVE],BS_CONTROLE[Quantidade_11],"-")</f>
        <v>-</v>
      </c>
      <c r="W704" s="136" t="str">
        <f ca="1">_xlfn.XLOOKUP(G704&amp;$W$2,BS_CONTROLE[CHAVE],BS_CONTROLE[Quantidade_11],"-")</f>
        <v>-</v>
      </c>
    </row>
    <row r="705" spans="1:23" hidden="1">
      <c r="A705" s="146" t="str">
        <f>IF(SP_NORTE!X727="","*",SP_NORTE!X727)</f>
        <v>*</v>
      </c>
      <c r="B705" s="146" t="str">
        <f>IF(SP_NORTE!W727="","*",SP_NORTE!W727)</f>
        <v>*</v>
      </c>
      <c r="C705" s="146" t="str">
        <f>IF(SP_NORTE!Y727="","*",SP_NORTE!Y727)</f>
        <v>*</v>
      </c>
      <c r="D705" s="138" t="str">
        <f>IF(SP_NORTE!R727="","*",SP_NORTE!R727)</f>
        <v>-</v>
      </c>
      <c r="E705" s="138" t="str">
        <f>IF(SP_NORTE!S727="","*",SP_NORTE!S727)</f>
        <v>-</v>
      </c>
      <c r="F705" s="145" t="str">
        <f>IF(SP_NORTE!B727="","*",SP_NORTE!B727)</f>
        <v>*</v>
      </c>
      <c r="G705" s="145" t="str">
        <f>IF(SP_NORTE!D727="","*",SP_NORTE!D727)</f>
        <v>*</v>
      </c>
      <c r="H705" s="145" t="str">
        <f>IF(SP_NORTE!E727="","*",SP_NORTE!E727)</f>
        <v>*</v>
      </c>
      <c r="I705" s="145" t="str">
        <f>IF(SP_NORTE!G727="","*",SP_NORTE!G727)</f>
        <v>*</v>
      </c>
      <c r="J705" s="145" t="str">
        <f>IF(SP_NORTE!H727="","*",SP_NORTE!H727)</f>
        <v>*</v>
      </c>
      <c r="K705" s="138" t="str">
        <f>IF(SP_NORTE!L727="","*",SP_NORTE!L727)</f>
        <v>-</v>
      </c>
      <c r="L705" s="138" t="str">
        <f>IF(SP_NORTE!M727="","*",SP_NORTE!M727)</f>
        <v>-</v>
      </c>
      <c r="M705" s="139" t="str">
        <f>IF(SP_NORTE!I727="","*",SP_NORTE!I727)</f>
        <v>*</v>
      </c>
      <c r="N705" s="144" t="str">
        <f>IF(SP_NORTE!J727="","*",SP_NORTE!J727)</f>
        <v>*</v>
      </c>
      <c r="O705" s="144" t="str">
        <f>IF(SP_NORTE!K727="","*",SP_NORTE!K727)</f>
        <v>*</v>
      </c>
      <c r="P705" s="143" t="str">
        <f>IF(SP_NORTE!N727="","*",SP_NORTE!N727)</f>
        <v>*</v>
      </c>
      <c r="Q705" s="143" t="str">
        <f>IF(SP_NORTE!O727="","*",SP_NORTE!O727)</f>
        <v>*</v>
      </c>
      <c r="R705" s="145" t="str">
        <f>IF(SP_NORTE!P727="","*",CONCATENATE(SP_NORTE!P727," ",SP_NORTE!Q727))</f>
        <v>*</v>
      </c>
      <c r="S705" s="145" t="str">
        <f>IF(SP_NORTE!U727="","*",SP_NORTE!U727)</f>
        <v>*</v>
      </c>
      <c r="T705" s="145" t="str">
        <f>IF(SP_NORTE!V727="","*",SP_NORTE!V727)</f>
        <v>*</v>
      </c>
      <c r="U705" s="136" t="str">
        <f ca="1">_xlfn.XLOOKUP(G705&amp;$U$2,BS_CONTROLE[CHAVE],BS_CONTROLE[Quantidade_11],"-")</f>
        <v>-</v>
      </c>
      <c r="V705" s="136" t="str">
        <f ca="1">_xlfn.XLOOKUP(G705&amp;$V$2,BS_CONTROLE[CHAVE],BS_CONTROLE[Quantidade_11],"-")</f>
        <v>-</v>
      </c>
      <c r="W705" s="136" t="str">
        <f ca="1">_xlfn.XLOOKUP(G705&amp;$W$2,BS_CONTROLE[CHAVE],BS_CONTROLE[Quantidade_11],"-")</f>
        <v>-</v>
      </c>
    </row>
    <row r="706" spans="1:23" hidden="1">
      <c r="A706" s="146" t="str">
        <f>IF(SP_NORTE!X728="","*",SP_NORTE!X728)</f>
        <v>*</v>
      </c>
      <c r="B706" s="146" t="str">
        <f>IF(SP_NORTE!W728="","*",SP_NORTE!W728)</f>
        <v>*</v>
      </c>
      <c r="C706" s="146" t="str">
        <f>IF(SP_NORTE!Y728="","*",SP_NORTE!Y728)</f>
        <v>*</v>
      </c>
      <c r="D706" s="138" t="str">
        <f>IF(SP_NORTE!R728="","*",SP_NORTE!R728)</f>
        <v>-</v>
      </c>
      <c r="E706" s="138" t="str">
        <f>IF(SP_NORTE!S728="","*",SP_NORTE!S728)</f>
        <v>-</v>
      </c>
      <c r="F706" s="145" t="str">
        <f>IF(SP_NORTE!B728="","*",SP_NORTE!B728)</f>
        <v>*</v>
      </c>
      <c r="G706" s="145" t="str">
        <f>IF(SP_NORTE!D728="","*",SP_NORTE!D728)</f>
        <v>*</v>
      </c>
      <c r="H706" s="145" t="str">
        <f>IF(SP_NORTE!E728="","*",SP_NORTE!E728)</f>
        <v>*</v>
      </c>
      <c r="I706" s="145" t="str">
        <f>IF(SP_NORTE!G728="","*",SP_NORTE!G728)</f>
        <v>*</v>
      </c>
      <c r="J706" s="145" t="str">
        <f>IF(SP_NORTE!H728="","*",SP_NORTE!H728)</f>
        <v>*</v>
      </c>
      <c r="K706" s="138" t="str">
        <f>IF(SP_NORTE!L728="","*",SP_NORTE!L728)</f>
        <v>-</v>
      </c>
      <c r="L706" s="138" t="str">
        <f>IF(SP_NORTE!M728="","*",SP_NORTE!M728)</f>
        <v>-</v>
      </c>
      <c r="M706" s="139" t="str">
        <f>IF(SP_NORTE!I728="","*",SP_NORTE!I728)</f>
        <v>*</v>
      </c>
      <c r="N706" s="144" t="str">
        <f>IF(SP_NORTE!J728="","*",SP_NORTE!J728)</f>
        <v>*</v>
      </c>
      <c r="O706" s="144" t="str">
        <f>IF(SP_NORTE!K728="","*",SP_NORTE!K728)</f>
        <v>*</v>
      </c>
      <c r="P706" s="143" t="str">
        <f>IF(SP_NORTE!N728="","*",SP_NORTE!N728)</f>
        <v>*</v>
      </c>
      <c r="Q706" s="143" t="str">
        <f>IF(SP_NORTE!O728="","*",SP_NORTE!O728)</f>
        <v>*</v>
      </c>
      <c r="R706" s="145" t="str">
        <f>IF(SP_NORTE!P728="","*",CONCATENATE(SP_NORTE!P728," ",SP_NORTE!Q728))</f>
        <v>*</v>
      </c>
      <c r="S706" s="145" t="str">
        <f>IF(SP_NORTE!U728="","*",SP_NORTE!U728)</f>
        <v>*</v>
      </c>
      <c r="T706" s="145" t="str">
        <f>IF(SP_NORTE!V728="","*",SP_NORTE!V728)</f>
        <v>*</v>
      </c>
      <c r="U706" s="136" t="str">
        <f ca="1">_xlfn.XLOOKUP(G706&amp;$U$2,BS_CONTROLE[CHAVE],BS_CONTROLE[Quantidade_11],"-")</f>
        <v>-</v>
      </c>
      <c r="V706" s="136" t="str">
        <f ca="1">_xlfn.XLOOKUP(G706&amp;$V$2,BS_CONTROLE[CHAVE],BS_CONTROLE[Quantidade_11],"-")</f>
        <v>-</v>
      </c>
      <c r="W706" s="136" t="str">
        <f ca="1">_xlfn.XLOOKUP(G706&amp;$W$2,BS_CONTROLE[CHAVE],BS_CONTROLE[Quantidade_11],"-")</f>
        <v>-</v>
      </c>
    </row>
    <row r="707" spans="1:23" hidden="1">
      <c r="A707" s="146" t="str">
        <f>IF(SP_NORTE!X729="","*",SP_NORTE!X729)</f>
        <v>*</v>
      </c>
      <c r="B707" s="146" t="str">
        <f>IF(SP_NORTE!W729="","*",SP_NORTE!W729)</f>
        <v>*</v>
      </c>
      <c r="C707" s="146" t="str">
        <f>IF(SP_NORTE!Y729="","*",SP_NORTE!Y729)</f>
        <v>*</v>
      </c>
      <c r="D707" s="138" t="str">
        <f>IF(SP_NORTE!R729="","*",SP_NORTE!R729)</f>
        <v>-</v>
      </c>
      <c r="E707" s="138" t="str">
        <f>IF(SP_NORTE!S729="","*",SP_NORTE!S729)</f>
        <v>-</v>
      </c>
      <c r="F707" s="145" t="str">
        <f>IF(SP_NORTE!B729="","*",SP_NORTE!B729)</f>
        <v>*</v>
      </c>
      <c r="G707" s="145" t="str">
        <f>IF(SP_NORTE!D729="","*",SP_NORTE!D729)</f>
        <v>*</v>
      </c>
      <c r="H707" s="145" t="str">
        <f>IF(SP_NORTE!E729="","*",SP_NORTE!E729)</f>
        <v>*</v>
      </c>
      <c r="I707" s="145" t="str">
        <f>IF(SP_NORTE!G729="","*",SP_NORTE!G729)</f>
        <v>*</v>
      </c>
      <c r="J707" s="145" t="str">
        <f>IF(SP_NORTE!H729="","*",SP_NORTE!H729)</f>
        <v>*</v>
      </c>
      <c r="K707" s="138" t="str">
        <f>IF(SP_NORTE!L729="","*",SP_NORTE!L729)</f>
        <v>-</v>
      </c>
      <c r="L707" s="138" t="str">
        <f>IF(SP_NORTE!M729="","*",SP_NORTE!M729)</f>
        <v>-</v>
      </c>
      <c r="M707" s="139" t="str">
        <f>IF(SP_NORTE!I729="","*",SP_NORTE!I729)</f>
        <v>*</v>
      </c>
      <c r="N707" s="144" t="str">
        <f>IF(SP_NORTE!J729="","*",SP_NORTE!J729)</f>
        <v>*</v>
      </c>
      <c r="O707" s="144" t="str">
        <f>IF(SP_NORTE!K729="","*",SP_NORTE!K729)</f>
        <v>*</v>
      </c>
      <c r="P707" s="143" t="str">
        <f>IF(SP_NORTE!N729="","*",SP_NORTE!N729)</f>
        <v>*</v>
      </c>
      <c r="Q707" s="143" t="str">
        <f>IF(SP_NORTE!O729="","*",SP_NORTE!O729)</f>
        <v>*</v>
      </c>
      <c r="R707" s="145" t="str">
        <f>IF(SP_NORTE!P729="","*",CONCATENATE(SP_NORTE!P729," ",SP_NORTE!Q729))</f>
        <v>*</v>
      </c>
      <c r="S707" s="145" t="str">
        <f>IF(SP_NORTE!U729="","*",SP_NORTE!U729)</f>
        <v>*</v>
      </c>
      <c r="T707" s="145" t="str">
        <f>IF(SP_NORTE!V729="","*",SP_NORTE!V729)</f>
        <v>*</v>
      </c>
      <c r="U707" s="136" t="str">
        <f ca="1">_xlfn.XLOOKUP(G707&amp;$U$2,BS_CONTROLE[CHAVE],BS_CONTROLE[Quantidade_11],"-")</f>
        <v>-</v>
      </c>
      <c r="V707" s="136" t="str">
        <f ca="1">_xlfn.XLOOKUP(G707&amp;$V$2,BS_CONTROLE[CHAVE],BS_CONTROLE[Quantidade_11],"-")</f>
        <v>-</v>
      </c>
      <c r="W707" s="136" t="str">
        <f ca="1">_xlfn.XLOOKUP(G707&amp;$W$2,BS_CONTROLE[CHAVE],BS_CONTROLE[Quantidade_11],"-")</f>
        <v>-</v>
      </c>
    </row>
    <row r="708" spans="1:23" hidden="1">
      <c r="A708" s="146" t="str">
        <f>IF(SP_NORTE!X730="","*",SP_NORTE!X730)</f>
        <v>*</v>
      </c>
      <c r="B708" s="146" t="str">
        <f>IF(SP_NORTE!W730="","*",SP_NORTE!W730)</f>
        <v>*</v>
      </c>
      <c r="C708" s="146" t="str">
        <f>IF(SP_NORTE!Y730="","*",SP_NORTE!Y730)</f>
        <v>*</v>
      </c>
      <c r="D708" s="138" t="str">
        <f>IF(SP_NORTE!R730="","*",SP_NORTE!R730)</f>
        <v>-</v>
      </c>
      <c r="E708" s="138" t="str">
        <f>IF(SP_NORTE!S730="","*",SP_NORTE!S730)</f>
        <v>-</v>
      </c>
      <c r="F708" s="145" t="str">
        <f>IF(SP_NORTE!B730="","*",SP_NORTE!B730)</f>
        <v>*</v>
      </c>
      <c r="G708" s="145" t="str">
        <f>IF(SP_NORTE!D730="","*",SP_NORTE!D730)</f>
        <v>*</v>
      </c>
      <c r="H708" s="145" t="str">
        <f>IF(SP_NORTE!E730="","*",SP_NORTE!E730)</f>
        <v>*</v>
      </c>
      <c r="I708" s="145" t="str">
        <f>IF(SP_NORTE!G730="","*",SP_NORTE!G730)</f>
        <v>*</v>
      </c>
      <c r="J708" s="145" t="str">
        <f>IF(SP_NORTE!H730="","*",SP_NORTE!H730)</f>
        <v>*</v>
      </c>
      <c r="K708" s="138" t="str">
        <f>IF(SP_NORTE!L730="","*",SP_NORTE!L730)</f>
        <v>-</v>
      </c>
      <c r="L708" s="138" t="str">
        <f>IF(SP_NORTE!M730="","*",SP_NORTE!M730)</f>
        <v>-</v>
      </c>
      <c r="M708" s="139" t="str">
        <f>IF(SP_NORTE!I730="","*",SP_NORTE!I730)</f>
        <v>*</v>
      </c>
      <c r="N708" s="144" t="str">
        <f>IF(SP_NORTE!J730="","*",SP_NORTE!J730)</f>
        <v>*</v>
      </c>
      <c r="O708" s="144" t="str">
        <f>IF(SP_NORTE!K730="","*",SP_NORTE!K730)</f>
        <v>*</v>
      </c>
      <c r="P708" s="143" t="str">
        <f>IF(SP_NORTE!N730="","*",SP_NORTE!N730)</f>
        <v>*</v>
      </c>
      <c r="Q708" s="143" t="str">
        <f>IF(SP_NORTE!O730="","*",SP_NORTE!O730)</f>
        <v>*</v>
      </c>
      <c r="R708" s="145" t="str">
        <f>IF(SP_NORTE!P730="","*",CONCATENATE(SP_NORTE!P730," ",SP_NORTE!Q730))</f>
        <v>*</v>
      </c>
      <c r="S708" s="145" t="str">
        <f>IF(SP_NORTE!U730="","*",SP_NORTE!U730)</f>
        <v>*</v>
      </c>
      <c r="T708" s="145" t="str">
        <f>IF(SP_NORTE!V730="","*",SP_NORTE!V730)</f>
        <v>*</v>
      </c>
      <c r="U708" s="136" t="str">
        <f ca="1">_xlfn.XLOOKUP(G708&amp;$U$2,BS_CONTROLE[CHAVE],BS_CONTROLE[Quantidade_11],"-")</f>
        <v>-</v>
      </c>
      <c r="V708" s="136" t="str">
        <f ca="1">_xlfn.XLOOKUP(G708&amp;$V$2,BS_CONTROLE[CHAVE],BS_CONTROLE[Quantidade_11],"-")</f>
        <v>-</v>
      </c>
      <c r="W708" s="136" t="str">
        <f ca="1">_xlfn.XLOOKUP(G708&amp;$W$2,BS_CONTROLE[CHAVE],BS_CONTROLE[Quantidade_11],"-")</f>
        <v>-</v>
      </c>
    </row>
    <row r="709" spans="1:23" hidden="1">
      <c r="A709" s="146" t="str">
        <f>IF(SP_NORTE!X731="","*",SP_NORTE!X731)</f>
        <v>*</v>
      </c>
      <c r="B709" s="146" t="str">
        <f>IF(SP_NORTE!W731="","*",SP_NORTE!W731)</f>
        <v>*</v>
      </c>
      <c r="C709" s="146" t="str">
        <f>IF(SP_NORTE!Y731="","*",SP_NORTE!Y731)</f>
        <v>*</v>
      </c>
      <c r="D709" s="138" t="str">
        <f>IF(SP_NORTE!R731="","*",SP_NORTE!R731)</f>
        <v>-</v>
      </c>
      <c r="E709" s="138" t="str">
        <f>IF(SP_NORTE!S731="","*",SP_NORTE!S731)</f>
        <v>-</v>
      </c>
      <c r="F709" s="145" t="str">
        <f>IF(SP_NORTE!B731="","*",SP_NORTE!B731)</f>
        <v>*</v>
      </c>
      <c r="G709" s="145" t="str">
        <f>IF(SP_NORTE!D731="","*",SP_NORTE!D731)</f>
        <v>*</v>
      </c>
      <c r="H709" s="145" t="str">
        <f>IF(SP_NORTE!E731="","*",SP_NORTE!E731)</f>
        <v>*</v>
      </c>
      <c r="I709" s="145" t="str">
        <f>IF(SP_NORTE!G731="","*",SP_NORTE!G731)</f>
        <v>*</v>
      </c>
      <c r="J709" s="145" t="str">
        <f>IF(SP_NORTE!H731="","*",SP_NORTE!H731)</f>
        <v>*</v>
      </c>
      <c r="K709" s="138" t="str">
        <f>IF(SP_NORTE!L731="","*",SP_NORTE!L731)</f>
        <v>-</v>
      </c>
      <c r="L709" s="138" t="str">
        <f>IF(SP_NORTE!M731="","*",SP_NORTE!M731)</f>
        <v>-</v>
      </c>
      <c r="M709" s="139" t="str">
        <f>IF(SP_NORTE!I731="","*",SP_NORTE!I731)</f>
        <v>*</v>
      </c>
      <c r="N709" s="144" t="str">
        <f>IF(SP_NORTE!J731="","*",SP_NORTE!J731)</f>
        <v>*</v>
      </c>
      <c r="O709" s="144" t="str">
        <f>IF(SP_NORTE!K731="","*",SP_NORTE!K731)</f>
        <v>*</v>
      </c>
      <c r="P709" s="143" t="str">
        <f>IF(SP_NORTE!N731="","*",SP_NORTE!N731)</f>
        <v>*</v>
      </c>
      <c r="Q709" s="143" t="str">
        <f>IF(SP_NORTE!O731="","*",SP_NORTE!O731)</f>
        <v>*</v>
      </c>
      <c r="R709" s="145" t="str">
        <f>IF(SP_NORTE!P731="","*",CONCATENATE(SP_NORTE!P731," ",SP_NORTE!Q731))</f>
        <v>*</v>
      </c>
      <c r="S709" s="145" t="str">
        <f>IF(SP_NORTE!U731="","*",SP_NORTE!U731)</f>
        <v>*</v>
      </c>
      <c r="T709" s="145" t="str">
        <f>IF(SP_NORTE!V731="","*",SP_NORTE!V731)</f>
        <v>*</v>
      </c>
      <c r="U709" s="136" t="str">
        <f ca="1">_xlfn.XLOOKUP(G709&amp;$U$2,BS_CONTROLE[CHAVE],BS_CONTROLE[Quantidade_11],"-")</f>
        <v>-</v>
      </c>
      <c r="V709" s="136" t="str">
        <f ca="1">_xlfn.XLOOKUP(G709&amp;$V$2,BS_CONTROLE[CHAVE],BS_CONTROLE[Quantidade_11],"-")</f>
        <v>-</v>
      </c>
      <c r="W709" s="136" t="str">
        <f ca="1">_xlfn.XLOOKUP(G709&amp;$W$2,BS_CONTROLE[CHAVE],BS_CONTROLE[Quantidade_11],"-")</f>
        <v>-</v>
      </c>
    </row>
    <row r="710" spans="1:23" hidden="1">
      <c r="A710" s="146" t="str">
        <f>IF(SP_NORTE!X732="","*",SP_NORTE!X732)</f>
        <v>*</v>
      </c>
      <c r="B710" s="146" t="str">
        <f>IF(SP_NORTE!W732="","*",SP_NORTE!W732)</f>
        <v>*</v>
      </c>
      <c r="C710" s="146" t="str">
        <f>IF(SP_NORTE!Y732="","*",SP_NORTE!Y732)</f>
        <v>*</v>
      </c>
      <c r="D710" s="138" t="str">
        <f>IF(SP_NORTE!R732="","*",SP_NORTE!R732)</f>
        <v>-</v>
      </c>
      <c r="E710" s="138" t="str">
        <f>IF(SP_NORTE!S732="","*",SP_NORTE!S732)</f>
        <v>-</v>
      </c>
      <c r="F710" s="145" t="str">
        <f>IF(SP_NORTE!B732="","*",SP_NORTE!B732)</f>
        <v>*</v>
      </c>
      <c r="G710" s="145" t="str">
        <f>IF(SP_NORTE!D732="","*",SP_NORTE!D732)</f>
        <v>*</v>
      </c>
      <c r="H710" s="145" t="str">
        <f>IF(SP_NORTE!E732="","*",SP_NORTE!E732)</f>
        <v>*</v>
      </c>
      <c r="I710" s="145" t="str">
        <f>IF(SP_NORTE!G732="","*",SP_NORTE!G732)</f>
        <v>*</v>
      </c>
      <c r="J710" s="145" t="str">
        <f>IF(SP_NORTE!H732="","*",SP_NORTE!H732)</f>
        <v>*</v>
      </c>
      <c r="K710" s="138" t="str">
        <f>IF(SP_NORTE!L732="","*",SP_NORTE!L732)</f>
        <v>-</v>
      </c>
      <c r="L710" s="138" t="str">
        <f>IF(SP_NORTE!M732="","*",SP_NORTE!M732)</f>
        <v>-</v>
      </c>
      <c r="M710" s="139" t="str">
        <f>IF(SP_NORTE!I732="","*",SP_NORTE!I732)</f>
        <v>*</v>
      </c>
      <c r="N710" s="144" t="str">
        <f>IF(SP_NORTE!J732="","*",SP_NORTE!J732)</f>
        <v>*</v>
      </c>
      <c r="O710" s="144" t="str">
        <f>IF(SP_NORTE!K732="","*",SP_NORTE!K732)</f>
        <v>*</v>
      </c>
      <c r="P710" s="143" t="str">
        <f>IF(SP_NORTE!N732="","*",SP_NORTE!N732)</f>
        <v>*</v>
      </c>
      <c r="Q710" s="143" t="str">
        <f>IF(SP_NORTE!O732="","*",SP_NORTE!O732)</f>
        <v>*</v>
      </c>
      <c r="R710" s="145" t="str">
        <f>IF(SP_NORTE!P732="","*",CONCATENATE(SP_NORTE!P732," ",SP_NORTE!Q732))</f>
        <v>*</v>
      </c>
      <c r="S710" s="145" t="str">
        <f>IF(SP_NORTE!U732="","*",SP_NORTE!U732)</f>
        <v>*</v>
      </c>
      <c r="T710" s="145" t="str">
        <f>IF(SP_NORTE!V732="","*",SP_NORTE!V732)</f>
        <v>*</v>
      </c>
      <c r="U710" s="136" t="str">
        <f ca="1">_xlfn.XLOOKUP(G710&amp;$U$2,BS_CONTROLE[CHAVE],BS_CONTROLE[Quantidade_11],"-")</f>
        <v>-</v>
      </c>
      <c r="V710" s="136" t="str">
        <f ca="1">_xlfn.XLOOKUP(G710&amp;$V$2,BS_CONTROLE[CHAVE],BS_CONTROLE[Quantidade_11],"-")</f>
        <v>-</v>
      </c>
      <c r="W710" s="136" t="str">
        <f ca="1">_xlfn.XLOOKUP(G710&amp;$W$2,BS_CONTROLE[CHAVE],BS_CONTROLE[Quantidade_11],"-")</f>
        <v>-</v>
      </c>
    </row>
    <row r="711" spans="1:23" hidden="1">
      <c r="A711" s="146" t="str">
        <f>IF(SP_NORTE!X733="","*",SP_NORTE!X733)</f>
        <v>*</v>
      </c>
      <c r="B711" s="146" t="str">
        <f>IF(SP_NORTE!W733="","*",SP_NORTE!W733)</f>
        <v>*</v>
      </c>
      <c r="C711" s="146" t="str">
        <f>IF(SP_NORTE!Y733="","*",SP_NORTE!Y733)</f>
        <v>*</v>
      </c>
      <c r="D711" s="138" t="str">
        <f>IF(SP_NORTE!R733="","*",SP_NORTE!R733)</f>
        <v>-</v>
      </c>
      <c r="E711" s="138" t="str">
        <f>IF(SP_NORTE!S733="","*",SP_NORTE!S733)</f>
        <v>-</v>
      </c>
      <c r="F711" s="145" t="str">
        <f>IF(SP_NORTE!B733="","*",SP_NORTE!B733)</f>
        <v>*</v>
      </c>
      <c r="G711" s="145" t="str">
        <f>IF(SP_NORTE!D733="","*",SP_NORTE!D733)</f>
        <v>*</v>
      </c>
      <c r="H711" s="145" t="str">
        <f>IF(SP_NORTE!E733="","*",SP_NORTE!E733)</f>
        <v>*</v>
      </c>
      <c r="I711" s="145" t="str">
        <f>IF(SP_NORTE!G733="","*",SP_NORTE!G733)</f>
        <v>*</v>
      </c>
      <c r="J711" s="145" t="str">
        <f>IF(SP_NORTE!H733="","*",SP_NORTE!H733)</f>
        <v>*</v>
      </c>
      <c r="K711" s="138" t="str">
        <f>IF(SP_NORTE!L733="","*",SP_NORTE!L733)</f>
        <v>-</v>
      </c>
      <c r="L711" s="138" t="str">
        <f>IF(SP_NORTE!M733="","*",SP_NORTE!M733)</f>
        <v>-</v>
      </c>
      <c r="M711" s="139" t="str">
        <f>IF(SP_NORTE!I733="","*",SP_NORTE!I733)</f>
        <v>*</v>
      </c>
      <c r="N711" s="144" t="str">
        <f>IF(SP_NORTE!J733="","*",SP_NORTE!J733)</f>
        <v>*</v>
      </c>
      <c r="O711" s="144" t="str">
        <f>IF(SP_NORTE!K733="","*",SP_NORTE!K733)</f>
        <v>*</v>
      </c>
      <c r="P711" s="143" t="str">
        <f>IF(SP_NORTE!N733="","*",SP_NORTE!N733)</f>
        <v>*</v>
      </c>
      <c r="Q711" s="143" t="str">
        <f>IF(SP_NORTE!O733="","*",SP_NORTE!O733)</f>
        <v>*</v>
      </c>
      <c r="R711" s="145" t="str">
        <f>IF(SP_NORTE!P733="","*",CONCATENATE(SP_NORTE!P733," ",SP_NORTE!Q733))</f>
        <v>*</v>
      </c>
      <c r="S711" s="145" t="str">
        <f>IF(SP_NORTE!U733="","*",SP_NORTE!U733)</f>
        <v>*</v>
      </c>
      <c r="T711" s="145" t="str">
        <f>IF(SP_NORTE!V733="","*",SP_NORTE!V733)</f>
        <v>*</v>
      </c>
      <c r="U711" s="136" t="str">
        <f ca="1">_xlfn.XLOOKUP(G711&amp;$U$2,BS_CONTROLE[CHAVE],BS_CONTROLE[Quantidade_11],"-")</f>
        <v>-</v>
      </c>
      <c r="V711" s="136" t="str">
        <f ca="1">_xlfn.XLOOKUP(G711&amp;$V$2,BS_CONTROLE[CHAVE],BS_CONTROLE[Quantidade_11],"-")</f>
        <v>-</v>
      </c>
      <c r="W711" s="136" t="str">
        <f ca="1">_xlfn.XLOOKUP(G711&amp;$W$2,BS_CONTROLE[CHAVE],BS_CONTROLE[Quantidade_11],"-")</f>
        <v>-</v>
      </c>
    </row>
    <row r="712" spans="1:23" hidden="1">
      <c r="A712" s="146" t="str">
        <f>IF(SP_NORTE!X734="","*",SP_NORTE!X734)</f>
        <v>*</v>
      </c>
      <c r="B712" s="146" t="str">
        <f>IF(SP_NORTE!W734="","*",SP_NORTE!W734)</f>
        <v>*</v>
      </c>
      <c r="C712" s="146" t="str">
        <f>IF(SP_NORTE!Y734="","*",SP_NORTE!Y734)</f>
        <v>*</v>
      </c>
      <c r="D712" s="138" t="str">
        <f>IF(SP_NORTE!R734="","*",SP_NORTE!R734)</f>
        <v>-</v>
      </c>
      <c r="E712" s="138" t="str">
        <f>IF(SP_NORTE!S734="","*",SP_NORTE!S734)</f>
        <v>-</v>
      </c>
      <c r="F712" s="145" t="str">
        <f>IF(SP_NORTE!B734="","*",SP_NORTE!B734)</f>
        <v>*</v>
      </c>
      <c r="G712" s="145" t="str">
        <f>IF(SP_NORTE!D734="","*",SP_NORTE!D734)</f>
        <v>*</v>
      </c>
      <c r="H712" s="145" t="str">
        <f>IF(SP_NORTE!E734="","*",SP_NORTE!E734)</f>
        <v>*</v>
      </c>
      <c r="I712" s="145" t="str">
        <f>IF(SP_NORTE!G734="","*",SP_NORTE!G734)</f>
        <v>*</v>
      </c>
      <c r="J712" s="145" t="str">
        <f>IF(SP_NORTE!H734="","*",SP_NORTE!H734)</f>
        <v>*</v>
      </c>
      <c r="K712" s="138" t="str">
        <f>IF(SP_NORTE!L734="","*",SP_NORTE!L734)</f>
        <v>-</v>
      </c>
      <c r="L712" s="138" t="str">
        <f>IF(SP_NORTE!M734="","*",SP_NORTE!M734)</f>
        <v>-</v>
      </c>
      <c r="M712" s="139" t="str">
        <f>IF(SP_NORTE!I734="","*",SP_NORTE!I734)</f>
        <v>*</v>
      </c>
      <c r="N712" s="144" t="str">
        <f>IF(SP_NORTE!J734="","*",SP_NORTE!J734)</f>
        <v>*</v>
      </c>
      <c r="O712" s="144" t="str">
        <f>IF(SP_NORTE!K734="","*",SP_NORTE!K734)</f>
        <v>*</v>
      </c>
      <c r="P712" s="143" t="str">
        <f>IF(SP_NORTE!N734="","*",SP_NORTE!N734)</f>
        <v>*</v>
      </c>
      <c r="Q712" s="143" t="str">
        <f>IF(SP_NORTE!O734="","*",SP_NORTE!O734)</f>
        <v>*</v>
      </c>
      <c r="R712" s="145" t="str">
        <f>IF(SP_NORTE!P734="","*",CONCATENATE(SP_NORTE!P734," ",SP_NORTE!Q734))</f>
        <v>*</v>
      </c>
      <c r="S712" s="145" t="str">
        <f>IF(SP_NORTE!U734="","*",SP_NORTE!U734)</f>
        <v>*</v>
      </c>
      <c r="T712" s="145" t="str">
        <f>IF(SP_NORTE!V734="","*",SP_NORTE!V734)</f>
        <v>*</v>
      </c>
      <c r="U712" s="136" t="str">
        <f ca="1">_xlfn.XLOOKUP(G712&amp;$U$2,BS_CONTROLE[CHAVE],BS_CONTROLE[Quantidade_11],"-")</f>
        <v>-</v>
      </c>
      <c r="V712" s="136" t="str">
        <f ca="1">_xlfn.XLOOKUP(G712&amp;$V$2,BS_CONTROLE[CHAVE],BS_CONTROLE[Quantidade_11],"-")</f>
        <v>-</v>
      </c>
      <c r="W712" s="136" t="str">
        <f ca="1">_xlfn.XLOOKUP(G712&amp;$W$2,BS_CONTROLE[CHAVE],BS_CONTROLE[Quantidade_11],"-")</f>
        <v>-</v>
      </c>
    </row>
    <row r="713" spans="1:23" hidden="1">
      <c r="A713" s="146" t="str">
        <f>IF(SP_NORTE!X735="","*",SP_NORTE!X735)</f>
        <v>*</v>
      </c>
      <c r="B713" s="146" t="str">
        <f>IF(SP_NORTE!W735="","*",SP_NORTE!W735)</f>
        <v>*</v>
      </c>
      <c r="C713" s="146" t="str">
        <f>IF(SP_NORTE!Y735="","*",SP_NORTE!Y735)</f>
        <v>*</v>
      </c>
      <c r="D713" s="138" t="str">
        <f>IF(SP_NORTE!R735="","*",SP_NORTE!R735)</f>
        <v>-</v>
      </c>
      <c r="E713" s="138" t="str">
        <f>IF(SP_NORTE!S735="","*",SP_NORTE!S735)</f>
        <v>-</v>
      </c>
      <c r="F713" s="145" t="str">
        <f>IF(SP_NORTE!B735="","*",SP_NORTE!B735)</f>
        <v>*</v>
      </c>
      <c r="G713" s="145" t="str">
        <f>IF(SP_NORTE!D735="","*",SP_NORTE!D735)</f>
        <v>*</v>
      </c>
      <c r="H713" s="145" t="str">
        <f>IF(SP_NORTE!E735="","*",SP_NORTE!E735)</f>
        <v>*</v>
      </c>
      <c r="I713" s="145" t="str">
        <f>IF(SP_NORTE!G735="","*",SP_NORTE!G735)</f>
        <v>*</v>
      </c>
      <c r="J713" s="145" t="str">
        <f>IF(SP_NORTE!H735="","*",SP_NORTE!H735)</f>
        <v>*</v>
      </c>
      <c r="K713" s="138" t="str">
        <f>IF(SP_NORTE!L735="","*",SP_NORTE!L735)</f>
        <v>-</v>
      </c>
      <c r="L713" s="138" t="str">
        <f>IF(SP_NORTE!M735="","*",SP_NORTE!M735)</f>
        <v>-</v>
      </c>
      <c r="M713" s="139" t="str">
        <f>IF(SP_NORTE!I735="","*",SP_NORTE!I735)</f>
        <v>*</v>
      </c>
      <c r="N713" s="144" t="str">
        <f>IF(SP_NORTE!J735="","*",SP_NORTE!J735)</f>
        <v>*</v>
      </c>
      <c r="O713" s="144" t="str">
        <f>IF(SP_NORTE!K735="","*",SP_NORTE!K735)</f>
        <v>*</v>
      </c>
      <c r="P713" s="143" t="str">
        <f>IF(SP_NORTE!N735="","*",SP_NORTE!N735)</f>
        <v>*</v>
      </c>
      <c r="Q713" s="143" t="str">
        <f>IF(SP_NORTE!O735="","*",SP_NORTE!O735)</f>
        <v>*</v>
      </c>
      <c r="R713" s="145" t="str">
        <f>IF(SP_NORTE!P735="","*",CONCATENATE(SP_NORTE!P735," ",SP_NORTE!Q735))</f>
        <v>*</v>
      </c>
      <c r="S713" s="145" t="str">
        <f>IF(SP_NORTE!U735="","*",SP_NORTE!U735)</f>
        <v>*</v>
      </c>
      <c r="T713" s="145" t="str">
        <f>IF(SP_NORTE!V735="","*",SP_NORTE!V735)</f>
        <v>*</v>
      </c>
      <c r="U713" s="136" t="str">
        <f ca="1">_xlfn.XLOOKUP(G713&amp;$U$2,BS_CONTROLE[CHAVE],BS_CONTROLE[Quantidade_11],"-")</f>
        <v>-</v>
      </c>
      <c r="V713" s="136" t="str">
        <f ca="1">_xlfn.XLOOKUP(G713&amp;$V$2,BS_CONTROLE[CHAVE],BS_CONTROLE[Quantidade_11],"-")</f>
        <v>-</v>
      </c>
      <c r="W713" s="136" t="str">
        <f ca="1">_xlfn.XLOOKUP(G713&amp;$W$2,BS_CONTROLE[CHAVE],BS_CONTROLE[Quantidade_11],"-")</f>
        <v>-</v>
      </c>
    </row>
    <row r="714" spans="1:23" hidden="1">
      <c r="A714" s="146" t="str">
        <f>IF(SP_NORTE!X736="","*",SP_NORTE!X736)</f>
        <v>*</v>
      </c>
      <c r="B714" s="146" t="str">
        <f>IF(SP_NORTE!W736="","*",SP_NORTE!W736)</f>
        <v>*</v>
      </c>
      <c r="C714" s="146" t="str">
        <f>IF(SP_NORTE!Y736="","*",SP_NORTE!Y736)</f>
        <v>*</v>
      </c>
      <c r="D714" s="138" t="str">
        <f>IF(SP_NORTE!R736="","*",SP_NORTE!R736)</f>
        <v>-</v>
      </c>
      <c r="E714" s="138" t="str">
        <f>IF(SP_NORTE!S736="","*",SP_NORTE!S736)</f>
        <v>-</v>
      </c>
      <c r="F714" s="145" t="str">
        <f>IF(SP_NORTE!B736="","*",SP_NORTE!B736)</f>
        <v>*</v>
      </c>
      <c r="G714" s="145" t="str">
        <f>IF(SP_NORTE!D736="","*",SP_NORTE!D736)</f>
        <v>*</v>
      </c>
      <c r="H714" s="145" t="str">
        <f>IF(SP_NORTE!E736="","*",SP_NORTE!E736)</f>
        <v>*</v>
      </c>
      <c r="I714" s="145" t="str">
        <f>IF(SP_NORTE!G736="","*",SP_NORTE!G736)</f>
        <v>*</v>
      </c>
      <c r="J714" s="145" t="str">
        <f>IF(SP_NORTE!H736="","*",SP_NORTE!H736)</f>
        <v>*</v>
      </c>
      <c r="K714" s="138" t="str">
        <f>IF(SP_NORTE!L736="","*",SP_NORTE!L736)</f>
        <v>-</v>
      </c>
      <c r="L714" s="138" t="str">
        <f>IF(SP_NORTE!M736="","*",SP_NORTE!M736)</f>
        <v>-</v>
      </c>
      <c r="M714" s="139" t="str">
        <f>IF(SP_NORTE!I736="","*",SP_NORTE!I736)</f>
        <v>*</v>
      </c>
      <c r="N714" s="144" t="str">
        <f>IF(SP_NORTE!J736="","*",SP_NORTE!J736)</f>
        <v>*</v>
      </c>
      <c r="O714" s="144" t="str">
        <f>IF(SP_NORTE!K736="","*",SP_NORTE!K736)</f>
        <v>*</v>
      </c>
      <c r="P714" s="143" t="str">
        <f>IF(SP_NORTE!N736="","*",SP_NORTE!N736)</f>
        <v>*</v>
      </c>
      <c r="Q714" s="143" t="str">
        <f>IF(SP_NORTE!O736="","*",SP_NORTE!O736)</f>
        <v>*</v>
      </c>
      <c r="R714" s="145" t="str">
        <f>IF(SP_NORTE!P736="","*",CONCATENATE(SP_NORTE!P736," ",SP_NORTE!Q736))</f>
        <v>*</v>
      </c>
      <c r="S714" s="145" t="str">
        <f>IF(SP_NORTE!U736="","*",SP_NORTE!U736)</f>
        <v>*</v>
      </c>
      <c r="T714" s="145" t="str">
        <f>IF(SP_NORTE!V736="","*",SP_NORTE!V736)</f>
        <v>*</v>
      </c>
      <c r="U714" s="136" t="str">
        <f ca="1">_xlfn.XLOOKUP(G714&amp;$U$2,BS_CONTROLE[CHAVE],BS_CONTROLE[Quantidade_11],"-")</f>
        <v>-</v>
      </c>
      <c r="V714" s="136" t="str">
        <f ca="1">_xlfn.XLOOKUP(G714&amp;$V$2,BS_CONTROLE[CHAVE],BS_CONTROLE[Quantidade_11],"-")</f>
        <v>-</v>
      </c>
      <c r="W714" s="136" t="str">
        <f ca="1">_xlfn.XLOOKUP(G714&amp;$W$2,BS_CONTROLE[CHAVE],BS_CONTROLE[Quantidade_11],"-")</f>
        <v>-</v>
      </c>
    </row>
    <row r="715" spans="1:23" hidden="1">
      <c r="A715" s="146" t="str">
        <f>IF(SP_NORTE!X737="","*",SP_NORTE!X737)</f>
        <v>*</v>
      </c>
      <c r="B715" s="146" t="str">
        <f>IF(SP_NORTE!W737="","*",SP_NORTE!W737)</f>
        <v>*</v>
      </c>
      <c r="C715" s="146" t="str">
        <f>IF(SP_NORTE!Y737="","*",SP_NORTE!Y737)</f>
        <v>*</v>
      </c>
      <c r="D715" s="138" t="str">
        <f>IF(SP_NORTE!R737="","*",SP_NORTE!R737)</f>
        <v>-</v>
      </c>
      <c r="E715" s="138" t="str">
        <f>IF(SP_NORTE!S737="","*",SP_NORTE!S737)</f>
        <v>-</v>
      </c>
      <c r="F715" s="145" t="str">
        <f>IF(SP_NORTE!B737="","*",SP_NORTE!B737)</f>
        <v>*</v>
      </c>
      <c r="G715" s="145" t="str">
        <f>IF(SP_NORTE!D737="","*",SP_NORTE!D737)</f>
        <v>*</v>
      </c>
      <c r="H715" s="145" t="str">
        <f>IF(SP_NORTE!E737="","*",SP_NORTE!E737)</f>
        <v>*</v>
      </c>
      <c r="I715" s="145" t="str">
        <f>IF(SP_NORTE!G737="","*",SP_NORTE!G737)</f>
        <v>*</v>
      </c>
      <c r="J715" s="145" t="str">
        <f>IF(SP_NORTE!H737="","*",SP_NORTE!H737)</f>
        <v>*</v>
      </c>
      <c r="K715" s="138" t="str">
        <f>IF(SP_NORTE!L737="","*",SP_NORTE!L737)</f>
        <v>-</v>
      </c>
      <c r="L715" s="138" t="str">
        <f>IF(SP_NORTE!M737="","*",SP_NORTE!M737)</f>
        <v>-</v>
      </c>
      <c r="M715" s="139" t="str">
        <f>IF(SP_NORTE!I737="","*",SP_NORTE!I737)</f>
        <v>*</v>
      </c>
      <c r="N715" s="144" t="str">
        <f>IF(SP_NORTE!J737="","*",SP_NORTE!J737)</f>
        <v>*</v>
      </c>
      <c r="O715" s="144" t="str">
        <f>IF(SP_NORTE!K737="","*",SP_NORTE!K737)</f>
        <v>*</v>
      </c>
      <c r="P715" s="143" t="str">
        <f>IF(SP_NORTE!N737="","*",SP_NORTE!N737)</f>
        <v>*</v>
      </c>
      <c r="Q715" s="143" t="str">
        <f>IF(SP_NORTE!O737="","*",SP_NORTE!O737)</f>
        <v>*</v>
      </c>
      <c r="R715" s="145" t="str">
        <f>IF(SP_NORTE!P737="","*",CONCATENATE(SP_NORTE!P737," ",SP_NORTE!Q737))</f>
        <v>*</v>
      </c>
      <c r="S715" s="145" t="str">
        <f>IF(SP_NORTE!U737="","*",SP_NORTE!U737)</f>
        <v>*</v>
      </c>
      <c r="T715" s="145" t="str">
        <f>IF(SP_NORTE!V737="","*",SP_NORTE!V737)</f>
        <v>*</v>
      </c>
      <c r="U715" s="136" t="str">
        <f ca="1">_xlfn.XLOOKUP(G715&amp;$U$2,BS_CONTROLE[CHAVE],BS_CONTROLE[Quantidade_11],"-")</f>
        <v>-</v>
      </c>
      <c r="V715" s="136" t="str">
        <f ca="1">_xlfn.XLOOKUP(G715&amp;$V$2,BS_CONTROLE[CHAVE],BS_CONTROLE[Quantidade_11],"-")</f>
        <v>-</v>
      </c>
      <c r="W715" s="136" t="str">
        <f ca="1">_xlfn.XLOOKUP(G715&amp;$W$2,BS_CONTROLE[CHAVE],BS_CONTROLE[Quantidade_11],"-")</f>
        <v>-</v>
      </c>
    </row>
    <row r="716" spans="1:23" hidden="1">
      <c r="A716" s="146" t="str">
        <f>IF(SP_NORTE!X738="","*",SP_NORTE!X738)</f>
        <v>*</v>
      </c>
      <c r="B716" s="146" t="str">
        <f>IF(SP_NORTE!W738="","*",SP_NORTE!W738)</f>
        <v>*</v>
      </c>
      <c r="C716" s="146" t="str">
        <f>IF(SP_NORTE!Y738="","*",SP_NORTE!Y738)</f>
        <v>*</v>
      </c>
      <c r="D716" s="138" t="str">
        <f>IF(SP_NORTE!R738="","*",SP_NORTE!R738)</f>
        <v>-</v>
      </c>
      <c r="E716" s="138" t="str">
        <f>IF(SP_NORTE!S738="","*",SP_NORTE!S738)</f>
        <v>-</v>
      </c>
      <c r="F716" s="145" t="str">
        <f>IF(SP_NORTE!B738="","*",SP_NORTE!B738)</f>
        <v>*</v>
      </c>
      <c r="G716" s="145" t="str">
        <f>IF(SP_NORTE!D738="","*",SP_NORTE!D738)</f>
        <v>*</v>
      </c>
      <c r="H716" s="145" t="str">
        <f>IF(SP_NORTE!E738="","*",SP_NORTE!E738)</f>
        <v>*</v>
      </c>
      <c r="I716" s="145" t="str">
        <f>IF(SP_NORTE!G738="","*",SP_NORTE!G738)</f>
        <v>*</v>
      </c>
      <c r="J716" s="145" t="str">
        <f>IF(SP_NORTE!H738="","*",SP_NORTE!H738)</f>
        <v>*</v>
      </c>
      <c r="K716" s="138" t="str">
        <f>IF(SP_NORTE!L738="","*",SP_NORTE!L738)</f>
        <v>-</v>
      </c>
      <c r="L716" s="138" t="str">
        <f>IF(SP_NORTE!M738="","*",SP_NORTE!M738)</f>
        <v>-</v>
      </c>
      <c r="M716" s="139" t="str">
        <f>IF(SP_NORTE!I738="","*",SP_NORTE!I738)</f>
        <v>*</v>
      </c>
      <c r="N716" s="144" t="str">
        <f>IF(SP_NORTE!J738="","*",SP_NORTE!J738)</f>
        <v>*</v>
      </c>
      <c r="O716" s="144" t="str">
        <f>IF(SP_NORTE!K738="","*",SP_NORTE!K738)</f>
        <v>*</v>
      </c>
      <c r="P716" s="143" t="str">
        <f>IF(SP_NORTE!N738="","*",SP_NORTE!N738)</f>
        <v>*</v>
      </c>
      <c r="Q716" s="143" t="str">
        <f>IF(SP_NORTE!O738="","*",SP_NORTE!O738)</f>
        <v>*</v>
      </c>
      <c r="R716" s="145" t="str">
        <f>IF(SP_NORTE!P738="","*",CONCATENATE(SP_NORTE!P738," ",SP_NORTE!Q738))</f>
        <v>*</v>
      </c>
      <c r="S716" s="145" t="str">
        <f>IF(SP_NORTE!U738="","*",SP_NORTE!U738)</f>
        <v>*</v>
      </c>
      <c r="T716" s="145" t="str">
        <f>IF(SP_NORTE!V738="","*",SP_NORTE!V738)</f>
        <v>*</v>
      </c>
      <c r="U716" s="136" t="str">
        <f ca="1">_xlfn.XLOOKUP(G716&amp;$U$2,BS_CONTROLE[CHAVE],BS_CONTROLE[Quantidade_11],"-")</f>
        <v>-</v>
      </c>
      <c r="V716" s="136" t="str">
        <f ca="1">_xlfn.XLOOKUP(G716&amp;$V$2,BS_CONTROLE[CHAVE],BS_CONTROLE[Quantidade_11],"-")</f>
        <v>-</v>
      </c>
      <c r="W716" s="136" t="str">
        <f ca="1">_xlfn.XLOOKUP(G716&amp;$W$2,BS_CONTROLE[CHAVE],BS_CONTROLE[Quantidade_11],"-")</f>
        <v>-</v>
      </c>
    </row>
    <row r="717" spans="1:23" hidden="1">
      <c r="A717" s="146" t="str">
        <f>IF(SP_NORTE!X739="","*",SP_NORTE!X739)</f>
        <v>*</v>
      </c>
      <c r="B717" s="146" t="str">
        <f>IF(SP_NORTE!W739="","*",SP_NORTE!W739)</f>
        <v>*</v>
      </c>
      <c r="C717" s="146" t="str">
        <f>IF(SP_NORTE!Y739="","*",SP_NORTE!Y739)</f>
        <v>*</v>
      </c>
      <c r="D717" s="138" t="str">
        <f>IF(SP_NORTE!R739="","*",SP_NORTE!R739)</f>
        <v>-</v>
      </c>
      <c r="E717" s="138" t="str">
        <f>IF(SP_NORTE!S739="","*",SP_NORTE!S739)</f>
        <v>-</v>
      </c>
      <c r="F717" s="145" t="str">
        <f>IF(SP_NORTE!B739="","*",SP_NORTE!B739)</f>
        <v>*</v>
      </c>
      <c r="G717" s="145" t="str">
        <f>IF(SP_NORTE!D739="","*",SP_NORTE!D739)</f>
        <v>*</v>
      </c>
      <c r="H717" s="145" t="str">
        <f>IF(SP_NORTE!E739="","*",SP_NORTE!E739)</f>
        <v>*</v>
      </c>
      <c r="I717" s="145" t="str">
        <f>IF(SP_NORTE!G739="","*",SP_NORTE!G739)</f>
        <v>*</v>
      </c>
      <c r="J717" s="145" t="str">
        <f>IF(SP_NORTE!H739="","*",SP_NORTE!H739)</f>
        <v>*</v>
      </c>
      <c r="K717" s="138" t="str">
        <f>IF(SP_NORTE!L739="","*",SP_NORTE!L739)</f>
        <v>-</v>
      </c>
      <c r="L717" s="138" t="str">
        <f>IF(SP_NORTE!M739="","*",SP_NORTE!M739)</f>
        <v>-</v>
      </c>
      <c r="M717" s="139" t="str">
        <f>IF(SP_NORTE!I739="","*",SP_NORTE!I739)</f>
        <v>*</v>
      </c>
      <c r="N717" s="144" t="str">
        <f>IF(SP_NORTE!J739="","*",SP_NORTE!J739)</f>
        <v>*</v>
      </c>
      <c r="O717" s="144" t="str">
        <f>IF(SP_NORTE!K739="","*",SP_NORTE!K739)</f>
        <v>*</v>
      </c>
      <c r="P717" s="143" t="str">
        <f>IF(SP_NORTE!N739="","*",SP_NORTE!N739)</f>
        <v>*</v>
      </c>
      <c r="Q717" s="143" t="str">
        <f>IF(SP_NORTE!O739="","*",SP_NORTE!O739)</f>
        <v>*</v>
      </c>
      <c r="R717" s="145" t="str">
        <f>IF(SP_NORTE!P739="","*",CONCATENATE(SP_NORTE!P739," ",SP_NORTE!Q739))</f>
        <v>*</v>
      </c>
      <c r="S717" s="145" t="str">
        <f>IF(SP_NORTE!U739="","*",SP_NORTE!U739)</f>
        <v>*</v>
      </c>
      <c r="T717" s="145" t="str">
        <f>IF(SP_NORTE!V739="","*",SP_NORTE!V739)</f>
        <v>*</v>
      </c>
      <c r="U717" s="136" t="str">
        <f ca="1">_xlfn.XLOOKUP(G717&amp;$U$2,BS_CONTROLE[CHAVE],BS_CONTROLE[Quantidade_11],"-")</f>
        <v>-</v>
      </c>
      <c r="V717" s="136" t="str">
        <f ca="1">_xlfn.XLOOKUP(G717&amp;$V$2,BS_CONTROLE[CHAVE],BS_CONTROLE[Quantidade_11],"-")</f>
        <v>-</v>
      </c>
      <c r="W717" s="136" t="str">
        <f ca="1">_xlfn.XLOOKUP(G717&amp;$W$2,BS_CONTROLE[CHAVE],BS_CONTROLE[Quantidade_11],"-")</f>
        <v>-</v>
      </c>
    </row>
    <row r="718" spans="1:23" hidden="1">
      <c r="A718" s="146" t="str">
        <f>IF(SP_NORTE!X740="","*",SP_NORTE!X740)</f>
        <v>*</v>
      </c>
      <c r="B718" s="146" t="str">
        <f>IF(SP_NORTE!W740="","*",SP_NORTE!W740)</f>
        <v>*</v>
      </c>
      <c r="C718" s="146" t="str">
        <f>IF(SP_NORTE!Y740="","*",SP_NORTE!Y740)</f>
        <v>*</v>
      </c>
      <c r="D718" s="138" t="str">
        <f>IF(SP_NORTE!R740="","*",SP_NORTE!R740)</f>
        <v>-</v>
      </c>
      <c r="E718" s="138" t="str">
        <f>IF(SP_NORTE!S740="","*",SP_NORTE!S740)</f>
        <v>-</v>
      </c>
      <c r="F718" s="145" t="str">
        <f>IF(SP_NORTE!B740="","*",SP_NORTE!B740)</f>
        <v>*</v>
      </c>
      <c r="G718" s="145" t="str">
        <f>IF(SP_NORTE!D740="","*",SP_NORTE!D740)</f>
        <v>*</v>
      </c>
      <c r="H718" s="145" t="str">
        <f>IF(SP_NORTE!E740="","*",SP_NORTE!E740)</f>
        <v>*</v>
      </c>
      <c r="I718" s="145" t="str">
        <f>IF(SP_NORTE!G740="","*",SP_NORTE!G740)</f>
        <v>*</v>
      </c>
      <c r="J718" s="145" t="str">
        <f>IF(SP_NORTE!H740="","*",SP_NORTE!H740)</f>
        <v>*</v>
      </c>
      <c r="K718" s="138" t="str">
        <f>IF(SP_NORTE!L740="","*",SP_NORTE!L740)</f>
        <v>-</v>
      </c>
      <c r="L718" s="138" t="str">
        <f>IF(SP_NORTE!M740="","*",SP_NORTE!M740)</f>
        <v>-</v>
      </c>
      <c r="M718" s="139" t="str">
        <f>IF(SP_NORTE!I740="","*",SP_NORTE!I740)</f>
        <v>*</v>
      </c>
      <c r="N718" s="144" t="str">
        <f>IF(SP_NORTE!J740="","*",SP_NORTE!J740)</f>
        <v>*</v>
      </c>
      <c r="O718" s="144" t="str">
        <f>IF(SP_NORTE!K740="","*",SP_NORTE!K740)</f>
        <v>*</v>
      </c>
      <c r="P718" s="143" t="str">
        <f>IF(SP_NORTE!N740="","*",SP_NORTE!N740)</f>
        <v>*</v>
      </c>
      <c r="Q718" s="143" t="str">
        <f>IF(SP_NORTE!O740="","*",SP_NORTE!O740)</f>
        <v>*</v>
      </c>
      <c r="R718" s="145" t="str">
        <f>IF(SP_NORTE!P740="","*",CONCATENATE(SP_NORTE!P740," ",SP_NORTE!Q740))</f>
        <v>*</v>
      </c>
      <c r="S718" s="145" t="str">
        <f>IF(SP_NORTE!U740="","*",SP_NORTE!U740)</f>
        <v>*</v>
      </c>
      <c r="T718" s="145" t="str">
        <f>IF(SP_NORTE!V740="","*",SP_NORTE!V740)</f>
        <v>*</v>
      </c>
      <c r="U718" s="136" t="str">
        <f ca="1">_xlfn.XLOOKUP(G718&amp;$U$2,BS_CONTROLE[CHAVE],BS_CONTROLE[Quantidade_11],"-")</f>
        <v>-</v>
      </c>
      <c r="V718" s="136" t="str">
        <f ca="1">_xlfn.XLOOKUP(G718&amp;$V$2,BS_CONTROLE[CHAVE],BS_CONTROLE[Quantidade_11],"-")</f>
        <v>-</v>
      </c>
      <c r="W718" s="136" t="str">
        <f ca="1">_xlfn.XLOOKUP(G718&amp;$W$2,BS_CONTROLE[CHAVE],BS_CONTROLE[Quantidade_11],"-")</f>
        <v>-</v>
      </c>
    </row>
    <row r="719" spans="1:23" hidden="1">
      <c r="A719" s="146" t="str">
        <f>IF(SP_NORTE!X741="","*",SP_NORTE!X741)</f>
        <v>*</v>
      </c>
      <c r="B719" s="146" t="str">
        <f>IF(SP_NORTE!W741="","*",SP_NORTE!W741)</f>
        <v>*</v>
      </c>
      <c r="C719" s="146" t="str">
        <f>IF(SP_NORTE!Y741="","*",SP_NORTE!Y741)</f>
        <v>*</v>
      </c>
      <c r="D719" s="138" t="str">
        <f>IF(SP_NORTE!R741="","*",SP_NORTE!R741)</f>
        <v>-</v>
      </c>
      <c r="E719" s="138" t="str">
        <f>IF(SP_NORTE!S741="","*",SP_NORTE!S741)</f>
        <v>-</v>
      </c>
      <c r="F719" s="145" t="str">
        <f>IF(SP_NORTE!B741="","*",SP_NORTE!B741)</f>
        <v>*</v>
      </c>
      <c r="G719" s="145" t="str">
        <f>IF(SP_NORTE!D741="","*",SP_NORTE!D741)</f>
        <v>*</v>
      </c>
      <c r="H719" s="145" t="str">
        <f>IF(SP_NORTE!E741="","*",SP_NORTE!E741)</f>
        <v>*</v>
      </c>
      <c r="I719" s="145" t="str">
        <f>IF(SP_NORTE!G741="","*",SP_NORTE!G741)</f>
        <v>*</v>
      </c>
      <c r="J719" s="145" t="str">
        <f>IF(SP_NORTE!H741="","*",SP_NORTE!H741)</f>
        <v>*</v>
      </c>
      <c r="K719" s="138" t="str">
        <f>IF(SP_NORTE!L741="","*",SP_NORTE!L741)</f>
        <v>-</v>
      </c>
      <c r="L719" s="138" t="str">
        <f>IF(SP_NORTE!M741="","*",SP_NORTE!M741)</f>
        <v>-</v>
      </c>
      <c r="M719" s="139" t="str">
        <f>IF(SP_NORTE!I741="","*",SP_NORTE!I741)</f>
        <v>*</v>
      </c>
      <c r="N719" s="144" t="str">
        <f>IF(SP_NORTE!J741="","*",SP_NORTE!J741)</f>
        <v>*</v>
      </c>
      <c r="O719" s="144" t="str">
        <f>IF(SP_NORTE!K741="","*",SP_NORTE!K741)</f>
        <v>*</v>
      </c>
      <c r="P719" s="143" t="str">
        <f>IF(SP_NORTE!N741="","*",SP_NORTE!N741)</f>
        <v>*</v>
      </c>
      <c r="Q719" s="143" t="str">
        <f>IF(SP_NORTE!O741="","*",SP_NORTE!O741)</f>
        <v>*</v>
      </c>
      <c r="R719" s="145" t="str">
        <f>IF(SP_NORTE!P741="","*",CONCATENATE(SP_NORTE!P741," ",SP_NORTE!Q741))</f>
        <v>*</v>
      </c>
      <c r="S719" s="145" t="str">
        <f>IF(SP_NORTE!U741="","*",SP_NORTE!U741)</f>
        <v>*</v>
      </c>
      <c r="T719" s="145" t="str">
        <f>IF(SP_NORTE!V741="","*",SP_NORTE!V741)</f>
        <v>*</v>
      </c>
      <c r="U719" s="136" t="str">
        <f ca="1">_xlfn.XLOOKUP(G719&amp;$U$2,BS_CONTROLE[CHAVE],BS_CONTROLE[Quantidade_11],"-")</f>
        <v>-</v>
      </c>
      <c r="V719" s="136" t="str">
        <f ca="1">_xlfn.XLOOKUP(G719&amp;$V$2,BS_CONTROLE[CHAVE],BS_CONTROLE[Quantidade_11],"-")</f>
        <v>-</v>
      </c>
      <c r="W719" s="136" t="str">
        <f ca="1">_xlfn.XLOOKUP(G719&amp;$W$2,BS_CONTROLE[CHAVE],BS_CONTROLE[Quantidade_11],"-")</f>
        <v>-</v>
      </c>
    </row>
    <row r="720" spans="1:23" hidden="1">
      <c r="A720" s="146" t="str">
        <f>IF(SP_NORTE!X742="","*",SP_NORTE!X742)</f>
        <v>*</v>
      </c>
      <c r="B720" s="146" t="str">
        <f>IF(SP_NORTE!W742="","*",SP_NORTE!W742)</f>
        <v>*</v>
      </c>
      <c r="C720" s="146" t="str">
        <f>IF(SP_NORTE!Y742="","*",SP_NORTE!Y742)</f>
        <v>*</v>
      </c>
      <c r="D720" s="138" t="str">
        <f>IF(SP_NORTE!R742="","*",SP_NORTE!R742)</f>
        <v>-</v>
      </c>
      <c r="E720" s="138" t="str">
        <f>IF(SP_NORTE!S742="","*",SP_NORTE!S742)</f>
        <v>-</v>
      </c>
      <c r="F720" s="145" t="str">
        <f>IF(SP_NORTE!B742="","*",SP_NORTE!B742)</f>
        <v>*</v>
      </c>
      <c r="G720" s="145" t="str">
        <f>IF(SP_NORTE!D742="","*",SP_NORTE!D742)</f>
        <v>*</v>
      </c>
      <c r="H720" s="145" t="str">
        <f>IF(SP_NORTE!E742="","*",SP_NORTE!E742)</f>
        <v>*</v>
      </c>
      <c r="I720" s="145" t="str">
        <f>IF(SP_NORTE!G742="","*",SP_NORTE!G742)</f>
        <v>*</v>
      </c>
      <c r="J720" s="145" t="str">
        <f>IF(SP_NORTE!H742="","*",SP_NORTE!H742)</f>
        <v>*</v>
      </c>
      <c r="K720" s="138" t="str">
        <f>IF(SP_NORTE!L742="","*",SP_NORTE!L742)</f>
        <v>-</v>
      </c>
      <c r="L720" s="138" t="str">
        <f>IF(SP_NORTE!M742="","*",SP_NORTE!M742)</f>
        <v>-</v>
      </c>
      <c r="M720" s="139" t="str">
        <f>IF(SP_NORTE!I742="","*",SP_NORTE!I742)</f>
        <v>*</v>
      </c>
      <c r="N720" s="144" t="str">
        <f>IF(SP_NORTE!J742="","*",SP_NORTE!J742)</f>
        <v>*</v>
      </c>
      <c r="O720" s="144" t="str">
        <f>IF(SP_NORTE!K742="","*",SP_NORTE!K742)</f>
        <v>*</v>
      </c>
      <c r="P720" s="143" t="str">
        <f>IF(SP_NORTE!N742="","*",SP_NORTE!N742)</f>
        <v>*</v>
      </c>
      <c r="Q720" s="143" t="str">
        <f>IF(SP_NORTE!O742="","*",SP_NORTE!O742)</f>
        <v>*</v>
      </c>
      <c r="R720" s="145" t="str">
        <f>IF(SP_NORTE!P742="","*",CONCATENATE(SP_NORTE!P742," ",SP_NORTE!Q742))</f>
        <v>*</v>
      </c>
      <c r="S720" s="145" t="str">
        <f>IF(SP_NORTE!U742="","*",SP_NORTE!U742)</f>
        <v>*</v>
      </c>
      <c r="T720" s="145" t="str">
        <f>IF(SP_NORTE!V742="","*",SP_NORTE!V742)</f>
        <v>*</v>
      </c>
      <c r="U720" s="136" t="str">
        <f ca="1">_xlfn.XLOOKUP(G720&amp;$U$2,BS_CONTROLE[CHAVE],BS_CONTROLE[Quantidade_11],"-")</f>
        <v>-</v>
      </c>
      <c r="V720" s="136" t="str">
        <f ca="1">_xlfn.XLOOKUP(G720&amp;$V$2,BS_CONTROLE[CHAVE],BS_CONTROLE[Quantidade_11],"-")</f>
        <v>-</v>
      </c>
      <c r="W720" s="136" t="str">
        <f ca="1">_xlfn.XLOOKUP(G720&amp;$W$2,BS_CONTROLE[CHAVE],BS_CONTROLE[Quantidade_11],"-")</f>
        <v>-</v>
      </c>
    </row>
    <row r="721" spans="1:23" hidden="1">
      <c r="A721" s="146" t="str">
        <f>IF(SP_NORTE!X743="","*",SP_NORTE!X743)</f>
        <v>*</v>
      </c>
      <c r="B721" s="146" t="str">
        <f>IF(SP_NORTE!W743="","*",SP_NORTE!W743)</f>
        <v>*</v>
      </c>
      <c r="C721" s="146" t="str">
        <f>IF(SP_NORTE!Y743="","*",SP_NORTE!Y743)</f>
        <v>*</v>
      </c>
      <c r="D721" s="138" t="str">
        <f>IF(SP_NORTE!R743="","*",SP_NORTE!R743)</f>
        <v>-</v>
      </c>
      <c r="E721" s="138" t="str">
        <f>IF(SP_NORTE!S743="","*",SP_NORTE!S743)</f>
        <v>-</v>
      </c>
      <c r="F721" s="145" t="str">
        <f>IF(SP_NORTE!B743="","*",SP_NORTE!B743)</f>
        <v>*</v>
      </c>
      <c r="G721" s="145" t="str">
        <f>IF(SP_NORTE!D743="","*",SP_NORTE!D743)</f>
        <v>*</v>
      </c>
      <c r="H721" s="145" t="str">
        <f>IF(SP_NORTE!E743="","*",SP_NORTE!E743)</f>
        <v>*</v>
      </c>
      <c r="I721" s="145" t="str">
        <f>IF(SP_NORTE!G743="","*",SP_NORTE!G743)</f>
        <v>*</v>
      </c>
      <c r="J721" s="145" t="str">
        <f>IF(SP_NORTE!H743="","*",SP_NORTE!H743)</f>
        <v>*</v>
      </c>
      <c r="K721" s="138" t="str">
        <f>IF(SP_NORTE!L743="","*",SP_NORTE!L743)</f>
        <v>-</v>
      </c>
      <c r="L721" s="138" t="str">
        <f>IF(SP_NORTE!M743="","*",SP_NORTE!M743)</f>
        <v>-</v>
      </c>
      <c r="M721" s="139" t="str">
        <f>IF(SP_NORTE!I743="","*",SP_NORTE!I743)</f>
        <v>*</v>
      </c>
      <c r="N721" s="144" t="str">
        <f>IF(SP_NORTE!J743="","*",SP_NORTE!J743)</f>
        <v>*</v>
      </c>
      <c r="O721" s="144" t="str">
        <f>IF(SP_NORTE!K743="","*",SP_NORTE!K743)</f>
        <v>*</v>
      </c>
      <c r="P721" s="143" t="str">
        <f>IF(SP_NORTE!N743="","*",SP_NORTE!N743)</f>
        <v>*</v>
      </c>
      <c r="Q721" s="143" t="str">
        <f>IF(SP_NORTE!O743="","*",SP_NORTE!O743)</f>
        <v>*</v>
      </c>
      <c r="R721" s="145" t="str">
        <f>IF(SP_NORTE!P743="","*",CONCATENATE(SP_NORTE!P743," ",SP_NORTE!Q743))</f>
        <v>*</v>
      </c>
      <c r="S721" s="145" t="str">
        <f>IF(SP_NORTE!U743="","*",SP_NORTE!U743)</f>
        <v>*</v>
      </c>
      <c r="T721" s="145" t="str">
        <f>IF(SP_NORTE!V743="","*",SP_NORTE!V743)</f>
        <v>*</v>
      </c>
      <c r="U721" s="136" t="str">
        <f ca="1">_xlfn.XLOOKUP(G721&amp;$U$2,BS_CONTROLE[CHAVE],BS_CONTROLE[Quantidade_11],"-")</f>
        <v>-</v>
      </c>
      <c r="V721" s="136" t="str">
        <f ca="1">_xlfn.XLOOKUP(G721&amp;$V$2,BS_CONTROLE[CHAVE],BS_CONTROLE[Quantidade_11],"-")</f>
        <v>-</v>
      </c>
      <c r="W721" s="136" t="str">
        <f ca="1">_xlfn.XLOOKUP(G721&amp;$W$2,BS_CONTROLE[CHAVE],BS_CONTROLE[Quantidade_11],"-")</f>
        <v>-</v>
      </c>
    </row>
    <row r="722" spans="1:23" hidden="1">
      <c r="A722" s="146" t="str">
        <f>IF(SP_NORTE!X744="","*",SP_NORTE!X744)</f>
        <v>*</v>
      </c>
      <c r="B722" s="146" t="str">
        <f>IF(SP_NORTE!W744="","*",SP_NORTE!W744)</f>
        <v>*</v>
      </c>
      <c r="C722" s="146" t="str">
        <f>IF(SP_NORTE!Y744="","*",SP_NORTE!Y744)</f>
        <v>*</v>
      </c>
      <c r="D722" s="138" t="str">
        <f>IF(SP_NORTE!R744="","*",SP_NORTE!R744)</f>
        <v>-</v>
      </c>
      <c r="E722" s="138" t="str">
        <f>IF(SP_NORTE!S744="","*",SP_NORTE!S744)</f>
        <v>-</v>
      </c>
      <c r="F722" s="145" t="str">
        <f>IF(SP_NORTE!B744="","*",SP_NORTE!B744)</f>
        <v>*</v>
      </c>
      <c r="G722" s="145" t="str">
        <f>IF(SP_NORTE!D744="","*",SP_NORTE!D744)</f>
        <v>*</v>
      </c>
      <c r="H722" s="145" t="str">
        <f>IF(SP_NORTE!E744="","*",SP_NORTE!E744)</f>
        <v>*</v>
      </c>
      <c r="I722" s="145" t="str">
        <f>IF(SP_NORTE!G744="","*",SP_NORTE!G744)</f>
        <v>*</v>
      </c>
      <c r="J722" s="145" t="str">
        <f>IF(SP_NORTE!H744="","*",SP_NORTE!H744)</f>
        <v>*</v>
      </c>
      <c r="K722" s="138" t="str">
        <f>IF(SP_NORTE!L744="","*",SP_NORTE!L744)</f>
        <v>-</v>
      </c>
      <c r="L722" s="138" t="str">
        <f>IF(SP_NORTE!M744="","*",SP_NORTE!M744)</f>
        <v>-</v>
      </c>
      <c r="M722" s="139" t="str">
        <f>IF(SP_NORTE!I744="","*",SP_NORTE!I744)</f>
        <v>*</v>
      </c>
      <c r="N722" s="144" t="str">
        <f>IF(SP_NORTE!J744="","*",SP_NORTE!J744)</f>
        <v>*</v>
      </c>
      <c r="O722" s="144" t="str">
        <f>IF(SP_NORTE!K744="","*",SP_NORTE!K744)</f>
        <v>*</v>
      </c>
      <c r="P722" s="143" t="str">
        <f>IF(SP_NORTE!N744="","*",SP_NORTE!N744)</f>
        <v>*</v>
      </c>
      <c r="Q722" s="143" t="str">
        <f>IF(SP_NORTE!O744="","*",SP_NORTE!O744)</f>
        <v>*</v>
      </c>
      <c r="R722" s="145" t="str">
        <f>IF(SP_NORTE!P744="","*",CONCATENATE(SP_NORTE!P744," ",SP_NORTE!Q744))</f>
        <v>*</v>
      </c>
      <c r="S722" s="145" t="str">
        <f>IF(SP_NORTE!U744="","*",SP_NORTE!U744)</f>
        <v>*</v>
      </c>
      <c r="T722" s="145" t="str">
        <f>IF(SP_NORTE!V744="","*",SP_NORTE!V744)</f>
        <v>*</v>
      </c>
      <c r="U722" s="136" t="str">
        <f ca="1">_xlfn.XLOOKUP(G722&amp;$U$2,BS_CONTROLE[CHAVE],BS_CONTROLE[Quantidade_11],"-")</f>
        <v>-</v>
      </c>
      <c r="V722" s="136" t="str">
        <f ca="1">_xlfn.XLOOKUP(G722&amp;$V$2,BS_CONTROLE[CHAVE],BS_CONTROLE[Quantidade_11],"-")</f>
        <v>-</v>
      </c>
      <c r="W722" s="136" t="str">
        <f ca="1">_xlfn.XLOOKUP(G722&amp;$W$2,BS_CONTROLE[CHAVE],BS_CONTROLE[Quantidade_11],"-")</f>
        <v>-</v>
      </c>
    </row>
    <row r="723" spans="1:23" hidden="1">
      <c r="A723" s="146" t="str">
        <f>IF(SP_NORTE!X745="","*",SP_NORTE!X745)</f>
        <v>*</v>
      </c>
      <c r="B723" s="146" t="str">
        <f>IF(SP_NORTE!W745="","*",SP_NORTE!W745)</f>
        <v>*</v>
      </c>
      <c r="C723" s="146" t="str">
        <f>IF(SP_NORTE!Y745="","*",SP_NORTE!Y745)</f>
        <v>*</v>
      </c>
      <c r="D723" s="138" t="str">
        <f>IF(SP_NORTE!R745="","*",SP_NORTE!R745)</f>
        <v>-</v>
      </c>
      <c r="E723" s="138" t="str">
        <f>IF(SP_NORTE!S745="","*",SP_NORTE!S745)</f>
        <v>-</v>
      </c>
      <c r="F723" s="145" t="str">
        <f>IF(SP_NORTE!B745="","*",SP_NORTE!B745)</f>
        <v>*</v>
      </c>
      <c r="G723" s="145" t="str">
        <f>IF(SP_NORTE!D745="","*",SP_NORTE!D745)</f>
        <v>*</v>
      </c>
      <c r="H723" s="145" t="str">
        <f>IF(SP_NORTE!E745="","*",SP_NORTE!E745)</f>
        <v>*</v>
      </c>
      <c r="I723" s="145" t="str">
        <f>IF(SP_NORTE!G745="","*",SP_NORTE!G745)</f>
        <v>*</v>
      </c>
      <c r="J723" s="145" t="str">
        <f>IF(SP_NORTE!H745="","*",SP_NORTE!H745)</f>
        <v>*</v>
      </c>
      <c r="K723" s="138" t="str">
        <f>IF(SP_NORTE!L745="","*",SP_NORTE!L745)</f>
        <v>-</v>
      </c>
      <c r="L723" s="138" t="str">
        <f>IF(SP_NORTE!M745="","*",SP_NORTE!M745)</f>
        <v>-</v>
      </c>
      <c r="M723" s="139" t="str">
        <f>IF(SP_NORTE!I745="","*",SP_NORTE!I745)</f>
        <v>*</v>
      </c>
      <c r="N723" s="144" t="str">
        <f>IF(SP_NORTE!J745="","*",SP_NORTE!J745)</f>
        <v>*</v>
      </c>
      <c r="O723" s="144" t="str">
        <f>IF(SP_NORTE!K745="","*",SP_NORTE!K745)</f>
        <v>*</v>
      </c>
      <c r="P723" s="143" t="str">
        <f>IF(SP_NORTE!N745="","*",SP_NORTE!N745)</f>
        <v>*</v>
      </c>
      <c r="Q723" s="143" t="str">
        <f>IF(SP_NORTE!O745="","*",SP_NORTE!O745)</f>
        <v>*</v>
      </c>
      <c r="R723" s="145" t="str">
        <f>IF(SP_NORTE!P745="","*",CONCATENATE(SP_NORTE!P745," ",SP_NORTE!Q745))</f>
        <v>*</v>
      </c>
      <c r="S723" s="145" t="str">
        <f>IF(SP_NORTE!U745="","*",SP_NORTE!U745)</f>
        <v>*</v>
      </c>
      <c r="T723" s="145" t="str">
        <f>IF(SP_NORTE!V745="","*",SP_NORTE!V745)</f>
        <v>*</v>
      </c>
      <c r="U723" s="136" t="str">
        <f ca="1">_xlfn.XLOOKUP(G723&amp;$U$2,BS_CONTROLE[CHAVE],BS_CONTROLE[Quantidade_11],"-")</f>
        <v>-</v>
      </c>
      <c r="V723" s="136" t="str">
        <f ca="1">_xlfn.XLOOKUP(G723&amp;$V$2,BS_CONTROLE[CHAVE],BS_CONTROLE[Quantidade_11],"-")</f>
        <v>-</v>
      </c>
      <c r="W723" s="136" t="str">
        <f ca="1">_xlfn.XLOOKUP(G723&amp;$W$2,BS_CONTROLE[CHAVE],BS_CONTROLE[Quantidade_11],"-")</f>
        <v>-</v>
      </c>
    </row>
    <row r="724" spans="1:23" hidden="1">
      <c r="A724" s="146" t="str">
        <f>IF(SP_NORTE!X746="","*",SP_NORTE!X746)</f>
        <v>*</v>
      </c>
      <c r="B724" s="146" t="str">
        <f>IF(SP_NORTE!W746="","*",SP_NORTE!W746)</f>
        <v>*</v>
      </c>
      <c r="C724" s="146" t="str">
        <f>IF(SP_NORTE!Y746="","*",SP_NORTE!Y746)</f>
        <v>*</v>
      </c>
      <c r="D724" s="138" t="str">
        <f>IF(SP_NORTE!R746="","*",SP_NORTE!R746)</f>
        <v>-</v>
      </c>
      <c r="E724" s="138" t="str">
        <f>IF(SP_NORTE!S746="","*",SP_NORTE!S746)</f>
        <v>-</v>
      </c>
      <c r="F724" s="145" t="str">
        <f>IF(SP_NORTE!B746="","*",SP_NORTE!B746)</f>
        <v>*</v>
      </c>
      <c r="G724" s="145" t="str">
        <f>IF(SP_NORTE!D746="","*",SP_NORTE!D746)</f>
        <v>*</v>
      </c>
      <c r="H724" s="145" t="str">
        <f>IF(SP_NORTE!E746="","*",SP_NORTE!E746)</f>
        <v>*</v>
      </c>
      <c r="I724" s="145" t="str">
        <f>IF(SP_NORTE!G746="","*",SP_NORTE!G746)</f>
        <v>*</v>
      </c>
      <c r="J724" s="145" t="str">
        <f>IF(SP_NORTE!H746="","*",SP_NORTE!H746)</f>
        <v>*</v>
      </c>
      <c r="K724" s="138" t="str">
        <f>IF(SP_NORTE!L746="","*",SP_NORTE!L746)</f>
        <v>-</v>
      </c>
      <c r="L724" s="138" t="str">
        <f>IF(SP_NORTE!M746="","*",SP_NORTE!M746)</f>
        <v>-</v>
      </c>
      <c r="M724" s="139" t="str">
        <f>IF(SP_NORTE!I746="","*",SP_NORTE!I746)</f>
        <v>*</v>
      </c>
      <c r="N724" s="144" t="str">
        <f>IF(SP_NORTE!J746="","*",SP_NORTE!J746)</f>
        <v>*</v>
      </c>
      <c r="O724" s="144" t="str">
        <f>IF(SP_NORTE!K746="","*",SP_NORTE!K746)</f>
        <v>*</v>
      </c>
      <c r="P724" s="143" t="str">
        <f>IF(SP_NORTE!N746="","*",SP_NORTE!N746)</f>
        <v>*</v>
      </c>
      <c r="Q724" s="143" t="str">
        <f>IF(SP_NORTE!O746="","*",SP_NORTE!O746)</f>
        <v>*</v>
      </c>
      <c r="R724" s="145" t="str">
        <f>IF(SP_NORTE!P746="","*",CONCATENATE(SP_NORTE!P746," ",SP_NORTE!Q746))</f>
        <v>*</v>
      </c>
      <c r="S724" s="145" t="str">
        <f>IF(SP_NORTE!U746="","*",SP_NORTE!U746)</f>
        <v>*</v>
      </c>
      <c r="T724" s="145" t="str">
        <f>IF(SP_NORTE!V746="","*",SP_NORTE!V746)</f>
        <v>*</v>
      </c>
      <c r="U724" s="136" t="str">
        <f ca="1">_xlfn.XLOOKUP(G724&amp;$U$2,BS_CONTROLE[CHAVE],BS_CONTROLE[Quantidade_11],"-")</f>
        <v>-</v>
      </c>
      <c r="V724" s="136" t="str">
        <f ca="1">_xlfn.XLOOKUP(G724&amp;$V$2,BS_CONTROLE[CHAVE],BS_CONTROLE[Quantidade_11],"-")</f>
        <v>-</v>
      </c>
      <c r="W724" s="136" t="str">
        <f ca="1">_xlfn.XLOOKUP(G724&amp;$W$2,BS_CONTROLE[CHAVE],BS_CONTROLE[Quantidade_11],"-")</f>
        <v>-</v>
      </c>
    </row>
    <row r="725" spans="1:23" hidden="1">
      <c r="A725" s="146" t="str">
        <f>IF(SP_NORTE!X747="","*",SP_NORTE!X747)</f>
        <v>*</v>
      </c>
      <c r="B725" s="146" t="str">
        <f>IF(SP_NORTE!W747="","*",SP_NORTE!W747)</f>
        <v>*</v>
      </c>
      <c r="C725" s="146" t="str">
        <f>IF(SP_NORTE!Y747="","*",SP_NORTE!Y747)</f>
        <v>*</v>
      </c>
      <c r="D725" s="138" t="str">
        <f>IF(SP_NORTE!R747="","*",SP_NORTE!R747)</f>
        <v>-</v>
      </c>
      <c r="E725" s="138" t="str">
        <f>IF(SP_NORTE!S747="","*",SP_NORTE!S747)</f>
        <v>-</v>
      </c>
      <c r="F725" s="145" t="str">
        <f>IF(SP_NORTE!B747="","*",SP_NORTE!B747)</f>
        <v>*</v>
      </c>
      <c r="G725" s="145" t="str">
        <f>IF(SP_NORTE!D747="","*",SP_NORTE!D747)</f>
        <v>*</v>
      </c>
      <c r="H725" s="145" t="str">
        <f>IF(SP_NORTE!E747="","*",SP_NORTE!E747)</f>
        <v>*</v>
      </c>
      <c r="I725" s="145" t="str">
        <f>IF(SP_NORTE!G747="","*",SP_NORTE!G747)</f>
        <v>*</v>
      </c>
      <c r="J725" s="145" t="str">
        <f>IF(SP_NORTE!H747="","*",SP_NORTE!H747)</f>
        <v>*</v>
      </c>
      <c r="K725" s="138" t="str">
        <f>IF(SP_NORTE!L747="","*",SP_NORTE!L747)</f>
        <v>-</v>
      </c>
      <c r="L725" s="138" t="str">
        <f>IF(SP_NORTE!M747="","*",SP_NORTE!M747)</f>
        <v>-</v>
      </c>
      <c r="M725" s="139" t="str">
        <f>IF(SP_NORTE!I747="","*",SP_NORTE!I747)</f>
        <v>*</v>
      </c>
      <c r="N725" s="144" t="str">
        <f>IF(SP_NORTE!J747="","*",SP_NORTE!J747)</f>
        <v>*</v>
      </c>
      <c r="O725" s="144" t="str">
        <f>IF(SP_NORTE!K747="","*",SP_NORTE!K747)</f>
        <v>*</v>
      </c>
      <c r="P725" s="143" t="str">
        <f>IF(SP_NORTE!N747="","*",SP_NORTE!N747)</f>
        <v>*</v>
      </c>
      <c r="Q725" s="143" t="str">
        <f>IF(SP_NORTE!O747="","*",SP_NORTE!O747)</f>
        <v>*</v>
      </c>
      <c r="R725" s="145" t="str">
        <f>IF(SP_NORTE!P747="","*",CONCATENATE(SP_NORTE!P747," ",SP_NORTE!Q747))</f>
        <v>*</v>
      </c>
      <c r="S725" s="145" t="str">
        <f>IF(SP_NORTE!U747="","*",SP_NORTE!U747)</f>
        <v>*</v>
      </c>
      <c r="T725" s="145" t="str">
        <f>IF(SP_NORTE!V747="","*",SP_NORTE!V747)</f>
        <v>*</v>
      </c>
      <c r="U725" s="136" t="str">
        <f ca="1">_xlfn.XLOOKUP(G725&amp;$U$2,BS_CONTROLE[CHAVE],BS_CONTROLE[Quantidade_11],"-")</f>
        <v>-</v>
      </c>
      <c r="V725" s="136" t="str">
        <f ca="1">_xlfn.XLOOKUP(G725&amp;$V$2,BS_CONTROLE[CHAVE],BS_CONTROLE[Quantidade_11],"-")</f>
        <v>-</v>
      </c>
      <c r="W725" s="136" t="str">
        <f ca="1">_xlfn.XLOOKUP(G725&amp;$W$2,BS_CONTROLE[CHAVE],BS_CONTROLE[Quantidade_11],"-")</f>
        <v>-</v>
      </c>
    </row>
    <row r="726" spans="1:23" hidden="1">
      <c r="A726" s="146" t="str">
        <f>IF(SP_NORTE!X748="","*",SP_NORTE!X748)</f>
        <v>*</v>
      </c>
      <c r="B726" s="146" t="str">
        <f>IF(SP_NORTE!W748="","*",SP_NORTE!W748)</f>
        <v>*</v>
      </c>
      <c r="C726" s="146" t="str">
        <f>IF(SP_NORTE!Y748="","*",SP_NORTE!Y748)</f>
        <v>*</v>
      </c>
      <c r="D726" s="138" t="str">
        <f>IF(SP_NORTE!R748="","*",SP_NORTE!R748)</f>
        <v>-</v>
      </c>
      <c r="E726" s="138" t="str">
        <f>IF(SP_NORTE!S748="","*",SP_NORTE!S748)</f>
        <v>-</v>
      </c>
      <c r="F726" s="145" t="str">
        <f>IF(SP_NORTE!B748="","*",SP_NORTE!B748)</f>
        <v>*</v>
      </c>
      <c r="G726" s="145" t="str">
        <f>IF(SP_NORTE!D748="","*",SP_NORTE!D748)</f>
        <v>*</v>
      </c>
      <c r="H726" s="145" t="str">
        <f>IF(SP_NORTE!E748="","*",SP_NORTE!E748)</f>
        <v>*</v>
      </c>
      <c r="I726" s="145" t="str">
        <f>IF(SP_NORTE!G748="","*",SP_NORTE!G748)</f>
        <v>*</v>
      </c>
      <c r="J726" s="145" t="str">
        <f>IF(SP_NORTE!H748="","*",SP_NORTE!H748)</f>
        <v>*</v>
      </c>
      <c r="K726" s="138" t="str">
        <f>IF(SP_NORTE!L748="","*",SP_NORTE!L748)</f>
        <v>-</v>
      </c>
      <c r="L726" s="138" t="str">
        <f>IF(SP_NORTE!M748="","*",SP_NORTE!M748)</f>
        <v>-</v>
      </c>
      <c r="M726" s="139" t="str">
        <f>IF(SP_NORTE!I748="","*",SP_NORTE!I748)</f>
        <v>*</v>
      </c>
      <c r="N726" s="144" t="str">
        <f>IF(SP_NORTE!J748="","*",SP_NORTE!J748)</f>
        <v>*</v>
      </c>
      <c r="O726" s="144" t="str">
        <f>IF(SP_NORTE!K748="","*",SP_NORTE!K748)</f>
        <v>*</v>
      </c>
      <c r="P726" s="143" t="str">
        <f>IF(SP_NORTE!N748="","*",SP_NORTE!N748)</f>
        <v>*</v>
      </c>
      <c r="Q726" s="143" t="str">
        <f>IF(SP_NORTE!O748="","*",SP_NORTE!O748)</f>
        <v>*</v>
      </c>
      <c r="R726" s="145" t="str">
        <f>IF(SP_NORTE!P748="","*",CONCATENATE(SP_NORTE!P748," ",SP_NORTE!Q748))</f>
        <v>*</v>
      </c>
      <c r="S726" s="145" t="str">
        <f>IF(SP_NORTE!U748="","*",SP_NORTE!U748)</f>
        <v>*</v>
      </c>
      <c r="T726" s="145" t="str">
        <f>IF(SP_NORTE!V748="","*",SP_NORTE!V748)</f>
        <v>*</v>
      </c>
      <c r="U726" s="136" t="str">
        <f ca="1">_xlfn.XLOOKUP(G726&amp;$U$2,BS_CONTROLE[CHAVE],BS_CONTROLE[Quantidade_11],"-")</f>
        <v>-</v>
      </c>
      <c r="V726" s="136" t="str">
        <f ca="1">_xlfn.XLOOKUP(G726&amp;$V$2,BS_CONTROLE[CHAVE],BS_CONTROLE[Quantidade_11],"-")</f>
        <v>-</v>
      </c>
      <c r="W726" s="136" t="str">
        <f ca="1">_xlfn.XLOOKUP(G726&amp;$W$2,BS_CONTROLE[CHAVE],BS_CONTROLE[Quantidade_11],"-")</f>
        <v>-</v>
      </c>
    </row>
    <row r="727" spans="1:23" hidden="1">
      <c r="A727" s="146" t="str">
        <f>IF(SP_NORTE!X749="","*",SP_NORTE!X749)</f>
        <v>*</v>
      </c>
      <c r="B727" s="146" t="str">
        <f>IF(SP_NORTE!W749="","*",SP_NORTE!W749)</f>
        <v>*</v>
      </c>
      <c r="C727" s="146" t="str">
        <f>IF(SP_NORTE!Y749="","*",SP_NORTE!Y749)</f>
        <v>*</v>
      </c>
      <c r="D727" s="138" t="str">
        <f>IF(SP_NORTE!R749="","*",SP_NORTE!R749)</f>
        <v>-</v>
      </c>
      <c r="E727" s="138" t="str">
        <f>IF(SP_NORTE!S749="","*",SP_NORTE!S749)</f>
        <v>-</v>
      </c>
      <c r="F727" s="145" t="str">
        <f>IF(SP_NORTE!B749="","*",SP_NORTE!B749)</f>
        <v>*</v>
      </c>
      <c r="G727" s="145" t="str">
        <f>IF(SP_NORTE!D749="","*",SP_NORTE!D749)</f>
        <v>*</v>
      </c>
      <c r="H727" s="145" t="str">
        <f>IF(SP_NORTE!E749="","*",SP_NORTE!E749)</f>
        <v>*</v>
      </c>
      <c r="I727" s="145" t="str">
        <f>IF(SP_NORTE!G749="","*",SP_NORTE!G749)</f>
        <v>*</v>
      </c>
      <c r="J727" s="145" t="str">
        <f>IF(SP_NORTE!H749="","*",SP_NORTE!H749)</f>
        <v>*</v>
      </c>
      <c r="K727" s="138" t="str">
        <f>IF(SP_NORTE!L749="","*",SP_NORTE!L749)</f>
        <v>-</v>
      </c>
      <c r="L727" s="138" t="str">
        <f>IF(SP_NORTE!M749="","*",SP_NORTE!M749)</f>
        <v>-</v>
      </c>
      <c r="M727" s="139" t="str">
        <f>IF(SP_NORTE!I749="","*",SP_NORTE!I749)</f>
        <v>*</v>
      </c>
      <c r="N727" s="144" t="str">
        <f>IF(SP_NORTE!J749="","*",SP_NORTE!J749)</f>
        <v>*</v>
      </c>
      <c r="O727" s="144" t="str">
        <f>IF(SP_NORTE!K749="","*",SP_NORTE!K749)</f>
        <v>*</v>
      </c>
      <c r="P727" s="143" t="str">
        <f>IF(SP_NORTE!N749="","*",SP_NORTE!N749)</f>
        <v>*</v>
      </c>
      <c r="Q727" s="143" t="str">
        <f>IF(SP_NORTE!O749="","*",SP_NORTE!O749)</f>
        <v>*</v>
      </c>
      <c r="R727" s="145" t="str">
        <f>IF(SP_NORTE!P749="","*",CONCATENATE(SP_NORTE!P749," ",SP_NORTE!Q749))</f>
        <v>*</v>
      </c>
      <c r="S727" s="145" t="str">
        <f>IF(SP_NORTE!U749="","*",SP_NORTE!U749)</f>
        <v>*</v>
      </c>
      <c r="T727" s="145" t="str">
        <f>IF(SP_NORTE!V749="","*",SP_NORTE!V749)</f>
        <v>*</v>
      </c>
      <c r="U727" s="136" t="str">
        <f ca="1">_xlfn.XLOOKUP(G727&amp;$U$2,BS_CONTROLE[CHAVE],BS_CONTROLE[Quantidade_11],"-")</f>
        <v>-</v>
      </c>
      <c r="V727" s="136" t="str">
        <f ca="1">_xlfn.XLOOKUP(G727&amp;$V$2,BS_CONTROLE[CHAVE],BS_CONTROLE[Quantidade_11],"-")</f>
        <v>-</v>
      </c>
      <c r="W727" s="136" t="str">
        <f ca="1">_xlfn.XLOOKUP(G727&amp;$W$2,BS_CONTROLE[CHAVE],BS_CONTROLE[Quantidade_11],"-")</f>
        <v>-</v>
      </c>
    </row>
    <row r="728" spans="1:23" hidden="1">
      <c r="A728" s="146" t="str">
        <f>IF(SP_NORTE!X750="","*",SP_NORTE!X750)</f>
        <v>*</v>
      </c>
      <c r="B728" s="146" t="str">
        <f>IF(SP_NORTE!W750="","*",SP_NORTE!W750)</f>
        <v>*</v>
      </c>
      <c r="C728" s="146" t="str">
        <f>IF(SP_NORTE!Y750="","*",SP_NORTE!Y750)</f>
        <v>*</v>
      </c>
      <c r="D728" s="138" t="str">
        <f>IF(SP_NORTE!R750="","*",SP_NORTE!R750)</f>
        <v>-</v>
      </c>
      <c r="E728" s="138" t="str">
        <f>IF(SP_NORTE!S750="","*",SP_NORTE!S750)</f>
        <v>-</v>
      </c>
      <c r="F728" s="145" t="str">
        <f>IF(SP_NORTE!B750="","*",SP_NORTE!B750)</f>
        <v>*</v>
      </c>
      <c r="G728" s="145" t="str">
        <f>IF(SP_NORTE!D750="","*",SP_NORTE!D750)</f>
        <v>*</v>
      </c>
      <c r="H728" s="145" t="str">
        <f>IF(SP_NORTE!E750="","*",SP_NORTE!E750)</f>
        <v>*</v>
      </c>
      <c r="I728" s="145" t="str">
        <f>IF(SP_NORTE!G750="","*",SP_NORTE!G750)</f>
        <v>*</v>
      </c>
      <c r="J728" s="145" t="str">
        <f>IF(SP_NORTE!H750="","*",SP_NORTE!H750)</f>
        <v>*</v>
      </c>
      <c r="K728" s="138" t="str">
        <f>IF(SP_NORTE!L750="","*",SP_NORTE!L750)</f>
        <v>-</v>
      </c>
      <c r="L728" s="138" t="str">
        <f>IF(SP_NORTE!M750="","*",SP_NORTE!M750)</f>
        <v>-</v>
      </c>
      <c r="M728" s="139" t="str">
        <f>IF(SP_NORTE!I750="","*",SP_NORTE!I750)</f>
        <v>*</v>
      </c>
      <c r="N728" s="144" t="str">
        <f>IF(SP_NORTE!J750="","*",SP_NORTE!J750)</f>
        <v>*</v>
      </c>
      <c r="O728" s="144" t="str">
        <f>IF(SP_NORTE!K750="","*",SP_NORTE!K750)</f>
        <v>*</v>
      </c>
      <c r="P728" s="143" t="str">
        <f>IF(SP_NORTE!N750="","*",SP_NORTE!N750)</f>
        <v>*</v>
      </c>
      <c r="Q728" s="143" t="str">
        <f>IF(SP_NORTE!O750="","*",SP_NORTE!O750)</f>
        <v>*</v>
      </c>
      <c r="R728" s="145" t="str">
        <f>IF(SP_NORTE!P750="","*",CONCATENATE(SP_NORTE!P750," ",SP_NORTE!Q750))</f>
        <v>*</v>
      </c>
      <c r="S728" s="145" t="str">
        <f>IF(SP_NORTE!U750="","*",SP_NORTE!U750)</f>
        <v>*</v>
      </c>
      <c r="T728" s="145" t="str">
        <f>IF(SP_NORTE!V750="","*",SP_NORTE!V750)</f>
        <v>*</v>
      </c>
      <c r="U728" s="136" t="str">
        <f ca="1">_xlfn.XLOOKUP(G728&amp;$U$2,BS_CONTROLE[CHAVE],BS_CONTROLE[Quantidade_11],"-")</f>
        <v>-</v>
      </c>
      <c r="V728" s="136" t="str">
        <f ca="1">_xlfn.XLOOKUP(G728&amp;$V$2,BS_CONTROLE[CHAVE],BS_CONTROLE[Quantidade_11],"-")</f>
        <v>-</v>
      </c>
      <c r="W728" s="136" t="str">
        <f ca="1">_xlfn.XLOOKUP(G728&amp;$W$2,BS_CONTROLE[CHAVE],BS_CONTROLE[Quantidade_11],"-")</f>
        <v>-</v>
      </c>
    </row>
    <row r="729" spans="1:23" hidden="1">
      <c r="A729" s="146" t="str">
        <f>IF(SP_NORTE!X751="","*",SP_NORTE!X751)</f>
        <v>*</v>
      </c>
      <c r="B729" s="146" t="str">
        <f>IF(SP_NORTE!W751="","*",SP_NORTE!W751)</f>
        <v>*</v>
      </c>
      <c r="C729" s="146" t="str">
        <f>IF(SP_NORTE!Y751="","*",SP_NORTE!Y751)</f>
        <v>*</v>
      </c>
      <c r="D729" s="138" t="str">
        <f>IF(SP_NORTE!R751="","*",SP_NORTE!R751)</f>
        <v>-</v>
      </c>
      <c r="E729" s="138" t="str">
        <f>IF(SP_NORTE!S751="","*",SP_NORTE!S751)</f>
        <v>-</v>
      </c>
      <c r="F729" s="145" t="str">
        <f>IF(SP_NORTE!B751="","*",SP_NORTE!B751)</f>
        <v>*</v>
      </c>
      <c r="G729" s="145" t="str">
        <f>IF(SP_NORTE!D751="","*",SP_NORTE!D751)</f>
        <v>*</v>
      </c>
      <c r="H729" s="145" t="str">
        <f>IF(SP_NORTE!E751="","*",SP_NORTE!E751)</f>
        <v>*</v>
      </c>
      <c r="I729" s="145" t="str">
        <f>IF(SP_NORTE!G751="","*",SP_NORTE!G751)</f>
        <v>*</v>
      </c>
      <c r="J729" s="145" t="str">
        <f>IF(SP_NORTE!H751="","*",SP_NORTE!H751)</f>
        <v>*</v>
      </c>
      <c r="K729" s="138" t="str">
        <f>IF(SP_NORTE!L751="","*",SP_NORTE!L751)</f>
        <v>-</v>
      </c>
      <c r="L729" s="138" t="str">
        <f>IF(SP_NORTE!M751="","*",SP_NORTE!M751)</f>
        <v>-</v>
      </c>
      <c r="M729" s="139" t="str">
        <f>IF(SP_NORTE!I751="","*",SP_NORTE!I751)</f>
        <v>*</v>
      </c>
      <c r="N729" s="144" t="str">
        <f>IF(SP_NORTE!J751="","*",SP_NORTE!J751)</f>
        <v>*</v>
      </c>
      <c r="O729" s="144" t="str">
        <f>IF(SP_NORTE!K751="","*",SP_NORTE!K751)</f>
        <v>*</v>
      </c>
      <c r="P729" s="143" t="str">
        <f>IF(SP_NORTE!N751="","*",SP_NORTE!N751)</f>
        <v>*</v>
      </c>
      <c r="Q729" s="143" t="str">
        <f>IF(SP_NORTE!O751="","*",SP_NORTE!O751)</f>
        <v>*</v>
      </c>
      <c r="R729" s="145" t="str">
        <f>IF(SP_NORTE!P751="","*",CONCATENATE(SP_NORTE!P751," ",SP_NORTE!Q751))</f>
        <v>*</v>
      </c>
      <c r="S729" s="145" t="str">
        <f>IF(SP_NORTE!U751="","*",SP_NORTE!U751)</f>
        <v>*</v>
      </c>
      <c r="T729" s="145" t="str">
        <f>IF(SP_NORTE!V751="","*",SP_NORTE!V751)</f>
        <v>*</v>
      </c>
      <c r="U729" s="136" t="str">
        <f ca="1">_xlfn.XLOOKUP(G729&amp;$U$2,BS_CONTROLE[CHAVE],BS_CONTROLE[Quantidade_11],"-")</f>
        <v>-</v>
      </c>
      <c r="V729" s="136" t="str">
        <f ca="1">_xlfn.XLOOKUP(G729&amp;$V$2,BS_CONTROLE[CHAVE],BS_CONTROLE[Quantidade_11],"-")</f>
        <v>-</v>
      </c>
      <c r="W729" s="136" t="str">
        <f ca="1">_xlfn.XLOOKUP(G729&amp;$W$2,BS_CONTROLE[CHAVE],BS_CONTROLE[Quantidade_11],"-")</f>
        <v>-</v>
      </c>
    </row>
    <row r="730" spans="1:23" hidden="1">
      <c r="A730" s="146" t="str">
        <f>IF(SP_NORTE!X752="","*",SP_NORTE!X752)</f>
        <v>*</v>
      </c>
      <c r="B730" s="146" t="str">
        <f>IF(SP_NORTE!W752="","*",SP_NORTE!W752)</f>
        <v>*</v>
      </c>
      <c r="C730" s="146" t="str">
        <f>IF(SP_NORTE!Y752="","*",SP_NORTE!Y752)</f>
        <v>*</v>
      </c>
      <c r="D730" s="138" t="str">
        <f>IF(SP_NORTE!R752="","*",SP_NORTE!R752)</f>
        <v>-</v>
      </c>
      <c r="E730" s="138" t="str">
        <f>IF(SP_NORTE!S752="","*",SP_NORTE!S752)</f>
        <v>-</v>
      </c>
      <c r="F730" s="145" t="str">
        <f>IF(SP_NORTE!B752="","*",SP_NORTE!B752)</f>
        <v>*</v>
      </c>
      <c r="G730" s="145" t="str">
        <f>IF(SP_NORTE!D752="","*",SP_NORTE!D752)</f>
        <v>*</v>
      </c>
      <c r="H730" s="145" t="str">
        <f>IF(SP_NORTE!E752="","*",SP_NORTE!E752)</f>
        <v>*</v>
      </c>
      <c r="I730" s="145" t="str">
        <f>IF(SP_NORTE!G752="","*",SP_NORTE!G752)</f>
        <v>*</v>
      </c>
      <c r="J730" s="145" t="str">
        <f>IF(SP_NORTE!H752="","*",SP_NORTE!H752)</f>
        <v>*</v>
      </c>
      <c r="K730" s="138" t="str">
        <f>IF(SP_NORTE!L752="","*",SP_NORTE!L752)</f>
        <v>-</v>
      </c>
      <c r="L730" s="138" t="str">
        <f>IF(SP_NORTE!M752="","*",SP_NORTE!M752)</f>
        <v>-</v>
      </c>
      <c r="M730" s="139" t="str">
        <f>IF(SP_NORTE!I752="","*",SP_NORTE!I752)</f>
        <v>*</v>
      </c>
      <c r="N730" s="144" t="str">
        <f>IF(SP_NORTE!J752="","*",SP_NORTE!J752)</f>
        <v>*</v>
      </c>
      <c r="O730" s="144" t="str">
        <f>IF(SP_NORTE!K752="","*",SP_NORTE!K752)</f>
        <v>*</v>
      </c>
      <c r="P730" s="143" t="str">
        <f>IF(SP_NORTE!N752="","*",SP_NORTE!N752)</f>
        <v>*</v>
      </c>
      <c r="Q730" s="143" t="str">
        <f>IF(SP_NORTE!O752="","*",SP_NORTE!O752)</f>
        <v>*</v>
      </c>
      <c r="R730" s="145" t="str">
        <f>IF(SP_NORTE!P752="","*",CONCATENATE(SP_NORTE!P752," ",SP_NORTE!Q752))</f>
        <v>*</v>
      </c>
      <c r="S730" s="145" t="str">
        <f>IF(SP_NORTE!U752="","*",SP_NORTE!U752)</f>
        <v>*</v>
      </c>
      <c r="T730" s="145" t="str">
        <f>IF(SP_NORTE!V752="","*",SP_NORTE!V752)</f>
        <v>*</v>
      </c>
      <c r="U730" s="136" t="str">
        <f ca="1">_xlfn.XLOOKUP(G730&amp;$U$2,BS_CONTROLE[CHAVE],BS_CONTROLE[Quantidade_11],"-")</f>
        <v>-</v>
      </c>
      <c r="V730" s="136" t="str">
        <f ca="1">_xlfn.XLOOKUP(G730&amp;$V$2,BS_CONTROLE[CHAVE],BS_CONTROLE[Quantidade_11],"-")</f>
        <v>-</v>
      </c>
      <c r="W730" s="136" t="str">
        <f ca="1">_xlfn.XLOOKUP(G730&amp;$W$2,BS_CONTROLE[CHAVE],BS_CONTROLE[Quantidade_11],"-")</f>
        <v>-</v>
      </c>
    </row>
    <row r="731" spans="1:23" hidden="1">
      <c r="A731" s="146" t="str">
        <f>IF(SP_NORTE!X753="","*",SP_NORTE!X753)</f>
        <v>*</v>
      </c>
      <c r="B731" s="146" t="str">
        <f>IF(SP_NORTE!W753="","*",SP_NORTE!W753)</f>
        <v>*</v>
      </c>
      <c r="C731" s="146" t="str">
        <f>IF(SP_NORTE!Y753="","*",SP_NORTE!Y753)</f>
        <v>*</v>
      </c>
      <c r="D731" s="138" t="str">
        <f>IF(SP_NORTE!R753="","*",SP_NORTE!R753)</f>
        <v>-</v>
      </c>
      <c r="E731" s="138" t="str">
        <f>IF(SP_NORTE!S753="","*",SP_NORTE!S753)</f>
        <v>-</v>
      </c>
      <c r="F731" s="145" t="str">
        <f>IF(SP_NORTE!B753="","*",SP_NORTE!B753)</f>
        <v>*</v>
      </c>
      <c r="G731" s="145" t="str">
        <f>IF(SP_NORTE!D753="","*",SP_NORTE!D753)</f>
        <v>*</v>
      </c>
      <c r="H731" s="145" t="str">
        <f>IF(SP_NORTE!E753="","*",SP_NORTE!E753)</f>
        <v>*</v>
      </c>
      <c r="I731" s="145" t="str">
        <f>IF(SP_NORTE!G753="","*",SP_NORTE!G753)</f>
        <v>*</v>
      </c>
      <c r="J731" s="145" t="str">
        <f>IF(SP_NORTE!H753="","*",SP_NORTE!H753)</f>
        <v>*</v>
      </c>
      <c r="K731" s="138" t="str">
        <f>IF(SP_NORTE!L753="","*",SP_NORTE!L753)</f>
        <v>-</v>
      </c>
      <c r="L731" s="138" t="str">
        <f>IF(SP_NORTE!M753="","*",SP_NORTE!M753)</f>
        <v>-</v>
      </c>
      <c r="M731" s="139" t="str">
        <f>IF(SP_NORTE!I753="","*",SP_NORTE!I753)</f>
        <v>*</v>
      </c>
      <c r="N731" s="144" t="str">
        <f>IF(SP_NORTE!J753="","*",SP_NORTE!J753)</f>
        <v>*</v>
      </c>
      <c r="O731" s="144" t="str">
        <f>IF(SP_NORTE!K753="","*",SP_NORTE!K753)</f>
        <v>*</v>
      </c>
      <c r="P731" s="143" t="str">
        <f>IF(SP_NORTE!N753="","*",SP_NORTE!N753)</f>
        <v>*</v>
      </c>
      <c r="Q731" s="143" t="str">
        <f>IF(SP_NORTE!O753="","*",SP_NORTE!O753)</f>
        <v>*</v>
      </c>
      <c r="R731" s="145" t="str">
        <f>IF(SP_NORTE!P753="","*",CONCATENATE(SP_NORTE!P753," ",SP_NORTE!Q753))</f>
        <v>*</v>
      </c>
      <c r="S731" s="145" t="str">
        <f>IF(SP_NORTE!U753="","*",SP_NORTE!U753)</f>
        <v>*</v>
      </c>
      <c r="T731" s="145" t="str">
        <f>IF(SP_NORTE!V753="","*",SP_NORTE!V753)</f>
        <v>*</v>
      </c>
      <c r="U731" s="136" t="str">
        <f ca="1">_xlfn.XLOOKUP(G731&amp;$U$2,BS_CONTROLE[CHAVE],BS_CONTROLE[Quantidade_11],"-")</f>
        <v>-</v>
      </c>
      <c r="V731" s="136" t="str">
        <f ca="1">_xlfn.XLOOKUP(G731&amp;$V$2,BS_CONTROLE[CHAVE],BS_CONTROLE[Quantidade_11],"-")</f>
        <v>-</v>
      </c>
      <c r="W731" s="136" t="str">
        <f ca="1">_xlfn.XLOOKUP(G731&amp;$W$2,BS_CONTROLE[CHAVE],BS_CONTROLE[Quantidade_11],"-")</f>
        <v>-</v>
      </c>
    </row>
    <row r="732" spans="1:23" hidden="1">
      <c r="A732" s="146" t="str">
        <f>IF(SP_NORTE!X754="","*",SP_NORTE!X754)</f>
        <v>*</v>
      </c>
      <c r="B732" s="146" t="str">
        <f>IF(SP_NORTE!W754="","*",SP_NORTE!W754)</f>
        <v>*</v>
      </c>
      <c r="C732" s="146" t="str">
        <f>IF(SP_NORTE!Y754="","*",SP_NORTE!Y754)</f>
        <v>*</v>
      </c>
      <c r="D732" s="138" t="str">
        <f>IF(SP_NORTE!R754="","*",SP_NORTE!R754)</f>
        <v>-</v>
      </c>
      <c r="E732" s="138" t="str">
        <f>IF(SP_NORTE!S754="","*",SP_NORTE!S754)</f>
        <v>-</v>
      </c>
      <c r="F732" s="145" t="str">
        <f>IF(SP_NORTE!B754="","*",SP_NORTE!B754)</f>
        <v>*</v>
      </c>
      <c r="G732" s="145" t="str">
        <f>IF(SP_NORTE!D754="","*",SP_NORTE!D754)</f>
        <v>*</v>
      </c>
      <c r="H732" s="145" t="str">
        <f>IF(SP_NORTE!E754="","*",SP_NORTE!E754)</f>
        <v>*</v>
      </c>
      <c r="I732" s="145" t="str">
        <f>IF(SP_NORTE!G754="","*",SP_NORTE!G754)</f>
        <v>*</v>
      </c>
      <c r="J732" s="145" t="str">
        <f>IF(SP_NORTE!H754="","*",SP_NORTE!H754)</f>
        <v>*</v>
      </c>
      <c r="K732" s="138" t="str">
        <f>IF(SP_NORTE!L754="","*",SP_NORTE!L754)</f>
        <v>-</v>
      </c>
      <c r="L732" s="138" t="str">
        <f>IF(SP_NORTE!M754="","*",SP_NORTE!M754)</f>
        <v>-</v>
      </c>
      <c r="M732" s="139" t="str">
        <f>IF(SP_NORTE!I754="","*",SP_NORTE!I754)</f>
        <v>*</v>
      </c>
      <c r="N732" s="144" t="str">
        <f>IF(SP_NORTE!J754="","*",SP_NORTE!J754)</f>
        <v>*</v>
      </c>
      <c r="O732" s="144" t="str">
        <f>IF(SP_NORTE!K754="","*",SP_NORTE!K754)</f>
        <v>*</v>
      </c>
      <c r="P732" s="143" t="str">
        <f>IF(SP_NORTE!N754="","*",SP_NORTE!N754)</f>
        <v>*</v>
      </c>
      <c r="Q732" s="143" t="str">
        <f>IF(SP_NORTE!O754="","*",SP_NORTE!O754)</f>
        <v>*</v>
      </c>
      <c r="R732" s="145" t="str">
        <f>IF(SP_NORTE!P754="","*",CONCATENATE(SP_NORTE!P754," ",SP_NORTE!Q754))</f>
        <v>*</v>
      </c>
      <c r="S732" s="145" t="str">
        <f>IF(SP_NORTE!U754="","*",SP_NORTE!U754)</f>
        <v>*</v>
      </c>
      <c r="T732" s="145" t="str">
        <f>IF(SP_NORTE!V754="","*",SP_NORTE!V754)</f>
        <v>*</v>
      </c>
      <c r="U732" s="136" t="str">
        <f ca="1">_xlfn.XLOOKUP(G732&amp;$U$2,BS_CONTROLE[CHAVE],BS_CONTROLE[Quantidade_11],"-")</f>
        <v>-</v>
      </c>
      <c r="V732" s="136" t="str">
        <f ca="1">_xlfn.XLOOKUP(G732&amp;$V$2,BS_CONTROLE[CHAVE],BS_CONTROLE[Quantidade_11],"-")</f>
        <v>-</v>
      </c>
      <c r="W732" s="136" t="str">
        <f ca="1">_xlfn.XLOOKUP(G732&amp;$W$2,BS_CONTROLE[CHAVE],BS_CONTROLE[Quantidade_11],"-")</f>
        <v>-</v>
      </c>
    </row>
    <row r="733" spans="1:23" hidden="1">
      <c r="A733" s="146" t="str">
        <f>IF(SP_NORTE!X755="","*",SP_NORTE!X755)</f>
        <v>*</v>
      </c>
      <c r="B733" s="146" t="str">
        <f>IF(SP_NORTE!W755="","*",SP_NORTE!W755)</f>
        <v>*</v>
      </c>
      <c r="C733" s="146" t="str">
        <f>IF(SP_NORTE!Y755="","*",SP_NORTE!Y755)</f>
        <v>*</v>
      </c>
      <c r="D733" s="138" t="str">
        <f>IF(SP_NORTE!R755="","*",SP_NORTE!R755)</f>
        <v>-</v>
      </c>
      <c r="E733" s="138" t="str">
        <f>IF(SP_NORTE!S755="","*",SP_NORTE!S755)</f>
        <v>-</v>
      </c>
      <c r="F733" s="145" t="str">
        <f>IF(SP_NORTE!B755="","*",SP_NORTE!B755)</f>
        <v>*</v>
      </c>
      <c r="G733" s="145" t="str">
        <f>IF(SP_NORTE!D755="","*",SP_NORTE!D755)</f>
        <v>*</v>
      </c>
      <c r="H733" s="145" t="str">
        <f>IF(SP_NORTE!E755="","*",SP_NORTE!E755)</f>
        <v>*</v>
      </c>
      <c r="I733" s="145" t="str">
        <f>IF(SP_NORTE!G755="","*",SP_NORTE!G755)</f>
        <v>*</v>
      </c>
      <c r="J733" s="145" t="str">
        <f>IF(SP_NORTE!H755="","*",SP_NORTE!H755)</f>
        <v>*</v>
      </c>
      <c r="K733" s="138" t="str">
        <f>IF(SP_NORTE!L755="","*",SP_NORTE!L755)</f>
        <v>-</v>
      </c>
      <c r="L733" s="138" t="str">
        <f>IF(SP_NORTE!M755="","*",SP_NORTE!M755)</f>
        <v>-</v>
      </c>
      <c r="M733" s="139" t="str">
        <f>IF(SP_NORTE!I755="","*",SP_NORTE!I755)</f>
        <v>*</v>
      </c>
      <c r="N733" s="144" t="str">
        <f>IF(SP_NORTE!J755="","*",SP_NORTE!J755)</f>
        <v>*</v>
      </c>
      <c r="O733" s="144" t="str">
        <f>IF(SP_NORTE!K755="","*",SP_NORTE!K755)</f>
        <v>*</v>
      </c>
      <c r="P733" s="143" t="str">
        <f>IF(SP_NORTE!N755="","*",SP_NORTE!N755)</f>
        <v>*</v>
      </c>
      <c r="Q733" s="143" t="str">
        <f>IF(SP_NORTE!O755="","*",SP_NORTE!O755)</f>
        <v>*</v>
      </c>
      <c r="R733" s="145" t="str">
        <f>IF(SP_NORTE!P755="","*",CONCATENATE(SP_NORTE!P755," ",SP_NORTE!Q755))</f>
        <v>*</v>
      </c>
      <c r="S733" s="145" t="str">
        <f>IF(SP_NORTE!U755="","*",SP_NORTE!U755)</f>
        <v>*</v>
      </c>
      <c r="T733" s="145" t="str">
        <f>IF(SP_NORTE!V755="","*",SP_NORTE!V755)</f>
        <v>*</v>
      </c>
      <c r="U733" s="136" t="str">
        <f ca="1">_xlfn.XLOOKUP(G733&amp;$U$2,BS_CONTROLE[CHAVE],BS_CONTROLE[Quantidade_11],"-")</f>
        <v>-</v>
      </c>
      <c r="V733" s="136" t="str">
        <f ca="1">_xlfn.XLOOKUP(G733&amp;$V$2,BS_CONTROLE[CHAVE],BS_CONTROLE[Quantidade_11],"-")</f>
        <v>-</v>
      </c>
      <c r="W733" s="136" t="str">
        <f ca="1">_xlfn.XLOOKUP(G733&amp;$W$2,BS_CONTROLE[CHAVE],BS_CONTROLE[Quantidade_11],"-")</f>
        <v>-</v>
      </c>
    </row>
    <row r="734" spans="1:23" hidden="1">
      <c r="A734" s="146" t="str">
        <f>IF(SP_NORTE!X756="","*",SP_NORTE!X756)</f>
        <v>*</v>
      </c>
      <c r="B734" s="146" t="str">
        <f>IF(SP_NORTE!W756="","*",SP_NORTE!W756)</f>
        <v>*</v>
      </c>
      <c r="C734" s="146" t="str">
        <f>IF(SP_NORTE!Y756="","*",SP_NORTE!Y756)</f>
        <v>*</v>
      </c>
      <c r="D734" s="138" t="str">
        <f>IF(SP_NORTE!R756="","*",SP_NORTE!R756)</f>
        <v>-</v>
      </c>
      <c r="E734" s="138" t="str">
        <f>IF(SP_NORTE!S756="","*",SP_NORTE!S756)</f>
        <v>-</v>
      </c>
      <c r="F734" s="145" t="str">
        <f>IF(SP_NORTE!B756="","*",SP_NORTE!B756)</f>
        <v>*</v>
      </c>
      <c r="G734" s="145" t="str">
        <f>IF(SP_NORTE!D756="","*",SP_NORTE!D756)</f>
        <v>*</v>
      </c>
      <c r="H734" s="145" t="str">
        <f>IF(SP_NORTE!E756="","*",SP_NORTE!E756)</f>
        <v>*</v>
      </c>
      <c r="I734" s="145" t="str">
        <f>IF(SP_NORTE!G756="","*",SP_NORTE!G756)</f>
        <v>*</v>
      </c>
      <c r="J734" s="145" t="str">
        <f>IF(SP_NORTE!H756="","*",SP_NORTE!H756)</f>
        <v>*</v>
      </c>
      <c r="K734" s="138" t="str">
        <f>IF(SP_NORTE!L756="","*",SP_NORTE!L756)</f>
        <v>-</v>
      </c>
      <c r="L734" s="138" t="str">
        <f>IF(SP_NORTE!M756="","*",SP_NORTE!M756)</f>
        <v>-</v>
      </c>
      <c r="M734" s="139" t="str">
        <f>IF(SP_NORTE!I756="","*",SP_NORTE!I756)</f>
        <v>*</v>
      </c>
      <c r="N734" s="144" t="str">
        <f>IF(SP_NORTE!J756="","*",SP_NORTE!J756)</f>
        <v>*</v>
      </c>
      <c r="O734" s="144" t="str">
        <f>IF(SP_NORTE!K756="","*",SP_NORTE!K756)</f>
        <v>*</v>
      </c>
      <c r="P734" s="143" t="str">
        <f>IF(SP_NORTE!N756="","*",SP_NORTE!N756)</f>
        <v>*</v>
      </c>
      <c r="Q734" s="143" t="str">
        <f>IF(SP_NORTE!O756="","*",SP_NORTE!O756)</f>
        <v>*</v>
      </c>
      <c r="R734" s="145" t="str">
        <f>IF(SP_NORTE!P756="","*",CONCATENATE(SP_NORTE!P756," ",SP_NORTE!Q756))</f>
        <v>*</v>
      </c>
      <c r="S734" s="145" t="str">
        <f>IF(SP_NORTE!U756="","*",SP_NORTE!U756)</f>
        <v>*</v>
      </c>
      <c r="T734" s="145" t="str">
        <f>IF(SP_NORTE!V756="","*",SP_NORTE!V756)</f>
        <v>*</v>
      </c>
      <c r="U734" s="136" t="str">
        <f ca="1">_xlfn.XLOOKUP(G734&amp;$U$2,BS_CONTROLE[CHAVE],BS_CONTROLE[Quantidade_11],"-")</f>
        <v>-</v>
      </c>
      <c r="V734" s="136" t="str">
        <f ca="1">_xlfn.XLOOKUP(G734&amp;$V$2,BS_CONTROLE[CHAVE],BS_CONTROLE[Quantidade_11],"-")</f>
        <v>-</v>
      </c>
      <c r="W734" s="136" t="str">
        <f ca="1">_xlfn.XLOOKUP(G734&amp;$W$2,BS_CONTROLE[CHAVE],BS_CONTROLE[Quantidade_11],"-")</f>
        <v>-</v>
      </c>
    </row>
    <row r="735" spans="1:23" hidden="1">
      <c r="A735" s="146" t="str">
        <f>IF(SP_NORTE!X757="","*",SP_NORTE!X757)</f>
        <v>*</v>
      </c>
      <c r="B735" s="146" t="str">
        <f>IF(SP_NORTE!W757="","*",SP_NORTE!W757)</f>
        <v>*</v>
      </c>
      <c r="C735" s="146" t="str">
        <f>IF(SP_NORTE!Y757="","*",SP_NORTE!Y757)</f>
        <v>*</v>
      </c>
      <c r="D735" s="138" t="str">
        <f>IF(SP_NORTE!R757="","*",SP_NORTE!R757)</f>
        <v>-</v>
      </c>
      <c r="E735" s="138" t="str">
        <f>IF(SP_NORTE!S757="","*",SP_NORTE!S757)</f>
        <v>-</v>
      </c>
      <c r="F735" s="145" t="str">
        <f>IF(SP_NORTE!B757="","*",SP_NORTE!B757)</f>
        <v>*</v>
      </c>
      <c r="G735" s="145" t="str">
        <f>IF(SP_NORTE!D757="","*",SP_NORTE!D757)</f>
        <v>*</v>
      </c>
      <c r="H735" s="145" t="str">
        <f>IF(SP_NORTE!E757="","*",SP_NORTE!E757)</f>
        <v>*</v>
      </c>
      <c r="I735" s="145" t="str">
        <f>IF(SP_NORTE!G757="","*",SP_NORTE!G757)</f>
        <v>*</v>
      </c>
      <c r="J735" s="145" t="str">
        <f>IF(SP_NORTE!H757="","*",SP_NORTE!H757)</f>
        <v>*</v>
      </c>
      <c r="K735" s="138" t="str">
        <f>IF(SP_NORTE!L757="","*",SP_NORTE!L757)</f>
        <v>-</v>
      </c>
      <c r="L735" s="138" t="str">
        <f>IF(SP_NORTE!M757="","*",SP_NORTE!M757)</f>
        <v>-</v>
      </c>
      <c r="M735" s="139" t="str">
        <f>IF(SP_NORTE!I757="","*",SP_NORTE!I757)</f>
        <v>*</v>
      </c>
      <c r="N735" s="144" t="str">
        <f>IF(SP_NORTE!J757="","*",SP_NORTE!J757)</f>
        <v>*</v>
      </c>
      <c r="O735" s="144" t="str">
        <f>IF(SP_NORTE!K757="","*",SP_NORTE!K757)</f>
        <v>*</v>
      </c>
      <c r="P735" s="143" t="str">
        <f>IF(SP_NORTE!N757="","*",SP_NORTE!N757)</f>
        <v>*</v>
      </c>
      <c r="Q735" s="143" t="str">
        <f>IF(SP_NORTE!O757="","*",SP_NORTE!O757)</f>
        <v>*</v>
      </c>
      <c r="R735" s="145" t="str">
        <f>IF(SP_NORTE!P757="","*",CONCATENATE(SP_NORTE!P757," ",SP_NORTE!Q757))</f>
        <v>*</v>
      </c>
      <c r="S735" s="145" t="str">
        <f>IF(SP_NORTE!U757="","*",SP_NORTE!U757)</f>
        <v>*</v>
      </c>
      <c r="T735" s="145" t="str">
        <f>IF(SP_NORTE!V757="","*",SP_NORTE!V757)</f>
        <v>*</v>
      </c>
      <c r="U735" s="136" t="str">
        <f ca="1">_xlfn.XLOOKUP(G735&amp;$U$2,BS_CONTROLE[CHAVE],BS_CONTROLE[Quantidade_11],"-")</f>
        <v>-</v>
      </c>
      <c r="V735" s="136" t="str">
        <f ca="1">_xlfn.XLOOKUP(G735&amp;$V$2,BS_CONTROLE[CHAVE],BS_CONTROLE[Quantidade_11],"-")</f>
        <v>-</v>
      </c>
      <c r="W735" s="136" t="str">
        <f ca="1">_xlfn.XLOOKUP(G735&amp;$W$2,BS_CONTROLE[CHAVE],BS_CONTROLE[Quantidade_11],"-")</f>
        <v>-</v>
      </c>
    </row>
    <row r="736" spans="1:23" hidden="1">
      <c r="A736" s="146" t="str">
        <f>IF(SP_NORTE!X758="","*",SP_NORTE!X758)</f>
        <v>*</v>
      </c>
      <c r="B736" s="146" t="str">
        <f>IF(SP_NORTE!W758="","*",SP_NORTE!W758)</f>
        <v>*</v>
      </c>
      <c r="C736" s="146" t="str">
        <f>IF(SP_NORTE!Y758="","*",SP_NORTE!Y758)</f>
        <v>*</v>
      </c>
      <c r="D736" s="138" t="str">
        <f>IF(SP_NORTE!R758="","*",SP_NORTE!R758)</f>
        <v>-</v>
      </c>
      <c r="E736" s="138" t="str">
        <f>IF(SP_NORTE!S758="","*",SP_NORTE!S758)</f>
        <v>-</v>
      </c>
      <c r="F736" s="145" t="str">
        <f>IF(SP_NORTE!B758="","*",SP_NORTE!B758)</f>
        <v>*</v>
      </c>
      <c r="G736" s="145" t="str">
        <f>IF(SP_NORTE!D758="","*",SP_NORTE!D758)</f>
        <v>*</v>
      </c>
      <c r="H736" s="145" t="str">
        <f>IF(SP_NORTE!E758="","*",SP_NORTE!E758)</f>
        <v>*</v>
      </c>
      <c r="I736" s="145" t="str">
        <f>IF(SP_NORTE!G758="","*",SP_NORTE!G758)</f>
        <v>*</v>
      </c>
      <c r="J736" s="145" t="str">
        <f>IF(SP_NORTE!H758="","*",SP_NORTE!H758)</f>
        <v>*</v>
      </c>
      <c r="K736" s="138" t="str">
        <f>IF(SP_NORTE!L758="","*",SP_NORTE!L758)</f>
        <v>-</v>
      </c>
      <c r="L736" s="138" t="str">
        <f>IF(SP_NORTE!M758="","*",SP_NORTE!M758)</f>
        <v>-</v>
      </c>
      <c r="M736" s="139" t="str">
        <f>IF(SP_NORTE!I758="","*",SP_NORTE!I758)</f>
        <v>*</v>
      </c>
      <c r="N736" s="144" t="str">
        <f>IF(SP_NORTE!J758="","*",SP_NORTE!J758)</f>
        <v>*</v>
      </c>
      <c r="O736" s="144" t="str">
        <f>IF(SP_NORTE!K758="","*",SP_NORTE!K758)</f>
        <v>*</v>
      </c>
      <c r="P736" s="143" t="str">
        <f>IF(SP_NORTE!N758="","*",SP_NORTE!N758)</f>
        <v>*</v>
      </c>
      <c r="Q736" s="143" t="str">
        <f>IF(SP_NORTE!O758="","*",SP_NORTE!O758)</f>
        <v>*</v>
      </c>
      <c r="R736" s="145" t="str">
        <f>IF(SP_NORTE!P758="","*",CONCATENATE(SP_NORTE!P758," ",SP_NORTE!Q758))</f>
        <v>*</v>
      </c>
      <c r="S736" s="145" t="str">
        <f>IF(SP_NORTE!U758="","*",SP_NORTE!U758)</f>
        <v>*</v>
      </c>
      <c r="T736" s="145" t="str">
        <f>IF(SP_NORTE!V758="","*",SP_NORTE!V758)</f>
        <v>*</v>
      </c>
      <c r="U736" s="136" t="str">
        <f ca="1">_xlfn.XLOOKUP(G736&amp;$U$2,BS_CONTROLE[CHAVE],BS_CONTROLE[Quantidade_11],"-")</f>
        <v>-</v>
      </c>
      <c r="V736" s="136" t="str">
        <f ca="1">_xlfn.XLOOKUP(G736&amp;$V$2,BS_CONTROLE[CHAVE],BS_CONTROLE[Quantidade_11],"-")</f>
        <v>-</v>
      </c>
      <c r="W736" s="136" t="str">
        <f ca="1">_xlfn.XLOOKUP(G736&amp;$W$2,BS_CONTROLE[CHAVE],BS_CONTROLE[Quantidade_11],"-")</f>
        <v>-</v>
      </c>
    </row>
    <row r="737" spans="1:23" hidden="1">
      <c r="A737" s="146" t="str">
        <f>IF(SP_NORTE!X759="","*",SP_NORTE!X759)</f>
        <v>*</v>
      </c>
      <c r="B737" s="146" t="str">
        <f>IF(SP_NORTE!W759="","*",SP_NORTE!W759)</f>
        <v>*</v>
      </c>
      <c r="C737" s="146" t="str">
        <f>IF(SP_NORTE!Y759="","*",SP_NORTE!Y759)</f>
        <v>*</v>
      </c>
      <c r="D737" s="138" t="str">
        <f>IF(SP_NORTE!R759="","*",SP_NORTE!R759)</f>
        <v>-</v>
      </c>
      <c r="E737" s="138" t="str">
        <f>IF(SP_NORTE!S759="","*",SP_NORTE!S759)</f>
        <v>-</v>
      </c>
      <c r="F737" s="145" t="str">
        <f>IF(SP_NORTE!B759="","*",SP_NORTE!B759)</f>
        <v>*</v>
      </c>
      <c r="G737" s="145" t="str">
        <f>IF(SP_NORTE!D759="","*",SP_NORTE!D759)</f>
        <v>*</v>
      </c>
      <c r="H737" s="145" t="str">
        <f>IF(SP_NORTE!E759="","*",SP_NORTE!E759)</f>
        <v>*</v>
      </c>
      <c r="I737" s="145" t="str">
        <f>IF(SP_NORTE!G759="","*",SP_NORTE!G759)</f>
        <v>*</v>
      </c>
      <c r="J737" s="145" t="str">
        <f>IF(SP_NORTE!H759="","*",SP_NORTE!H759)</f>
        <v>*</v>
      </c>
      <c r="K737" s="138" t="str">
        <f>IF(SP_NORTE!L759="","*",SP_NORTE!L759)</f>
        <v>-</v>
      </c>
      <c r="L737" s="138" t="str">
        <f>IF(SP_NORTE!M759="","*",SP_NORTE!M759)</f>
        <v>-</v>
      </c>
      <c r="M737" s="139" t="str">
        <f>IF(SP_NORTE!I759="","*",SP_NORTE!I759)</f>
        <v>*</v>
      </c>
      <c r="N737" s="144" t="str">
        <f>IF(SP_NORTE!J759="","*",SP_NORTE!J759)</f>
        <v>*</v>
      </c>
      <c r="O737" s="144" t="str">
        <f>IF(SP_NORTE!K759="","*",SP_NORTE!K759)</f>
        <v>*</v>
      </c>
      <c r="P737" s="143" t="str">
        <f>IF(SP_NORTE!N759="","*",SP_NORTE!N759)</f>
        <v>*</v>
      </c>
      <c r="Q737" s="143" t="str">
        <f>IF(SP_NORTE!O759="","*",SP_NORTE!O759)</f>
        <v>*</v>
      </c>
      <c r="R737" s="145" t="str">
        <f>IF(SP_NORTE!P759="","*",CONCATENATE(SP_NORTE!P759," ",SP_NORTE!Q759))</f>
        <v>*</v>
      </c>
      <c r="S737" s="145" t="str">
        <f>IF(SP_NORTE!U759="","*",SP_NORTE!U759)</f>
        <v>*</v>
      </c>
      <c r="T737" s="145" t="str">
        <f>IF(SP_NORTE!V759="","*",SP_NORTE!V759)</f>
        <v>*</v>
      </c>
      <c r="U737" s="136" t="str">
        <f ca="1">_xlfn.XLOOKUP(G737&amp;$U$2,BS_CONTROLE[CHAVE],BS_CONTROLE[Quantidade_11],"-")</f>
        <v>-</v>
      </c>
      <c r="V737" s="136" t="str">
        <f ca="1">_xlfn.XLOOKUP(G737&amp;$V$2,BS_CONTROLE[CHAVE],BS_CONTROLE[Quantidade_11],"-")</f>
        <v>-</v>
      </c>
      <c r="W737" s="136" t="str">
        <f ca="1">_xlfn.XLOOKUP(G737&amp;$W$2,BS_CONTROLE[CHAVE],BS_CONTROLE[Quantidade_11],"-")</f>
        <v>-</v>
      </c>
    </row>
    <row r="738" spans="1:23" hidden="1">
      <c r="A738" s="146" t="str">
        <f>IF(SP_NORTE!X760="","*",SP_NORTE!X760)</f>
        <v>*</v>
      </c>
      <c r="B738" s="146" t="str">
        <f>IF(SP_NORTE!W760="","*",SP_NORTE!W760)</f>
        <v>*</v>
      </c>
      <c r="C738" s="146" t="str">
        <f>IF(SP_NORTE!Y760="","*",SP_NORTE!Y760)</f>
        <v>*</v>
      </c>
      <c r="D738" s="138" t="str">
        <f>IF(SP_NORTE!R760="","*",SP_NORTE!R760)</f>
        <v>-</v>
      </c>
      <c r="E738" s="138" t="str">
        <f>IF(SP_NORTE!S760="","*",SP_NORTE!S760)</f>
        <v>-</v>
      </c>
      <c r="F738" s="145" t="str">
        <f>IF(SP_NORTE!B760="","*",SP_NORTE!B760)</f>
        <v>*</v>
      </c>
      <c r="G738" s="145" t="str">
        <f>IF(SP_NORTE!D760="","*",SP_NORTE!D760)</f>
        <v>*</v>
      </c>
      <c r="H738" s="145" t="str">
        <f>IF(SP_NORTE!E760="","*",SP_NORTE!E760)</f>
        <v>*</v>
      </c>
      <c r="I738" s="145" t="str">
        <f>IF(SP_NORTE!G760="","*",SP_NORTE!G760)</f>
        <v>*</v>
      </c>
      <c r="J738" s="145" t="str">
        <f>IF(SP_NORTE!H760="","*",SP_NORTE!H760)</f>
        <v>*</v>
      </c>
      <c r="K738" s="138" t="str">
        <f>IF(SP_NORTE!L760="","*",SP_NORTE!L760)</f>
        <v>-</v>
      </c>
      <c r="L738" s="138" t="str">
        <f>IF(SP_NORTE!M760="","*",SP_NORTE!M760)</f>
        <v>-</v>
      </c>
      <c r="M738" s="139" t="str">
        <f>IF(SP_NORTE!I760="","*",SP_NORTE!I760)</f>
        <v>*</v>
      </c>
      <c r="N738" s="144" t="str">
        <f>IF(SP_NORTE!J760="","*",SP_NORTE!J760)</f>
        <v>*</v>
      </c>
      <c r="O738" s="144" t="str">
        <f>IF(SP_NORTE!K760="","*",SP_NORTE!K760)</f>
        <v>*</v>
      </c>
      <c r="P738" s="143" t="str">
        <f>IF(SP_NORTE!N760="","*",SP_NORTE!N760)</f>
        <v>*</v>
      </c>
      <c r="Q738" s="143" t="str">
        <f>IF(SP_NORTE!O760="","*",SP_NORTE!O760)</f>
        <v>*</v>
      </c>
      <c r="R738" s="145" t="str">
        <f>IF(SP_NORTE!P760="","*",CONCATENATE(SP_NORTE!P760," ",SP_NORTE!Q760))</f>
        <v>*</v>
      </c>
      <c r="S738" s="145" t="str">
        <f>IF(SP_NORTE!U760="","*",SP_NORTE!U760)</f>
        <v>*</v>
      </c>
      <c r="T738" s="145" t="str">
        <f>IF(SP_NORTE!V760="","*",SP_NORTE!V760)</f>
        <v>*</v>
      </c>
      <c r="U738" s="136" t="str">
        <f ca="1">_xlfn.XLOOKUP(G738&amp;$U$2,BS_CONTROLE[CHAVE],BS_CONTROLE[Quantidade_11],"-")</f>
        <v>-</v>
      </c>
      <c r="V738" s="136" t="str">
        <f ca="1">_xlfn.XLOOKUP(G738&amp;$V$2,BS_CONTROLE[CHAVE],BS_CONTROLE[Quantidade_11],"-")</f>
        <v>-</v>
      </c>
      <c r="W738" s="136" t="str">
        <f ca="1">_xlfn.XLOOKUP(G738&amp;$W$2,BS_CONTROLE[CHAVE],BS_CONTROLE[Quantidade_11],"-")</f>
        <v>-</v>
      </c>
    </row>
    <row r="739" spans="1:23" hidden="1">
      <c r="A739" s="146" t="str">
        <f>IF(SP_NORTE!X761="","*",SP_NORTE!X761)</f>
        <v>*</v>
      </c>
      <c r="B739" s="146" t="str">
        <f>IF(SP_NORTE!W761="","*",SP_NORTE!W761)</f>
        <v>*</v>
      </c>
      <c r="C739" s="146" t="str">
        <f>IF(SP_NORTE!Y761="","*",SP_NORTE!Y761)</f>
        <v>*</v>
      </c>
      <c r="D739" s="138" t="str">
        <f>IF(SP_NORTE!R761="","*",SP_NORTE!R761)</f>
        <v>-</v>
      </c>
      <c r="E739" s="138" t="str">
        <f>IF(SP_NORTE!S761="","*",SP_NORTE!S761)</f>
        <v>-</v>
      </c>
      <c r="F739" s="145" t="str">
        <f>IF(SP_NORTE!B761="","*",SP_NORTE!B761)</f>
        <v>*</v>
      </c>
      <c r="G739" s="145" t="str">
        <f>IF(SP_NORTE!D761="","*",SP_NORTE!D761)</f>
        <v>*</v>
      </c>
      <c r="H739" s="145" t="str">
        <f>IF(SP_NORTE!E761="","*",SP_NORTE!E761)</f>
        <v>*</v>
      </c>
      <c r="I739" s="145" t="str">
        <f>IF(SP_NORTE!G761="","*",SP_NORTE!G761)</f>
        <v>*</v>
      </c>
      <c r="J739" s="145" t="str">
        <f>IF(SP_NORTE!H761="","*",SP_NORTE!H761)</f>
        <v>*</v>
      </c>
      <c r="K739" s="138" t="str">
        <f>IF(SP_NORTE!L761="","*",SP_NORTE!L761)</f>
        <v>-</v>
      </c>
      <c r="L739" s="138" t="str">
        <f>IF(SP_NORTE!M761="","*",SP_NORTE!M761)</f>
        <v>-</v>
      </c>
      <c r="M739" s="139" t="str">
        <f>IF(SP_NORTE!I761="","*",SP_NORTE!I761)</f>
        <v>*</v>
      </c>
      <c r="N739" s="144" t="str">
        <f>IF(SP_NORTE!J761="","*",SP_NORTE!J761)</f>
        <v>*</v>
      </c>
      <c r="O739" s="144" t="str">
        <f>IF(SP_NORTE!K761="","*",SP_NORTE!K761)</f>
        <v>*</v>
      </c>
      <c r="P739" s="143" t="str">
        <f>IF(SP_NORTE!N761="","*",SP_NORTE!N761)</f>
        <v>*</v>
      </c>
      <c r="Q739" s="143" t="str">
        <f>IF(SP_NORTE!O761="","*",SP_NORTE!O761)</f>
        <v>*</v>
      </c>
      <c r="R739" s="145" t="str">
        <f>IF(SP_NORTE!P761="","*",CONCATENATE(SP_NORTE!P761," ",SP_NORTE!Q761))</f>
        <v>*</v>
      </c>
      <c r="S739" s="145" t="str">
        <f>IF(SP_NORTE!U761="","*",SP_NORTE!U761)</f>
        <v>*</v>
      </c>
      <c r="T739" s="145" t="str">
        <f>IF(SP_NORTE!V761="","*",SP_NORTE!V761)</f>
        <v>*</v>
      </c>
      <c r="U739" s="136" t="str">
        <f ca="1">_xlfn.XLOOKUP(G739&amp;$U$2,BS_CONTROLE[CHAVE],BS_CONTROLE[Quantidade_11],"-")</f>
        <v>-</v>
      </c>
      <c r="V739" s="136" t="str">
        <f ca="1">_xlfn.XLOOKUP(G739&amp;$V$2,BS_CONTROLE[CHAVE],BS_CONTROLE[Quantidade_11],"-")</f>
        <v>-</v>
      </c>
      <c r="W739" s="136" t="str">
        <f ca="1">_xlfn.XLOOKUP(G739&amp;$W$2,BS_CONTROLE[CHAVE],BS_CONTROLE[Quantidade_11],"-")</f>
        <v>-</v>
      </c>
    </row>
    <row r="740" spans="1:23" hidden="1">
      <c r="A740" s="146" t="str">
        <f>IF(SP_NORTE!X762="","*",SP_NORTE!X762)</f>
        <v>*</v>
      </c>
      <c r="B740" s="146" t="str">
        <f>IF(SP_NORTE!W762="","*",SP_NORTE!W762)</f>
        <v>*</v>
      </c>
      <c r="C740" s="146" t="str">
        <f>IF(SP_NORTE!Y762="","*",SP_NORTE!Y762)</f>
        <v>*</v>
      </c>
      <c r="D740" s="138" t="str">
        <f>IF(SP_NORTE!R762="","*",SP_NORTE!R762)</f>
        <v>-</v>
      </c>
      <c r="E740" s="138" t="str">
        <f>IF(SP_NORTE!S762="","*",SP_NORTE!S762)</f>
        <v>-</v>
      </c>
      <c r="F740" s="145" t="str">
        <f>IF(SP_NORTE!B762="","*",SP_NORTE!B762)</f>
        <v>*</v>
      </c>
      <c r="G740" s="145" t="str">
        <f>IF(SP_NORTE!D762="","*",SP_NORTE!D762)</f>
        <v>*</v>
      </c>
      <c r="H740" s="145" t="str">
        <f>IF(SP_NORTE!E762="","*",SP_NORTE!E762)</f>
        <v>*</v>
      </c>
      <c r="I740" s="145" t="str">
        <f>IF(SP_NORTE!G762="","*",SP_NORTE!G762)</f>
        <v>*</v>
      </c>
      <c r="J740" s="145" t="str">
        <f>IF(SP_NORTE!H762="","*",SP_NORTE!H762)</f>
        <v>*</v>
      </c>
      <c r="K740" s="138" t="str">
        <f>IF(SP_NORTE!L762="","*",SP_NORTE!L762)</f>
        <v>-</v>
      </c>
      <c r="L740" s="138" t="str">
        <f>IF(SP_NORTE!M762="","*",SP_NORTE!M762)</f>
        <v>-</v>
      </c>
      <c r="M740" s="139" t="str">
        <f>IF(SP_NORTE!I762="","*",SP_NORTE!I762)</f>
        <v>*</v>
      </c>
      <c r="N740" s="144" t="str">
        <f>IF(SP_NORTE!J762="","*",SP_NORTE!J762)</f>
        <v>*</v>
      </c>
      <c r="O740" s="144" t="str">
        <f>IF(SP_NORTE!K762="","*",SP_NORTE!K762)</f>
        <v>*</v>
      </c>
      <c r="P740" s="143" t="str">
        <f>IF(SP_NORTE!N762="","*",SP_NORTE!N762)</f>
        <v>*</v>
      </c>
      <c r="Q740" s="143" t="str">
        <f>IF(SP_NORTE!O762="","*",SP_NORTE!O762)</f>
        <v>*</v>
      </c>
      <c r="R740" s="145" t="str">
        <f>IF(SP_NORTE!P762="","*",CONCATENATE(SP_NORTE!P762," ",SP_NORTE!Q762))</f>
        <v>*</v>
      </c>
      <c r="S740" s="145" t="str">
        <f>IF(SP_NORTE!U762="","*",SP_NORTE!U762)</f>
        <v>*</v>
      </c>
      <c r="T740" s="145" t="str">
        <f>IF(SP_NORTE!V762="","*",SP_NORTE!V762)</f>
        <v>*</v>
      </c>
      <c r="U740" s="136" t="str">
        <f ca="1">_xlfn.XLOOKUP(G740&amp;$U$2,BS_CONTROLE[CHAVE],BS_CONTROLE[Quantidade_11],"-")</f>
        <v>-</v>
      </c>
      <c r="V740" s="136" t="str">
        <f ca="1">_xlfn.XLOOKUP(G740&amp;$V$2,BS_CONTROLE[CHAVE],BS_CONTROLE[Quantidade_11],"-")</f>
        <v>-</v>
      </c>
      <c r="W740" s="136" t="str">
        <f ca="1">_xlfn.XLOOKUP(G740&amp;$W$2,BS_CONTROLE[CHAVE],BS_CONTROLE[Quantidade_11],"-")</f>
        <v>-</v>
      </c>
    </row>
    <row r="741" spans="1:23" hidden="1">
      <c r="A741" s="146" t="str">
        <f>IF(SP_NORTE!X763="","*",SP_NORTE!X763)</f>
        <v>*</v>
      </c>
      <c r="B741" s="146" t="str">
        <f>IF(SP_NORTE!W763="","*",SP_NORTE!W763)</f>
        <v>*</v>
      </c>
      <c r="C741" s="146" t="str">
        <f>IF(SP_NORTE!Y763="","*",SP_NORTE!Y763)</f>
        <v>*</v>
      </c>
      <c r="D741" s="138" t="str">
        <f>IF(SP_NORTE!R763="","*",SP_NORTE!R763)</f>
        <v>-</v>
      </c>
      <c r="E741" s="138" t="str">
        <f>IF(SP_NORTE!S763="","*",SP_NORTE!S763)</f>
        <v>-</v>
      </c>
      <c r="F741" s="145" t="str">
        <f>IF(SP_NORTE!B763="","*",SP_NORTE!B763)</f>
        <v>*</v>
      </c>
      <c r="G741" s="145" t="str">
        <f>IF(SP_NORTE!D763="","*",SP_NORTE!D763)</f>
        <v>*</v>
      </c>
      <c r="H741" s="145" t="str">
        <f>IF(SP_NORTE!E763="","*",SP_NORTE!E763)</f>
        <v>*</v>
      </c>
      <c r="I741" s="145" t="str">
        <f>IF(SP_NORTE!G763="","*",SP_NORTE!G763)</f>
        <v>*</v>
      </c>
      <c r="J741" s="145" t="str">
        <f>IF(SP_NORTE!H763="","*",SP_NORTE!H763)</f>
        <v>*</v>
      </c>
      <c r="K741" s="138" t="str">
        <f>IF(SP_NORTE!L763="","*",SP_NORTE!L763)</f>
        <v>-</v>
      </c>
      <c r="L741" s="138" t="str">
        <f>IF(SP_NORTE!M763="","*",SP_NORTE!M763)</f>
        <v>-</v>
      </c>
      <c r="M741" s="139" t="str">
        <f>IF(SP_NORTE!I763="","*",SP_NORTE!I763)</f>
        <v>*</v>
      </c>
      <c r="N741" s="144" t="str">
        <f>IF(SP_NORTE!J763="","*",SP_NORTE!J763)</f>
        <v>*</v>
      </c>
      <c r="O741" s="144" t="str">
        <f>IF(SP_NORTE!K763="","*",SP_NORTE!K763)</f>
        <v>*</v>
      </c>
      <c r="P741" s="143" t="str">
        <f>IF(SP_NORTE!N763="","*",SP_NORTE!N763)</f>
        <v>*</v>
      </c>
      <c r="Q741" s="143" t="str">
        <f>IF(SP_NORTE!O763="","*",SP_NORTE!O763)</f>
        <v>*</v>
      </c>
      <c r="R741" s="145" t="str">
        <f>IF(SP_NORTE!P763="","*",CONCATENATE(SP_NORTE!P763," ",SP_NORTE!Q763))</f>
        <v>*</v>
      </c>
      <c r="S741" s="145" t="str">
        <f>IF(SP_NORTE!U763="","*",SP_NORTE!U763)</f>
        <v>*</v>
      </c>
      <c r="T741" s="145" t="str">
        <f>IF(SP_NORTE!V763="","*",SP_NORTE!V763)</f>
        <v>*</v>
      </c>
      <c r="U741" s="136" t="str">
        <f ca="1">_xlfn.XLOOKUP(G741&amp;$U$2,BS_CONTROLE[CHAVE],BS_CONTROLE[Quantidade_11],"-")</f>
        <v>-</v>
      </c>
      <c r="V741" s="136" t="str">
        <f ca="1">_xlfn.XLOOKUP(G741&amp;$V$2,BS_CONTROLE[CHAVE],BS_CONTROLE[Quantidade_11],"-")</f>
        <v>-</v>
      </c>
      <c r="W741" s="136" t="str">
        <f ca="1">_xlfn.XLOOKUP(G741&amp;$W$2,BS_CONTROLE[CHAVE],BS_CONTROLE[Quantidade_11],"-")</f>
        <v>-</v>
      </c>
    </row>
    <row r="742" spans="1:23" hidden="1">
      <c r="A742" s="146" t="str">
        <f>IF(SP_NORTE!X764="","*",SP_NORTE!X764)</f>
        <v>*</v>
      </c>
      <c r="B742" s="146" t="str">
        <f>IF(SP_NORTE!W764="","*",SP_NORTE!W764)</f>
        <v>*</v>
      </c>
      <c r="C742" s="146" t="str">
        <f>IF(SP_NORTE!Y764="","*",SP_NORTE!Y764)</f>
        <v>*</v>
      </c>
      <c r="D742" s="138" t="str">
        <f>IF(SP_NORTE!R764="","*",SP_NORTE!R764)</f>
        <v>-</v>
      </c>
      <c r="E742" s="138" t="str">
        <f>IF(SP_NORTE!S764="","*",SP_NORTE!S764)</f>
        <v>-</v>
      </c>
      <c r="F742" s="145" t="str">
        <f>IF(SP_NORTE!B764="","*",SP_NORTE!B764)</f>
        <v>*</v>
      </c>
      <c r="G742" s="145" t="str">
        <f>IF(SP_NORTE!D764="","*",SP_NORTE!D764)</f>
        <v>*</v>
      </c>
      <c r="H742" s="145" t="str">
        <f>IF(SP_NORTE!E764="","*",SP_NORTE!E764)</f>
        <v>*</v>
      </c>
      <c r="I742" s="145" t="str">
        <f>IF(SP_NORTE!G764="","*",SP_NORTE!G764)</f>
        <v>*</v>
      </c>
      <c r="J742" s="145" t="str">
        <f>IF(SP_NORTE!H764="","*",SP_NORTE!H764)</f>
        <v>*</v>
      </c>
      <c r="K742" s="138" t="str">
        <f>IF(SP_NORTE!L764="","*",SP_NORTE!L764)</f>
        <v>-</v>
      </c>
      <c r="L742" s="138" t="str">
        <f>IF(SP_NORTE!M764="","*",SP_NORTE!M764)</f>
        <v>-</v>
      </c>
      <c r="M742" s="139" t="str">
        <f>IF(SP_NORTE!I764="","*",SP_NORTE!I764)</f>
        <v>*</v>
      </c>
      <c r="N742" s="144" t="str">
        <f>IF(SP_NORTE!J764="","*",SP_NORTE!J764)</f>
        <v>*</v>
      </c>
      <c r="O742" s="144" t="str">
        <f>IF(SP_NORTE!K764="","*",SP_NORTE!K764)</f>
        <v>*</v>
      </c>
      <c r="P742" s="143" t="str">
        <f>IF(SP_NORTE!N764="","*",SP_NORTE!N764)</f>
        <v>*</v>
      </c>
      <c r="Q742" s="143" t="str">
        <f>IF(SP_NORTE!O764="","*",SP_NORTE!O764)</f>
        <v>*</v>
      </c>
      <c r="R742" s="145" t="str">
        <f>IF(SP_NORTE!P764="","*",CONCATENATE(SP_NORTE!P764," ",SP_NORTE!Q764))</f>
        <v>*</v>
      </c>
      <c r="S742" s="145" t="str">
        <f>IF(SP_NORTE!U764="","*",SP_NORTE!U764)</f>
        <v>*</v>
      </c>
      <c r="T742" s="145" t="str">
        <f>IF(SP_NORTE!V764="","*",SP_NORTE!V764)</f>
        <v>*</v>
      </c>
      <c r="U742" s="136" t="str">
        <f ca="1">_xlfn.XLOOKUP(G742&amp;$U$2,BS_CONTROLE[CHAVE],BS_CONTROLE[Quantidade_11],"-")</f>
        <v>-</v>
      </c>
      <c r="V742" s="136" t="str">
        <f ca="1">_xlfn.XLOOKUP(G742&amp;$V$2,BS_CONTROLE[CHAVE],BS_CONTROLE[Quantidade_11],"-")</f>
        <v>-</v>
      </c>
      <c r="W742" s="136" t="str">
        <f ca="1">_xlfn.XLOOKUP(G742&amp;$W$2,BS_CONTROLE[CHAVE],BS_CONTROLE[Quantidade_11],"-")</f>
        <v>-</v>
      </c>
    </row>
    <row r="743" spans="1:23" hidden="1">
      <c r="A743" s="146" t="str">
        <f>IF(SP_NORTE!X765="","*",SP_NORTE!X765)</f>
        <v>*</v>
      </c>
      <c r="B743" s="146" t="str">
        <f>IF(SP_NORTE!W765="","*",SP_NORTE!W765)</f>
        <v>*</v>
      </c>
      <c r="C743" s="146" t="str">
        <f>IF(SP_NORTE!Y765="","*",SP_NORTE!Y765)</f>
        <v>*</v>
      </c>
      <c r="D743" s="138" t="str">
        <f>IF(SP_NORTE!R765="","*",SP_NORTE!R765)</f>
        <v>-</v>
      </c>
      <c r="E743" s="138" t="str">
        <f>IF(SP_NORTE!S765="","*",SP_NORTE!S765)</f>
        <v>-</v>
      </c>
      <c r="F743" s="145" t="str">
        <f>IF(SP_NORTE!B765="","*",SP_NORTE!B765)</f>
        <v>*</v>
      </c>
      <c r="G743" s="145" t="str">
        <f>IF(SP_NORTE!D765="","*",SP_NORTE!D765)</f>
        <v>*</v>
      </c>
      <c r="H743" s="145" t="str">
        <f>IF(SP_NORTE!E765="","*",SP_NORTE!E765)</f>
        <v>*</v>
      </c>
      <c r="I743" s="145" t="str">
        <f>IF(SP_NORTE!G765="","*",SP_NORTE!G765)</f>
        <v>*</v>
      </c>
      <c r="J743" s="145" t="str">
        <f>IF(SP_NORTE!H765="","*",SP_NORTE!H765)</f>
        <v>*</v>
      </c>
      <c r="K743" s="138" t="str">
        <f>IF(SP_NORTE!L765="","*",SP_NORTE!L765)</f>
        <v>-</v>
      </c>
      <c r="L743" s="138" t="str">
        <f>IF(SP_NORTE!M765="","*",SP_NORTE!M765)</f>
        <v>-</v>
      </c>
      <c r="M743" s="139" t="str">
        <f>IF(SP_NORTE!I765="","*",SP_NORTE!I765)</f>
        <v>*</v>
      </c>
      <c r="N743" s="144" t="str">
        <f>IF(SP_NORTE!J765="","*",SP_NORTE!J765)</f>
        <v>*</v>
      </c>
      <c r="O743" s="144" t="str">
        <f>IF(SP_NORTE!K765="","*",SP_NORTE!K765)</f>
        <v>*</v>
      </c>
      <c r="P743" s="143" t="str">
        <f>IF(SP_NORTE!N765="","*",SP_NORTE!N765)</f>
        <v>*</v>
      </c>
      <c r="Q743" s="143" t="str">
        <f>IF(SP_NORTE!O765="","*",SP_NORTE!O765)</f>
        <v>*</v>
      </c>
      <c r="R743" s="145" t="str">
        <f>IF(SP_NORTE!P765="","*",CONCATENATE(SP_NORTE!P765," ",SP_NORTE!Q765))</f>
        <v>*</v>
      </c>
      <c r="S743" s="145" t="str">
        <f>IF(SP_NORTE!U765="","*",SP_NORTE!U765)</f>
        <v>*</v>
      </c>
      <c r="T743" s="145" t="str">
        <f>IF(SP_NORTE!V765="","*",SP_NORTE!V765)</f>
        <v>*</v>
      </c>
      <c r="U743" s="136" t="str">
        <f ca="1">_xlfn.XLOOKUP(G743&amp;$U$2,BS_CONTROLE[CHAVE],BS_CONTROLE[Quantidade_11],"-")</f>
        <v>-</v>
      </c>
      <c r="V743" s="136" t="str">
        <f ca="1">_xlfn.XLOOKUP(G743&amp;$V$2,BS_CONTROLE[CHAVE],BS_CONTROLE[Quantidade_11],"-")</f>
        <v>-</v>
      </c>
      <c r="W743" s="136" t="str">
        <f ca="1">_xlfn.XLOOKUP(G743&amp;$W$2,BS_CONTROLE[CHAVE],BS_CONTROLE[Quantidade_11],"-")</f>
        <v>-</v>
      </c>
    </row>
    <row r="744" spans="1:23" hidden="1">
      <c r="A744" s="146" t="str">
        <f>IF(SP_NORTE!X766="","*",SP_NORTE!X766)</f>
        <v>*</v>
      </c>
      <c r="B744" s="146" t="str">
        <f>IF(SP_NORTE!W766="","*",SP_NORTE!W766)</f>
        <v>*</v>
      </c>
      <c r="C744" s="146" t="str">
        <f>IF(SP_NORTE!Y766="","*",SP_NORTE!Y766)</f>
        <v>*</v>
      </c>
      <c r="D744" s="138" t="str">
        <f>IF(SP_NORTE!R766="","*",SP_NORTE!R766)</f>
        <v>-</v>
      </c>
      <c r="E744" s="138" t="str">
        <f>IF(SP_NORTE!S766="","*",SP_NORTE!S766)</f>
        <v>-</v>
      </c>
      <c r="F744" s="145" t="str">
        <f>IF(SP_NORTE!B766="","*",SP_NORTE!B766)</f>
        <v>*</v>
      </c>
      <c r="G744" s="145" t="str">
        <f>IF(SP_NORTE!D766="","*",SP_NORTE!D766)</f>
        <v>*</v>
      </c>
      <c r="H744" s="145" t="str">
        <f>IF(SP_NORTE!E766="","*",SP_NORTE!E766)</f>
        <v>*</v>
      </c>
      <c r="I744" s="145" t="str">
        <f>IF(SP_NORTE!G766="","*",SP_NORTE!G766)</f>
        <v>*</v>
      </c>
      <c r="J744" s="145" t="str">
        <f>IF(SP_NORTE!H766="","*",SP_NORTE!H766)</f>
        <v>*</v>
      </c>
      <c r="K744" s="138" t="str">
        <f>IF(SP_NORTE!L766="","*",SP_NORTE!L766)</f>
        <v>-</v>
      </c>
      <c r="L744" s="138" t="str">
        <f>IF(SP_NORTE!M766="","*",SP_NORTE!M766)</f>
        <v>-</v>
      </c>
      <c r="M744" s="139" t="str">
        <f>IF(SP_NORTE!I766="","*",SP_NORTE!I766)</f>
        <v>*</v>
      </c>
      <c r="N744" s="144" t="str">
        <f>IF(SP_NORTE!J766="","*",SP_NORTE!J766)</f>
        <v>*</v>
      </c>
      <c r="O744" s="144" t="str">
        <f>IF(SP_NORTE!K766="","*",SP_NORTE!K766)</f>
        <v>*</v>
      </c>
      <c r="P744" s="143" t="str">
        <f>IF(SP_NORTE!N766="","*",SP_NORTE!N766)</f>
        <v>*</v>
      </c>
      <c r="Q744" s="143" t="str">
        <f>IF(SP_NORTE!O766="","*",SP_NORTE!O766)</f>
        <v>*</v>
      </c>
      <c r="R744" s="145" t="str">
        <f>IF(SP_NORTE!P766="","*",CONCATENATE(SP_NORTE!P766," ",SP_NORTE!Q766))</f>
        <v>*</v>
      </c>
      <c r="S744" s="145" t="str">
        <f>IF(SP_NORTE!U766="","*",SP_NORTE!U766)</f>
        <v>*</v>
      </c>
      <c r="T744" s="145" t="str">
        <f>IF(SP_NORTE!V766="","*",SP_NORTE!V766)</f>
        <v>*</v>
      </c>
      <c r="U744" s="136" t="str">
        <f ca="1">_xlfn.XLOOKUP(G744&amp;$U$2,BS_CONTROLE[CHAVE],BS_CONTROLE[Quantidade_11],"-")</f>
        <v>-</v>
      </c>
      <c r="V744" s="136" t="str">
        <f ca="1">_xlfn.XLOOKUP(G744&amp;$V$2,BS_CONTROLE[CHAVE],BS_CONTROLE[Quantidade_11],"-")</f>
        <v>-</v>
      </c>
      <c r="W744" s="136" t="str">
        <f ca="1">_xlfn.XLOOKUP(G744&amp;$W$2,BS_CONTROLE[CHAVE],BS_CONTROLE[Quantidade_11],"-")</f>
        <v>-</v>
      </c>
    </row>
    <row r="745" spans="1:23" hidden="1">
      <c r="A745" s="146" t="str">
        <f>IF(SP_NORTE!X767="","*",SP_NORTE!X767)</f>
        <v>*</v>
      </c>
      <c r="B745" s="146" t="str">
        <f>IF(SP_NORTE!W767="","*",SP_NORTE!W767)</f>
        <v>*</v>
      </c>
      <c r="C745" s="146" t="str">
        <f>IF(SP_NORTE!Y767="","*",SP_NORTE!Y767)</f>
        <v>*</v>
      </c>
      <c r="D745" s="138" t="str">
        <f>IF(SP_NORTE!R767="","*",SP_NORTE!R767)</f>
        <v>-</v>
      </c>
      <c r="E745" s="138" t="str">
        <f>IF(SP_NORTE!S767="","*",SP_NORTE!S767)</f>
        <v>-</v>
      </c>
      <c r="F745" s="145" t="str">
        <f>IF(SP_NORTE!B767="","*",SP_NORTE!B767)</f>
        <v>*</v>
      </c>
      <c r="G745" s="145" t="str">
        <f>IF(SP_NORTE!D767="","*",SP_NORTE!D767)</f>
        <v>*</v>
      </c>
      <c r="H745" s="145" t="str">
        <f>IF(SP_NORTE!E767="","*",SP_NORTE!E767)</f>
        <v>*</v>
      </c>
      <c r="I745" s="145" t="str">
        <f>IF(SP_NORTE!G767="","*",SP_NORTE!G767)</f>
        <v>*</v>
      </c>
      <c r="J745" s="145" t="str">
        <f>IF(SP_NORTE!H767="","*",SP_NORTE!H767)</f>
        <v>*</v>
      </c>
      <c r="K745" s="138" t="str">
        <f>IF(SP_NORTE!L767="","*",SP_NORTE!L767)</f>
        <v>-</v>
      </c>
      <c r="L745" s="138" t="str">
        <f>IF(SP_NORTE!M767="","*",SP_NORTE!M767)</f>
        <v>-</v>
      </c>
      <c r="M745" s="139" t="str">
        <f>IF(SP_NORTE!I767="","*",SP_NORTE!I767)</f>
        <v>*</v>
      </c>
      <c r="N745" s="144" t="str">
        <f>IF(SP_NORTE!J767="","*",SP_NORTE!J767)</f>
        <v>*</v>
      </c>
      <c r="O745" s="144" t="str">
        <f>IF(SP_NORTE!K767="","*",SP_NORTE!K767)</f>
        <v>*</v>
      </c>
      <c r="P745" s="143" t="str">
        <f>IF(SP_NORTE!N767="","*",SP_NORTE!N767)</f>
        <v>*</v>
      </c>
      <c r="Q745" s="143" t="str">
        <f>IF(SP_NORTE!O767="","*",SP_NORTE!O767)</f>
        <v>*</v>
      </c>
      <c r="R745" s="145" t="str">
        <f>IF(SP_NORTE!P767="","*",CONCATENATE(SP_NORTE!P767," ",SP_NORTE!Q767))</f>
        <v>*</v>
      </c>
      <c r="S745" s="145" t="str">
        <f>IF(SP_NORTE!U767="","*",SP_NORTE!U767)</f>
        <v>*</v>
      </c>
      <c r="T745" s="145" t="str">
        <f>IF(SP_NORTE!V767="","*",SP_NORTE!V767)</f>
        <v>*</v>
      </c>
      <c r="U745" s="136" t="str">
        <f ca="1">_xlfn.XLOOKUP(G745&amp;$U$2,BS_CONTROLE[CHAVE],BS_CONTROLE[Quantidade_11],"-")</f>
        <v>-</v>
      </c>
      <c r="V745" s="136" t="str">
        <f ca="1">_xlfn.XLOOKUP(G745&amp;$V$2,BS_CONTROLE[CHAVE],BS_CONTROLE[Quantidade_11],"-")</f>
        <v>-</v>
      </c>
      <c r="W745" s="136" t="str">
        <f ca="1">_xlfn.XLOOKUP(G745&amp;$W$2,BS_CONTROLE[CHAVE],BS_CONTROLE[Quantidade_11],"-")</f>
        <v>-</v>
      </c>
    </row>
    <row r="746" spans="1:23" hidden="1">
      <c r="A746" s="146" t="str">
        <f>IF(SP_NORTE!X768="","*",SP_NORTE!X768)</f>
        <v>*</v>
      </c>
      <c r="B746" s="146" t="str">
        <f>IF(SP_NORTE!W768="","*",SP_NORTE!W768)</f>
        <v>*</v>
      </c>
      <c r="C746" s="146" t="str">
        <f>IF(SP_NORTE!Y768="","*",SP_NORTE!Y768)</f>
        <v>*</v>
      </c>
      <c r="D746" s="138" t="str">
        <f>IF(SP_NORTE!R768="","*",SP_NORTE!R768)</f>
        <v>-</v>
      </c>
      <c r="E746" s="138" t="str">
        <f>IF(SP_NORTE!S768="","*",SP_NORTE!S768)</f>
        <v>-</v>
      </c>
      <c r="F746" s="145" t="str">
        <f>IF(SP_NORTE!B768="","*",SP_NORTE!B768)</f>
        <v>*</v>
      </c>
      <c r="G746" s="145" t="str">
        <f>IF(SP_NORTE!D768="","*",SP_NORTE!D768)</f>
        <v>*</v>
      </c>
      <c r="H746" s="145" t="str">
        <f>IF(SP_NORTE!E768="","*",SP_NORTE!E768)</f>
        <v>*</v>
      </c>
      <c r="I746" s="145" t="str">
        <f>IF(SP_NORTE!G768="","*",SP_NORTE!G768)</f>
        <v>*</v>
      </c>
      <c r="J746" s="145" t="str">
        <f>IF(SP_NORTE!H768="","*",SP_NORTE!H768)</f>
        <v>*</v>
      </c>
      <c r="K746" s="138" t="str">
        <f>IF(SP_NORTE!L768="","*",SP_NORTE!L768)</f>
        <v>-</v>
      </c>
      <c r="L746" s="138" t="str">
        <f>IF(SP_NORTE!M768="","*",SP_NORTE!M768)</f>
        <v>-</v>
      </c>
      <c r="M746" s="139" t="str">
        <f>IF(SP_NORTE!I768="","*",SP_NORTE!I768)</f>
        <v>*</v>
      </c>
      <c r="N746" s="144" t="str">
        <f>IF(SP_NORTE!J768="","*",SP_NORTE!J768)</f>
        <v>*</v>
      </c>
      <c r="O746" s="144" t="str">
        <f>IF(SP_NORTE!K768="","*",SP_NORTE!K768)</f>
        <v>*</v>
      </c>
      <c r="P746" s="143" t="str">
        <f>IF(SP_NORTE!N768="","*",SP_NORTE!N768)</f>
        <v>*</v>
      </c>
      <c r="Q746" s="143" t="str">
        <f>IF(SP_NORTE!O768="","*",SP_NORTE!O768)</f>
        <v>*</v>
      </c>
      <c r="R746" s="145" t="str">
        <f>IF(SP_NORTE!P768="","*",CONCATENATE(SP_NORTE!P768," ",SP_NORTE!Q768))</f>
        <v>*</v>
      </c>
      <c r="S746" s="145" t="str">
        <f>IF(SP_NORTE!U768="","*",SP_NORTE!U768)</f>
        <v>*</v>
      </c>
      <c r="T746" s="145" t="str">
        <f>IF(SP_NORTE!V768="","*",SP_NORTE!V768)</f>
        <v>*</v>
      </c>
      <c r="U746" s="136" t="str">
        <f ca="1">_xlfn.XLOOKUP(G746&amp;$U$2,BS_CONTROLE[CHAVE],BS_CONTROLE[Quantidade_11],"-")</f>
        <v>-</v>
      </c>
      <c r="V746" s="136" t="str">
        <f ca="1">_xlfn.XLOOKUP(G746&amp;$V$2,BS_CONTROLE[CHAVE],BS_CONTROLE[Quantidade_11],"-")</f>
        <v>-</v>
      </c>
      <c r="W746" s="136" t="str">
        <f ca="1">_xlfn.XLOOKUP(G746&amp;$W$2,BS_CONTROLE[CHAVE],BS_CONTROLE[Quantidade_11],"-")</f>
        <v>-</v>
      </c>
    </row>
    <row r="747" spans="1:23" hidden="1">
      <c r="A747" s="146" t="str">
        <f>IF(SP_NORTE!X769="","*",SP_NORTE!X769)</f>
        <v>*</v>
      </c>
      <c r="B747" s="146" t="str">
        <f>IF(SP_NORTE!W769="","*",SP_NORTE!W769)</f>
        <v>*</v>
      </c>
      <c r="C747" s="146" t="str">
        <f>IF(SP_NORTE!Y769="","*",SP_NORTE!Y769)</f>
        <v>*</v>
      </c>
      <c r="D747" s="138" t="str">
        <f>IF(SP_NORTE!R769="","*",SP_NORTE!R769)</f>
        <v>-</v>
      </c>
      <c r="E747" s="138" t="str">
        <f>IF(SP_NORTE!S769="","*",SP_NORTE!S769)</f>
        <v>-</v>
      </c>
      <c r="F747" s="145" t="str">
        <f>IF(SP_NORTE!B769="","*",SP_NORTE!B769)</f>
        <v>*</v>
      </c>
      <c r="G747" s="145" t="str">
        <f>IF(SP_NORTE!D769="","*",SP_NORTE!D769)</f>
        <v>*</v>
      </c>
      <c r="H747" s="145" t="str">
        <f>IF(SP_NORTE!E769="","*",SP_NORTE!E769)</f>
        <v>*</v>
      </c>
      <c r="I747" s="145" t="str">
        <f>IF(SP_NORTE!G769="","*",SP_NORTE!G769)</f>
        <v>*</v>
      </c>
      <c r="J747" s="145" t="str">
        <f>IF(SP_NORTE!H769="","*",SP_NORTE!H769)</f>
        <v>*</v>
      </c>
      <c r="K747" s="138" t="str">
        <f>IF(SP_NORTE!L769="","*",SP_NORTE!L769)</f>
        <v>-</v>
      </c>
      <c r="L747" s="138" t="str">
        <f>IF(SP_NORTE!M769="","*",SP_NORTE!M769)</f>
        <v>-</v>
      </c>
      <c r="M747" s="139" t="str">
        <f>IF(SP_NORTE!I769="","*",SP_NORTE!I769)</f>
        <v>*</v>
      </c>
      <c r="N747" s="144" t="str">
        <f>IF(SP_NORTE!J769="","*",SP_NORTE!J769)</f>
        <v>*</v>
      </c>
      <c r="O747" s="144" t="str">
        <f>IF(SP_NORTE!K769="","*",SP_NORTE!K769)</f>
        <v>*</v>
      </c>
      <c r="P747" s="143" t="str">
        <f>IF(SP_NORTE!N769="","*",SP_NORTE!N769)</f>
        <v>*</v>
      </c>
      <c r="Q747" s="143" t="str">
        <f>IF(SP_NORTE!O769="","*",SP_NORTE!O769)</f>
        <v>*</v>
      </c>
      <c r="R747" s="145" t="str">
        <f>IF(SP_NORTE!P769="","*",CONCATENATE(SP_NORTE!P769," ",SP_NORTE!Q769))</f>
        <v>*</v>
      </c>
      <c r="S747" s="145" t="str">
        <f>IF(SP_NORTE!U769="","*",SP_NORTE!U769)</f>
        <v>*</v>
      </c>
      <c r="T747" s="145" t="str">
        <f>IF(SP_NORTE!V769="","*",SP_NORTE!V769)</f>
        <v>*</v>
      </c>
      <c r="U747" s="136" t="str">
        <f ca="1">_xlfn.XLOOKUP(G747&amp;$U$2,BS_CONTROLE[CHAVE],BS_CONTROLE[Quantidade_11],"-")</f>
        <v>-</v>
      </c>
      <c r="V747" s="136" t="str">
        <f ca="1">_xlfn.XLOOKUP(G747&amp;$V$2,BS_CONTROLE[CHAVE],BS_CONTROLE[Quantidade_11],"-")</f>
        <v>-</v>
      </c>
      <c r="W747" s="136" t="str">
        <f ca="1">_xlfn.XLOOKUP(G747&amp;$W$2,BS_CONTROLE[CHAVE],BS_CONTROLE[Quantidade_11],"-")</f>
        <v>-</v>
      </c>
    </row>
    <row r="748" spans="1:23" hidden="1">
      <c r="A748" s="146" t="str">
        <f>IF(SP_NORTE!X770="","*",SP_NORTE!X770)</f>
        <v>*</v>
      </c>
      <c r="B748" s="146" t="str">
        <f>IF(SP_NORTE!W770="","*",SP_NORTE!W770)</f>
        <v>*</v>
      </c>
      <c r="C748" s="146" t="str">
        <f>IF(SP_NORTE!Y770="","*",SP_NORTE!Y770)</f>
        <v>*</v>
      </c>
      <c r="D748" s="138" t="str">
        <f>IF(SP_NORTE!R770="","*",SP_NORTE!R770)</f>
        <v>-</v>
      </c>
      <c r="E748" s="138" t="str">
        <f>IF(SP_NORTE!S770="","*",SP_NORTE!S770)</f>
        <v>-</v>
      </c>
      <c r="F748" s="145" t="str">
        <f>IF(SP_NORTE!B770="","*",SP_NORTE!B770)</f>
        <v>*</v>
      </c>
      <c r="G748" s="145" t="str">
        <f>IF(SP_NORTE!D770="","*",SP_NORTE!D770)</f>
        <v>*</v>
      </c>
      <c r="H748" s="145" t="str">
        <f>IF(SP_NORTE!E770="","*",SP_NORTE!E770)</f>
        <v>*</v>
      </c>
      <c r="I748" s="145" t="str">
        <f>IF(SP_NORTE!G770="","*",SP_NORTE!G770)</f>
        <v>*</v>
      </c>
      <c r="J748" s="145" t="str">
        <f>IF(SP_NORTE!H770="","*",SP_NORTE!H770)</f>
        <v>*</v>
      </c>
      <c r="K748" s="138" t="str">
        <f>IF(SP_NORTE!L770="","*",SP_NORTE!L770)</f>
        <v>-</v>
      </c>
      <c r="L748" s="138" t="str">
        <f>IF(SP_NORTE!M770="","*",SP_NORTE!M770)</f>
        <v>-</v>
      </c>
      <c r="M748" s="139" t="str">
        <f>IF(SP_NORTE!I770="","*",SP_NORTE!I770)</f>
        <v>*</v>
      </c>
      <c r="N748" s="144" t="str">
        <f>IF(SP_NORTE!J770="","*",SP_NORTE!J770)</f>
        <v>*</v>
      </c>
      <c r="O748" s="144" t="str">
        <f>IF(SP_NORTE!K770="","*",SP_NORTE!K770)</f>
        <v>*</v>
      </c>
      <c r="P748" s="143" t="str">
        <f>IF(SP_NORTE!N770="","*",SP_NORTE!N770)</f>
        <v>*</v>
      </c>
      <c r="Q748" s="143" t="str">
        <f>IF(SP_NORTE!O770="","*",SP_NORTE!O770)</f>
        <v>*</v>
      </c>
      <c r="R748" s="145" t="str">
        <f>IF(SP_NORTE!P770="","*",CONCATENATE(SP_NORTE!P770," ",SP_NORTE!Q770))</f>
        <v>*</v>
      </c>
      <c r="S748" s="145" t="str">
        <f>IF(SP_NORTE!U770="","*",SP_NORTE!U770)</f>
        <v>*</v>
      </c>
      <c r="T748" s="145" t="str">
        <f>IF(SP_NORTE!V770="","*",SP_NORTE!V770)</f>
        <v>*</v>
      </c>
      <c r="U748" s="136" t="str">
        <f ca="1">_xlfn.XLOOKUP(G748&amp;$U$2,BS_CONTROLE[CHAVE],BS_CONTROLE[Quantidade_11],"-")</f>
        <v>-</v>
      </c>
      <c r="V748" s="136" t="str">
        <f ca="1">_xlfn.XLOOKUP(G748&amp;$V$2,BS_CONTROLE[CHAVE],BS_CONTROLE[Quantidade_11],"-")</f>
        <v>-</v>
      </c>
      <c r="W748" s="136" t="str">
        <f ca="1">_xlfn.XLOOKUP(G748&amp;$W$2,BS_CONTROLE[CHAVE],BS_CONTROLE[Quantidade_11],"-")</f>
        <v>-</v>
      </c>
    </row>
    <row r="749" spans="1:23" hidden="1">
      <c r="A749" s="146" t="str">
        <f>IF(SP_NORTE!X771="","*",SP_NORTE!X771)</f>
        <v>*</v>
      </c>
      <c r="B749" s="146" t="str">
        <f>IF(SP_NORTE!W771="","*",SP_NORTE!W771)</f>
        <v>*</v>
      </c>
      <c r="C749" s="146" t="str">
        <f>IF(SP_NORTE!Y771="","*",SP_NORTE!Y771)</f>
        <v>*</v>
      </c>
      <c r="D749" s="138" t="str">
        <f>IF(SP_NORTE!R771="","*",SP_NORTE!R771)</f>
        <v>-</v>
      </c>
      <c r="E749" s="138" t="str">
        <f>IF(SP_NORTE!S771="","*",SP_NORTE!S771)</f>
        <v>-</v>
      </c>
      <c r="F749" s="145" t="str">
        <f>IF(SP_NORTE!B771="","*",SP_NORTE!B771)</f>
        <v>*</v>
      </c>
      <c r="G749" s="145" t="str">
        <f>IF(SP_NORTE!D771="","*",SP_NORTE!D771)</f>
        <v>*</v>
      </c>
      <c r="H749" s="145" t="str">
        <f>IF(SP_NORTE!E771="","*",SP_NORTE!E771)</f>
        <v>*</v>
      </c>
      <c r="I749" s="145" t="str">
        <f>IF(SP_NORTE!G771="","*",SP_NORTE!G771)</f>
        <v>*</v>
      </c>
      <c r="J749" s="145" t="str">
        <f>IF(SP_NORTE!H771="","*",SP_NORTE!H771)</f>
        <v>*</v>
      </c>
      <c r="K749" s="138" t="str">
        <f>IF(SP_NORTE!L771="","*",SP_NORTE!L771)</f>
        <v>-</v>
      </c>
      <c r="L749" s="138" t="str">
        <f>IF(SP_NORTE!M771="","*",SP_NORTE!M771)</f>
        <v>-</v>
      </c>
      <c r="M749" s="139" t="str">
        <f>IF(SP_NORTE!I771="","*",SP_NORTE!I771)</f>
        <v>*</v>
      </c>
      <c r="N749" s="144" t="str">
        <f>IF(SP_NORTE!J771="","*",SP_NORTE!J771)</f>
        <v>*</v>
      </c>
      <c r="O749" s="144" t="str">
        <f>IF(SP_NORTE!K771="","*",SP_NORTE!K771)</f>
        <v>*</v>
      </c>
      <c r="P749" s="143" t="str">
        <f>IF(SP_NORTE!N771="","*",SP_NORTE!N771)</f>
        <v>*</v>
      </c>
      <c r="Q749" s="143" t="str">
        <f>IF(SP_NORTE!O771="","*",SP_NORTE!O771)</f>
        <v>*</v>
      </c>
      <c r="R749" s="145" t="str">
        <f>IF(SP_NORTE!P771="","*",CONCATENATE(SP_NORTE!P771," ",SP_NORTE!Q771))</f>
        <v>*</v>
      </c>
      <c r="S749" s="145" t="str">
        <f>IF(SP_NORTE!U771="","*",SP_NORTE!U771)</f>
        <v>*</v>
      </c>
      <c r="T749" s="145" t="str">
        <f>IF(SP_NORTE!V771="","*",SP_NORTE!V771)</f>
        <v>*</v>
      </c>
      <c r="U749" s="136" t="str">
        <f ca="1">_xlfn.XLOOKUP(G749&amp;$U$2,BS_CONTROLE[CHAVE],BS_CONTROLE[Quantidade_11],"-")</f>
        <v>-</v>
      </c>
      <c r="V749" s="136" t="str">
        <f ca="1">_xlfn.XLOOKUP(G749&amp;$V$2,BS_CONTROLE[CHAVE],BS_CONTROLE[Quantidade_11],"-")</f>
        <v>-</v>
      </c>
      <c r="W749" s="136" t="str">
        <f ca="1">_xlfn.XLOOKUP(G749&amp;$W$2,BS_CONTROLE[CHAVE],BS_CONTROLE[Quantidade_11],"-")</f>
        <v>-</v>
      </c>
    </row>
    <row r="750" spans="1:23" hidden="1">
      <c r="A750" s="146" t="str">
        <f>IF(SP_NORTE!X772="","*",SP_NORTE!X772)</f>
        <v>*</v>
      </c>
      <c r="B750" s="146" t="str">
        <f>IF(SP_NORTE!W772="","*",SP_NORTE!W772)</f>
        <v>*</v>
      </c>
      <c r="C750" s="146" t="str">
        <f>IF(SP_NORTE!Y772="","*",SP_NORTE!Y772)</f>
        <v>*</v>
      </c>
      <c r="D750" s="138" t="str">
        <f>IF(SP_NORTE!R772="","*",SP_NORTE!R772)</f>
        <v>-</v>
      </c>
      <c r="E750" s="138" t="str">
        <f>IF(SP_NORTE!S772="","*",SP_NORTE!S772)</f>
        <v>-</v>
      </c>
      <c r="F750" s="145" t="str">
        <f>IF(SP_NORTE!B772="","*",SP_NORTE!B772)</f>
        <v>*</v>
      </c>
      <c r="G750" s="145" t="str">
        <f>IF(SP_NORTE!D772="","*",SP_NORTE!D772)</f>
        <v>*</v>
      </c>
      <c r="H750" s="145" t="str">
        <f>IF(SP_NORTE!E772="","*",SP_NORTE!E772)</f>
        <v>*</v>
      </c>
      <c r="I750" s="145" t="str">
        <f>IF(SP_NORTE!G772="","*",SP_NORTE!G772)</f>
        <v>*</v>
      </c>
      <c r="J750" s="145" t="str">
        <f>IF(SP_NORTE!H772="","*",SP_NORTE!H772)</f>
        <v>*</v>
      </c>
      <c r="K750" s="138" t="str">
        <f>IF(SP_NORTE!L772="","*",SP_NORTE!L772)</f>
        <v>-</v>
      </c>
      <c r="L750" s="138" t="str">
        <f>IF(SP_NORTE!M772="","*",SP_NORTE!M772)</f>
        <v>-</v>
      </c>
      <c r="M750" s="139" t="str">
        <f>IF(SP_NORTE!I772="","*",SP_NORTE!I772)</f>
        <v>*</v>
      </c>
      <c r="N750" s="144" t="str">
        <f>IF(SP_NORTE!J772="","*",SP_NORTE!J772)</f>
        <v>*</v>
      </c>
      <c r="O750" s="144" t="str">
        <f>IF(SP_NORTE!K772="","*",SP_NORTE!K772)</f>
        <v>*</v>
      </c>
      <c r="P750" s="143" t="str">
        <f>IF(SP_NORTE!N772="","*",SP_NORTE!N772)</f>
        <v>*</v>
      </c>
      <c r="Q750" s="143" t="str">
        <f>IF(SP_NORTE!O772="","*",SP_NORTE!O772)</f>
        <v>*</v>
      </c>
      <c r="R750" s="145" t="str">
        <f>IF(SP_NORTE!P772="","*",CONCATENATE(SP_NORTE!P772," ",SP_NORTE!Q772))</f>
        <v>*</v>
      </c>
      <c r="S750" s="145" t="str">
        <f>IF(SP_NORTE!U772="","*",SP_NORTE!U772)</f>
        <v>*</v>
      </c>
      <c r="T750" s="145" t="str">
        <f>IF(SP_NORTE!V772="","*",SP_NORTE!V772)</f>
        <v>*</v>
      </c>
      <c r="U750" s="136" t="str">
        <f ca="1">_xlfn.XLOOKUP(G750&amp;$U$2,BS_CONTROLE[CHAVE],BS_CONTROLE[Quantidade_11],"-")</f>
        <v>-</v>
      </c>
      <c r="V750" s="136" t="str">
        <f ca="1">_xlfn.XLOOKUP(G750&amp;$V$2,BS_CONTROLE[CHAVE],BS_CONTROLE[Quantidade_11],"-")</f>
        <v>-</v>
      </c>
      <c r="W750" s="136" t="str">
        <f ca="1">_xlfn.XLOOKUP(G750&amp;$W$2,BS_CONTROLE[CHAVE],BS_CONTROLE[Quantidade_11],"-")</f>
        <v>-</v>
      </c>
    </row>
    <row r="751" spans="1:23" hidden="1">
      <c r="A751" s="146" t="str">
        <f>IF(SP_NORTE!X773="","*",SP_NORTE!X773)</f>
        <v>*</v>
      </c>
      <c r="B751" s="146" t="str">
        <f>IF(SP_NORTE!W773="","*",SP_NORTE!W773)</f>
        <v>*</v>
      </c>
      <c r="C751" s="146" t="str">
        <f>IF(SP_NORTE!Y773="","*",SP_NORTE!Y773)</f>
        <v>*</v>
      </c>
      <c r="D751" s="138" t="str">
        <f>IF(SP_NORTE!R773="","*",SP_NORTE!R773)</f>
        <v>-</v>
      </c>
      <c r="E751" s="138" t="str">
        <f>IF(SP_NORTE!S773="","*",SP_NORTE!S773)</f>
        <v>-</v>
      </c>
      <c r="F751" s="145" t="str">
        <f>IF(SP_NORTE!B773="","*",SP_NORTE!B773)</f>
        <v>*</v>
      </c>
      <c r="G751" s="145" t="str">
        <f>IF(SP_NORTE!D773="","*",SP_NORTE!D773)</f>
        <v>*</v>
      </c>
      <c r="H751" s="145" t="str">
        <f>IF(SP_NORTE!E773="","*",SP_NORTE!E773)</f>
        <v>*</v>
      </c>
      <c r="I751" s="145" t="str">
        <f>IF(SP_NORTE!G773="","*",SP_NORTE!G773)</f>
        <v>*</v>
      </c>
      <c r="J751" s="145" t="str">
        <f>IF(SP_NORTE!H773="","*",SP_NORTE!H773)</f>
        <v>*</v>
      </c>
      <c r="K751" s="138" t="str">
        <f>IF(SP_NORTE!L773="","*",SP_NORTE!L773)</f>
        <v>-</v>
      </c>
      <c r="L751" s="138" t="str">
        <f>IF(SP_NORTE!M773="","*",SP_NORTE!M773)</f>
        <v>-</v>
      </c>
      <c r="M751" s="139" t="str">
        <f>IF(SP_NORTE!I773="","*",SP_NORTE!I773)</f>
        <v>*</v>
      </c>
      <c r="N751" s="144" t="str">
        <f>IF(SP_NORTE!J773="","*",SP_NORTE!J773)</f>
        <v>*</v>
      </c>
      <c r="O751" s="144" t="str">
        <f>IF(SP_NORTE!K773="","*",SP_NORTE!K773)</f>
        <v>*</v>
      </c>
      <c r="P751" s="143" t="str">
        <f>IF(SP_NORTE!N773="","*",SP_NORTE!N773)</f>
        <v>*</v>
      </c>
      <c r="Q751" s="143" t="str">
        <f>IF(SP_NORTE!O773="","*",SP_NORTE!O773)</f>
        <v>*</v>
      </c>
      <c r="R751" s="145" t="str">
        <f>IF(SP_NORTE!P773="","*",CONCATENATE(SP_NORTE!P773," ",SP_NORTE!Q773))</f>
        <v>*</v>
      </c>
      <c r="S751" s="145" t="str">
        <f>IF(SP_NORTE!U773="","*",SP_NORTE!U773)</f>
        <v>*</v>
      </c>
      <c r="T751" s="145" t="str">
        <f>IF(SP_NORTE!V773="","*",SP_NORTE!V773)</f>
        <v>*</v>
      </c>
      <c r="U751" s="136" t="str">
        <f ca="1">_xlfn.XLOOKUP(G751&amp;$U$2,BS_CONTROLE[CHAVE],BS_CONTROLE[Quantidade_11],"-")</f>
        <v>-</v>
      </c>
      <c r="V751" s="136" t="str">
        <f ca="1">_xlfn.XLOOKUP(G751&amp;$V$2,BS_CONTROLE[CHAVE],BS_CONTROLE[Quantidade_11],"-")</f>
        <v>-</v>
      </c>
      <c r="W751" s="136" t="str">
        <f ca="1">_xlfn.XLOOKUP(G751&amp;$W$2,BS_CONTROLE[CHAVE],BS_CONTROLE[Quantidade_11],"-")</f>
        <v>-</v>
      </c>
    </row>
    <row r="752" spans="1:23" hidden="1">
      <c r="A752" s="146" t="str">
        <f>IF(SP_NORTE!X774="","*",SP_NORTE!X774)</f>
        <v>*</v>
      </c>
      <c r="B752" s="146" t="str">
        <f>IF(SP_NORTE!W774="","*",SP_NORTE!W774)</f>
        <v>*</v>
      </c>
      <c r="C752" s="146" t="str">
        <f>IF(SP_NORTE!Y774="","*",SP_NORTE!Y774)</f>
        <v>*</v>
      </c>
      <c r="D752" s="138" t="str">
        <f>IF(SP_NORTE!R774="","*",SP_NORTE!R774)</f>
        <v>-</v>
      </c>
      <c r="E752" s="138" t="str">
        <f>IF(SP_NORTE!S774="","*",SP_NORTE!S774)</f>
        <v>-</v>
      </c>
      <c r="F752" s="145" t="str">
        <f>IF(SP_NORTE!B774="","*",SP_NORTE!B774)</f>
        <v>*</v>
      </c>
      <c r="G752" s="145" t="str">
        <f>IF(SP_NORTE!D774="","*",SP_NORTE!D774)</f>
        <v>*</v>
      </c>
      <c r="H752" s="145" t="str">
        <f>IF(SP_NORTE!E774="","*",SP_NORTE!E774)</f>
        <v>*</v>
      </c>
      <c r="I752" s="145" t="str">
        <f>IF(SP_NORTE!G774="","*",SP_NORTE!G774)</f>
        <v>*</v>
      </c>
      <c r="J752" s="145" t="str">
        <f>IF(SP_NORTE!H774="","*",SP_NORTE!H774)</f>
        <v>*</v>
      </c>
      <c r="K752" s="138" t="str">
        <f>IF(SP_NORTE!L774="","*",SP_NORTE!L774)</f>
        <v>-</v>
      </c>
      <c r="L752" s="138" t="str">
        <f>IF(SP_NORTE!M774="","*",SP_NORTE!M774)</f>
        <v>-</v>
      </c>
      <c r="M752" s="139" t="str">
        <f>IF(SP_NORTE!I774="","*",SP_NORTE!I774)</f>
        <v>*</v>
      </c>
      <c r="N752" s="144" t="str">
        <f>IF(SP_NORTE!J774="","*",SP_NORTE!J774)</f>
        <v>*</v>
      </c>
      <c r="O752" s="144" t="str">
        <f>IF(SP_NORTE!K774="","*",SP_NORTE!K774)</f>
        <v>*</v>
      </c>
      <c r="P752" s="143" t="str">
        <f>IF(SP_NORTE!N774="","*",SP_NORTE!N774)</f>
        <v>*</v>
      </c>
      <c r="Q752" s="143" t="str">
        <f>IF(SP_NORTE!O774="","*",SP_NORTE!O774)</f>
        <v>*</v>
      </c>
      <c r="R752" s="145" t="str">
        <f>IF(SP_NORTE!P774="","*",CONCATENATE(SP_NORTE!P774," ",SP_NORTE!Q774))</f>
        <v>*</v>
      </c>
      <c r="S752" s="145" t="str">
        <f>IF(SP_NORTE!U774="","*",SP_NORTE!U774)</f>
        <v>*</v>
      </c>
      <c r="T752" s="145" t="str">
        <f>IF(SP_NORTE!V774="","*",SP_NORTE!V774)</f>
        <v>*</v>
      </c>
      <c r="U752" s="136" t="str">
        <f ca="1">_xlfn.XLOOKUP(G752&amp;$U$2,BS_CONTROLE[CHAVE],BS_CONTROLE[Quantidade_11],"-")</f>
        <v>-</v>
      </c>
      <c r="V752" s="136" t="str">
        <f ca="1">_xlfn.XLOOKUP(G752&amp;$V$2,BS_CONTROLE[CHAVE],BS_CONTROLE[Quantidade_11],"-")</f>
        <v>-</v>
      </c>
      <c r="W752" s="136" t="str">
        <f ca="1">_xlfn.XLOOKUP(G752&amp;$W$2,BS_CONTROLE[CHAVE],BS_CONTROLE[Quantidade_11],"-")</f>
        <v>-</v>
      </c>
    </row>
    <row r="753" spans="1:23" hidden="1">
      <c r="A753" s="146" t="str">
        <f>IF(SP_NORTE!X775="","*",SP_NORTE!X775)</f>
        <v>*</v>
      </c>
      <c r="B753" s="146" t="str">
        <f>IF(SP_NORTE!W775="","*",SP_NORTE!W775)</f>
        <v>*</v>
      </c>
      <c r="C753" s="146" t="str">
        <f>IF(SP_NORTE!Y775="","*",SP_NORTE!Y775)</f>
        <v>*</v>
      </c>
      <c r="D753" s="138" t="str">
        <f>IF(SP_NORTE!R775="","*",SP_NORTE!R775)</f>
        <v>-</v>
      </c>
      <c r="E753" s="138" t="str">
        <f>IF(SP_NORTE!S775="","*",SP_NORTE!S775)</f>
        <v>-</v>
      </c>
      <c r="F753" s="145" t="str">
        <f>IF(SP_NORTE!B775="","*",SP_NORTE!B775)</f>
        <v>*</v>
      </c>
      <c r="G753" s="145" t="str">
        <f>IF(SP_NORTE!D775="","*",SP_NORTE!D775)</f>
        <v>*</v>
      </c>
      <c r="H753" s="145" t="str">
        <f>IF(SP_NORTE!E775="","*",SP_NORTE!E775)</f>
        <v>*</v>
      </c>
      <c r="I753" s="145" t="str">
        <f>IF(SP_NORTE!G775="","*",SP_NORTE!G775)</f>
        <v>*</v>
      </c>
      <c r="J753" s="145" t="str">
        <f>IF(SP_NORTE!H775="","*",SP_NORTE!H775)</f>
        <v>*</v>
      </c>
      <c r="K753" s="138" t="str">
        <f>IF(SP_NORTE!L775="","*",SP_NORTE!L775)</f>
        <v>-</v>
      </c>
      <c r="L753" s="138" t="str">
        <f>IF(SP_NORTE!M775="","*",SP_NORTE!M775)</f>
        <v>-</v>
      </c>
      <c r="M753" s="139" t="str">
        <f>IF(SP_NORTE!I775="","*",SP_NORTE!I775)</f>
        <v>*</v>
      </c>
      <c r="N753" s="144" t="str">
        <f>IF(SP_NORTE!J775="","*",SP_NORTE!J775)</f>
        <v>*</v>
      </c>
      <c r="O753" s="144" t="str">
        <f>IF(SP_NORTE!K775="","*",SP_NORTE!K775)</f>
        <v>*</v>
      </c>
      <c r="P753" s="143" t="str">
        <f>IF(SP_NORTE!N775="","*",SP_NORTE!N775)</f>
        <v>*</v>
      </c>
      <c r="Q753" s="143" t="str">
        <f>IF(SP_NORTE!O775="","*",SP_NORTE!O775)</f>
        <v>*</v>
      </c>
      <c r="R753" s="145" t="str">
        <f>IF(SP_NORTE!P775="","*",CONCATENATE(SP_NORTE!P775," ",SP_NORTE!Q775))</f>
        <v>*</v>
      </c>
      <c r="S753" s="145" t="str">
        <f>IF(SP_NORTE!U775="","*",SP_NORTE!U775)</f>
        <v>*</v>
      </c>
      <c r="T753" s="145" t="str">
        <f>IF(SP_NORTE!V775="","*",SP_NORTE!V775)</f>
        <v>*</v>
      </c>
      <c r="U753" s="136" t="str">
        <f ca="1">_xlfn.XLOOKUP(G753&amp;$U$2,BS_CONTROLE[CHAVE],BS_CONTROLE[Quantidade_11],"-")</f>
        <v>-</v>
      </c>
      <c r="V753" s="136" t="str">
        <f ca="1">_xlfn.XLOOKUP(G753&amp;$V$2,BS_CONTROLE[CHAVE],BS_CONTROLE[Quantidade_11],"-")</f>
        <v>-</v>
      </c>
      <c r="W753" s="136" t="str">
        <f ca="1">_xlfn.XLOOKUP(G753&amp;$W$2,BS_CONTROLE[CHAVE],BS_CONTROLE[Quantidade_11],"-")</f>
        <v>-</v>
      </c>
    </row>
    <row r="754" spans="1:23" hidden="1">
      <c r="A754" s="146" t="str">
        <f>IF(SP_NORTE!X776="","*",SP_NORTE!X776)</f>
        <v>*</v>
      </c>
      <c r="B754" s="146" t="str">
        <f>IF(SP_NORTE!W776="","*",SP_NORTE!W776)</f>
        <v>*</v>
      </c>
      <c r="C754" s="146" t="str">
        <f>IF(SP_NORTE!Y776="","*",SP_NORTE!Y776)</f>
        <v>*</v>
      </c>
      <c r="D754" s="138" t="str">
        <f>IF(SP_NORTE!R776="","*",SP_NORTE!R776)</f>
        <v>-</v>
      </c>
      <c r="E754" s="138" t="str">
        <f>IF(SP_NORTE!S776="","*",SP_NORTE!S776)</f>
        <v>-</v>
      </c>
      <c r="F754" s="145" t="str">
        <f>IF(SP_NORTE!B776="","*",SP_NORTE!B776)</f>
        <v>*</v>
      </c>
      <c r="G754" s="145" t="str">
        <f>IF(SP_NORTE!D776="","*",SP_NORTE!D776)</f>
        <v>*</v>
      </c>
      <c r="H754" s="145" t="str">
        <f>IF(SP_NORTE!E776="","*",SP_NORTE!E776)</f>
        <v>*</v>
      </c>
      <c r="I754" s="145" t="str">
        <f>IF(SP_NORTE!G776="","*",SP_NORTE!G776)</f>
        <v>*</v>
      </c>
      <c r="J754" s="145" t="str">
        <f>IF(SP_NORTE!H776="","*",SP_NORTE!H776)</f>
        <v>*</v>
      </c>
      <c r="K754" s="138" t="str">
        <f>IF(SP_NORTE!L776="","*",SP_NORTE!L776)</f>
        <v>-</v>
      </c>
      <c r="L754" s="138" t="str">
        <f>IF(SP_NORTE!M776="","*",SP_NORTE!M776)</f>
        <v>-</v>
      </c>
      <c r="M754" s="139" t="str">
        <f>IF(SP_NORTE!I776="","*",SP_NORTE!I776)</f>
        <v>*</v>
      </c>
      <c r="N754" s="144" t="str">
        <f>IF(SP_NORTE!J776="","*",SP_NORTE!J776)</f>
        <v>*</v>
      </c>
      <c r="O754" s="144" t="str">
        <f>IF(SP_NORTE!K776="","*",SP_NORTE!K776)</f>
        <v>*</v>
      </c>
      <c r="P754" s="143" t="str">
        <f>IF(SP_NORTE!N776="","*",SP_NORTE!N776)</f>
        <v>*</v>
      </c>
      <c r="Q754" s="143" t="str">
        <f>IF(SP_NORTE!O776="","*",SP_NORTE!O776)</f>
        <v>*</v>
      </c>
      <c r="R754" s="145" t="str">
        <f>IF(SP_NORTE!P776="","*",CONCATENATE(SP_NORTE!P776," ",SP_NORTE!Q776))</f>
        <v>*</v>
      </c>
      <c r="S754" s="145" t="str">
        <f>IF(SP_NORTE!U776="","*",SP_NORTE!U776)</f>
        <v>*</v>
      </c>
      <c r="T754" s="145" t="str">
        <f>IF(SP_NORTE!V776="","*",SP_NORTE!V776)</f>
        <v>*</v>
      </c>
      <c r="U754" s="136" t="str">
        <f ca="1">_xlfn.XLOOKUP(G754&amp;$U$2,BS_CONTROLE[CHAVE],BS_CONTROLE[Quantidade_11],"-")</f>
        <v>-</v>
      </c>
      <c r="V754" s="136" t="str">
        <f ca="1">_xlfn.XLOOKUP(G754&amp;$V$2,BS_CONTROLE[CHAVE],BS_CONTROLE[Quantidade_11],"-")</f>
        <v>-</v>
      </c>
      <c r="W754" s="136" t="str">
        <f ca="1">_xlfn.XLOOKUP(G754&amp;$W$2,BS_CONTROLE[CHAVE],BS_CONTROLE[Quantidade_11],"-")</f>
        <v>-</v>
      </c>
    </row>
    <row r="755" spans="1:23" hidden="1">
      <c r="A755" s="146" t="str">
        <f>IF(SP_NORTE!X777="","*",SP_NORTE!X777)</f>
        <v>*</v>
      </c>
      <c r="B755" s="146" t="str">
        <f>IF(SP_NORTE!W777="","*",SP_NORTE!W777)</f>
        <v>*</v>
      </c>
      <c r="C755" s="146" t="str">
        <f>IF(SP_NORTE!Y777="","*",SP_NORTE!Y777)</f>
        <v>*</v>
      </c>
      <c r="D755" s="138" t="str">
        <f>IF(SP_NORTE!R777="","*",SP_NORTE!R777)</f>
        <v>-</v>
      </c>
      <c r="E755" s="138" t="str">
        <f>IF(SP_NORTE!S777="","*",SP_NORTE!S777)</f>
        <v>-</v>
      </c>
      <c r="F755" s="145" t="str">
        <f>IF(SP_NORTE!B777="","*",SP_NORTE!B777)</f>
        <v>*</v>
      </c>
      <c r="G755" s="145" t="str">
        <f>IF(SP_NORTE!D777="","*",SP_NORTE!D777)</f>
        <v>*</v>
      </c>
      <c r="H755" s="145" t="str">
        <f>IF(SP_NORTE!E777="","*",SP_NORTE!E777)</f>
        <v>*</v>
      </c>
      <c r="I755" s="145" t="str">
        <f>IF(SP_NORTE!G777="","*",SP_NORTE!G777)</f>
        <v>*</v>
      </c>
      <c r="J755" s="145" t="str">
        <f>IF(SP_NORTE!H777="","*",SP_NORTE!H777)</f>
        <v>*</v>
      </c>
      <c r="K755" s="138" t="str">
        <f>IF(SP_NORTE!L777="","*",SP_NORTE!L777)</f>
        <v>-</v>
      </c>
      <c r="L755" s="138" t="str">
        <f>IF(SP_NORTE!M777="","*",SP_NORTE!M777)</f>
        <v>-</v>
      </c>
      <c r="M755" s="139" t="str">
        <f>IF(SP_NORTE!I777="","*",SP_NORTE!I777)</f>
        <v>*</v>
      </c>
      <c r="N755" s="144" t="str">
        <f>IF(SP_NORTE!J777="","*",SP_NORTE!J777)</f>
        <v>*</v>
      </c>
      <c r="O755" s="144" t="str">
        <f>IF(SP_NORTE!K777="","*",SP_NORTE!K777)</f>
        <v>*</v>
      </c>
      <c r="P755" s="143" t="str">
        <f>IF(SP_NORTE!N777="","*",SP_NORTE!N777)</f>
        <v>*</v>
      </c>
      <c r="Q755" s="143" t="str">
        <f>IF(SP_NORTE!O777="","*",SP_NORTE!O777)</f>
        <v>*</v>
      </c>
      <c r="R755" s="145" t="str">
        <f>IF(SP_NORTE!P777="","*",CONCATENATE(SP_NORTE!P777," ",SP_NORTE!Q777))</f>
        <v>*</v>
      </c>
      <c r="S755" s="145" t="str">
        <f>IF(SP_NORTE!U777="","*",SP_NORTE!U777)</f>
        <v>*</v>
      </c>
      <c r="T755" s="145" t="str">
        <f>IF(SP_NORTE!V777="","*",SP_NORTE!V777)</f>
        <v>*</v>
      </c>
      <c r="U755" s="136" t="str">
        <f ca="1">_xlfn.XLOOKUP(G755&amp;$U$2,BS_CONTROLE[CHAVE],BS_CONTROLE[Quantidade_11],"-")</f>
        <v>-</v>
      </c>
      <c r="V755" s="136" t="str">
        <f ca="1">_xlfn.XLOOKUP(G755&amp;$V$2,BS_CONTROLE[CHAVE],BS_CONTROLE[Quantidade_11],"-")</f>
        <v>-</v>
      </c>
      <c r="W755" s="136" t="str">
        <f ca="1">_xlfn.XLOOKUP(G755&amp;$W$2,BS_CONTROLE[CHAVE],BS_CONTROLE[Quantidade_11],"-")</f>
        <v>-</v>
      </c>
    </row>
    <row r="756" spans="1:23" hidden="1">
      <c r="A756" s="146" t="str">
        <f>IF(SP_NORTE!X778="","*",SP_NORTE!X778)</f>
        <v>*</v>
      </c>
      <c r="B756" s="146" t="str">
        <f>IF(SP_NORTE!W778="","*",SP_NORTE!W778)</f>
        <v>*</v>
      </c>
      <c r="C756" s="146" t="str">
        <f>IF(SP_NORTE!Y778="","*",SP_NORTE!Y778)</f>
        <v>*</v>
      </c>
      <c r="D756" s="138" t="str">
        <f>IF(SP_NORTE!R778="","*",SP_NORTE!R778)</f>
        <v>-</v>
      </c>
      <c r="E756" s="138" t="str">
        <f>IF(SP_NORTE!S778="","*",SP_NORTE!S778)</f>
        <v>-</v>
      </c>
      <c r="F756" s="145" t="str">
        <f>IF(SP_NORTE!B778="","*",SP_NORTE!B778)</f>
        <v>*</v>
      </c>
      <c r="G756" s="145" t="str">
        <f>IF(SP_NORTE!D778="","*",SP_NORTE!D778)</f>
        <v>*</v>
      </c>
      <c r="H756" s="145" t="str">
        <f>IF(SP_NORTE!E778="","*",SP_NORTE!E778)</f>
        <v>*</v>
      </c>
      <c r="I756" s="145" t="str">
        <f>IF(SP_NORTE!G778="","*",SP_NORTE!G778)</f>
        <v>*</v>
      </c>
      <c r="J756" s="145" t="str">
        <f>IF(SP_NORTE!H778="","*",SP_NORTE!H778)</f>
        <v>*</v>
      </c>
      <c r="K756" s="138" t="str">
        <f>IF(SP_NORTE!L778="","*",SP_NORTE!L778)</f>
        <v>-</v>
      </c>
      <c r="L756" s="138" t="str">
        <f>IF(SP_NORTE!M778="","*",SP_NORTE!M778)</f>
        <v>-</v>
      </c>
      <c r="M756" s="139" t="str">
        <f>IF(SP_NORTE!I778="","*",SP_NORTE!I778)</f>
        <v>*</v>
      </c>
      <c r="N756" s="144" t="str">
        <f>IF(SP_NORTE!J778="","*",SP_NORTE!J778)</f>
        <v>*</v>
      </c>
      <c r="O756" s="144" t="str">
        <f>IF(SP_NORTE!K778="","*",SP_NORTE!K778)</f>
        <v>*</v>
      </c>
      <c r="P756" s="143" t="str">
        <f>IF(SP_NORTE!N778="","*",SP_NORTE!N778)</f>
        <v>*</v>
      </c>
      <c r="Q756" s="143" t="str">
        <f>IF(SP_NORTE!O778="","*",SP_NORTE!O778)</f>
        <v>*</v>
      </c>
      <c r="R756" s="145" t="str">
        <f>IF(SP_NORTE!P778="","*",CONCATENATE(SP_NORTE!P778," ",SP_NORTE!Q778))</f>
        <v>*</v>
      </c>
      <c r="S756" s="145" t="str">
        <f>IF(SP_NORTE!U778="","*",SP_NORTE!U778)</f>
        <v>*</v>
      </c>
      <c r="T756" s="145" t="str">
        <f>IF(SP_NORTE!V778="","*",SP_NORTE!V778)</f>
        <v>*</v>
      </c>
      <c r="U756" s="136" t="str">
        <f ca="1">_xlfn.XLOOKUP(G756&amp;$U$2,BS_CONTROLE[CHAVE],BS_CONTROLE[Quantidade_11],"-")</f>
        <v>-</v>
      </c>
      <c r="V756" s="136" t="str">
        <f ca="1">_xlfn.XLOOKUP(G756&amp;$V$2,BS_CONTROLE[CHAVE],BS_CONTROLE[Quantidade_11],"-")</f>
        <v>-</v>
      </c>
      <c r="W756" s="136" t="str">
        <f ca="1">_xlfn.XLOOKUP(G756&amp;$W$2,BS_CONTROLE[CHAVE],BS_CONTROLE[Quantidade_11],"-")</f>
        <v>-</v>
      </c>
    </row>
    <row r="757" spans="1:23" hidden="1">
      <c r="A757" s="146" t="str">
        <f>IF(SP_NORTE!X779="","*",SP_NORTE!X779)</f>
        <v>*</v>
      </c>
      <c r="B757" s="146" t="str">
        <f>IF(SP_NORTE!W779="","*",SP_NORTE!W779)</f>
        <v>*</v>
      </c>
      <c r="C757" s="146" t="str">
        <f>IF(SP_NORTE!Y779="","*",SP_NORTE!Y779)</f>
        <v>*</v>
      </c>
      <c r="D757" s="138" t="str">
        <f>IF(SP_NORTE!R779="","*",SP_NORTE!R779)</f>
        <v>-</v>
      </c>
      <c r="E757" s="138" t="str">
        <f>IF(SP_NORTE!S779="","*",SP_NORTE!S779)</f>
        <v>-</v>
      </c>
      <c r="F757" s="145" t="str">
        <f>IF(SP_NORTE!B779="","*",SP_NORTE!B779)</f>
        <v>*</v>
      </c>
      <c r="G757" s="145" t="str">
        <f>IF(SP_NORTE!D779="","*",SP_NORTE!D779)</f>
        <v>*</v>
      </c>
      <c r="H757" s="145" t="str">
        <f>IF(SP_NORTE!E779="","*",SP_NORTE!E779)</f>
        <v>*</v>
      </c>
      <c r="I757" s="145" t="str">
        <f>IF(SP_NORTE!G779="","*",SP_NORTE!G779)</f>
        <v>*</v>
      </c>
      <c r="J757" s="145" t="str">
        <f>IF(SP_NORTE!H779="","*",SP_NORTE!H779)</f>
        <v>*</v>
      </c>
      <c r="K757" s="138" t="str">
        <f>IF(SP_NORTE!L779="","*",SP_NORTE!L779)</f>
        <v>-</v>
      </c>
      <c r="L757" s="138" t="str">
        <f>IF(SP_NORTE!M779="","*",SP_NORTE!M779)</f>
        <v>-</v>
      </c>
      <c r="M757" s="139" t="str">
        <f>IF(SP_NORTE!I779="","*",SP_NORTE!I779)</f>
        <v>*</v>
      </c>
      <c r="N757" s="144" t="str">
        <f>IF(SP_NORTE!J779="","*",SP_NORTE!J779)</f>
        <v>*</v>
      </c>
      <c r="O757" s="144" t="str">
        <f>IF(SP_NORTE!K779="","*",SP_NORTE!K779)</f>
        <v>*</v>
      </c>
      <c r="P757" s="143" t="str">
        <f>IF(SP_NORTE!N779="","*",SP_NORTE!N779)</f>
        <v>*</v>
      </c>
      <c r="Q757" s="143" t="str">
        <f>IF(SP_NORTE!O779="","*",SP_NORTE!O779)</f>
        <v>*</v>
      </c>
      <c r="R757" s="145" t="str">
        <f>IF(SP_NORTE!P779="","*",CONCATENATE(SP_NORTE!P779," ",SP_NORTE!Q779))</f>
        <v>*</v>
      </c>
      <c r="S757" s="145" t="str">
        <f>IF(SP_NORTE!U779="","*",SP_NORTE!U779)</f>
        <v>*</v>
      </c>
      <c r="T757" s="145" t="str">
        <f>IF(SP_NORTE!V779="","*",SP_NORTE!V779)</f>
        <v>*</v>
      </c>
      <c r="U757" s="136" t="str">
        <f ca="1">_xlfn.XLOOKUP(G757&amp;$U$2,BS_CONTROLE[CHAVE],BS_CONTROLE[Quantidade_11],"-")</f>
        <v>-</v>
      </c>
      <c r="V757" s="136" t="str">
        <f ca="1">_xlfn.XLOOKUP(G757&amp;$V$2,BS_CONTROLE[CHAVE],BS_CONTROLE[Quantidade_11],"-")</f>
        <v>-</v>
      </c>
      <c r="W757" s="136" t="str">
        <f ca="1">_xlfn.XLOOKUP(G757&amp;$W$2,BS_CONTROLE[CHAVE],BS_CONTROLE[Quantidade_11],"-")</f>
        <v>-</v>
      </c>
    </row>
    <row r="758" spans="1:23" hidden="1">
      <c r="A758" s="146" t="str">
        <f>IF(SP_NORTE!X780="","*",SP_NORTE!X780)</f>
        <v>*</v>
      </c>
      <c r="B758" s="146" t="str">
        <f>IF(SP_NORTE!W780="","*",SP_NORTE!W780)</f>
        <v>*</v>
      </c>
      <c r="C758" s="146" t="str">
        <f>IF(SP_NORTE!Y780="","*",SP_NORTE!Y780)</f>
        <v>*</v>
      </c>
      <c r="D758" s="138" t="str">
        <f>IF(SP_NORTE!R780="","*",SP_NORTE!R780)</f>
        <v>-</v>
      </c>
      <c r="E758" s="138" t="str">
        <f>IF(SP_NORTE!S780="","*",SP_NORTE!S780)</f>
        <v>-</v>
      </c>
      <c r="F758" s="145" t="str">
        <f>IF(SP_NORTE!B780="","*",SP_NORTE!B780)</f>
        <v>*</v>
      </c>
      <c r="G758" s="145" t="str">
        <f>IF(SP_NORTE!D780="","*",SP_NORTE!D780)</f>
        <v>*</v>
      </c>
      <c r="H758" s="145" t="str">
        <f>IF(SP_NORTE!E780="","*",SP_NORTE!E780)</f>
        <v>*</v>
      </c>
      <c r="I758" s="145" t="str">
        <f>IF(SP_NORTE!G780="","*",SP_NORTE!G780)</f>
        <v>*</v>
      </c>
      <c r="J758" s="145" t="str">
        <f>IF(SP_NORTE!H780="","*",SP_NORTE!H780)</f>
        <v>*</v>
      </c>
      <c r="K758" s="138" t="str">
        <f>IF(SP_NORTE!L780="","*",SP_NORTE!L780)</f>
        <v>-</v>
      </c>
      <c r="L758" s="138" t="str">
        <f>IF(SP_NORTE!M780="","*",SP_NORTE!M780)</f>
        <v>-</v>
      </c>
      <c r="M758" s="139" t="str">
        <f>IF(SP_NORTE!I780="","*",SP_NORTE!I780)</f>
        <v>*</v>
      </c>
      <c r="N758" s="144" t="str">
        <f>IF(SP_NORTE!J780="","*",SP_NORTE!J780)</f>
        <v>*</v>
      </c>
      <c r="O758" s="144" t="str">
        <f>IF(SP_NORTE!K780="","*",SP_NORTE!K780)</f>
        <v>*</v>
      </c>
      <c r="P758" s="143" t="str">
        <f>IF(SP_NORTE!N780="","*",SP_NORTE!N780)</f>
        <v>*</v>
      </c>
      <c r="Q758" s="143" t="str">
        <f>IF(SP_NORTE!O780="","*",SP_NORTE!O780)</f>
        <v>*</v>
      </c>
      <c r="R758" s="145" t="str">
        <f>IF(SP_NORTE!P780="","*",CONCATENATE(SP_NORTE!P780," ",SP_NORTE!Q780))</f>
        <v>*</v>
      </c>
      <c r="S758" s="145" t="str">
        <f>IF(SP_NORTE!U780="","*",SP_NORTE!U780)</f>
        <v>*</v>
      </c>
      <c r="T758" s="145" t="str">
        <f>IF(SP_NORTE!V780="","*",SP_NORTE!V780)</f>
        <v>*</v>
      </c>
      <c r="U758" s="136" t="str">
        <f ca="1">_xlfn.XLOOKUP(G758&amp;$U$2,BS_CONTROLE[CHAVE],BS_CONTROLE[Quantidade_11],"-")</f>
        <v>-</v>
      </c>
      <c r="V758" s="136" t="str">
        <f ca="1">_xlfn.XLOOKUP(G758&amp;$V$2,BS_CONTROLE[CHAVE],BS_CONTROLE[Quantidade_11],"-")</f>
        <v>-</v>
      </c>
      <c r="W758" s="136" t="str">
        <f ca="1">_xlfn.XLOOKUP(G758&amp;$W$2,BS_CONTROLE[CHAVE],BS_CONTROLE[Quantidade_11],"-")</f>
        <v>-</v>
      </c>
    </row>
    <row r="759" spans="1:23" hidden="1">
      <c r="A759" s="146" t="str">
        <f>IF(SP_NORTE!X781="","*",SP_NORTE!X781)</f>
        <v>*</v>
      </c>
      <c r="B759" s="146" t="str">
        <f>IF(SP_NORTE!W781="","*",SP_NORTE!W781)</f>
        <v>*</v>
      </c>
      <c r="C759" s="146" t="str">
        <f>IF(SP_NORTE!Y781="","*",SP_NORTE!Y781)</f>
        <v>*</v>
      </c>
      <c r="D759" s="138" t="str">
        <f>IF(SP_NORTE!R781="","*",SP_NORTE!R781)</f>
        <v>-</v>
      </c>
      <c r="E759" s="138" t="str">
        <f>IF(SP_NORTE!S781="","*",SP_NORTE!S781)</f>
        <v>-</v>
      </c>
      <c r="F759" s="145" t="str">
        <f>IF(SP_NORTE!B781="","*",SP_NORTE!B781)</f>
        <v>*</v>
      </c>
      <c r="G759" s="145" t="str">
        <f>IF(SP_NORTE!D781="","*",SP_NORTE!D781)</f>
        <v>*</v>
      </c>
      <c r="H759" s="145" t="str">
        <f>IF(SP_NORTE!E781="","*",SP_NORTE!E781)</f>
        <v>*</v>
      </c>
      <c r="I759" s="145" t="str">
        <f>IF(SP_NORTE!G781="","*",SP_NORTE!G781)</f>
        <v>*</v>
      </c>
      <c r="J759" s="145" t="str">
        <f>IF(SP_NORTE!H781="","*",SP_NORTE!H781)</f>
        <v>*</v>
      </c>
      <c r="K759" s="138" t="str">
        <f>IF(SP_NORTE!L781="","*",SP_NORTE!L781)</f>
        <v>-</v>
      </c>
      <c r="L759" s="138" t="str">
        <f>IF(SP_NORTE!M781="","*",SP_NORTE!M781)</f>
        <v>-</v>
      </c>
      <c r="M759" s="139" t="str">
        <f>IF(SP_NORTE!I781="","*",SP_NORTE!I781)</f>
        <v>*</v>
      </c>
      <c r="N759" s="144" t="str">
        <f>IF(SP_NORTE!J781="","*",SP_NORTE!J781)</f>
        <v>*</v>
      </c>
      <c r="O759" s="144" t="str">
        <f>IF(SP_NORTE!K781="","*",SP_NORTE!K781)</f>
        <v>*</v>
      </c>
      <c r="P759" s="143" t="str">
        <f>IF(SP_NORTE!N781="","*",SP_NORTE!N781)</f>
        <v>*</v>
      </c>
      <c r="Q759" s="143" t="str">
        <f>IF(SP_NORTE!O781="","*",SP_NORTE!O781)</f>
        <v>*</v>
      </c>
      <c r="R759" s="145" t="str">
        <f>IF(SP_NORTE!P781="","*",CONCATENATE(SP_NORTE!P781," ",SP_NORTE!Q781))</f>
        <v>*</v>
      </c>
      <c r="S759" s="145" t="str">
        <f>IF(SP_NORTE!U781="","*",SP_NORTE!U781)</f>
        <v>*</v>
      </c>
      <c r="T759" s="145" t="str">
        <f>IF(SP_NORTE!V781="","*",SP_NORTE!V781)</f>
        <v>*</v>
      </c>
      <c r="U759" s="136" t="str">
        <f ca="1">_xlfn.XLOOKUP(G759&amp;$U$2,BS_CONTROLE[CHAVE],BS_CONTROLE[Quantidade_11],"-")</f>
        <v>-</v>
      </c>
      <c r="V759" s="136" t="str">
        <f ca="1">_xlfn.XLOOKUP(G759&amp;$V$2,BS_CONTROLE[CHAVE],BS_CONTROLE[Quantidade_11],"-")</f>
        <v>-</v>
      </c>
      <c r="W759" s="136" t="str">
        <f ca="1">_xlfn.XLOOKUP(G759&amp;$W$2,BS_CONTROLE[CHAVE],BS_CONTROLE[Quantidade_11],"-")</f>
        <v>-</v>
      </c>
    </row>
    <row r="760" spans="1:23" hidden="1">
      <c r="A760" s="146" t="str">
        <f>IF(SP_NORTE!X782="","*",SP_NORTE!X782)</f>
        <v>*</v>
      </c>
      <c r="B760" s="146" t="str">
        <f>IF(SP_NORTE!W782="","*",SP_NORTE!W782)</f>
        <v>*</v>
      </c>
      <c r="C760" s="146" t="str">
        <f>IF(SP_NORTE!Y782="","*",SP_NORTE!Y782)</f>
        <v>*</v>
      </c>
      <c r="D760" s="138" t="str">
        <f>IF(SP_NORTE!R782="","*",SP_NORTE!R782)</f>
        <v>-</v>
      </c>
      <c r="E760" s="138" t="str">
        <f>IF(SP_NORTE!S782="","*",SP_NORTE!S782)</f>
        <v>-</v>
      </c>
      <c r="F760" s="145" t="str">
        <f>IF(SP_NORTE!B782="","*",SP_NORTE!B782)</f>
        <v>*</v>
      </c>
      <c r="G760" s="145" t="str">
        <f>IF(SP_NORTE!D782="","*",SP_NORTE!D782)</f>
        <v>*</v>
      </c>
      <c r="H760" s="145" t="str">
        <f>IF(SP_NORTE!E782="","*",SP_NORTE!E782)</f>
        <v>*</v>
      </c>
      <c r="I760" s="145" t="str">
        <f>IF(SP_NORTE!G782="","*",SP_NORTE!G782)</f>
        <v>*</v>
      </c>
      <c r="J760" s="145" t="str">
        <f>IF(SP_NORTE!H782="","*",SP_NORTE!H782)</f>
        <v>*</v>
      </c>
      <c r="K760" s="138" t="str">
        <f>IF(SP_NORTE!L782="","*",SP_NORTE!L782)</f>
        <v>-</v>
      </c>
      <c r="L760" s="138" t="str">
        <f>IF(SP_NORTE!M782="","*",SP_NORTE!M782)</f>
        <v>-</v>
      </c>
      <c r="M760" s="139" t="str">
        <f>IF(SP_NORTE!I782="","*",SP_NORTE!I782)</f>
        <v>*</v>
      </c>
      <c r="N760" s="144" t="str">
        <f>IF(SP_NORTE!J782="","*",SP_NORTE!J782)</f>
        <v>*</v>
      </c>
      <c r="O760" s="144" t="str">
        <f>IF(SP_NORTE!K782="","*",SP_NORTE!K782)</f>
        <v>*</v>
      </c>
      <c r="P760" s="143" t="str">
        <f>IF(SP_NORTE!N782="","*",SP_NORTE!N782)</f>
        <v>*</v>
      </c>
      <c r="Q760" s="143" t="str">
        <f>IF(SP_NORTE!O782="","*",SP_NORTE!O782)</f>
        <v>*</v>
      </c>
      <c r="R760" s="145" t="str">
        <f>IF(SP_NORTE!P782="","*",CONCATENATE(SP_NORTE!P782," ",SP_NORTE!Q782))</f>
        <v>*</v>
      </c>
      <c r="S760" s="145" t="str">
        <f>IF(SP_NORTE!U782="","*",SP_NORTE!U782)</f>
        <v>*</v>
      </c>
      <c r="T760" s="145" t="str">
        <f>IF(SP_NORTE!V782="","*",SP_NORTE!V782)</f>
        <v>*</v>
      </c>
      <c r="U760" s="136" t="str">
        <f ca="1">_xlfn.XLOOKUP(G760&amp;$U$2,BS_CONTROLE[CHAVE],BS_CONTROLE[Quantidade_11],"-")</f>
        <v>-</v>
      </c>
      <c r="V760" s="136" t="str">
        <f ca="1">_xlfn.XLOOKUP(G760&amp;$V$2,BS_CONTROLE[CHAVE],BS_CONTROLE[Quantidade_11],"-")</f>
        <v>-</v>
      </c>
      <c r="W760" s="136" t="str">
        <f ca="1">_xlfn.XLOOKUP(G760&amp;$W$2,BS_CONTROLE[CHAVE],BS_CONTROLE[Quantidade_11],"-")</f>
        <v>-</v>
      </c>
    </row>
    <row r="761" spans="1:23" hidden="1">
      <c r="A761" s="146" t="str">
        <f>IF(SP_NORTE!X783="","*",SP_NORTE!X783)</f>
        <v>*</v>
      </c>
      <c r="B761" s="146" t="str">
        <f>IF(SP_NORTE!W783="","*",SP_NORTE!W783)</f>
        <v>*</v>
      </c>
      <c r="C761" s="146" t="str">
        <f>IF(SP_NORTE!Y783="","*",SP_NORTE!Y783)</f>
        <v>*</v>
      </c>
      <c r="D761" s="138" t="str">
        <f>IF(SP_NORTE!R783="","*",SP_NORTE!R783)</f>
        <v>-</v>
      </c>
      <c r="E761" s="138" t="str">
        <f>IF(SP_NORTE!S783="","*",SP_NORTE!S783)</f>
        <v>-</v>
      </c>
      <c r="F761" s="145" t="str">
        <f>IF(SP_NORTE!B783="","*",SP_NORTE!B783)</f>
        <v>*</v>
      </c>
      <c r="G761" s="145" t="str">
        <f>IF(SP_NORTE!D783="","*",SP_NORTE!D783)</f>
        <v>*</v>
      </c>
      <c r="H761" s="145" t="str">
        <f>IF(SP_NORTE!E783="","*",SP_NORTE!E783)</f>
        <v>*</v>
      </c>
      <c r="I761" s="145" t="str">
        <f>IF(SP_NORTE!G783="","*",SP_NORTE!G783)</f>
        <v>*</v>
      </c>
      <c r="J761" s="145" t="str">
        <f>IF(SP_NORTE!H783="","*",SP_NORTE!H783)</f>
        <v>*</v>
      </c>
      <c r="K761" s="138" t="str">
        <f>IF(SP_NORTE!L783="","*",SP_NORTE!L783)</f>
        <v>-</v>
      </c>
      <c r="L761" s="138" t="str">
        <f>IF(SP_NORTE!M783="","*",SP_NORTE!M783)</f>
        <v>-</v>
      </c>
      <c r="M761" s="139" t="str">
        <f>IF(SP_NORTE!I783="","*",SP_NORTE!I783)</f>
        <v>*</v>
      </c>
      <c r="N761" s="144" t="str">
        <f>IF(SP_NORTE!J783="","*",SP_NORTE!J783)</f>
        <v>*</v>
      </c>
      <c r="O761" s="144" t="str">
        <f>IF(SP_NORTE!K783="","*",SP_NORTE!K783)</f>
        <v>*</v>
      </c>
      <c r="P761" s="143" t="str">
        <f>IF(SP_NORTE!N783="","*",SP_NORTE!N783)</f>
        <v>*</v>
      </c>
      <c r="Q761" s="143" t="str">
        <f>IF(SP_NORTE!O783="","*",SP_NORTE!O783)</f>
        <v>*</v>
      </c>
      <c r="R761" s="145" t="str">
        <f>IF(SP_NORTE!P783="","*",CONCATENATE(SP_NORTE!P783," ",SP_NORTE!Q783))</f>
        <v>*</v>
      </c>
      <c r="S761" s="145" t="str">
        <f>IF(SP_NORTE!U783="","*",SP_NORTE!U783)</f>
        <v>*</v>
      </c>
      <c r="T761" s="145" t="str">
        <f>IF(SP_NORTE!V783="","*",SP_NORTE!V783)</f>
        <v>*</v>
      </c>
      <c r="U761" s="136" t="str">
        <f ca="1">_xlfn.XLOOKUP(G761&amp;$U$2,BS_CONTROLE[CHAVE],BS_CONTROLE[Quantidade_11],"-")</f>
        <v>-</v>
      </c>
      <c r="V761" s="136" t="str">
        <f ca="1">_xlfn.XLOOKUP(G761&amp;$V$2,BS_CONTROLE[CHAVE],BS_CONTROLE[Quantidade_11],"-")</f>
        <v>-</v>
      </c>
      <c r="W761" s="136" t="str">
        <f ca="1">_xlfn.XLOOKUP(G761&amp;$W$2,BS_CONTROLE[CHAVE],BS_CONTROLE[Quantidade_11],"-")</f>
        <v>-</v>
      </c>
    </row>
    <row r="762" spans="1:23" hidden="1">
      <c r="A762" s="146" t="str">
        <f>IF(SP_NORTE!X784="","*",SP_NORTE!X784)</f>
        <v>*</v>
      </c>
      <c r="B762" s="146" t="str">
        <f>IF(SP_NORTE!W784="","*",SP_NORTE!W784)</f>
        <v>*</v>
      </c>
      <c r="C762" s="146" t="str">
        <f>IF(SP_NORTE!Y784="","*",SP_NORTE!Y784)</f>
        <v>*</v>
      </c>
      <c r="D762" s="138" t="str">
        <f>IF(SP_NORTE!R784="","*",SP_NORTE!R784)</f>
        <v>-</v>
      </c>
      <c r="E762" s="138" t="str">
        <f>IF(SP_NORTE!S784="","*",SP_NORTE!S784)</f>
        <v>-</v>
      </c>
      <c r="F762" s="145" t="str">
        <f>IF(SP_NORTE!B784="","*",SP_NORTE!B784)</f>
        <v>*</v>
      </c>
      <c r="G762" s="145" t="str">
        <f>IF(SP_NORTE!D784="","*",SP_NORTE!D784)</f>
        <v>*</v>
      </c>
      <c r="H762" s="145" t="str">
        <f>IF(SP_NORTE!E784="","*",SP_NORTE!E784)</f>
        <v>*</v>
      </c>
      <c r="I762" s="145" t="str">
        <f>IF(SP_NORTE!G784="","*",SP_NORTE!G784)</f>
        <v>*</v>
      </c>
      <c r="J762" s="145" t="str">
        <f>IF(SP_NORTE!H784="","*",SP_NORTE!H784)</f>
        <v>*</v>
      </c>
      <c r="K762" s="138" t="str">
        <f>IF(SP_NORTE!L784="","*",SP_NORTE!L784)</f>
        <v>-</v>
      </c>
      <c r="L762" s="138" t="str">
        <f>IF(SP_NORTE!M784="","*",SP_NORTE!M784)</f>
        <v>-</v>
      </c>
      <c r="M762" s="139" t="str">
        <f>IF(SP_NORTE!I784="","*",SP_NORTE!I784)</f>
        <v>*</v>
      </c>
      <c r="N762" s="144" t="str">
        <f>IF(SP_NORTE!J784="","*",SP_NORTE!J784)</f>
        <v>*</v>
      </c>
      <c r="O762" s="144" t="str">
        <f>IF(SP_NORTE!K784="","*",SP_NORTE!K784)</f>
        <v>*</v>
      </c>
      <c r="P762" s="143" t="str">
        <f>IF(SP_NORTE!N784="","*",SP_NORTE!N784)</f>
        <v>*</v>
      </c>
      <c r="Q762" s="143" t="str">
        <f>IF(SP_NORTE!O784="","*",SP_NORTE!O784)</f>
        <v>*</v>
      </c>
      <c r="R762" s="145" t="str">
        <f>IF(SP_NORTE!P784="","*",CONCATENATE(SP_NORTE!P784," ",SP_NORTE!Q784))</f>
        <v>*</v>
      </c>
      <c r="S762" s="145" t="str">
        <f>IF(SP_NORTE!U784="","*",SP_NORTE!U784)</f>
        <v>*</v>
      </c>
      <c r="T762" s="145" t="str">
        <f>IF(SP_NORTE!V784="","*",SP_NORTE!V784)</f>
        <v>*</v>
      </c>
      <c r="U762" s="136" t="str">
        <f ca="1">_xlfn.XLOOKUP(G762&amp;$U$2,BS_CONTROLE[CHAVE],BS_CONTROLE[Quantidade_11],"-")</f>
        <v>-</v>
      </c>
      <c r="V762" s="136" t="str">
        <f ca="1">_xlfn.XLOOKUP(G762&amp;$V$2,BS_CONTROLE[CHAVE],BS_CONTROLE[Quantidade_11],"-")</f>
        <v>-</v>
      </c>
      <c r="W762" s="136" t="str">
        <f ca="1">_xlfn.XLOOKUP(G762&amp;$W$2,BS_CONTROLE[CHAVE],BS_CONTROLE[Quantidade_11],"-")</f>
        <v>-</v>
      </c>
    </row>
    <row r="763" spans="1:23" hidden="1">
      <c r="A763" s="146" t="str">
        <f>IF(SP_NORTE!X785="","*",SP_NORTE!X785)</f>
        <v>*</v>
      </c>
      <c r="B763" s="146" t="str">
        <f>IF(SP_NORTE!W785="","*",SP_NORTE!W785)</f>
        <v>*</v>
      </c>
      <c r="C763" s="146" t="str">
        <f>IF(SP_NORTE!Y785="","*",SP_NORTE!Y785)</f>
        <v>*</v>
      </c>
      <c r="D763" s="138" t="str">
        <f>IF(SP_NORTE!R785="","*",SP_NORTE!R785)</f>
        <v>-</v>
      </c>
      <c r="E763" s="138" t="str">
        <f>IF(SP_NORTE!S785="","*",SP_NORTE!S785)</f>
        <v>-</v>
      </c>
      <c r="F763" s="145" t="str">
        <f>IF(SP_NORTE!B785="","*",SP_NORTE!B785)</f>
        <v>*</v>
      </c>
      <c r="G763" s="145" t="str">
        <f>IF(SP_NORTE!D785="","*",SP_NORTE!D785)</f>
        <v>*</v>
      </c>
      <c r="H763" s="145" t="str">
        <f>IF(SP_NORTE!E785="","*",SP_NORTE!E785)</f>
        <v>*</v>
      </c>
      <c r="I763" s="145" t="str">
        <f>IF(SP_NORTE!G785="","*",SP_NORTE!G785)</f>
        <v>*</v>
      </c>
      <c r="J763" s="145" t="str">
        <f>IF(SP_NORTE!H785="","*",SP_NORTE!H785)</f>
        <v>*</v>
      </c>
      <c r="K763" s="138" t="str">
        <f>IF(SP_NORTE!L785="","*",SP_NORTE!L785)</f>
        <v>-</v>
      </c>
      <c r="L763" s="138" t="str">
        <f>IF(SP_NORTE!M785="","*",SP_NORTE!M785)</f>
        <v>-</v>
      </c>
      <c r="M763" s="139" t="str">
        <f>IF(SP_NORTE!I785="","*",SP_NORTE!I785)</f>
        <v>*</v>
      </c>
      <c r="N763" s="144" t="str">
        <f>IF(SP_NORTE!J785="","*",SP_NORTE!J785)</f>
        <v>*</v>
      </c>
      <c r="O763" s="144" t="str">
        <f>IF(SP_NORTE!K785="","*",SP_NORTE!K785)</f>
        <v>*</v>
      </c>
      <c r="P763" s="143" t="str">
        <f>IF(SP_NORTE!N785="","*",SP_NORTE!N785)</f>
        <v>*</v>
      </c>
      <c r="Q763" s="143" t="str">
        <f>IF(SP_NORTE!O785="","*",SP_NORTE!O785)</f>
        <v>*</v>
      </c>
      <c r="R763" s="145" t="str">
        <f>IF(SP_NORTE!P785="","*",CONCATENATE(SP_NORTE!P785," ",SP_NORTE!Q785))</f>
        <v>*</v>
      </c>
      <c r="S763" s="145" t="str">
        <f>IF(SP_NORTE!U785="","*",SP_NORTE!U785)</f>
        <v>*</v>
      </c>
      <c r="T763" s="145" t="str">
        <f>IF(SP_NORTE!V785="","*",SP_NORTE!V785)</f>
        <v>*</v>
      </c>
      <c r="U763" s="136" t="str">
        <f ca="1">_xlfn.XLOOKUP(G763&amp;$U$2,BS_CONTROLE[CHAVE],BS_CONTROLE[Quantidade_11],"-")</f>
        <v>-</v>
      </c>
      <c r="V763" s="136" t="str">
        <f ca="1">_xlfn.XLOOKUP(G763&amp;$V$2,BS_CONTROLE[CHAVE],BS_CONTROLE[Quantidade_11],"-")</f>
        <v>-</v>
      </c>
      <c r="W763" s="136" t="str">
        <f ca="1">_xlfn.XLOOKUP(G763&amp;$W$2,BS_CONTROLE[CHAVE],BS_CONTROLE[Quantidade_11],"-")</f>
        <v>-</v>
      </c>
    </row>
    <row r="764" spans="1:23" hidden="1">
      <c r="A764" s="146" t="str">
        <f>IF(SP_NORTE!X786="","*",SP_NORTE!X786)</f>
        <v>*</v>
      </c>
      <c r="B764" s="146" t="str">
        <f>IF(SP_NORTE!W786="","*",SP_NORTE!W786)</f>
        <v>*</v>
      </c>
      <c r="C764" s="146" t="str">
        <f>IF(SP_NORTE!Y786="","*",SP_NORTE!Y786)</f>
        <v>*</v>
      </c>
      <c r="D764" s="138" t="str">
        <f>IF(SP_NORTE!R786="","*",SP_NORTE!R786)</f>
        <v>-</v>
      </c>
      <c r="E764" s="138" t="str">
        <f>IF(SP_NORTE!S786="","*",SP_NORTE!S786)</f>
        <v>-</v>
      </c>
      <c r="F764" s="145" t="str">
        <f>IF(SP_NORTE!B786="","*",SP_NORTE!B786)</f>
        <v>*</v>
      </c>
      <c r="G764" s="145" t="str">
        <f>IF(SP_NORTE!D786="","*",SP_NORTE!D786)</f>
        <v>*</v>
      </c>
      <c r="H764" s="145" t="str">
        <f>IF(SP_NORTE!E786="","*",SP_NORTE!E786)</f>
        <v>*</v>
      </c>
      <c r="I764" s="145" t="str">
        <f>IF(SP_NORTE!G786="","*",SP_NORTE!G786)</f>
        <v>*</v>
      </c>
      <c r="J764" s="145" t="str">
        <f>IF(SP_NORTE!H786="","*",SP_NORTE!H786)</f>
        <v>*</v>
      </c>
      <c r="K764" s="138" t="str">
        <f>IF(SP_NORTE!L786="","*",SP_NORTE!L786)</f>
        <v>-</v>
      </c>
      <c r="L764" s="138" t="str">
        <f>IF(SP_NORTE!M786="","*",SP_NORTE!M786)</f>
        <v>-</v>
      </c>
      <c r="M764" s="139" t="str">
        <f>IF(SP_NORTE!I786="","*",SP_NORTE!I786)</f>
        <v>*</v>
      </c>
      <c r="N764" s="144" t="str">
        <f>IF(SP_NORTE!J786="","*",SP_NORTE!J786)</f>
        <v>*</v>
      </c>
      <c r="O764" s="144" t="str">
        <f>IF(SP_NORTE!K786="","*",SP_NORTE!K786)</f>
        <v>*</v>
      </c>
      <c r="P764" s="143" t="str">
        <f>IF(SP_NORTE!N786="","*",SP_NORTE!N786)</f>
        <v>*</v>
      </c>
      <c r="Q764" s="143" t="str">
        <f>IF(SP_NORTE!O786="","*",SP_NORTE!O786)</f>
        <v>*</v>
      </c>
      <c r="R764" s="145" t="str">
        <f>IF(SP_NORTE!P786="","*",CONCATENATE(SP_NORTE!P786," ",SP_NORTE!Q786))</f>
        <v>*</v>
      </c>
      <c r="S764" s="145" t="str">
        <f>IF(SP_NORTE!U786="","*",SP_NORTE!U786)</f>
        <v>*</v>
      </c>
      <c r="T764" s="145" t="str">
        <f>IF(SP_NORTE!V786="","*",SP_NORTE!V786)</f>
        <v>*</v>
      </c>
      <c r="U764" s="136" t="str">
        <f ca="1">_xlfn.XLOOKUP(G764&amp;$U$2,BS_CONTROLE[CHAVE],BS_CONTROLE[Quantidade_11],"-")</f>
        <v>-</v>
      </c>
      <c r="V764" s="136" t="str">
        <f ca="1">_xlfn.XLOOKUP(G764&amp;$V$2,BS_CONTROLE[CHAVE],BS_CONTROLE[Quantidade_11],"-")</f>
        <v>-</v>
      </c>
      <c r="W764" s="136" t="str">
        <f ca="1">_xlfn.XLOOKUP(G764&amp;$W$2,BS_CONTROLE[CHAVE],BS_CONTROLE[Quantidade_11],"-")</f>
        <v>-</v>
      </c>
    </row>
    <row r="765" spans="1:23" hidden="1">
      <c r="A765" s="146" t="str">
        <f>IF(SP_NORTE!X787="","*",SP_NORTE!X787)</f>
        <v>*</v>
      </c>
      <c r="B765" s="146" t="str">
        <f>IF(SP_NORTE!W787="","*",SP_NORTE!W787)</f>
        <v>*</v>
      </c>
      <c r="C765" s="146" t="str">
        <f>IF(SP_NORTE!Y787="","*",SP_NORTE!Y787)</f>
        <v>*</v>
      </c>
      <c r="D765" s="138" t="str">
        <f>IF(SP_NORTE!R787="","*",SP_NORTE!R787)</f>
        <v>-</v>
      </c>
      <c r="E765" s="138" t="str">
        <f>IF(SP_NORTE!S787="","*",SP_NORTE!S787)</f>
        <v>-</v>
      </c>
      <c r="F765" s="145" t="str">
        <f>IF(SP_NORTE!B787="","*",SP_NORTE!B787)</f>
        <v>*</v>
      </c>
      <c r="G765" s="145" t="str">
        <f>IF(SP_NORTE!D787="","*",SP_NORTE!D787)</f>
        <v>*</v>
      </c>
      <c r="H765" s="145" t="str">
        <f>IF(SP_NORTE!E787="","*",SP_NORTE!E787)</f>
        <v>*</v>
      </c>
      <c r="I765" s="145" t="str">
        <f>IF(SP_NORTE!G787="","*",SP_NORTE!G787)</f>
        <v>*</v>
      </c>
      <c r="J765" s="145" t="str">
        <f>IF(SP_NORTE!H787="","*",SP_NORTE!H787)</f>
        <v>*</v>
      </c>
      <c r="K765" s="138" t="str">
        <f>IF(SP_NORTE!L787="","*",SP_NORTE!L787)</f>
        <v>-</v>
      </c>
      <c r="L765" s="138" t="str">
        <f>IF(SP_NORTE!M787="","*",SP_NORTE!M787)</f>
        <v>-</v>
      </c>
      <c r="M765" s="139" t="str">
        <f>IF(SP_NORTE!I787="","*",SP_NORTE!I787)</f>
        <v>*</v>
      </c>
      <c r="N765" s="144" t="str">
        <f>IF(SP_NORTE!J787="","*",SP_NORTE!J787)</f>
        <v>*</v>
      </c>
      <c r="O765" s="144" t="str">
        <f>IF(SP_NORTE!K787="","*",SP_NORTE!K787)</f>
        <v>*</v>
      </c>
      <c r="P765" s="143" t="str">
        <f>IF(SP_NORTE!N787="","*",SP_NORTE!N787)</f>
        <v>*</v>
      </c>
      <c r="Q765" s="143" t="str">
        <f>IF(SP_NORTE!O787="","*",SP_NORTE!O787)</f>
        <v>*</v>
      </c>
      <c r="R765" s="145" t="str">
        <f>IF(SP_NORTE!P787="","*",CONCATENATE(SP_NORTE!P787," ",SP_NORTE!Q787))</f>
        <v>*</v>
      </c>
      <c r="S765" s="145" t="str">
        <f>IF(SP_NORTE!U787="","*",SP_NORTE!U787)</f>
        <v>*</v>
      </c>
      <c r="T765" s="145" t="str">
        <f>IF(SP_NORTE!V787="","*",SP_NORTE!V787)</f>
        <v>*</v>
      </c>
      <c r="U765" s="136" t="str">
        <f ca="1">_xlfn.XLOOKUP(G765&amp;$U$2,BS_CONTROLE[CHAVE],BS_CONTROLE[Quantidade_11],"-")</f>
        <v>-</v>
      </c>
      <c r="V765" s="136" t="str">
        <f ca="1">_xlfn.XLOOKUP(G765&amp;$V$2,BS_CONTROLE[CHAVE],BS_CONTROLE[Quantidade_11],"-")</f>
        <v>-</v>
      </c>
      <c r="W765" s="136" t="str">
        <f ca="1">_xlfn.XLOOKUP(G765&amp;$W$2,BS_CONTROLE[CHAVE],BS_CONTROLE[Quantidade_11],"-")</f>
        <v>-</v>
      </c>
    </row>
    <row r="766" spans="1:23" hidden="1">
      <c r="A766" s="146" t="str">
        <f>IF(SP_NORTE!X788="","*",SP_NORTE!X788)</f>
        <v>*</v>
      </c>
      <c r="B766" s="146" t="str">
        <f>IF(SP_NORTE!W788="","*",SP_NORTE!W788)</f>
        <v>*</v>
      </c>
      <c r="C766" s="146" t="str">
        <f>IF(SP_NORTE!Y788="","*",SP_NORTE!Y788)</f>
        <v>*</v>
      </c>
      <c r="D766" s="138" t="str">
        <f>IF(SP_NORTE!R788="","*",SP_NORTE!R788)</f>
        <v>-</v>
      </c>
      <c r="E766" s="138" t="str">
        <f>IF(SP_NORTE!S788="","*",SP_NORTE!S788)</f>
        <v>-</v>
      </c>
      <c r="F766" s="145" t="str">
        <f>IF(SP_NORTE!B788="","*",SP_NORTE!B788)</f>
        <v>*</v>
      </c>
      <c r="G766" s="145" t="str">
        <f>IF(SP_NORTE!D788="","*",SP_NORTE!D788)</f>
        <v>*</v>
      </c>
      <c r="H766" s="145" t="str">
        <f>IF(SP_NORTE!E788="","*",SP_NORTE!E788)</f>
        <v>*</v>
      </c>
      <c r="I766" s="145" t="str">
        <f>IF(SP_NORTE!G788="","*",SP_NORTE!G788)</f>
        <v>*</v>
      </c>
      <c r="J766" s="145" t="str">
        <f>IF(SP_NORTE!H788="","*",SP_NORTE!H788)</f>
        <v>*</v>
      </c>
      <c r="K766" s="138" t="str">
        <f>IF(SP_NORTE!L788="","*",SP_NORTE!L788)</f>
        <v>-</v>
      </c>
      <c r="L766" s="138" t="str">
        <f>IF(SP_NORTE!M788="","*",SP_NORTE!M788)</f>
        <v>-</v>
      </c>
      <c r="M766" s="139" t="str">
        <f>IF(SP_NORTE!I788="","*",SP_NORTE!I788)</f>
        <v>*</v>
      </c>
      <c r="N766" s="144" t="str">
        <f>IF(SP_NORTE!J788="","*",SP_NORTE!J788)</f>
        <v>*</v>
      </c>
      <c r="O766" s="144" t="str">
        <f>IF(SP_NORTE!K788="","*",SP_NORTE!K788)</f>
        <v>*</v>
      </c>
      <c r="P766" s="143" t="str">
        <f>IF(SP_NORTE!N788="","*",SP_NORTE!N788)</f>
        <v>*</v>
      </c>
      <c r="Q766" s="143" t="str">
        <f>IF(SP_NORTE!O788="","*",SP_NORTE!O788)</f>
        <v>*</v>
      </c>
      <c r="R766" s="145" t="str">
        <f>IF(SP_NORTE!P788="","*",CONCATENATE(SP_NORTE!P788," ",SP_NORTE!Q788))</f>
        <v>*</v>
      </c>
      <c r="S766" s="145" t="str">
        <f>IF(SP_NORTE!U788="","*",SP_NORTE!U788)</f>
        <v>*</v>
      </c>
      <c r="T766" s="145" t="str">
        <f>IF(SP_NORTE!V788="","*",SP_NORTE!V788)</f>
        <v>*</v>
      </c>
      <c r="U766" s="136" t="str">
        <f ca="1">_xlfn.XLOOKUP(G766&amp;$U$2,BS_CONTROLE[CHAVE],BS_CONTROLE[Quantidade_11],"-")</f>
        <v>-</v>
      </c>
      <c r="V766" s="136" t="str">
        <f ca="1">_xlfn.XLOOKUP(G766&amp;$V$2,BS_CONTROLE[CHAVE],BS_CONTROLE[Quantidade_11],"-")</f>
        <v>-</v>
      </c>
      <c r="W766" s="136" t="str">
        <f ca="1">_xlfn.XLOOKUP(G766&amp;$W$2,BS_CONTROLE[CHAVE],BS_CONTROLE[Quantidade_11],"-")</f>
        <v>-</v>
      </c>
    </row>
    <row r="767" spans="1:23" hidden="1">
      <c r="A767" s="146" t="str">
        <f>IF(SP_NORTE!X789="","*",SP_NORTE!X789)</f>
        <v>*</v>
      </c>
      <c r="B767" s="146" t="str">
        <f>IF(SP_NORTE!W789="","*",SP_NORTE!W789)</f>
        <v>*</v>
      </c>
      <c r="C767" s="146" t="str">
        <f>IF(SP_NORTE!Y789="","*",SP_NORTE!Y789)</f>
        <v>*</v>
      </c>
      <c r="D767" s="138" t="str">
        <f>IF(SP_NORTE!R789="","*",SP_NORTE!R789)</f>
        <v>-</v>
      </c>
      <c r="E767" s="138" t="str">
        <f>IF(SP_NORTE!S789="","*",SP_NORTE!S789)</f>
        <v>-</v>
      </c>
      <c r="F767" s="145" t="str">
        <f>IF(SP_NORTE!B789="","*",SP_NORTE!B789)</f>
        <v>*</v>
      </c>
      <c r="G767" s="145" t="str">
        <f>IF(SP_NORTE!D789="","*",SP_NORTE!D789)</f>
        <v>*</v>
      </c>
      <c r="H767" s="145" t="str">
        <f>IF(SP_NORTE!E789="","*",SP_NORTE!E789)</f>
        <v>*</v>
      </c>
      <c r="I767" s="145" t="str">
        <f>IF(SP_NORTE!G789="","*",SP_NORTE!G789)</f>
        <v>*</v>
      </c>
      <c r="J767" s="145" t="str">
        <f>IF(SP_NORTE!H789="","*",SP_NORTE!H789)</f>
        <v>*</v>
      </c>
      <c r="K767" s="138" t="str">
        <f>IF(SP_NORTE!L789="","*",SP_NORTE!L789)</f>
        <v>-</v>
      </c>
      <c r="L767" s="138" t="str">
        <f>IF(SP_NORTE!M789="","*",SP_NORTE!M789)</f>
        <v>-</v>
      </c>
      <c r="M767" s="139" t="str">
        <f>IF(SP_NORTE!I789="","*",SP_NORTE!I789)</f>
        <v>*</v>
      </c>
      <c r="N767" s="144" t="str">
        <f>IF(SP_NORTE!J789="","*",SP_NORTE!J789)</f>
        <v>*</v>
      </c>
      <c r="O767" s="144" t="str">
        <f>IF(SP_NORTE!K789="","*",SP_NORTE!K789)</f>
        <v>*</v>
      </c>
      <c r="P767" s="143" t="str">
        <f>IF(SP_NORTE!N789="","*",SP_NORTE!N789)</f>
        <v>*</v>
      </c>
      <c r="Q767" s="143" t="str">
        <f>IF(SP_NORTE!O789="","*",SP_NORTE!O789)</f>
        <v>*</v>
      </c>
      <c r="R767" s="145" t="str">
        <f>IF(SP_NORTE!P789="","*",CONCATENATE(SP_NORTE!P789," ",SP_NORTE!Q789))</f>
        <v>*</v>
      </c>
      <c r="S767" s="145" t="str">
        <f>IF(SP_NORTE!U789="","*",SP_NORTE!U789)</f>
        <v>*</v>
      </c>
      <c r="T767" s="145" t="str">
        <f>IF(SP_NORTE!V789="","*",SP_NORTE!V789)</f>
        <v>*</v>
      </c>
      <c r="U767" s="136" t="str">
        <f ca="1">_xlfn.XLOOKUP(G767&amp;$U$2,BS_CONTROLE[CHAVE],BS_CONTROLE[Quantidade_11],"-")</f>
        <v>-</v>
      </c>
      <c r="V767" s="136" t="str">
        <f ca="1">_xlfn.XLOOKUP(G767&amp;$V$2,BS_CONTROLE[CHAVE],BS_CONTROLE[Quantidade_11],"-")</f>
        <v>-</v>
      </c>
      <c r="W767" s="136" t="str">
        <f ca="1">_xlfn.XLOOKUP(G767&amp;$W$2,BS_CONTROLE[CHAVE],BS_CONTROLE[Quantidade_11],"-")</f>
        <v>-</v>
      </c>
    </row>
    <row r="768" spans="1:23" hidden="1">
      <c r="A768" s="146" t="str">
        <f>IF(SP_NORTE!X790="","*",SP_NORTE!X790)</f>
        <v>*</v>
      </c>
      <c r="B768" s="146" t="str">
        <f>IF(SP_NORTE!W790="","*",SP_NORTE!W790)</f>
        <v>*</v>
      </c>
      <c r="C768" s="146" t="str">
        <f>IF(SP_NORTE!Y790="","*",SP_NORTE!Y790)</f>
        <v>*</v>
      </c>
      <c r="D768" s="138" t="str">
        <f>IF(SP_NORTE!R790="","*",SP_NORTE!R790)</f>
        <v>-</v>
      </c>
      <c r="E768" s="138" t="str">
        <f>IF(SP_NORTE!S790="","*",SP_NORTE!S790)</f>
        <v>-</v>
      </c>
      <c r="F768" s="145" t="str">
        <f>IF(SP_NORTE!B790="","*",SP_NORTE!B790)</f>
        <v>*</v>
      </c>
      <c r="G768" s="145" t="str">
        <f>IF(SP_NORTE!D790="","*",SP_NORTE!D790)</f>
        <v>*</v>
      </c>
      <c r="H768" s="145" t="str">
        <f>IF(SP_NORTE!E790="","*",SP_NORTE!E790)</f>
        <v>*</v>
      </c>
      <c r="I768" s="145" t="str">
        <f>IF(SP_NORTE!G790="","*",SP_NORTE!G790)</f>
        <v>*</v>
      </c>
      <c r="J768" s="145" t="str">
        <f>IF(SP_NORTE!H790="","*",SP_NORTE!H790)</f>
        <v>*</v>
      </c>
      <c r="K768" s="138" t="str">
        <f>IF(SP_NORTE!L790="","*",SP_NORTE!L790)</f>
        <v>-</v>
      </c>
      <c r="L768" s="138" t="str">
        <f>IF(SP_NORTE!M790="","*",SP_NORTE!M790)</f>
        <v>-</v>
      </c>
      <c r="M768" s="139" t="str">
        <f>IF(SP_NORTE!I790="","*",SP_NORTE!I790)</f>
        <v>*</v>
      </c>
      <c r="N768" s="144" t="str">
        <f>IF(SP_NORTE!J790="","*",SP_NORTE!J790)</f>
        <v>*</v>
      </c>
      <c r="O768" s="144" t="str">
        <f>IF(SP_NORTE!K790="","*",SP_NORTE!K790)</f>
        <v>*</v>
      </c>
      <c r="P768" s="143" t="str">
        <f>IF(SP_NORTE!N790="","*",SP_NORTE!N790)</f>
        <v>*</v>
      </c>
      <c r="Q768" s="143" t="str">
        <f>IF(SP_NORTE!O790="","*",SP_NORTE!O790)</f>
        <v>*</v>
      </c>
      <c r="R768" s="145" t="str">
        <f>IF(SP_NORTE!P790="","*",CONCATENATE(SP_NORTE!P790," ",SP_NORTE!Q790))</f>
        <v>*</v>
      </c>
      <c r="S768" s="145" t="str">
        <f>IF(SP_NORTE!U790="","*",SP_NORTE!U790)</f>
        <v>*</v>
      </c>
      <c r="T768" s="145" t="str">
        <f>IF(SP_NORTE!V790="","*",SP_NORTE!V790)</f>
        <v>*</v>
      </c>
      <c r="U768" s="136" t="str">
        <f ca="1">_xlfn.XLOOKUP(G768&amp;$U$2,BS_CONTROLE[CHAVE],BS_CONTROLE[Quantidade_11],"-")</f>
        <v>-</v>
      </c>
      <c r="V768" s="136" t="str">
        <f ca="1">_xlfn.XLOOKUP(G768&amp;$V$2,BS_CONTROLE[CHAVE],BS_CONTROLE[Quantidade_11],"-")</f>
        <v>-</v>
      </c>
      <c r="W768" s="136" t="str">
        <f ca="1">_xlfn.XLOOKUP(G768&amp;$W$2,BS_CONTROLE[CHAVE],BS_CONTROLE[Quantidade_11],"-")</f>
        <v>-</v>
      </c>
    </row>
    <row r="769" spans="1:23" hidden="1">
      <c r="A769" s="146" t="str">
        <f>IF(SP_NORTE!X791="","*",SP_NORTE!X791)</f>
        <v>*</v>
      </c>
      <c r="B769" s="146" t="str">
        <f>IF(SP_NORTE!W791="","*",SP_NORTE!W791)</f>
        <v>*</v>
      </c>
      <c r="C769" s="146" t="str">
        <f>IF(SP_NORTE!Y791="","*",SP_NORTE!Y791)</f>
        <v>*</v>
      </c>
      <c r="D769" s="138" t="str">
        <f>IF(SP_NORTE!R791="","*",SP_NORTE!R791)</f>
        <v>-</v>
      </c>
      <c r="E769" s="138" t="str">
        <f>IF(SP_NORTE!S791="","*",SP_NORTE!S791)</f>
        <v>-</v>
      </c>
      <c r="F769" s="145" t="str">
        <f>IF(SP_NORTE!B791="","*",SP_NORTE!B791)</f>
        <v>*</v>
      </c>
      <c r="G769" s="145" t="str">
        <f>IF(SP_NORTE!D791="","*",SP_NORTE!D791)</f>
        <v>*</v>
      </c>
      <c r="H769" s="145" t="str">
        <f>IF(SP_NORTE!E791="","*",SP_NORTE!E791)</f>
        <v>*</v>
      </c>
      <c r="I769" s="145" t="str">
        <f>IF(SP_NORTE!G791="","*",SP_NORTE!G791)</f>
        <v>*</v>
      </c>
      <c r="J769" s="145" t="str">
        <f>IF(SP_NORTE!H791="","*",SP_NORTE!H791)</f>
        <v>*</v>
      </c>
      <c r="K769" s="138" t="str">
        <f>IF(SP_NORTE!L791="","*",SP_NORTE!L791)</f>
        <v>-</v>
      </c>
      <c r="L769" s="138" t="str">
        <f>IF(SP_NORTE!M791="","*",SP_NORTE!M791)</f>
        <v>-</v>
      </c>
      <c r="M769" s="139" t="str">
        <f>IF(SP_NORTE!I791="","*",SP_NORTE!I791)</f>
        <v>*</v>
      </c>
      <c r="N769" s="144" t="str">
        <f>IF(SP_NORTE!J791="","*",SP_NORTE!J791)</f>
        <v>*</v>
      </c>
      <c r="O769" s="144" t="str">
        <f>IF(SP_NORTE!K791="","*",SP_NORTE!K791)</f>
        <v>*</v>
      </c>
      <c r="P769" s="143" t="str">
        <f>IF(SP_NORTE!N791="","*",SP_NORTE!N791)</f>
        <v>*</v>
      </c>
      <c r="Q769" s="143" t="str">
        <f>IF(SP_NORTE!O791="","*",SP_NORTE!O791)</f>
        <v>*</v>
      </c>
      <c r="R769" s="145" t="str">
        <f>IF(SP_NORTE!P791="","*",CONCATENATE(SP_NORTE!P791," ",SP_NORTE!Q791))</f>
        <v>*</v>
      </c>
      <c r="S769" s="145" t="str">
        <f>IF(SP_NORTE!U791="","*",SP_NORTE!U791)</f>
        <v>*</v>
      </c>
      <c r="T769" s="145" t="str">
        <f>IF(SP_NORTE!V791="","*",SP_NORTE!V791)</f>
        <v>*</v>
      </c>
      <c r="U769" s="136" t="str">
        <f ca="1">_xlfn.XLOOKUP(G769&amp;$U$2,BS_CONTROLE[CHAVE],BS_CONTROLE[Quantidade_11],"-")</f>
        <v>-</v>
      </c>
      <c r="V769" s="136" t="str">
        <f ca="1">_xlfn.XLOOKUP(G769&amp;$V$2,BS_CONTROLE[CHAVE],BS_CONTROLE[Quantidade_11],"-")</f>
        <v>-</v>
      </c>
      <c r="W769" s="136" t="str">
        <f ca="1">_xlfn.XLOOKUP(G769&amp;$W$2,BS_CONTROLE[CHAVE],BS_CONTROLE[Quantidade_11],"-")</f>
        <v>-</v>
      </c>
    </row>
    <row r="770" spans="1:23" hidden="1">
      <c r="A770" s="146" t="str">
        <f>IF(SP_NORTE!X792="","*",SP_NORTE!X792)</f>
        <v>*</v>
      </c>
      <c r="B770" s="146" t="str">
        <f>IF(SP_NORTE!W792="","*",SP_NORTE!W792)</f>
        <v>*</v>
      </c>
      <c r="C770" s="146" t="str">
        <f>IF(SP_NORTE!Y792="","*",SP_NORTE!Y792)</f>
        <v>*</v>
      </c>
      <c r="D770" s="138" t="str">
        <f>IF(SP_NORTE!R792="","*",SP_NORTE!R792)</f>
        <v>-</v>
      </c>
      <c r="E770" s="138" t="str">
        <f>IF(SP_NORTE!S792="","*",SP_NORTE!S792)</f>
        <v>-</v>
      </c>
      <c r="F770" s="145" t="str">
        <f>IF(SP_NORTE!B792="","*",SP_NORTE!B792)</f>
        <v>*</v>
      </c>
      <c r="G770" s="145" t="str">
        <f>IF(SP_NORTE!D792="","*",SP_NORTE!D792)</f>
        <v>*</v>
      </c>
      <c r="H770" s="145" t="str">
        <f>IF(SP_NORTE!E792="","*",SP_NORTE!E792)</f>
        <v>*</v>
      </c>
      <c r="I770" s="145" t="str">
        <f>IF(SP_NORTE!G792="","*",SP_NORTE!G792)</f>
        <v>*</v>
      </c>
      <c r="J770" s="145" t="str">
        <f>IF(SP_NORTE!H792="","*",SP_NORTE!H792)</f>
        <v>*</v>
      </c>
      <c r="K770" s="138" t="str">
        <f>IF(SP_NORTE!L792="","*",SP_NORTE!L792)</f>
        <v>-</v>
      </c>
      <c r="L770" s="138" t="str">
        <f>IF(SP_NORTE!M792="","*",SP_NORTE!M792)</f>
        <v>-</v>
      </c>
      <c r="M770" s="139" t="str">
        <f>IF(SP_NORTE!I792="","*",SP_NORTE!I792)</f>
        <v>*</v>
      </c>
      <c r="N770" s="144" t="str">
        <f>IF(SP_NORTE!J792="","*",SP_NORTE!J792)</f>
        <v>*</v>
      </c>
      <c r="O770" s="144" t="str">
        <f>IF(SP_NORTE!K792="","*",SP_NORTE!K792)</f>
        <v>*</v>
      </c>
      <c r="P770" s="143" t="str">
        <f>IF(SP_NORTE!N792="","*",SP_NORTE!N792)</f>
        <v>*</v>
      </c>
      <c r="Q770" s="143" t="str">
        <f>IF(SP_NORTE!O792="","*",SP_NORTE!O792)</f>
        <v>*</v>
      </c>
      <c r="R770" s="145" t="str">
        <f>IF(SP_NORTE!P792="","*",CONCATENATE(SP_NORTE!P792," ",SP_NORTE!Q792))</f>
        <v>*</v>
      </c>
      <c r="S770" s="145" t="str">
        <f>IF(SP_NORTE!U792="","*",SP_NORTE!U792)</f>
        <v>*</v>
      </c>
      <c r="T770" s="145" t="str">
        <f>IF(SP_NORTE!V792="","*",SP_NORTE!V792)</f>
        <v>*</v>
      </c>
      <c r="U770" s="136" t="str">
        <f ca="1">_xlfn.XLOOKUP(G770&amp;$U$2,BS_CONTROLE[CHAVE],BS_CONTROLE[Quantidade_11],"-")</f>
        <v>-</v>
      </c>
      <c r="V770" s="136" t="str">
        <f ca="1">_xlfn.XLOOKUP(G770&amp;$V$2,BS_CONTROLE[CHAVE],BS_CONTROLE[Quantidade_11],"-")</f>
        <v>-</v>
      </c>
      <c r="W770" s="136" t="str">
        <f ca="1">_xlfn.XLOOKUP(G770&amp;$W$2,BS_CONTROLE[CHAVE],BS_CONTROLE[Quantidade_11],"-")</f>
        <v>-</v>
      </c>
    </row>
    <row r="771" spans="1:23" hidden="1">
      <c r="A771" s="146" t="str">
        <f>IF(SP_NORTE!X793="","*",SP_NORTE!X793)</f>
        <v>*</v>
      </c>
      <c r="B771" s="146" t="str">
        <f>IF(SP_NORTE!W793="","*",SP_NORTE!W793)</f>
        <v>*</v>
      </c>
      <c r="C771" s="146" t="str">
        <f>IF(SP_NORTE!Y793="","*",SP_NORTE!Y793)</f>
        <v>*</v>
      </c>
      <c r="D771" s="138" t="str">
        <f>IF(SP_NORTE!R793="","*",SP_NORTE!R793)</f>
        <v>-</v>
      </c>
      <c r="E771" s="138" t="str">
        <f>IF(SP_NORTE!S793="","*",SP_NORTE!S793)</f>
        <v>-</v>
      </c>
      <c r="F771" s="145" t="str">
        <f>IF(SP_NORTE!B793="","*",SP_NORTE!B793)</f>
        <v>*</v>
      </c>
      <c r="G771" s="145" t="str">
        <f>IF(SP_NORTE!D793="","*",SP_NORTE!D793)</f>
        <v>*</v>
      </c>
      <c r="H771" s="145" t="str">
        <f>IF(SP_NORTE!E793="","*",SP_NORTE!E793)</f>
        <v>*</v>
      </c>
      <c r="I771" s="145" t="str">
        <f>IF(SP_NORTE!G793="","*",SP_NORTE!G793)</f>
        <v>*</v>
      </c>
      <c r="J771" s="145" t="str">
        <f>IF(SP_NORTE!H793="","*",SP_NORTE!H793)</f>
        <v>*</v>
      </c>
      <c r="K771" s="138" t="str">
        <f>IF(SP_NORTE!L793="","*",SP_NORTE!L793)</f>
        <v>-</v>
      </c>
      <c r="L771" s="138" t="str">
        <f>IF(SP_NORTE!M793="","*",SP_NORTE!M793)</f>
        <v>-</v>
      </c>
      <c r="M771" s="139" t="str">
        <f>IF(SP_NORTE!I793="","*",SP_NORTE!I793)</f>
        <v>*</v>
      </c>
      <c r="N771" s="144" t="str">
        <f>IF(SP_NORTE!J793="","*",SP_NORTE!J793)</f>
        <v>*</v>
      </c>
      <c r="O771" s="144" t="str">
        <f>IF(SP_NORTE!K793="","*",SP_NORTE!K793)</f>
        <v>*</v>
      </c>
      <c r="P771" s="143" t="str">
        <f>IF(SP_NORTE!N793="","*",SP_NORTE!N793)</f>
        <v>*</v>
      </c>
      <c r="Q771" s="143" t="str">
        <f>IF(SP_NORTE!O793="","*",SP_NORTE!O793)</f>
        <v>*</v>
      </c>
      <c r="R771" s="145" t="str">
        <f>IF(SP_NORTE!P793="","*",CONCATENATE(SP_NORTE!P793," ",SP_NORTE!Q793))</f>
        <v>*</v>
      </c>
      <c r="S771" s="145" t="str">
        <f>IF(SP_NORTE!U793="","*",SP_NORTE!U793)</f>
        <v>*</v>
      </c>
      <c r="T771" s="145" t="str">
        <f>IF(SP_NORTE!V793="","*",SP_NORTE!V793)</f>
        <v>*</v>
      </c>
      <c r="U771" s="136" t="str">
        <f ca="1">_xlfn.XLOOKUP(G771&amp;$U$2,BS_CONTROLE[CHAVE],BS_CONTROLE[Quantidade_11],"-")</f>
        <v>-</v>
      </c>
      <c r="V771" s="136" t="str">
        <f ca="1">_xlfn.XLOOKUP(G771&amp;$V$2,BS_CONTROLE[CHAVE],BS_CONTROLE[Quantidade_11],"-")</f>
        <v>-</v>
      </c>
      <c r="W771" s="136" t="str">
        <f ca="1">_xlfn.XLOOKUP(G771&amp;$W$2,BS_CONTROLE[CHAVE],BS_CONTROLE[Quantidade_11],"-")</f>
        <v>-</v>
      </c>
    </row>
    <row r="772" spans="1:23" hidden="1">
      <c r="A772" s="146" t="str">
        <f>IF(SP_NORTE!X794="","*",SP_NORTE!X794)</f>
        <v>*</v>
      </c>
      <c r="B772" s="146" t="str">
        <f>IF(SP_NORTE!W794="","*",SP_NORTE!W794)</f>
        <v>*</v>
      </c>
      <c r="C772" s="146" t="str">
        <f>IF(SP_NORTE!Y794="","*",SP_NORTE!Y794)</f>
        <v>*</v>
      </c>
      <c r="D772" s="138" t="str">
        <f>IF(SP_NORTE!R794="","*",SP_NORTE!R794)</f>
        <v>-</v>
      </c>
      <c r="E772" s="138" t="str">
        <f>IF(SP_NORTE!S794="","*",SP_NORTE!S794)</f>
        <v>-</v>
      </c>
      <c r="F772" s="145" t="str">
        <f>IF(SP_NORTE!B794="","*",SP_NORTE!B794)</f>
        <v>*</v>
      </c>
      <c r="G772" s="145" t="str">
        <f>IF(SP_NORTE!D794="","*",SP_NORTE!D794)</f>
        <v>*</v>
      </c>
      <c r="H772" s="145" t="str">
        <f>IF(SP_NORTE!E794="","*",SP_NORTE!E794)</f>
        <v>*</v>
      </c>
      <c r="I772" s="145" t="str">
        <f>IF(SP_NORTE!G794="","*",SP_NORTE!G794)</f>
        <v>*</v>
      </c>
      <c r="J772" s="145" t="str">
        <f>IF(SP_NORTE!H794="","*",SP_NORTE!H794)</f>
        <v>*</v>
      </c>
      <c r="K772" s="138" t="str">
        <f>IF(SP_NORTE!L794="","*",SP_NORTE!L794)</f>
        <v>-</v>
      </c>
      <c r="L772" s="138" t="str">
        <f>IF(SP_NORTE!M794="","*",SP_NORTE!M794)</f>
        <v>-</v>
      </c>
      <c r="M772" s="139" t="str">
        <f>IF(SP_NORTE!I794="","*",SP_NORTE!I794)</f>
        <v>*</v>
      </c>
      <c r="N772" s="144" t="str">
        <f>IF(SP_NORTE!J794="","*",SP_NORTE!J794)</f>
        <v>*</v>
      </c>
      <c r="O772" s="144" t="str">
        <f>IF(SP_NORTE!K794="","*",SP_NORTE!K794)</f>
        <v>*</v>
      </c>
      <c r="P772" s="143" t="str">
        <f>IF(SP_NORTE!N794="","*",SP_NORTE!N794)</f>
        <v>*</v>
      </c>
      <c r="Q772" s="143" t="str">
        <f>IF(SP_NORTE!O794="","*",SP_NORTE!O794)</f>
        <v>*</v>
      </c>
      <c r="R772" s="145" t="str">
        <f>IF(SP_NORTE!P794="","*",CONCATENATE(SP_NORTE!P794," ",SP_NORTE!Q794))</f>
        <v>*</v>
      </c>
      <c r="S772" s="145" t="str">
        <f>IF(SP_NORTE!U794="","*",SP_NORTE!U794)</f>
        <v>*</v>
      </c>
      <c r="T772" s="145" t="str">
        <f>IF(SP_NORTE!V794="","*",SP_NORTE!V794)</f>
        <v>*</v>
      </c>
      <c r="U772" s="136" t="str">
        <f ca="1">_xlfn.XLOOKUP(G772&amp;$U$2,BS_CONTROLE[CHAVE],BS_CONTROLE[Quantidade_11],"-")</f>
        <v>-</v>
      </c>
      <c r="V772" s="136" t="str">
        <f ca="1">_xlfn.XLOOKUP(G772&amp;$V$2,BS_CONTROLE[CHAVE],BS_CONTROLE[Quantidade_11],"-")</f>
        <v>-</v>
      </c>
      <c r="W772" s="136" t="str">
        <f ca="1">_xlfn.XLOOKUP(G772&amp;$W$2,BS_CONTROLE[CHAVE],BS_CONTROLE[Quantidade_11],"-")</f>
        <v>-</v>
      </c>
    </row>
    <row r="773" spans="1:23" hidden="1">
      <c r="A773" s="146" t="str">
        <f>IF(SP_NORTE!X795="","*",SP_NORTE!X795)</f>
        <v>*</v>
      </c>
      <c r="B773" s="146" t="str">
        <f>IF(SP_NORTE!W795="","*",SP_NORTE!W795)</f>
        <v>*</v>
      </c>
      <c r="C773" s="146" t="str">
        <f>IF(SP_NORTE!Y795="","*",SP_NORTE!Y795)</f>
        <v>*</v>
      </c>
      <c r="D773" s="138" t="str">
        <f>IF(SP_NORTE!R795="","*",SP_NORTE!R795)</f>
        <v>-</v>
      </c>
      <c r="E773" s="138" t="str">
        <f>IF(SP_NORTE!S795="","*",SP_NORTE!S795)</f>
        <v>-</v>
      </c>
      <c r="F773" s="145" t="str">
        <f>IF(SP_NORTE!B795="","*",SP_NORTE!B795)</f>
        <v>*</v>
      </c>
      <c r="G773" s="145" t="str">
        <f>IF(SP_NORTE!D795="","*",SP_NORTE!D795)</f>
        <v>*</v>
      </c>
      <c r="H773" s="145" t="str">
        <f>IF(SP_NORTE!E795="","*",SP_NORTE!E795)</f>
        <v>*</v>
      </c>
      <c r="I773" s="145" t="str">
        <f>IF(SP_NORTE!G795="","*",SP_NORTE!G795)</f>
        <v>*</v>
      </c>
      <c r="J773" s="145" t="str">
        <f>IF(SP_NORTE!H795="","*",SP_NORTE!H795)</f>
        <v>*</v>
      </c>
      <c r="K773" s="138" t="str">
        <f>IF(SP_NORTE!L795="","*",SP_NORTE!L795)</f>
        <v>-</v>
      </c>
      <c r="L773" s="138" t="str">
        <f>IF(SP_NORTE!M795="","*",SP_NORTE!M795)</f>
        <v>-</v>
      </c>
      <c r="M773" s="139" t="str">
        <f>IF(SP_NORTE!I795="","*",SP_NORTE!I795)</f>
        <v>*</v>
      </c>
      <c r="N773" s="144" t="str">
        <f>IF(SP_NORTE!J795="","*",SP_NORTE!J795)</f>
        <v>*</v>
      </c>
      <c r="O773" s="144" t="str">
        <f>IF(SP_NORTE!K795="","*",SP_NORTE!K795)</f>
        <v>*</v>
      </c>
      <c r="P773" s="143" t="str">
        <f>IF(SP_NORTE!N795="","*",SP_NORTE!N795)</f>
        <v>*</v>
      </c>
      <c r="Q773" s="143" t="str">
        <f>IF(SP_NORTE!O795="","*",SP_NORTE!O795)</f>
        <v>*</v>
      </c>
      <c r="R773" s="145" t="str">
        <f>IF(SP_NORTE!P795="","*",CONCATENATE(SP_NORTE!P795," ",SP_NORTE!Q795))</f>
        <v>*</v>
      </c>
      <c r="S773" s="145" t="str">
        <f>IF(SP_NORTE!U795="","*",SP_NORTE!U795)</f>
        <v>*</v>
      </c>
      <c r="T773" s="145" t="str">
        <f>IF(SP_NORTE!V795="","*",SP_NORTE!V795)</f>
        <v>*</v>
      </c>
      <c r="U773" s="136" t="str">
        <f ca="1">_xlfn.XLOOKUP(G773&amp;$U$2,BS_CONTROLE[CHAVE],BS_CONTROLE[Quantidade_11],"-")</f>
        <v>-</v>
      </c>
      <c r="V773" s="136" t="str">
        <f ca="1">_xlfn.XLOOKUP(G773&amp;$V$2,BS_CONTROLE[CHAVE],BS_CONTROLE[Quantidade_11],"-")</f>
        <v>-</v>
      </c>
      <c r="W773" s="136" t="str">
        <f ca="1">_xlfn.XLOOKUP(G773&amp;$W$2,BS_CONTROLE[CHAVE],BS_CONTROLE[Quantidade_11],"-")</f>
        <v>-</v>
      </c>
    </row>
    <row r="774" spans="1:23" hidden="1">
      <c r="A774" s="146" t="str">
        <f>IF(SP_NORTE!X796="","*",SP_NORTE!X796)</f>
        <v>*</v>
      </c>
      <c r="B774" s="146" t="str">
        <f>IF(SP_NORTE!W796="","*",SP_NORTE!W796)</f>
        <v>*</v>
      </c>
      <c r="C774" s="146" t="str">
        <f>IF(SP_NORTE!Y796="","*",SP_NORTE!Y796)</f>
        <v>*</v>
      </c>
      <c r="D774" s="138" t="str">
        <f>IF(SP_NORTE!R796="","*",SP_NORTE!R796)</f>
        <v>-</v>
      </c>
      <c r="E774" s="138" t="str">
        <f>IF(SP_NORTE!S796="","*",SP_NORTE!S796)</f>
        <v>-</v>
      </c>
      <c r="F774" s="145" t="str">
        <f>IF(SP_NORTE!B796="","*",SP_NORTE!B796)</f>
        <v>*</v>
      </c>
      <c r="G774" s="145" t="str">
        <f>IF(SP_NORTE!D796="","*",SP_NORTE!D796)</f>
        <v>*</v>
      </c>
      <c r="H774" s="145" t="str">
        <f>IF(SP_NORTE!E796="","*",SP_NORTE!E796)</f>
        <v>*</v>
      </c>
      <c r="I774" s="145" t="str">
        <f>IF(SP_NORTE!G796="","*",SP_NORTE!G796)</f>
        <v>*</v>
      </c>
      <c r="J774" s="145" t="str">
        <f>IF(SP_NORTE!H796="","*",SP_NORTE!H796)</f>
        <v>*</v>
      </c>
      <c r="K774" s="138" t="str">
        <f>IF(SP_NORTE!L796="","*",SP_NORTE!L796)</f>
        <v>-</v>
      </c>
      <c r="L774" s="138" t="str">
        <f>IF(SP_NORTE!M796="","*",SP_NORTE!M796)</f>
        <v>-</v>
      </c>
      <c r="M774" s="139" t="str">
        <f>IF(SP_NORTE!I796="","*",SP_NORTE!I796)</f>
        <v>*</v>
      </c>
      <c r="N774" s="144" t="str">
        <f>IF(SP_NORTE!J796="","*",SP_NORTE!J796)</f>
        <v>*</v>
      </c>
      <c r="O774" s="144" t="str">
        <f>IF(SP_NORTE!K796="","*",SP_NORTE!K796)</f>
        <v>*</v>
      </c>
      <c r="P774" s="143" t="str">
        <f>IF(SP_NORTE!N796="","*",SP_NORTE!N796)</f>
        <v>*</v>
      </c>
      <c r="Q774" s="143" t="str">
        <f>IF(SP_NORTE!O796="","*",SP_NORTE!O796)</f>
        <v>*</v>
      </c>
      <c r="R774" s="145" t="str">
        <f>IF(SP_NORTE!P796="","*",CONCATENATE(SP_NORTE!P796," ",SP_NORTE!Q796))</f>
        <v>*</v>
      </c>
      <c r="S774" s="145" t="str">
        <f>IF(SP_NORTE!U796="","*",SP_NORTE!U796)</f>
        <v>*</v>
      </c>
      <c r="T774" s="145" t="str">
        <f>IF(SP_NORTE!V796="","*",SP_NORTE!V796)</f>
        <v>*</v>
      </c>
      <c r="U774" s="136" t="str">
        <f ca="1">_xlfn.XLOOKUP(G774&amp;$U$2,BS_CONTROLE[CHAVE],BS_CONTROLE[Quantidade_11],"-")</f>
        <v>-</v>
      </c>
      <c r="V774" s="136" t="str">
        <f ca="1">_xlfn.XLOOKUP(G774&amp;$V$2,BS_CONTROLE[CHAVE],BS_CONTROLE[Quantidade_11],"-")</f>
        <v>-</v>
      </c>
      <c r="W774" s="136" t="str">
        <f ca="1">_xlfn.XLOOKUP(G774&amp;$W$2,BS_CONTROLE[CHAVE],BS_CONTROLE[Quantidade_11],"-")</f>
        <v>-</v>
      </c>
    </row>
    <row r="775" spans="1:23" hidden="1">
      <c r="A775" s="146" t="str">
        <f>IF(SP_NORTE!X797="","*",SP_NORTE!X797)</f>
        <v>*</v>
      </c>
      <c r="B775" s="146" t="str">
        <f>IF(SP_NORTE!W797="","*",SP_NORTE!W797)</f>
        <v>*</v>
      </c>
      <c r="C775" s="146" t="str">
        <f>IF(SP_NORTE!Y797="","*",SP_NORTE!Y797)</f>
        <v>*</v>
      </c>
      <c r="D775" s="138" t="str">
        <f>IF(SP_NORTE!R797="","*",SP_NORTE!R797)</f>
        <v>-</v>
      </c>
      <c r="E775" s="138" t="str">
        <f>IF(SP_NORTE!S797="","*",SP_NORTE!S797)</f>
        <v>-</v>
      </c>
      <c r="F775" s="145" t="str">
        <f>IF(SP_NORTE!B797="","*",SP_NORTE!B797)</f>
        <v>*</v>
      </c>
      <c r="G775" s="145" t="str">
        <f>IF(SP_NORTE!D797="","*",SP_NORTE!D797)</f>
        <v>*</v>
      </c>
      <c r="H775" s="145" t="str">
        <f>IF(SP_NORTE!E797="","*",SP_NORTE!E797)</f>
        <v>*</v>
      </c>
      <c r="I775" s="145" t="str">
        <f>IF(SP_NORTE!G797="","*",SP_NORTE!G797)</f>
        <v>*</v>
      </c>
      <c r="J775" s="145" t="str">
        <f>IF(SP_NORTE!H797="","*",SP_NORTE!H797)</f>
        <v>*</v>
      </c>
      <c r="K775" s="138" t="str">
        <f>IF(SP_NORTE!L797="","*",SP_NORTE!L797)</f>
        <v>-</v>
      </c>
      <c r="L775" s="138" t="str">
        <f>IF(SP_NORTE!M797="","*",SP_NORTE!M797)</f>
        <v>-</v>
      </c>
      <c r="M775" s="139" t="str">
        <f>IF(SP_NORTE!I797="","*",SP_NORTE!I797)</f>
        <v>*</v>
      </c>
      <c r="N775" s="144" t="str">
        <f>IF(SP_NORTE!J797="","*",SP_NORTE!J797)</f>
        <v>*</v>
      </c>
      <c r="O775" s="144" t="str">
        <f>IF(SP_NORTE!K797="","*",SP_NORTE!K797)</f>
        <v>*</v>
      </c>
      <c r="P775" s="143" t="str">
        <f>IF(SP_NORTE!N797="","*",SP_NORTE!N797)</f>
        <v>*</v>
      </c>
      <c r="Q775" s="143" t="str">
        <f>IF(SP_NORTE!O797="","*",SP_NORTE!O797)</f>
        <v>*</v>
      </c>
      <c r="R775" s="145" t="str">
        <f>IF(SP_NORTE!P797="","*",CONCATENATE(SP_NORTE!P797," ",SP_NORTE!Q797))</f>
        <v>*</v>
      </c>
      <c r="S775" s="145" t="str">
        <f>IF(SP_NORTE!U797="","*",SP_NORTE!U797)</f>
        <v>*</v>
      </c>
      <c r="T775" s="145" t="str">
        <f>IF(SP_NORTE!V797="","*",SP_NORTE!V797)</f>
        <v>*</v>
      </c>
      <c r="U775" s="136" t="str">
        <f ca="1">_xlfn.XLOOKUP(G775&amp;$U$2,BS_CONTROLE[CHAVE],BS_CONTROLE[Quantidade_11],"-")</f>
        <v>-</v>
      </c>
      <c r="V775" s="136" t="str">
        <f ca="1">_xlfn.XLOOKUP(G775&amp;$V$2,BS_CONTROLE[CHAVE],BS_CONTROLE[Quantidade_11],"-")</f>
        <v>-</v>
      </c>
      <c r="W775" s="136" t="str">
        <f ca="1">_xlfn.XLOOKUP(G775&amp;$W$2,BS_CONTROLE[CHAVE],BS_CONTROLE[Quantidade_11],"-")</f>
        <v>-</v>
      </c>
    </row>
    <row r="776" spans="1:23" hidden="1">
      <c r="A776" s="146" t="str">
        <f>IF(SP_NORTE!X798="","*",SP_NORTE!X798)</f>
        <v>*</v>
      </c>
      <c r="B776" s="146" t="str">
        <f>IF(SP_NORTE!W798="","*",SP_NORTE!W798)</f>
        <v>*</v>
      </c>
      <c r="C776" s="146" t="str">
        <f>IF(SP_NORTE!Y798="","*",SP_NORTE!Y798)</f>
        <v>*</v>
      </c>
      <c r="D776" s="138" t="str">
        <f>IF(SP_NORTE!R798="","*",SP_NORTE!R798)</f>
        <v>-</v>
      </c>
      <c r="E776" s="138" t="str">
        <f>IF(SP_NORTE!S798="","*",SP_NORTE!S798)</f>
        <v>-</v>
      </c>
      <c r="F776" s="145" t="str">
        <f>IF(SP_NORTE!B798="","*",SP_NORTE!B798)</f>
        <v>*</v>
      </c>
      <c r="G776" s="145" t="str">
        <f>IF(SP_NORTE!D798="","*",SP_NORTE!D798)</f>
        <v>*</v>
      </c>
      <c r="H776" s="145" t="str">
        <f>IF(SP_NORTE!E798="","*",SP_NORTE!E798)</f>
        <v>*</v>
      </c>
      <c r="I776" s="145" t="str">
        <f>IF(SP_NORTE!G798="","*",SP_NORTE!G798)</f>
        <v>*</v>
      </c>
      <c r="J776" s="145" t="str">
        <f>IF(SP_NORTE!H798="","*",SP_NORTE!H798)</f>
        <v>*</v>
      </c>
      <c r="K776" s="138" t="str">
        <f>IF(SP_NORTE!L798="","*",SP_NORTE!L798)</f>
        <v>-</v>
      </c>
      <c r="L776" s="138" t="str">
        <f>IF(SP_NORTE!M798="","*",SP_NORTE!M798)</f>
        <v>-</v>
      </c>
      <c r="M776" s="139" t="str">
        <f>IF(SP_NORTE!I798="","*",SP_NORTE!I798)</f>
        <v>*</v>
      </c>
      <c r="N776" s="144" t="str">
        <f>IF(SP_NORTE!J798="","*",SP_NORTE!J798)</f>
        <v>*</v>
      </c>
      <c r="O776" s="144" t="str">
        <f>IF(SP_NORTE!K798="","*",SP_NORTE!K798)</f>
        <v>*</v>
      </c>
      <c r="P776" s="143" t="str">
        <f>IF(SP_NORTE!N798="","*",SP_NORTE!N798)</f>
        <v>*</v>
      </c>
      <c r="Q776" s="143" t="str">
        <f>IF(SP_NORTE!O798="","*",SP_NORTE!O798)</f>
        <v>*</v>
      </c>
      <c r="R776" s="145" t="str">
        <f>IF(SP_NORTE!P798="","*",CONCATENATE(SP_NORTE!P798," ",SP_NORTE!Q798))</f>
        <v>*</v>
      </c>
      <c r="S776" s="145" t="str">
        <f>IF(SP_NORTE!U798="","*",SP_NORTE!U798)</f>
        <v>*</v>
      </c>
      <c r="T776" s="145" t="str">
        <f>IF(SP_NORTE!V798="","*",SP_NORTE!V798)</f>
        <v>*</v>
      </c>
      <c r="U776" s="136" t="str">
        <f ca="1">_xlfn.XLOOKUP(G776&amp;$U$2,BS_CONTROLE[CHAVE],BS_CONTROLE[Quantidade_11],"-")</f>
        <v>-</v>
      </c>
      <c r="V776" s="136" t="str">
        <f ca="1">_xlfn.XLOOKUP(G776&amp;$V$2,BS_CONTROLE[CHAVE],BS_CONTROLE[Quantidade_11],"-")</f>
        <v>-</v>
      </c>
      <c r="W776" s="136" t="str">
        <f ca="1">_xlfn.XLOOKUP(G776&amp;$W$2,BS_CONTROLE[CHAVE],BS_CONTROLE[Quantidade_11],"-")</f>
        <v>-</v>
      </c>
    </row>
    <row r="777" spans="1:23" hidden="1">
      <c r="A777" s="146" t="str">
        <f>IF(SP_NORTE!X799="","*",SP_NORTE!X799)</f>
        <v>*</v>
      </c>
      <c r="B777" s="146" t="str">
        <f>IF(SP_NORTE!W799="","*",SP_NORTE!W799)</f>
        <v>*</v>
      </c>
      <c r="C777" s="146" t="str">
        <f>IF(SP_NORTE!Y799="","*",SP_NORTE!Y799)</f>
        <v>*</v>
      </c>
      <c r="D777" s="138" t="str">
        <f>IF(SP_NORTE!R799="","*",SP_NORTE!R799)</f>
        <v>-</v>
      </c>
      <c r="E777" s="138" t="str">
        <f>IF(SP_NORTE!S799="","*",SP_NORTE!S799)</f>
        <v>-</v>
      </c>
      <c r="F777" s="145" t="str">
        <f>IF(SP_NORTE!B799="","*",SP_NORTE!B799)</f>
        <v>*</v>
      </c>
      <c r="G777" s="145" t="str">
        <f>IF(SP_NORTE!D799="","*",SP_NORTE!D799)</f>
        <v>*</v>
      </c>
      <c r="H777" s="145" t="str">
        <f>IF(SP_NORTE!E799="","*",SP_NORTE!E799)</f>
        <v>*</v>
      </c>
      <c r="I777" s="145" t="str">
        <f>IF(SP_NORTE!G799="","*",SP_NORTE!G799)</f>
        <v>*</v>
      </c>
      <c r="J777" s="145" t="str">
        <f>IF(SP_NORTE!H799="","*",SP_NORTE!H799)</f>
        <v>*</v>
      </c>
      <c r="K777" s="138" t="str">
        <f>IF(SP_NORTE!L799="","*",SP_NORTE!L799)</f>
        <v>-</v>
      </c>
      <c r="L777" s="138" t="str">
        <f>IF(SP_NORTE!M799="","*",SP_NORTE!M799)</f>
        <v>-</v>
      </c>
      <c r="M777" s="139" t="str">
        <f>IF(SP_NORTE!I799="","*",SP_NORTE!I799)</f>
        <v>*</v>
      </c>
      <c r="N777" s="144" t="str">
        <f>IF(SP_NORTE!J799="","*",SP_NORTE!J799)</f>
        <v>*</v>
      </c>
      <c r="O777" s="144" t="str">
        <f>IF(SP_NORTE!K799="","*",SP_NORTE!K799)</f>
        <v>*</v>
      </c>
      <c r="P777" s="143" t="str">
        <f>IF(SP_NORTE!N799="","*",SP_NORTE!N799)</f>
        <v>*</v>
      </c>
      <c r="Q777" s="143" t="str">
        <f>IF(SP_NORTE!O799="","*",SP_NORTE!O799)</f>
        <v>*</v>
      </c>
      <c r="R777" s="145" t="str">
        <f>IF(SP_NORTE!P799="","*",CONCATENATE(SP_NORTE!P799," ",SP_NORTE!Q799))</f>
        <v>*</v>
      </c>
      <c r="S777" s="145" t="str">
        <f>IF(SP_NORTE!U799="","*",SP_NORTE!U799)</f>
        <v>*</v>
      </c>
      <c r="T777" s="145" t="str">
        <f>IF(SP_NORTE!V799="","*",SP_NORTE!V799)</f>
        <v>*</v>
      </c>
      <c r="U777" s="136" t="str">
        <f ca="1">_xlfn.XLOOKUP(G777&amp;$U$2,BS_CONTROLE[CHAVE],BS_CONTROLE[Quantidade_11],"-")</f>
        <v>-</v>
      </c>
      <c r="V777" s="136" t="str">
        <f ca="1">_xlfn.XLOOKUP(G777&amp;$V$2,BS_CONTROLE[CHAVE],BS_CONTROLE[Quantidade_11],"-")</f>
        <v>-</v>
      </c>
      <c r="W777" s="136" t="str">
        <f ca="1">_xlfn.XLOOKUP(G777&amp;$W$2,BS_CONTROLE[CHAVE],BS_CONTROLE[Quantidade_11],"-")</f>
        <v>-</v>
      </c>
    </row>
    <row r="778" spans="1:23" hidden="1">
      <c r="A778" s="146" t="str">
        <f>IF(SP_NORTE!X800="","*",SP_NORTE!X800)</f>
        <v>*</v>
      </c>
      <c r="B778" s="146" t="str">
        <f>IF(SP_NORTE!W800="","*",SP_NORTE!W800)</f>
        <v>*</v>
      </c>
      <c r="C778" s="146" t="str">
        <f>IF(SP_NORTE!Y800="","*",SP_NORTE!Y800)</f>
        <v>*</v>
      </c>
      <c r="D778" s="138" t="str">
        <f>IF(SP_NORTE!R800="","*",SP_NORTE!R800)</f>
        <v>-</v>
      </c>
      <c r="E778" s="138" t="str">
        <f>IF(SP_NORTE!S800="","*",SP_NORTE!S800)</f>
        <v>-</v>
      </c>
      <c r="F778" s="145" t="str">
        <f>IF(SP_NORTE!B800="","*",SP_NORTE!B800)</f>
        <v>*</v>
      </c>
      <c r="G778" s="145" t="str">
        <f>IF(SP_NORTE!D800="","*",SP_NORTE!D800)</f>
        <v>*</v>
      </c>
      <c r="H778" s="145" t="str">
        <f>IF(SP_NORTE!E800="","*",SP_NORTE!E800)</f>
        <v>*</v>
      </c>
      <c r="I778" s="145" t="str">
        <f>IF(SP_NORTE!G800="","*",SP_NORTE!G800)</f>
        <v>*</v>
      </c>
      <c r="J778" s="145" t="str">
        <f>IF(SP_NORTE!H800="","*",SP_NORTE!H800)</f>
        <v>*</v>
      </c>
      <c r="K778" s="138" t="str">
        <f>IF(SP_NORTE!L800="","*",SP_NORTE!L800)</f>
        <v>-</v>
      </c>
      <c r="L778" s="138" t="str">
        <f>IF(SP_NORTE!M800="","*",SP_NORTE!M800)</f>
        <v>-</v>
      </c>
      <c r="M778" s="139" t="str">
        <f>IF(SP_NORTE!I800="","*",SP_NORTE!I800)</f>
        <v>*</v>
      </c>
      <c r="N778" s="144" t="str">
        <f>IF(SP_NORTE!J800="","*",SP_NORTE!J800)</f>
        <v>*</v>
      </c>
      <c r="O778" s="144" t="str">
        <f>IF(SP_NORTE!K800="","*",SP_NORTE!K800)</f>
        <v>*</v>
      </c>
      <c r="P778" s="143" t="str">
        <f>IF(SP_NORTE!N800="","*",SP_NORTE!N800)</f>
        <v>*</v>
      </c>
      <c r="Q778" s="143" t="str">
        <f>IF(SP_NORTE!O800="","*",SP_NORTE!O800)</f>
        <v>*</v>
      </c>
      <c r="R778" s="145" t="str">
        <f>IF(SP_NORTE!P800="","*",CONCATENATE(SP_NORTE!P800," ",SP_NORTE!Q800))</f>
        <v>*</v>
      </c>
      <c r="S778" s="145" t="str">
        <f>IF(SP_NORTE!U800="","*",SP_NORTE!U800)</f>
        <v>*</v>
      </c>
      <c r="T778" s="145" t="str">
        <f>IF(SP_NORTE!V800="","*",SP_NORTE!V800)</f>
        <v>*</v>
      </c>
      <c r="U778" s="136" t="str">
        <f ca="1">_xlfn.XLOOKUP(G778&amp;$U$2,BS_CONTROLE[CHAVE],BS_CONTROLE[Quantidade_11],"-")</f>
        <v>-</v>
      </c>
      <c r="V778" s="136" t="str">
        <f ca="1">_xlfn.XLOOKUP(G778&amp;$V$2,BS_CONTROLE[CHAVE],BS_CONTROLE[Quantidade_11],"-")</f>
        <v>-</v>
      </c>
      <c r="W778" s="136" t="str">
        <f ca="1">_xlfn.XLOOKUP(G778&amp;$W$2,BS_CONTROLE[CHAVE],BS_CONTROLE[Quantidade_11],"-")</f>
        <v>-</v>
      </c>
    </row>
    <row r="779" spans="1:23" hidden="1">
      <c r="A779" s="146" t="str">
        <f>IF(SP_NORTE!X801="","*",SP_NORTE!X801)</f>
        <v>*</v>
      </c>
      <c r="B779" s="146" t="str">
        <f>IF(SP_NORTE!W801="","*",SP_NORTE!W801)</f>
        <v>*</v>
      </c>
      <c r="C779" s="146" t="str">
        <f>IF(SP_NORTE!Y801="","*",SP_NORTE!Y801)</f>
        <v>*</v>
      </c>
      <c r="D779" s="138" t="str">
        <f>IF(SP_NORTE!R801="","*",SP_NORTE!R801)</f>
        <v>-</v>
      </c>
      <c r="E779" s="138" t="str">
        <f>IF(SP_NORTE!S801="","*",SP_NORTE!S801)</f>
        <v>-</v>
      </c>
      <c r="F779" s="145" t="str">
        <f>IF(SP_NORTE!B801="","*",SP_NORTE!B801)</f>
        <v>*</v>
      </c>
      <c r="G779" s="145" t="str">
        <f>IF(SP_NORTE!D801="","*",SP_NORTE!D801)</f>
        <v>*</v>
      </c>
      <c r="H779" s="145" t="str">
        <f>IF(SP_NORTE!E801="","*",SP_NORTE!E801)</f>
        <v>*</v>
      </c>
      <c r="I779" s="145" t="str">
        <f>IF(SP_NORTE!G801="","*",SP_NORTE!G801)</f>
        <v>*</v>
      </c>
      <c r="J779" s="145" t="str">
        <f>IF(SP_NORTE!H801="","*",SP_NORTE!H801)</f>
        <v>*</v>
      </c>
      <c r="K779" s="138" t="str">
        <f>IF(SP_NORTE!L801="","*",SP_NORTE!L801)</f>
        <v>-</v>
      </c>
      <c r="L779" s="138" t="str">
        <f>IF(SP_NORTE!M801="","*",SP_NORTE!M801)</f>
        <v>-</v>
      </c>
      <c r="M779" s="139" t="str">
        <f>IF(SP_NORTE!I801="","*",SP_NORTE!I801)</f>
        <v>*</v>
      </c>
      <c r="N779" s="144" t="str">
        <f>IF(SP_NORTE!J801="","*",SP_NORTE!J801)</f>
        <v>*</v>
      </c>
      <c r="O779" s="144" t="str">
        <f>IF(SP_NORTE!K801="","*",SP_NORTE!K801)</f>
        <v>*</v>
      </c>
      <c r="P779" s="143" t="str">
        <f>IF(SP_NORTE!N801="","*",SP_NORTE!N801)</f>
        <v>*</v>
      </c>
      <c r="Q779" s="143" t="str">
        <f>IF(SP_NORTE!O801="","*",SP_NORTE!O801)</f>
        <v>*</v>
      </c>
      <c r="R779" s="145" t="str">
        <f>IF(SP_NORTE!P801="","*",CONCATENATE(SP_NORTE!P801," ",SP_NORTE!Q801))</f>
        <v>*</v>
      </c>
      <c r="S779" s="145" t="str">
        <f>IF(SP_NORTE!U801="","*",SP_NORTE!U801)</f>
        <v>*</v>
      </c>
      <c r="T779" s="145" t="str">
        <f>IF(SP_NORTE!V801="","*",SP_NORTE!V801)</f>
        <v>*</v>
      </c>
      <c r="U779" s="136" t="str">
        <f ca="1">_xlfn.XLOOKUP(G779&amp;$U$2,BS_CONTROLE[CHAVE],BS_CONTROLE[Quantidade_11],"-")</f>
        <v>-</v>
      </c>
      <c r="V779" s="136" t="str">
        <f ca="1">_xlfn.XLOOKUP(G779&amp;$V$2,BS_CONTROLE[CHAVE],BS_CONTROLE[Quantidade_11],"-")</f>
        <v>-</v>
      </c>
      <c r="W779" s="136" t="str">
        <f ca="1">_xlfn.XLOOKUP(G779&amp;$W$2,BS_CONTROLE[CHAVE],BS_CONTROLE[Quantidade_11],"-")</f>
        <v>-</v>
      </c>
    </row>
    <row r="780" spans="1:23" hidden="1">
      <c r="A780" s="146" t="str">
        <f>IF(SP_NORTE!X802="","*",SP_NORTE!X802)</f>
        <v>*</v>
      </c>
      <c r="B780" s="146" t="str">
        <f>IF(SP_NORTE!W802="","*",SP_NORTE!W802)</f>
        <v>*</v>
      </c>
      <c r="C780" s="146" t="str">
        <f>IF(SP_NORTE!Y802="","*",SP_NORTE!Y802)</f>
        <v>*</v>
      </c>
      <c r="D780" s="138" t="str">
        <f>IF(SP_NORTE!R802="","*",SP_NORTE!R802)</f>
        <v>-</v>
      </c>
      <c r="E780" s="138" t="str">
        <f>IF(SP_NORTE!S802="","*",SP_NORTE!S802)</f>
        <v>-</v>
      </c>
      <c r="F780" s="145" t="str">
        <f>IF(SP_NORTE!B802="","*",SP_NORTE!B802)</f>
        <v>*</v>
      </c>
      <c r="G780" s="145" t="str">
        <f>IF(SP_NORTE!D802="","*",SP_NORTE!D802)</f>
        <v>*</v>
      </c>
      <c r="H780" s="145" t="str">
        <f>IF(SP_NORTE!E802="","*",SP_NORTE!E802)</f>
        <v>*</v>
      </c>
      <c r="I780" s="145" t="str">
        <f>IF(SP_NORTE!G802="","*",SP_NORTE!G802)</f>
        <v>*</v>
      </c>
      <c r="J780" s="145" t="str">
        <f>IF(SP_NORTE!H802="","*",SP_NORTE!H802)</f>
        <v>*</v>
      </c>
      <c r="K780" s="138" t="str">
        <f>IF(SP_NORTE!L802="","*",SP_NORTE!L802)</f>
        <v>-</v>
      </c>
      <c r="L780" s="138" t="str">
        <f>IF(SP_NORTE!M802="","*",SP_NORTE!M802)</f>
        <v>-</v>
      </c>
      <c r="M780" s="139" t="str">
        <f>IF(SP_NORTE!I802="","*",SP_NORTE!I802)</f>
        <v>*</v>
      </c>
      <c r="N780" s="144" t="str">
        <f>IF(SP_NORTE!J802="","*",SP_NORTE!J802)</f>
        <v>*</v>
      </c>
      <c r="O780" s="144" t="str">
        <f>IF(SP_NORTE!K802="","*",SP_NORTE!K802)</f>
        <v>*</v>
      </c>
      <c r="P780" s="143" t="str">
        <f>IF(SP_NORTE!N802="","*",SP_NORTE!N802)</f>
        <v>*</v>
      </c>
      <c r="Q780" s="143" t="str">
        <f>IF(SP_NORTE!O802="","*",SP_NORTE!O802)</f>
        <v>*</v>
      </c>
      <c r="R780" s="145" t="str">
        <f>IF(SP_NORTE!P802="","*",CONCATENATE(SP_NORTE!P802," ",SP_NORTE!Q802))</f>
        <v>*</v>
      </c>
      <c r="S780" s="145" t="str">
        <f>IF(SP_NORTE!U802="","*",SP_NORTE!U802)</f>
        <v>*</v>
      </c>
      <c r="T780" s="145" t="str">
        <f>IF(SP_NORTE!V802="","*",SP_NORTE!V802)</f>
        <v>*</v>
      </c>
      <c r="U780" s="136" t="str">
        <f ca="1">_xlfn.XLOOKUP(G780&amp;$U$2,BS_CONTROLE[CHAVE],BS_CONTROLE[Quantidade_11],"-")</f>
        <v>-</v>
      </c>
      <c r="V780" s="136" t="str">
        <f ca="1">_xlfn.XLOOKUP(G780&amp;$V$2,BS_CONTROLE[CHAVE],BS_CONTROLE[Quantidade_11],"-")</f>
        <v>-</v>
      </c>
      <c r="W780" s="136" t="str">
        <f ca="1">_xlfn.XLOOKUP(G780&amp;$W$2,BS_CONTROLE[CHAVE],BS_CONTROLE[Quantidade_11],"-")</f>
        <v>-</v>
      </c>
    </row>
    <row r="781" spans="1:23" hidden="1">
      <c r="A781" s="146" t="str">
        <f>IF(SP_NORTE!X803="","*",SP_NORTE!X803)</f>
        <v>*</v>
      </c>
      <c r="B781" s="146" t="str">
        <f>IF(SP_NORTE!W803="","*",SP_NORTE!W803)</f>
        <v>*</v>
      </c>
      <c r="C781" s="146" t="str">
        <f>IF(SP_NORTE!Y803="","*",SP_NORTE!Y803)</f>
        <v>*</v>
      </c>
      <c r="D781" s="138" t="str">
        <f>IF(SP_NORTE!R803="","*",SP_NORTE!R803)</f>
        <v>-</v>
      </c>
      <c r="E781" s="138" t="str">
        <f>IF(SP_NORTE!S803="","*",SP_NORTE!S803)</f>
        <v>-</v>
      </c>
      <c r="F781" s="145" t="str">
        <f>IF(SP_NORTE!B803="","*",SP_NORTE!B803)</f>
        <v>*</v>
      </c>
      <c r="G781" s="145" t="str">
        <f>IF(SP_NORTE!D803="","*",SP_NORTE!D803)</f>
        <v>*</v>
      </c>
      <c r="H781" s="145" t="str">
        <f>IF(SP_NORTE!E803="","*",SP_NORTE!E803)</f>
        <v>*</v>
      </c>
      <c r="I781" s="145" t="str">
        <f>IF(SP_NORTE!G803="","*",SP_NORTE!G803)</f>
        <v>*</v>
      </c>
      <c r="J781" s="145" t="str">
        <f>IF(SP_NORTE!H803="","*",SP_NORTE!H803)</f>
        <v>*</v>
      </c>
      <c r="K781" s="138" t="str">
        <f>IF(SP_NORTE!L803="","*",SP_NORTE!L803)</f>
        <v>-</v>
      </c>
      <c r="L781" s="138" t="str">
        <f>IF(SP_NORTE!M803="","*",SP_NORTE!M803)</f>
        <v>-</v>
      </c>
      <c r="M781" s="139" t="str">
        <f>IF(SP_NORTE!I803="","*",SP_NORTE!I803)</f>
        <v>*</v>
      </c>
      <c r="N781" s="144" t="str">
        <f>IF(SP_NORTE!J803="","*",SP_NORTE!J803)</f>
        <v>*</v>
      </c>
      <c r="O781" s="144" t="str">
        <f>IF(SP_NORTE!K803="","*",SP_NORTE!K803)</f>
        <v>*</v>
      </c>
      <c r="P781" s="143" t="str">
        <f>IF(SP_NORTE!N803="","*",SP_NORTE!N803)</f>
        <v>*</v>
      </c>
      <c r="Q781" s="143" t="str">
        <f>IF(SP_NORTE!O803="","*",SP_NORTE!O803)</f>
        <v>*</v>
      </c>
      <c r="R781" s="145" t="str">
        <f>IF(SP_NORTE!P803="","*",CONCATENATE(SP_NORTE!P803," ",SP_NORTE!Q803))</f>
        <v>*</v>
      </c>
      <c r="S781" s="145" t="str">
        <f>IF(SP_NORTE!U803="","*",SP_NORTE!U803)</f>
        <v>*</v>
      </c>
      <c r="T781" s="145" t="str">
        <f>IF(SP_NORTE!V803="","*",SP_NORTE!V803)</f>
        <v>*</v>
      </c>
      <c r="U781" s="136" t="str">
        <f ca="1">_xlfn.XLOOKUP(G781&amp;$U$2,BS_CONTROLE[CHAVE],BS_CONTROLE[Quantidade_11],"-")</f>
        <v>-</v>
      </c>
      <c r="V781" s="136" t="str">
        <f ca="1">_xlfn.XLOOKUP(G781&amp;$V$2,BS_CONTROLE[CHAVE],BS_CONTROLE[Quantidade_11],"-")</f>
        <v>-</v>
      </c>
      <c r="W781" s="136" t="str">
        <f ca="1">_xlfn.XLOOKUP(G781&amp;$W$2,BS_CONTROLE[CHAVE],BS_CONTROLE[Quantidade_11],"-")</f>
        <v>-</v>
      </c>
    </row>
    <row r="782" spans="1:23" hidden="1">
      <c r="A782" s="146" t="str">
        <f>IF(SP_NORTE!X804="","*",SP_NORTE!X804)</f>
        <v>*</v>
      </c>
      <c r="B782" s="146" t="str">
        <f>IF(SP_NORTE!W804="","*",SP_NORTE!W804)</f>
        <v>*</v>
      </c>
      <c r="C782" s="146" t="str">
        <f>IF(SP_NORTE!Y804="","*",SP_NORTE!Y804)</f>
        <v>*</v>
      </c>
      <c r="D782" s="138" t="str">
        <f>IF(SP_NORTE!R804="","*",SP_NORTE!R804)</f>
        <v>-</v>
      </c>
      <c r="E782" s="138" t="str">
        <f>IF(SP_NORTE!S804="","*",SP_NORTE!S804)</f>
        <v>-</v>
      </c>
      <c r="F782" s="145" t="str">
        <f>IF(SP_NORTE!B804="","*",SP_NORTE!B804)</f>
        <v>*</v>
      </c>
      <c r="G782" s="145" t="str">
        <f>IF(SP_NORTE!D804="","*",SP_NORTE!D804)</f>
        <v>*</v>
      </c>
      <c r="H782" s="145" t="str">
        <f>IF(SP_NORTE!E804="","*",SP_NORTE!E804)</f>
        <v>*</v>
      </c>
      <c r="I782" s="145" t="str">
        <f>IF(SP_NORTE!G804="","*",SP_NORTE!G804)</f>
        <v>*</v>
      </c>
      <c r="J782" s="145" t="str">
        <f>IF(SP_NORTE!H804="","*",SP_NORTE!H804)</f>
        <v>*</v>
      </c>
      <c r="K782" s="138" t="str">
        <f>IF(SP_NORTE!L804="","*",SP_NORTE!L804)</f>
        <v>-</v>
      </c>
      <c r="L782" s="138" t="str">
        <f>IF(SP_NORTE!M804="","*",SP_NORTE!M804)</f>
        <v>-</v>
      </c>
      <c r="M782" s="139" t="str">
        <f>IF(SP_NORTE!I804="","*",SP_NORTE!I804)</f>
        <v>*</v>
      </c>
      <c r="N782" s="144" t="str">
        <f>IF(SP_NORTE!J804="","*",SP_NORTE!J804)</f>
        <v>*</v>
      </c>
      <c r="O782" s="144" t="str">
        <f>IF(SP_NORTE!K804="","*",SP_NORTE!K804)</f>
        <v>*</v>
      </c>
      <c r="P782" s="143" t="str">
        <f>IF(SP_NORTE!N804="","*",SP_NORTE!N804)</f>
        <v>*</v>
      </c>
      <c r="Q782" s="143" t="str">
        <f>IF(SP_NORTE!O804="","*",SP_NORTE!O804)</f>
        <v>*</v>
      </c>
      <c r="R782" s="145" t="str">
        <f>IF(SP_NORTE!P804="","*",CONCATENATE(SP_NORTE!P804," ",SP_NORTE!Q804))</f>
        <v>*</v>
      </c>
      <c r="S782" s="145" t="str">
        <f>IF(SP_NORTE!U804="","*",SP_NORTE!U804)</f>
        <v>*</v>
      </c>
      <c r="T782" s="145" t="str">
        <f>IF(SP_NORTE!V804="","*",SP_NORTE!V804)</f>
        <v>*</v>
      </c>
      <c r="U782" s="136" t="str">
        <f ca="1">_xlfn.XLOOKUP(G782&amp;$U$2,BS_CONTROLE[CHAVE],BS_CONTROLE[Quantidade_11],"-")</f>
        <v>-</v>
      </c>
      <c r="V782" s="136" t="str">
        <f ca="1">_xlfn.XLOOKUP(G782&amp;$V$2,BS_CONTROLE[CHAVE],BS_CONTROLE[Quantidade_11],"-")</f>
        <v>-</v>
      </c>
      <c r="W782" s="136" t="str">
        <f ca="1">_xlfn.XLOOKUP(G782&amp;$W$2,BS_CONTROLE[CHAVE],BS_CONTROLE[Quantidade_11],"-")</f>
        <v>-</v>
      </c>
    </row>
    <row r="783" spans="1:23" hidden="1">
      <c r="A783" s="146" t="str">
        <f>IF(SP_NORTE!X805="","*",SP_NORTE!X805)</f>
        <v>*</v>
      </c>
      <c r="B783" s="146" t="str">
        <f>IF(SP_NORTE!W805="","*",SP_NORTE!W805)</f>
        <v>*</v>
      </c>
      <c r="C783" s="146" t="str">
        <f>IF(SP_NORTE!Y805="","*",SP_NORTE!Y805)</f>
        <v>*</v>
      </c>
      <c r="D783" s="138" t="str">
        <f>IF(SP_NORTE!R805="","*",SP_NORTE!R805)</f>
        <v>-</v>
      </c>
      <c r="E783" s="138" t="str">
        <f>IF(SP_NORTE!S805="","*",SP_NORTE!S805)</f>
        <v>-</v>
      </c>
      <c r="F783" s="145" t="str">
        <f>IF(SP_NORTE!B805="","*",SP_NORTE!B805)</f>
        <v>*</v>
      </c>
      <c r="G783" s="145" t="str">
        <f>IF(SP_NORTE!D805="","*",SP_NORTE!D805)</f>
        <v>*</v>
      </c>
      <c r="H783" s="145" t="str">
        <f>IF(SP_NORTE!E805="","*",SP_NORTE!E805)</f>
        <v>*</v>
      </c>
      <c r="I783" s="145" t="str">
        <f>IF(SP_NORTE!G805="","*",SP_NORTE!G805)</f>
        <v>*</v>
      </c>
      <c r="J783" s="145" t="str">
        <f>IF(SP_NORTE!H805="","*",SP_NORTE!H805)</f>
        <v>*</v>
      </c>
      <c r="K783" s="138" t="str">
        <f>IF(SP_NORTE!L805="","*",SP_NORTE!L805)</f>
        <v>-</v>
      </c>
      <c r="L783" s="138" t="str">
        <f>IF(SP_NORTE!M805="","*",SP_NORTE!M805)</f>
        <v>-</v>
      </c>
      <c r="M783" s="139" t="str">
        <f>IF(SP_NORTE!I805="","*",SP_NORTE!I805)</f>
        <v>*</v>
      </c>
      <c r="N783" s="144" t="str">
        <f>IF(SP_NORTE!J805="","*",SP_NORTE!J805)</f>
        <v>*</v>
      </c>
      <c r="O783" s="144" t="str">
        <f>IF(SP_NORTE!K805="","*",SP_NORTE!K805)</f>
        <v>*</v>
      </c>
      <c r="P783" s="143" t="str">
        <f>IF(SP_NORTE!N805="","*",SP_NORTE!N805)</f>
        <v>*</v>
      </c>
      <c r="Q783" s="143" t="str">
        <f>IF(SP_NORTE!O805="","*",SP_NORTE!O805)</f>
        <v>*</v>
      </c>
      <c r="R783" s="145" t="str">
        <f>IF(SP_NORTE!P805="","*",CONCATENATE(SP_NORTE!P805," ",SP_NORTE!Q805))</f>
        <v>*</v>
      </c>
      <c r="S783" s="145" t="str">
        <f>IF(SP_NORTE!U805="","*",SP_NORTE!U805)</f>
        <v>*</v>
      </c>
      <c r="T783" s="145" t="str">
        <f>IF(SP_NORTE!V805="","*",SP_NORTE!V805)</f>
        <v>*</v>
      </c>
      <c r="U783" s="136" t="str">
        <f ca="1">_xlfn.XLOOKUP(G783&amp;$U$2,BS_CONTROLE[CHAVE],BS_CONTROLE[Quantidade_11],"-")</f>
        <v>-</v>
      </c>
      <c r="V783" s="136" t="str">
        <f ca="1">_xlfn.XLOOKUP(G783&amp;$V$2,BS_CONTROLE[CHAVE],BS_CONTROLE[Quantidade_11],"-")</f>
        <v>-</v>
      </c>
      <c r="W783" s="136" t="str">
        <f ca="1">_xlfn.XLOOKUP(G783&amp;$W$2,BS_CONTROLE[CHAVE],BS_CONTROLE[Quantidade_11],"-")</f>
        <v>-</v>
      </c>
    </row>
    <row r="784" spans="1:23" hidden="1">
      <c r="A784" s="146" t="str">
        <f>IF(SP_NORTE!X806="","*",SP_NORTE!X806)</f>
        <v>*</v>
      </c>
      <c r="B784" s="146" t="str">
        <f>IF(SP_NORTE!W806="","*",SP_NORTE!W806)</f>
        <v>*</v>
      </c>
      <c r="C784" s="146" t="str">
        <f>IF(SP_NORTE!Y806="","*",SP_NORTE!Y806)</f>
        <v>*</v>
      </c>
      <c r="D784" s="138" t="str">
        <f>IF(SP_NORTE!R806="","*",SP_NORTE!R806)</f>
        <v>-</v>
      </c>
      <c r="E784" s="138" t="str">
        <f>IF(SP_NORTE!S806="","*",SP_NORTE!S806)</f>
        <v>-</v>
      </c>
      <c r="F784" s="145" t="str">
        <f>IF(SP_NORTE!B806="","*",SP_NORTE!B806)</f>
        <v>*</v>
      </c>
      <c r="G784" s="145" t="str">
        <f>IF(SP_NORTE!D806="","*",SP_NORTE!D806)</f>
        <v>*</v>
      </c>
      <c r="H784" s="145" t="str">
        <f>IF(SP_NORTE!E806="","*",SP_NORTE!E806)</f>
        <v>*</v>
      </c>
      <c r="I784" s="145" t="str">
        <f>IF(SP_NORTE!G806="","*",SP_NORTE!G806)</f>
        <v>*</v>
      </c>
      <c r="J784" s="145" t="str">
        <f>IF(SP_NORTE!H806="","*",SP_NORTE!H806)</f>
        <v>*</v>
      </c>
      <c r="K784" s="138" t="str">
        <f>IF(SP_NORTE!L806="","*",SP_NORTE!L806)</f>
        <v>-</v>
      </c>
      <c r="L784" s="138" t="str">
        <f>IF(SP_NORTE!M806="","*",SP_NORTE!M806)</f>
        <v>-</v>
      </c>
      <c r="M784" s="139" t="str">
        <f>IF(SP_NORTE!I806="","*",SP_NORTE!I806)</f>
        <v>*</v>
      </c>
      <c r="N784" s="144" t="str">
        <f>IF(SP_NORTE!J806="","*",SP_NORTE!J806)</f>
        <v>*</v>
      </c>
      <c r="O784" s="144" t="str">
        <f>IF(SP_NORTE!K806="","*",SP_NORTE!K806)</f>
        <v>*</v>
      </c>
      <c r="P784" s="143" t="str">
        <f>IF(SP_NORTE!N806="","*",SP_NORTE!N806)</f>
        <v>*</v>
      </c>
      <c r="Q784" s="143" t="str">
        <f>IF(SP_NORTE!O806="","*",SP_NORTE!O806)</f>
        <v>*</v>
      </c>
      <c r="R784" s="145" t="str">
        <f>IF(SP_NORTE!P806="","*",CONCATENATE(SP_NORTE!P806," ",SP_NORTE!Q806))</f>
        <v>*</v>
      </c>
      <c r="S784" s="145" t="str">
        <f>IF(SP_NORTE!U806="","*",SP_NORTE!U806)</f>
        <v>*</v>
      </c>
      <c r="T784" s="145" t="str">
        <f>IF(SP_NORTE!V806="","*",SP_NORTE!V806)</f>
        <v>*</v>
      </c>
      <c r="U784" s="136" t="str">
        <f ca="1">_xlfn.XLOOKUP(G784&amp;$U$2,BS_CONTROLE[CHAVE],BS_CONTROLE[Quantidade_11],"-")</f>
        <v>-</v>
      </c>
      <c r="V784" s="136" t="str">
        <f ca="1">_xlfn.XLOOKUP(G784&amp;$V$2,BS_CONTROLE[CHAVE],BS_CONTROLE[Quantidade_11],"-")</f>
        <v>-</v>
      </c>
      <c r="W784" s="136" t="str">
        <f ca="1">_xlfn.XLOOKUP(G784&amp;$W$2,BS_CONTROLE[CHAVE],BS_CONTROLE[Quantidade_11],"-")</f>
        <v>-</v>
      </c>
    </row>
    <row r="785" spans="1:23" hidden="1">
      <c r="A785" s="146" t="str">
        <f>IF(SP_NORTE!X807="","*",SP_NORTE!X807)</f>
        <v>*</v>
      </c>
      <c r="B785" s="146" t="str">
        <f>IF(SP_NORTE!W807="","*",SP_NORTE!W807)</f>
        <v>*</v>
      </c>
      <c r="C785" s="146" t="str">
        <f>IF(SP_NORTE!Y807="","*",SP_NORTE!Y807)</f>
        <v>*</v>
      </c>
      <c r="D785" s="138" t="str">
        <f>IF(SP_NORTE!R807="","*",SP_NORTE!R807)</f>
        <v>-</v>
      </c>
      <c r="E785" s="138" t="str">
        <f>IF(SP_NORTE!S807="","*",SP_NORTE!S807)</f>
        <v>-</v>
      </c>
      <c r="F785" s="145" t="str">
        <f>IF(SP_NORTE!B807="","*",SP_NORTE!B807)</f>
        <v>*</v>
      </c>
      <c r="G785" s="145" t="str">
        <f>IF(SP_NORTE!D807="","*",SP_NORTE!D807)</f>
        <v>*</v>
      </c>
      <c r="H785" s="145" t="str">
        <f>IF(SP_NORTE!E807="","*",SP_NORTE!E807)</f>
        <v>*</v>
      </c>
      <c r="I785" s="145" t="str">
        <f>IF(SP_NORTE!G807="","*",SP_NORTE!G807)</f>
        <v>*</v>
      </c>
      <c r="J785" s="145" t="str">
        <f>IF(SP_NORTE!H807="","*",SP_NORTE!H807)</f>
        <v>*</v>
      </c>
      <c r="K785" s="138" t="str">
        <f>IF(SP_NORTE!L807="","*",SP_NORTE!L807)</f>
        <v>-</v>
      </c>
      <c r="L785" s="138" t="str">
        <f>IF(SP_NORTE!M807="","*",SP_NORTE!M807)</f>
        <v>-</v>
      </c>
      <c r="M785" s="139" t="str">
        <f>IF(SP_NORTE!I807="","*",SP_NORTE!I807)</f>
        <v>*</v>
      </c>
      <c r="N785" s="144" t="str">
        <f>IF(SP_NORTE!J807="","*",SP_NORTE!J807)</f>
        <v>*</v>
      </c>
      <c r="O785" s="144" t="str">
        <f>IF(SP_NORTE!K807="","*",SP_NORTE!K807)</f>
        <v>*</v>
      </c>
      <c r="P785" s="143" t="str">
        <f>IF(SP_NORTE!N807="","*",SP_NORTE!N807)</f>
        <v>*</v>
      </c>
      <c r="Q785" s="143" t="str">
        <f>IF(SP_NORTE!O807="","*",SP_NORTE!O807)</f>
        <v>*</v>
      </c>
      <c r="R785" s="145" t="str">
        <f>IF(SP_NORTE!P807="","*",CONCATENATE(SP_NORTE!P807," ",SP_NORTE!Q807))</f>
        <v>*</v>
      </c>
      <c r="S785" s="145" t="str">
        <f>IF(SP_NORTE!U807="","*",SP_NORTE!U807)</f>
        <v>*</v>
      </c>
      <c r="T785" s="145" t="str">
        <f>IF(SP_NORTE!V807="","*",SP_NORTE!V807)</f>
        <v>*</v>
      </c>
      <c r="U785" s="136" t="str">
        <f ca="1">_xlfn.XLOOKUP(G785&amp;$U$2,BS_CONTROLE[CHAVE],BS_CONTROLE[Quantidade_11],"-")</f>
        <v>-</v>
      </c>
      <c r="V785" s="136" t="str">
        <f ca="1">_xlfn.XLOOKUP(G785&amp;$V$2,BS_CONTROLE[CHAVE],BS_CONTROLE[Quantidade_11],"-")</f>
        <v>-</v>
      </c>
      <c r="W785" s="136" t="str">
        <f ca="1">_xlfn.XLOOKUP(G785&amp;$W$2,BS_CONTROLE[CHAVE],BS_CONTROLE[Quantidade_11],"-")</f>
        <v>-</v>
      </c>
    </row>
    <row r="786" spans="1:23" hidden="1">
      <c r="A786" s="146" t="str">
        <f>IF(SP_NORTE!X808="","*",SP_NORTE!X808)</f>
        <v>*</v>
      </c>
      <c r="B786" s="146" t="str">
        <f>IF(SP_NORTE!W808="","*",SP_NORTE!W808)</f>
        <v>*</v>
      </c>
      <c r="C786" s="146" t="str">
        <f>IF(SP_NORTE!Y808="","*",SP_NORTE!Y808)</f>
        <v>*</v>
      </c>
      <c r="D786" s="138" t="str">
        <f>IF(SP_NORTE!R808="","*",SP_NORTE!R808)</f>
        <v>-</v>
      </c>
      <c r="E786" s="138" t="str">
        <f>IF(SP_NORTE!S808="","*",SP_NORTE!S808)</f>
        <v>-</v>
      </c>
      <c r="F786" s="145" t="str">
        <f>IF(SP_NORTE!B808="","*",SP_NORTE!B808)</f>
        <v>*</v>
      </c>
      <c r="G786" s="145" t="str">
        <f>IF(SP_NORTE!D808="","*",SP_NORTE!D808)</f>
        <v>*</v>
      </c>
      <c r="H786" s="145" t="str">
        <f>IF(SP_NORTE!E808="","*",SP_NORTE!E808)</f>
        <v>*</v>
      </c>
      <c r="I786" s="145" t="str">
        <f>IF(SP_NORTE!G808="","*",SP_NORTE!G808)</f>
        <v>*</v>
      </c>
      <c r="J786" s="145" t="str">
        <f>IF(SP_NORTE!H808="","*",SP_NORTE!H808)</f>
        <v>*</v>
      </c>
      <c r="K786" s="138" t="str">
        <f>IF(SP_NORTE!L808="","*",SP_NORTE!L808)</f>
        <v>-</v>
      </c>
      <c r="L786" s="138" t="str">
        <f>IF(SP_NORTE!M808="","*",SP_NORTE!M808)</f>
        <v>-</v>
      </c>
      <c r="M786" s="139" t="str">
        <f>IF(SP_NORTE!I808="","*",SP_NORTE!I808)</f>
        <v>*</v>
      </c>
      <c r="N786" s="144" t="str">
        <f>IF(SP_NORTE!J808="","*",SP_NORTE!J808)</f>
        <v>*</v>
      </c>
      <c r="O786" s="144" t="str">
        <f>IF(SP_NORTE!K808="","*",SP_NORTE!K808)</f>
        <v>*</v>
      </c>
      <c r="P786" s="143" t="str">
        <f>IF(SP_NORTE!N808="","*",SP_NORTE!N808)</f>
        <v>*</v>
      </c>
      <c r="Q786" s="143" t="str">
        <f>IF(SP_NORTE!O808="","*",SP_NORTE!O808)</f>
        <v>*</v>
      </c>
      <c r="R786" s="145" t="str">
        <f>IF(SP_NORTE!P808="","*",CONCATENATE(SP_NORTE!P808," ",SP_NORTE!Q808))</f>
        <v>*</v>
      </c>
      <c r="S786" s="145" t="str">
        <f>IF(SP_NORTE!U808="","*",SP_NORTE!U808)</f>
        <v>*</v>
      </c>
      <c r="T786" s="145" t="str">
        <f>IF(SP_NORTE!V808="","*",SP_NORTE!V808)</f>
        <v>*</v>
      </c>
      <c r="U786" s="136" t="str">
        <f ca="1">_xlfn.XLOOKUP(G786&amp;$U$2,BS_CONTROLE[CHAVE],BS_CONTROLE[Quantidade_11],"-")</f>
        <v>-</v>
      </c>
      <c r="V786" s="136" t="str">
        <f ca="1">_xlfn.XLOOKUP(G786&amp;$V$2,BS_CONTROLE[CHAVE],BS_CONTROLE[Quantidade_11],"-")</f>
        <v>-</v>
      </c>
      <c r="W786" s="136" t="str">
        <f ca="1">_xlfn.XLOOKUP(G786&amp;$W$2,BS_CONTROLE[CHAVE],BS_CONTROLE[Quantidade_11],"-")</f>
        <v>-</v>
      </c>
    </row>
    <row r="787" spans="1:23" hidden="1">
      <c r="A787" s="146" t="str">
        <f>IF(SP_NORTE!X809="","*",SP_NORTE!X809)</f>
        <v>*</v>
      </c>
      <c r="B787" s="146" t="str">
        <f>IF(SP_NORTE!W809="","*",SP_NORTE!W809)</f>
        <v>*</v>
      </c>
      <c r="C787" s="146" t="str">
        <f>IF(SP_NORTE!Y809="","*",SP_NORTE!Y809)</f>
        <v>*</v>
      </c>
      <c r="D787" s="138" t="str">
        <f>IF(SP_NORTE!R809="","*",SP_NORTE!R809)</f>
        <v>-</v>
      </c>
      <c r="E787" s="138" t="str">
        <f>IF(SP_NORTE!S809="","*",SP_NORTE!S809)</f>
        <v>-</v>
      </c>
      <c r="F787" s="145" t="str">
        <f>IF(SP_NORTE!B809="","*",SP_NORTE!B809)</f>
        <v>*</v>
      </c>
      <c r="G787" s="145" t="str">
        <f>IF(SP_NORTE!D809="","*",SP_NORTE!D809)</f>
        <v>*</v>
      </c>
      <c r="H787" s="145" t="str">
        <f>IF(SP_NORTE!E809="","*",SP_NORTE!E809)</f>
        <v>*</v>
      </c>
      <c r="I787" s="145" t="str">
        <f>IF(SP_NORTE!G809="","*",SP_NORTE!G809)</f>
        <v>*</v>
      </c>
      <c r="J787" s="145" t="str">
        <f>IF(SP_NORTE!H809="","*",SP_NORTE!H809)</f>
        <v>*</v>
      </c>
      <c r="K787" s="138" t="str">
        <f>IF(SP_NORTE!L809="","*",SP_NORTE!L809)</f>
        <v>-</v>
      </c>
      <c r="L787" s="138" t="str">
        <f>IF(SP_NORTE!M809="","*",SP_NORTE!M809)</f>
        <v>-</v>
      </c>
      <c r="M787" s="139" t="str">
        <f>IF(SP_NORTE!I809="","*",SP_NORTE!I809)</f>
        <v>*</v>
      </c>
      <c r="N787" s="144" t="str">
        <f>IF(SP_NORTE!J809="","*",SP_NORTE!J809)</f>
        <v>*</v>
      </c>
      <c r="O787" s="144" t="str">
        <f>IF(SP_NORTE!K809="","*",SP_NORTE!K809)</f>
        <v>*</v>
      </c>
      <c r="P787" s="143" t="str">
        <f>IF(SP_NORTE!N809="","*",SP_NORTE!N809)</f>
        <v>*</v>
      </c>
      <c r="Q787" s="143" t="str">
        <f>IF(SP_NORTE!O809="","*",SP_NORTE!O809)</f>
        <v>*</v>
      </c>
      <c r="R787" s="145" t="str">
        <f>IF(SP_NORTE!P809="","*",CONCATENATE(SP_NORTE!P809," ",SP_NORTE!Q809))</f>
        <v>*</v>
      </c>
      <c r="S787" s="145" t="str">
        <f>IF(SP_NORTE!U809="","*",SP_NORTE!U809)</f>
        <v>*</v>
      </c>
      <c r="T787" s="145" t="str">
        <f>IF(SP_NORTE!V809="","*",SP_NORTE!V809)</f>
        <v>*</v>
      </c>
      <c r="U787" s="136" t="str">
        <f ca="1">_xlfn.XLOOKUP(G787&amp;$U$2,BS_CONTROLE[CHAVE],BS_CONTROLE[Quantidade_11],"-")</f>
        <v>-</v>
      </c>
      <c r="V787" s="136" t="str">
        <f ca="1">_xlfn.XLOOKUP(G787&amp;$V$2,BS_CONTROLE[CHAVE],BS_CONTROLE[Quantidade_11],"-")</f>
        <v>-</v>
      </c>
      <c r="W787" s="136" t="str">
        <f ca="1">_xlfn.XLOOKUP(G787&amp;$W$2,BS_CONTROLE[CHAVE],BS_CONTROLE[Quantidade_11],"-")</f>
        <v>-</v>
      </c>
    </row>
    <row r="788" spans="1:23" hidden="1">
      <c r="A788" s="146" t="str">
        <f>IF(SP_NORTE!X810="","*",SP_NORTE!X810)</f>
        <v>*</v>
      </c>
      <c r="B788" s="146" t="str">
        <f>IF(SP_NORTE!W810="","*",SP_NORTE!W810)</f>
        <v>*</v>
      </c>
      <c r="C788" s="146" t="str">
        <f>IF(SP_NORTE!Y810="","*",SP_NORTE!Y810)</f>
        <v>*</v>
      </c>
      <c r="D788" s="138" t="str">
        <f>IF(SP_NORTE!R810="","*",SP_NORTE!R810)</f>
        <v>-</v>
      </c>
      <c r="E788" s="138" t="str">
        <f>IF(SP_NORTE!S810="","*",SP_NORTE!S810)</f>
        <v>-</v>
      </c>
      <c r="F788" s="145" t="str">
        <f>IF(SP_NORTE!B810="","*",SP_NORTE!B810)</f>
        <v>*</v>
      </c>
      <c r="G788" s="145" t="str">
        <f>IF(SP_NORTE!D810="","*",SP_NORTE!D810)</f>
        <v>*</v>
      </c>
      <c r="H788" s="145" t="str">
        <f>IF(SP_NORTE!E810="","*",SP_NORTE!E810)</f>
        <v>*</v>
      </c>
      <c r="I788" s="145" t="str">
        <f>IF(SP_NORTE!G810="","*",SP_NORTE!G810)</f>
        <v>*</v>
      </c>
      <c r="J788" s="145" t="str">
        <f>IF(SP_NORTE!H810="","*",SP_NORTE!H810)</f>
        <v>*</v>
      </c>
      <c r="K788" s="138" t="str">
        <f>IF(SP_NORTE!L810="","*",SP_NORTE!L810)</f>
        <v>-</v>
      </c>
      <c r="L788" s="138" t="str">
        <f>IF(SP_NORTE!M810="","*",SP_NORTE!M810)</f>
        <v>-</v>
      </c>
      <c r="M788" s="139" t="str">
        <f>IF(SP_NORTE!I810="","*",SP_NORTE!I810)</f>
        <v>*</v>
      </c>
      <c r="N788" s="144" t="str">
        <f>IF(SP_NORTE!J810="","*",SP_NORTE!J810)</f>
        <v>*</v>
      </c>
      <c r="O788" s="144" t="str">
        <f>IF(SP_NORTE!K810="","*",SP_NORTE!K810)</f>
        <v>*</v>
      </c>
      <c r="P788" s="143" t="str">
        <f>IF(SP_NORTE!N810="","*",SP_NORTE!N810)</f>
        <v>*</v>
      </c>
      <c r="Q788" s="143" t="str">
        <f>IF(SP_NORTE!O810="","*",SP_NORTE!O810)</f>
        <v>*</v>
      </c>
      <c r="R788" s="145" t="str">
        <f>IF(SP_NORTE!P810="","*",CONCATENATE(SP_NORTE!P810," ",SP_NORTE!Q810))</f>
        <v>*</v>
      </c>
      <c r="S788" s="145" t="str">
        <f>IF(SP_NORTE!U810="","*",SP_NORTE!U810)</f>
        <v>*</v>
      </c>
      <c r="T788" s="145" t="str">
        <f>IF(SP_NORTE!V810="","*",SP_NORTE!V810)</f>
        <v>*</v>
      </c>
      <c r="U788" s="136" t="str">
        <f ca="1">_xlfn.XLOOKUP(G788&amp;$U$2,BS_CONTROLE[CHAVE],BS_CONTROLE[Quantidade_11],"-")</f>
        <v>-</v>
      </c>
      <c r="V788" s="136" t="str">
        <f ca="1">_xlfn.XLOOKUP(G788&amp;$V$2,BS_CONTROLE[CHAVE],BS_CONTROLE[Quantidade_11],"-")</f>
        <v>-</v>
      </c>
      <c r="W788" s="136" t="str">
        <f ca="1">_xlfn.XLOOKUP(G788&amp;$W$2,BS_CONTROLE[CHAVE],BS_CONTROLE[Quantidade_11],"-")</f>
        <v>-</v>
      </c>
    </row>
    <row r="789" spans="1:23" hidden="1">
      <c r="A789" s="146" t="str">
        <f>IF(SP_NORTE!X811="","*",SP_NORTE!X811)</f>
        <v>*</v>
      </c>
      <c r="B789" s="146" t="str">
        <f>IF(SP_NORTE!W811="","*",SP_NORTE!W811)</f>
        <v>*</v>
      </c>
      <c r="C789" s="146" t="str">
        <f>IF(SP_NORTE!Y811="","*",SP_NORTE!Y811)</f>
        <v>*</v>
      </c>
      <c r="D789" s="138" t="str">
        <f>IF(SP_NORTE!R811="","*",SP_NORTE!R811)</f>
        <v>-</v>
      </c>
      <c r="E789" s="138" t="str">
        <f>IF(SP_NORTE!S811="","*",SP_NORTE!S811)</f>
        <v>-</v>
      </c>
      <c r="F789" s="145" t="str">
        <f>IF(SP_NORTE!B811="","*",SP_NORTE!B811)</f>
        <v>*</v>
      </c>
      <c r="G789" s="145" t="str">
        <f>IF(SP_NORTE!D811="","*",SP_NORTE!D811)</f>
        <v>*</v>
      </c>
      <c r="H789" s="145" t="str">
        <f>IF(SP_NORTE!E811="","*",SP_NORTE!E811)</f>
        <v>*</v>
      </c>
      <c r="I789" s="145" t="str">
        <f>IF(SP_NORTE!G811="","*",SP_NORTE!G811)</f>
        <v>*</v>
      </c>
      <c r="J789" s="145" t="str">
        <f>IF(SP_NORTE!H811="","*",SP_NORTE!H811)</f>
        <v>*</v>
      </c>
      <c r="K789" s="138" t="str">
        <f>IF(SP_NORTE!L811="","*",SP_NORTE!L811)</f>
        <v>-</v>
      </c>
      <c r="L789" s="138" t="str">
        <f>IF(SP_NORTE!M811="","*",SP_NORTE!M811)</f>
        <v>-</v>
      </c>
      <c r="M789" s="139" t="str">
        <f>IF(SP_NORTE!I811="","*",SP_NORTE!I811)</f>
        <v>*</v>
      </c>
      <c r="N789" s="144" t="str">
        <f>IF(SP_NORTE!J811="","*",SP_NORTE!J811)</f>
        <v>*</v>
      </c>
      <c r="O789" s="144" t="str">
        <f>IF(SP_NORTE!K811="","*",SP_NORTE!K811)</f>
        <v>*</v>
      </c>
      <c r="P789" s="143" t="str">
        <f>IF(SP_NORTE!N811="","*",SP_NORTE!N811)</f>
        <v>*</v>
      </c>
      <c r="Q789" s="143" t="str">
        <f>IF(SP_NORTE!O811="","*",SP_NORTE!O811)</f>
        <v>*</v>
      </c>
      <c r="R789" s="145" t="str">
        <f>IF(SP_NORTE!P811="","*",CONCATENATE(SP_NORTE!P811," ",SP_NORTE!Q811))</f>
        <v>*</v>
      </c>
      <c r="S789" s="145" t="str">
        <f>IF(SP_NORTE!U811="","*",SP_NORTE!U811)</f>
        <v>*</v>
      </c>
      <c r="T789" s="145" t="str">
        <f>IF(SP_NORTE!V811="","*",SP_NORTE!V811)</f>
        <v>*</v>
      </c>
      <c r="U789" s="136" t="str">
        <f ca="1">_xlfn.XLOOKUP(G789&amp;$U$2,BS_CONTROLE[CHAVE],BS_CONTROLE[Quantidade_11],"-")</f>
        <v>-</v>
      </c>
      <c r="V789" s="136" t="str">
        <f ca="1">_xlfn.XLOOKUP(G789&amp;$V$2,BS_CONTROLE[CHAVE],BS_CONTROLE[Quantidade_11],"-")</f>
        <v>-</v>
      </c>
      <c r="W789" s="136" t="str">
        <f ca="1">_xlfn.XLOOKUP(G789&amp;$W$2,BS_CONTROLE[CHAVE],BS_CONTROLE[Quantidade_11],"-")</f>
        <v>-</v>
      </c>
    </row>
    <row r="790" spans="1:23" hidden="1">
      <c r="A790" s="146" t="str">
        <f>IF(SP_NORTE!X812="","*",SP_NORTE!X812)</f>
        <v>*</v>
      </c>
      <c r="B790" s="146" t="str">
        <f>IF(SP_NORTE!W812="","*",SP_NORTE!W812)</f>
        <v>*</v>
      </c>
      <c r="C790" s="146" t="str">
        <f>IF(SP_NORTE!Y812="","*",SP_NORTE!Y812)</f>
        <v>*</v>
      </c>
      <c r="D790" s="138" t="str">
        <f>IF(SP_NORTE!R812="","*",SP_NORTE!R812)</f>
        <v>-</v>
      </c>
      <c r="E790" s="138" t="str">
        <f>IF(SP_NORTE!S812="","*",SP_NORTE!S812)</f>
        <v>-</v>
      </c>
      <c r="F790" s="145" t="str">
        <f>IF(SP_NORTE!B812="","*",SP_NORTE!B812)</f>
        <v>*</v>
      </c>
      <c r="G790" s="145" t="str">
        <f>IF(SP_NORTE!D812="","*",SP_NORTE!D812)</f>
        <v>*</v>
      </c>
      <c r="H790" s="145" t="str">
        <f>IF(SP_NORTE!E812="","*",SP_NORTE!E812)</f>
        <v>*</v>
      </c>
      <c r="I790" s="145" t="str">
        <f>IF(SP_NORTE!G812="","*",SP_NORTE!G812)</f>
        <v>*</v>
      </c>
      <c r="J790" s="145" t="str">
        <f>IF(SP_NORTE!H812="","*",SP_NORTE!H812)</f>
        <v>*</v>
      </c>
      <c r="K790" s="138" t="str">
        <f>IF(SP_NORTE!L812="","*",SP_NORTE!L812)</f>
        <v>-</v>
      </c>
      <c r="L790" s="138" t="str">
        <f>IF(SP_NORTE!M812="","*",SP_NORTE!M812)</f>
        <v>-</v>
      </c>
      <c r="M790" s="139" t="str">
        <f>IF(SP_NORTE!I812="","*",SP_NORTE!I812)</f>
        <v>*</v>
      </c>
      <c r="N790" s="144" t="str">
        <f>IF(SP_NORTE!J812="","*",SP_NORTE!J812)</f>
        <v>*</v>
      </c>
      <c r="O790" s="144" t="str">
        <f>IF(SP_NORTE!K812="","*",SP_NORTE!K812)</f>
        <v>*</v>
      </c>
      <c r="P790" s="143" t="str">
        <f>IF(SP_NORTE!N812="","*",SP_NORTE!N812)</f>
        <v>*</v>
      </c>
      <c r="Q790" s="143" t="str">
        <f>IF(SP_NORTE!O812="","*",SP_NORTE!O812)</f>
        <v>*</v>
      </c>
      <c r="R790" s="145" t="str">
        <f>IF(SP_NORTE!P812="","*",CONCATENATE(SP_NORTE!P812," ",SP_NORTE!Q812))</f>
        <v>*</v>
      </c>
      <c r="S790" s="145" t="str">
        <f>IF(SP_NORTE!U812="","*",SP_NORTE!U812)</f>
        <v>*</v>
      </c>
      <c r="T790" s="145" t="str">
        <f>IF(SP_NORTE!V812="","*",SP_NORTE!V812)</f>
        <v>*</v>
      </c>
      <c r="U790" s="136" t="str">
        <f ca="1">_xlfn.XLOOKUP(G790&amp;$U$2,BS_CONTROLE[CHAVE],BS_CONTROLE[Quantidade_11],"-")</f>
        <v>-</v>
      </c>
      <c r="V790" s="136" t="str">
        <f ca="1">_xlfn.XLOOKUP(G790&amp;$V$2,BS_CONTROLE[CHAVE],BS_CONTROLE[Quantidade_11],"-")</f>
        <v>-</v>
      </c>
      <c r="W790" s="136" t="str">
        <f ca="1">_xlfn.XLOOKUP(G790&amp;$W$2,BS_CONTROLE[CHAVE],BS_CONTROLE[Quantidade_11],"-")</f>
        <v>-</v>
      </c>
    </row>
    <row r="791" spans="1:23" hidden="1">
      <c r="A791" s="146" t="str">
        <f>IF(SP_NORTE!X813="","*",SP_NORTE!X813)</f>
        <v>*</v>
      </c>
      <c r="B791" s="146" t="str">
        <f>IF(SP_NORTE!W813="","*",SP_NORTE!W813)</f>
        <v>*</v>
      </c>
      <c r="C791" s="146" t="str">
        <f>IF(SP_NORTE!Y813="","*",SP_NORTE!Y813)</f>
        <v>*</v>
      </c>
      <c r="D791" s="138" t="str">
        <f>IF(SP_NORTE!R813="","*",SP_NORTE!R813)</f>
        <v>-</v>
      </c>
      <c r="E791" s="138" t="str">
        <f>IF(SP_NORTE!S813="","*",SP_NORTE!S813)</f>
        <v>-</v>
      </c>
      <c r="F791" s="145" t="str">
        <f>IF(SP_NORTE!B813="","*",SP_NORTE!B813)</f>
        <v>*</v>
      </c>
      <c r="G791" s="145" t="str">
        <f>IF(SP_NORTE!D813="","*",SP_NORTE!D813)</f>
        <v>*</v>
      </c>
      <c r="H791" s="145" t="str">
        <f>IF(SP_NORTE!E813="","*",SP_NORTE!E813)</f>
        <v>*</v>
      </c>
      <c r="I791" s="145" t="str">
        <f>IF(SP_NORTE!G813="","*",SP_NORTE!G813)</f>
        <v>*</v>
      </c>
      <c r="J791" s="145" t="str">
        <f>IF(SP_NORTE!H813="","*",SP_NORTE!H813)</f>
        <v>*</v>
      </c>
      <c r="K791" s="138" t="str">
        <f>IF(SP_NORTE!L813="","*",SP_NORTE!L813)</f>
        <v>-</v>
      </c>
      <c r="L791" s="138" t="str">
        <f>IF(SP_NORTE!M813="","*",SP_NORTE!M813)</f>
        <v>-</v>
      </c>
      <c r="M791" s="139" t="str">
        <f>IF(SP_NORTE!I813="","*",SP_NORTE!I813)</f>
        <v>*</v>
      </c>
      <c r="N791" s="144" t="str">
        <f>IF(SP_NORTE!J813="","*",SP_NORTE!J813)</f>
        <v>*</v>
      </c>
      <c r="O791" s="144" t="str">
        <f>IF(SP_NORTE!K813="","*",SP_NORTE!K813)</f>
        <v>*</v>
      </c>
      <c r="P791" s="143" t="str">
        <f>IF(SP_NORTE!N813="","*",SP_NORTE!N813)</f>
        <v>*</v>
      </c>
      <c r="Q791" s="143" t="str">
        <f>IF(SP_NORTE!O813="","*",SP_NORTE!O813)</f>
        <v>*</v>
      </c>
      <c r="R791" s="145" t="str">
        <f>IF(SP_NORTE!P813="","*",CONCATENATE(SP_NORTE!P813," ",SP_NORTE!Q813))</f>
        <v>*</v>
      </c>
      <c r="S791" s="145" t="str">
        <f>IF(SP_NORTE!U813="","*",SP_NORTE!U813)</f>
        <v>*</v>
      </c>
      <c r="T791" s="145" t="str">
        <f>IF(SP_NORTE!V813="","*",SP_NORTE!V813)</f>
        <v>*</v>
      </c>
      <c r="U791" s="136" t="str">
        <f ca="1">_xlfn.XLOOKUP(G791&amp;$U$2,BS_CONTROLE[CHAVE],BS_CONTROLE[Quantidade_11],"-")</f>
        <v>-</v>
      </c>
      <c r="V791" s="136" t="str">
        <f ca="1">_xlfn.XLOOKUP(G791&amp;$V$2,BS_CONTROLE[CHAVE],BS_CONTROLE[Quantidade_11],"-")</f>
        <v>-</v>
      </c>
      <c r="W791" s="136" t="str">
        <f ca="1">_xlfn.XLOOKUP(G791&amp;$W$2,BS_CONTROLE[CHAVE],BS_CONTROLE[Quantidade_11],"-")</f>
        <v>-</v>
      </c>
    </row>
    <row r="792" spans="1:23" hidden="1">
      <c r="A792" s="146" t="str">
        <f>IF(SP_NORTE!X814="","*",SP_NORTE!X814)</f>
        <v>*</v>
      </c>
      <c r="B792" s="146" t="str">
        <f>IF(SP_NORTE!W814="","*",SP_NORTE!W814)</f>
        <v>*</v>
      </c>
      <c r="C792" s="146" t="str">
        <f>IF(SP_NORTE!Y814="","*",SP_NORTE!Y814)</f>
        <v>*</v>
      </c>
      <c r="D792" s="138" t="str">
        <f>IF(SP_NORTE!R814="","*",SP_NORTE!R814)</f>
        <v>-</v>
      </c>
      <c r="E792" s="138" t="str">
        <f>IF(SP_NORTE!S814="","*",SP_NORTE!S814)</f>
        <v>-</v>
      </c>
      <c r="F792" s="145" t="str">
        <f>IF(SP_NORTE!B814="","*",SP_NORTE!B814)</f>
        <v>*</v>
      </c>
      <c r="G792" s="145" t="str">
        <f>IF(SP_NORTE!D814="","*",SP_NORTE!D814)</f>
        <v>*</v>
      </c>
      <c r="H792" s="145" t="str">
        <f>IF(SP_NORTE!E814="","*",SP_NORTE!E814)</f>
        <v>*</v>
      </c>
      <c r="I792" s="145" t="str">
        <f>IF(SP_NORTE!G814="","*",SP_NORTE!G814)</f>
        <v>*</v>
      </c>
      <c r="J792" s="145" t="str">
        <f>IF(SP_NORTE!H814="","*",SP_NORTE!H814)</f>
        <v>*</v>
      </c>
      <c r="K792" s="138" t="str">
        <f>IF(SP_NORTE!L814="","*",SP_NORTE!L814)</f>
        <v>-</v>
      </c>
      <c r="L792" s="138" t="str">
        <f>IF(SP_NORTE!M814="","*",SP_NORTE!M814)</f>
        <v>-</v>
      </c>
      <c r="M792" s="139" t="str">
        <f>IF(SP_NORTE!I814="","*",SP_NORTE!I814)</f>
        <v>*</v>
      </c>
      <c r="N792" s="144" t="str">
        <f>IF(SP_NORTE!J814="","*",SP_NORTE!J814)</f>
        <v>*</v>
      </c>
      <c r="O792" s="144" t="str">
        <f>IF(SP_NORTE!K814="","*",SP_NORTE!K814)</f>
        <v>*</v>
      </c>
      <c r="P792" s="143" t="str">
        <f>IF(SP_NORTE!N814="","*",SP_NORTE!N814)</f>
        <v>*</v>
      </c>
      <c r="Q792" s="143" t="str">
        <f>IF(SP_NORTE!O814="","*",SP_NORTE!O814)</f>
        <v>*</v>
      </c>
      <c r="R792" s="145" t="str">
        <f>IF(SP_NORTE!P814="","*",CONCATENATE(SP_NORTE!P814," ",SP_NORTE!Q814))</f>
        <v>*</v>
      </c>
      <c r="S792" s="145" t="str">
        <f>IF(SP_NORTE!U814="","*",SP_NORTE!U814)</f>
        <v>*</v>
      </c>
      <c r="T792" s="145" t="str">
        <f>IF(SP_NORTE!V814="","*",SP_NORTE!V814)</f>
        <v>*</v>
      </c>
      <c r="U792" s="136" t="str">
        <f ca="1">_xlfn.XLOOKUP(G792&amp;$U$2,BS_CONTROLE[CHAVE],BS_CONTROLE[Quantidade_11],"-")</f>
        <v>-</v>
      </c>
      <c r="V792" s="136" t="str">
        <f ca="1">_xlfn.XLOOKUP(G792&amp;$V$2,BS_CONTROLE[CHAVE],BS_CONTROLE[Quantidade_11],"-")</f>
        <v>-</v>
      </c>
      <c r="W792" s="136" t="str">
        <f ca="1">_xlfn.XLOOKUP(G792&amp;$W$2,BS_CONTROLE[CHAVE],BS_CONTROLE[Quantidade_11],"-")</f>
        <v>-</v>
      </c>
    </row>
    <row r="793" spans="1:23" hidden="1">
      <c r="A793" s="146" t="str">
        <f>IF(SP_NORTE!X815="","*",SP_NORTE!X815)</f>
        <v>*</v>
      </c>
      <c r="B793" s="146" t="str">
        <f>IF(SP_NORTE!W815="","*",SP_NORTE!W815)</f>
        <v>*</v>
      </c>
      <c r="C793" s="146" t="str">
        <f>IF(SP_NORTE!Y815="","*",SP_NORTE!Y815)</f>
        <v>*</v>
      </c>
      <c r="D793" s="138" t="str">
        <f>IF(SP_NORTE!R815="","*",SP_NORTE!R815)</f>
        <v>-</v>
      </c>
      <c r="E793" s="138" t="str">
        <f>IF(SP_NORTE!S815="","*",SP_NORTE!S815)</f>
        <v>-</v>
      </c>
      <c r="F793" s="145" t="str">
        <f>IF(SP_NORTE!B815="","*",SP_NORTE!B815)</f>
        <v>*</v>
      </c>
      <c r="G793" s="145" t="str">
        <f>IF(SP_NORTE!D815="","*",SP_NORTE!D815)</f>
        <v>*</v>
      </c>
      <c r="H793" s="145" t="str">
        <f>IF(SP_NORTE!E815="","*",SP_NORTE!E815)</f>
        <v>*</v>
      </c>
      <c r="I793" s="145" t="str">
        <f>IF(SP_NORTE!G815="","*",SP_NORTE!G815)</f>
        <v>*</v>
      </c>
      <c r="J793" s="145" t="str">
        <f>IF(SP_NORTE!H815="","*",SP_NORTE!H815)</f>
        <v>*</v>
      </c>
      <c r="K793" s="138" t="str">
        <f>IF(SP_NORTE!L815="","*",SP_NORTE!L815)</f>
        <v>-</v>
      </c>
      <c r="L793" s="138" t="str">
        <f>IF(SP_NORTE!M815="","*",SP_NORTE!M815)</f>
        <v>-</v>
      </c>
      <c r="M793" s="139" t="str">
        <f>IF(SP_NORTE!I815="","*",SP_NORTE!I815)</f>
        <v>*</v>
      </c>
      <c r="N793" s="144" t="str">
        <f>IF(SP_NORTE!J815="","*",SP_NORTE!J815)</f>
        <v>*</v>
      </c>
      <c r="O793" s="144" t="str">
        <f>IF(SP_NORTE!K815="","*",SP_NORTE!K815)</f>
        <v>*</v>
      </c>
      <c r="P793" s="143" t="str">
        <f>IF(SP_NORTE!N815="","*",SP_NORTE!N815)</f>
        <v>*</v>
      </c>
      <c r="Q793" s="143" t="str">
        <f>IF(SP_NORTE!O815="","*",SP_NORTE!O815)</f>
        <v>*</v>
      </c>
      <c r="R793" s="145" t="str">
        <f>IF(SP_NORTE!P815="","*",CONCATENATE(SP_NORTE!P815," ",SP_NORTE!Q815))</f>
        <v>*</v>
      </c>
      <c r="S793" s="145" t="str">
        <f>IF(SP_NORTE!U815="","*",SP_NORTE!U815)</f>
        <v>*</v>
      </c>
      <c r="T793" s="145" t="str">
        <f>IF(SP_NORTE!V815="","*",SP_NORTE!V815)</f>
        <v>*</v>
      </c>
      <c r="U793" s="136" t="str">
        <f ca="1">_xlfn.XLOOKUP(G793&amp;$U$2,BS_CONTROLE[CHAVE],BS_CONTROLE[Quantidade_11],"-")</f>
        <v>-</v>
      </c>
      <c r="V793" s="136" t="str">
        <f ca="1">_xlfn.XLOOKUP(G793&amp;$V$2,BS_CONTROLE[CHAVE],BS_CONTROLE[Quantidade_11],"-")</f>
        <v>-</v>
      </c>
      <c r="W793" s="136" t="str">
        <f ca="1">_xlfn.XLOOKUP(G793&amp;$W$2,BS_CONTROLE[CHAVE],BS_CONTROLE[Quantidade_11],"-")</f>
        <v>-</v>
      </c>
    </row>
    <row r="794" spans="1:23" hidden="1">
      <c r="A794" s="146" t="str">
        <f>IF(SP_NORTE!X816="","*",SP_NORTE!X816)</f>
        <v>*</v>
      </c>
      <c r="B794" s="146" t="str">
        <f>IF(SP_NORTE!W816="","*",SP_NORTE!W816)</f>
        <v>*</v>
      </c>
      <c r="C794" s="146" t="str">
        <f>IF(SP_NORTE!Y816="","*",SP_NORTE!Y816)</f>
        <v>*</v>
      </c>
      <c r="D794" s="138" t="str">
        <f>IF(SP_NORTE!R816="","*",SP_NORTE!R816)</f>
        <v>-</v>
      </c>
      <c r="E794" s="138" t="str">
        <f>IF(SP_NORTE!S816="","*",SP_NORTE!S816)</f>
        <v>-</v>
      </c>
      <c r="F794" s="145" t="str">
        <f>IF(SP_NORTE!B816="","*",SP_NORTE!B816)</f>
        <v>*</v>
      </c>
      <c r="G794" s="145" t="str">
        <f>IF(SP_NORTE!D816="","*",SP_NORTE!D816)</f>
        <v>*</v>
      </c>
      <c r="H794" s="145" t="str">
        <f>IF(SP_NORTE!E816="","*",SP_NORTE!E816)</f>
        <v>*</v>
      </c>
      <c r="I794" s="145" t="str">
        <f>IF(SP_NORTE!G816="","*",SP_NORTE!G816)</f>
        <v>*</v>
      </c>
      <c r="J794" s="145" t="str">
        <f>IF(SP_NORTE!H816="","*",SP_NORTE!H816)</f>
        <v>*</v>
      </c>
      <c r="K794" s="138" t="str">
        <f>IF(SP_NORTE!L816="","*",SP_NORTE!L816)</f>
        <v>-</v>
      </c>
      <c r="L794" s="138" t="str">
        <f>IF(SP_NORTE!M816="","*",SP_NORTE!M816)</f>
        <v>-</v>
      </c>
      <c r="M794" s="139" t="str">
        <f>IF(SP_NORTE!I816="","*",SP_NORTE!I816)</f>
        <v>*</v>
      </c>
      <c r="N794" s="144" t="str">
        <f>IF(SP_NORTE!J816="","*",SP_NORTE!J816)</f>
        <v>*</v>
      </c>
      <c r="O794" s="144" t="str">
        <f>IF(SP_NORTE!K816="","*",SP_NORTE!K816)</f>
        <v>*</v>
      </c>
      <c r="P794" s="143" t="str">
        <f>IF(SP_NORTE!N816="","*",SP_NORTE!N816)</f>
        <v>*</v>
      </c>
      <c r="Q794" s="143" t="str">
        <f>IF(SP_NORTE!O816="","*",SP_NORTE!O816)</f>
        <v>*</v>
      </c>
      <c r="R794" s="145" t="str">
        <f>IF(SP_NORTE!P816="","*",CONCATENATE(SP_NORTE!P816," ",SP_NORTE!Q816))</f>
        <v>*</v>
      </c>
      <c r="S794" s="145" t="str">
        <f>IF(SP_NORTE!U816="","*",SP_NORTE!U816)</f>
        <v>*</v>
      </c>
      <c r="T794" s="145" t="str">
        <f>IF(SP_NORTE!V816="","*",SP_NORTE!V816)</f>
        <v>*</v>
      </c>
      <c r="U794" s="136" t="str">
        <f ca="1">_xlfn.XLOOKUP(G794&amp;$U$2,BS_CONTROLE[CHAVE],BS_CONTROLE[Quantidade_11],"-")</f>
        <v>-</v>
      </c>
      <c r="V794" s="136" t="str">
        <f ca="1">_xlfn.XLOOKUP(G794&amp;$V$2,BS_CONTROLE[CHAVE],BS_CONTROLE[Quantidade_11],"-")</f>
        <v>-</v>
      </c>
      <c r="W794" s="136" t="str">
        <f ca="1">_xlfn.XLOOKUP(G794&amp;$W$2,BS_CONTROLE[CHAVE],BS_CONTROLE[Quantidade_11],"-")</f>
        <v>-</v>
      </c>
    </row>
    <row r="795" spans="1:23" hidden="1">
      <c r="A795" s="146" t="str">
        <f>IF(SP_NORTE!X817="","*",SP_NORTE!X817)</f>
        <v>*</v>
      </c>
      <c r="B795" s="146" t="str">
        <f>IF(SP_NORTE!W817="","*",SP_NORTE!W817)</f>
        <v>*</v>
      </c>
      <c r="C795" s="146" t="str">
        <f>IF(SP_NORTE!Y817="","*",SP_NORTE!Y817)</f>
        <v>*</v>
      </c>
      <c r="D795" s="138" t="str">
        <f>IF(SP_NORTE!R817="","*",SP_NORTE!R817)</f>
        <v>-</v>
      </c>
      <c r="E795" s="138" t="str">
        <f>IF(SP_NORTE!S817="","*",SP_NORTE!S817)</f>
        <v>-</v>
      </c>
      <c r="F795" s="145" t="str">
        <f>IF(SP_NORTE!B817="","*",SP_NORTE!B817)</f>
        <v>*</v>
      </c>
      <c r="G795" s="145" t="str">
        <f>IF(SP_NORTE!D817="","*",SP_NORTE!D817)</f>
        <v>*</v>
      </c>
      <c r="H795" s="145" t="str">
        <f>IF(SP_NORTE!E817="","*",SP_NORTE!E817)</f>
        <v>*</v>
      </c>
      <c r="I795" s="145" t="str">
        <f>IF(SP_NORTE!G817="","*",SP_NORTE!G817)</f>
        <v>*</v>
      </c>
      <c r="J795" s="145" t="str">
        <f>IF(SP_NORTE!H817="","*",SP_NORTE!H817)</f>
        <v>*</v>
      </c>
      <c r="K795" s="138" t="str">
        <f>IF(SP_NORTE!L817="","*",SP_NORTE!L817)</f>
        <v>-</v>
      </c>
      <c r="L795" s="138" t="str">
        <f>IF(SP_NORTE!M817="","*",SP_NORTE!M817)</f>
        <v>-</v>
      </c>
      <c r="M795" s="139" t="str">
        <f>IF(SP_NORTE!I817="","*",SP_NORTE!I817)</f>
        <v>*</v>
      </c>
      <c r="N795" s="144" t="str">
        <f>IF(SP_NORTE!J817="","*",SP_NORTE!J817)</f>
        <v>*</v>
      </c>
      <c r="O795" s="144" t="str">
        <f>IF(SP_NORTE!K817="","*",SP_NORTE!K817)</f>
        <v>*</v>
      </c>
      <c r="P795" s="143" t="str">
        <f>IF(SP_NORTE!N817="","*",SP_NORTE!N817)</f>
        <v>*</v>
      </c>
      <c r="Q795" s="143" t="str">
        <f>IF(SP_NORTE!O817="","*",SP_NORTE!O817)</f>
        <v>*</v>
      </c>
      <c r="R795" s="145" t="str">
        <f>IF(SP_NORTE!P817="","*",CONCATENATE(SP_NORTE!P817," ",SP_NORTE!Q817))</f>
        <v>*</v>
      </c>
      <c r="S795" s="145" t="str">
        <f>IF(SP_NORTE!U817="","*",SP_NORTE!U817)</f>
        <v>*</v>
      </c>
      <c r="T795" s="145" t="str">
        <f>IF(SP_NORTE!V817="","*",SP_NORTE!V817)</f>
        <v>*</v>
      </c>
      <c r="U795" s="136" t="str">
        <f ca="1">_xlfn.XLOOKUP(G795&amp;$U$2,BS_CONTROLE[CHAVE],BS_CONTROLE[Quantidade_11],"-")</f>
        <v>-</v>
      </c>
      <c r="V795" s="136" t="str">
        <f ca="1">_xlfn.XLOOKUP(G795&amp;$V$2,BS_CONTROLE[CHAVE],BS_CONTROLE[Quantidade_11],"-")</f>
        <v>-</v>
      </c>
      <c r="W795" s="136" t="str">
        <f ca="1">_xlfn.XLOOKUP(G795&amp;$W$2,BS_CONTROLE[CHAVE],BS_CONTROLE[Quantidade_11],"-")</f>
        <v>-</v>
      </c>
    </row>
    <row r="796" spans="1:23" hidden="1">
      <c r="A796" s="146" t="str">
        <f>IF(SP_NORTE!X818="","*",SP_NORTE!X818)</f>
        <v>*</v>
      </c>
      <c r="B796" s="146" t="str">
        <f>IF(SP_NORTE!W818="","*",SP_NORTE!W818)</f>
        <v>*</v>
      </c>
      <c r="C796" s="146" t="str">
        <f>IF(SP_NORTE!Y818="","*",SP_NORTE!Y818)</f>
        <v>*</v>
      </c>
      <c r="D796" s="138" t="str">
        <f>IF(SP_NORTE!R818="","*",SP_NORTE!R818)</f>
        <v>-</v>
      </c>
      <c r="E796" s="138" t="str">
        <f>IF(SP_NORTE!S818="","*",SP_NORTE!S818)</f>
        <v>-</v>
      </c>
      <c r="F796" s="145" t="str">
        <f>IF(SP_NORTE!B818="","*",SP_NORTE!B818)</f>
        <v>*</v>
      </c>
      <c r="G796" s="145" t="str">
        <f>IF(SP_NORTE!D818="","*",SP_NORTE!D818)</f>
        <v>*</v>
      </c>
      <c r="H796" s="145" t="str">
        <f>IF(SP_NORTE!E818="","*",SP_NORTE!E818)</f>
        <v>*</v>
      </c>
      <c r="I796" s="145" t="str">
        <f>IF(SP_NORTE!G818="","*",SP_NORTE!G818)</f>
        <v>*</v>
      </c>
      <c r="J796" s="145" t="str">
        <f>IF(SP_NORTE!H818="","*",SP_NORTE!H818)</f>
        <v>*</v>
      </c>
      <c r="K796" s="138" t="str">
        <f>IF(SP_NORTE!L818="","*",SP_NORTE!L818)</f>
        <v>-</v>
      </c>
      <c r="L796" s="138" t="str">
        <f>IF(SP_NORTE!M818="","*",SP_NORTE!M818)</f>
        <v>-</v>
      </c>
      <c r="M796" s="139" t="str">
        <f>IF(SP_NORTE!I818="","*",SP_NORTE!I818)</f>
        <v>*</v>
      </c>
      <c r="N796" s="144" t="str">
        <f>IF(SP_NORTE!J818="","*",SP_NORTE!J818)</f>
        <v>*</v>
      </c>
      <c r="O796" s="144" t="str">
        <f>IF(SP_NORTE!K818="","*",SP_NORTE!K818)</f>
        <v>*</v>
      </c>
      <c r="P796" s="143" t="str">
        <f>IF(SP_NORTE!N818="","*",SP_NORTE!N818)</f>
        <v>*</v>
      </c>
      <c r="Q796" s="143" t="str">
        <f>IF(SP_NORTE!O818="","*",SP_NORTE!O818)</f>
        <v>*</v>
      </c>
      <c r="R796" s="145" t="str">
        <f>IF(SP_NORTE!P818="","*",CONCATENATE(SP_NORTE!P818," ",SP_NORTE!Q818))</f>
        <v>*</v>
      </c>
      <c r="S796" s="145" t="str">
        <f>IF(SP_NORTE!U818="","*",SP_NORTE!U818)</f>
        <v>*</v>
      </c>
      <c r="T796" s="145" t="str">
        <f>IF(SP_NORTE!V818="","*",SP_NORTE!V818)</f>
        <v>*</v>
      </c>
      <c r="U796" s="136" t="str">
        <f ca="1">_xlfn.XLOOKUP(G796&amp;$U$2,BS_CONTROLE[CHAVE],BS_CONTROLE[Quantidade_11],"-")</f>
        <v>-</v>
      </c>
      <c r="V796" s="136" t="str">
        <f ca="1">_xlfn.XLOOKUP(G796&amp;$V$2,BS_CONTROLE[CHAVE],BS_CONTROLE[Quantidade_11],"-")</f>
        <v>-</v>
      </c>
      <c r="W796" s="136" t="str">
        <f ca="1">_xlfn.XLOOKUP(G796&amp;$W$2,BS_CONTROLE[CHAVE],BS_CONTROLE[Quantidade_11],"-")</f>
        <v>-</v>
      </c>
    </row>
    <row r="797" spans="1:23" hidden="1">
      <c r="A797" s="146" t="str">
        <f>IF(SP_NORTE!X819="","*",SP_NORTE!X819)</f>
        <v>*</v>
      </c>
      <c r="B797" s="146" t="str">
        <f>IF(SP_NORTE!W819="","*",SP_NORTE!W819)</f>
        <v>*</v>
      </c>
      <c r="C797" s="146" t="str">
        <f>IF(SP_NORTE!Y819="","*",SP_NORTE!Y819)</f>
        <v>*</v>
      </c>
      <c r="D797" s="138" t="str">
        <f>IF(SP_NORTE!R819="","*",SP_NORTE!R819)</f>
        <v>-</v>
      </c>
      <c r="E797" s="138" t="str">
        <f>IF(SP_NORTE!S819="","*",SP_NORTE!S819)</f>
        <v>-</v>
      </c>
      <c r="F797" s="145" t="str">
        <f>IF(SP_NORTE!B819="","*",SP_NORTE!B819)</f>
        <v>*</v>
      </c>
      <c r="G797" s="145" t="str">
        <f>IF(SP_NORTE!D819="","*",SP_NORTE!D819)</f>
        <v>*</v>
      </c>
      <c r="H797" s="145" t="str">
        <f>IF(SP_NORTE!E819="","*",SP_NORTE!E819)</f>
        <v>*</v>
      </c>
      <c r="I797" s="145" t="str">
        <f>IF(SP_NORTE!G819="","*",SP_NORTE!G819)</f>
        <v>*</v>
      </c>
      <c r="J797" s="145" t="str">
        <f>IF(SP_NORTE!H819="","*",SP_NORTE!H819)</f>
        <v>*</v>
      </c>
      <c r="K797" s="138" t="str">
        <f>IF(SP_NORTE!L819="","*",SP_NORTE!L819)</f>
        <v>-</v>
      </c>
      <c r="L797" s="138" t="str">
        <f>IF(SP_NORTE!M819="","*",SP_NORTE!M819)</f>
        <v>-</v>
      </c>
      <c r="M797" s="139" t="str">
        <f>IF(SP_NORTE!I819="","*",SP_NORTE!I819)</f>
        <v>*</v>
      </c>
      <c r="N797" s="144" t="str">
        <f>IF(SP_NORTE!J819="","*",SP_NORTE!J819)</f>
        <v>*</v>
      </c>
      <c r="O797" s="144" t="str">
        <f>IF(SP_NORTE!K819="","*",SP_NORTE!K819)</f>
        <v>*</v>
      </c>
      <c r="P797" s="143" t="str">
        <f>IF(SP_NORTE!N819="","*",SP_NORTE!N819)</f>
        <v>*</v>
      </c>
      <c r="Q797" s="143" t="str">
        <f>IF(SP_NORTE!O819="","*",SP_NORTE!O819)</f>
        <v>*</v>
      </c>
      <c r="R797" s="145" t="str">
        <f>IF(SP_NORTE!P819="","*",CONCATENATE(SP_NORTE!P819," ",SP_NORTE!Q819))</f>
        <v>*</v>
      </c>
      <c r="S797" s="145" t="str">
        <f>IF(SP_NORTE!U819="","*",SP_NORTE!U819)</f>
        <v>*</v>
      </c>
      <c r="T797" s="145" t="str">
        <f>IF(SP_NORTE!V819="","*",SP_NORTE!V819)</f>
        <v>*</v>
      </c>
      <c r="U797" s="136" t="str">
        <f ca="1">_xlfn.XLOOKUP(G797&amp;$U$2,BS_CONTROLE[CHAVE],BS_CONTROLE[Quantidade_11],"-")</f>
        <v>-</v>
      </c>
      <c r="V797" s="136" t="str">
        <f ca="1">_xlfn.XLOOKUP(G797&amp;$V$2,BS_CONTROLE[CHAVE],BS_CONTROLE[Quantidade_11],"-")</f>
        <v>-</v>
      </c>
      <c r="W797" s="136" t="str">
        <f ca="1">_xlfn.XLOOKUP(G797&amp;$W$2,BS_CONTROLE[CHAVE],BS_CONTROLE[Quantidade_11],"-")</f>
        <v>-</v>
      </c>
    </row>
    <row r="798" spans="1:23" hidden="1">
      <c r="A798" s="146" t="str">
        <f>IF(SP_NORTE!X820="","*",SP_NORTE!X820)</f>
        <v>*</v>
      </c>
      <c r="B798" s="146" t="str">
        <f>IF(SP_NORTE!W820="","*",SP_NORTE!W820)</f>
        <v>*</v>
      </c>
      <c r="C798" s="146" t="str">
        <f>IF(SP_NORTE!Y820="","*",SP_NORTE!Y820)</f>
        <v>*</v>
      </c>
      <c r="D798" s="138" t="str">
        <f>IF(SP_NORTE!R820="","*",SP_NORTE!R820)</f>
        <v>-</v>
      </c>
      <c r="E798" s="138" t="str">
        <f>IF(SP_NORTE!S820="","*",SP_NORTE!S820)</f>
        <v>-</v>
      </c>
      <c r="F798" s="145" t="str">
        <f>IF(SP_NORTE!B820="","*",SP_NORTE!B820)</f>
        <v>*</v>
      </c>
      <c r="G798" s="145" t="str">
        <f>IF(SP_NORTE!D820="","*",SP_NORTE!D820)</f>
        <v>*</v>
      </c>
      <c r="H798" s="145" t="str">
        <f>IF(SP_NORTE!E820="","*",SP_NORTE!E820)</f>
        <v>*</v>
      </c>
      <c r="I798" s="145" t="str">
        <f>IF(SP_NORTE!G820="","*",SP_NORTE!G820)</f>
        <v>*</v>
      </c>
      <c r="J798" s="145" t="str">
        <f>IF(SP_NORTE!H820="","*",SP_NORTE!H820)</f>
        <v>*</v>
      </c>
      <c r="K798" s="138" t="str">
        <f>IF(SP_NORTE!L820="","*",SP_NORTE!L820)</f>
        <v>-</v>
      </c>
      <c r="L798" s="138" t="str">
        <f>IF(SP_NORTE!M820="","*",SP_NORTE!M820)</f>
        <v>-</v>
      </c>
      <c r="M798" s="139" t="str">
        <f>IF(SP_NORTE!I820="","*",SP_NORTE!I820)</f>
        <v>*</v>
      </c>
      <c r="N798" s="144" t="str">
        <f>IF(SP_NORTE!J820="","*",SP_NORTE!J820)</f>
        <v>*</v>
      </c>
      <c r="O798" s="144" t="str">
        <f>IF(SP_NORTE!K820="","*",SP_NORTE!K820)</f>
        <v>*</v>
      </c>
      <c r="P798" s="143" t="str">
        <f>IF(SP_NORTE!N820="","*",SP_NORTE!N820)</f>
        <v>*</v>
      </c>
      <c r="Q798" s="143" t="str">
        <f>IF(SP_NORTE!O820="","*",SP_NORTE!O820)</f>
        <v>*</v>
      </c>
      <c r="R798" s="145" t="str">
        <f>IF(SP_NORTE!P820="","*",CONCATENATE(SP_NORTE!P820," ",SP_NORTE!Q820))</f>
        <v>*</v>
      </c>
      <c r="S798" s="145" t="str">
        <f>IF(SP_NORTE!U820="","*",SP_NORTE!U820)</f>
        <v>*</v>
      </c>
      <c r="T798" s="145" t="str">
        <f>IF(SP_NORTE!V820="","*",SP_NORTE!V820)</f>
        <v>*</v>
      </c>
      <c r="U798" s="136" t="str">
        <f ca="1">_xlfn.XLOOKUP(G798&amp;$U$2,BS_CONTROLE[CHAVE],BS_CONTROLE[Quantidade_11],"-")</f>
        <v>-</v>
      </c>
      <c r="V798" s="136" t="str">
        <f ca="1">_xlfn.XLOOKUP(G798&amp;$V$2,BS_CONTROLE[CHAVE],BS_CONTROLE[Quantidade_11],"-")</f>
        <v>-</v>
      </c>
      <c r="W798" s="136" t="str">
        <f ca="1">_xlfn.XLOOKUP(G798&amp;$W$2,BS_CONTROLE[CHAVE],BS_CONTROLE[Quantidade_11],"-")</f>
        <v>-</v>
      </c>
    </row>
    <row r="799" spans="1:23" hidden="1">
      <c r="A799" s="146" t="str">
        <f>IF(SP_NORTE!X821="","*",SP_NORTE!X821)</f>
        <v>*</v>
      </c>
      <c r="B799" s="146" t="str">
        <f>IF(SP_NORTE!W821="","*",SP_NORTE!W821)</f>
        <v>*</v>
      </c>
      <c r="C799" s="146" t="str">
        <f>IF(SP_NORTE!Y821="","*",SP_NORTE!Y821)</f>
        <v>*</v>
      </c>
      <c r="D799" s="138" t="str">
        <f>IF(SP_NORTE!R821="","*",SP_NORTE!R821)</f>
        <v>-</v>
      </c>
      <c r="E799" s="138" t="str">
        <f>IF(SP_NORTE!S821="","*",SP_NORTE!S821)</f>
        <v>-</v>
      </c>
      <c r="F799" s="145" t="str">
        <f>IF(SP_NORTE!B821="","*",SP_NORTE!B821)</f>
        <v>*</v>
      </c>
      <c r="G799" s="145" t="str">
        <f>IF(SP_NORTE!D821="","*",SP_NORTE!D821)</f>
        <v>*</v>
      </c>
      <c r="H799" s="145" t="str">
        <f>IF(SP_NORTE!E821="","*",SP_NORTE!E821)</f>
        <v>*</v>
      </c>
      <c r="I799" s="145" t="str">
        <f>IF(SP_NORTE!G821="","*",SP_NORTE!G821)</f>
        <v>*</v>
      </c>
      <c r="J799" s="145" t="str">
        <f>IF(SP_NORTE!H821="","*",SP_NORTE!H821)</f>
        <v>*</v>
      </c>
      <c r="K799" s="138" t="str">
        <f>IF(SP_NORTE!L821="","*",SP_NORTE!L821)</f>
        <v>-</v>
      </c>
      <c r="L799" s="138" t="str">
        <f>IF(SP_NORTE!M821="","*",SP_NORTE!M821)</f>
        <v>-</v>
      </c>
      <c r="M799" s="139" t="str">
        <f>IF(SP_NORTE!I821="","*",SP_NORTE!I821)</f>
        <v>*</v>
      </c>
      <c r="N799" s="144" t="str">
        <f>IF(SP_NORTE!J821="","*",SP_NORTE!J821)</f>
        <v>*</v>
      </c>
      <c r="O799" s="144" t="str">
        <f>IF(SP_NORTE!K821="","*",SP_NORTE!K821)</f>
        <v>*</v>
      </c>
      <c r="P799" s="143" t="str">
        <f>IF(SP_NORTE!N821="","*",SP_NORTE!N821)</f>
        <v>*</v>
      </c>
      <c r="Q799" s="143" t="str">
        <f>IF(SP_NORTE!O821="","*",SP_NORTE!O821)</f>
        <v>*</v>
      </c>
      <c r="R799" s="145" t="str">
        <f>IF(SP_NORTE!P821="","*",CONCATENATE(SP_NORTE!P821," ",SP_NORTE!Q821))</f>
        <v>*</v>
      </c>
      <c r="S799" s="145" t="str">
        <f>IF(SP_NORTE!U821="","*",SP_NORTE!U821)</f>
        <v>*</v>
      </c>
      <c r="T799" s="145" t="str">
        <f>IF(SP_NORTE!V821="","*",SP_NORTE!V821)</f>
        <v>*</v>
      </c>
      <c r="U799" s="136" t="str">
        <f ca="1">_xlfn.XLOOKUP(G799&amp;$U$2,BS_CONTROLE[CHAVE],BS_CONTROLE[Quantidade_11],"-")</f>
        <v>-</v>
      </c>
      <c r="V799" s="136" t="str">
        <f ca="1">_xlfn.XLOOKUP(G799&amp;$V$2,BS_CONTROLE[CHAVE],BS_CONTROLE[Quantidade_11],"-")</f>
        <v>-</v>
      </c>
      <c r="W799" s="136" t="str">
        <f ca="1">_xlfn.XLOOKUP(G799&amp;$W$2,BS_CONTROLE[CHAVE],BS_CONTROLE[Quantidade_11],"-")</f>
        <v>-</v>
      </c>
    </row>
    <row r="800" spans="1:23" hidden="1">
      <c r="A800" s="146" t="str">
        <f>IF(SP_NORTE!X822="","*",SP_NORTE!X822)</f>
        <v>*</v>
      </c>
      <c r="B800" s="146" t="str">
        <f>IF(SP_NORTE!W822="","*",SP_NORTE!W822)</f>
        <v>*</v>
      </c>
      <c r="C800" s="146" t="str">
        <f>IF(SP_NORTE!Y822="","*",SP_NORTE!Y822)</f>
        <v>*</v>
      </c>
      <c r="D800" s="138" t="str">
        <f>IF(SP_NORTE!R822="","*",SP_NORTE!R822)</f>
        <v>-</v>
      </c>
      <c r="E800" s="138" t="str">
        <f>IF(SP_NORTE!S822="","*",SP_NORTE!S822)</f>
        <v>-</v>
      </c>
      <c r="F800" s="145" t="str">
        <f>IF(SP_NORTE!B822="","*",SP_NORTE!B822)</f>
        <v>*</v>
      </c>
      <c r="G800" s="145" t="str">
        <f>IF(SP_NORTE!D822="","*",SP_NORTE!D822)</f>
        <v>*</v>
      </c>
      <c r="H800" s="145" t="str">
        <f>IF(SP_NORTE!E822="","*",SP_NORTE!E822)</f>
        <v>*</v>
      </c>
      <c r="I800" s="145" t="str">
        <f>IF(SP_NORTE!G822="","*",SP_NORTE!G822)</f>
        <v>*</v>
      </c>
      <c r="J800" s="145" t="str">
        <f>IF(SP_NORTE!H822="","*",SP_NORTE!H822)</f>
        <v>*</v>
      </c>
      <c r="K800" s="138" t="str">
        <f>IF(SP_NORTE!L822="","*",SP_NORTE!L822)</f>
        <v>-</v>
      </c>
      <c r="L800" s="138" t="str">
        <f>IF(SP_NORTE!M822="","*",SP_NORTE!M822)</f>
        <v>-</v>
      </c>
      <c r="M800" s="139" t="str">
        <f>IF(SP_NORTE!I822="","*",SP_NORTE!I822)</f>
        <v>*</v>
      </c>
      <c r="N800" s="144" t="str">
        <f>IF(SP_NORTE!J822="","*",SP_NORTE!J822)</f>
        <v>*</v>
      </c>
      <c r="O800" s="144" t="str">
        <f>IF(SP_NORTE!K822="","*",SP_NORTE!K822)</f>
        <v>*</v>
      </c>
      <c r="P800" s="143" t="str">
        <f>IF(SP_NORTE!N822="","*",SP_NORTE!N822)</f>
        <v>*</v>
      </c>
      <c r="Q800" s="143" t="str">
        <f>IF(SP_NORTE!O822="","*",SP_NORTE!O822)</f>
        <v>*</v>
      </c>
      <c r="R800" s="145" t="str">
        <f>IF(SP_NORTE!P822="","*",CONCATENATE(SP_NORTE!P822," ",SP_NORTE!Q822))</f>
        <v>*</v>
      </c>
      <c r="S800" s="145" t="str">
        <f>IF(SP_NORTE!U822="","*",SP_NORTE!U822)</f>
        <v>*</v>
      </c>
      <c r="T800" s="145" t="str">
        <f>IF(SP_NORTE!V822="","*",SP_NORTE!V822)</f>
        <v>*</v>
      </c>
      <c r="U800" s="136" t="str">
        <f ca="1">_xlfn.XLOOKUP(G800&amp;$U$2,BS_CONTROLE[CHAVE],BS_CONTROLE[Quantidade_11],"-")</f>
        <v>-</v>
      </c>
      <c r="V800" s="136" t="str">
        <f ca="1">_xlfn.XLOOKUP(G800&amp;$V$2,BS_CONTROLE[CHAVE],BS_CONTROLE[Quantidade_11],"-")</f>
        <v>-</v>
      </c>
      <c r="W800" s="136" t="str">
        <f ca="1">_xlfn.XLOOKUP(G800&amp;$W$2,BS_CONTROLE[CHAVE],BS_CONTROLE[Quantidade_11],"-")</f>
        <v>-</v>
      </c>
    </row>
    <row r="801" spans="1:23" hidden="1">
      <c r="A801" s="146" t="str">
        <f>IF(SP_NORTE!X823="","*",SP_NORTE!X823)</f>
        <v>*</v>
      </c>
      <c r="B801" s="146" t="str">
        <f>IF(SP_NORTE!W823="","*",SP_NORTE!W823)</f>
        <v>*</v>
      </c>
      <c r="C801" s="146" t="str">
        <f>IF(SP_NORTE!Y823="","*",SP_NORTE!Y823)</f>
        <v>*</v>
      </c>
      <c r="D801" s="138" t="str">
        <f>IF(SP_NORTE!R823="","*",SP_NORTE!R823)</f>
        <v>-</v>
      </c>
      <c r="E801" s="138" t="str">
        <f>IF(SP_NORTE!S823="","*",SP_NORTE!S823)</f>
        <v>-</v>
      </c>
      <c r="F801" s="145" t="str">
        <f>IF(SP_NORTE!B823="","*",SP_NORTE!B823)</f>
        <v>*</v>
      </c>
      <c r="G801" s="145" t="str">
        <f>IF(SP_NORTE!D823="","*",SP_NORTE!D823)</f>
        <v>*</v>
      </c>
      <c r="H801" s="145" t="str">
        <f>IF(SP_NORTE!E823="","*",SP_NORTE!E823)</f>
        <v>*</v>
      </c>
      <c r="I801" s="145" t="str">
        <f>IF(SP_NORTE!G823="","*",SP_NORTE!G823)</f>
        <v>*</v>
      </c>
      <c r="J801" s="145" t="str">
        <f>IF(SP_NORTE!H823="","*",SP_NORTE!H823)</f>
        <v>*</v>
      </c>
      <c r="K801" s="138" t="str">
        <f>IF(SP_NORTE!L823="","*",SP_NORTE!L823)</f>
        <v>-</v>
      </c>
      <c r="L801" s="138" t="str">
        <f>IF(SP_NORTE!M823="","*",SP_NORTE!M823)</f>
        <v>-</v>
      </c>
      <c r="M801" s="139" t="str">
        <f>IF(SP_NORTE!I823="","*",SP_NORTE!I823)</f>
        <v>*</v>
      </c>
      <c r="N801" s="144" t="str">
        <f>IF(SP_NORTE!J823="","*",SP_NORTE!J823)</f>
        <v>*</v>
      </c>
      <c r="O801" s="144" t="str">
        <f>IF(SP_NORTE!K823="","*",SP_NORTE!K823)</f>
        <v>*</v>
      </c>
      <c r="P801" s="143" t="str">
        <f>IF(SP_NORTE!N823="","*",SP_NORTE!N823)</f>
        <v>*</v>
      </c>
      <c r="Q801" s="143" t="str">
        <f>IF(SP_NORTE!O823="","*",SP_NORTE!O823)</f>
        <v>*</v>
      </c>
      <c r="R801" s="145" t="str">
        <f>IF(SP_NORTE!P823="","*",CONCATENATE(SP_NORTE!P823," ",SP_NORTE!Q823))</f>
        <v>*</v>
      </c>
      <c r="S801" s="145" t="str">
        <f>IF(SP_NORTE!U823="","*",SP_NORTE!U823)</f>
        <v>*</v>
      </c>
      <c r="T801" s="145" t="str">
        <f>IF(SP_NORTE!V823="","*",SP_NORTE!V823)</f>
        <v>*</v>
      </c>
      <c r="U801" s="136" t="str">
        <f ca="1">_xlfn.XLOOKUP(G801&amp;$U$2,BS_CONTROLE[CHAVE],BS_CONTROLE[Quantidade_11],"-")</f>
        <v>-</v>
      </c>
      <c r="V801" s="136" t="str">
        <f ca="1">_xlfn.XLOOKUP(G801&amp;$V$2,BS_CONTROLE[CHAVE],BS_CONTROLE[Quantidade_11],"-")</f>
        <v>-</v>
      </c>
      <c r="W801" s="136" t="str">
        <f ca="1">_xlfn.XLOOKUP(G801&amp;$W$2,BS_CONTROLE[CHAVE],BS_CONTROLE[Quantidade_11],"-")</f>
        <v>-</v>
      </c>
    </row>
    <row r="802" spans="1:23" hidden="1">
      <c r="A802" s="146" t="str">
        <f>IF(SP_NORTE!X824="","*",SP_NORTE!X824)</f>
        <v>*</v>
      </c>
      <c r="B802" s="146" t="str">
        <f>IF(SP_NORTE!W824="","*",SP_NORTE!W824)</f>
        <v>*</v>
      </c>
      <c r="C802" s="146" t="str">
        <f>IF(SP_NORTE!Y824="","*",SP_NORTE!Y824)</f>
        <v>*</v>
      </c>
      <c r="D802" s="138" t="str">
        <f>IF(SP_NORTE!R824="","*",SP_NORTE!R824)</f>
        <v>-</v>
      </c>
      <c r="E802" s="138" t="str">
        <f>IF(SP_NORTE!S824="","*",SP_NORTE!S824)</f>
        <v>-</v>
      </c>
      <c r="F802" s="145" t="str">
        <f>IF(SP_NORTE!B824="","*",SP_NORTE!B824)</f>
        <v>*</v>
      </c>
      <c r="G802" s="145" t="str">
        <f>IF(SP_NORTE!D824="","*",SP_NORTE!D824)</f>
        <v>*</v>
      </c>
      <c r="H802" s="145" t="str">
        <f>IF(SP_NORTE!E824="","*",SP_NORTE!E824)</f>
        <v>*</v>
      </c>
      <c r="I802" s="145" t="str">
        <f>IF(SP_NORTE!G824="","*",SP_NORTE!G824)</f>
        <v>*</v>
      </c>
      <c r="J802" s="145" t="str">
        <f>IF(SP_NORTE!H824="","*",SP_NORTE!H824)</f>
        <v>*</v>
      </c>
      <c r="K802" s="138" t="str">
        <f>IF(SP_NORTE!L824="","*",SP_NORTE!L824)</f>
        <v>-</v>
      </c>
      <c r="L802" s="138" t="str">
        <f>IF(SP_NORTE!M824="","*",SP_NORTE!M824)</f>
        <v>-</v>
      </c>
      <c r="M802" s="139" t="str">
        <f>IF(SP_NORTE!I824="","*",SP_NORTE!I824)</f>
        <v>*</v>
      </c>
      <c r="N802" s="144" t="str">
        <f>IF(SP_NORTE!J824="","*",SP_NORTE!J824)</f>
        <v>*</v>
      </c>
      <c r="O802" s="144" t="str">
        <f>IF(SP_NORTE!K824="","*",SP_NORTE!K824)</f>
        <v>*</v>
      </c>
      <c r="P802" s="143" t="str">
        <f>IF(SP_NORTE!N824="","*",SP_NORTE!N824)</f>
        <v>*</v>
      </c>
      <c r="Q802" s="143" t="str">
        <f>IF(SP_NORTE!O824="","*",SP_NORTE!O824)</f>
        <v>*</v>
      </c>
      <c r="R802" s="145" t="str">
        <f>IF(SP_NORTE!P824="","*",CONCATENATE(SP_NORTE!P824," ",SP_NORTE!Q824))</f>
        <v>*</v>
      </c>
      <c r="S802" s="145" t="str">
        <f>IF(SP_NORTE!U824="","*",SP_NORTE!U824)</f>
        <v>*</v>
      </c>
      <c r="T802" s="145" t="str">
        <f>IF(SP_NORTE!V824="","*",SP_NORTE!V824)</f>
        <v>*</v>
      </c>
      <c r="U802" s="136" t="str">
        <f ca="1">_xlfn.XLOOKUP(G802&amp;$U$2,BS_CONTROLE[CHAVE],BS_CONTROLE[Quantidade_11],"-")</f>
        <v>-</v>
      </c>
      <c r="V802" s="136" t="str">
        <f ca="1">_xlfn.XLOOKUP(G802&amp;$V$2,BS_CONTROLE[CHAVE],BS_CONTROLE[Quantidade_11],"-")</f>
        <v>-</v>
      </c>
      <c r="W802" s="136" t="str">
        <f ca="1">_xlfn.XLOOKUP(G802&amp;$W$2,BS_CONTROLE[CHAVE],BS_CONTROLE[Quantidade_11],"-")</f>
        <v>-</v>
      </c>
    </row>
    <row r="803" spans="1:23" hidden="1">
      <c r="A803" s="146" t="str">
        <f>IF(SP_NORTE!X825="","*",SP_NORTE!X825)</f>
        <v>*</v>
      </c>
      <c r="B803" s="146" t="str">
        <f>IF(SP_NORTE!W825="","*",SP_NORTE!W825)</f>
        <v>*</v>
      </c>
      <c r="C803" s="146" t="str">
        <f>IF(SP_NORTE!Y825="","*",SP_NORTE!Y825)</f>
        <v>*</v>
      </c>
      <c r="D803" s="138" t="str">
        <f>IF(SP_NORTE!R825="","*",SP_NORTE!R825)</f>
        <v>-</v>
      </c>
      <c r="E803" s="138" t="str">
        <f>IF(SP_NORTE!S825="","*",SP_NORTE!S825)</f>
        <v>-</v>
      </c>
      <c r="F803" s="145" t="str">
        <f>IF(SP_NORTE!B825="","*",SP_NORTE!B825)</f>
        <v>*</v>
      </c>
      <c r="G803" s="145" t="str">
        <f>IF(SP_NORTE!D825="","*",SP_NORTE!D825)</f>
        <v>*</v>
      </c>
      <c r="H803" s="145" t="str">
        <f>IF(SP_NORTE!E825="","*",SP_NORTE!E825)</f>
        <v>*</v>
      </c>
      <c r="I803" s="145" t="str">
        <f>IF(SP_NORTE!G825="","*",SP_NORTE!G825)</f>
        <v>*</v>
      </c>
      <c r="J803" s="145" t="str">
        <f>IF(SP_NORTE!H825="","*",SP_NORTE!H825)</f>
        <v>*</v>
      </c>
      <c r="K803" s="138" t="str">
        <f>IF(SP_NORTE!L825="","*",SP_NORTE!L825)</f>
        <v>-</v>
      </c>
      <c r="L803" s="138" t="str">
        <f>IF(SP_NORTE!M825="","*",SP_NORTE!M825)</f>
        <v>-</v>
      </c>
      <c r="M803" s="139" t="str">
        <f>IF(SP_NORTE!I825="","*",SP_NORTE!I825)</f>
        <v>*</v>
      </c>
      <c r="N803" s="144" t="str">
        <f>IF(SP_NORTE!J825="","*",SP_NORTE!J825)</f>
        <v>*</v>
      </c>
      <c r="O803" s="144" t="str">
        <f>IF(SP_NORTE!K825="","*",SP_NORTE!K825)</f>
        <v>*</v>
      </c>
      <c r="P803" s="143" t="str">
        <f>IF(SP_NORTE!N825="","*",SP_NORTE!N825)</f>
        <v>*</v>
      </c>
      <c r="Q803" s="143" t="str">
        <f>IF(SP_NORTE!O825="","*",SP_NORTE!O825)</f>
        <v>*</v>
      </c>
      <c r="R803" s="145" t="str">
        <f>IF(SP_NORTE!P825="","*",CONCATENATE(SP_NORTE!P825," ",SP_NORTE!Q825))</f>
        <v>*</v>
      </c>
      <c r="S803" s="145" t="str">
        <f>IF(SP_NORTE!U825="","*",SP_NORTE!U825)</f>
        <v>*</v>
      </c>
      <c r="T803" s="145" t="str">
        <f>IF(SP_NORTE!V825="","*",SP_NORTE!V825)</f>
        <v>*</v>
      </c>
      <c r="U803" s="136" t="str">
        <f ca="1">_xlfn.XLOOKUP(G803&amp;$U$2,BS_CONTROLE[CHAVE],BS_CONTROLE[Quantidade_11],"-")</f>
        <v>-</v>
      </c>
      <c r="V803" s="136" t="str">
        <f ca="1">_xlfn.XLOOKUP(G803&amp;$V$2,BS_CONTROLE[CHAVE],BS_CONTROLE[Quantidade_11],"-")</f>
        <v>-</v>
      </c>
      <c r="W803" s="136" t="str">
        <f ca="1">_xlfn.XLOOKUP(G803&amp;$W$2,BS_CONTROLE[CHAVE],BS_CONTROLE[Quantidade_11],"-")</f>
        <v>-</v>
      </c>
    </row>
    <row r="804" spans="1:23" hidden="1">
      <c r="A804" s="146" t="str">
        <f>IF(SP_NORTE!X826="","*",SP_NORTE!X826)</f>
        <v>*</v>
      </c>
      <c r="B804" s="146" t="str">
        <f>IF(SP_NORTE!W826="","*",SP_NORTE!W826)</f>
        <v>*</v>
      </c>
      <c r="C804" s="146" t="str">
        <f>IF(SP_NORTE!Y826="","*",SP_NORTE!Y826)</f>
        <v>*</v>
      </c>
      <c r="D804" s="138" t="str">
        <f>IF(SP_NORTE!R826="","*",SP_NORTE!R826)</f>
        <v>-</v>
      </c>
      <c r="E804" s="138" t="str">
        <f>IF(SP_NORTE!S826="","*",SP_NORTE!S826)</f>
        <v>-</v>
      </c>
      <c r="F804" s="145" t="str">
        <f>IF(SP_NORTE!B826="","*",SP_NORTE!B826)</f>
        <v>*</v>
      </c>
      <c r="G804" s="145" t="str">
        <f>IF(SP_NORTE!D826="","*",SP_NORTE!D826)</f>
        <v>*</v>
      </c>
      <c r="H804" s="145" t="str">
        <f>IF(SP_NORTE!E826="","*",SP_NORTE!E826)</f>
        <v>*</v>
      </c>
      <c r="I804" s="145" t="str">
        <f>IF(SP_NORTE!G826="","*",SP_NORTE!G826)</f>
        <v>*</v>
      </c>
      <c r="J804" s="145" t="str">
        <f>IF(SP_NORTE!H826="","*",SP_NORTE!H826)</f>
        <v>*</v>
      </c>
      <c r="K804" s="138" t="str">
        <f>IF(SP_NORTE!L826="","*",SP_NORTE!L826)</f>
        <v>-</v>
      </c>
      <c r="L804" s="138" t="str">
        <f>IF(SP_NORTE!M826="","*",SP_NORTE!M826)</f>
        <v>-</v>
      </c>
      <c r="M804" s="139" t="str">
        <f>IF(SP_NORTE!I826="","*",SP_NORTE!I826)</f>
        <v>*</v>
      </c>
      <c r="N804" s="144" t="str">
        <f>IF(SP_NORTE!J826="","*",SP_NORTE!J826)</f>
        <v>*</v>
      </c>
      <c r="O804" s="144" t="str">
        <f>IF(SP_NORTE!K826="","*",SP_NORTE!K826)</f>
        <v>*</v>
      </c>
      <c r="P804" s="143" t="str">
        <f>IF(SP_NORTE!N826="","*",SP_NORTE!N826)</f>
        <v>*</v>
      </c>
      <c r="Q804" s="143" t="str">
        <f>IF(SP_NORTE!O826="","*",SP_NORTE!O826)</f>
        <v>*</v>
      </c>
      <c r="R804" s="145" t="str">
        <f>IF(SP_NORTE!P826="","*",CONCATENATE(SP_NORTE!P826," ",SP_NORTE!Q826))</f>
        <v>*</v>
      </c>
      <c r="S804" s="145" t="str">
        <f>IF(SP_NORTE!U826="","*",SP_NORTE!U826)</f>
        <v>*</v>
      </c>
      <c r="T804" s="145" t="str">
        <f>IF(SP_NORTE!V826="","*",SP_NORTE!V826)</f>
        <v>*</v>
      </c>
      <c r="U804" s="136" t="str">
        <f ca="1">_xlfn.XLOOKUP(G804&amp;$U$2,BS_CONTROLE[CHAVE],BS_CONTROLE[Quantidade_11],"-")</f>
        <v>-</v>
      </c>
      <c r="V804" s="136" t="str">
        <f ca="1">_xlfn.XLOOKUP(G804&amp;$V$2,BS_CONTROLE[CHAVE],BS_CONTROLE[Quantidade_11],"-")</f>
        <v>-</v>
      </c>
      <c r="W804" s="136" t="str">
        <f ca="1">_xlfn.XLOOKUP(G804&amp;$W$2,BS_CONTROLE[CHAVE],BS_CONTROLE[Quantidade_11],"-")</f>
        <v>-</v>
      </c>
    </row>
    <row r="805" spans="1:23" hidden="1">
      <c r="A805" s="146" t="str">
        <f>IF(SP_NORTE!X827="","*",SP_NORTE!X827)</f>
        <v>*</v>
      </c>
      <c r="B805" s="146" t="str">
        <f>IF(SP_NORTE!W827="","*",SP_NORTE!W827)</f>
        <v>*</v>
      </c>
      <c r="C805" s="146" t="str">
        <f>IF(SP_NORTE!Y827="","*",SP_NORTE!Y827)</f>
        <v>*</v>
      </c>
      <c r="D805" s="138" t="str">
        <f>IF(SP_NORTE!R827="","*",SP_NORTE!R827)</f>
        <v>-</v>
      </c>
      <c r="E805" s="138" t="str">
        <f>IF(SP_NORTE!S827="","*",SP_NORTE!S827)</f>
        <v>-</v>
      </c>
      <c r="F805" s="145" t="str">
        <f>IF(SP_NORTE!B827="","*",SP_NORTE!B827)</f>
        <v>*</v>
      </c>
      <c r="G805" s="145" t="str">
        <f>IF(SP_NORTE!D827="","*",SP_NORTE!D827)</f>
        <v>*</v>
      </c>
      <c r="H805" s="145" t="str">
        <f>IF(SP_NORTE!E827="","*",SP_NORTE!E827)</f>
        <v>*</v>
      </c>
      <c r="I805" s="145" t="str">
        <f>IF(SP_NORTE!G827="","*",SP_NORTE!G827)</f>
        <v>*</v>
      </c>
      <c r="J805" s="145" t="str">
        <f>IF(SP_NORTE!H827="","*",SP_NORTE!H827)</f>
        <v>*</v>
      </c>
      <c r="K805" s="138" t="str">
        <f>IF(SP_NORTE!L827="","*",SP_NORTE!L827)</f>
        <v>-</v>
      </c>
      <c r="L805" s="138" t="str">
        <f>IF(SP_NORTE!M827="","*",SP_NORTE!M827)</f>
        <v>-</v>
      </c>
      <c r="M805" s="139" t="str">
        <f>IF(SP_NORTE!I827="","*",SP_NORTE!I827)</f>
        <v>*</v>
      </c>
      <c r="N805" s="144" t="str">
        <f>IF(SP_NORTE!J827="","*",SP_NORTE!J827)</f>
        <v>*</v>
      </c>
      <c r="O805" s="144" t="str">
        <f>IF(SP_NORTE!K827="","*",SP_NORTE!K827)</f>
        <v>*</v>
      </c>
      <c r="P805" s="143" t="str">
        <f>IF(SP_NORTE!N827="","*",SP_NORTE!N827)</f>
        <v>*</v>
      </c>
      <c r="Q805" s="143" t="str">
        <f>IF(SP_NORTE!O827="","*",SP_NORTE!O827)</f>
        <v>*</v>
      </c>
      <c r="R805" s="145" t="str">
        <f>IF(SP_NORTE!P827="","*",CONCATENATE(SP_NORTE!P827," ",SP_NORTE!Q827))</f>
        <v>*</v>
      </c>
      <c r="S805" s="145" t="str">
        <f>IF(SP_NORTE!U827="","*",SP_NORTE!U827)</f>
        <v>*</v>
      </c>
      <c r="T805" s="145" t="str">
        <f>IF(SP_NORTE!V827="","*",SP_NORTE!V827)</f>
        <v>*</v>
      </c>
      <c r="U805" s="136" t="str">
        <f ca="1">_xlfn.XLOOKUP(G805&amp;$U$2,BS_CONTROLE[CHAVE],BS_CONTROLE[Quantidade_11],"-")</f>
        <v>-</v>
      </c>
      <c r="V805" s="136" t="str">
        <f ca="1">_xlfn.XLOOKUP(G805&amp;$V$2,BS_CONTROLE[CHAVE],BS_CONTROLE[Quantidade_11],"-")</f>
        <v>-</v>
      </c>
      <c r="W805" s="136" t="str">
        <f ca="1">_xlfn.XLOOKUP(G805&amp;$W$2,BS_CONTROLE[CHAVE],BS_CONTROLE[Quantidade_11],"-")</f>
        <v>-</v>
      </c>
    </row>
    <row r="806" spans="1:23" hidden="1">
      <c r="A806" s="146" t="str">
        <f>IF(SP_NORTE!X828="","*",SP_NORTE!X828)</f>
        <v>*</v>
      </c>
      <c r="B806" s="146" t="str">
        <f>IF(SP_NORTE!W828="","*",SP_NORTE!W828)</f>
        <v>*</v>
      </c>
      <c r="C806" s="146" t="str">
        <f>IF(SP_NORTE!Y828="","*",SP_NORTE!Y828)</f>
        <v>*</v>
      </c>
      <c r="D806" s="138" t="str">
        <f>IF(SP_NORTE!R828="","*",SP_NORTE!R828)</f>
        <v>-</v>
      </c>
      <c r="E806" s="138" t="str">
        <f>IF(SP_NORTE!S828="","*",SP_NORTE!S828)</f>
        <v>-</v>
      </c>
      <c r="F806" s="145" t="str">
        <f>IF(SP_NORTE!B828="","*",SP_NORTE!B828)</f>
        <v>*</v>
      </c>
      <c r="G806" s="145" t="str">
        <f>IF(SP_NORTE!D828="","*",SP_NORTE!D828)</f>
        <v>*</v>
      </c>
      <c r="H806" s="145" t="str">
        <f>IF(SP_NORTE!E828="","*",SP_NORTE!E828)</f>
        <v>*</v>
      </c>
      <c r="I806" s="145" t="str">
        <f>IF(SP_NORTE!G828="","*",SP_NORTE!G828)</f>
        <v>*</v>
      </c>
      <c r="J806" s="145" t="str">
        <f>IF(SP_NORTE!H828="","*",SP_NORTE!H828)</f>
        <v>*</v>
      </c>
      <c r="K806" s="138" t="str">
        <f>IF(SP_NORTE!L828="","*",SP_NORTE!L828)</f>
        <v>-</v>
      </c>
      <c r="L806" s="138" t="str">
        <f>IF(SP_NORTE!M828="","*",SP_NORTE!M828)</f>
        <v>-</v>
      </c>
      <c r="M806" s="139" t="str">
        <f>IF(SP_NORTE!I828="","*",SP_NORTE!I828)</f>
        <v>*</v>
      </c>
      <c r="N806" s="144" t="str">
        <f>IF(SP_NORTE!J828="","*",SP_NORTE!J828)</f>
        <v>*</v>
      </c>
      <c r="O806" s="144" t="str">
        <f>IF(SP_NORTE!K828="","*",SP_NORTE!K828)</f>
        <v>*</v>
      </c>
      <c r="P806" s="143" t="str">
        <f>IF(SP_NORTE!N828="","*",SP_NORTE!N828)</f>
        <v>*</v>
      </c>
      <c r="Q806" s="143" t="str">
        <f>IF(SP_NORTE!O828="","*",SP_NORTE!O828)</f>
        <v>*</v>
      </c>
      <c r="R806" s="145" t="str">
        <f>IF(SP_NORTE!P828="","*",CONCATENATE(SP_NORTE!P828," ",SP_NORTE!Q828))</f>
        <v>*</v>
      </c>
      <c r="S806" s="145" t="str">
        <f>IF(SP_NORTE!U828="","*",SP_NORTE!U828)</f>
        <v>*</v>
      </c>
      <c r="T806" s="145" t="str">
        <f>IF(SP_NORTE!V828="","*",SP_NORTE!V828)</f>
        <v>*</v>
      </c>
      <c r="U806" s="136" t="str">
        <f ca="1">_xlfn.XLOOKUP(G806&amp;$U$2,BS_CONTROLE[CHAVE],BS_CONTROLE[Quantidade_11],"-")</f>
        <v>-</v>
      </c>
      <c r="V806" s="136" t="str">
        <f ca="1">_xlfn.XLOOKUP(G806&amp;$V$2,BS_CONTROLE[CHAVE],BS_CONTROLE[Quantidade_11],"-")</f>
        <v>-</v>
      </c>
      <c r="W806" s="136" t="str">
        <f ca="1">_xlfn.XLOOKUP(G806&amp;$W$2,BS_CONTROLE[CHAVE],BS_CONTROLE[Quantidade_11],"-")</f>
        <v>-</v>
      </c>
    </row>
    <row r="807" spans="1:23" hidden="1">
      <c r="A807" s="146" t="str">
        <f>IF(SP_NORTE!X829="","*",SP_NORTE!X829)</f>
        <v>*</v>
      </c>
      <c r="B807" s="146" t="str">
        <f>IF(SP_NORTE!W829="","*",SP_NORTE!W829)</f>
        <v>*</v>
      </c>
      <c r="C807" s="146" t="str">
        <f>IF(SP_NORTE!Y829="","*",SP_NORTE!Y829)</f>
        <v>*</v>
      </c>
      <c r="D807" s="138" t="str">
        <f>IF(SP_NORTE!R829="","*",SP_NORTE!R829)</f>
        <v>-</v>
      </c>
      <c r="E807" s="138" t="str">
        <f>IF(SP_NORTE!S829="","*",SP_NORTE!S829)</f>
        <v>-</v>
      </c>
      <c r="F807" s="145" t="str">
        <f>IF(SP_NORTE!B829="","*",SP_NORTE!B829)</f>
        <v>*</v>
      </c>
      <c r="G807" s="145" t="str">
        <f>IF(SP_NORTE!D829="","*",SP_NORTE!D829)</f>
        <v>*</v>
      </c>
      <c r="H807" s="145" t="str">
        <f>IF(SP_NORTE!E829="","*",SP_NORTE!E829)</f>
        <v>*</v>
      </c>
      <c r="I807" s="145" t="str">
        <f>IF(SP_NORTE!G829="","*",SP_NORTE!G829)</f>
        <v>*</v>
      </c>
      <c r="J807" s="145" t="str">
        <f>IF(SP_NORTE!H829="","*",SP_NORTE!H829)</f>
        <v>*</v>
      </c>
      <c r="K807" s="138" t="str">
        <f>IF(SP_NORTE!L829="","*",SP_NORTE!L829)</f>
        <v>-</v>
      </c>
      <c r="L807" s="138" t="str">
        <f>IF(SP_NORTE!M829="","*",SP_NORTE!M829)</f>
        <v>-</v>
      </c>
      <c r="M807" s="139" t="str">
        <f>IF(SP_NORTE!I829="","*",SP_NORTE!I829)</f>
        <v>*</v>
      </c>
      <c r="N807" s="144" t="str">
        <f>IF(SP_NORTE!J829="","*",SP_NORTE!J829)</f>
        <v>*</v>
      </c>
      <c r="O807" s="144" t="str">
        <f>IF(SP_NORTE!K829="","*",SP_NORTE!K829)</f>
        <v>*</v>
      </c>
      <c r="P807" s="143" t="str">
        <f>IF(SP_NORTE!N829="","*",SP_NORTE!N829)</f>
        <v>*</v>
      </c>
      <c r="Q807" s="143" t="str">
        <f>IF(SP_NORTE!O829="","*",SP_NORTE!O829)</f>
        <v>*</v>
      </c>
      <c r="R807" s="145" t="str">
        <f>IF(SP_NORTE!P829="","*",CONCATENATE(SP_NORTE!P829," ",SP_NORTE!Q829))</f>
        <v>*</v>
      </c>
      <c r="S807" s="145" t="str">
        <f>IF(SP_NORTE!U829="","*",SP_NORTE!U829)</f>
        <v>*</v>
      </c>
      <c r="T807" s="145" t="str">
        <f>IF(SP_NORTE!V829="","*",SP_NORTE!V829)</f>
        <v>*</v>
      </c>
      <c r="U807" s="136" t="str">
        <f ca="1">_xlfn.XLOOKUP(G807&amp;$U$2,BS_CONTROLE[CHAVE],BS_CONTROLE[Quantidade_11],"-")</f>
        <v>-</v>
      </c>
      <c r="V807" s="136" t="str">
        <f ca="1">_xlfn.XLOOKUP(G807&amp;$V$2,BS_CONTROLE[CHAVE],BS_CONTROLE[Quantidade_11],"-")</f>
        <v>-</v>
      </c>
      <c r="W807" s="136" t="str">
        <f ca="1">_xlfn.XLOOKUP(G807&amp;$W$2,BS_CONTROLE[CHAVE],BS_CONTROLE[Quantidade_11],"-")</f>
        <v>-</v>
      </c>
    </row>
    <row r="808" spans="1:23" hidden="1">
      <c r="A808" s="146" t="str">
        <f>IF(SP_NORTE!X830="","*",SP_NORTE!X830)</f>
        <v>*</v>
      </c>
      <c r="B808" s="146" t="str">
        <f>IF(SP_NORTE!W830="","*",SP_NORTE!W830)</f>
        <v>*</v>
      </c>
      <c r="C808" s="146" t="str">
        <f>IF(SP_NORTE!Y830="","*",SP_NORTE!Y830)</f>
        <v>*</v>
      </c>
      <c r="D808" s="138" t="str">
        <f>IF(SP_NORTE!R830="","*",SP_NORTE!R830)</f>
        <v>-</v>
      </c>
      <c r="E808" s="138" t="str">
        <f>IF(SP_NORTE!S830="","*",SP_NORTE!S830)</f>
        <v>-</v>
      </c>
      <c r="F808" s="145" t="str">
        <f>IF(SP_NORTE!B830="","*",SP_NORTE!B830)</f>
        <v>*</v>
      </c>
      <c r="G808" s="145" t="str">
        <f>IF(SP_NORTE!D830="","*",SP_NORTE!D830)</f>
        <v>*</v>
      </c>
      <c r="H808" s="145" t="str">
        <f>IF(SP_NORTE!E830="","*",SP_NORTE!E830)</f>
        <v>*</v>
      </c>
      <c r="I808" s="145" t="str">
        <f>IF(SP_NORTE!G830="","*",SP_NORTE!G830)</f>
        <v>*</v>
      </c>
      <c r="J808" s="145" t="str">
        <f>IF(SP_NORTE!H830="","*",SP_NORTE!H830)</f>
        <v>*</v>
      </c>
      <c r="K808" s="138" t="str">
        <f>IF(SP_NORTE!L830="","*",SP_NORTE!L830)</f>
        <v>-</v>
      </c>
      <c r="L808" s="138" t="str">
        <f>IF(SP_NORTE!M830="","*",SP_NORTE!M830)</f>
        <v>-</v>
      </c>
      <c r="M808" s="139" t="str">
        <f>IF(SP_NORTE!I830="","*",SP_NORTE!I830)</f>
        <v>*</v>
      </c>
      <c r="N808" s="144" t="str">
        <f>IF(SP_NORTE!J830="","*",SP_NORTE!J830)</f>
        <v>*</v>
      </c>
      <c r="O808" s="144" t="str">
        <f>IF(SP_NORTE!K830="","*",SP_NORTE!K830)</f>
        <v>*</v>
      </c>
      <c r="P808" s="143" t="str">
        <f>IF(SP_NORTE!N830="","*",SP_NORTE!N830)</f>
        <v>*</v>
      </c>
      <c r="Q808" s="143" t="str">
        <f>IF(SP_NORTE!O830="","*",SP_NORTE!O830)</f>
        <v>*</v>
      </c>
      <c r="R808" s="145" t="str">
        <f>IF(SP_NORTE!P830="","*",CONCATENATE(SP_NORTE!P830," ",SP_NORTE!Q830))</f>
        <v>*</v>
      </c>
      <c r="S808" s="145" t="str">
        <f>IF(SP_NORTE!U830="","*",SP_NORTE!U830)</f>
        <v>*</v>
      </c>
      <c r="T808" s="145" t="str">
        <f>IF(SP_NORTE!V830="","*",SP_NORTE!V830)</f>
        <v>*</v>
      </c>
      <c r="U808" s="136" t="str">
        <f ca="1">_xlfn.XLOOKUP(G808&amp;$U$2,BS_CONTROLE[CHAVE],BS_CONTROLE[Quantidade_11],"-")</f>
        <v>-</v>
      </c>
      <c r="V808" s="136" t="str">
        <f ca="1">_xlfn.XLOOKUP(G808&amp;$V$2,BS_CONTROLE[CHAVE],BS_CONTROLE[Quantidade_11],"-")</f>
        <v>-</v>
      </c>
      <c r="W808" s="136" t="str">
        <f ca="1">_xlfn.XLOOKUP(G808&amp;$W$2,BS_CONTROLE[CHAVE],BS_CONTROLE[Quantidade_11],"-")</f>
        <v>-</v>
      </c>
    </row>
    <row r="809" spans="1:23" hidden="1">
      <c r="A809" s="146" t="str">
        <f>IF(SP_NORTE!X831="","*",SP_NORTE!X831)</f>
        <v>*</v>
      </c>
      <c r="B809" s="146" t="str">
        <f>IF(SP_NORTE!W831="","*",SP_NORTE!W831)</f>
        <v>*</v>
      </c>
      <c r="C809" s="146" t="str">
        <f>IF(SP_NORTE!Y831="","*",SP_NORTE!Y831)</f>
        <v>*</v>
      </c>
      <c r="D809" s="138" t="str">
        <f>IF(SP_NORTE!R831="","*",SP_NORTE!R831)</f>
        <v>-</v>
      </c>
      <c r="E809" s="138" t="str">
        <f>IF(SP_NORTE!S831="","*",SP_NORTE!S831)</f>
        <v>-</v>
      </c>
      <c r="F809" s="145" t="str">
        <f>IF(SP_NORTE!B831="","*",SP_NORTE!B831)</f>
        <v>*</v>
      </c>
      <c r="G809" s="145" t="str">
        <f>IF(SP_NORTE!D831="","*",SP_NORTE!D831)</f>
        <v>*</v>
      </c>
      <c r="H809" s="145" t="str">
        <f>IF(SP_NORTE!E831="","*",SP_NORTE!E831)</f>
        <v>*</v>
      </c>
      <c r="I809" s="145" t="str">
        <f>IF(SP_NORTE!G831="","*",SP_NORTE!G831)</f>
        <v>*</v>
      </c>
      <c r="J809" s="145" t="str">
        <f>IF(SP_NORTE!H831="","*",SP_NORTE!H831)</f>
        <v>*</v>
      </c>
      <c r="K809" s="138" t="str">
        <f>IF(SP_NORTE!L831="","*",SP_NORTE!L831)</f>
        <v>-</v>
      </c>
      <c r="L809" s="138" t="str">
        <f>IF(SP_NORTE!M831="","*",SP_NORTE!M831)</f>
        <v>-</v>
      </c>
      <c r="M809" s="139" t="str">
        <f>IF(SP_NORTE!I831="","*",SP_NORTE!I831)</f>
        <v>*</v>
      </c>
      <c r="N809" s="144" t="str">
        <f>IF(SP_NORTE!J831="","*",SP_NORTE!J831)</f>
        <v>*</v>
      </c>
      <c r="O809" s="144" t="str">
        <f>IF(SP_NORTE!K831="","*",SP_NORTE!K831)</f>
        <v>*</v>
      </c>
      <c r="P809" s="143" t="str">
        <f>IF(SP_NORTE!N831="","*",SP_NORTE!N831)</f>
        <v>*</v>
      </c>
      <c r="Q809" s="143" t="str">
        <f>IF(SP_NORTE!O831="","*",SP_NORTE!O831)</f>
        <v>*</v>
      </c>
      <c r="R809" s="145" t="str">
        <f>IF(SP_NORTE!P831="","*",CONCATENATE(SP_NORTE!P831," ",SP_NORTE!Q831))</f>
        <v>*</v>
      </c>
      <c r="S809" s="145" t="str">
        <f>IF(SP_NORTE!U831="","*",SP_NORTE!U831)</f>
        <v>*</v>
      </c>
      <c r="T809" s="145" t="str">
        <f>IF(SP_NORTE!V831="","*",SP_NORTE!V831)</f>
        <v>*</v>
      </c>
      <c r="U809" s="136" t="str">
        <f ca="1">_xlfn.XLOOKUP(G809&amp;$U$2,BS_CONTROLE[CHAVE],BS_CONTROLE[Quantidade_11],"-")</f>
        <v>-</v>
      </c>
      <c r="V809" s="136" t="str">
        <f ca="1">_xlfn.XLOOKUP(G809&amp;$V$2,BS_CONTROLE[CHAVE],BS_CONTROLE[Quantidade_11],"-")</f>
        <v>-</v>
      </c>
      <c r="W809" s="136" t="str">
        <f ca="1">_xlfn.XLOOKUP(G809&amp;$W$2,BS_CONTROLE[CHAVE],BS_CONTROLE[Quantidade_11],"-")</f>
        <v>-</v>
      </c>
    </row>
    <row r="810" spans="1:23" hidden="1">
      <c r="A810" s="146" t="str">
        <f>IF(SP_NORTE!X832="","*",SP_NORTE!X832)</f>
        <v>*</v>
      </c>
      <c r="B810" s="146" t="str">
        <f>IF(SP_NORTE!W832="","*",SP_NORTE!W832)</f>
        <v>*</v>
      </c>
      <c r="C810" s="146" t="str">
        <f>IF(SP_NORTE!Y832="","*",SP_NORTE!Y832)</f>
        <v>*</v>
      </c>
      <c r="D810" s="138" t="str">
        <f>IF(SP_NORTE!R832="","*",SP_NORTE!R832)</f>
        <v>-</v>
      </c>
      <c r="E810" s="138" t="str">
        <f>IF(SP_NORTE!S832="","*",SP_NORTE!S832)</f>
        <v>-</v>
      </c>
      <c r="F810" s="145" t="str">
        <f>IF(SP_NORTE!B832="","*",SP_NORTE!B832)</f>
        <v>*</v>
      </c>
      <c r="G810" s="145" t="str">
        <f>IF(SP_NORTE!D832="","*",SP_NORTE!D832)</f>
        <v>*</v>
      </c>
      <c r="H810" s="145" t="str">
        <f>IF(SP_NORTE!E832="","*",SP_NORTE!E832)</f>
        <v>*</v>
      </c>
      <c r="I810" s="145" t="str">
        <f>IF(SP_NORTE!G832="","*",SP_NORTE!G832)</f>
        <v>*</v>
      </c>
      <c r="J810" s="145" t="str">
        <f>IF(SP_NORTE!H832="","*",SP_NORTE!H832)</f>
        <v>*</v>
      </c>
      <c r="K810" s="138" t="str">
        <f>IF(SP_NORTE!L832="","*",SP_NORTE!L832)</f>
        <v>-</v>
      </c>
      <c r="L810" s="138" t="str">
        <f>IF(SP_NORTE!M832="","*",SP_NORTE!M832)</f>
        <v>-</v>
      </c>
      <c r="M810" s="139" t="str">
        <f>IF(SP_NORTE!I832="","*",SP_NORTE!I832)</f>
        <v>*</v>
      </c>
      <c r="N810" s="144" t="str">
        <f>IF(SP_NORTE!J832="","*",SP_NORTE!J832)</f>
        <v>*</v>
      </c>
      <c r="O810" s="144" t="str">
        <f>IF(SP_NORTE!K832="","*",SP_NORTE!K832)</f>
        <v>*</v>
      </c>
      <c r="P810" s="143" t="str">
        <f>IF(SP_NORTE!N832="","*",SP_NORTE!N832)</f>
        <v>*</v>
      </c>
      <c r="Q810" s="143" t="str">
        <f>IF(SP_NORTE!O832="","*",SP_NORTE!O832)</f>
        <v>*</v>
      </c>
      <c r="R810" s="145" t="str">
        <f>IF(SP_NORTE!P832="","*",CONCATENATE(SP_NORTE!P832," ",SP_NORTE!Q832))</f>
        <v>*</v>
      </c>
      <c r="S810" s="145" t="str">
        <f>IF(SP_NORTE!U832="","*",SP_NORTE!U832)</f>
        <v>*</v>
      </c>
      <c r="T810" s="145" t="str">
        <f>IF(SP_NORTE!V832="","*",SP_NORTE!V832)</f>
        <v>*</v>
      </c>
      <c r="U810" s="136" t="str">
        <f ca="1">_xlfn.XLOOKUP(G810&amp;$U$2,BS_CONTROLE[CHAVE],BS_CONTROLE[Quantidade_11],"-")</f>
        <v>-</v>
      </c>
      <c r="V810" s="136" t="str">
        <f ca="1">_xlfn.XLOOKUP(G810&amp;$V$2,BS_CONTROLE[CHAVE],BS_CONTROLE[Quantidade_11],"-")</f>
        <v>-</v>
      </c>
      <c r="W810" s="136" t="str">
        <f ca="1">_xlfn.XLOOKUP(G810&amp;$W$2,BS_CONTROLE[CHAVE],BS_CONTROLE[Quantidade_11],"-")</f>
        <v>-</v>
      </c>
    </row>
    <row r="811" spans="1:23" hidden="1">
      <c r="A811" s="146" t="str">
        <f>IF(SP_NORTE!X833="","*",SP_NORTE!X833)</f>
        <v>*</v>
      </c>
      <c r="B811" s="146" t="str">
        <f>IF(SP_NORTE!W833="","*",SP_NORTE!W833)</f>
        <v>*</v>
      </c>
      <c r="C811" s="146" t="str">
        <f>IF(SP_NORTE!Y833="","*",SP_NORTE!Y833)</f>
        <v>*</v>
      </c>
      <c r="D811" s="138" t="str">
        <f>IF(SP_NORTE!R833="","*",SP_NORTE!R833)</f>
        <v>-</v>
      </c>
      <c r="E811" s="138" t="str">
        <f>IF(SP_NORTE!S833="","*",SP_NORTE!S833)</f>
        <v>-</v>
      </c>
      <c r="F811" s="145" t="str">
        <f>IF(SP_NORTE!B833="","*",SP_NORTE!B833)</f>
        <v>*</v>
      </c>
      <c r="G811" s="145" t="str">
        <f>IF(SP_NORTE!D833="","*",SP_NORTE!D833)</f>
        <v>*</v>
      </c>
      <c r="H811" s="145" t="str">
        <f>IF(SP_NORTE!E833="","*",SP_NORTE!E833)</f>
        <v>*</v>
      </c>
      <c r="I811" s="145" t="str">
        <f>IF(SP_NORTE!G833="","*",SP_NORTE!G833)</f>
        <v>*</v>
      </c>
      <c r="J811" s="145" t="str">
        <f>IF(SP_NORTE!H833="","*",SP_NORTE!H833)</f>
        <v>*</v>
      </c>
      <c r="K811" s="138" t="str">
        <f>IF(SP_NORTE!L833="","*",SP_NORTE!L833)</f>
        <v>-</v>
      </c>
      <c r="L811" s="138" t="str">
        <f>IF(SP_NORTE!M833="","*",SP_NORTE!M833)</f>
        <v>-</v>
      </c>
      <c r="M811" s="139" t="str">
        <f>IF(SP_NORTE!I833="","*",SP_NORTE!I833)</f>
        <v>*</v>
      </c>
      <c r="N811" s="144" t="str">
        <f>IF(SP_NORTE!J833="","*",SP_NORTE!J833)</f>
        <v>*</v>
      </c>
      <c r="O811" s="144" t="str">
        <f>IF(SP_NORTE!K833="","*",SP_NORTE!K833)</f>
        <v>*</v>
      </c>
      <c r="P811" s="143" t="str">
        <f>IF(SP_NORTE!N833="","*",SP_NORTE!N833)</f>
        <v>*</v>
      </c>
      <c r="Q811" s="143" t="str">
        <f>IF(SP_NORTE!O833="","*",SP_NORTE!O833)</f>
        <v>*</v>
      </c>
      <c r="R811" s="145" t="str">
        <f>IF(SP_NORTE!P833="","*",CONCATENATE(SP_NORTE!P833," ",SP_NORTE!Q833))</f>
        <v>*</v>
      </c>
      <c r="S811" s="145" t="str">
        <f>IF(SP_NORTE!U833="","*",SP_NORTE!U833)</f>
        <v>*</v>
      </c>
      <c r="T811" s="145" t="str">
        <f>IF(SP_NORTE!V833="","*",SP_NORTE!V833)</f>
        <v>*</v>
      </c>
      <c r="U811" s="136" t="str">
        <f ca="1">_xlfn.XLOOKUP(G811&amp;$U$2,BS_CONTROLE[CHAVE],BS_CONTROLE[Quantidade_11],"-")</f>
        <v>-</v>
      </c>
      <c r="V811" s="136" t="str">
        <f ca="1">_xlfn.XLOOKUP(G811&amp;$V$2,BS_CONTROLE[CHAVE],BS_CONTROLE[Quantidade_11],"-")</f>
        <v>-</v>
      </c>
      <c r="W811" s="136" t="str">
        <f ca="1">_xlfn.XLOOKUP(G811&amp;$W$2,BS_CONTROLE[CHAVE],BS_CONTROLE[Quantidade_11],"-")</f>
        <v>-</v>
      </c>
    </row>
    <row r="812" spans="1:23" hidden="1">
      <c r="A812" s="146" t="str">
        <f>IF(SP_NORTE!X834="","*",SP_NORTE!X834)</f>
        <v>*</v>
      </c>
      <c r="B812" s="146" t="str">
        <f>IF(SP_NORTE!W834="","*",SP_NORTE!W834)</f>
        <v>*</v>
      </c>
      <c r="C812" s="146" t="str">
        <f>IF(SP_NORTE!Y834="","*",SP_NORTE!Y834)</f>
        <v>*</v>
      </c>
      <c r="D812" s="138" t="str">
        <f>IF(SP_NORTE!R834="","*",SP_NORTE!R834)</f>
        <v>-</v>
      </c>
      <c r="E812" s="138" t="str">
        <f>IF(SP_NORTE!S834="","*",SP_NORTE!S834)</f>
        <v>-</v>
      </c>
      <c r="F812" s="145" t="str">
        <f>IF(SP_NORTE!B834="","*",SP_NORTE!B834)</f>
        <v>*</v>
      </c>
      <c r="G812" s="145" t="str">
        <f>IF(SP_NORTE!D834="","*",SP_NORTE!D834)</f>
        <v>*</v>
      </c>
      <c r="H812" s="145" t="str">
        <f>IF(SP_NORTE!E834="","*",SP_NORTE!E834)</f>
        <v>*</v>
      </c>
      <c r="I812" s="145" t="str">
        <f>IF(SP_NORTE!G834="","*",SP_NORTE!G834)</f>
        <v>*</v>
      </c>
      <c r="J812" s="145" t="str">
        <f>IF(SP_NORTE!H834="","*",SP_NORTE!H834)</f>
        <v>*</v>
      </c>
      <c r="K812" s="138" t="str">
        <f>IF(SP_NORTE!L834="","*",SP_NORTE!L834)</f>
        <v>-</v>
      </c>
      <c r="L812" s="138" t="str">
        <f>IF(SP_NORTE!M834="","*",SP_NORTE!M834)</f>
        <v>-</v>
      </c>
      <c r="M812" s="139" t="str">
        <f>IF(SP_NORTE!I834="","*",SP_NORTE!I834)</f>
        <v>*</v>
      </c>
      <c r="N812" s="144" t="str">
        <f>IF(SP_NORTE!J834="","*",SP_NORTE!J834)</f>
        <v>*</v>
      </c>
      <c r="O812" s="144" t="str">
        <f>IF(SP_NORTE!K834="","*",SP_NORTE!K834)</f>
        <v>*</v>
      </c>
      <c r="P812" s="143" t="str">
        <f>IF(SP_NORTE!N834="","*",SP_NORTE!N834)</f>
        <v>*</v>
      </c>
      <c r="Q812" s="143" t="str">
        <f>IF(SP_NORTE!O834="","*",SP_NORTE!O834)</f>
        <v>*</v>
      </c>
      <c r="R812" s="145" t="str">
        <f>IF(SP_NORTE!P834="","*",CONCATENATE(SP_NORTE!P834," ",SP_NORTE!Q834))</f>
        <v>*</v>
      </c>
      <c r="S812" s="145" t="str">
        <f>IF(SP_NORTE!U834="","*",SP_NORTE!U834)</f>
        <v>*</v>
      </c>
      <c r="T812" s="145" t="str">
        <f>IF(SP_NORTE!V834="","*",SP_NORTE!V834)</f>
        <v>*</v>
      </c>
      <c r="U812" s="136" t="str">
        <f ca="1">_xlfn.XLOOKUP(G812&amp;$U$2,BS_CONTROLE[CHAVE],BS_CONTROLE[Quantidade_11],"-")</f>
        <v>-</v>
      </c>
      <c r="V812" s="136" t="str">
        <f ca="1">_xlfn.XLOOKUP(G812&amp;$V$2,BS_CONTROLE[CHAVE],BS_CONTROLE[Quantidade_11],"-")</f>
        <v>-</v>
      </c>
      <c r="W812" s="136" t="str">
        <f ca="1">_xlfn.XLOOKUP(G812&amp;$W$2,BS_CONTROLE[CHAVE],BS_CONTROLE[Quantidade_11],"-")</f>
        <v>-</v>
      </c>
    </row>
    <row r="813" spans="1:23" hidden="1">
      <c r="A813" s="146" t="str">
        <f>IF(SP_NORTE!X835="","*",SP_NORTE!X835)</f>
        <v>*</v>
      </c>
      <c r="B813" s="146" t="str">
        <f>IF(SP_NORTE!W835="","*",SP_NORTE!W835)</f>
        <v>*</v>
      </c>
      <c r="C813" s="146" t="str">
        <f>IF(SP_NORTE!Y835="","*",SP_NORTE!Y835)</f>
        <v>*</v>
      </c>
      <c r="D813" s="138" t="str">
        <f>IF(SP_NORTE!R835="","*",SP_NORTE!R835)</f>
        <v>-</v>
      </c>
      <c r="E813" s="138" t="str">
        <f>IF(SP_NORTE!S835="","*",SP_NORTE!S835)</f>
        <v>-</v>
      </c>
      <c r="F813" s="145" t="str">
        <f>IF(SP_NORTE!B835="","*",SP_NORTE!B835)</f>
        <v>*</v>
      </c>
      <c r="G813" s="145" t="str">
        <f>IF(SP_NORTE!D835="","*",SP_NORTE!D835)</f>
        <v>*</v>
      </c>
      <c r="H813" s="145" t="str">
        <f>IF(SP_NORTE!E835="","*",SP_NORTE!E835)</f>
        <v>*</v>
      </c>
      <c r="I813" s="145" t="str">
        <f>IF(SP_NORTE!G835="","*",SP_NORTE!G835)</f>
        <v>*</v>
      </c>
      <c r="J813" s="145" t="str">
        <f>IF(SP_NORTE!H835="","*",SP_NORTE!H835)</f>
        <v>*</v>
      </c>
      <c r="K813" s="138" t="str">
        <f>IF(SP_NORTE!L835="","*",SP_NORTE!L835)</f>
        <v>-</v>
      </c>
      <c r="L813" s="138" t="str">
        <f>IF(SP_NORTE!M835="","*",SP_NORTE!M835)</f>
        <v>-</v>
      </c>
      <c r="M813" s="139" t="str">
        <f>IF(SP_NORTE!I835="","*",SP_NORTE!I835)</f>
        <v>*</v>
      </c>
      <c r="N813" s="144" t="str">
        <f>IF(SP_NORTE!J835="","*",SP_NORTE!J835)</f>
        <v>*</v>
      </c>
      <c r="O813" s="144" t="str">
        <f>IF(SP_NORTE!K835="","*",SP_NORTE!K835)</f>
        <v>*</v>
      </c>
      <c r="P813" s="143" t="str">
        <f>IF(SP_NORTE!N835="","*",SP_NORTE!N835)</f>
        <v>*</v>
      </c>
      <c r="Q813" s="143" t="str">
        <f>IF(SP_NORTE!O835="","*",SP_NORTE!O835)</f>
        <v>*</v>
      </c>
      <c r="R813" s="145" t="str">
        <f>IF(SP_NORTE!P835="","*",CONCATENATE(SP_NORTE!P835," ",SP_NORTE!Q835))</f>
        <v>*</v>
      </c>
      <c r="S813" s="145" t="str">
        <f>IF(SP_NORTE!U835="","*",SP_NORTE!U835)</f>
        <v>*</v>
      </c>
      <c r="T813" s="145" t="str">
        <f>IF(SP_NORTE!V835="","*",SP_NORTE!V835)</f>
        <v>*</v>
      </c>
      <c r="U813" s="136" t="str">
        <f ca="1">_xlfn.XLOOKUP(G813&amp;$U$2,BS_CONTROLE[CHAVE],BS_CONTROLE[Quantidade_11],"-")</f>
        <v>-</v>
      </c>
      <c r="V813" s="136" t="str">
        <f ca="1">_xlfn.XLOOKUP(G813&amp;$V$2,BS_CONTROLE[CHAVE],BS_CONTROLE[Quantidade_11],"-")</f>
        <v>-</v>
      </c>
      <c r="W813" s="136" t="str">
        <f ca="1">_xlfn.XLOOKUP(G813&amp;$W$2,BS_CONTROLE[CHAVE],BS_CONTROLE[Quantidade_11],"-")</f>
        <v>-</v>
      </c>
    </row>
    <row r="814" spans="1:23" hidden="1">
      <c r="A814" s="146" t="str">
        <f>IF(SP_NORTE!X836="","*",SP_NORTE!X836)</f>
        <v>*</v>
      </c>
      <c r="B814" s="146" t="str">
        <f>IF(SP_NORTE!W836="","*",SP_NORTE!W836)</f>
        <v>*</v>
      </c>
      <c r="C814" s="146" t="str">
        <f>IF(SP_NORTE!Y836="","*",SP_NORTE!Y836)</f>
        <v>*</v>
      </c>
      <c r="D814" s="138" t="str">
        <f>IF(SP_NORTE!R836="","*",SP_NORTE!R836)</f>
        <v>-</v>
      </c>
      <c r="E814" s="138" t="str">
        <f>IF(SP_NORTE!S836="","*",SP_NORTE!S836)</f>
        <v>-</v>
      </c>
      <c r="F814" s="145" t="str">
        <f>IF(SP_NORTE!B836="","*",SP_NORTE!B836)</f>
        <v>*</v>
      </c>
      <c r="G814" s="145" t="str">
        <f>IF(SP_NORTE!D836="","*",SP_NORTE!D836)</f>
        <v>*</v>
      </c>
      <c r="H814" s="145" t="str">
        <f>IF(SP_NORTE!E836="","*",SP_NORTE!E836)</f>
        <v>*</v>
      </c>
      <c r="I814" s="145" t="str">
        <f>IF(SP_NORTE!G836="","*",SP_NORTE!G836)</f>
        <v>*</v>
      </c>
      <c r="J814" s="145" t="str">
        <f>IF(SP_NORTE!H836="","*",SP_NORTE!H836)</f>
        <v>*</v>
      </c>
      <c r="K814" s="138" t="str">
        <f>IF(SP_NORTE!L836="","*",SP_NORTE!L836)</f>
        <v>-</v>
      </c>
      <c r="L814" s="138" t="str">
        <f>IF(SP_NORTE!M836="","*",SP_NORTE!M836)</f>
        <v>-</v>
      </c>
      <c r="M814" s="139" t="str">
        <f>IF(SP_NORTE!I836="","*",SP_NORTE!I836)</f>
        <v>*</v>
      </c>
      <c r="N814" s="144" t="str">
        <f>IF(SP_NORTE!J836="","*",SP_NORTE!J836)</f>
        <v>*</v>
      </c>
      <c r="O814" s="144" t="str">
        <f>IF(SP_NORTE!K836="","*",SP_NORTE!K836)</f>
        <v>*</v>
      </c>
      <c r="P814" s="143" t="str">
        <f>IF(SP_NORTE!N836="","*",SP_NORTE!N836)</f>
        <v>*</v>
      </c>
      <c r="Q814" s="143" t="str">
        <f>IF(SP_NORTE!O836="","*",SP_NORTE!O836)</f>
        <v>*</v>
      </c>
      <c r="R814" s="145" t="str">
        <f>IF(SP_NORTE!P836="","*",CONCATENATE(SP_NORTE!P836," ",SP_NORTE!Q836))</f>
        <v>*</v>
      </c>
      <c r="S814" s="145" t="str">
        <f>IF(SP_NORTE!U836="","*",SP_NORTE!U836)</f>
        <v>*</v>
      </c>
      <c r="T814" s="145" t="str">
        <f>IF(SP_NORTE!V836="","*",SP_NORTE!V836)</f>
        <v>*</v>
      </c>
      <c r="U814" s="136" t="str">
        <f ca="1">_xlfn.XLOOKUP(G814&amp;$U$2,BS_CONTROLE[CHAVE],BS_CONTROLE[Quantidade_11],"-")</f>
        <v>-</v>
      </c>
      <c r="V814" s="136" t="str">
        <f ca="1">_xlfn.XLOOKUP(G814&amp;$V$2,BS_CONTROLE[CHAVE],BS_CONTROLE[Quantidade_11],"-")</f>
        <v>-</v>
      </c>
      <c r="W814" s="136" t="str">
        <f ca="1">_xlfn.XLOOKUP(G814&amp;$W$2,BS_CONTROLE[CHAVE],BS_CONTROLE[Quantidade_11],"-")</f>
        <v>-</v>
      </c>
    </row>
    <row r="815" spans="1:23" hidden="1">
      <c r="A815" s="146" t="str">
        <f>IF(SP_NORTE!X837="","*",SP_NORTE!X837)</f>
        <v>*</v>
      </c>
      <c r="B815" s="146" t="str">
        <f>IF(SP_NORTE!W837="","*",SP_NORTE!W837)</f>
        <v>*</v>
      </c>
      <c r="C815" s="146" t="str">
        <f>IF(SP_NORTE!Y837="","*",SP_NORTE!Y837)</f>
        <v>*</v>
      </c>
      <c r="D815" s="138" t="str">
        <f>IF(SP_NORTE!R837="","*",SP_NORTE!R837)</f>
        <v>-</v>
      </c>
      <c r="E815" s="138" t="str">
        <f>IF(SP_NORTE!S837="","*",SP_NORTE!S837)</f>
        <v>-</v>
      </c>
      <c r="F815" s="145" t="str">
        <f>IF(SP_NORTE!B837="","*",SP_NORTE!B837)</f>
        <v>*</v>
      </c>
      <c r="G815" s="145" t="str">
        <f>IF(SP_NORTE!D837="","*",SP_NORTE!D837)</f>
        <v>*</v>
      </c>
      <c r="H815" s="145" t="str">
        <f>IF(SP_NORTE!E837="","*",SP_NORTE!E837)</f>
        <v>*</v>
      </c>
      <c r="I815" s="145" t="str">
        <f>IF(SP_NORTE!G837="","*",SP_NORTE!G837)</f>
        <v>*</v>
      </c>
      <c r="J815" s="145" t="str">
        <f>IF(SP_NORTE!H837="","*",SP_NORTE!H837)</f>
        <v>*</v>
      </c>
      <c r="K815" s="138" t="str">
        <f>IF(SP_NORTE!L837="","*",SP_NORTE!L837)</f>
        <v>-</v>
      </c>
      <c r="L815" s="138" t="str">
        <f>IF(SP_NORTE!M837="","*",SP_NORTE!M837)</f>
        <v>-</v>
      </c>
      <c r="M815" s="139" t="str">
        <f>IF(SP_NORTE!I837="","*",SP_NORTE!I837)</f>
        <v>*</v>
      </c>
      <c r="N815" s="144" t="str">
        <f>IF(SP_NORTE!J837="","*",SP_NORTE!J837)</f>
        <v>*</v>
      </c>
      <c r="O815" s="144" t="str">
        <f>IF(SP_NORTE!K837="","*",SP_NORTE!K837)</f>
        <v>*</v>
      </c>
      <c r="P815" s="143" t="str">
        <f>IF(SP_NORTE!N837="","*",SP_NORTE!N837)</f>
        <v>*</v>
      </c>
      <c r="Q815" s="143" t="str">
        <f>IF(SP_NORTE!O837="","*",SP_NORTE!O837)</f>
        <v>*</v>
      </c>
      <c r="R815" s="145" t="str">
        <f>IF(SP_NORTE!P837="","*",CONCATENATE(SP_NORTE!P837," ",SP_NORTE!Q837))</f>
        <v>*</v>
      </c>
      <c r="S815" s="145" t="str">
        <f>IF(SP_NORTE!U837="","*",SP_NORTE!U837)</f>
        <v>*</v>
      </c>
      <c r="T815" s="145" t="str">
        <f>IF(SP_NORTE!V837="","*",SP_NORTE!V837)</f>
        <v>*</v>
      </c>
      <c r="U815" s="136" t="str">
        <f ca="1">_xlfn.XLOOKUP(G815&amp;$U$2,BS_CONTROLE[CHAVE],BS_CONTROLE[Quantidade_11],"-")</f>
        <v>-</v>
      </c>
      <c r="V815" s="136" t="str">
        <f ca="1">_xlfn.XLOOKUP(G815&amp;$V$2,BS_CONTROLE[CHAVE],BS_CONTROLE[Quantidade_11],"-")</f>
        <v>-</v>
      </c>
      <c r="W815" s="136" t="str">
        <f ca="1">_xlfn.XLOOKUP(G815&amp;$W$2,BS_CONTROLE[CHAVE],BS_CONTROLE[Quantidade_11],"-")</f>
        <v>-</v>
      </c>
    </row>
    <row r="816" spans="1:23" hidden="1">
      <c r="A816" s="146" t="str">
        <f>IF(SP_NORTE!X838="","*",SP_NORTE!X838)</f>
        <v>*</v>
      </c>
      <c r="B816" s="146" t="str">
        <f>IF(SP_NORTE!W838="","*",SP_NORTE!W838)</f>
        <v>*</v>
      </c>
      <c r="C816" s="146" t="str">
        <f>IF(SP_NORTE!Y838="","*",SP_NORTE!Y838)</f>
        <v>*</v>
      </c>
      <c r="D816" s="138" t="str">
        <f>IF(SP_NORTE!R838="","*",SP_NORTE!R838)</f>
        <v>-</v>
      </c>
      <c r="E816" s="138" t="str">
        <f>IF(SP_NORTE!S838="","*",SP_NORTE!S838)</f>
        <v>-</v>
      </c>
      <c r="F816" s="145" t="str">
        <f>IF(SP_NORTE!B838="","*",SP_NORTE!B838)</f>
        <v>*</v>
      </c>
      <c r="G816" s="145" t="str">
        <f>IF(SP_NORTE!D838="","*",SP_NORTE!D838)</f>
        <v>*</v>
      </c>
      <c r="H816" s="145" t="str">
        <f>IF(SP_NORTE!E838="","*",SP_NORTE!E838)</f>
        <v>*</v>
      </c>
      <c r="I816" s="145" t="str">
        <f>IF(SP_NORTE!G838="","*",SP_NORTE!G838)</f>
        <v>*</v>
      </c>
      <c r="J816" s="145" t="str">
        <f>IF(SP_NORTE!H838="","*",SP_NORTE!H838)</f>
        <v>*</v>
      </c>
      <c r="K816" s="138" t="str">
        <f>IF(SP_NORTE!L838="","*",SP_NORTE!L838)</f>
        <v>-</v>
      </c>
      <c r="L816" s="138" t="str">
        <f>IF(SP_NORTE!M838="","*",SP_NORTE!M838)</f>
        <v>-</v>
      </c>
      <c r="M816" s="139" t="str">
        <f>IF(SP_NORTE!I838="","*",SP_NORTE!I838)</f>
        <v>*</v>
      </c>
      <c r="N816" s="144" t="str">
        <f>IF(SP_NORTE!J838="","*",SP_NORTE!J838)</f>
        <v>*</v>
      </c>
      <c r="O816" s="144" t="str">
        <f>IF(SP_NORTE!K838="","*",SP_NORTE!K838)</f>
        <v>*</v>
      </c>
      <c r="P816" s="143" t="str">
        <f>IF(SP_NORTE!N838="","*",SP_NORTE!N838)</f>
        <v>*</v>
      </c>
      <c r="Q816" s="143" t="str">
        <f>IF(SP_NORTE!O838="","*",SP_NORTE!O838)</f>
        <v>*</v>
      </c>
      <c r="R816" s="145" t="str">
        <f>IF(SP_NORTE!P838="","*",CONCATENATE(SP_NORTE!P838," ",SP_NORTE!Q838))</f>
        <v>*</v>
      </c>
      <c r="S816" s="145" t="str">
        <f>IF(SP_NORTE!U838="","*",SP_NORTE!U838)</f>
        <v>*</v>
      </c>
      <c r="T816" s="145" t="str">
        <f>IF(SP_NORTE!V838="","*",SP_NORTE!V838)</f>
        <v>*</v>
      </c>
      <c r="U816" s="136" t="str">
        <f ca="1">_xlfn.XLOOKUP(G816&amp;$U$2,BS_CONTROLE[CHAVE],BS_CONTROLE[Quantidade_11],"-")</f>
        <v>-</v>
      </c>
      <c r="V816" s="136" t="str">
        <f ca="1">_xlfn.XLOOKUP(G816&amp;$V$2,BS_CONTROLE[CHAVE],BS_CONTROLE[Quantidade_11],"-")</f>
        <v>-</v>
      </c>
      <c r="W816" s="136" t="str">
        <f ca="1">_xlfn.XLOOKUP(G816&amp;$W$2,BS_CONTROLE[CHAVE],BS_CONTROLE[Quantidade_11],"-")</f>
        <v>-</v>
      </c>
    </row>
    <row r="817" spans="1:23" hidden="1">
      <c r="A817" s="146" t="str">
        <f>IF(SP_NORTE!X839="","*",SP_NORTE!X839)</f>
        <v>*</v>
      </c>
      <c r="B817" s="146" t="str">
        <f>IF(SP_NORTE!W839="","*",SP_NORTE!W839)</f>
        <v>*</v>
      </c>
      <c r="C817" s="146" t="str">
        <f>IF(SP_NORTE!Y839="","*",SP_NORTE!Y839)</f>
        <v>*</v>
      </c>
      <c r="D817" s="138" t="str">
        <f>IF(SP_NORTE!R839="","*",SP_NORTE!R839)</f>
        <v>-</v>
      </c>
      <c r="E817" s="138" t="str">
        <f>IF(SP_NORTE!S839="","*",SP_NORTE!S839)</f>
        <v>-</v>
      </c>
      <c r="F817" s="145" t="str">
        <f>IF(SP_NORTE!B839="","*",SP_NORTE!B839)</f>
        <v>*</v>
      </c>
      <c r="G817" s="145" t="str">
        <f>IF(SP_NORTE!D839="","*",SP_NORTE!D839)</f>
        <v>*</v>
      </c>
      <c r="H817" s="145" t="str">
        <f>IF(SP_NORTE!E839="","*",SP_NORTE!E839)</f>
        <v>*</v>
      </c>
      <c r="I817" s="145" t="str">
        <f>IF(SP_NORTE!G839="","*",SP_NORTE!G839)</f>
        <v>*</v>
      </c>
      <c r="J817" s="145" t="str">
        <f>IF(SP_NORTE!H839="","*",SP_NORTE!H839)</f>
        <v>*</v>
      </c>
      <c r="K817" s="138" t="str">
        <f>IF(SP_NORTE!L839="","*",SP_NORTE!L839)</f>
        <v>-</v>
      </c>
      <c r="L817" s="138" t="str">
        <f>IF(SP_NORTE!M839="","*",SP_NORTE!M839)</f>
        <v>-</v>
      </c>
      <c r="M817" s="139" t="str">
        <f>IF(SP_NORTE!I839="","*",SP_NORTE!I839)</f>
        <v>*</v>
      </c>
      <c r="N817" s="144" t="str">
        <f>IF(SP_NORTE!J839="","*",SP_NORTE!J839)</f>
        <v>*</v>
      </c>
      <c r="O817" s="144" t="str">
        <f>IF(SP_NORTE!K839="","*",SP_NORTE!K839)</f>
        <v>*</v>
      </c>
      <c r="P817" s="143" t="str">
        <f>IF(SP_NORTE!N839="","*",SP_NORTE!N839)</f>
        <v>*</v>
      </c>
      <c r="Q817" s="143" t="str">
        <f>IF(SP_NORTE!O839="","*",SP_NORTE!O839)</f>
        <v>*</v>
      </c>
      <c r="R817" s="145" t="str">
        <f>IF(SP_NORTE!P839="","*",CONCATENATE(SP_NORTE!P839," ",SP_NORTE!Q839))</f>
        <v>*</v>
      </c>
      <c r="S817" s="145" t="str">
        <f>IF(SP_NORTE!U839="","*",SP_NORTE!U839)</f>
        <v>*</v>
      </c>
      <c r="T817" s="145" t="str">
        <f>IF(SP_NORTE!V839="","*",SP_NORTE!V839)</f>
        <v>*</v>
      </c>
      <c r="U817" s="136" t="str">
        <f ca="1">_xlfn.XLOOKUP(G817&amp;$U$2,BS_CONTROLE[CHAVE],BS_CONTROLE[Quantidade_11],"-")</f>
        <v>-</v>
      </c>
      <c r="V817" s="136" t="str">
        <f ca="1">_xlfn.XLOOKUP(G817&amp;$V$2,BS_CONTROLE[CHAVE],BS_CONTROLE[Quantidade_11],"-")</f>
        <v>-</v>
      </c>
      <c r="W817" s="136" t="str">
        <f ca="1">_xlfn.XLOOKUP(G817&amp;$W$2,BS_CONTROLE[CHAVE],BS_CONTROLE[Quantidade_11],"-")</f>
        <v>-</v>
      </c>
    </row>
    <row r="818" spans="1:23" hidden="1">
      <c r="A818" s="146" t="str">
        <f>IF(SP_NORTE!X840="","*",SP_NORTE!X840)</f>
        <v>*</v>
      </c>
      <c r="B818" s="146" t="str">
        <f>IF(SP_NORTE!W840="","*",SP_NORTE!W840)</f>
        <v>*</v>
      </c>
      <c r="C818" s="146" t="str">
        <f>IF(SP_NORTE!Y840="","*",SP_NORTE!Y840)</f>
        <v>*</v>
      </c>
      <c r="D818" s="138" t="str">
        <f>IF(SP_NORTE!R840="","*",SP_NORTE!R840)</f>
        <v>-</v>
      </c>
      <c r="E818" s="138" t="str">
        <f>IF(SP_NORTE!S840="","*",SP_NORTE!S840)</f>
        <v>-</v>
      </c>
      <c r="F818" s="145" t="str">
        <f>IF(SP_NORTE!B840="","*",SP_NORTE!B840)</f>
        <v>*</v>
      </c>
      <c r="G818" s="145" t="str">
        <f>IF(SP_NORTE!D840="","*",SP_NORTE!D840)</f>
        <v>*</v>
      </c>
      <c r="H818" s="145" t="str">
        <f>IF(SP_NORTE!E840="","*",SP_NORTE!E840)</f>
        <v>*</v>
      </c>
      <c r="I818" s="145" t="str">
        <f>IF(SP_NORTE!G840="","*",SP_NORTE!G840)</f>
        <v>*</v>
      </c>
      <c r="J818" s="145" t="str">
        <f>IF(SP_NORTE!H840="","*",SP_NORTE!H840)</f>
        <v>*</v>
      </c>
      <c r="K818" s="138" t="str">
        <f>IF(SP_NORTE!L840="","*",SP_NORTE!L840)</f>
        <v>-</v>
      </c>
      <c r="L818" s="138" t="str">
        <f>IF(SP_NORTE!M840="","*",SP_NORTE!M840)</f>
        <v>-</v>
      </c>
      <c r="M818" s="139" t="str">
        <f>IF(SP_NORTE!I840="","*",SP_NORTE!I840)</f>
        <v>*</v>
      </c>
      <c r="N818" s="144" t="str">
        <f>IF(SP_NORTE!J840="","*",SP_NORTE!J840)</f>
        <v>*</v>
      </c>
      <c r="O818" s="144" t="str">
        <f>IF(SP_NORTE!K840="","*",SP_NORTE!K840)</f>
        <v>*</v>
      </c>
      <c r="P818" s="143" t="str">
        <f>IF(SP_NORTE!N840="","*",SP_NORTE!N840)</f>
        <v>*</v>
      </c>
      <c r="Q818" s="143" t="str">
        <f>IF(SP_NORTE!O840="","*",SP_NORTE!O840)</f>
        <v>*</v>
      </c>
      <c r="R818" s="145" t="str">
        <f>IF(SP_NORTE!P840="","*",CONCATENATE(SP_NORTE!P840," ",SP_NORTE!Q840))</f>
        <v>*</v>
      </c>
      <c r="S818" s="145" t="str">
        <f>IF(SP_NORTE!U840="","*",SP_NORTE!U840)</f>
        <v>*</v>
      </c>
      <c r="T818" s="145" t="str">
        <f>IF(SP_NORTE!V840="","*",SP_NORTE!V840)</f>
        <v>*</v>
      </c>
      <c r="U818" s="136" t="str">
        <f ca="1">_xlfn.XLOOKUP(G818&amp;$U$2,BS_CONTROLE[CHAVE],BS_CONTROLE[Quantidade_11],"-")</f>
        <v>-</v>
      </c>
      <c r="V818" s="136" t="str">
        <f ca="1">_xlfn.XLOOKUP(G818&amp;$V$2,BS_CONTROLE[CHAVE],BS_CONTROLE[Quantidade_11],"-")</f>
        <v>-</v>
      </c>
      <c r="W818" s="136" t="str">
        <f ca="1">_xlfn.XLOOKUP(G818&amp;$W$2,BS_CONTROLE[CHAVE],BS_CONTROLE[Quantidade_11],"-")</f>
        <v>-</v>
      </c>
    </row>
    <row r="819" spans="1:23" hidden="1">
      <c r="A819" s="146" t="str">
        <f>IF(SP_NORTE!X841="","*",SP_NORTE!X841)</f>
        <v>*</v>
      </c>
      <c r="B819" s="146" t="str">
        <f>IF(SP_NORTE!W841="","*",SP_NORTE!W841)</f>
        <v>*</v>
      </c>
      <c r="C819" s="146" t="str">
        <f>IF(SP_NORTE!Y841="","*",SP_NORTE!Y841)</f>
        <v>*</v>
      </c>
      <c r="D819" s="138" t="str">
        <f>IF(SP_NORTE!R841="","*",SP_NORTE!R841)</f>
        <v>-</v>
      </c>
      <c r="E819" s="138" t="str">
        <f>IF(SP_NORTE!S841="","*",SP_NORTE!S841)</f>
        <v>-</v>
      </c>
      <c r="F819" s="145" t="str">
        <f>IF(SP_NORTE!B841="","*",SP_NORTE!B841)</f>
        <v>*</v>
      </c>
      <c r="G819" s="145" t="str">
        <f>IF(SP_NORTE!D841="","*",SP_NORTE!D841)</f>
        <v>*</v>
      </c>
      <c r="H819" s="145" t="str">
        <f>IF(SP_NORTE!E841="","*",SP_NORTE!E841)</f>
        <v>*</v>
      </c>
      <c r="I819" s="145" t="str">
        <f>IF(SP_NORTE!G841="","*",SP_NORTE!G841)</f>
        <v>*</v>
      </c>
      <c r="J819" s="145" t="str">
        <f>IF(SP_NORTE!H841="","*",SP_NORTE!H841)</f>
        <v>*</v>
      </c>
      <c r="K819" s="138" t="str">
        <f>IF(SP_NORTE!L841="","*",SP_NORTE!L841)</f>
        <v>-</v>
      </c>
      <c r="L819" s="138" t="str">
        <f>IF(SP_NORTE!M841="","*",SP_NORTE!M841)</f>
        <v>-</v>
      </c>
      <c r="M819" s="139" t="str">
        <f>IF(SP_NORTE!I841="","*",SP_NORTE!I841)</f>
        <v>*</v>
      </c>
      <c r="N819" s="144" t="str">
        <f>IF(SP_NORTE!J841="","*",SP_NORTE!J841)</f>
        <v>*</v>
      </c>
      <c r="O819" s="144" t="str">
        <f>IF(SP_NORTE!K841="","*",SP_NORTE!K841)</f>
        <v>*</v>
      </c>
      <c r="P819" s="143" t="str">
        <f>IF(SP_NORTE!N841="","*",SP_NORTE!N841)</f>
        <v>*</v>
      </c>
      <c r="Q819" s="143" t="str">
        <f>IF(SP_NORTE!O841="","*",SP_NORTE!O841)</f>
        <v>*</v>
      </c>
      <c r="R819" s="145" t="str">
        <f>IF(SP_NORTE!P841="","*",CONCATENATE(SP_NORTE!P841," ",SP_NORTE!Q841))</f>
        <v>*</v>
      </c>
      <c r="S819" s="145" t="str">
        <f>IF(SP_NORTE!U841="","*",SP_NORTE!U841)</f>
        <v>*</v>
      </c>
      <c r="T819" s="145" t="str">
        <f>IF(SP_NORTE!V841="","*",SP_NORTE!V841)</f>
        <v>*</v>
      </c>
      <c r="U819" s="136" t="str">
        <f ca="1">_xlfn.XLOOKUP(G819&amp;$U$2,BS_CONTROLE[CHAVE],BS_CONTROLE[Quantidade_11],"-")</f>
        <v>-</v>
      </c>
      <c r="V819" s="136" t="str">
        <f ca="1">_xlfn.XLOOKUP(G819&amp;$V$2,BS_CONTROLE[CHAVE],BS_CONTROLE[Quantidade_11],"-")</f>
        <v>-</v>
      </c>
      <c r="W819" s="136" t="str">
        <f ca="1">_xlfn.XLOOKUP(G819&amp;$W$2,BS_CONTROLE[CHAVE],BS_CONTROLE[Quantidade_11],"-")</f>
        <v>-</v>
      </c>
    </row>
    <row r="820" spans="1:23" hidden="1">
      <c r="A820" s="146" t="str">
        <f>IF(SP_NORTE!X842="","*",SP_NORTE!X842)</f>
        <v>*</v>
      </c>
      <c r="B820" s="146" t="str">
        <f>IF(SP_NORTE!W842="","*",SP_NORTE!W842)</f>
        <v>*</v>
      </c>
      <c r="C820" s="146" t="str">
        <f>IF(SP_NORTE!Y842="","*",SP_NORTE!Y842)</f>
        <v>*</v>
      </c>
      <c r="D820" s="138" t="str">
        <f>IF(SP_NORTE!R842="","*",SP_NORTE!R842)</f>
        <v>-</v>
      </c>
      <c r="E820" s="138" t="str">
        <f>IF(SP_NORTE!S842="","*",SP_NORTE!S842)</f>
        <v>-</v>
      </c>
      <c r="F820" s="145" t="str">
        <f>IF(SP_NORTE!B842="","*",SP_NORTE!B842)</f>
        <v>*</v>
      </c>
      <c r="G820" s="145" t="str">
        <f>IF(SP_NORTE!D842="","*",SP_NORTE!D842)</f>
        <v>*</v>
      </c>
      <c r="H820" s="145" t="str">
        <f>IF(SP_NORTE!E842="","*",SP_NORTE!E842)</f>
        <v>*</v>
      </c>
      <c r="I820" s="145" t="str">
        <f>IF(SP_NORTE!G842="","*",SP_NORTE!G842)</f>
        <v>*</v>
      </c>
      <c r="J820" s="145" t="str">
        <f>IF(SP_NORTE!H842="","*",SP_NORTE!H842)</f>
        <v>*</v>
      </c>
      <c r="K820" s="138" t="str">
        <f>IF(SP_NORTE!L842="","*",SP_NORTE!L842)</f>
        <v>-</v>
      </c>
      <c r="L820" s="138" t="str">
        <f>IF(SP_NORTE!M842="","*",SP_NORTE!M842)</f>
        <v>-</v>
      </c>
      <c r="M820" s="139" t="str">
        <f>IF(SP_NORTE!I842="","*",SP_NORTE!I842)</f>
        <v>*</v>
      </c>
      <c r="N820" s="144" t="str">
        <f>IF(SP_NORTE!J842="","*",SP_NORTE!J842)</f>
        <v>*</v>
      </c>
      <c r="O820" s="144" t="str">
        <f>IF(SP_NORTE!K842="","*",SP_NORTE!K842)</f>
        <v>*</v>
      </c>
      <c r="P820" s="143" t="str">
        <f>IF(SP_NORTE!N842="","*",SP_NORTE!N842)</f>
        <v>*</v>
      </c>
      <c r="Q820" s="143" t="str">
        <f>IF(SP_NORTE!O842="","*",SP_NORTE!O842)</f>
        <v>*</v>
      </c>
      <c r="R820" s="145" t="str">
        <f>IF(SP_NORTE!P842="","*",CONCATENATE(SP_NORTE!P842," ",SP_NORTE!Q842))</f>
        <v>*</v>
      </c>
      <c r="S820" s="145" t="str">
        <f>IF(SP_NORTE!U842="","*",SP_NORTE!U842)</f>
        <v>*</v>
      </c>
      <c r="T820" s="145" t="str">
        <f>IF(SP_NORTE!V842="","*",SP_NORTE!V842)</f>
        <v>*</v>
      </c>
      <c r="U820" s="136" t="str">
        <f ca="1">_xlfn.XLOOKUP(G820&amp;$U$2,BS_CONTROLE[CHAVE],BS_CONTROLE[Quantidade_11],"-")</f>
        <v>-</v>
      </c>
      <c r="V820" s="136" t="str">
        <f ca="1">_xlfn.XLOOKUP(G820&amp;$V$2,BS_CONTROLE[CHAVE],BS_CONTROLE[Quantidade_11],"-")</f>
        <v>-</v>
      </c>
      <c r="W820" s="136" t="str">
        <f ca="1">_xlfn.XLOOKUP(G820&amp;$W$2,BS_CONTROLE[CHAVE],BS_CONTROLE[Quantidade_11],"-")</f>
        <v>-</v>
      </c>
    </row>
    <row r="821" spans="1:23" hidden="1">
      <c r="A821" s="146" t="str">
        <f>IF(SP_NORTE!X843="","*",SP_NORTE!X843)</f>
        <v>*</v>
      </c>
      <c r="B821" s="146" t="str">
        <f>IF(SP_NORTE!W843="","*",SP_NORTE!W843)</f>
        <v>*</v>
      </c>
      <c r="C821" s="146" t="str">
        <f>IF(SP_NORTE!Y843="","*",SP_NORTE!Y843)</f>
        <v>*</v>
      </c>
      <c r="D821" s="138" t="str">
        <f>IF(SP_NORTE!R843="","*",SP_NORTE!R843)</f>
        <v>-</v>
      </c>
      <c r="E821" s="138" t="str">
        <f>IF(SP_NORTE!S843="","*",SP_NORTE!S843)</f>
        <v>-</v>
      </c>
      <c r="F821" s="145" t="str">
        <f>IF(SP_NORTE!B843="","*",SP_NORTE!B843)</f>
        <v>*</v>
      </c>
      <c r="G821" s="145" t="str">
        <f>IF(SP_NORTE!D843="","*",SP_NORTE!D843)</f>
        <v>*</v>
      </c>
      <c r="H821" s="145" t="str">
        <f>IF(SP_NORTE!E843="","*",SP_NORTE!E843)</f>
        <v>*</v>
      </c>
      <c r="I821" s="145" t="str">
        <f>IF(SP_NORTE!G843="","*",SP_NORTE!G843)</f>
        <v>*</v>
      </c>
      <c r="J821" s="145" t="str">
        <f>IF(SP_NORTE!H843="","*",SP_NORTE!H843)</f>
        <v>*</v>
      </c>
      <c r="K821" s="138" t="str">
        <f>IF(SP_NORTE!L843="","*",SP_NORTE!L843)</f>
        <v>-</v>
      </c>
      <c r="L821" s="138" t="str">
        <f>IF(SP_NORTE!M843="","*",SP_NORTE!M843)</f>
        <v>-</v>
      </c>
      <c r="M821" s="139" t="str">
        <f>IF(SP_NORTE!I843="","*",SP_NORTE!I843)</f>
        <v>*</v>
      </c>
      <c r="N821" s="144" t="str">
        <f>IF(SP_NORTE!J843="","*",SP_NORTE!J843)</f>
        <v>*</v>
      </c>
      <c r="O821" s="144" t="str">
        <f>IF(SP_NORTE!K843="","*",SP_NORTE!K843)</f>
        <v>*</v>
      </c>
      <c r="P821" s="143" t="str">
        <f>IF(SP_NORTE!N843="","*",SP_NORTE!N843)</f>
        <v>*</v>
      </c>
      <c r="Q821" s="143" t="str">
        <f>IF(SP_NORTE!O843="","*",SP_NORTE!O843)</f>
        <v>*</v>
      </c>
      <c r="R821" s="145" t="str">
        <f>IF(SP_NORTE!P843="","*",CONCATENATE(SP_NORTE!P843," ",SP_NORTE!Q843))</f>
        <v>*</v>
      </c>
      <c r="S821" s="145" t="str">
        <f>IF(SP_NORTE!U843="","*",SP_NORTE!U843)</f>
        <v>*</v>
      </c>
      <c r="T821" s="145" t="str">
        <f>IF(SP_NORTE!V843="","*",SP_NORTE!V843)</f>
        <v>*</v>
      </c>
      <c r="U821" s="136" t="str">
        <f ca="1">_xlfn.XLOOKUP(G821&amp;$U$2,BS_CONTROLE[CHAVE],BS_CONTROLE[Quantidade_11],"-")</f>
        <v>-</v>
      </c>
      <c r="V821" s="136" t="str">
        <f ca="1">_xlfn.XLOOKUP(G821&amp;$V$2,BS_CONTROLE[CHAVE],BS_CONTROLE[Quantidade_11],"-")</f>
        <v>-</v>
      </c>
      <c r="W821" s="136" t="str">
        <f ca="1">_xlfn.XLOOKUP(G821&amp;$W$2,BS_CONTROLE[CHAVE],BS_CONTROLE[Quantidade_11],"-")</f>
        <v>-</v>
      </c>
    </row>
    <row r="822" spans="1:23" hidden="1">
      <c r="A822" s="146" t="str">
        <f>IF(SP_NORTE!X844="","*",SP_NORTE!X844)</f>
        <v>*</v>
      </c>
      <c r="B822" s="146" t="str">
        <f>IF(SP_NORTE!W844="","*",SP_NORTE!W844)</f>
        <v>*</v>
      </c>
      <c r="C822" s="146" t="str">
        <f>IF(SP_NORTE!Y844="","*",SP_NORTE!Y844)</f>
        <v>*</v>
      </c>
      <c r="D822" s="138" t="str">
        <f>IF(SP_NORTE!R844="","*",SP_NORTE!R844)</f>
        <v>-</v>
      </c>
      <c r="E822" s="138" t="str">
        <f>IF(SP_NORTE!S844="","*",SP_NORTE!S844)</f>
        <v>-</v>
      </c>
      <c r="F822" s="145" t="str">
        <f>IF(SP_NORTE!B844="","*",SP_NORTE!B844)</f>
        <v>*</v>
      </c>
      <c r="G822" s="145" t="str">
        <f>IF(SP_NORTE!D844="","*",SP_NORTE!D844)</f>
        <v>*</v>
      </c>
      <c r="H822" s="145" t="str">
        <f>IF(SP_NORTE!E844="","*",SP_NORTE!E844)</f>
        <v>*</v>
      </c>
      <c r="I822" s="145" t="str">
        <f>IF(SP_NORTE!G844="","*",SP_NORTE!G844)</f>
        <v>*</v>
      </c>
      <c r="J822" s="145" t="str">
        <f>IF(SP_NORTE!H844="","*",SP_NORTE!H844)</f>
        <v>*</v>
      </c>
      <c r="K822" s="138" t="str">
        <f>IF(SP_NORTE!L844="","*",SP_NORTE!L844)</f>
        <v>-</v>
      </c>
      <c r="L822" s="138" t="str">
        <f>IF(SP_NORTE!M844="","*",SP_NORTE!M844)</f>
        <v>-</v>
      </c>
      <c r="M822" s="139" t="str">
        <f>IF(SP_NORTE!I844="","*",SP_NORTE!I844)</f>
        <v>*</v>
      </c>
      <c r="N822" s="144" t="str">
        <f>IF(SP_NORTE!J844="","*",SP_NORTE!J844)</f>
        <v>*</v>
      </c>
      <c r="O822" s="144" t="str">
        <f>IF(SP_NORTE!K844="","*",SP_NORTE!K844)</f>
        <v>*</v>
      </c>
      <c r="P822" s="143" t="str">
        <f>IF(SP_NORTE!N844="","*",SP_NORTE!N844)</f>
        <v>*</v>
      </c>
      <c r="Q822" s="143" t="str">
        <f>IF(SP_NORTE!O844="","*",SP_NORTE!O844)</f>
        <v>*</v>
      </c>
      <c r="R822" s="145" t="str">
        <f>IF(SP_NORTE!P844="","*",CONCATENATE(SP_NORTE!P844," ",SP_NORTE!Q844))</f>
        <v>*</v>
      </c>
      <c r="S822" s="145" t="str">
        <f>IF(SP_NORTE!U844="","*",SP_NORTE!U844)</f>
        <v>*</v>
      </c>
      <c r="T822" s="145" t="str">
        <f>IF(SP_NORTE!V844="","*",SP_NORTE!V844)</f>
        <v>*</v>
      </c>
      <c r="U822" s="136" t="str">
        <f ca="1">_xlfn.XLOOKUP(G822&amp;$U$2,BS_CONTROLE[CHAVE],BS_CONTROLE[Quantidade_11],"-")</f>
        <v>-</v>
      </c>
      <c r="V822" s="136" t="str">
        <f ca="1">_xlfn.XLOOKUP(G822&amp;$V$2,BS_CONTROLE[CHAVE],BS_CONTROLE[Quantidade_11],"-")</f>
        <v>-</v>
      </c>
      <c r="W822" s="136" t="str">
        <f ca="1">_xlfn.XLOOKUP(G822&amp;$W$2,BS_CONTROLE[CHAVE],BS_CONTROLE[Quantidade_11],"-")</f>
        <v>-</v>
      </c>
    </row>
    <row r="823" spans="1:23" hidden="1">
      <c r="A823" s="146" t="str">
        <f>IF(SP_NORTE!X845="","*",SP_NORTE!X845)</f>
        <v>*</v>
      </c>
      <c r="B823" s="146" t="str">
        <f>IF(SP_NORTE!W845="","*",SP_NORTE!W845)</f>
        <v>*</v>
      </c>
      <c r="C823" s="146" t="str">
        <f>IF(SP_NORTE!Y845="","*",SP_NORTE!Y845)</f>
        <v>*</v>
      </c>
      <c r="D823" s="138" t="str">
        <f>IF(SP_NORTE!R845="","*",SP_NORTE!R845)</f>
        <v>-</v>
      </c>
      <c r="E823" s="138" t="str">
        <f>IF(SP_NORTE!S845="","*",SP_NORTE!S845)</f>
        <v>-</v>
      </c>
      <c r="F823" s="145" t="str">
        <f>IF(SP_NORTE!B845="","*",SP_NORTE!B845)</f>
        <v>*</v>
      </c>
      <c r="G823" s="145" t="str">
        <f>IF(SP_NORTE!D845="","*",SP_NORTE!D845)</f>
        <v>*</v>
      </c>
      <c r="H823" s="145" t="str">
        <f>IF(SP_NORTE!E845="","*",SP_NORTE!E845)</f>
        <v>*</v>
      </c>
      <c r="I823" s="145" t="str">
        <f>IF(SP_NORTE!G845="","*",SP_NORTE!G845)</f>
        <v>*</v>
      </c>
      <c r="J823" s="145" t="str">
        <f>IF(SP_NORTE!H845="","*",SP_NORTE!H845)</f>
        <v>*</v>
      </c>
      <c r="K823" s="138" t="str">
        <f>IF(SP_NORTE!L845="","*",SP_NORTE!L845)</f>
        <v>-</v>
      </c>
      <c r="L823" s="138" t="str">
        <f>IF(SP_NORTE!M845="","*",SP_NORTE!M845)</f>
        <v>-</v>
      </c>
      <c r="M823" s="139" t="str">
        <f>IF(SP_NORTE!I845="","*",SP_NORTE!I845)</f>
        <v>*</v>
      </c>
      <c r="N823" s="144" t="str">
        <f>IF(SP_NORTE!J845="","*",SP_NORTE!J845)</f>
        <v>*</v>
      </c>
      <c r="O823" s="144" t="str">
        <f>IF(SP_NORTE!K845="","*",SP_NORTE!K845)</f>
        <v>*</v>
      </c>
      <c r="P823" s="143" t="str">
        <f>IF(SP_NORTE!N845="","*",SP_NORTE!N845)</f>
        <v>*</v>
      </c>
      <c r="Q823" s="143" t="str">
        <f>IF(SP_NORTE!O845="","*",SP_NORTE!O845)</f>
        <v>*</v>
      </c>
      <c r="R823" s="145" t="str">
        <f>IF(SP_NORTE!P845="","*",CONCATENATE(SP_NORTE!P845," ",SP_NORTE!Q845))</f>
        <v>*</v>
      </c>
      <c r="S823" s="145" t="str">
        <f>IF(SP_NORTE!U845="","*",SP_NORTE!U845)</f>
        <v>*</v>
      </c>
      <c r="T823" s="145" t="str">
        <f>IF(SP_NORTE!V845="","*",SP_NORTE!V845)</f>
        <v>*</v>
      </c>
      <c r="U823" s="136" t="str">
        <f ca="1">_xlfn.XLOOKUP(G823&amp;$U$2,BS_CONTROLE[CHAVE],BS_CONTROLE[Quantidade_11],"-")</f>
        <v>-</v>
      </c>
      <c r="V823" s="136" t="str">
        <f ca="1">_xlfn.XLOOKUP(G823&amp;$V$2,BS_CONTROLE[CHAVE],BS_CONTROLE[Quantidade_11],"-")</f>
        <v>-</v>
      </c>
      <c r="W823" s="136" t="str">
        <f ca="1">_xlfn.XLOOKUP(G823&amp;$W$2,BS_CONTROLE[CHAVE],BS_CONTROLE[Quantidade_11],"-")</f>
        <v>-</v>
      </c>
    </row>
    <row r="824" spans="1:23" hidden="1">
      <c r="A824" s="146" t="str">
        <f>IF(SP_NORTE!X846="","*",SP_NORTE!X846)</f>
        <v>*</v>
      </c>
      <c r="B824" s="146" t="str">
        <f>IF(SP_NORTE!W846="","*",SP_NORTE!W846)</f>
        <v>*</v>
      </c>
      <c r="C824" s="146" t="str">
        <f>IF(SP_NORTE!Y846="","*",SP_NORTE!Y846)</f>
        <v>*</v>
      </c>
      <c r="D824" s="138" t="str">
        <f>IF(SP_NORTE!R846="","*",SP_NORTE!R846)</f>
        <v>-</v>
      </c>
      <c r="E824" s="138" t="str">
        <f>IF(SP_NORTE!S846="","*",SP_NORTE!S846)</f>
        <v>-</v>
      </c>
      <c r="F824" s="145" t="str">
        <f>IF(SP_NORTE!B846="","*",SP_NORTE!B846)</f>
        <v>*</v>
      </c>
      <c r="G824" s="145" t="str">
        <f>IF(SP_NORTE!D846="","*",SP_NORTE!D846)</f>
        <v>*</v>
      </c>
      <c r="H824" s="145" t="str">
        <f>IF(SP_NORTE!E846="","*",SP_NORTE!E846)</f>
        <v>*</v>
      </c>
      <c r="I824" s="145" t="str">
        <f>IF(SP_NORTE!G846="","*",SP_NORTE!G846)</f>
        <v>*</v>
      </c>
      <c r="J824" s="145" t="str">
        <f>IF(SP_NORTE!H846="","*",SP_NORTE!H846)</f>
        <v>*</v>
      </c>
      <c r="K824" s="138" t="str">
        <f>IF(SP_NORTE!L846="","*",SP_NORTE!L846)</f>
        <v>-</v>
      </c>
      <c r="L824" s="138" t="str">
        <f>IF(SP_NORTE!M846="","*",SP_NORTE!M846)</f>
        <v>-</v>
      </c>
      <c r="M824" s="139" t="str">
        <f>IF(SP_NORTE!I846="","*",SP_NORTE!I846)</f>
        <v>*</v>
      </c>
      <c r="N824" s="144" t="str">
        <f>IF(SP_NORTE!J846="","*",SP_NORTE!J846)</f>
        <v>*</v>
      </c>
      <c r="O824" s="144" t="str">
        <f>IF(SP_NORTE!K846="","*",SP_NORTE!K846)</f>
        <v>*</v>
      </c>
      <c r="P824" s="143" t="str">
        <f>IF(SP_NORTE!N846="","*",SP_NORTE!N846)</f>
        <v>*</v>
      </c>
      <c r="Q824" s="143" t="str">
        <f>IF(SP_NORTE!O846="","*",SP_NORTE!O846)</f>
        <v>*</v>
      </c>
      <c r="R824" s="145" t="str">
        <f>IF(SP_NORTE!P846="","*",CONCATENATE(SP_NORTE!P846," ",SP_NORTE!Q846))</f>
        <v>*</v>
      </c>
      <c r="S824" s="145" t="str">
        <f>IF(SP_NORTE!U846="","*",SP_NORTE!U846)</f>
        <v>*</v>
      </c>
      <c r="T824" s="145" t="str">
        <f>IF(SP_NORTE!V846="","*",SP_NORTE!V846)</f>
        <v>*</v>
      </c>
      <c r="U824" s="136" t="str">
        <f ca="1">_xlfn.XLOOKUP(G824&amp;$U$2,BS_CONTROLE[CHAVE],BS_CONTROLE[Quantidade_11],"-")</f>
        <v>-</v>
      </c>
      <c r="V824" s="136" t="str">
        <f ca="1">_xlfn.XLOOKUP(G824&amp;$V$2,BS_CONTROLE[CHAVE],BS_CONTROLE[Quantidade_11],"-")</f>
        <v>-</v>
      </c>
      <c r="W824" s="136" t="str">
        <f ca="1">_xlfn.XLOOKUP(G824&amp;$W$2,BS_CONTROLE[CHAVE],BS_CONTROLE[Quantidade_11],"-")</f>
        <v>-</v>
      </c>
    </row>
    <row r="825" spans="1:23" hidden="1">
      <c r="A825" s="146" t="str">
        <f>IF(SP_NORTE!X847="","*",SP_NORTE!X847)</f>
        <v>*</v>
      </c>
      <c r="B825" s="146" t="str">
        <f>IF(SP_NORTE!W847="","*",SP_NORTE!W847)</f>
        <v>*</v>
      </c>
      <c r="C825" s="146" t="str">
        <f>IF(SP_NORTE!Y847="","*",SP_NORTE!Y847)</f>
        <v>*</v>
      </c>
      <c r="D825" s="138" t="str">
        <f>IF(SP_NORTE!R847="","*",SP_NORTE!R847)</f>
        <v>-</v>
      </c>
      <c r="E825" s="138" t="str">
        <f>IF(SP_NORTE!S847="","*",SP_NORTE!S847)</f>
        <v>-</v>
      </c>
      <c r="F825" s="145" t="str">
        <f>IF(SP_NORTE!B847="","*",SP_NORTE!B847)</f>
        <v>*</v>
      </c>
      <c r="G825" s="145" t="str">
        <f>IF(SP_NORTE!D847="","*",SP_NORTE!D847)</f>
        <v>*</v>
      </c>
      <c r="H825" s="145" t="str">
        <f>IF(SP_NORTE!E847="","*",SP_NORTE!E847)</f>
        <v>*</v>
      </c>
      <c r="I825" s="145" t="str">
        <f>IF(SP_NORTE!G847="","*",SP_NORTE!G847)</f>
        <v>*</v>
      </c>
      <c r="J825" s="145" t="str">
        <f>IF(SP_NORTE!H847="","*",SP_NORTE!H847)</f>
        <v>*</v>
      </c>
      <c r="K825" s="138" t="str">
        <f>IF(SP_NORTE!L847="","*",SP_NORTE!L847)</f>
        <v>-</v>
      </c>
      <c r="L825" s="138" t="str">
        <f>IF(SP_NORTE!M847="","*",SP_NORTE!M847)</f>
        <v>-</v>
      </c>
      <c r="M825" s="139" t="str">
        <f>IF(SP_NORTE!I847="","*",SP_NORTE!I847)</f>
        <v>*</v>
      </c>
      <c r="N825" s="144" t="str">
        <f>IF(SP_NORTE!J847="","*",SP_NORTE!J847)</f>
        <v>*</v>
      </c>
      <c r="O825" s="144" t="str">
        <f>IF(SP_NORTE!K847="","*",SP_NORTE!K847)</f>
        <v>*</v>
      </c>
      <c r="P825" s="143" t="str">
        <f>IF(SP_NORTE!N847="","*",SP_NORTE!N847)</f>
        <v>*</v>
      </c>
      <c r="Q825" s="143" t="str">
        <f>IF(SP_NORTE!O847="","*",SP_NORTE!O847)</f>
        <v>*</v>
      </c>
      <c r="R825" s="145" t="str">
        <f>IF(SP_NORTE!P847="","*",CONCATENATE(SP_NORTE!P847," ",SP_NORTE!Q847))</f>
        <v>*</v>
      </c>
      <c r="S825" s="145" t="str">
        <f>IF(SP_NORTE!U847="","*",SP_NORTE!U847)</f>
        <v>*</v>
      </c>
      <c r="T825" s="145" t="str">
        <f>IF(SP_NORTE!V847="","*",SP_NORTE!V847)</f>
        <v>*</v>
      </c>
      <c r="U825" s="136" t="str">
        <f ca="1">_xlfn.XLOOKUP(G825&amp;$U$2,BS_CONTROLE[CHAVE],BS_CONTROLE[Quantidade_11],"-")</f>
        <v>-</v>
      </c>
      <c r="V825" s="136" t="str">
        <f ca="1">_xlfn.XLOOKUP(G825&amp;$V$2,BS_CONTROLE[CHAVE],BS_CONTROLE[Quantidade_11],"-")</f>
        <v>-</v>
      </c>
      <c r="W825" s="136" t="str">
        <f ca="1">_xlfn.XLOOKUP(G825&amp;$W$2,BS_CONTROLE[CHAVE],BS_CONTROLE[Quantidade_11],"-")</f>
        <v>-</v>
      </c>
    </row>
    <row r="826" spans="1:23" hidden="1">
      <c r="A826" s="146" t="str">
        <f>IF(SP_NORTE!X848="","*",SP_NORTE!X848)</f>
        <v>*</v>
      </c>
      <c r="B826" s="146" t="str">
        <f>IF(SP_NORTE!W848="","*",SP_NORTE!W848)</f>
        <v>*</v>
      </c>
      <c r="C826" s="146" t="str">
        <f>IF(SP_NORTE!Y848="","*",SP_NORTE!Y848)</f>
        <v>*</v>
      </c>
      <c r="D826" s="138" t="str">
        <f>IF(SP_NORTE!R848="","*",SP_NORTE!R848)</f>
        <v>-</v>
      </c>
      <c r="E826" s="138" t="str">
        <f>IF(SP_NORTE!S848="","*",SP_NORTE!S848)</f>
        <v>-</v>
      </c>
      <c r="F826" s="145" t="str">
        <f>IF(SP_NORTE!B848="","*",SP_NORTE!B848)</f>
        <v>*</v>
      </c>
      <c r="G826" s="145" t="str">
        <f>IF(SP_NORTE!D848="","*",SP_NORTE!D848)</f>
        <v>*</v>
      </c>
      <c r="H826" s="145" t="str">
        <f>IF(SP_NORTE!E848="","*",SP_NORTE!E848)</f>
        <v>*</v>
      </c>
      <c r="I826" s="145" t="str">
        <f>IF(SP_NORTE!G848="","*",SP_NORTE!G848)</f>
        <v>*</v>
      </c>
      <c r="J826" s="145" t="str">
        <f>IF(SP_NORTE!H848="","*",SP_NORTE!H848)</f>
        <v>*</v>
      </c>
      <c r="K826" s="138" t="str">
        <f>IF(SP_NORTE!L848="","*",SP_NORTE!L848)</f>
        <v>-</v>
      </c>
      <c r="L826" s="138" t="str">
        <f>IF(SP_NORTE!M848="","*",SP_NORTE!M848)</f>
        <v>-</v>
      </c>
      <c r="M826" s="139" t="str">
        <f>IF(SP_NORTE!I848="","*",SP_NORTE!I848)</f>
        <v>*</v>
      </c>
      <c r="N826" s="144" t="str">
        <f>IF(SP_NORTE!J848="","*",SP_NORTE!J848)</f>
        <v>*</v>
      </c>
      <c r="O826" s="144" t="str">
        <f>IF(SP_NORTE!K848="","*",SP_NORTE!K848)</f>
        <v>*</v>
      </c>
      <c r="P826" s="143" t="str">
        <f>IF(SP_NORTE!N848="","*",SP_NORTE!N848)</f>
        <v>*</v>
      </c>
      <c r="Q826" s="143" t="str">
        <f>IF(SP_NORTE!O848="","*",SP_NORTE!O848)</f>
        <v>*</v>
      </c>
      <c r="R826" s="145" t="str">
        <f>IF(SP_NORTE!P848="","*",CONCATENATE(SP_NORTE!P848," ",SP_NORTE!Q848))</f>
        <v>*</v>
      </c>
      <c r="S826" s="145" t="str">
        <f>IF(SP_NORTE!U848="","*",SP_NORTE!U848)</f>
        <v>*</v>
      </c>
      <c r="T826" s="145" t="str">
        <f>IF(SP_NORTE!V848="","*",SP_NORTE!V848)</f>
        <v>*</v>
      </c>
      <c r="U826" s="136" t="str">
        <f ca="1">_xlfn.XLOOKUP(G826&amp;$U$2,BS_CONTROLE[CHAVE],BS_CONTROLE[Quantidade_11],"-")</f>
        <v>-</v>
      </c>
      <c r="V826" s="136" t="str">
        <f ca="1">_xlfn.XLOOKUP(G826&amp;$V$2,BS_CONTROLE[CHAVE],BS_CONTROLE[Quantidade_11],"-")</f>
        <v>-</v>
      </c>
      <c r="W826" s="136" t="str">
        <f ca="1">_xlfn.XLOOKUP(G826&amp;$W$2,BS_CONTROLE[CHAVE],BS_CONTROLE[Quantidade_11],"-")</f>
        <v>-</v>
      </c>
    </row>
    <row r="827" spans="1:23" hidden="1">
      <c r="A827" s="146" t="str">
        <f>IF(SP_NORTE!X849="","*",SP_NORTE!X849)</f>
        <v>*</v>
      </c>
      <c r="B827" s="146" t="str">
        <f>IF(SP_NORTE!W849="","*",SP_NORTE!W849)</f>
        <v>*</v>
      </c>
      <c r="C827" s="146" t="str">
        <f>IF(SP_NORTE!Y849="","*",SP_NORTE!Y849)</f>
        <v>*</v>
      </c>
      <c r="D827" s="138" t="str">
        <f>IF(SP_NORTE!R849="","*",SP_NORTE!R849)</f>
        <v>-</v>
      </c>
      <c r="E827" s="138" t="str">
        <f>IF(SP_NORTE!S849="","*",SP_NORTE!S849)</f>
        <v>-</v>
      </c>
      <c r="F827" s="145" t="str">
        <f>IF(SP_NORTE!B849="","*",SP_NORTE!B849)</f>
        <v>*</v>
      </c>
      <c r="G827" s="145" t="str">
        <f>IF(SP_NORTE!D849="","*",SP_NORTE!D849)</f>
        <v>*</v>
      </c>
      <c r="H827" s="145" t="str">
        <f>IF(SP_NORTE!E849="","*",SP_NORTE!E849)</f>
        <v>*</v>
      </c>
      <c r="I827" s="145" t="str">
        <f>IF(SP_NORTE!G849="","*",SP_NORTE!G849)</f>
        <v>*</v>
      </c>
      <c r="J827" s="145" t="str">
        <f>IF(SP_NORTE!H849="","*",SP_NORTE!H849)</f>
        <v>*</v>
      </c>
      <c r="K827" s="138" t="str">
        <f>IF(SP_NORTE!L849="","*",SP_NORTE!L849)</f>
        <v>-</v>
      </c>
      <c r="L827" s="138" t="str">
        <f>IF(SP_NORTE!M849="","*",SP_NORTE!M849)</f>
        <v>-</v>
      </c>
      <c r="M827" s="139" t="str">
        <f>IF(SP_NORTE!I849="","*",SP_NORTE!I849)</f>
        <v>*</v>
      </c>
      <c r="N827" s="144" t="str">
        <f>IF(SP_NORTE!J849="","*",SP_NORTE!J849)</f>
        <v>*</v>
      </c>
      <c r="O827" s="144" t="str">
        <f>IF(SP_NORTE!K849="","*",SP_NORTE!K849)</f>
        <v>*</v>
      </c>
      <c r="P827" s="143" t="str">
        <f>IF(SP_NORTE!N849="","*",SP_NORTE!N849)</f>
        <v>*</v>
      </c>
      <c r="Q827" s="143" t="str">
        <f>IF(SP_NORTE!O849="","*",SP_NORTE!O849)</f>
        <v>*</v>
      </c>
      <c r="R827" s="145" t="str">
        <f>IF(SP_NORTE!P849="","*",CONCATENATE(SP_NORTE!P849," ",SP_NORTE!Q849))</f>
        <v>*</v>
      </c>
      <c r="S827" s="145" t="str">
        <f>IF(SP_NORTE!U849="","*",SP_NORTE!U849)</f>
        <v>*</v>
      </c>
      <c r="T827" s="145" t="str">
        <f>IF(SP_NORTE!V849="","*",SP_NORTE!V849)</f>
        <v>*</v>
      </c>
      <c r="U827" s="136" t="str">
        <f ca="1">_xlfn.XLOOKUP(G827&amp;$U$2,BS_CONTROLE[CHAVE],BS_CONTROLE[Quantidade_11],"-")</f>
        <v>-</v>
      </c>
      <c r="V827" s="136" t="str">
        <f ca="1">_xlfn.XLOOKUP(G827&amp;$V$2,BS_CONTROLE[CHAVE],BS_CONTROLE[Quantidade_11],"-")</f>
        <v>-</v>
      </c>
      <c r="W827" s="136" t="str">
        <f ca="1">_xlfn.XLOOKUP(G827&amp;$W$2,BS_CONTROLE[CHAVE],BS_CONTROLE[Quantidade_11],"-")</f>
        <v>-</v>
      </c>
    </row>
    <row r="828" spans="1:23" hidden="1">
      <c r="A828" s="146" t="str">
        <f>IF(SP_NORTE!X850="","*",SP_NORTE!X850)</f>
        <v>*</v>
      </c>
      <c r="B828" s="146" t="str">
        <f>IF(SP_NORTE!W850="","*",SP_NORTE!W850)</f>
        <v>*</v>
      </c>
      <c r="C828" s="146" t="str">
        <f>IF(SP_NORTE!Y850="","*",SP_NORTE!Y850)</f>
        <v>*</v>
      </c>
      <c r="D828" s="138" t="str">
        <f>IF(SP_NORTE!R850="","*",SP_NORTE!R850)</f>
        <v>-</v>
      </c>
      <c r="E828" s="138" t="str">
        <f>IF(SP_NORTE!S850="","*",SP_NORTE!S850)</f>
        <v>-</v>
      </c>
      <c r="F828" s="145" t="str">
        <f>IF(SP_NORTE!B850="","*",SP_NORTE!B850)</f>
        <v>*</v>
      </c>
      <c r="G828" s="145" t="str">
        <f>IF(SP_NORTE!D850="","*",SP_NORTE!D850)</f>
        <v>*</v>
      </c>
      <c r="H828" s="145" t="str">
        <f>IF(SP_NORTE!E850="","*",SP_NORTE!E850)</f>
        <v>*</v>
      </c>
      <c r="I828" s="145" t="str">
        <f>IF(SP_NORTE!G850="","*",SP_NORTE!G850)</f>
        <v>*</v>
      </c>
      <c r="J828" s="145" t="str">
        <f>IF(SP_NORTE!H850="","*",SP_NORTE!H850)</f>
        <v>*</v>
      </c>
      <c r="K828" s="138" t="str">
        <f>IF(SP_NORTE!L850="","*",SP_NORTE!L850)</f>
        <v>-</v>
      </c>
      <c r="L828" s="138" t="str">
        <f>IF(SP_NORTE!M850="","*",SP_NORTE!M850)</f>
        <v>-</v>
      </c>
      <c r="M828" s="139" t="str">
        <f>IF(SP_NORTE!I850="","*",SP_NORTE!I850)</f>
        <v>*</v>
      </c>
      <c r="N828" s="144" t="str">
        <f>IF(SP_NORTE!J850="","*",SP_NORTE!J850)</f>
        <v>*</v>
      </c>
      <c r="O828" s="144" t="str">
        <f>IF(SP_NORTE!K850="","*",SP_NORTE!K850)</f>
        <v>*</v>
      </c>
      <c r="P828" s="143" t="str">
        <f>IF(SP_NORTE!N850="","*",SP_NORTE!N850)</f>
        <v>*</v>
      </c>
      <c r="Q828" s="143" t="str">
        <f>IF(SP_NORTE!O850="","*",SP_NORTE!O850)</f>
        <v>*</v>
      </c>
      <c r="R828" s="145" t="str">
        <f>IF(SP_NORTE!P850="","*",CONCATENATE(SP_NORTE!P850," ",SP_NORTE!Q850))</f>
        <v>*</v>
      </c>
      <c r="S828" s="145" t="str">
        <f>IF(SP_NORTE!U850="","*",SP_NORTE!U850)</f>
        <v>*</v>
      </c>
      <c r="T828" s="145" t="str">
        <f>IF(SP_NORTE!V850="","*",SP_NORTE!V850)</f>
        <v>*</v>
      </c>
      <c r="U828" s="136" t="str">
        <f ca="1">_xlfn.XLOOKUP(G828&amp;$U$2,BS_CONTROLE[CHAVE],BS_CONTROLE[Quantidade_11],"-")</f>
        <v>-</v>
      </c>
      <c r="V828" s="136" t="str">
        <f ca="1">_xlfn.XLOOKUP(G828&amp;$V$2,BS_CONTROLE[CHAVE],BS_CONTROLE[Quantidade_11],"-")</f>
        <v>-</v>
      </c>
      <c r="W828" s="136" t="str">
        <f ca="1">_xlfn.XLOOKUP(G828&amp;$W$2,BS_CONTROLE[CHAVE],BS_CONTROLE[Quantidade_11],"-")</f>
        <v>-</v>
      </c>
    </row>
    <row r="829" spans="1:23" hidden="1">
      <c r="A829" s="146" t="str">
        <f>IF(SP_NORTE!X851="","*",SP_NORTE!X851)</f>
        <v>*</v>
      </c>
      <c r="B829" s="146" t="str">
        <f>IF(SP_NORTE!W851="","*",SP_NORTE!W851)</f>
        <v>*</v>
      </c>
      <c r="C829" s="146" t="str">
        <f>IF(SP_NORTE!Y851="","*",SP_NORTE!Y851)</f>
        <v>*</v>
      </c>
      <c r="D829" s="138" t="str">
        <f>IF(SP_NORTE!R851="","*",SP_NORTE!R851)</f>
        <v>-</v>
      </c>
      <c r="E829" s="138" t="str">
        <f>IF(SP_NORTE!S851="","*",SP_NORTE!S851)</f>
        <v>-</v>
      </c>
      <c r="F829" s="145" t="str">
        <f>IF(SP_NORTE!B851="","*",SP_NORTE!B851)</f>
        <v>*</v>
      </c>
      <c r="G829" s="145" t="str">
        <f>IF(SP_NORTE!D851="","*",SP_NORTE!D851)</f>
        <v>*</v>
      </c>
      <c r="H829" s="145" t="str">
        <f>IF(SP_NORTE!E851="","*",SP_NORTE!E851)</f>
        <v>*</v>
      </c>
      <c r="I829" s="145" t="str">
        <f>IF(SP_NORTE!G851="","*",SP_NORTE!G851)</f>
        <v>*</v>
      </c>
      <c r="J829" s="145" t="str">
        <f>IF(SP_NORTE!H851="","*",SP_NORTE!H851)</f>
        <v>*</v>
      </c>
      <c r="K829" s="138" t="str">
        <f>IF(SP_NORTE!L851="","*",SP_NORTE!L851)</f>
        <v>-</v>
      </c>
      <c r="L829" s="138" t="str">
        <f>IF(SP_NORTE!M851="","*",SP_NORTE!M851)</f>
        <v>-</v>
      </c>
      <c r="M829" s="139" t="str">
        <f>IF(SP_NORTE!I851="","*",SP_NORTE!I851)</f>
        <v>*</v>
      </c>
      <c r="N829" s="144" t="str">
        <f>IF(SP_NORTE!J851="","*",SP_NORTE!J851)</f>
        <v>*</v>
      </c>
      <c r="O829" s="144" t="str">
        <f>IF(SP_NORTE!K851="","*",SP_NORTE!K851)</f>
        <v>*</v>
      </c>
      <c r="P829" s="143" t="str">
        <f>IF(SP_NORTE!N851="","*",SP_NORTE!N851)</f>
        <v>*</v>
      </c>
      <c r="Q829" s="143" t="str">
        <f>IF(SP_NORTE!O851="","*",SP_NORTE!O851)</f>
        <v>*</v>
      </c>
      <c r="R829" s="145" t="str">
        <f>IF(SP_NORTE!P851="","*",CONCATENATE(SP_NORTE!P851," ",SP_NORTE!Q851))</f>
        <v>*</v>
      </c>
      <c r="S829" s="145" t="str">
        <f>IF(SP_NORTE!U851="","*",SP_NORTE!U851)</f>
        <v>*</v>
      </c>
      <c r="T829" s="145" t="str">
        <f>IF(SP_NORTE!V851="","*",SP_NORTE!V851)</f>
        <v>*</v>
      </c>
      <c r="U829" s="136" t="str">
        <f ca="1">_xlfn.XLOOKUP(G829&amp;$U$2,BS_CONTROLE[CHAVE],BS_CONTROLE[Quantidade_11],"-")</f>
        <v>-</v>
      </c>
      <c r="V829" s="136" t="str">
        <f ca="1">_xlfn.XLOOKUP(G829&amp;$V$2,BS_CONTROLE[CHAVE],BS_CONTROLE[Quantidade_11],"-")</f>
        <v>-</v>
      </c>
      <c r="W829" s="136" t="str">
        <f ca="1">_xlfn.XLOOKUP(G829&amp;$W$2,BS_CONTROLE[CHAVE],BS_CONTROLE[Quantidade_11],"-")</f>
        <v>-</v>
      </c>
    </row>
    <row r="830" spans="1:23" hidden="1">
      <c r="A830" s="146" t="str">
        <f>IF(SP_NORTE!X852="","*",SP_NORTE!X852)</f>
        <v>*</v>
      </c>
      <c r="B830" s="146" t="str">
        <f>IF(SP_NORTE!W852="","*",SP_NORTE!W852)</f>
        <v>*</v>
      </c>
      <c r="C830" s="146" t="str">
        <f>IF(SP_NORTE!Y852="","*",SP_NORTE!Y852)</f>
        <v>*</v>
      </c>
      <c r="D830" s="138" t="str">
        <f>IF(SP_NORTE!R852="","*",SP_NORTE!R852)</f>
        <v>-</v>
      </c>
      <c r="E830" s="138" t="str">
        <f>IF(SP_NORTE!S852="","*",SP_NORTE!S852)</f>
        <v>-</v>
      </c>
      <c r="F830" s="145" t="str">
        <f>IF(SP_NORTE!B852="","*",SP_NORTE!B852)</f>
        <v>*</v>
      </c>
      <c r="G830" s="145" t="str">
        <f>IF(SP_NORTE!D852="","*",SP_NORTE!D852)</f>
        <v>*</v>
      </c>
      <c r="H830" s="145" t="str">
        <f>IF(SP_NORTE!E852="","*",SP_NORTE!E852)</f>
        <v>*</v>
      </c>
      <c r="I830" s="145" t="str">
        <f>IF(SP_NORTE!G852="","*",SP_NORTE!G852)</f>
        <v>*</v>
      </c>
      <c r="J830" s="145" t="str">
        <f>IF(SP_NORTE!H852="","*",SP_NORTE!H852)</f>
        <v>*</v>
      </c>
      <c r="K830" s="138" t="str">
        <f>IF(SP_NORTE!L852="","*",SP_NORTE!L852)</f>
        <v>-</v>
      </c>
      <c r="L830" s="138" t="str">
        <f>IF(SP_NORTE!M852="","*",SP_NORTE!M852)</f>
        <v>-</v>
      </c>
      <c r="M830" s="139" t="str">
        <f>IF(SP_NORTE!I852="","*",SP_NORTE!I852)</f>
        <v>*</v>
      </c>
      <c r="N830" s="144" t="str">
        <f>IF(SP_NORTE!J852="","*",SP_NORTE!J852)</f>
        <v>*</v>
      </c>
      <c r="O830" s="144" t="str">
        <f>IF(SP_NORTE!K852="","*",SP_NORTE!K852)</f>
        <v>*</v>
      </c>
      <c r="P830" s="143" t="str">
        <f>IF(SP_NORTE!N852="","*",SP_NORTE!N852)</f>
        <v>*</v>
      </c>
      <c r="Q830" s="143" t="str">
        <f>IF(SP_NORTE!O852="","*",SP_NORTE!O852)</f>
        <v>*</v>
      </c>
      <c r="R830" s="145" t="str">
        <f>IF(SP_NORTE!P852="","*",CONCATENATE(SP_NORTE!P852," ",SP_NORTE!Q852))</f>
        <v>*</v>
      </c>
      <c r="S830" s="145" t="str">
        <f>IF(SP_NORTE!U852="","*",SP_NORTE!U852)</f>
        <v>*</v>
      </c>
      <c r="T830" s="145" t="str">
        <f>IF(SP_NORTE!V852="","*",SP_NORTE!V852)</f>
        <v>*</v>
      </c>
      <c r="U830" s="136" t="str">
        <f ca="1">_xlfn.XLOOKUP(G830&amp;$U$2,BS_CONTROLE[CHAVE],BS_CONTROLE[Quantidade_11],"-")</f>
        <v>-</v>
      </c>
      <c r="V830" s="136" t="str">
        <f ca="1">_xlfn.XLOOKUP(G830&amp;$V$2,BS_CONTROLE[CHAVE],BS_CONTROLE[Quantidade_11],"-")</f>
        <v>-</v>
      </c>
      <c r="W830" s="136" t="str">
        <f ca="1">_xlfn.XLOOKUP(G830&amp;$W$2,BS_CONTROLE[CHAVE],BS_CONTROLE[Quantidade_11],"-")</f>
        <v>-</v>
      </c>
    </row>
    <row r="831" spans="1:23" hidden="1">
      <c r="A831" s="146" t="str">
        <f>IF(SP_NORTE!X853="","*",SP_NORTE!X853)</f>
        <v>*</v>
      </c>
      <c r="B831" s="146" t="str">
        <f>IF(SP_NORTE!W853="","*",SP_NORTE!W853)</f>
        <v>*</v>
      </c>
      <c r="C831" s="146" t="str">
        <f>IF(SP_NORTE!Y853="","*",SP_NORTE!Y853)</f>
        <v>*</v>
      </c>
      <c r="D831" s="138" t="str">
        <f>IF(SP_NORTE!R853="","*",SP_NORTE!R853)</f>
        <v>-</v>
      </c>
      <c r="E831" s="138" t="str">
        <f>IF(SP_NORTE!S853="","*",SP_NORTE!S853)</f>
        <v>-</v>
      </c>
      <c r="F831" s="145" t="str">
        <f>IF(SP_NORTE!B853="","*",SP_NORTE!B853)</f>
        <v>*</v>
      </c>
      <c r="G831" s="145" t="str">
        <f>IF(SP_NORTE!D853="","*",SP_NORTE!D853)</f>
        <v>*</v>
      </c>
      <c r="H831" s="145" t="str">
        <f>IF(SP_NORTE!E853="","*",SP_NORTE!E853)</f>
        <v>*</v>
      </c>
      <c r="I831" s="145" t="str">
        <f>IF(SP_NORTE!G853="","*",SP_NORTE!G853)</f>
        <v>*</v>
      </c>
      <c r="J831" s="145" t="str">
        <f>IF(SP_NORTE!H853="","*",SP_NORTE!H853)</f>
        <v>*</v>
      </c>
      <c r="K831" s="138" t="str">
        <f>IF(SP_NORTE!L853="","*",SP_NORTE!L853)</f>
        <v>-</v>
      </c>
      <c r="L831" s="138" t="str">
        <f>IF(SP_NORTE!M853="","*",SP_NORTE!M853)</f>
        <v>-</v>
      </c>
      <c r="M831" s="139" t="str">
        <f>IF(SP_NORTE!I853="","*",SP_NORTE!I853)</f>
        <v>*</v>
      </c>
      <c r="N831" s="144" t="str">
        <f>IF(SP_NORTE!J853="","*",SP_NORTE!J853)</f>
        <v>*</v>
      </c>
      <c r="O831" s="144" t="str">
        <f>IF(SP_NORTE!K853="","*",SP_NORTE!K853)</f>
        <v>*</v>
      </c>
      <c r="P831" s="143" t="str">
        <f>IF(SP_NORTE!N853="","*",SP_NORTE!N853)</f>
        <v>*</v>
      </c>
      <c r="Q831" s="143" t="str">
        <f>IF(SP_NORTE!O853="","*",SP_NORTE!O853)</f>
        <v>*</v>
      </c>
      <c r="R831" s="145" t="str">
        <f>IF(SP_NORTE!P853="","*",CONCATENATE(SP_NORTE!P853," ",SP_NORTE!Q853))</f>
        <v>*</v>
      </c>
      <c r="S831" s="145" t="str">
        <f>IF(SP_NORTE!U853="","*",SP_NORTE!U853)</f>
        <v>*</v>
      </c>
      <c r="T831" s="145" t="str">
        <f>IF(SP_NORTE!V853="","*",SP_NORTE!V853)</f>
        <v>*</v>
      </c>
      <c r="U831" s="136" t="str">
        <f ca="1">_xlfn.XLOOKUP(G831&amp;$U$2,BS_CONTROLE[CHAVE],BS_CONTROLE[Quantidade_11],"-")</f>
        <v>-</v>
      </c>
      <c r="V831" s="136" t="str">
        <f ca="1">_xlfn.XLOOKUP(G831&amp;$V$2,BS_CONTROLE[CHAVE],BS_CONTROLE[Quantidade_11],"-")</f>
        <v>-</v>
      </c>
      <c r="W831" s="136" t="str">
        <f ca="1">_xlfn.XLOOKUP(G831&amp;$W$2,BS_CONTROLE[CHAVE],BS_CONTROLE[Quantidade_11],"-")</f>
        <v>-</v>
      </c>
    </row>
    <row r="832" spans="1:23" hidden="1">
      <c r="A832" s="146" t="str">
        <f>IF(SP_NORTE!X854="","*",SP_NORTE!X854)</f>
        <v>*</v>
      </c>
      <c r="B832" s="146" t="str">
        <f>IF(SP_NORTE!W854="","*",SP_NORTE!W854)</f>
        <v>*</v>
      </c>
      <c r="C832" s="146" t="str">
        <f>IF(SP_NORTE!Y854="","*",SP_NORTE!Y854)</f>
        <v>*</v>
      </c>
      <c r="D832" s="138" t="str">
        <f>IF(SP_NORTE!R854="","*",SP_NORTE!R854)</f>
        <v>-</v>
      </c>
      <c r="E832" s="138" t="str">
        <f>IF(SP_NORTE!S854="","*",SP_NORTE!S854)</f>
        <v>-</v>
      </c>
      <c r="F832" s="145" t="str">
        <f>IF(SP_NORTE!B854="","*",SP_NORTE!B854)</f>
        <v>*</v>
      </c>
      <c r="G832" s="145" t="str">
        <f>IF(SP_NORTE!D854="","*",SP_NORTE!D854)</f>
        <v>*</v>
      </c>
      <c r="H832" s="145" t="str">
        <f>IF(SP_NORTE!E854="","*",SP_NORTE!E854)</f>
        <v>*</v>
      </c>
      <c r="I832" s="145" t="str">
        <f>IF(SP_NORTE!G854="","*",SP_NORTE!G854)</f>
        <v>*</v>
      </c>
      <c r="J832" s="145" t="str">
        <f>IF(SP_NORTE!H854="","*",SP_NORTE!H854)</f>
        <v>*</v>
      </c>
      <c r="K832" s="138" t="str">
        <f>IF(SP_NORTE!L854="","*",SP_NORTE!L854)</f>
        <v>-</v>
      </c>
      <c r="L832" s="138" t="str">
        <f>IF(SP_NORTE!M854="","*",SP_NORTE!M854)</f>
        <v>-</v>
      </c>
      <c r="M832" s="139" t="str">
        <f>IF(SP_NORTE!I854="","*",SP_NORTE!I854)</f>
        <v>*</v>
      </c>
      <c r="N832" s="144" t="str">
        <f>IF(SP_NORTE!J854="","*",SP_NORTE!J854)</f>
        <v>*</v>
      </c>
      <c r="O832" s="144" t="str">
        <f>IF(SP_NORTE!K854="","*",SP_NORTE!K854)</f>
        <v>*</v>
      </c>
      <c r="P832" s="143" t="str">
        <f>IF(SP_NORTE!N854="","*",SP_NORTE!N854)</f>
        <v>*</v>
      </c>
      <c r="Q832" s="143" t="str">
        <f>IF(SP_NORTE!O854="","*",SP_NORTE!O854)</f>
        <v>*</v>
      </c>
      <c r="R832" s="145" t="str">
        <f>IF(SP_NORTE!P854="","*",CONCATENATE(SP_NORTE!P854," ",SP_NORTE!Q854))</f>
        <v>*</v>
      </c>
      <c r="S832" s="145" t="str">
        <f>IF(SP_NORTE!U854="","*",SP_NORTE!U854)</f>
        <v>*</v>
      </c>
      <c r="T832" s="145" t="str">
        <f>IF(SP_NORTE!V854="","*",SP_NORTE!V854)</f>
        <v>*</v>
      </c>
      <c r="U832" s="136" t="str">
        <f ca="1">_xlfn.XLOOKUP(G832&amp;$U$2,BS_CONTROLE[CHAVE],BS_CONTROLE[Quantidade_11],"-")</f>
        <v>-</v>
      </c>
      <c r="V832" s="136" t="str">
        <f ca="1">_xlfn.XLOOKUP(G832&amp;$V$2,BS_CONTROLE[CHAVE],BS_CONTROLE[Quantidade_11],"-")</f>
        <v>-</v>
      </c>
      <c r="W832" s="136" t="str">
        <f ca="1">_xlfn.XLOOKUP(G832&amp;$W$2,BS_CONTROLE[CHAVE],BS_CONTROLE[Quantidade_11],"-")</f>
        <v>-</v>
      </c>
    </row>
    <row r="833" spans="1:23" hidden="1">
      <c r="A833" s="146" t="str">
        <f>IF(SP_NORTE!X855="","*",SP_NORTE!X855)</f>
        <v>*</v>
      </c>
      <c r="B833" s="146" t="str">
        <f>IF(SP_NORTE!W855="","*",SP_NORTE!W855)</f>
        <v>*</v>
      </c>
      <c r="C833" s="146" t="str">
        <f>IF(SP_NORTE!Y855="","*",SP_NORTE!Y855)</f>
        <v>*</v>
      </c>
      <c r="D833" s="138" t="str">
        <f>IF(SP_NORTE!R855="","*",SP_NORTE!R855)</f>
        <v>-</v>
      </c>
      <c r="E833" s="138" t="str">
        <f>IF(SP_NORTE!S855="","*",SP_NORTE!S855)</f>
        <v>-</v>
      </c>
      <c r="F833" s="145" t="str">
        <f>IF(SP_NORTE!B855="","*",SP_NORTE!B855)</f>
        <v>*</v>
      </c>
      <c r="G833" s="145" t="str">
        <f>IF(SP_NORTE!D855="","*",SP_NORTE!D855)</f>
        <v>*</v>
      </c>
      <c r="H833" s="145" t="str">
        <f>IF(SP_NORTE!E855="","*",SP_NORTE!E855)</f>
        <v>*</v>
      </c>
      <c r="I833" s="145" t="str">
        <f>IF(SP_NORTE!G855="","*",SP_NORTE!G855)</f>
        <v>*</v>
      </c>
      <c r="J833" s="145" t="str">
        <f>IF(SP_NORTE!H855="","*",SP_NORTE!H855)</f>
        <v>*</v>
      </c>
      <c r="K833" s="138" t="str">
        <f>IF(SP_NORTE!L855="","*",SP_NORTE!L855)</f>
        <v>-</v>
      </c>
      <c r="L833" s="138" t="str">
        <f>IF(SP_NORTE!M855="","*",SP_NORTE!M855)</f>
        <v>-</v>
      </c>
      <c r="M833" s="139" t="str">
        <f>IF(SP_NORTE!I855="","*",SP_NORTE!I855)</f>
        <v>*</v>
      </c>
      <c r="N833" s="144" t="str">
        <f>IF(SP_NORTE!J855="","*",SP_NORTE!J855)</f>
        <v>*</v>
      </c>
      <c r="O833" s="144" t="str">
        <f>IF(SP_NORTE!K855="","*",SP_NORTE!K855)</f>
        <v>*</v>
      </c>
      <c r="P833" s="143" t="str">
        <f>IF(SP_NORTE!N855="","*",SP_NORTE!N855)</f>
        <v>*</v>
      </c>
      <c r="Q833" s="143" t="str">
        <f>IF(SP_NORTE!O855="","*",SP_NORTE!O855)</f>
        <v>*</v>
      </c>
      <c r="R833" s="145" t="str">
        <f>IF(SP_NORTE!P855="","*",CONCATENATE(SP_NORTE!P855," ",SP_NORTE!Q855))</f>
        <v>*</v>
      </c>
      <c r="S833" s="145" t="str">
        <f>IF(SP_NORTE!U855="","*",SP_NORTE!U855)</f>
        <v>*</v>
      </c>
      <c r="T833" s="145" t="str">
        <f>IF(SP_NORTE!V855="","*",SP_NORTE!V855)</f>
        <v>*</v>
      </c>
      <c r="U833" s="136" t="str">
        <f ca="1">_xlfn.XLOOKUP(G833&amp;$U$2,BS_CONTROLE[CHAVE],BS_CONTROLE[Quantidade_11],"-")</f>
        <v>-</v>
      </c>
      <c r="V833" s="136" t="str">
        <f ca="1">_xlfn.XLOOKUP(G833&amp;$V$2,BS_CONTROLE[CHAVE],BS_CONTROLE[Quantidade_11],"-")</f>
        <v>-</v>
      </c>
      <c r="W833" s="136" t="str">
        <f ca="1">_xlfn.XLOOKUP(G833&amp;$W$2,BS_CONTROLE[CHAVE],BS_CONTROLE[Quantidade_11],"-")</f>
        <v>-</v>
      </c>
    </row>
    <row r="834" spans="1:23" hidden="1">
      <c r="A834" s="146" t="str">
        <f>IF(SP_NORTE!X856="","*",SP_NORTE!X856)</f>
        <v>*</v>
      </c>
      <c r="B834" s="146" t="str">
        <f>IF(SP_NORTE!W856="","*",SP_NORTE!W856)</f>
        <v>*</v>
      </c>
      <c r="C834" s="146" t="str">
        <f>IF(SP_NORTE!Y856="","*",SP_NORTE!Y856)</f>
        <v>*</v>
      </c>
      <c r="D834" s="138" t="str">
        <f>IF(SP_NORTE!R856="","*",SP_NORTE!R856)</f>
        <v>-</v>
      </c>
      <c r="E834" s="138" t="str">
        <f>IF(SP_NORTE!S856="","*",SP_NORTE!S856)</f>
        <v>-</v>
      </c>
      <c r="F834" s="145" t="str">
        <f>IF(SP_NORTE!B856="","*",SP_NORTE!B856)</f>
        <v>*</v>
      </c>
      <c r="G834" s="145" t="str">
        <f>IF(SP_NORTE!D856="","*",SP_NORTE!D856)</f>
        <v>*</v>
      </c>
      <c r="H834" s="145" t="str">
        <f>IF(SP_NORTE!E856="","*",SP_NORTE!E856)</f>
        <v>*</v>
      </c>
      <c r="I834" s="145" t="str">
        <f>IF(SP_NORTE!G856="","*",SP_NORTE!G856)</f>
        <v>*</v>
      </c>
      <c r="J834" s="145" t="str">
        <f>IF(SP_NORTE!H856="","*",SP_NORTE!H856)</f>
        <v>*</v>
      </c>
      <c r="K834" s="138" t="str">
        <f>IF(SP_NORTE!L856="","*",SP_NORTE!L856)</f>
        <v>-</v>
      </c>
      <c r="L834" s="138" t="str">
        <f>IF(SP_NORTE!M856="","*",SP_NORTE!M856)</f>
        <v>-</v>
      </c>
      <c r="M834" s="139" t="str">
        <f>IF(SP_NORTE!I856="","*",SP_NORTE!I856)</f>
        <v>*</v>
      </c>
      <c r="N834" s="144" t="str">
        <f>IF(SP_NORTE!J856="","*",SP_NORTE!J856)</f>
        <v>*</v>
      </c>
      <c r="O834" s="144" t="str">
        <f>IF(SP_NORTE!K856="","*",SP_NORTE!K856)</f>
        <v>*</v>
      </c>
      <c r="P834" s="143" t="str">
        <f>IF(SP_NORTE!N856="","*",SP_NORTE!N856)</f>
        <v>*</v>
      </c>
      <c r="Q834" s="143" t="str">
        <f>IF(SP_NORTE!O856="","*",SP_NORTE!O856)</f>
        <v>*</v>
      </c>
      <c r="R834" s="145" t="str">
        <f>IF(SP_NORTE!P856="","*",CONCATENATE(SP_NORTE!P856," ",SP_NORTE!Q856))</f>
        <v>*</v>
      </c>
      <c r="S834" s="145" t="str">
        <f>IF(SP_NORTE!U856="","*",SP_NORTE!U856)</f>
        <v>*</v>
      </c>
      <c r="T834" s="145" t="str">
        <f>IF(SP_NORTE!V856="","*",SP_NORTE!V856)</f>
        <v>*</v>
      </c>
      <c r="U834" s="136" t="str">
        <f ca="1">_xlfn.XLOOKUP(G834&amp;$U$2,BS_CONTROLE[CHAVE],BS_CONTROLE[Quantidade_11],"-")</f>
        <v>-</v>
      </c>
      <c r="V834" s="136" t="str">
        <f ca="1">_xlfn.XLOOKUP(G834&amp;$V$2,BS_CONTROLE[CHAVE],BS_CONTROLE[Quantidade_11],"-")</f>
        <v>-</v>
      </c>
      <c r="W834" s="136" t="str">
        <f ca="1">_xlfn.XLOOKUP(G834&amp;$W$2,BS_CONTROLE[CHAVE],BS_CONTROLE[Quantidade_11],"-")</f>
        <v>-</v>
      </c>
    </row>
    <row r="835" spans="1:23" hidden="1">
      <c r="A835" s="146" t="str">
        <f>IF(SP_NORTE!X857="","*",SP_NORTE!X857)</f>
        <v>*</v>
      </c>
      <c r="B835" s="146" t="str">
        <f>IF(SP_NORTE!W857="","*",SP_NORTE!W857)</f>
        <v>*</v>
      </c>
      <c r="C835" s="146" t="str">
        <f>IF(SP_NORTE!Y857="","*",SP_NORTE!Y857)</f>
        <v>*</v>
      </c>
      <c r="D835" s="138" t="str">
        <f>IF(SP_NORTE!R857="","*",SP_NORTE!R857)</f>
        <v>-</v>
      </c>
      <c r="E835" s="138" t="str">
        <f>IF(SP_NORTE!S857="","*",SP_NORTE!S857)</f>
        <v>-</v>
      </c>
      <c r="F835" s="145" t="str">
        <f>IF(SP_NORTE!B857="","*",SP_NORTE!B857)</f>
        <v>*</v>
      </c>
      <c r="G835" s="145" t="str">
        <f>IF(SP_NORTE!D857="","*",SP_NORTE!D857)</f>
        <v>*</v>
      </c>
      <c r="H835" s="145" t="str">
        <f>IF(SP_NORTE!E857="","*",SP_NORTE!E857)</f>
        <v>*</v>
      </c>
      <c r="I835" s="145" t="str">
        <f>IF(SP_NORTE!G857="","*",SP_NORTE!G857)</f>
        <v>*</v>
      </c>
      <c r="J835" s="145" t="str">
        <f>IF(SP_NORTE!H857="","*",SP_NORTE!H857)</f>
        <v>*</v>
      </c>
      <c r="K835" s="138" t="str">
        <f>IF(SP_NORTE!L857="","*",SP_NORTE!L857)</f>
        <v>-</v>
      </c>
      <c r="L835" s="138" t="str">
        <f>IF(SP_NORTE!M857="","*",SP_NORTE!M857)</f>
        <v>-</v>
      </c>
      <c r="M835" s="139" t="str">
        <f>IF(SP_NORTE!I857="","*",SP_NORTE!I857)</f>
        <v>*</v>
      </c>
      <c r="N835" s="144" t="str">
        <f>IF(SP_NORTE!J857="","*",SP_NORTE!J857)</f>
        <v>*</v>
      </c>
      <c r="O835" s="144" t="str">
        <f>IF(SP_NORTE!K857="","*",SP_NORTE!K857)</f>
        <v>*</v>
      </c>
      <c r="P835" s="143" t="str">
        <f>IF(SP_NORTE!N857="","*",SP_NORTE!N857)</f>
        <v>*</v>
      </c>
      <c r="Q835" s="143" t="str">
        <f>IF(SP_NORTE!O857="","*",SP_NORTE!O857)</f>
        <v>*</v>
      </c>
      <c r="R835" s="145" t="str">
        <f>IF(SP_NORTE!P857="","*",CONCATENATE(SP_NORTE!P857," ",SP_NORTE!Q857))</f>
        <v>*</v>
      </c>
      <c r="S835" s="145" t="str">
        <f>IF(SP_NORTE!U857="","*",SP_NORTE!U857)</f>
        <v>*</v>
      </c>
      <c r="T835" s="145" t="str">
        <f>IF(SP_NORTE!V857="","*",SP_NORTE!V857)</f>
        <v>*</v>
      </c>
      <c r="U835" s="136" t="str">
        <f ca="1">_xlfn.XLOOKUP(G835&amp;$U$2,BS_CONTROLE[CHAVE],BS_CONTROLE[Quantidade_11],"-")</f>
        <v>-</v>
      </c>
      <c r="V835" s="136" t="str">
        <f ca="1">_xlfn.XLOOKUP(G835&amp;$V$2,BS_CONTROLE[CHAVE],BS_CONTROLE[Quantidade_11],"-")</f>
        <v>-</v>
      </c>
      <c r="W835" s="136" t="str">
        <f ca="1">_xlfn.XLOOKUP(G835&amp;$W$2,BS_CONTROLE[CHAVE],BS_CONTROLE[Quantidade_11],"-")</f>
        <v>-</v>
      </c>
    </row>
    <row r="836" spans="1:23" hidden="1">
      <c r="A836" s="146" t="str">
        <f>IF(SP_NORTE!X858="","*",SP_NORTE!X858)</f>
        <v>*</v>
      </c>
      <c r="B836" s="146" t="str">
        <f>IF(SP_NORTE!W858="","*",SP_NORTE!W858)</f>
        <v>*</v>
      </c>
      <c r="C836" s="146" t="str">
        <f>IF(SP_NORTE!Y858="","*",SP_NORTE!Y858)</f>
        <v>*</v>
      </c>
      <c r="D836" s="138" t="str">
        <f>IF(SP_NORTE!R858="","*",SP_NORTE!R858)</f>
        <v>-</v>
      </c>
      <c r="E836" s="138" t="str">
        <f>IF(SP_NORTE!S858="","*",SP_NORTE!S858)</f>
        <v>-</v>
      </c>
      <c r="F836" s="145" t="str">
        <f>IF(SP_NORTE!B858="","*",SP_NORTE!B858)</f>
        <v>*</v>
      </c>
      <c r="G836" s="145" t="str">
        <f>IF(SP_NORTE!D858="","*",SP_NORTE!D858)</f>
        <v>*</v>
      </c>
      <c r="H836" s="145" t="str">
        <f>IF(SP_NORTE!E858="","*",SP_NORTE!E858)</f>
        <v>*</v>
      </c>
      <c r="I836" s="145" t="str">
        <f>IF(SP_NORTE!G858="","*",SP_NORTE!G858)</f>
        <v>*</v>
      </c>
      <c r="J836" s="145" t="str">
        <f>IF(SP_NORTE!H858="","*",SP_NORTE!H858)</f>
        <v>*</v>
      </c>
      <c r="K836" s="138" t="str">
        <f>IF(SP_NORTE!L858="","*",SP_NORTE!L858)</f>
        <v>-</v>
      </c>
      <c r="L836" s="138" t="str">
        <f>IF(SP_NORTE!M858="","*",SP_NORTE!M858)</f>
        <v>-</v>
      </c>
      <c r="M836" s="139" t="str">
        <f>IF(SP_NORTE!I858="","*",SP_NORTE!I858)</f>
        <v>*</v>
      </c>
      <c r="N836" s="144" t="str">
        <f>IF(SP_NORTE!J858="","*",SP_NORTE!J858)</f>
        <v>*</v>
      </c>
      <c r="O836" s="144" t="str">
        <f>IF(SP_NORTE!K858="","*",SP_NORTE!K858)</f>
        <v>*</v>
      </c>
      <c r="P836" s="143" t="str">
        <f>IF(SP_NORTE!N858="","*",SP_NORTE!N858)</f>
        <v>*</v>
      </c>
      <c r="Q836" s="143" t="str">
        <f>IF(SP_NORTE!O858="","*",SP_NORTE!O858)</f>
        <v>*</v>
      </c>
      <c r="R836" s="145" t="str">
        <f>IF(SP_NORTE!P858="","*",CONCATENATE(SP_NORTE!P858," ",SP_NORTE!Q858))</f>
        <v>*</v>
      </c>
      <c r="S836" s="145" t="str">
        <f>IF(SP_NORTE!U858="","*",SP_NORTE!U858)</f>
        <v>*</v>
      </c>
      <c r="T836" s="145" t="str">
        <f>IF(SP_NORTE!V858="","*",SP_NORTE!V858)</f>
        <v>*</v>
      </c>
      <c r="U836" s="136" t="str">
        <f ca="1">_xlfn.XLOOKUP(G836&amp;$U$2,BS_CONTROLE[CHAVE],BS_CONTROLE[Quantidade_11],"-")</f>
        <v>-</v>
      </c>
      <c r="V836" s="136" t="str">
        <f ca="1">_xlfn.XLOOKUP(G836&amp;$V$2,BS_CONTROLE[CHAVE],BS_CONTROLE[Quantidade_11],"-")</f>
        <v>-</v>
      </c>
      <c r="W836" s="136" t="str">
        <f ca="1">_xlfn.XLOOKUP(G836&amp;$W$2,BS_CONTROLE[CHAVE],BS_CONTROLE[Quantidade_11],"-")</f>
        <v>-</v>
      </c>
    </row>
    <row r="837" spans="1:23" hidden="1">
      <c r="A837" s="146" t="str">
        <f>IF(SP_NORTE!X859="","*",SP_NORTE!X859)</f>
        <v>*</v>
      </c>
      <c r="B837" s="146" t="str">
        <f>IF(SP_NORTE!W859="","*",SP_NORTE!W859)</f>
        <v>*</v>
      </c>
      <c r="C837" s="146" t="str">
        <f>IF(SP_NORTE!Y859="","*",SP_NORTE!Y859)</f>
        <v>*</v>
      </c>
      <c r="D837" s="138" t="str">
        <f>IF(SP_NORTE!R859="","*",SP_NORTE!R859)</f>
        <v>-</v>
      </c>
      <c r="E837" s="138" t="str">
        <f>IF(SP_NORTE!S859="","*",SP_NORTE!S859)</f>
        <v>-</v>
      </c>
      <c r="F837" s="145" t="str">
        <f>IF(SP_NORTE!B859="","*",SP_NORTE!B859)</f>
        <v>*</v>
      </c>
      <c r="G837" s="145" t="str">
        <f>IF(SP_NORTE!D859="","*",SP_NORTE!D859)</f>
        <v>*</v>
      </c>
      <c r="H837" s="145" t="str">
        <f>IF(SP_NORTE!E859="","*",SP_NORTE!E859)</f>
        <v>*</v>
      </c>
      <c r="I837" s="145" t="str">
        <f>IF(SP_NORTE!G859="","*",SP_NORTE!G859)</f>
        <v>*</v>
      </c>
      <c r="J837" s="145" t="str">
        <f>IF(SP_NORTE!H859="","*",SP_NORTE!H859)</f>
        <v>*</v>
      </c>
      <c r="K837" s="138" t="str">
        <f>IF(SP_NORTE!L859="","*",SP_NORTE!L859)</f>
        <v>-</v>
      </c>
      <c r="L837" s="138" t="str">
        <f>IF(SP_NORTE!M859="","*",SP_NORTE!M859)</f>
        <v>-</v>
      </c>
      <c r="M837" s="139" t="str">
        <f>IF(SP_NORTE!I859="","*",SP_NORTE!I859)</f>
        <v>*</v>
      </c>
      <c r="N837" s="144" t="str">
        <f>IF(SP_NORTE!J859="","*",SP_NORTE!J859)</f>
        <v>*</v>
      </c>
      <c r="O837" s="144" t="str">
        <f>IF(SP_NORTE!K859="","*",SP_NORTE!K859)</f>
        <v>*</v>
      </c>
      <c r="P837" s="143" t="str">
        <f>IF(SP_NORTE!N859="","*",SP_NORTE!N859)</f>
        <v>*</v>
      </c>
      <c r="Q837" s="143" t="str">
        <f>IF(SP_NORTE!O859="","*",SP_NORTE!O859)</f>
        <v>*</v>
      </c>
      <c r="R837" s="145" t="str">
        <f>IF(SP_NORTE!P859="","*",CONCATENATE(SP_NORTE!P859," ",SP_NORTE!Q859))</f>
        <v>*</v>
      </c>
      <c r="S837" s="145" t="str">
        <f>IF(SP_NORTE!U859="","*",SP_NORTE!U859)</f>
        <v>*</v>
      </c>
      <c r="T837" s="145" t="str">
        <f>IF(SP_NORTE!V859="","*",SP_NORTE!V859)</f>
        <v>*</v>
      </c>
      <c r="U837" s="136" t="str">
        <f ca="1">_xlfn.XLOOKUP(G837&amp;$U$2,BS_CONTROLE[CHAVE],BS_CONTROLE[Quantidade_11],"-")</f>
        <v>-</v>
      </c>
      <c r="V837" s="136" t="str">
        <f ca="1">_xlfn.XLOOKUP(G837&amp;$V$2,BS_CONTROLE[CHAVE],BS_CONTROLE[Quantidade_11],"-")</f>
        <v>-</v>
      </c>
      <c r="W837" s="136" t="str">
        <f ca="1">_xlfn.XLOOKUP(G837&amp;$W$2,BS_CONTROLE[CHAVE],BS_CONTROLE[Quantidade_11],"-")</f>
        <v>-</v>
      </c>
    </row>
    <row r="838" spans="1:23" hidden="1">
      <c r="A838" s="146" t="str">
        <f>IF(SP_NORTE!X860="","*",SP_NORTE!X860)</f>
        <v>*</v>
      </c>
      <c r="B838" s="146" t="str">
        <f>IF(SP_NORTE!W860="","*",SP_NORTE!W860)</f>
        <v>*</v>
      </c>
      <c r="C838" s="146" t="str">
        <f>IF(SP_NORTE!Y860="","*",SP_NORTE!Y860)</f>
        <v>*</v>
      </c>
      <c r="D838" s="138" t="str">
        <f>IF(SP_NORTE!R860="","*",SP_NORTE!R860)</f>
        <v>-</v>
      </c>
      <c r="E838" s="138" t="str">
        <f>IF(SP_NORTE!S860="","*",SP_NORTE!S860)</f>
        <v>-</v>
      </c>
      <c r="F838" s="145" t="str">
        <f>IF(SP_NORTE!B860="","*",SP_NORTE!B860)</f>
        <v>*</v>
      </c>
      <c r="G838" s="145" t="str">
        <f>IF(SP_NORTE!D860="","*",SP_NORTE!D860)</f>
        <v>*</v>
      </c>
      <c r="H838" s="145" t="str">
        <f>IF(SP_NORTE!E860="","*",SP_NORTE!E860)</f>
        <v>*</v>
      </c>
      <c r="I838" s="145" t="str">
        <f>IF(SP_NORTE!G860="","*",SP_NORTE!G860)</f>
        <v>*</v>
      </c>
      <c r="J838" s="145" t="str">
        <f>IF(SP_NORTE!H860="","*",SP_NORTE!H860)</f>
        <v>*</v>
      </c>
      <c r="K838" s="138" t="str">
        <f>IF(SP_NORTE!L860="","*",SP_NORTE!L860)</f>
        <v>-</v>
      </c>
      <c r="L838" s="138" t="str">
        <f>IF(SP_NORTE!M860="","*",SP_NORTE!M860)</f>
        <v>-</v>
      </c>
      <c r="M838" s="139" t="str">
        <f>IF(SP_NORTE!I860="","*",SP_NORTE!I860)</f>
        <v>*</v>
      </c>
      <c r="N838" s="144" t="str">
        <f>IF(SP_NORTE!J860="","*",SP_NORTE!J860)</f>
        <v>*</v>
      </c>
      <c r="O838" s="144" t="str">
        <f>IF(SP_NORTE!K860="","*",SP_NORTE!K860)</f>
        <v>*</v>
      </c>
      <c r="P838" s="143" t="str">
        <f>IF(SP_NORTE!N860="","*",SP_NORTE!N860)</f>
        <v>*</v>
      </c>
      <c r="Q838" s="143" t="str">
        <f>IF(SP_NORTE!O860="","*",SP_NORTE!O860)</f>
        <v>*</v>
      </c>
      <c r="R838" s="145" t="str">
        <f>IF(SP_NORTE!P860="","*",CONCATENATE(SP_NORTE!P860," ",SP_NORTE!Q860))</f>
        <v>*</v>
      </c>
      <c r="S838" s="145" t="str">
        <f>IF(SP_NORTE!U860="","*",SP_NORTE!U860)</f>
        <v>*</v>
      </c>
      <c r="T838" s="145" t="str">
        <f>IF(SP_NORTE!V860="","*",SP_NORTE!V860)</f>
        <v>*</v>
      </c>
      <c r="U838" s="136" t="str">
        <f ca="1">_xlfn.XLOOKUP(G838&amp;$U$2,BS_CONTROLE[CHAVE],BS_CONTROLE[Quantidade_11],"-")</f>
        <v>-</v>
      </c>
      <c r="V838" s="136" t="str">
        <f ca="1">_xlfn.XLOOKUP(G838&amp;$V$2,BS_CONTROLE[CHAVE],BS_CONTROLE[Quantidade_11],"-")</f>
        <v>-</v>
      </c>
      <c r="W838" s="136" t="str">
        <f ca="1">_xlfn.XLOOKUP(G838&amp;$W$2,BS_CONTROLE[CHAVE],BS_CONTROLE[Quantidade_11],"-")</f>
        <v>-</v>
      </c>
    </row>
    <row r="839" spans="1:23" hidden="1">
      <c r="A839" s="146" t="str">
        <f>IF(SP_NORTE!X861="","*",SP_NORTE!X861)</f>
        <v>*</v>
      </c>
      <c r="B839" s="146" t="str">
        <f>IF(SP_NORTE!W861="","*",SP_NORTE!W861)</f>
        <v>*</v>
      </c>
      <c r="C839" s="146" t="str">
        <f>IF(SP_NORTE!Y861="","*",SP_NORTE!Y861)</f>
        <v>*</v>
      </c>
      <c r="D839" s="138" t="str">
        <f>IF(SP_NORTE!R861="","*",SP_NORTE!R861)</f>
        <v>-</v>
      </c>
      <c r="E839" s="138" t="str">
        <f>IF(SP_NORTE!S861="","*",SP_NORTE!S861)</f>
        <v>-</v>
      </c>
      <c r="F839" s="145" t="str">
        <f>IF(SP_NORTE!B861="","*",SP_NORTE!B861)</f>
        <v>*</v>
      </c>
      <c r="G839" s="145" t="str">
        <f>IF(SP_NORTE!D861="","*",SP_NORTE!D861)</f>
        <v>*</v>
      </c>
      <c r="H839" s="145" t="str">
        <f>IF(SP_NORTE!E861="","*",SP_NORTE!E861)</f>
        <v>*</v>
      </c>
      <c r="I839" s="145" t="str">
        <f>IF(SP_NORTE!G861="","*",SP_NORTE!G861)</f>
        <v>*</v>
      </c>
      <c r="J839" s="145" t="str">
        <f>IF(SP_NORTE!H861="","*",SP_NORTE!H861)</f>
        <v>*</v>
      </c>
      <c r="K839" s="138" t="str">
        <f>IF(SP_NORTE!L861="","*",SP_NORTE!L861)</f>
        <v>-</v>
      </c>
      <c r="L839" s="138" t="str">
        <f>IF(SP_NORTE!M861="","*",SP_NORTE!M861)</f>
        <v>-</v>
      </c>
      <c r="M839" s="139" t="str">
        <f>IF(SP_NORTE!I861="","*",SP_NORTE!I861)</f>
        <v>*</v>
      </c>
      <c r="N839" s="144" t="str">
        <f>IF(SP_NORTE!J861="","*",SP_NORTE!J861)</f>
        <v>*</v>
      </c>
      <c r="O839" s="144" t="str">
        <f>IF(SP_NORTE!K861="","*",SP_NORTE!K861)</f>
        <v>*</v>
      </c>
      <c r="P839" s="143" t="str">
        <f>IF(SP_NORTE!N861="","*",SP_NORTE!N861)</f>
        <v>*</v>
      </c>
      <c r="Q839" s="143" t="str">
        <f>IF(SP_NORTE!O861="","*",SP_NORTE!O861)</f>
        <v>*</v>
      </c>
      <c r="R839" s="145" t="str">
        <f>IF(SP_NORTE!P861="","*",CONCATENATE(SP_NORTE!P861," ",SP_NORTE!Q861))</f>
        <v>*</v>
      </c>
      <c r="S839" s="145" t="str">
        <f>IF(SP_NORTE!U861="","*",SP_NORTE!U861)</f>
        <v>*</v>
      </c>
      <c r="T839" s="145" t="str">
        <f>IF(SP_NORTE!V861="","*",SP_NORTE!V861)</f>
        <v>*</v>
      </c>
      <c r="U839" s="136" t="str">
        <f ca="1">_xlfn.XLOOKUP(G839&amp;$U$2,BS_CONTROLE[CHAVE],BS_CONTROLE[Quantidade_11],"-")</f>
        <v>-</v>
      </c>
      <c r="V839" s="136" t="str">
        <f ca="1">_xlfn.XLOOKUP(G839&amp;$V$2,BS_CONTROLE[CHAVE],BS_CONTROLE[Quantidade_11],"-")</f>
        <v>-</v>
      </c>
      <c r="W839" s="136" t="str">
        <f ca="1">_xlfn.XLOOKUP(G839&amp;$W$2,BS_CONTROLE[CHAVE],BS_CONTROLE[Quantidade_11],"-")</f>
        <v>-</v>
      </c>
    </row>
    <row r="840" spans="1:23" hidden="1">
      <c r="A840" s="146" t="str">
        <f>IF(SP_NORTE!X862="","*",SP_NORTE!X862)</f>
        <v>*</v>
      </c>
      <c r="B840" s="146" t="str">
        <f>IF(SP_NORTE!W862="","*",SP_NORTE!W862)</f>
        <v>*</v>
      </c>
      <c r="C840" s="146" t="str">
        <f>IF(SP_NORTE!Y862="","*",SP_NORTE!Y862)</f>
        <v>*</v>
      </c>
      <c r="D840" s="138" t="str">
        <f>IF(SP_NORTE!R862="","*",SP_NORTE!R862)</f>
        <v>-</v>
      </c>
      <c r="E840" s="138" t="str">
        <f>IF(SP_NORTE!S862="","*",SP_NORTE!S862)</f>
        <v>-</v>
      </c>
      <c r="F840" s="145" t="str">
        <f>IF(SP_NORTE!B862="","*",SP_NORTE!B862)</f>
        <v>*</v>
      </c>
      <c r="G840" s="145" t="str">
        <f>IF(SP_NORTE!D862="","*",SP_NORTE!D862)</f>
        <v>*</v>
      </c>
      <c r="H840" s="145" t="str">
        <f>IF(SP_NORTE!E862="","*",SP_NORTE!E862)</f>
        <v>*</v>
      </c>
      <c r="I840" s="145" t="str">
        <f>IF(SP_NORTE!G862="","*",SP_NORTE!G862)</f>
        <v>*</v>
      </c>
      <c r="J840" s="145" t="str">
        <f>IF(SP_NORTE!H862="","*",SP_NORTE!H862)</f>
        <v>*</v>
      </c>
      <c r="K840" s="138" t="str">
        <f>IF(SP_NORTE!L862="","*",SP_NORTE!L862)</f>
        <v>-</v>
      </c>
      <c r="L840" s="138" t="str">
        <f>IF(SP_NORTE!M862="","*",SP_NORTE!M862)</f>
        <v>-</v>
      </c>
      <c r="M840" s="139" t="str">
        <f>IF(SP_NORTE!I862="","*",SP_NORTE!I862)</f>
        <v>*</v>
      </c>
      <c r="N840" s="144" t="str">
        <f>IF(SP_NORTE!J862="","*",SP_NORTE!J862)</f>
        <v>*</v>
      </c>
      <c r="O840" s="144" t="str">
        <f>IF(SP_NORTE!K862="","*",SP_NORTE!K862)</f>
        <v>*</v>
      </c>
      <c r="P840" s="143" t="str">
        <f>IF(SP_NORTE!N862="","*",SP_NORTE!N862)</f>
        <v>*</v>
      </c>
      <c r="Q840" s="143" t="str">
        <f>IF(SP_NORTE!O862="","*",SP_NORTE!O862)</f>
        <v>*</v>
      </c>
      <c r="R840" s="145" t="str">
        <f>IF(SP_NORTE!P862="","*",CONCATENATE(SP_NORTE!P862," ",SP_NORTE!Q862))</f>
        <v>*</v>
      </c>
      <c r="S840" s="145" t="str">
        <f>IF(SP_NORTE!U862="","*",SP_NORTE!U862)</f>
        <v>*</v>
      </c>
      <c r="T840" s="145" t="str">
        <f>IF(SP_NORTE!V862="","*",SP_NORTE!V862)</f>
        <v>*</v>
      </c>
      <c r="U840" s="136" t="str">
        <f ca="1">_xlfn.XLOOKUP(G840&amp;$U$2,BS_CONTROLE[CHAVE],BS_CONTROLE[Quantidade_11],"-")</f>
        <v>-</v>
      </c>
      <c r="V840" s="136" t="str">
        <f ca="1">_xlfn.XLOOKUP(G840&amp;$V$2,BS_CONTROLE[CHAVE],BS_CONTROLE[Quantidade_11],"-")</f>
        <v>-</v>
      </c>
      <c r="W840" s="136" t="str">
        <f ca="1">_xlfn.XLOOKUP(G840&amp;$W$2,BS_CONTROLE[CHAVE],BS_CONTROLE[Quantidade_11],"-")</f>
        <v>-</v>
      </c>
    </row>
    <row r="841" spans="1:23" hidden="1">
      <c r="A841" s="146" t="str">
        <f>IF(SP_NORTE!X863="","*",SP_NORTE!X863)</f>
        <v>*</v>
      </c>
      <c r="B841" s="146" t="str">
        <f>IF(SP_NORTE!W863="","*",SP_NORTE!W863)</f>
        <v>*</v>
      </c>
      <c r="C841" s="146" t="str">
        <f>IF(SP_NORTE!Y863="","*",SP_NORTE!Y863)</f>
        <v>*</v>
      </c>
      <c r="D841" s="138" t="str">
        <f>IF(SP_NORTE!R863="","*",SP_NORTE!R863)</f>
        <v>-</v>
      </c>
      <c r="E841" s="138" t="str">
        <f>IF(SP_NORTE!S863="","*",SP_NORTE!S863)</f>
        <v>-</v>
      </c>
      <c r="F841" s="145" t="str">
        <f>IF(SP_NORTE!B863="","*",SP_NORTE!B863)</f>
        <v>*</v>
      </c>
      <c r="G841" s="145" t="str">
        <f>IF(SP_NORTE!D863="","*",SP_NORTE!D863)</f>
        <v>*</v>
      </c>
      <c r="H841" s="145" t="str">
        <f>IF(SP_NORTE!E863="","*",SP_NORTE!E863)</f>
        <v>*</v>
      </c>
      <c r="I841" s="145" t="str">
        <f>IF(SP_NORTE!G863="","*",SP_NORTE!G863)</f>
        <v>*</v>
      </c>
      <c r="J841" s="145" t="str">
        <f>IF(SP_NORTE!H863="","*",SP_NORTE!H863)</f>
        <v>*</v>
      </c>
      <c r="K841" s="138" t="str">
        <f>IF(SP_NORTE!L863="","*",SP_NORTE!L863)</f>
        <v>-</v>
      </c>
      <c r="L841" s="138" t="str">
        <f>IF(SP_NORTE!M863="","*",SP_NORTE!M863)</f>
        <v>-</v>
      </c>
      <c r="M841" s="139" t="str">
        <f>IF(SP_NORTE!I863="","*",SP_NORTE!I863)</f>
        <v>*</v>
      </c>
      <c r="N841" s="144" t="str">
        <f>IF(SP_NORTE!J863="","*",SP_NORTE!J863)</f>
        <v>*</v>
      </c>
      <c r="O841" s="144" t="str">
        <f>IF(SP_NORTE!K863="","*",SP_NORTE!K863)</f>
        <v>*</v>
      </c>
      <c r="P841" s="143" t="str">
        <f>IF(SP_NORTE!N863="","*",SP_NORTE!N863)</f>
        <v>*</v>
      </c>
      <c r="Q841" s="143" t="str">
        <f>IF(SP_NORTE!O863="","*",SP_NORTE!O863)</f>
        <v>*</v>
      </c>
      <c r="R841" s="145" t="str">
        <f>IF(SP_NORTE!P863="","*",CONCATENATE(SP_NORTE!P863," ",SP_NORTE!Q863))</f>
        <v>*</v>
      </c>
      <c r="S841" s="145" t="str">
        <f>IF(SP_NORTE!U863="","*",SP_NORTE!U863)</f>
        <v>*</v>
      </c>
      <c r="T841" s="145" t="str">
        <f>IF(SP_NORTE!V863="","*",SP_NORTE!V863)</f>
        <v>*</v>
      </c>
      <c r="U841" s="136" t="str">
        <f ca="1">_xlfn.XLOOKUP(G841&amp;$U$2,BS_CONTROLE[CHAVE],BS_CONTROLE[Quantidade_11],"-")</f>
        <v>-</v>
      </c>
      <c r="V841" s="136" t="str">
        <f ca="1">_xlfn.XLOOKUP(G841&amp;$V$2,BS_CONTROLE[CHAVE],BS_CONTROLE[Quantidade_11],"-")</f>
        <v>-</v>
      </c>
      <c r="W841" s="136" t="str">
        <f ca="1">_xlfn.XLOOKUP(G841&amp;$W$2,BS_CONTROLE[CHAVE],BS_CONTROLE[Quantidade_11],"-")</f>
        <v>-</v>
      </c>
    </row>
    <row r="842" spans="1:23" hidden="1">
      <c r="A842" s="146" t="str">
        <f>IF(SP_NORTE!X864="","*",SP_NORTE!X864)</f>
        <v>*</v>
      </c>
      <c r="B842" s="146" t="str">
        <f>IF(SP_NORTE!W864="","*",SP_NORTE!W864)</f>
        <v>*</v>
      </c>
      <c r="C842" s="146" t="str">
        <f>IF(SP_NORTE!Y864="","*",SP_NORTE!Y864)</f>
        <v>*</v>
      </c>
      <c r="D842" s="138" t="str">
        <f>IF(SP_NORTE!R864="","*",SP_NORTE!R864)</f>
        <v>-</v>
      </c>
      <c r="E842" s="138" t="str">
        <f>IF(SP_NORTE!S864="","*",SP_NORTE!S864)</f>
        <v>-</v>
      </c>
      <c r="F842" s="145" t="str">
        <f>IF(SP_NORTE!B864="","*",SP_NORTE!B864)</f>
        <v>*</v>
      </c>
      <c r="G842" s="145" t="str">
        <f>IF(SP_NORTE!D864="","*",SP_NORTE!D864)</f>
        <v>*</v>
      </c>
      <c r="H842" s="145" t="str">
        <f>IF(SP_NORTE!E864="","*",SP_NORTE!E864)</f>
        <v>*</v>
      </c>
      <c r="I842" s="145" t="str">
        <f>IF(SP_NORTE!G864="","*",SP_NORTE!G864)</f>
        <v>*</v>
      </c>
      <c r="J842" s="145" t="str">
        <f>IF(SP_NORTE!H864="","*",SP_NORTE!H864)</f>
        <v>*</v>
      </c>
      <c r="K842" s="138" t="str">
        <f>IF(SP_NORTE!L864="","*",SP_NORTE!L864)</f>
        <v>-</v>
      </c>
      <c r="L842" s="138" t="str">
        <f>IF(SP_NORTE!M864="","*",SP_NORTE!M864)</f>
        <v>-</v>
      </c>
      <c r="M842" s="139" t="str">
        <f>IF(SP_NORTE!I864="","*",SP_NORTE!I864)</f>
        <v>*</v>
      </c>
      <c r="N842" s="144" t="str">
        <f>IF(SP_NORTE!J864="","*",SP_NORTE!J864)</f>
        <v>*</v>
      </c>
      <c r="O842" s="144" t="str">
        <f>IF(SP_NORTE!K864="","*",SP_NORTE!K864)</f>
        <v>*</v>
      </c>
      <c r="P842" s="143" t="str">
        <f>IF(SP_NORTE!N864="","*",SP_NORTE!N864)</f>
        <v>*</v>
      </c>
      <c r="Q842" s="143" t="str">
        <f>IF(SP_NORTE!O864="","*",SP_NORTE!O864)</f>
        <v>*</v>
      </c>
      <c r="R842" s="145" t="str">
        <f>IF(SP_NORTE!P864="","*",CONCATENATE(SP_NORTE!P864," ",SP_NORTE!Q864))</f>
        <v>*</v>
      </c>
      <c r="S842" s="145" t="str">
        <f>IF(SP_NORTE!U864="","*",SP_NORTE!U864)</f>
        <v>*</v>
      </c>
      <c r="T842" s="145" t="str">
        <f>IF(SP_NORTE!V864="","*",SP_NORTE!V864)</f>
        <v>*</v>
      </c>
      <c r="U842" s="136" t="str">
        <f ca="1">_xlfn.XLOOKUP(G842&amp;$U$2,BS_CONTROLE[CHAVE],BS_CONTROLE[Quantidade_11],"-")</f>
        <v>-</v>
      </c>
      <c r="V842" s="136" t="str">
        <f ca="1">_xlfn.XLOOKUP(G842&amp;$V$2,BS_CONTROLE[CHAVE],BS_CONTROLE[Quantidade_11],"-")</f>
        <v>-</v>
      </c>
      <c r="W842" s="136" t="str">
        <f ca="1">_xlfn.XLOOKUP(G842&amp;$W$2,BS_CONTROLE[CHAVE],BS_CONTROLE[Quantidade_11],"-")</f>
        <v>-</v>
      </c>
    </row>
    <row r="843" spans="1:23" hidden="1">
      <c r="A843" s="146" t="str">
        <f>IF(SP_NORTE!X865="","*",SP_NORTE!X865)</f>
        <v>*</v>
      </c>
      <c r="B843" s="146" t="str">
        <f>IF(SP_NORTE!W865="","*",SP_NORTE!W865)</f>
        <v>*</v>
      </c>
      <c r="C843" s="146" t="str">
        <f>IF(SP_NORTE!Y865="","*",SP_NORTE!Y865)</f>
        <v>*</v>
      </c>
      <c r="D843" s="138" t="str">
        <f>IF(SP_NORTE!R865="","*",SP_NORTE!R865)</f>
        <v>-</v>
      </c>
      <c r="E843" s="138" t="str">
        <f>IF(SP_NORTE!S865="","*",SP_NORTE!S865)</f>
        <v>-</v>
      </c>
      <c r="F843" s="145" t="str">
        <f>IF(SP_NORTE!B865="","*",SP_NORTE!B865)</f>
        <v>*</v>
      </c>
      <c r="G843" s="145" t="str">
        <f>IF(SP_NORTE!D865="","*",SP_NORTE!D865)</f>
        <v>*</v>
      </c>
      <c r="H843" s="145" t="str">
        <f>IF(SP_NORTE!E865="","*",SP_NORTE!E865)</f>
        <v>*</v>
      </c>
      <c r="I843" s="145" t="str">
        <f>IF(SP_NORTE!G865="","*",SP_NORTE!G865)</f>
        <v>*</v>
      </c>
      <c r="J843" s="145" t="str">
        <f>IF(SP_NORTE!H865="","*",SP_NORTE!H865)</f>
        <v>*</v>
      </c>
      <c r="K843" s="138" t="str">
        <f>IF(SP_NORTE!L865="","*",SP_NORTE!L865)</f>
        <v>-</v>
      </c>
      <c r="L843" s="138" t="str">
        <f>IF(SP_NORTE!M865="","*",SP_NORTE!M865)</f>
        <v>-</v>
      </c>
      <c r="M843" s="139" t="str">
        <f>IF(SP_NORTE!I865="","*",SP_NORTE!I865)</f>
        <v>*</v>
      </c>
      <c r="N843" s="144" t="str">
        <f>IF(SP_NORTE!J865="","*",SP_NORTE!J865)</f>
        <v>*</v>
      </c>
      <c r="O843" s="144" t="str">
        <f>IF(SP_NORTE!K865="","*",SP_NORTE!K865)</f>
        <v>*</v>
      </c>
      <c r="P843" s="143" t="str">
        <f>IF(SP_NORTE!N865="","*",SP_NORTE!N865)</f>
        <v>*</v>
      </c>
      <c r="Q843" s="143" t="str">
        <f>IF(SP_NORTE!O865="","*",SP_NORTE!O865)</f>
        <v>*</v>
      </c>
      <c r="R843" s="145" t="str">
        <f>IF(SP_NORTE!P865="","*",CONCATENATE(SP_NORTE!P865," ",SP_NORTE!Q865))</f>
        <v>*</v>
      </c>
      <c r="S843" s="145" t="str">
        <f>IF(SP_NORTE!U865="","*",SP_NORTE!U865)</f>
        <v>*</v>
      </c>
      <c r="T843" s="145" t="str">
        <f>IF(SP_NORTE!V865="","*",SP_NORTE!V865)</f>
        <v>*</v>
      </c>
      <c r="U843" s="136" t="str">
        <f ca="1">_xlfn.XLOOKUP(G843&amp;$U$2,BS_CONTROLE[CHAVE],BS_CONTROLE[Quantidade_11],"-")</f>
        <v>-</v>
      </c>
      <c r="V843" s="136" t="str">
        <f ca="1">_xlfn.XLOOKUP(G843&amp;$V$2,BS_CONTROLE[CHAVE],BS_CONTROLE[Quantidade_11],"-")</f>
        <v>-</v>
      </c>
      <c r="W843" s="136" t="str">
        <f ca="1">_xlfn.XLOOKUP(G843&amp;$W$2,BS_CONTROLE[CHAVE],BS_CONTROLE[Quantidade_11],"-")</f>
        <v>-</v>
      </c>
    </row>
    <row r="844" spans="1:23" hidden="1">
      <c r="A844" s="146" t="str">
        <f>IF(SP_NORTE!X866="","*",SP_NORTE!X866)</f>
        <v>*</v>
      </c>
      <c r="B844" s="146" t="str">
        <f>IF(SP_NORTE!W866="","*",SP_NORTE!W866)</f>
        <v>*</v>
      </c>
      <c r="C844" s="146" t="str">
        <f>IF(SP_NORTE!Y866="","*",SP_NORTE!Y866)</f>
        <v>*</v>
      </c>
      <c r="D844" s="138" t="str">
        <f>IF(SP_NORTE!R866="","*",SP_NORTE!R866)</f>
        <v>-</v>
      </c>
      <c r="E844" s="138" t="str">
        <f>IF(SP_NORTE!S866="","*",SP_NORTE!S866)</f>
        <v>-</v>
      </c>
      <c r="F844" s="145" t="str">
        <f>IF(SP_NORTE!B866="","*",SP_NORTE!B866)</f>
        <v>*</v>
      </c>
      <c r="G844" s="145" t="str">
        <f>IF(SP_NORTE!D866="","*",SP_NORTE!D866)</f>
        <v>*</v>
      </c>
      <c r="H844" s="145" t="str">
        <f>IF(SP_NORTE!E866="","*",SP_NORTE!E866)</f>
        <v>*</v>
      </c>
      <c r="I844" s="145" t="str">
        <f>IF(SP_NORTE!G866="","*",SP_NORTE!G866)</f>
        <v>*</v>
      </c>
      <c r="J844" s="145" t="str">
        <f>IF(SP_NORTE!H866="","*",SP_NORTE!H866)</f>
        <v>*</v>
      </c>
      <c r="K844" s="138" t="str">
        <f>IF(SP_NORTE!L866="","*",SP_NORTE!L866)</f>
        <v>-</v>
      </c>
      <c r="L844" s="138" t="str">
        <f>IF(SP_NORTE!M866="","*",SP_NORTE!M866)</f>
        <v>-</v>
      </c>
      <c r="M844" s="139" t="str">
        <f>IF(SP_NORTE!I866="","*",SP_NORTE!I866)</f>
        <v>*</v>
      </c>
      <c r="N844" s="144" t="str">
        <f>IF(SP_NORTE!J866="","*",SP_NORTE!J866)</f>
        <v>*</v>
      </c>
      <c r="O844" s="144" t="str">
        <f>IF(SP_NORTE!K866="","*",SP_NORTE!K866)</f>
        <v>*</v>
      </c>
      <c r="P844" s="143" t="str">
        <f>IF(SP_NORTE!N866="","*",SP_NORTE!N866)</f>
        <v>*</v>
      </c>
      <c r="Q844" s="143" t="str">
        <f>IF(SP_NORTE!O866="","*",SP_NORTE!O866)</f>
        <v>*</v>
      </c>
      <c r="R844" s="145" t="str">
        <f>IF(SP_NORTE!P866="","*",CONCATENATE(SP_NORTE!P866," ",SP_NORTE!Q866))</f>
        <v>*</v>
      </c>
      <c r="S844" s="145" t="str">
        <f>IF(SP_NORTE!U866="","*",SP_NORTE!U866)</f>
        <v>*</v>
      </c>
      <c r="T844" s="145" t="str">
        <f>IF(SP_NORTE!V866="","*",SP_NORTE!V866)</f>
        <v>*</v>
      </c>
      <c r="U844" s="136" t="str">
        <f ca="1">_xlfn.XLOOKUP(G844&amp;$U$2,BS_CONTROLE[CHAVE],BS_CONTROLE[Quantidade_11],"-")</f>
        <v>-</v>
      </c>
      <c r="V844" s="136" t="str">
        <f ca="1">_xlfn.XLOOKUP(G844&amp;$V$2,BS_CONTROLE[CHAVE],BS_CONTROLE[Quantidade_11],"-")</f>
        <v>-</v>
      </c>
      <c r="W844" s="136" t="str">
        <f ca="1">_xlfn.XLOOKUP(G844&amp;$W$2,BS_CONTROLE[CHAVE],BS_CONTROLE[Quantidade_11],"-")</f>
        <v>-</v>
      </c>
    </row>
    <row r="845" spans="1:23" hidden="1">
      <c r="A845" s="146" t="str">
        <f>IF(SP_NORTE!X867="","*",SP_NORTE!X867)</f>
        <v>*</v>
      </c>
      <c r="B845" s="146" t="str">
        <f>IF(SP_NORTE!W867="","*",SP_NORTE!W867)</f>
        <v>*</v>
      </c>
      <c r="C845" s="146" t="str">
        <f>IF(SP_NORTE!Y867="","*",SP_NORTE!Y867)</f>
        <v>*</v>
      </c>
      <c r="D845" s="138" t="str">
        <f>IF(SP_NORTE!R867="","*",SP_NORTE!R867)</f>
        <v>-</v>
      </c>
      <c r="E845" s="138" t="str">
        <f>IF(SP_NORTE!S867="","*",SP_NORTE!S867)</f>
        <v>-</v>
      </c>
      <c r="F845" s="145" t="str">
        <f>IF(SP_NORTE!B867="","*",SP_NORTE!B867)</f>
        <v>*</v>
      </c>
      <c r="G845" s="145" t="str">
        <f>IF(SP_NORTE!D867="","*",SP_NORTE!D867)</f>
        <v>*</v>
      </c>
      <c r="H845" s="145" t="str">
        <f>IF(SP_NORTE!E867="","*",SP_NORTE!E867)</f>
        <v>*</v>
      </c>
      <c r="I845" s="145" t="str">
        <f>IF(SP_NORTE!G867="","*",SP_NORTE!G867)</f>
        <v>*</v>
      </c>
      <c r="J845" s="145" t="str">
        <f>IF(SP_NORTE!H867="","*",SP_NORTE!H867)</f>
        <v>*</v>
      </c>
      <c r="K845" s="138" t="str">
        <f>IF(SP_NORTE!L867="","*",SP_NORTE!L867)</f>
        <v>-</v>
      </c>
      <c r="L845" s="138" t="str">
        <f>IF(SP_NORTE!M867="","*",SP_NORTE!M867)</f>
        <v>-</v>
      </c>
      <c r="M845" s="139" t="str">
        <f>IF(SP_NORTE!I867="","*",SP_NORTE!I867)</f>
        <v>*</v>
      </c>
      <c r="N845" s="144" t="str">
        <f>IF(SP_NORTE!J867="","*",SP_NORTE!J867)</f>
        <v>*</v>
      </c>
      <c r="O845" s="144" t="str">
        <f>IF(SP_NORTE!K867="","*",SP_NORTE!K867)</f>
        <v>*</v>
      </c>
      <c r="P845" s="143" t="str">
        <f>IF(SP_NORTE!N867="","*",SP_NORTE!N867)</f>
        <v>*</v>
      </c>
      <c r="Q845" s="143" t="str">
        <f>IF(SP_NORTE!O867="","*",SP_NORTE!O867)</f>
        <v>*</v>
      </c>
      <c r="R845" s="145" t="str">
        <f>IF(SP_NORTE!P867="","*",CONCATENATE(SP_NORTE!P867," ",SP_NORTE!Q867))</f>
        <v>*</v>
      </c>
      <c r="S845" s="145" t="str">
        <f>IF(SP_NORTE!U867="","*",SP_NORTE!U867)</f>
        <v>*</v>
      </c>
      <c r="T845" s="145" t="str">
        <f>IF(SP_NORTE!V867="","*",SP_NORTE!V867)</f>
        <v>*</v>
      </c>
      <c r="U845" s="136" t="str">
        <f ca="1">_xlfn.XLOOKUP(G845&amp;$U$2,BS_CONTROLE[CHAVE],BS_CONTROLE[Quantidade_11],"-")</f>
        <v>-</v>
      </c>
      <c r="V845" s="136" t="str">
        <f ca="1">_xlfn.XLOOKUP(G845&amp;$V$2,BS_CONTROLE[CHAVE],BS_CONTROLE[Quantidade_11],"-")</f>
        <v>-</v>
      </c>
      <c r="W845" s="136" t="str">
        <f ca="1">_xlfn.XLOOKUP(G845&amp;$W$2,BS_CONTROLE[CHAVE],BS_CONTROLE[Quantidade_11],"-")</f>
        <v>-</v>
      </c>
    </row>
    <row r="846" spans="1:23" hidden="1">
      <c r="A846" s="146" t="str">
        <f>IF(SP_NORTE!X868="","*",SP_NORTE!X868)</f>
        <v>*</v>
      </c>
      <c r="B846" s="146" t="str">
        <f>IF(SP_NORTE!W868="","*",SP_NORTE!W868)</f>
        <v>*</v>
      </c>
      <c r="C846" s="146" t="str">
        <f>IF(SP_NORTE!Y868="","*",SP_NORTE!Y868)</f>
        <v>*</v>
      </c>
      <c r="D846" s="138" t="str">
        <f>IF(SP_NORTE!R868="","*",SP_NORTE!R868)</f>
        <v>-</v>
      </c>
      <c r="E846" s="138" t="str">
        <f>IF(SP_NORTE!S868="","*",SP_NORTE!S868)</f>
        <v>-</v>
      </c>
      <c r="F846" s="145" t="str">
        <f>IF(SP_NORTE!B868="","*",SP_NORTE!B868)</f>
        <v>*</v>
      </c>
      <c r="G846" s="145" t="str">
        <f>IF(SP_NORTE!D868="","*",SP_NORTE!D868)</f>
        <v>*</v>
      </c>
      <c r="H846" s="145" t="str">
        <f>IF(SP_NORTE!E868="","*",SP_NORTE!E868)</f>
        <v>*</v>
      </c>
      <c r="I846" s="145" t="str">
        <f>IF(SP_NORTE!G868="","*",SP_NORTE!G868)</f>
        <v>*</v>
      </c>
      <c r="J846" s="145" t="str">
        <f>IF(SP_NORTE!H868="","*",SP_NORTE!H868)</f>
        <v>*</v>
      </c>
      <c r="K846" s="138" t="str">
        <f>IF(SP_NORTE!L868="","*",SP_NORTE!L868)</f>
        <v>-</v>
      </c>
      <c r="L846" s="138" t="str">
        <f>IF(SP_NORTE!M868="","*",SP_NORTE!M868)</f>
        <v>-</v>
      </c>
      <c r="M846" s="139" t="str">
        <f>IF(SP_NORTE!I868="","*",SP_NORTE!I868)</f>
        <v>*</v>
      </c>
      <c r="N846" s="144" t="str">
        <f>IF(SP_NORTE!J868="","*",SP_NORTE!J868)</f>
        <v>*</v>
      </c>
      <c r="O846" s="144" t="str">
        <f>IF(SP_NORTE!K868="","*",SP_NORTE!K868)</f>
        <v>*</v>
      </c>
      <c r="P846" s="143" t="str">
        <f>IF(SP_NORTE!N868="","*",SP_NORTE!N868)</f>
        <v>*</v>
      </c>
      <c r="Q846" s="143" t="str">
        <f>IF(SP_NORTE!O868="","*",SP_NORTE!O868)</f>
        <v>*</v>
      </c>
      <c r="R846" s="145" t="str">
        <f>IF(SP_NORTE!P868="","*",CONCATENATE(SP_NORTE!P868," ",SP_NORTE!Q868))</f>
        <v>*</v>
      </c>
      <c r="S846" s="145" t="str">
        <f>IF(SP_NORTE!U868="","*",SP_NORTE!U868)</f>
        <v>*</v>
      </c>
      <c r="T846" s="145" t="str">
        <f>IF(SP_NORTE!V868="","*",SP_NORTE!V868)</f>
        <v>*</v>
      </c>
      <c r="U846" s="136" t="str">
        <f ca="1">_xlfn.XLOOKUP(G846&amp;$U$2,BS_CONTROLE[CHAVE],BS_CONTROLE[Quantidade_11],"-")</f>
        <v>-</v>
      </c>
      <c r="V846" s="136" t="str">
        <f ca="1">_xlfn.XLOOKUP(G846&amp;$V$2,BS_CONTROLE[CHAVE],BS_CONTROLE[Quantidade_11],"-")</f>
        <v>-</v>
      </c>
      <c r="W846" s="136" t="str">
        <f ca="1">_xlfn.XLOOKUP(G846&amp;$W$2,BS_CONTROLE[CHAVE],BS_CONTROLE[Quantidade_11],"-")</f>
        <v>-</v>
      </c>
    </row>
    <row r="847" spans="1:23" hidden="1">
      <c r="A847" s="146" t="str">
        <f>IF(SP_NORTE!X869="","*",SP_NORTE!X869)</f>
        <v>*</v>
      </c>
      <c r="B847" s="146" t="str">
        <f>IF(SP_NORTE!W869="","*",SP_NORTE!W869)</f>
        <v>*</v>
      </c>
      <c r="C847" s="146" t="str">
        <f>IF(SP_NORTE!Y869="","*",SP_NORTE!Y869)</f>
        <v>*</v>
      </c>
      <c r="D847" s="138" t="str">
        <f>IF(SP_NORTE!R869="","*",SP_NORTE!R869)</f>
        <v>-</v>
      </c>
      <c r="E847" s="138" t="str">
        <f>IF(SP_NORTE!S869="","*",SP_NORTE!S869)</f>
        <v>-</v>
      </c>
      <c r="F847" s="145" t="str">
        <f>IF(SP_NORTE!B869="","*",SP_NORTE!B869)</f>
        <v>*</v>
      </c>
      <c r="G847" s="145" t="str">
        <f>IF(SP_NORTE!D869="","*",SP_NORTE!D869)</f>
        <v>*</v>
      </c>
      <c r="H847" s="145" t="str">
        <f>IF(SP_NORTE!E869="","*",SP_NORTE!E869)</f>
        <v>*</v>
      </c>
      <c r="I847" s="145" t="str">
        <f>IF(SP_NORTE!G869="","*",SP_NORTE!G869)</f>
        <v>*</v>
      </c>
      <c r="J847" s="145" t="str">
        <f>IF(SP_NORTE!H869="","*",SP_NORTE!H869)</f>
        <v>*</v>
      </c>
      <c r="K847" s="138" t="str">
        <f>IF(SP_NORTE!L869="","*",SP_NORTE!L869)</f>
        <v>-</v>
      </c>
      <c r="L847" s="138" t="str">
        <f>IF(SP_NORTE!M869="","*",SP_NORTE!M869)</f>
        <v>-</v>
      </c>
      <c r="M847" s="139" t="str">
        <f>IF(SP_NORTE!I869="","*",SP_NORTE!I869)</f>
        <v>*</v>
      </c>
      <c r="N847" s="144" t="str">
        <f>IF(SP_NORTE!J869="","*",SP_NORTE!J869)</f>
        <v>*</v>
      </c>
      <c r="O847" s="144" t="str">
        <f>IF(SP_NORTE!K869="","*",SP_NORTE!K869)</f>
        <v>*</v>
      </c>
      <c r="P847" s="143" t="str">
        <f>IF(SP_NORTE!N869="","*",SP_NORTE!N869)</f>
        <v>*</v>
      </c>
      <c r="Q847" s="143" t="str">
        <f>IF(SP_NORTE!O869="","*",SP_NORTE!O869)</f>
        <v>*</v>
      </c>
      <c r="R847" s="145" t="str">
        <f>IF(SP_NORTE!P869="","*",CONCATENATE(SP_NORTE!P869," ",SP_NORTE!Q869))</f>
        <v>*</v>
      </c>
      <c r="S847" s="145" t="str">
        <f>IF(SP_NORTE!U869="","*",SP_NORTE!U869)</f>
        <v>*</v>
      </c>
      <c r="T847" s="145" t="str">
        <f>IF(SP_NORTE!V869="","*",SP_NORTE!V869)</f>
        <v>*</v>
      </c>
      <c r="U847" s="136" t="str">
        <f ca="1">_xlfn.XLOOKUP(G847&amp;$U$2,BS_CONTROLE[CHAVE],BS_CONTROLE[Quantidade_11],"-")</f>
        <v>-</v>
      </c>
      <c r="V847" s="136" t="str">
        <f ca="1">_xlfn.XLOOKUP(G847&amp;$V$2,BS_CONTROLE[CHAVE],BS_CONTROLE[Quantidade_11],"-")</f>
        <v>-</v>
      </c>
      <c r="W847" s="136" t="str">
        <f ca="1">_xlfn.XLOOKUP(G847&amp;$W$2,BS_CONTROLE[CHAVE],BS_CONTROLE[Quantidade_11],"-")</f>
        <v>-</v>
      </c>
    </row>
    <row r="848" spans="1:23" hidden="1">
      <c r="A848" s="146" t="str">
        <f>IF(SP_NORTE!X870="","*",SP_NORTE!X870)</f>
        <v>*</v>
      </c>
      <c r="B848" s="146" t="str">
        <f>IF(SP_NORTE!W870="","*",SP_NORTE!W870)</f>
        <v>*</v>
      </c>
      <c r="C848" s="146" t="str">
        <f>IF(SP_NORTE!Y870="","*",SP_NORTE!Y870)</f>
        <v>*</v>
      </c>
      <c r="D848" s="138" t="str">
        <f>IF(SP_NORTE!R870="","*",SP_NORTE!R870)</f>
        <v>-</v>
      </c>
      <c r="E848" s="138" t="str">
        <f>IF(SP_NORTE!S870="","*",SP_NORTE!S870)</f>
        <v>-</v>
      </c>
      <c r="F848" s="145" t="str">
        <f>IF(SP_NORTE!B870="","*",SP_NORTE!B870)</f>
        <v>*</v>
      </c>
      <c r="G848" s="145" t="str">
        <f>IF(SP_NORTE!D870="","*",SP_NORTE!D870)</f>
        <v>*</v>
      </c>
      <c r="H848" s="145" t="str">
        <f>IF(SP_NORTE!E870="","*",SP_NORTE!E870)</f>
        <v>*</v>
      </c>
      <c r="I848" s="145" t="str">
        <f>IF(SP_NORTE!G870="","*",SP_NORTE!G870)</f>
        <v>*</v>
      </c>
      <c r="J848" s="145" t="str">
        <f>IF(SP_NORTE!H870="","*",SP_NORTE!H870)</f>
        <v>*</v>
      </c>
      <c r="K848" s="138" t="str">
        <f>IF(SP_NORTE!L870="","*",SP_NORTE!L870)</f>
        <v>-</v>
      </c>
      <c r="L848" s="138" t="str">
        <f>IF(SP_NORTE!M870="","*",SP_NORTE!M870)</f>
        <v>-</v>
      </c>
      <c r="M848" s="139" t="str">
        <f>IF(SP_NORTE!I870="","*",SP_NORTE!I870)</f>
        <v>*</v>
      </c>
      <c r="N848" s="144" t="str">
        <f>IF(SP_NORTE!J870="","*",SP_NORTE!J870)</f>
        <v>*</v>
      </c>
      <c r="O848" s="144" t="str">
        <f>IF(SP_NORTE!K870="","*",SP_NORTE!K870)</f>
        <v>*</v>
      </c>
      <c r="P848" s="143" t="str">
        <f>IF(SP_NORTE!N870="","*",SP_NORTE!N870)</f>
        <v>*</v>
      </c>
      <c r="Q848" s="143" t="str">
        <f>IF(SP_NORTE!O870="","*",SP_NORTE!O870)</f>
        <v>*</v>
      </c>
      <c r="R848" s="145" t="str">
        <f>IF(SP_NORTE!P870="","*",CONCATENATE(SP_NORTE!P870," ",SP_NORTE!Q870))</f>
        <v>*</v>
      </c>
      <c r="S848" s="145" t="str">
        <f>IF(SP_NORTE!U870="","*",SP_NORTE!U870)</f>
        <v>*</v>
      </c>
      <c r="T848" s="145" t="str">
        <f>IF(SP_NORTE!V870="","*",SP_NORTE!V870)</f>
        <v>*</v>
      </c>
      <c r="U848" s="136" t="str">
        <f ca="1">_xlfn.XLOOKUP(G848&amp;$U$2,BS_CONTROLE[CHAVE],BS_CONTROLE[Quantidade_11],"-")</f>
        <v>-</v>
      </c>
      <c r="V848" s="136" t="str">
        <f ca="1">_xlfn.XLOOKUP(G848&amp;$V$2,BS_CONTROLE[CHAVE],BS_CONTROLE[Quantidade_11],"-")</f>
        <v>-</v>
      </c>
      <c r="W848" s="136" t="str">
        <f ca="1">_xlfn.XLOOKUP(G848&amp;$W$2,BS_CONTROLE[CHAVE],BS_CONTROLE[Quantidade_11],"-")</f>
        <v>-</v>
      </c>
    </row>
    <row r="849" spans="1:23" hidden="1">
      <c r="A849" s="146" t="str">
        <f>IF(SP_NORTE!X871="","*",SP_NORTE!X871)</f>
        <v>*</v>
      </c>
      <c r="B849" s="146" t="str">
        <f>IF(SP_NORTE!W871="","*",SP_NORTE!W871)</f>
        <v>*</v>
      </c>
      <c r="C849" s="146" t="str">
        <f>IF(SP_NORTE!Y871="","*",SP_NORTE!Y871)</f>
        <v>*</v>
      </c>
      <c r="D849" s="138" t="str">
        <f>IF(SP_NORTE!R871="","*",SP_NORTE!R871)</f>
        <v>-</v>
      </c>
      <c r="E849" s="138" t="str">
        <f>IF(SP_NORTE!S871="","*",SP_NORTE!S871)</f>
        <v>-</v>
      </c>
      <c r="F849" s="145" t="str">
        <f>IF(SP_NORTE!B871="","*",SP_NORTE!B871)</f>
        <v>*</v>
      </c>
      <c r="G849" s="145" t="str">
        <f>IF(SP_NORTE!D871="","*",SP_NORTE!D871)</f>
        <v>*</v>
      </c>
      <c r="H849" s="145" t="str">
        <f>IF(SP_NORTE!E871="","*",SP_NORTE!E871)</f>
        <v>*</v>
      </c>
      <c r="I849" s="145" t="str">
        <f>IF(SP_NORTE!G871="","*",SP_NORTE!G871)</f>
        <v>*</v>
      </c>
      <c r="J849" s="145" t="str">
        <f>IF(SP_NORTE!H871="","*",SP_NORTE!H871)</f>
        <v>*</v>
      </c>
      <c r="K849" s="138" t="str">
        <f>IF(SP_NORTE!L871="","*",SP_NORTE!L871)</f>
        <v>-</v>
      </c>
      <c r="L849" s="138" t="str">
        <f>IF(SP_NORTE!M871="","*",SP_NORTE!M871)</f>
        <v>-</v>
      </c>
      <c r="M849" s="139" t="str">
        <f>IF(SP_NORTE!I871="","*",SP_NORTE!I871)</f>
        <v>*</v>
      </c>
      <c r="N849" s="144" t="str">
        <f>IF(SP_NORTE!J871="","*",SP_NORTE!J871)</f>
        <v>*</v>
      </c>
      <c r="O849" s="144" t="str">
        <f>IF(SP_NORTE!K871="","*",SP_NORTE!K871)</f>
        <v>*</v>
      </c>
      <c r="P849" s="143" t="str">
        <f>IF(SP_NORTE!N871="","*",SP_NORTE!N871)</f>
        <v>*</v>
      </c>
      <c r="Q849" s="143" t="str">
        <f>IF(SP_NORTE!O871="","*",SP_NORTE!O871)</f>
        <v>*</v>
      </c>
      <c r="R849" s="145" t="str">
        <f>IF(SP_NORTE!P871="","*",CONCATENATE(SP_NORTE!P871," ",SP_NORTE!Q871))</f>
        <v>*</v>
      </c>
      <c r="S849" s="145" t="str">
        <f>IF(SP_NORTE!U871="","*",SP_NORTE!U871)</f>
        <v>*</v>
      </c>
      <c r="T849" s="145" t="str">
        <f>IF(SP_NORTE!V871="","*",SP_NORTE!V871)</f>
        <v>*</v>
      </c>
      <c r="U849" s="136" t="str">
        <f ca="1">_xlfn.XLOOKUP(G849&amp;$U$2,BS_CONTROLE[CHAVE],BS_CONTROLE[Quantidade_11],"-")</f>
        <v>-</v>
      </c>
      <c r="V849" s="136" t="str">
        <f ca="1">_xlfn.XLOOKUP(G849&amp;$V$2,BS_CONTROLE[CHAVE],BS_CONTROLE[Quantidade_11],"-")</f>
        <v>-</v>
      </c>
      <c r="W849" s="136" t="str">
        <f ca="1">_xlfn.XLOOKUP(G849&amp;$W$2,BS_CONTROLE[CHAVE],BS_CONTROLE[Quantidade_11],"-")</f>
        <v>-</v>
      </c>
    </row>
    <row r="850" spans="1:23" hidden="1">
      <c r="A850" s="146" t="str">
        <f>IF(SP_NORTE!X872="","*",SP_NORTE!X872)</f>
        <v>*</v>
      </c>
      <c r="B850" s="146" t="str">
        <f>IF(SP_NORTE!W872="","*",SP_NORTE!W872)</f>
        <v>*</v>
      </c>
      <c r="C850" s="146" t="str">
        <f>IF(SP_NORTE!Y872="","*",SP_NORTE!Y872)</f>
        <v>*</v>
      </c>
      <c r="D850" s="138" t="str">
        <f>IF(SP_NORTE!R872="","*",SP_NORTE!R872)</f>
        <v>-</v>
      </c>
      <c r="E850" s="138" t="str">
        <f>IF(SP_NORTE!S872="","*",SP_NORTE!S872)</f>
        <v>-</v>
      </c>
      <c r="F850" s="145" t="str">
        <f>IF(SP_NORTE!B872="","*",SP_NORTE!B872)</f>
        <v>*</v>
      </c>
      <c r="G850" s="145" t="str">
        <f>IF(SP_NORTE!D872="","*",SP_NORTE!D872)</f>
        <v>*</v>
      </c>
      <c r="H850" s="145" t="str">
        <f>IF(SP_NORTE!E872="","*",SP_NORTE!E872)</f>
        <v>*</v>
      </c>
      <c r="I850" s="145" t="str">
        <f>IF(SP_NORTE!G872="","*",SP_NORTE!G872)</f>
        <v>*</v>
      </c>
      <c r="J850" s="145" t="str">
        <f>IF(SP_NORTE!H872="","*",SP_NORTE!H872)</f>
        <v>*</v>
      </c>
      <c r="K850" s="138" t="str">
        <f>IF(SP_NORTE!L872="","*",SP_NORTE!L872)</f>
        <v>-</v>
      </c>
      <c r="L850" s="138" t="str">
        <f>IF(SP_NORTE!M872="","*",SP_NORTE!M872)</f>
        <v>-</v>
      </c>
      <c r="M850" s="139" t="str">
        <f>IF(SP_NORTE!I872="","*",SP_NORTE!I872)</f>
        <v>*</v>
      </c>
      <c r="N850" s="144" t="str">
        <f>IF(SP_NORTE!J872="","*",SP_NORTE!J872)</f>
        <v>*</v>
      </c>
      <c r="O850" s="144" t="str">
        <f>IF(SP_NORTE!K872="","*",SP_NORTE!K872)</f>
        <v>*</v>
      </c>
      <c r="P850" s="143" t="str">
        <f>IF(SP_NORTE!N872="","*",SP_NORTE!N872)</f>
        <v>*</v>
      </c>
      <c r="Q850" s="143" t="str">
        <f>IF(SP_NORTE!O872="","*",SP_NORTE!O872)</f>
        <v>*</v>
      </c>
      <c r="R850" s="145" t="str">
        <f>IF(SP_NORTE!P872="","*",CONCATENATE(SP_NORTE!P872," ",SP_NORTE!Q872))</f>
        <v>*</v>
      </c>
      <c r="S850" s="145" t="str">
        <f>IF(SP_NORTE!U872="","*",SP_NORTE!U872)</f>
        <v>*</v>
      </c>
      <c r="T850" s="145" t="str">
        <f>IF(SP_NORTE!V872="","*",SP_NORTE!V872)</f>
        <v>*</v>
      </c>
      <c r="U850" s="136" t="str">
        <f ca="1">_xlfn.XLOOKUP(G850&amp;$U$2,BS_CONTROLE[CHAVE],BS_CONTROLE[Quantidade_11],"-")</f>
        <v>-</v>
      </c>
      <c r="V850" s="136" t="str">
        <f ca="1">_xlfn.XLOOKUP(G850&amp;$V$2,BS_CONTROLE[CHAVE],BS_CONTROLE[Quantidade_11],"-")</f>
        <v>-</v>
      </c>
      <c r="W850" s="136" t="str">
        <f ca="1">_xlfn.XLOOKUP(G850&amp;$W$2,BS_CONTROLE[CHAVE],BS_CONTROLE[Quantidade_11],"-")</f>
        <v>-</v>
      </c>
    </row>
    <row r="851" spans="1:23" hidden="1">
      <c r="A851" s="146" t="str">
        <f>IF(SP_NORTE!X873="","*",SP_NORTE!X873)</f>
        <v>*</v>
      </c>
      <c r="B851" s="146" t="str">
        <f>IF(SP_NORTE!W873="","*",SP_NORTE!W873)</f>
        <v>*</v>
      </c>
      <c r="C851" s="146" t="str">
        <f>IF(SP_NORTE!Y873="","*",SP_NORTE!Y873)</f>
        <v>*</v>
      </c>
      <c r="D851" s="138" t="str">
        <f>IF(SP_NORTE!R873="","*",SP_NORTE!R873)</f>
        <v>-</v>
      </c>
      <c r="E851" s="138" t="str">
        <f>IF(SP_NORTE!S873="","*",SP_NORTE!S873)</f>
        <v>-</v>
      </c>
      <c r="F851" s="145" t="str">
        <f>IF(SP_NORTE!B873="","*",SP_NORTE!B873)</f>
        <v>*</v>
      </c>
      <c r="G851" s="145" t="str">
        <f>IF(SP_NORTE!D873="","*",SP_NORTE!D873)</f>
        <v>*</v>
      </c>
      <c r="H851" s="145" t="str">
        <f>IF(SP_NORTE!E873="","*",SP_NORTE!E873)</f>
        <v>*</v>
      </c>
      <c r="I851" s="145" t="str">
        <f>IF(SP_NORTE!G873="","*",SP_NORTE!G873)</f>
        <v>*</v>
      </c>
      <c r="J851" s="145" t="str">
        <f>IF(SP_NORTE!H873="","*",SP_NORTE!H873)</f>
        <v>*</v>
      </c>
      <c r="K851" s="138" t="str">
        <f>IF(SP_NORTE!L873="","*",SP_NORTE!L873)</f>
        <v>-</v>
      </c>
      <c r="L851" s="138" t="str">
        <f>IF(SP_NORTE!M873="","*",SP_NORTE!M873)</f>
        <v>-</v>
      </c>
      <c r="M851" s="139" t="str">
        <f>IF(SP_NORTE!I873="","*",SP_NORTE!I873)</f>
        <v>*</v>
      </c>
      <c r="N851" s="144" t="str">
        <f>IF(SP_NORTE!J873="","*",SP_NORTE!J873)</f>
        <v>*</v>
      </c>
      <c r="O851" s="144" t="str">
        <f>IF(SP_NORTE!K873="","*",SP_NORTE!K873)</f>
        <v>*</v>
      </c>
      <c r="P851" s="143" t="str">
        <f>IF(SP_NORTE!N873="","*",SP_NORTE!N873)</f>
        <v>*</v>
      </c>
      <c r="Q851" s="143" t="str">
        <f>IF(SP_NORTE!O873="","*",SP_NORTE!O873)</f>
        <v>*</v>
      </c>
      <c r="R851" s="145" t="str">
        <f>IF(SP_NORTE!P873="","*",CONCATENATE(SP_NORTE!P873," ",SP_NORTE!Q873))</f>
        <v>*</v>
      </c>
      <c r="S851" s="145" t="str">
        <f>IF(SP_NORTE!U873="","*",SP_NORTE!U873)</f>
        <v>*</v>
      </c>
      <c r="T851" s="145" t="str">
        <f>IF(SP_NORTE!V873="","*",SP_NORTE!V873)</f>
        <v>*</v>
      </c>
      <c r="U851" s="136" t="str">
        <f ca="1">_xlfn.XLOOKUP(G851&amp;$U$2,BS_CONTROLE[CHAVE],BS_CONTROLE[Quantidade_11],"-")</f>
        <v>-</v>
      </c>
      <c r="V851" s="136" t="str">
        <f ca="1">_xlfn.XLOOKUP(G851&amp;$V$2,BS_CONTROLE[CHAVE],BS_CONTROLE[Quantidade_11],"-")</f>
        <v>-</v>
      </c>
      <c r="W851" s="136" t="str">
        <f ca="1">_xlfn.XLOOKUP(G851&amp;$W$2,BS_CONTROLE[CHAVE],BS_CONTROLE[Quantidade_11],"-")</f>
        <v>-</v>
      </c>
    </row>
    <row r="852" spans="1:23" hidden="1">
      <c r="A852" s="146" t="str">
        <f>IF(SP_NORTE!X874="","*",SP_NORTE!X874)</f>
        <v>*</v>
      </c>
      <c r="B852" s="146" t="str">
        <f>IF(SP_NORTE!W874="","*",SP_NORTE!W874)</f>
        <v>*</v>
      </c>
      <c r="C852" s="146" t="str">
        <f>IF(SP_NORTE!Y874="","*",SP_NORTE!Y874)</f>
        <v>*</v>
      </c>
      <c r="D852" s="138" t="str">
        <f>IF(SP_NORTE!R874="","*",SP_NORTE!R874)</f>
        <v>-</v>
      </c>
      <c r="E852" s="138" t="str">
        <f>IF(SP_NORTE!S874="","*",SP_NORTE!S874)</f>
        <v>-</v>
      </c>
      <c r="F852" s="145" t="str">
        <f>IF(SP_NORTE!B874="","*",SP_NORTE!B874)</f>
        <v>*</v>
      </c>
      <c r="G852" s="145" t="str">
        <f>IF(SP_NORTE!D874="","*",SP_NORTE!D874)</f>
        <v>*</v>
      </c>
      <c r="H852" s="145" t="str">
        <f>IF(SP_NORTE!E874="","*",SP_NORTE!E874)</f>
        <v>*</v>
      </c>
      <c r="I852" s="145" t="str">
        <f>IF(SP_NORTE!G874="","*",SP_NORTE!G874)</f>
        <v>*</v>
      </c>
      <c r="J852" s="145" t="str">
        <f>IF(SP_NORTE!H874="","*",SP_NORTE!H874)</f>
        <v>*</v>
      </c>
      <c r="K852" s="138" t="str">
        <f>IF(SP_NORTE!L874="","*",SP_NORTE!L874)</f>
        <v>-</v>
      </c>
      <c r="L852" s="138" t="str">
        <f>IF(SP_NORTE!M874="","*",SP_NORTE!M874)</f>
        <v>-</v>
      </c>
      <c r="M852" s="139" t="str">
        <f>IF(SP_NORTE!I874="","*",SP_NORTE!I874)</f>
        <v>*</v>
      </c>
      <c r="N852" s="144" t="str">
        <f>IF(SP_NORTE!J874="","*",SP_NORTE!J874)</f>
        <v>*</v>
      </c>
      <c r="O852" s="144" t="str">
        <f>IF(SP_NORTE!K874="","*",SP_NORTE!K874)</f>
        <v>*</v>
      </c>
      <c r="P852" s="143" t="str">
        <f>IF(SP_NORTE!N874="","*",SP_NORTE!N874)</f>
        <v>*</v>
      </c>
      <c r="Q852" s="143" t="str">
        <f>IF(SP_NORTE!O874="","*",SP_NORTE!O874)</f>
        <v>*</v>
      </c>
      <c r="R852" s="145" t="str">
        <f>IF(SP_NORTE!P874="","*",CONCATENATE(SP_NORTE!P874," ",SP_NORTE!Q874))</f>
        <v>*</v>
      </c>
      <c r="S852" s="145" t="str">
        <f>IF(SP_NORTE!U874="","*",SP_NORTE!U874)</f>
        <v>*</v>
      </c>
      <c r="T852" s="145" t="str">
        <f>IF(SP_NORTE!V874="","*",SP_NORTE!V874)</f>
        <v>*</v>
      </c>
      <c r="U852" s="136" t="str">
        <f ca="1">_xlfn.XLOOKUP(G852&amp;$U$2,BS_CONTROLE[CHAVE],BS_CONTROLE[Quantidade_11],"-")</f>
        <v>-</v>
      </c>
      <c r="V852" s="136" t="str">
        <f ca="1">_xlfn.XLOOKUP(G852&amp;$V$2,BS_CONTROLE[CHAVE],BS_CONTROLE[Quantidade_11],"-")</f>
        <v>-</v>
      </c>
      <c r="W852" s="136" t="str">
        <f ca="1">_xlfn.XLOOKUP(G852&amp;$W$2,BS_CONTROLE[CHAVE],BS_CONTROLE[Quantidade_11],"-")</f>
        <v>-</v>
      </c>
    </row>
    <row r="853" spans="1:23" hidden="1">
      <c r="A853" s="146" t="str">
        <f>IF(SP_NORTE!X875="","*",SP_NORTE!X875)</f>
        <v>*</v>
      </c>
      <c r="B853" s="146" t="str">
        <f>IF(SP_NORTE!W875="","*",SP_NORTE!W875)</f>
        <v>*</v>
      </c>
      <c r="C853" s="146" t="str">
        <f>IF(SP_NORTE!Y875="","*",SP_NORTE!Y875)</f>
        <v>*</v>
      </c>
      <c r="D853" s="138" t="str">
        <f>IF(SP_NORTE!R875="","*",SP_NORTE!R875)</f>
        <v>-</v>
      </c>
      <c r="E853" s="138" t="str">
        <f>IF(SP_NORTE!S875="","*",SP_NORTE!S875)</f>
        <v>-</v>
      </c>
      <c r="F853" s="145" t="str">
        <f>IF(SP_NORTE!B875="","*",SP_NORTE!B875)</f>
        <v>*</v>
      </c>
      <c r="G853" s="145" t="str">
        <f>IF(SP_NORTE!D875="","*",SP_NORTE!D875)</f>
        <v>*</v>
      </c>
      <c r="H853" s="145" t="str">
        <f>IF(SP_NORTE!E875="","*",SP_NORTE!E875)</f>
        <v>*</v>
      </c>
      <c r="I853" s="145" t="str">
        <f>IF(SP_NORTE!G875="","*",SP_NORTE!G875)</f>
        <v>*</v>
      </c>
      <c r="J853" s="145" t="str">
        <f>IF(SP_NORTE!H875="","*",SP_NORTE!H875)</f>
        <v>*</v>
      </c>
      <c r="K853" s="138" t="str">
        <f>IF(SP_NORTE!L875="","*",SP_NORTE!L875)</f>
        <v>-</v>
      </c>
      <c r="L853" s="138" t="str">
        <f>IF(SP_NORTE!M875="","*",SP_NORTE!M875)</f>
        <v>-</v>
      </c>
      <c r="M853" s="139" t="str">
        <f>IF(SP_NORTE!I875="","*",SP_NORTE!I875)</f>
        <v>*</v>
      </c>
      <c r="N853" s="144" t="str">
        <f>IF(SP_NORTE!J875="","*",SP_NORTE!J875)</f>
        <v>*</v>
      </c>
      <c r="O853" s="144" t="str">
        <f>IF(SP_NORTE!K875="","*",SP_NORTE!K875)</f>
        <v>*</v>
      </c>
      <c r="P853" s="143" t="str">
        <f>IF(SP_NORTE!N875="","*",SP_NORTE!N875)</f>
        <v>*</v>
      </c>
      <c r="Q853" s="143" t="str">
        <f>IF(SP_NORTE!O875="","*",SP_NORTE!O875)</f>
        <v>*</v>
      </c>
      <c r="R853" s="145" t="str">
        <f>IF(SP_NORTE!P875="","*",CONCATENATE(SP_NORTE!P875," ",SP_NORTE!Q875))</f>
        <v>*</v>
      </c>
      <c r="S853" s="145" t="str">
        <f>IF(SP_NORTE!U875="","*",SP_NORTE!U875)</f>
        <v>*</v>
      </c>
      <c r="T853" s="145" t="str">
        <f>IF(SP_NORTE!V875="","*",SP_NORTE!V875)</f>
        <v>*</v>
      </c>
      <c r="U853" s="136" t="str">
        <f ca="1">_xlfn.XLOOKUP(G853&amp;$U$2,BS_CONTROLE[CHAVE],BS_CONTROLE[Quantidade_11],"-")</f>
        <v>-</v>
      </c>
      <c r="V853" s="136" t="str">
        <f ca="1">_xlfn.XLOOKUP(G853&amp;$V$2,BS_CONTROLE[CHAVE],BS_CONTROLE[Quantidade_11],"-")</f>
        <v>-</v>
      </c>
      <c r="W853" s="136" t="str">
        <f ca="1">_xlfn.XLOOKUP(G853&amp;$W$2,BS_CONTROLE[CHAVE],BS_CONTROLE[Quantidade_11],"-")</f>
        <v>-</v>
      </c>
    </row>
    <row r="854" spans="1:23" hidden="1">
      <c r="A854" s="146" t="str">
        <f>IF(SP_NORTE!X876="","*",SP_NORTE!X876)</f>
        <v>*</v>
      </c>
      <c r="B854" s="146" t="str">
        <f>IF(SP_NORTE!W876="","*",SP_NORTE!W876)</f>
        <v>*</v>
      </c>
      <c r="C854" s="146" t="str">
        <f>IF(SP_NORTE!Y876="","*",SP_NORTE!Y876)</f>
        <v>*</v>
      </c>
      <c r="D854" s="138" t="str">
        <f>IF(SP_NORTE!R876="","*",SP_NORTE!R876)</f>
        <v>-</v>
      </c>
      <c r="E854" s="138" t="str">
        <f>IF(SP_NORTE!S876="","*",SP_NORTE!S876)</f>
        <v>-</v>
      </c>
      <c r="F854" s="145" t="str">
        <f>IF(SP_NORTE!B876="","*",SP_NORTE!B876)</f>
        <v>*</v>
      </c>
      <c r="G854" s="145" t="str">
        <f>IF(SP_NORTE!D876="","*",SP_NORTE!D876)</f>
        <v>*</v>
      </c>
      <c r="H854" s="145" t="str">
        <f>IF(SP_NORTE!E876="","*",SP_NORTE!E876)</f>
        <v>*</v>
      </c>
      <c r="I854" s="145" t="str">
        <f>IF(SP_NORTE!G876="","*",SP_NORTE!G876)</f>
        <v>*</v>
      </c>
      <c r="J854" s="145" t="str">
        <f>IF(SP_NORTE!H876="","*",SP_NORTE!H876)</f>
        <v>*</v>
      </c>
      <c r="K854" s="138" t="str">
        <f>IF(SP_NORTE!L876="","*",SP_NORTE!L876)</f>
        <v>-</v>
      </c>
      <c r="L854" s="138" t="str">
        <f>IF(SP_NORTE!M876="","*",SP_NORTE!M876)</f>
        <v>-</v>
      </c>
      <c r="M854" s="139" t="str">
        <f>IF(SP_NORTE!I876="","*",SP_NORTE!I876)</f>
        <v>*</v>
      </c>
      <c r="N854" s="144" t="str">
        <f>IF(SP_NORTE!J876="","*",SP_NORTE!J876)</f>
        <v>*</v>
      </c>
      <c r="O854" s="144" t="str">
        <f>IF(SP_NORTE!K876="","*",SP_NORTE!K876)</f>
        <v>*</v>
      </c>
      <c r="P854" s="143" t="str">
        <f>IF(SP_NORTE!N876="","*",SP_NORTE!N876)</f>
        <v>*</v>
      </c>
      <c r="Q854" s="143" t="str">
        <f>IF(SP_NORTE!O876="","*",SP_NORTE!O876)</f>
        <v>*</v>
      </c>
      <c r="R854" s="145" t="str">
        <f>IF(SP_NORTE!P876="","*",CONCATENATE(SP_NORTE!P876," ",SP_NORTE!Q876))</f>
        <v>*</v>
      </c>
      <c r="S854" s="145" t="str">
        <f>IF(SP_NORTE!U876="","*",SP_NORTE!U876)</f>
        <v>*</v>
      </c>
      <c r="T854" s="145" t="str">
        <f>IF(SP_NORTE!V876="","*",SP_NORTE!V876)</f>
        <v>*</v>
      </c>
      <c r="U854" s="136" t="str">
        <f ca="1">_xlfn.XLOOKUP(G854&amp;$U$2,BS_CONTROLE[CHAVE],BS_CONTROLE[Quantidade_11],"-")</f>
        <v>-</v>
      </c>
      <c r="V854" s="136" t="str">
        <f ca="1">_xlfn.XLOOKUP(G854&amp;$V$2,BS_CONTROLE[CHAVE],BS_CONTROLE[Quantidade_11],"-")</f>
        <v>-</v>
      </c>
      <c r="W854" s="136" t="str">
        <f ca="1">_xlfn.XLOOKUP(G854&amp;$W$2,BS_CONTROLE[CHAVE],BS_CONTROLE[Quantidade_11],"-")</f>
        <v>-</v>
      </c>
    </row>
    <row r="855" spans="1:23" hidden="1">
      <c r="A855" s="146" t="str">
        <f>IF(SP_NORTE!X877="","*",SP_NORTE!X877)</f>
        <v>*</v>
      </c>
      <c r="B855" s="146" t="str">
        <f>IF(SP_NORTE!W877="","*",SP_NORTE!W877)</f>
        <v>*</v>
      </c>
      <c r="C855" s="146" t="str">
        <f>IF(SP_NORTE!Y877="","*",SP_NORTE!Y877)</f>
        <v>*</v>
      </c>
      <c r="D855" s="138" t="str">
        <f>IF(SP_NORTE!R877="","*",SP_NORTE!R877)</f>
        <v>-</v>
      </c>
      <c r="E855" s="138" t="str">
        <f>IF(SP_NORTE!S877="","*",SP_NORTE!S877)</f>
        <v>-</v>
      </c>
      <c r="F855" s="145" t="str">
        <f>IF(SP_NORTE!B877="","*",SP_NORTE!B877)</f>
        <v>*</v>
      </c>
      <c r="G855" s="145" t="str">
        <f>IF(SP_NORTE!D877="","*",SP_NORTE!D877)</f>
        <v>*</v>
      </c>
      <c r="H855" s="145" t="str">
        <f>IF(SP_NORTE!E877="","*",SP_NORTE!E877)</f>
        <v>*</v>
      </c>
      <c r="I855" s="145" t="str">
        <f>IF(SP_NORTE!G877="","*",SP_NORTE!G877)</f>
        <v>*</v>
      </c>
      <c r="J855" s="145" t="str">
        <f>IF(SP_NORTE!H877="","*",SP_NORTE!H877)</f>
        <v>*</v>
      </c>
      <c r="K855" s="138" t="str">
        <f>IF(SP_NORTE!L877="","*",SP_NORTE!L877)</f>
        <v>-</v>
      </c>
      <c r="L855" s="138" t="str">
        <f>IF(SP_NORTE!M877="","*",SP_NORTE!M877)</f>
        <v>-</v>
      </c>
      <c r="M855" s="139" t="str">
        <f>IF(SP_NORTE!I877="","*",SP_NORTE!I877)</f>
        <v>*</v>
      </c>
      <c r="N855" s="144" t="str">
        <f>IF(SP_NORTE!J877="","*",SP_NORTE!J877)</f>
        <v>*</v>
      </c>
      <c r="O855" s="144" t="str">
        <f>IF(SP_NORTE!K877="","*",SP_NORTE!K877)</f>
        <v>*</v>
      </c>
      <c r="P855" s="143" t="str">
        <f>IF(SP_NORTE!N877="","*",SP_NORTE!N877)</f>
        <v>*</v>
      </c>
      <c r="Q855" s="143" t="str">
        <f>IF(SP_NORTE!O877="","*",SP_NORTE!O877)</f>
        <v>*</v>
      </c>
      <c r="R855" s="145" t="str">
        <f>IF(SP_NORTE!P877="","*",CONCATENATE(SP_NORTE!P877," ",SP_NORTE!Q877))</f>
        <v>*</v>
      </c>
      <c r="S855" s="145" t="str">
        <f>IF(SP_NORTE!U877="","*",SP_NORTE!U877)</f>
        <v>*</v>
      </c>
      <c r="T855" s="145" t="str">
        <f>IF(SP_NORTE!V877="","*",SP_NORTE!V877)</f>
        <v>*</v>
      </c>
      <c r="U855" s="136" t="str">
        <f ca="1">_xlfn.XLOOKUP(G855&amp;$U$2,BS_CONTROLE[CHAVE],BS_CONTROLE[Quantidade_11],"-")</f>
        <v>-</v>
      </c>
      <c r="V855" s="136" t="str">
        <f ca="1">_xlfn.XLOOKUP(G855&amp;$V$2,BS_CONTROLE[CHAVE],BS_CONTROLE[Quantidade_11],"-")</f>
        <v>-</v>
      </c>
      <c r="W855" s="136" t="str">
        <f ca="1">_xlfn.XLOOKUP(G855&amp;$W$2,BS_CONTROLE[CHAVE],BS_CONTROLE[Quantidade_11],"-")</f>
        <v>-</v>
      </c>
    </row>
    <row r="856" spans="1:23" hidden="1">
      <c r="A856" s="146" t="str">
        <f>IF(SP_NORTE!X878="","*",SP_NORTE!X878)</f>
        <v>*</v>
      </c>
      <c r="B856" s="146" t="str">
        <f>IF(SP_NORTE!W878="","*",SP_NORTE!W878)</f>
        <v>*</v>
      </c>
      <c r="C856" s="146" t="str">
        <f>IF(SP_NORTE!Y878="","*",SP_NORTE!Y878)</f>
        <v>*</v>
      </c>
      <c r="D856" s="138" t="str">
        <f>IF(SP_NORTE!R878="","*",SP_NORTE!R878)</f>
        <v>-</v>
      </c>
      <c r="E856" s="138" t="str">
        <f>IF(SP_NORTE!S878="","*",SP_NORTE!S878)</f>
        <v>-</v>
      </c>
      <c r="F856" s="145" t="str">
        <f>IF(SP_NORTE!B878="","*",SP_NORTE!B878)</f>
        <v>*</v>
      </c>
      <c r="G856" s="145" t="str">
        <f>IF(SP_NORTE!D878="","*",SP_NORTE!D878)</f>
        <v>*</v>
      </c>
      <c r="H856" s="145" t="str">
        <f>IF(SP_NORTE!E878="","*",SP_NORTE!E878)</f>
        <v>*</v>
      </c>
      <c r="I856" s="145" t="str">
        <f>IF(SP_NORTE!G878="","*",SP_NORTE!G878)</f>
        <v>*</v>
      </c>
      <c r="J856" s="145" t="str">
        <f>IF(SP_NORTE!H878="","*",SP_NORTE!H878)</f>
        <v>*</v>
      </c>
      <c r="K856" s="138" t="str">
        <f>IF(SP_NORTE!L878="","*",SP_NORTE!L878)</f>
        <v>-</v>
      </c>
      <c r="L856" s="138" t="str">
        <f>IF(SP_NORTE!M878="","*",SP_NORTE!M878)</f>
        <v>-</v>
      </c>
      <c r="M856" s="139" t="str">
        <f>IF(SP_NORTE!I878="","*",SP_NORTE!I878)</f>
        <v>*</v>
      </c>
      <c r="N856" s="144" t="str">
        <f>IF(SP_NORTE!J878="","*",SP_NORTE!J878)</f>
        <v>*</v>
      </c>
      <c r="O856" s="144" t="str">
        <f>IF(SP_NORTE!K878="","*",SP_NORTE!K878)</f>
        <v>*</v>
      </c>
      <c r="P856" s="143" t="str">
        <f>IF(SP_NORTE!N878="","*",SP_NORTE!N878)</f>
        <v>*</v>
      </c>
      <c r="Q856" s="143" t="str">
        <f>IF(SP_NORTE!O878="","*",SP_NORTE!O878)</f>
        <v>*</v>
      </c>
      <c r="R856" s="145" t="str">
        <f>IF(SP_NORTE!P878="","*",CONCATENATE(SP_NORTE!P878," ",SP_NORTE!Q878))</f>
        <v>*</v>
      </c>
      <c r="S856" s="145" t="str">
        <f>IF(SP_NORTE!U878="","*",SP_NORTE!U878)</f>
        <v>*</v>
      </c>
      <c r="T856" s="145" t="str">
        <f>IF(SP_NORTE!V878="","*",SP_NORTE!V878)</f>
        <v>*</v>
      </c>
      <c r="U856" s="136" t="str">
        <f ca="1">_xlfn.XLOOKUP(G856&amp;$U$2,BS_CONTROLE[CHAVE],BS_CONTROLE[Quantidade_11],"-")</f>
        <v>-</v>
      </c>
      <c r="V856" s="136" t="str">
        <f ca="1">_xlfn.XLOOKUP(G856&amp;$V$2,BS_CONTROLE[CHAVE],BS_CONTROLE[Quantidade_11],"-")</f>
        <v>-</v>
      </c>
      <c r="W856" s="136" t="str">
        <f ca="1">_xlfn.XLOOKUP(G856&amp;$W$2,BS_CONTROLE[CHAVE],BS_CONTROLE[Quantidade_11],"-")</f>
        <v>-</v>
      </c>
    </row>
    <row r="857" spans="1:23" hidden="1">
      <c r="A857" s="146" t="str">
        <f>IF(SP_NORTE!X879="","*",SP_NORTE!X879)</f>
        <v>*</v>
      </c>
      <c r="B857" s="146" t="str">
        <f>IF(SP_NORTE!W879="","*",SP_NORTE!W879)</f>
        <v>*</v>
      </c>
      <c r="C857" s="146" t="str">
        <f>IF(SP_NORTE!Y879="","*",SP_NORTE!Y879)</f>
        <v>*</v>
      </c>
      <c r="D857" s="138" t="str">
        <f>IF(SP_NORTE!R879="","*",SP_NORTE!R879)</f>
        <v>-</v>
      </c>
      <c r="E857" s="138" t="str">
        <f>IF(SP_NORTE!S879="","*",SP_NORTE!S879)</f>
        <v>-</v>
      </c>
      <c r="F857" s="145" t="str">
        <f>IF(SP_NORTE!B879="","*",SP_NORTE!B879)</f>
        <v>*</v>
      </c>
      <c r="G857" s="145" t="str">
        <f>IF(SP_NORTE!D879="","*",SP_NORTE!D879)</f>
        <v>*</v>
      </c>
      <c r="H857" s="145" t="str">
        <f>IF(SP_NORTE!E879="","*",SP_NORTE!E879)</f>
        <v>*</v>
      </c>
      <c r="I857" s="145" t="str">
        <f>IF(SP_NORTE!G879="","*",SP_NORTE!G879)</f>
        <v>*</v>
      </c>
      <c r="J857" s="145" t="str">
        <f>IF(SP_NORTE!H879="","*",SP_NORTE!H879)</f>
        <v>*</v>
      </c>
      <c r="K857" s="138" t="str">
        <f>IF(SP_NORTE!L879="","*",SP_NORTE!L879)</f>
        <v>-</v>
      </c>
      <c r="L857" s="138" t="str">
        <f>IF(SP_NORTE!M879="","*",SP_NORTE!M879)</f>
        <v>-</v>
      </c>
      <c r="M857" s="139" t="str">
        <f>IF(SP_NORTE!I879="","*",SP_NORTE!I879)</f>
        <v>*</v>
      </c>
      <c r="N857" s="144" t="str">
        <f>IF(SP_NORTE!J879="","*",SP_NORTE!J879)</f>
        <v>*</v>
      </c>
      <c r="O857" s="144" t="str">
        <f>IF(SP_NORTE!K879="","*",SP_NORTE!K879)</f>
        <v>*</v>
      </c>
      <c r="P857" s="143" t="str">
        <f>IF(SP_NORTE!N879="","*",SP_NORTE!N879)</f>
        <v>*</v>
      </c>
      <c r="Q857" s="143" t="str">
        <f>IF(SP_NORTE!O879="","*",SP_NORTE!O879)</f>
        <v>*</v>
      </c>
      <c r="R857" s="145" t="str">
        <f>IF(SP_NORTE!P879="","*",CONCATENATE(SP_NORTE!P879," ",SP_NORTE!Q879))</f>
        <v>*</v>
      </c>
      <c r="S857" s="145" t="str">
        <f>IF(SP_NORTE!U879="","*",SP_NORTE!U879)</f>
        <v>*</v>
      </c>
      <c r="T857" s="145" t="str">
        <f>IF(SP_NORTE!V879="","*",SP_NORTE!V879)</f>
        <v>*</v>
      </c>
      <c r="U857" s="136" t="str">
        <f ca="1">_xlfn.XLOOKUP(G857&amp;$U$2,BS_CONTROLE[CHAVE],BS_CONTROLE[Quantidade_11],"-")</f>
        <v>-</v>
      </c>
      <c r="V857" s="136" t="str">
        <f ca="1">_xlfn.XLOOKUP(G857&amp;$V$2,BS_CONTROLE[CHAVE],BS_CONTROLE[Quantidade_11],"-")</f>
        <v>-</v>
      </c>
      <c r="W857" s="136" t="str">
        <f ca="1">_xlfn.XLOOKUP(G857&amp;$W$2,BS_CONTROLE[CHAVE],BS_CONTROLE[Quantidade_11],"-")</f>
        <v>-</v>
      </c>
    </row>
    <row r="858" spans="1:23" hidden="1">
      <c r="A858" s="146" t="str">
        <f>IF(SP_NORTE!X880="","*",SP_NORTE!X880)</f>
        <v>*</v>
      </c>
      <c r="B858" s="146" t="str">
        <f>IF(SP_NORTE!W880="","*",SP_NORTE!W880)</f>
        <v>*</v>
      </c>
      <c r="C858" s="146" t="str">
        <f>IF(SP_NORTE!Y880="","*",SP_NORTE!Y880)</f>
        <v>*</v>
      </c>
      <c r="D858" s="138" t="str">
        <f>IF(SP_NORTE!R880="","*",SP_NORTE!R880)</f>
        <v>-</v>
      </c>
      <c r="E858" s="138" t="str">
        <f>IF(SP_NORTE!S880="","*",SP_NORTE!S880)</f>
        <v>-</v>
      </c>
      <c r="F858" s="145" t="str">
        <f>IF(SP_NORTE!B880="","*",SP_NORTE!B880)</f>
        <v>*</v>
      </c>
      <c r="G858" s="145" t="str">
        <f>IF(SP_NORTE!D880="","*",SP_NORTE!D880)</f>
        <v>*</v>
      </c>
      <c r="H858" s="145" t="str">
        <f>IF(SP_NORTE!E880="","*",SP_NORTE!E880)</f>
        <v>*</v>
      </c>
      <c r="I858" s="145" t="str">
        <f>IF(SP_NORTE!G880="","*",SP_NORTE!G880)</f>
        <v>*</v>
      </c>
      <c r="J858" s="145" t="str">
        <f>IF(SP_NORTE!H880="","*",SP_NORTE!H880)</f>
        <v>*</v>
      </c>
      <c r="K858" s="138" t="str">
        <f>IF(SP_NORTE!L880="","*",SP_NORTE!L880)</f>
        <v>-</v>
      </c>
      <c r="L858" s="138" t="str">
        <f>IF(SP_NORTE!M880="","*",SP_NORTE!M880)</f>
        <v>-</v>
      </c>
      <c r="M858" s="139" t="str">
        <f>IF(SP_NORTE!I880="","*",SP_NORTE!I880)</f>
        <v>*</v>
      </c>
      <c r="N858" s="144" t="str">
        <f>IF(SP_NORTE!J880="","*",SP_NORTE!J880)</f>
        <v>*</v>
      </c>
      <c r="O858" s="144" t="str">
        <f>IF(SP_NORTE!K880="","*",SP_NORTE!K880)</f>
        <v>*</v>
      </c>
      <c r="P858" s="143" t="str">
        <f>IF(SP_NORTE!N880="","*",SP_NORTE!N880)</f>
        <v>*</v>
      </c>
      <c r="Q858" s="143" t="str">
        <f>IF(SP_NORTE!O880="","*",SP_NORTE!O880)</f>
        <v>*</v>
      </c>
      <c r="R858" s="145" t="str">
        <f>IF(SP_NORTE!P880="","*",CONCATENATE(SP_NORTE!P880," ",SP_NORTE!Q880))</f>
        <v>*</v>
      </c>
      <c r="S858" s="145" t="str">
        <f>IF(SP_NORTE!U880="","*",SP_NORTE!U880)</f>
        <v>*</v>
      </c>
      <c r="T858" s="145" t="str">
        <f>IF(SP_NORTE!V880="","*",SP_NORTE!V880)</f>
        <v>*</v>
      </c>
      <c r="U858" s="136" t="str">
        <f ca="1">_xlfn.XLOOKUP(G858&amp;$U$2,BS_CONTROLE[CHAVE],BS_CONTROLE[Quantidade_11],"-")</f>
        <v>-</v>
      </c>
      <c r="V858" s="136" t="str">
        <f ca="1">_xlfn.XLOOKUP(G858&amp;$V$2,BS_CONTROLE[CHAVE],BS_CONTROLE[Quantidade_11],"-")</f>
        <v>-</v>
      </c>
      <c r="W858" s="136" t="str">
        <f ca="1">_xlfn.XLOOKUP(G858&amp;$W$2,BS_CONTROLE[CHAVE],BS_CONTROLE[Quantidade_11],"-")</f>
        <v>-</v>
      </c>
    </row>
    <row r="859" spans="1:23" hidden="1">
      <c r="A859" s="146" t="str">
        <f>IF(SP_NORTE!X881="","*",SP_NORTE!X881)</f>
        <v>*</v>
      </c>
      <c r="B859" s="146" t="str">
        <f>IF(SP_NORTE!W881="","*",SP_NORTE!W881)</f>
        <v>*</v>
      </c>
      <c r="C859" s="146" t="str">
        <f>IF(SP_NORTE!Y881="","*",SP_NORTE!Y881)</f>
        <v>*</v>
      </c>
      <c r="D859" s="138" t="str">
        <f>IF(SP_NORTE!R881="","*",SP_NORTE!R881)</f>
        <v>-</v>
      </c>
      <c r="E859" s="138" t="str">
        <f>IF(SP_NORTE!S881="","*",SP_NORTE!S881)</f>
        <v>-</v>
      </c>
      <c r="F859" s="145" t="str">
        <f>IF(SP_NORTE!B881="","*",SP_NORTE!B881)</f>
        <v>*</v>
      </c>
      <c r="G859" s="145" t="str">
        <f>IF(SP_NORTE!D881="","*",SP_NORTE!D881)</f>
        <v>*</v>
      </c>
      <c r="H859" s="145" t="str">
        <f>IF(SP_NORTE!E881="","*",SP_NORTE!E881)</f>
        <v>*</v>
      </c>
      <c r="I859" s="145" t="str">
        <f>IF(SP_NORTE!G881="","*",SP_NORTE!G881)</f>
        <v>*</v>
      </c>
      <c r="J859" s="145" t="str">
        <f>IF(SP_NORTE!H881="","*",SP_NORTE!H881)</f>
        <v>*</v>
      </c>
      <c r="K859" s="138" t="str">
        <f>IF(SP_NORTE!L881="","*",SP_NORTE!L881)</f>
        <v>-</v>
      </c>
      <c r="L859" s="138" t="str">
        <f>IF(SP_NORTE!M881="","*",SP_NORTE!M881)</f>
        <v>-</v>
      </c>
      <c r="M859" s="139" t="str">
        <f>IF(SP_NORTE!I881="","*",SP_NORTE!I881)</f>
        <v>*</v>
      </c>
      <c r="N859" s="144" t="str">
        <f>IF(SP_NORTE!J881="","*",SP_NORTE!J881)</f>
        <v>*</v>
      </c>
      <c r="O859" s="144" t="str">
        <f>IF(SP_NORTE!K881="","*",SP_NORTE!K881)</f>
        <v>*</v>
      </c>
      <c r="P859" s="143" t="str">
        <f>IF(SP_NORTE!N881="","*",SP_NORTE!N881)</f>
        <v>*</v>
      </c>
      <c r="Q859" s="143" t="str">
        <f>IF(SP_NORTE!O881="","*",SP_NORTE!O881)</f>
        <v>*</v>
      </c>
      <c r="R859" s="145" t="str">
        <f>IF(SP_NORTE!P881="","*",CONCATENATE(SP_NORTE!P881," ",SP_NORTE!Q881))</f>
        <v>*</v>
      </c>
      <c r="S859" s="145" t="str">
        <f>IF(SP_NORTE!U881="","*",SP_NORTE!U881)</f>
        <v>*</v>
      </c>
      <c r="T859" s="145" t="str">
        <f>IF(SP_NORTE!V881="","*",SP_NORTE!V881)</f>
        <v>*</v>
      </c>
      <c r="U859" s="136" t="str">
        <f ca="1">_xlfn.XLOOKUP(G859&amp;$U$2,BS_CONTROLE[CHAVE],BS_CONTROLE[Quantidade_11],"-")</f>
        <v>-</v>
      </c>
      <c r="V859" s="136" t="str">
        <f ca="1">_xlfn.XLOOKUP(G859&amp;$V$2,BS_CONTROLE[CHAVE],BS_CONTROLE[Quantidade_11],"-")</f>
        <v>-</v>
      </c>
      <c r="W859" s="136" t="str">
        <f ca="1">_xlfn.XLOOKUP(G859&amp;$W$2,BS_CONTROLE[CHAVE],BS_CONTROLE[Quantidade_11],"-")</f>
        <v>-</v>
      </c>
    </row>
    <row r="860" spans="1:23" hidden="1">
      <c r="A860" s="146" t="str">
        <f>IF(SP_NORTE!X882="","*",SP_NORTE!X882)</f>
        <v>*</v>
      </c>
      <c r="B860" s="146" t="str">
        <f>IF(SP_NORTE!W882="","*",SP_NORTE!W882)</f>
        <v>*</v>
      </c>
      <c r="C860" s="146" t="str">
        <f>IF(SP_NORTE!Y882="","*",SP_NORTE!Y882)</f>
        <v>*</v>
      </c>
      <c r="D860" s="138" t="str">
        <f>IF(SP_NORTE!R882="","*",SP_NORTE!R882)</f>
        <v>-</v>
      </c>
      <c r="E860" s="138" t="str">
        <f>IF(SP_NORTE!S882="","*",SP_NORTE!S882)</f>
        <v>-</v>
      </c>
      <c r="F860" s="145" t="str">
        <f>IF(SP_NORTE!B882="","*",SP_NORTE!B882)</f>
        <v>*</v>
      </c>
      <c r="G860" s="145" t="str">
        <f>IF(SP_NORTE!D882="","*",SP_NORTE!D882)</f>
        <v>*</v>
      </c>
      <c r="H860" s="145" t="str">
        <f>IF(SP_NORTE!E882="","*",SP_NORTE!E882)</f>
        <v>*</v>
      </c>
      <c r="I860" s="145" t="str">
        <f>IF(SP_NORTE!G882="","*",SP_NORTE!G882)</f>
        <v>*</v>
      </c>
      <c r="J860" s="145" t="str">
        <f>IF(SP_NORTE!H882="","*",SP_NORTE!H882)</f>
        <v>*</v>
      </c>
      <c r="K860" s="138" t="str">
        <f>IF(SP_NORTE!L882="","*",SP_NORTE!L882)</f>
        <v>-</v>
      </c>
      <c r="L860" s="138" t="str">
        <f>IF(SP_NORTE!M882="","*",SP_NORTE!M882)</f>
        <v>-</v>
      </c>
      <c r="M860" s="139" t="str">
        <f>IF(SP_NORTE!I882="","*",SP_NORTE!I882)</f>
        <v>*</v>
      </c>
      <c r="N860" s="144" t="str">
        <f>IF(SP_NORTE!J882="","*",SP_NORTE!J882)</f>
        <v>*</v>
      </c>
      <c r="O860" s="144" t="str">
        <f>IF(SP_NORTE!K882="","*",SP_NORTE!K882)</f>
        <v>*</v>
      </c>
      <c r="P860" s="143" t="str">
        <f>IF(SP_NORTE!N882="","*",SP_NORTE!N882)</f>
        <v>*</v>
      </c>
      <c r="Q860" s="143" t="str">
        <f>IF(SP_NORTE!O882="","*",SP_NORTE!O882)</f>
        <v>*</v>
      </c>
      <c r="R860" s="145" t="str">
        <f>IF(SP_NORTE!P882="","*",CONCATENATE(SP_NORTE!P882," ",SP_NORTE!Q882))</f>
        <v>*</v>
      </c>
      <c r="S860" s="145" t="str">
        <f>IF(SP_NORTE!U882="","*",SP_NORTE!U882)</f>
        <v>*</v>
      </c>
      <c r="T860" s="145" t="str">
        <f>IF(SP_NORTE!V882="","*",SP_NORTE!V882)</f>
        <v>*</v>
      </c>
      <c r="U860" s="136" t="str">
        <f ca="1">_xlfn.XLOOKUP(G860&amp;$U$2,BS_CONTROLE[CHAVE],BS_CONTROLE[Quantidade_11],"-")</f>
        <v>-</v>
      </c>
      <c r="V860" s="136" t="str">
        <f ca="1">_xlfn.XLOOKUP(G860&amp;$V$2,BS_CONTROLE[CHAVE],BS_CONTROLE[Quantidade_11],"-")</f>
        <v>-</v>
      </c>
      <c r="W860" s="136" t="str">
        <f ca="1">_xlfn.XLOOKUP(G860&amp;$W$2,BS_CONTROLE[CHAVE],BS_CONTROLE[Quantidade_11],"-")</f>
        <v>-</v>
      </c>
    </row>
    <row r="861" spans="1:23" hidden="1">
      <c r="A861" s="146" t="str">
        <f>IF(SP_NORTE!X883="","*",SP_NORTE!X883)</f>
        <v>*</v>
      </c>
      <c r="B861" s="146" t="str">
        <f>IF(SP_NORTE!W883="","*",SP_NORTE!W883)</f>
        <v>*</v>
      </c>
      <c r="C861" s="146" t="str">
        <f>IF(SP_NORTE!Y883="","*",SP_NORTE!Y883)</f>
        <v>*</v>
      </c>
      <c r="D861" s="138" t="str">
        <f>IF(SP_NORTE!R883="","*",SP_NORTE!R883)</f>
        <v>-</v>
      </c>
      <c r="E861" s="138" t="str">
        <f>IF(SP_NORTE!S883="","*",SP_NORTE!S883)</f>
        <v>-</v>
      </c>
      <c r="F861" s="145" t="str">
        <f>IF(SP_NORTE!B883="","*",SP_NORTE!B883)</f>
        <v>*</v>
      </c>
      <c r="G861" s="145" t="str">
        <f>IF(SP_NORTE!D883="","*",SP_NORTE!D883)</f>
        <v>*</v>
      </c>
      <c r="H861" s="145" t="str">
        <f>IF(SP_NORTE!E883="","*",SP_NORTE!E883)</f>
        <v>*</v>
      </c>
      <c r="I861" s="145" t="str">
        <f>IF(SP_NORTE!G883="","*",SP_NORTE!G883)</f>
        <v>*</v>
      </c>
      <c r="J861" s="145" t="str">
        <f>IF(SP_NORTE!H883="","*",SP_NORTE!H883)</f>
        <v>*</v>
      </c>
      <c r="K861" s="138" t="str">
        <f>IF(SP_NORTE!L883="","*",SP_NORTE!L883)</f>
        <v>-</v>
      </c>
      <c r="L861" s="138" t="str">
        <f>IF(SP_NORTE!M883="","*",SP_NORTE!M883)</f>
        <v>-</v>
      </c>
      <c r="M861" s="139" t="str">
        <f>IF(SP_NORTE!I883="","*",SP_NORTE!I883)</f>
        <v>*</v>
      </c>
      <c r="N861" s="144" t="str">
        <f>IF(SP_NORTE!J883="","*",SP_NORTE!J883)</f>
        <v>*</v>
      </c>
      <c r="O861" s="144" t="str">
        <f>IF(SP_NORTE!K883="","*",SP_NORTE!K883)</f>
        <v>*</v>
      </c>
      <c r="P861" s="143" t="str">
        <f>IF(SP_NORTE!N883="","*",SP_NORTE!N883)</f>
        <v>*</v>
      </c>
      <c r="Q861" s="143" t="str">
        <f>IF(SP_NORTE!O883="","*",SP_NORTE!O883)</f>
        <v>*</v>
      </c>
      <c r="R861" s="145" t="str">
        <f>IF(SP_NORTE!P883="","*",CONCATENATE(SP_NORTE!P883," ",SP_NORTE!Q883))</f>
        <v>*</v>
      </c>
      <c r="S861" s="145" t="str">
        <f>IF(SP_NORTE!U883="","*",SP_NORTE!U883)</f>
        <v>*</v>
      </c>
      <c r="T861" s="145" t="str">
        <f>IF(SP_NORTE!V883="","*",SP_NORTE!V883)</f>
        <v>*</v>
      </c>
      <c r="U861" s="136" t="str">
        <f ca="1">_xlfn.XLOOKUP(G861&amp;$U$2,BS_CONTROLE[CHAVE],BS_CONTROLE[Quantidade_11],"-")</f>
        <v>-</v>
      </c>
      <c r="V861" s="136" t="str">
        <f ca="1">_xlfn.XLOOKUP(G861&amp;$V$2,BS_CONTROLE[CHAVE],BS_CONTROLE[Quantidade_11],"-")</f>
        <v>-</v>
      </c>
      <c r="W861" s="136" t="str">
        <f ca="1">_xlfn.XLOOKUP(G861&amp;$W$2,BS_CONTROLE[CHAVE],BS_CONTROLE[Quantidade_11],"-")</f>
        <v>-</v>
      </c>
    </row>
    <row r="862" spans="1:23" hidden="1">
      <c r="A862" s="146" t="str">
        <f>IF(SP_NORTE!X884="","*",SP_NORTE!X884)</f>
        <v>*</v>
      </c>
      <c r="B862" s="146" t="str">
        <f>IF(SP_NORTE!W884="","*",SP_NORTE!W884)</f>
        <v>*</v>
      </c>
      <c r="C862" s="146" t="str">
        <f>IF(SP_NORTE!Y884="","*",SP_NORTE!Y884)</f>
        <v>*</v>
      </c>
      <c r="D862" s="138" t="str">
        <f>IF(SP_NORTE!R884="","*",SP_NORTE!R884)</f>
        <v>-</v>
      </c>
      <c r="E862" s="138" t="str">
        <f>IF(SP_NORTE!S884="","*",SP_NORTE!S884)</f>
        <v>-</v>
      </c>
      <c r="F862" s="145" t="str">
        <f>IF(SP_NORTE!B884="","*",SP_NORTE!B884)</f>
        <v>*</v>
      </c>
      <c r="G862" s="145" t="str">
        <f>IF(SP_NORTE!D884="","*",SP_NORTE!D884)</f>
        <v>*</v>
      </c>
      <c r="H862" s="145" t="str">
        <f>IF(SP_NORTE!E884="","*",SP_NORTE!E884)</f>
        <v>*</v>
      </c>
      <c r="I862" s="145" t="str">
        <f>IF(SP_NORTE!G884="","*",SP_NORTE!G884)</f>
        <v>*</v>
      </c>
      <c r="J862" s="145" t="str">
        <f>IF(SP_NORTE!H884="","*",SP_NORTE!H884)</f>
        <v>*</v>
      </c>
      <c r="K862" s="138" t="str">
        <f>IF(SP_NORTE!L884="","*",SP_NORTE!L884)</f>
        <v>-</v>
      </c>
      <c r="L862" s="138" t="str">
        <f>IF(SP_NORTE!M884="","*",SP_NORTE!M884)</f>
        <v>-</v>
      </c>
      <c r="M862" s="139" t="str">
        <f>IF(SP_NORTE!I884="","*",SP_NORTE!I884)</f>
        <v>*</v>
      </c>
      <c r="N862" s="144" t="str">
        <f>IF(SP_NORTE!J884="","*",SP_NORTE!J884)</f>
        <v>*</v>
      </c>
      <c r="O862" s="144" t="str">
        <f>IF(SP_NORTE!K884="","*",SP_NORTE!K884)</f>
        <v>*</v>
      </c>
      <c r="P862" s="143" t="str">
        <f>IF(SP_NORTE!N884="","*",SP_NORTE!N884)</f>
        <v>*</v>
      </c>
      <c r="Q862" s="143" t="str">
        <f>IF(SP_NORTE!O884="","*",SP_NORTE!O884)</f>
        <v>*</v>
      </c>
      <c r="R862" s="145" t="str">
        <f>IF(SP_NORTE!P884="","*",CONCATENATE(SP_NORTE!P884," ",SP_NORTE!Q884))</f>
        <v>*</v>
      </c>
      <c r="S862" s="145" t="str">
        <f>IF(SP_NORTE!U884="","*",SP_NORTE!U884)</f>
        <v>*</v>
      </c>
      <c r="T862" s="145" t="str">
        <f>IF(SP_NORTE!V884="","*",SP_NORTE!V884)</f>
        <v>*</v>
      </c>
      <c r="U862" s="136" t="str">
        <f ca="1">_xlfn.XLOOKUP(G862&amp;$U$2,BS_CONTROLE[CHAVE],BS_CONTROLE[Quantidade_11],"-")</f>
        <v>-</v>
      </c>
      <c r="V862" s="136" t="str">
        <f ca="1">_xlfn.XLOOKUP(G862&amp;$V$2,BS_CONTROLE[CHAVE],BS_CONTROLE[Quantidade_11],"-")</f>
        <v>-</v>
      </c>
      <c r="W862" s="136" t="str">
        <f ca="1">_xlfn.XLOOKUP(G862&amp;$W$2,BS_CONTROLE[CHAVE],BS_CONTROLE[Quantidade_11],"-")</f>
        <v>-</v>
      </c>
    </row>
    <row r="863" spans="1:23" hidden="1">
      <c r="A863" s="146" t="str">
        <f>IF(SP_NORTE!X885="","*",SP_NORTE!X885)</f>
        <v>*</v>
      </c>
      <c r="B863" s="146" t="str">
        <f>IF(SP_NORTE!W885="","*",SP_NORTE!W885)</f>
        <v>*</v>
      </c>
      <c r="C863" s="146" t="str">
        <f>IF(SP_NORTE!Y885="","*",SP_NORTE!Y885)</f>
        <v>*</v>
      </c>
      <c r="D863" s="138" t="str">
        <f>IF(SP_NORTE!R885="","*",SP_NORTE!R885)</f>
        <v>-</v>
      </c>
      <c r="E863" s="138" t="str">
        <f>IF(SP_NORTE!S885="","*",SP_NORTE!S885)</f>
        <v>-</v>
      </c>
      <c r="F863" s="145" t="str">
        <f>IF(SP_NORTE!B885="","*",SP_NORTE!B885)</f>
        <v>*</v>
      </c>
      <c r="G863" s="145" t="str">
        <f>IF(SP_NORTE!D885="","*",SP_NORTE!D885)</f>
        <v>*</v>
      </c>
      <c r="H863" s="145" t="str">
        <f>IF(SP_NORTE!E885="","*",SP_NORTE!E885)</f>
        <v>*</v>
      </c>
      <c r="I863" s="145" t="str">
        <f>IF(SP_NORTE!G885="","*",SP_NORTE!G885)</f>
        <v>*</v>
      </c>
      <c r="J863" s="145" t="str">
        <f>IF(SP_NORTE!H885="","*",SP_NORTE!H885)</f>
        <v>*</v>
      </c>
      <c r="K863" s="138" t="str">
        <f>IF(SP_NORTE!L885="","*",SP_NORTE!L885)</f>
        <v>-</v>
      </c>
      <c r="L863" s="138" t="str">
        <f>IF(SP_NORTE!M885="","*",SP_NORTE!M885)</f>
        <v>-</v>
      </c>
      <c r="M863" s="139" t="str">
        <f>IF(SP_NORTE!I885="","*",SP_NORTE!I885)</f>
        <v>*</v>
      </c>
      <c r="N863" s="144" t="str">
        <f>IF(SP_NORTE!J885="","*",SP_NORTE!J885)</f>
        <v>*</v>
      </c>
      <c r="O863" s="144" t="str">
        <f>IF(SP_NORTE!K885="","*",SP_NORTE!K885)</f>
        <v>*</v>
      </c>
      <c r="P863" s="143" t="str">
        <f>IF(SP_NORTE!N885="","*",SP_NORTE!N885)</f>
        <v>*</v>
      </c>
      <c r="Q863" s="143" t="str">
        <f>IF(SP_NORTE!O885="","*",SP_NORTE!O885)</f>
        <v>*</v>
      </c>
      <c r="R863" s="145" t="str">
        <f>IF(SP_NORTE!P885="","*",CONCATENATE(SP_NORTE!P885," ",SP_NORTE!Q885))</f>
        <v>*</v>
      </c>
      <c r="S863" s="145" t="str">
        <f>IF(SP_NORTE!U885="","*",SP_NORTE!U885)</f>
        <v>*</v>
      </c>
      <c r="T863" s="145" t="str">
        <f>IF(SP_NORTE!V885="","*",SP_NORTE!V885)</f>
        <v>*</v>
      </c>
      <c r="U863" s="136" t="str">
        <f ca="1">_xlfn.XLOOKUP(G863&amp;$U$2,BS_CONTROLE[CHAVE],BS_CONTROLE[Quantidade_11],"-")</f>
        <v>-</v>
      </c>
      <c r="V863" s="136" t="str">
        <f ca="1">_xlfn.XLOOKUP(G863&amp;$V$2,BS_CONTROLE[CHAVE],BS_CONTROLE[Quantidade_11],"-")</f>
        <v>-</v>
      </c>
      <c r="W863" s="136" t="str">
        <f ca="1">_xlfn.XLOOKUP(G863&amp;$W$2,BS_CONTROLE[CHAVE],BS_CONTROLE[Quantidade_11],"-")</f>
        <v>-</v>
      </c>
    </row>
    <row r="864" spans="1:23" hidden="1">
      <c r="A864" s="146" t="str">
        <f>IF(SP_NORTE!X886="","*",SP_NORTE!X886)</f>
        <v>*</v>
      </c>
      <c r="B864" s="146" t="str">
        <f>IF(SP_NORTE!W886="","*",SP_NORTE!W886)</f>
        <v>*</v>
      </c>
      <c r="C864" s="146" t="str">
        <f>IF(SP_NORTE!Y886="","*",SP_NORTE!Y886)</f>
        <v>*</v>
      </c>
      <c r="D864" s="138" t="str">
        <f>IF(SP_NORTE!R886="","*",SP_NORTE!R886)</f>
        <v>-</v>
      </c>
      <c r="E864" s="138" t="str">
        <f>IF(SP_NORTE!S886="","*",SP_NORTE!S886)</f>
        <v>-</v>
      </c>
      <c r="F864" s="145" t="str">
        <f>IF(SP_NORTE!B886="","*",SP_NORTE!B886)</f>
        <v>*</v>
      </c>
      <c r="G864" s="145" t="str">
        <f>IF(SP_NORTE!D886="","*",SP_NORTE!D886)</f>
        <v>*</v>
      </c>
      <c r="H864" s="145" t="str">
        <f>IF(SP_NORTE!E886="","*",SP_NORTE!E886)</f>
        <v>*</v>
      </c>
      <c r="I864" s="145" t="str">
        <f>IF(SP_NORTE!G886="","*",SP_NORTE!G886)</f>
        <v>*</v>
      </c>
      <c r="J864" s="145" t="str">
        <f>IF(SP_NORTE!H886="","*",SP_NORTE!H886)</f>
        <v>*</v>
      </c>
      <c r="K864" s="138" t="str">
        <f>IF(SP_NORTE!L886="","*",SP_NORTE!L886)</f>
        <v>-</v>
      </c>
      <c r="L864" s="138" t="str">
        <f>IF(SP_NORTE!M886="","*",SP_NORTE!M886)</f>
        <v>-</v>
      </c>
      <c r="M864" s="139" t="str">
        <f>IF(SP_NORTE!I886="","*",SP_NORTE!I886)</f>
        <v>*</v>
      </c>
      <c r="N864" s="144" t="str">
        <f>IF(SP_NORTE!J886="","*",SP_NORTE!J886)</f>
        <v>*</v>
      </c>
      <c r="O864" s="144" t="str">
        <f>IF(SP_NORTE!K886="","*",SP_NORTE!K886)</f>
        <v>*</v>
      </c>
      <c r="P864" s="143" t="str">
        <f>IF(SP_NORTE!N886="","*",SP_NORTE!N886)</f>
        <v>*</v>
      </c>
      <c r="Q864" s="143" t="str">
        <f>IF(SP_NORTE!O886="","*",SP_NORTE!O886)</f>
        <v>*</v>
      </c>
      <c r="R864" s="145" t="str">
        <f>IF(SP_NORTE!P886="","*",CONCATENATE(SP_NORTE!P886," ",SP_NORTE!Q886))</f>
        <v>*</v>
      </c>
      <c r="S864" s="145" t="str">
        <f>IF(SP_NORTE!U886="","*",SP_NORTE!U886)</f>
        <v>*</v>
      </c>
      <c r="T864" s="145" t="str">
        <f>IF(SP_NORTE!V886="","*",SP_NORTE!V886)</f>
        <v>*</v>
      </c>
      <c r="U864" s="136" t="str">
        <f ca="1">_xlfn.XLOOKUP(G864&amp;$U$2,BS_CONTROLE[CHAVE],BS_CONTROLE[Quantidade_11],"-")</f>
        <v>-</v>
      </c>
      <c r="V864" s="136" t="str">
        <f ca="1">_xlfn.XLOOKUP(G864&amp;$V$2,BS_CONTROLE[CHAVE],BS_CONTROLE[Quantidade_11],"-")</f>
        <v>-</v>
      </c>
      <c r="W864" s="136" t="str">
        <f ca="1">_xlfn.XLOOKUP(G864&amp;$W$2,BS_CONTROLE[CHAVE],BS_CONTROLE[Quantidade_11],"-")</f>
        <v>-</v>
      </c>
    </row>
    <row r="865" spans="1:23" hidden="1">
      <c r="A865" s="146" t="str">
        <f>IF(SP_NORTE!X887="","*",SP_NORTE!X887)</f>
        <v>*</v>
      </c>
      <c r="B865" s="146" t="str">
        <f>IF(SP_NORTE!W887="","*",SP_NORTE!W887)</f>
        <v>*</v>
      </c>
      <c r="C865" s="146" t="str">
        <f>IF(SP_NORTE!Y887="","*",SP_NORTE!Y887)</f>
        <v>*</v>
      </c>
      <c r="D865" s="138" t="str">
        <f>IF(SP_NORTE!R887="","*",SP_NORTE!R887)</f>
        <v>-</v>
      </c>
      <c r="E865" s="138" t="str">
        <f>IF(SP_NORTE!S887="","*",SP_NORTE!S887)</f>
        <v>-</v>
      </c>
      <c r="F865" s="145" t="str">
        <f>IF(SP_NORTE!B887="","*",SP_NORTE!B887)</f>
        <v>*</v>
      </c>
      <c r="G865" s="145" t="str">
        <f>IF(SP_NORTE!D887="","*",SP_NORTE!D887)</f>
        <v>*</v>
      </c>
      <c r="H865" s="145" t="str">
        <f>IF(SP_NORTE!E887="","*",SP_NORTE!E887)</f>
        <v>*</v>
      </c>
      <c r="I865" s="145" t="str">
        <f>IF(SP_NORTE!G887="","*",SP_NORTE!G887)</f>
        <v>*</v>
      </c>
      <c r="J865" s="145" t="str">
        <f>IF(SP_NORTE!H887="","*",SP_NORTE!H887)</f>
        <v>*</v>
      </c>
      <c r="K865" s="138" t="str">
        <f>IF(SP_NORTE!L887="","*",SP_NORTE!L887)</f>
        <v>-</v>
      </c>
      <c r="L865" s="138" t="str">
        <f>IF(SP_NORTE!M887="","*",SP_NORTE!M887)</f>
        <v>-</v>
      </c>
      <c r="M865" s="139" t="str">
        <f>IF(SP_NORTE!I887="","*",SP_NORTE!I887)</f>
        <v>*</v>
      </c>
      <c r="N865" s="144" t="str">
        <f>IF(SP_NORTE!J887="","*",SP_NORTE!J887)</f>
        <v>*</v>
      </c>
      <c r="O865" s="144" t="str">
        <f>IF(SP_NORTE!K887="","*",SP_NORTE!K887)</f>
        <v>*</v>
      </c>
      <c r="P865" s="143" t="str">
        <f>IF(SP_NORTE!N887="","*",SP_NORTE!N887)</f>
        <v>*</v>
      </c>
      <c r="Q865" s="143" t="str">
        <f>IF(SP_NORTE!O887="","*",SP_NORTE!O887)</f>
        <v>*</v>
      </c>
      <c r="R865" s="145" t="str">
        <f>IF(SP_NORTE!P887="","*",CONCATENATE(SP_NORTE!P887," ",SP_NORTE!Q887))</f>
        <v>*</v>
      </c>
      <c r="S865" s="145" t="str">
        <f>IF(SP_NORTE!U887="","*",SP_NORTE!U887)</f>
        <v>*</v>
      </c>
      <c r="T865" s="145" t="str">
        <f>IF(SP_NORTE!V887="","*",SP_NORTE!V887)</f>
        <v>*</v>
      </c>
      <c r="U865" s="136" t="str">
        <f ca="1">_xlfn.XLOOKUP(G865&amp;$U$2,BS_CONTROLE[CHAVE],BS_CONTROLE[Quantidade_11],"-")</f>
        <v>-</v>
      </c>
      <c r="V865" s="136" t="str">
        <f ca="1">_xlfn.XLOOKUP(G865&amp;$V$2,BS_CONTROLE[CHAVE],BS_CONTROLE[Quantidade_11],"-")</f>
        <v>-</v>
      </c>
      <c r="W865" s="136" t="str">
        <f ca="1">_xlfn.XLOOKUP(G865&amp;$W$2,BS_CONTROLE[CHAVE],BS_CONTROLE[Quantidade_11],"-")</f>
        <v>-</v>
      </c>
    </row>
    <row r="866" spans="1:23" hidden="1">
      <c r="A866" s="146" t="str">
        <f>IF(SP_NORTE!X888="","*",SP_NORTE!X888)</f>
        <v>*</v>
      </c>
      <c r="B866" s="146" t="str">
        <f>IF(SP_NORTE!W888="","*",SP_NORTE!W888)</f>
        <v>*</v>
      </c>
      <c r="C866" s="146" t="str">
        <f>IF(SP_NORTE!Y888="","*",SP_NORTE!Y888)</f>
        <v>*</v>
      </c>
      <c r="D866" s="138" t="str">
        <f>IF(SP_NORTE!R888="","*",SP_NORTE!R888)</f>
        <v>-</v>
      </c>
      <c r="E866" s="138" t="str">
        <f>IF(SP_NORTE!S888="","*",SP_NORTE!S888)</f>
        <v>-</v>
      </c>
      <c r="F866" s="145" t="str">
        <f>IF(SP_NORTE!B888="","*",SP_NORTE!B888)</f>
        <v>*</v>
      </c>
      <c r="G866" s="145" t="str">
        <f>IF(SP_NORTE!D888="","*",SP_NORTE!D888)</f>
        <v>*</v>
      </c>
      <c r="H866" s="145" t="str">
        <f>IF(SP_NORTE!E888="","*",SP_NORTE!E888)</f>
        <v>*</v>
      </c>
      <c r="I866" s="145" t="str">
        <f>IF(SP_NORTE!G888="","*",SP_NORTE!G888)</f>
        <v>*</v>
      </c>
      <c r="J866" s="145" t="str">
        <f>IF(SP_NORTE!H888="","*",SP_NORTE!H888)</f>
        <v>*</v>
      </c>
      <c r="K866" s="138" t="str">
        <f>IF(SP_NORTE!L888="","*",SP_NORTE!L888)</f>
        <v>-</v>
      </c>
      <c r="L866" s="138" t="str">
        <f>IF(SP_NORTE!M888="","*",SP_NORTE!M888)</f>
        <v>-</v>
      </c>
      <c r="M866" s="139" t="str">
        <f>IF(SP_NORTE!I888="","*",SP_NORTE!I888)</f>
        <v>*</v>
      </c>
      <c r="N866" s="144" t="str">
        <f>IF(SP_NORTE!J888="","*",SP_NORTE!J888)</f>
        <v>*</v>
      </c>
      <c r="O866" s="144" t="str">
        <f>IF(SP_NORTE!K888="","*",SP_NORTE!K888)</f>
        <v>*</v>
      </c>
      <c r="P866" s="143" t="str">
        <f>IF(SP_NORTE!N888="","*",SP_NORTE!N888)</f>
        <v>*</v>
      </c>
      <c r="Q866" s="143" t="str">
        <f>IF(SP_NORTE!O888="","*",SP_NORTE!O888)</f>
        <v>*</v>
      </c>
      <c r="R866" s="145" t="str">
        <f>IF(SP_NORTE!P888="","*",CONCATENATE(SP_NORTE!P888," ",SP_NORTE!Q888))</f>
        <v>*</v>
      </c>
      <c r="S866" s="145" t="str">
        <f>IF(SP_NORTE!U888="","*",SP_NORTE!U888)</f>
        <v>*</v>
      </c>
      <c r="T866" s="145" t="str">
        <f>IF(SP_NORTE!V888="","*",SP_NORTE!V888)</f>
        <v>*</v>
      </c>
      <c r="U866" s="136" t="str">
        <f ca="1">_xlfn.XLOOKUP(G866&amp;$U$2,BS_CONTROLE[CHAVE],BS_CONTROLE[Quantidade_11],"-")</f>
        <v>-</v>
      </c>
      <c r="V866" s="136" t="str">
        <f ca="1">_xlfn.XLOOKUP(G866&amp;$V$2,BS_CONTROLE[CHAVE],BS_CONTROLE[Quantidade_11],"-")</f>
        <v>-</v>
      </c>
      <c r="W866" s="136" t="str">
        <f ca="1">_xlfn.XLOOKUP(G866&amp;$W$2,BS_CONTROLE[CHAVE],BS_CONTROLE[Quantidade_11],"-")</f>
        <v>-</v>
      </c>
    </row>
    <row r="867" spans="1:23" hidden="1">
      <c r="A867" s="146" t="str">
        <f>IF(SP_NORTE!X889="","*",SP_NORTE!X889)</f>
        <v>*</v>
      </c>
      <c r="B867" s="146" t="str">
        <f>IF(SP_NORTE!W889="","*",SP_NORTE!W889)</f>
        <v>*</v>
      </c>
      <c r="C867" s="146" t="str">
        <f>IF(SP_NORTE!Y889="","*",SP_NORTE!Y889)</f>
        <v>*</v>
      </c>
      <c r="D867" s="138" t="str">
        <f>IF(SP_NORTE!R889="","*",SP_NORTE!R889)</f>
        <v>-</v>
      </c>
      <c r="E867" s="138" t="str">
        <f>IF(SP_NORTE!S889="","*",SP_NORTE!S889)</f>
        <v>-</v>
      </c>
      <c r="F867" s="145" t="str">
        <f>IF(SP_NORTE!B889="","*",SP_NORTE!B889)</f>
        <v>*</v>
      </c>
      <c r="G867" s="145" t="str">
        <f>IF(SP_NORTE!D889="","*",SP_NORTE!D889)</f>
        <v>*</v>
      </c>
      <c r="H867" s="145" t="str">
        <f>IF(SP_NORTE!E889="","*",SP_NORTE!E889)</f>
        <v>*</v>
      </c>
      <c r="I867" s="145" t="str">
        <f>IF(SP_NORTE!G889="","*",SP_NORTE!G889)</f>
        <v>*</v>
      </c>
      <c r="J867" s="145" t="str">
        <f>IF(SP_NORTE!H889="","*",SP_NORTE!H889)</f>
        <v>*</v>
      </c>
      <c r="K867" s="138" t="str">
        <f>IF(SP_NORTE!L889="","*",SP_NORTE!L889)</f>
        <v>-</v>
      </c>
      <c r="L867" s="138" t="str">
        <f>IF(SP_NORTE!M889="","*",SP_NORTE!M889)</f>
        <v>-</v>
      </c>
      <c r="M867" s="139" t="str">
        <f>IF(SP_NORTE!I889="","*",SP_NORTE!I889)</f>
        <v>*</v>
      </c>
      <c r="N867" s="144" t="str">
        <f>IF(SP_NORTE!J889="","*",SP_NORTE!J889)</f>
        <v>*</v>
      </c>
      <c r="O867" s="144" t="str">
        <f>IF(SP_NORTE!K889="","*",SP_NORTE!K889)</f>
        <v>*</v>
      </c>
      <c r="P867" s="143" t="str">
        <f>IF(SP_NORTE!N889="","*",SP_NORTE!N889)</f>
        <v>*</v>
      </c>
      <c r="Q867" s="143" t="str">
        <f>IF(SP_NORTE!O889="","*",SP_NORTE!O889)</f>
        <v>*</v>
      </c>
      <c r="R867" s="145" t="str">
        <f>IF(SP_NORTE!P889="","*",CONCATENATE(SP_NORTE!P889," ",SP_NORTE!Q889))</f>
        <v>*</v>
      </c>
      <c r="S867" s="145" t="str">
        <f>IF(SP_NORTE!U889="","*",SP_NORTE!U889)</f>
        <v>*</v>
      </c>
      <c r="T867" s="145" t="str">
        <f>IF(SP_NORTE!V889="","*",SP_NORTE!V889)</f>
        <v>*</v>
      </c>
      <c r="U867" s="136" t="str">
        <f ca="1">_xlfn.XLOOKUP(G867&amp;$U$2,BS_CONTROLE[CHAVE],BS_CONTROLE[Quantidade_11],"-")</f>
        <v>-</v>
      </c>
      <c r="V867" s="136" t="str">
        <f ca="1">_xlfn.XLOOKUP(G867&amp;$V$2,BS_CONTROLE[CHAVE],BS_CONTROLE[Quantidade_11],"-")</f>
        <v>-</v>
      </c>
      <c r="W867" s="136" t="str">
        <f ca="1">_xlfn.XLOOKUP(G867&amp;$W$2,BS_CONTROLE[CHAVE],BS_CONTROLE[Quantidade_11],"-")</f>
        <v>-</v>
      </c>
    </row>
    <row r="868" spans="1:23" hidden="1">
      <c r="A868" s="146" t="str">
        <f>IF(SP_NORTE!X890="","*",SP_NORTE!X890)</f>
        <v>*</v>
      </c>
      <c r="B868" s="146" t="str">
        <f>IF(SP_NORTE!W890="","*",SP_NORTE!W890)</f>
        <v>*</v>
      </c>
      <c r="C868" s="146" t="str">
        <f>IF(SP_NORTE!Y890="","*",SP_NORTE!Y890)</f>
        <v>*</v>
      </c>
      <c r="D868" s="138" t="str">
        <f>IF(SP_NORTE!R890="","*",SP_NORTE!R890)</f>
        <v>-</v>
      </c>
      <c r="E868" s="138" t="str">
        <f>IF(SP_NORTE!S890="","*",SP_NORTE!S890)</f>
        <v>-</v>
      </c>
      <c r="F868" s="145" t="str">
        <f>IF(SP_NORTE!B890="","*",SP_NORTE!B890)</f>
        <v>*</v>
      </c>
      <c r="G868" s="145" t="str">
        <f>IF(SP_NORTE!D890="","*",SP_NORTE!D890)</f>
        <v>*</v>
      </c>
      <c r="H868" s="145" t="str">
        <f>IF(SP_NORTE!E890="","*",SP_NORTE!E890)</f>
        <v>*</v>
      </c>
      <c r="I868" s="145" t="str">
        <f>IF(SP_NORTE!G890="","*",SP_NORTE!G890)</f>
        <v>*</v>
      </c>
      <c r="J868" s="145" t="str">
        <f>IF(SP_NORTE!H890="","*",SP_NORTE!H890)</f>
        <v>*</v>
      </c>
      <c r="K868" s="138" t="str">
        <f>IF(SP_NORTE!L890="","*",SP_NORTE!L890)</f>
        <v>-</v>
      </c>
      <c r="L868" s="138" t="str">
        <f>IF(SP_NORTE!M890="","*",SP_NORTE!M890)</f>
        <v>-</v>
      </c>
      <c r="M868" s="139" t="str">
        <f>IF(SP_NORTE!I890="","*",SP_NORTE!I890)</f>
        <v>*</v>
      </c>
      <c r="N868" s="144" t="str">
        <f>IF(SP_NORTE!J890="","*",SP_NORTE!J890)</f>
        <v>*</v>
      </c>
      <c r="O868" s="144" t="str">
        <f>IF(SP_NORTE!K890="","*",SP_NORTE!K890)</f>
        <v>*</v>
      </c>
      <c r="P868" s="143" t="str">
        <f>IF(SP_NORTE!N890="","*",SP_NORTE!N890)</f>
        <v>*</v>
      </c>
      <c r="Q868" s="143" t="str">
        <f>IF(SP_NORTE!O890="","*",SP_NORTE!O890)</f>
        <v>*</v>
      </c>
      <c r="R868" s="145" t="str">
        <f>IF(SP_NORTE!P890="","*",CONCATENATE(SP_NORTE!P890," ",SP_NORTE!Q890))</f>
        <v>*</v>
      </c>
      <c r="S868" s="145" t="str">
        <f>IF(SP_NORTE!U890="","*",SP_NORTE!U890)</f>
        <v>*</v>
      </c>
      <c r="T868" s="145" t="str">
        <f>IF(SP_NORTE!V890="","*",SP_NORTE!V890)</f>
        <v>*</v>
      </c>
      <c r="U868" s="136" t="str">
        <f ca="1">_xlfn.XLOOKUP(G868&amp;$U$2,BS_CONTROLE[CHAVE],BS_CONTROLE[Quantidade_11],"-")</f>
        <v>-</v>
      </c>
      <c r="V868" s="136" t="str">
        <f ca="1">_xlfn.XLOOKUP(G868&amp;$V$2,BS_CONTROLE[CHAVE],BS_CONTROLE[Quantidade_11],"-")</f>
        <v>-</v>
      </c>
      <c r="W868" s="136" t="str">
        <f ca="1">_xlfn.XLOOKUP(G868&amp;$W$2,BS_CONTROLE[CHAVE],BS_CONTROLE[Quantidade_11],"-")</f>
        <v>-</v>
      </c>
    </row>
    <row r="869" spans="1:23" hidden="1">
      <c r="A869" s="146" t="str">
        <f>IF(SP_NORTE!X891="","*",SP_NORTE!X891)</f>
        <v>*</v>
      </c>
      <c r="B869" s="146" t="str">
        <f>IF(SP_NORTE!W891="","*",SP_NORTE!W891)</f>
        <v>*</v>
      </c>
      <c r="C869" s="146" t="str">
        <f>IF(SP_NORTE!Y891="","*",SP_NORTE!Y891)</f>
        <v>*</v>
      </c>
      <c r="D869" s="138" t="str">
        <f>IF(SP_NORTE!R891="","*",SP_NORTE!R891)</f>
        <v>-</v>
      </c>
      <c r="E869" s="138" t="str">
        <f>IF(SP_NORTE!S891="","*",SP_NORTE!S891)</f>
        <v>-</v>
      </c>
      <c r="F869" s="145" t="str">
        <f>IF(SP_NORTE!B891="","*",SP_NORTE!B891)</f>
        <v>*</v>
      </c>
      <c r="G869" s="145" t="str">
        <f>IF(SP_NORTE!D891="","*",SP_NORTE!D891)</f>
        <v>*</v>
      </c>
      <c r="H869" s="145" t="str">
        <f>IF(SP_NORTE!E891="","*",SP_NORTE!E891)</f>
        <v>*</v>
      </c>
      <c r="I869" s="145" t="str">
        <f>IF(SP_NORTE!G891="","*",SP_NORTE!G891)</f>
        <v>*</v>
      </c>
      <c r="J869" s="145" t="str">
        <f>IF(SP_NORTE!H891="","*",SP_NORTE!H891)</f>
        <v>*</v>
      </c>
      <c r="K869" s="138" t="str">
        <f>IF(SP_NORTE!L891="","*",SP_NORTE!L891)</f>
        <v>-</v>
      </c>
      <c r="L869" s="138" t="str">
        <f>IF(SP_NORTE!M891="","*",SP_NORTE!M891)</f>
        <v>-</v>
      </c>
      <c r="M869" s="139" t="str">
        <f>IF(SP_NORTE!I891="","*",SP_NORTE!I891)</f>
        <v>*</v>
      </c>
      <c r="N869" s="144" t="str">
        <f>IF(SP_NORTE!J891="","*",SP_NORTE!J891)</f>
        <v>*</v>
      </c>
      <c r="O869" s="144" t="str">
        <f>IF(SP_NORTE!K891="","*",SP_NORTE!K891)</f>
        <v>*</v>
      </c>
      <c r="P869" s="143" t="str">
        <f>IF(SP_NORTE!N891="","*",SP_NORTE!N891)</f>
        <v>*</v>
      </c>
      <c r="Q869" s="143" t="str">
        <f>IF(SP_NORTE!O891="","*",SP_NORTE!O891)</f>
        <v>*</v>
      </c>
      <c r="R869" s="145" t="str">
        <f>IF(SP_NORTE!P891="","*",CONCATENATE(SP_NORTE!P891," ",SP_NORTE!Q891))</f>
        <v>*</v>
      </c>
      <c r="S869" s="145" t="str">
        <f>IF(SP_NORTE!U891="","*",SP_NORTE!U891)</f>
        <v>*</v>
      </c>
      <c r="T869" s="145" t="str">
        <f>IF(SP_NORTE!V891="","*",SP_NORTE!V891)</f>
        <v>*</v>
      </c>
      <c r="U869" s="136" t="str">
        <f ca="1">_xlfn.XLOOKUP(G869&amp;$U$2,BS_CONTROLE[CHAVE],BS_CONTROLE[Quantidade_11],"-")</f>
        <v>-</v>
      </c>
      <c r="V869" s="136" t="str">
        <f ca="1">_xlfn.XLOOKUP(G869&amp;$V$2,BS_CONTROLE[CHAVE],BS_CONTROLE[Quantidade_11],"-")</f>
        <v>-</v>
      </c>
      <c r="W869" s="136" t="str">
        <f ca="1">_xlfn.XLOOKUP(G869&amp;$W$2,BS_CONTROLE[CHAVE],BS_CONTROLE[Quantidade_11],"-")</f>
        <v>-</v>
      </c>
    </row>
    <row r="870" spans="1:23" hidden="1">
      <c r="A870" s="146" t="str">
        <f>IF(SP_NORTE!X892="","*",SP_NORTE!X892)</f>
        <v>*</v>
      </c>
      <c r="B870" s="146" t="str">
        <f>IF(SP_NORTE!W892="","*",SP_NORTE!W892)</f>
        <v>*</v>
      </c>
      <c r="C870" s="146" t="str">
        <f>IF(SP_NORTE!Y892="","*",SP_NORTE!Y892)</f>
        <v>*</v>
      </c>
      <c r="D870" s="138" t="str">
        <f>IF(SP_NORTE!R892="","*",SP_NORTE!R892)</f>
        <v>-</v>
      </c>
      <c r="E870" s="138" t="str">
        <f>IF(SP_NORTE!S892="","*",SP_NORTE!S892)</f>
        <v>-</v>
      </c>
      <c r="F870" s="145" t="str">
        <f>IF(SP_NORTE!B892="","*",SP_NORTE!B892)</f>
        <v>*</v>
      </c>
      <c r="G870" s="145" t="str">
        <f>IF(SP_NORTE!D892="","*",SP_NORTE!D892)</f>
        <v>*</v>
      </c>
      <c r="H870" s="145" t="str">
        <f>IF(SP_NORTE!E892="","*",SP_NORTE!E892)</f>
        <v>*</v>
      </c>
      <c r="I870" s="145" t="str">
        <f>IF(SP_NORTE!G892="","*",SP_NORTE!G892)</f>
        <v>*</v>
      </c>
      <c r="J870" s="145" t="str">
        <f>IF(SP_NORTE!H892="","*",SP_NORTE!H892)</f>
        <v>*</v>
      </c>
      <c r="K870" s="138" t="str">
        <f>IF(SP_NORTE!L892="","*",SP_NORTE!L892)</f>
        <v>-</v>
      </c>
      <c r="L870" s="138" t="str">
        <f>IF(SP_NORTE!M892="","*",SP_NORTE!M892)</f>
        <v>-</v>
      </c>
      <c r="M870" s="139" t="str">
        <f>IF(SP_NORTE!I892="","*",SP_NORTE!I892)</f>
        <v>*</v>
      </c>
      <c r="N870" s="144" t="str">
        <f>IF(SP_NORTE!J892="","*",SP_NORTE!J892)</f>
        <v>*</v>
      </c>
      <c r="O870" s="144" t="str">
        <f>IF(SP_NORTE!K892="","*",SP_NORTE!K892)</f>
        <v>*</v>
      </c>
      <c r="P870" s="143" t="str">
        <f>IF(SP_NORTE!N892="","*",SP_NORTE!N892)</f>
        <v>*</v>
      </c>
      <c r="Q870" s="143" t="str">
        <f>IF(SP_NORTE!O892="","*",SP_NORTE!O892)</f>
        <v>*</v>
      </c>
      <c r="R870" s="145" t="str">
        <f>IF(SP_NORTE!P892="","*",CONCATENATE(SP_NORTE!P892," ",SP_NORTE!Q892))</f>
        <v>*</v>
      </c>
      <c r="S870" s="145" t="str">
        <f>IF(SP_NORTE!U892="","*",SP_NORTE!U892)</f>
        <v>*</v>
      </c>
      <c r="T870" s="145" t="str">
        <f>IF(SP_NORTE!V892="","*",SP_NORTE!V892)</f>
        <v>*</v>
      </c>
      <c r="U870" s="136" t="str">
        <f ca="1">_xlfn.XLOOKUP(G870&amp;$U$2,BS_CONTROLE[CHAVE],BS_CONTROLE[Quantidade_11],"-")</f>
        <v>-</v>
      </c>
      <c r="V870" s="136" t="str">
        <f ca="1">_xlfn.XLOOKUP(G870&amp;$V$2,BS_CONTROLE[CHAVE],BS_CONTROLE[Quantidade_11],"-")</f>
        <v>-</v>
      </c>
      <c r="W870" s="136" t="str">
        <f ca="1">_xlfn.XLOOKUP(G870&amp;$W$2,BS_CONTROLE[CHAVE],BS_CONTROLE[Quantidade_11],"-")</f>
        <v>-</v>
      </c>
    </row>
    <row r="871" spans="1:23" hidden="1">
      <c r="A871" s="146" t="str">
        <f>IF(SP_NORTE!X893="","*",SP_NORTE!X893)</f>
        <v>*</v>
      </c>
      <c r="B871" s="146" t="str">
        <f>IF(SP_NORTE!W893="","*",SP_NORTE!W893)</f>
        <v>*</v>
      </c>
      <c r="C871" s="146" t="str">
        <f>IF(SP_NORTE!Y893="","*",SP_NORTE!Y893)</f>
        <v>*</v>
      </c>
      <c r="D871" s="138" t="str">
        <f>IF(SP_NORTE!R893="","*",SP_NORTE!R893)</f>
        <v>-</v>
      </c>
      <c r="E871" s="138" t="str">
        <f>IF(SP_NORTE!S893="","*",SP_NORTE!S893)</f>
        <v>-</v>
      </c>
      <c r="F871" s="145" t="str">
        <f>IF(SP_NORTE!B893="","*",SP_NORTE!B893)</f>
        <v>*</v>
      </c>
      <c r="G871" s="145" t="str">
        <f>IF(SP_NORTE!D893="","*",SP_NORTE!D893)</f>
        <v>*</v>
      </c>
      <c r="H871" s="145" t="str">
        <f>IF(SP_NORTE!E893="","*",SP_NORTE!E893)</f>
        <v>*</v>
      </c>
      <c r="I871" s="145" t="str">
        <f>IF(SP_NORTE!G893="","*",SP_NORTE!G893)</f>
        <v>*</v>
      </c>
      <c r="J871" s="145" t="str">
        <f>IF(SP_NORTE!H893="","*",SP_NORTE!H893)</f>
        <v>*</v>
      </c>
      <c r="K871" s="138" t="str">
        <f>IF(SP_NORTE!L893="","*",SP_NORTE!L893)</f>
        <v>-</v>
      </c>
      <c r="L871" s="138" t="str">
        <f>IF(SP_NORTE!M893="","*",SP_NORTE!M893)</f>
        <v>-</v>
      </c>
      <c r="M871" s="139" t="str">
        <f>IF(SP_NORTE!I893="","*",SP_NORTE!I893)</f>
        <v>*</v>
      </c>
      <c r="N871" s="144" t="str">
        <f>IF(SP_NORTE!J893="","*",SP_NORTE!J893)</f>
        <v>*</v>
      </c>
      <c r="O871" s="144" t="str">
        <f>IF(SP_NORTE!K893="","*",SP_NORTE!K893)</f>
        <v>*</v>
      </c>
      <c r="P871" s="143" t="str">
        <f>IF(SP_NORTE!N893="","*",SP_NORTE!N893)</f>
        <v>*</v>
      </c>
      <c r="Q871" s="143" t="str">
        <f>IF(SP_NORTE!O893="","*",SP_NORTE!O893)</f>
        <v>*</v>
      </c>
      <c r="R871" s="145" t="str">
        <f>IF(SP_NORTE!P893="","*",CONCATENATE(SP_NORTE!P893," ",SP_NORTE!Q893))</f>
        <v>*</v>
      </c>
      <c r="S871" s="145" t="str">
        <f>IF(SP_NORTE!U893="","*",SP_NORTE!U893)</f>
        <v>*</v>
      </c>
      <c r="T871" s="145" t="str">
        <f>IF(SP_NORTE!V893="","*",SP_NORTE!V893)</f>
        <v>*</v>
      </c>
      <c r="U871" s="136" t="str">
        <f ca="1">_xlfn.XLOOKUP(G871&amp;$U$2,BS_CONTROLE[CHAVE],BS_CONTROLE[Quantidade_11],"-")</f>
        <v>-</v>
      </c>
      <c r="V871" s="136" t="str">
        <f ca="1">_xlfn.XLOOKUP(G871&amp;$V$2,BS_CONTROLE[CHAVE],BS_CONTROLE[Quantidade_11],"-")</f>
        <v>-</v>
      </c>
      <c r="W871" s="136" t="str">
        <f ca="1">_xlfn.XLOOKUP(G871&amp;$W$2,BS_CONTROLE[CHAVE],BS_CONTROLE[Quantidade_11],"-")</f>
        <v>-</v>
      </c>
    </row>
    <row r="872" spans="1:23" hidden="1">
      <c r="A872" s="146" t="str">
        <f>IF(SP_NORTE!X894="","*",SP_NORTE!X894)</f>
        <v>*</v>
      </c>
      <c r="B872" s="146" t="str">
        <f>IF(SP_NORTE!W894="","*",SP_NORTE!W894)</f>
        <v>*</v>
      </c>
      <c r="C872" s="146" t="str">
        <f>IF(SP_NORTE!Y894="","*",SP_NORTE!Y894)</f>
        <v>*</v>
      </c>
      <c r="D872" s="138" t="str">
        <f>IF(SP_NORTE!R894="","*",SP_NORTE!R894)</f>
        <v>-</v>
      </c>
      <c r="E872" s="138" t="str">
        <f>IF(SP_NORTE!S894="","*",SP_NORTE!S894)</f>
        <v>-</v>
      </c>
      <c r="F872" s="145" t="str">
        <f>IF(SP_NORTE!B894="","*",SP_NORTE!B894)</f>
        <v>*</v>
      </c>
      <c r="G872" s="145" t="str">
        <f>IF(SP_NORTE!D894="","*",SP_NORTE!D894)</f>
        <v>*</v>
      </c>
      <c r="H872" s="145" t="str">
        <f>IF(SP_NORTE!E894="","*",SP_NORTE!E894)</f>
        <v>*</v>
      </c>
      <c r="I872" s="145" t="str">
        <f>IF(SP_NORTE!G894="","*",SP_NORTE!G894)</f>
        <v>*</v>
      </c>
      <c r="J872" s="145" t="str">
        <f>IF(SP_NORTE!H894="","*",SP_NORTE!H894)</f>
        <v>*</v>
      </c>
      <c r="K872" s="138" t="str">
        <f>IF(SP_NORTE!L894="","*",SP_NORTE!L894)</f>
        <v>-</v>
      </c>
      <c r="L872" s="138" t="str">
        <f>IF(SP_NORTE!M894="","*",SP_NORTE!M894)</f>
        <v>-</v>
      </c>
      <c r="M872" s="139" t="str">
        <f>IF(SP_NORTE!I894="","*",SP_NORTE!I894)</f>
        <v>*</v>
      </c>
      <c r="N872" s="144" t="str">
        <f>IF(SP_NORTE!J894="","*",SP_NORTE!J894)</f>
        <v>*</v>
      </c>
      <c r="O872" s="144" t="str">
        <f>IF(SP_NORTE!K894="","*",SP_NORTE!K894)</f>
        <v>*</v>
      </c>
      <c r="P872" s="143" t="str">
        <f>IF(SP_NORTE!N894="","*",SP_NORTE!N894)</f>
        <v>*</v>
      </c>
      <c r="Q872" s="143" t="str">
        <f>IF(SP_NORTE!O894="","*",SP_NORTE!O894)</f>
        <v>*</v>
      </c>
      <c r="R872" s="145" t="str">
        <f>IF(SP_NORTE!P894="","*",CONCATENATE(SP_NORTE!P894," ",SP_NORTE!Q894))</f>
        <v>*</v>
      </c>
      <c r="S872" s="145" t="str">
        <f>IF(SP_NORTE!U894="","*",SP_NORTE!U894)</f>
        <v>*</v>
      </c>
      <c r="T872" s="145" t="str">
        <f>IF(SP_NORTE!V894="","*",SP_NORTE!V894)</f>
        <v>*</v>
      </c>
      <c r="U872" s="136" t="str">
        <f ca="1">_xlfn.XLOOKUP(G872&amp;$U$2,BS_CONTROLE[CHAVE],BS_CONTROLE[Quantidade_11],"-")</f>
        <v>-</v>
      </c>
      <c r="V872" s="136" t="str">
        <f ca="1">_xlfn.XLOOKUP(G872&amp;$V$2,BS_CONTROLE[CHAVE],BS_CONTROLE[Quantidade_11],"-")</f>
        <v>-</v>
      </c>
      <c r="W872" s="136" t="str">
        <f ca="1">_xlfn.XLOOKUP(G872&amp;$W$2,BS_CONTROLE[CHAVE],BS_CONTROLE[Quantidade_11],"-")</f>
        <v>-</v>
      </c>
    </row>
    <row r="873" spans="1:23" hidden="1">
      <c r="A873" s="146" t="str">
        <f>IF(SP_NORTE!X895="","*",SP_NORTE!X895)</f>
        <v>*</v>
      </c>
      <c r="B873" s="146" t="str">
        <f>IF(SP_NORTE!W895="","*",SP_NORTE!W895)</f>
        <v>*</v>
      </c>
      <c r="C873" s="146" t="str">
        <f>IF(SP_NORTE!Y895="","*",SP_NORTE!Y895)</f>
        <v>*</v>
      </c>
      <c r="D873" s="138" t="str">
        <f>IF(SP_NORTE!R895="","*",SP_NORTE!R895)</f>
        <v>-</v>
      </c>
      <c r="E873" s="138" t="str">
        <f>IF(SP_NORTE!S895="","*",SP_NORTE!S895)</f>
        <v>-</v>
      </c>
      <c r="F873" s="145" t="str">
        <f>IF(SP_NORTE!B895="","*",SP_NORTE!B895)</f>
        <v>*</v>
      </c>
      <c r="G873" s="145" t="str">
        <f>IF(SP_NORTE!D895="","*",SP_NORTE!D895)</f>
        <v>*</v>
      </c>
      <c r="H873" s="145" t="str">
        <f>IF(SP_NORTE!E895="","*",SP_NORTE!E895)</f>
        <v>*</v>
      </c>
      <c r="I873" s="145" t="str">
        <f>IF(SP_NORTE!G895="","*",SP_NORTE!G895)</f>
        <v>*</v>
      </c>
      <c r="J873" s="145" t="str">
        <f>IF(SP_NORTE!H895="","*",SP_NORTE!H895)</f>
        <v>*</v>
      </c>
      <c r="K873" s="138" t="str">
        <f>IF(SP_NORTE!L895="","*",SP_NORTE!L895)</f>
        <v>-</v>
      </c>
      <c r="L873" s="138" t="str">
        <f>IF(SP_NORTE!M895="","*",SP_NORTE!M895)</f>
        <v>-</v>
      </c>
      <c r="M873" s="139" t="str">
        <f>IF(SP_NORTE!I895="","*",SP_NORTE!I895)</f>
        <v>*</v>
      </c>
      <c r="N873" s="144" t="str">
        <f>IF(SP_NORTE!J895="","*",SP_NORTE!J895)</f>
        <v>*</v>
      </c>
      <c r="O873" s="144" t="str">
        <f>IF(SP_NORTE!K895="","*",SP_NORTE!K895)</f>
        <v>*</v>
      </c>
      <c r="P873" s="143" t="str">
        <f>IF(SP_NORTE!N895="","*",SP_NORTE!N895)</f>
        <v>*</v>
      </c>
      <c r="Q873" s="143" t="str">
        <f>IF(SP_NORTE!O895="","*",SP_NORTE!O895)</f>
        <v>*</v>
      </c>
      <c r="R873" s="145" t="str">
        <f>IF(SP_NORTE!P895="","*",CONCATENATE(SP_NORTE!P895," ",SP_NORTE!Q895))</f>
        <v>*</v>
      </c>
      <c r="S873" s="145" t="str">
        <f>IF(SP_NORTE!U895="","*",SP_NORTE!U895)</f>
        <v>*</v>
      </c>
      <c r="T873" s="145" t="str">
        <f>IF(SP_NORTE!V895="","*",SP_NORTE!V895)</f>
        <v>*</v>
      </c>
      <c r="U873" s="136" t="str">
        <f ca="1">_xlfn.XLOOKUP(G873&amp;$U$2,BS_CONTROLE[CHAVE],BS_CONTROLE[Quantidade_11],"-")</f>
        <v>-</v>
      </c>
      <c r="V873" s="136" t="str">
        <f ca="1">_xlfn.XLOOKUP(G873&amp;$V$2,BS_CONTROLE[CHAVE],BS_CONTROLE[Quantidade_11],"-")</f>
        <v>-</v>
      </c>
      <c r="W873" s="136" t="str">
        <f ca="1">_xlfn.XLOOKUP(G873&amp;$W$2,BS_CONTROLE[CHAVE],BS_CONTROLE[Quantidade_11],"-")</f>
        <v>-</v>
      </c>
    </row>
    <row r="874" spans="1:23" hidden="1">
      <c r="A874" s="146" t="str">
        <f>IF(SP_NORTE!X896="","*",SP_NORTE!X896)</f>
        <v>*</v>
      </c>
      <c r="B874" s="146" t="str">
        <f>IF(SP_NORTE!W896="","*",SP_NORTE!W896)</f>
        <v>*</v>
      </c>
      <c r="C874" s="146" t="str">
        <f>IF(SP_NORTE!Y896="","*",SP_NORTE!Y896)</f>
        <v>*</v>
      </c>
      <c r="D874" s="138" t="str">
        <f>IF(SP_NORTE!R896="","*",SP_NORTE!R896)</f>
        <v>-</v>
      </c>
      <c r="E874" s="138" t="str">
        <f>IF(SP_NORTE!S896="","*",SP_NORTE!S896)</f>
        <v>-</v>
      </c>
      <c r="F874" s="145" t="str">
        <f>IF(SP_NORTE!B896="","*",SP_NORTE!B896)</f>
        <v>*</v>
      </c>
      <c r="G874" s="145" t="str">
        <f>IF(SP_NORTE!D896="","*",SP_NORTE!D896)</f>
        <v>*</v>
      </c>
      <c r="H874" s="145" t="str">
        <f>IF(SP_NORTE!E896="","*",SP_NORTE!E896)</f>
        <v>*</v>
      </c>
      <c r="I874" s="145" t="str">
        <f>IF(SP_NORTE!G896="","*",SP_NORTE!G896)</f>
        <v>*</v>
      </c>
      <c r="J874" s="145" t="str">
        <f>IF(SP_NORTE!H896="","*",SP_NORTE!H896)</f>
        <v>*</v>
      </c>
      <c r="K874" s="138" t="str">
        <f>IF(SP_NORTE!L896="","*",SP_NORTE!L896)</f>
        <v>-</v>
      </c>
      <c r="L874" s="138" t="str">
        <f>IF(SP_NORTE!M896="","*",SP_NORTE!M896)</f>
        <v>-</v>
      </c>
      <c r="M874" s="139" t="str">
        <f>IF(SP_NORTE!I896="","*",SP_NORTE!I896)</f>
        <v>*</v>
      </c>
      <c r="N874" s="144" t="str">
        <f>IF(SP_NORTE!J896="","*",SP_NORTE!J896)</f>
        <v>*</v>
      </c>
      <c r="O874" s="144" t="str">
        <f>IF(SP_NORTE!K896="","*",SP_NORTE!K896)</f>
        <v>*</v>
      </c>
      <c r="P874" s="143" t="str">
        <f>IF(SP_NORTE!N896="","*",SP_NORTE!N896)</f>
        <v>*</v>
      </c>
      <c r="Q874" s="143" t="str">
        <f>IF(SP_NORTE!O896="","*",SP_NORTE!O896)</f>
        <v>*</v>
      </c>
      <c r="R874" s="145" t="str">
        <f>IF(SP_NORTE!P896="","*",CONCATENATE(SP_NORTE!P896," ",SP_NORTE!Q896))</f>
        <v>*</v>
      </c>
      <c r="S874" s="145" t="str">
        <f>IF(SP_NORTE!U896="","*",SP_NORTE!U896)</f>
        <v>*</v>
      </c>
      <c r="T874" s="145" t="str">
        <f>IF(SP_NORTE!V896="","*",SP_NORTE!V896)</f>
        <v>*</v>
      </c>
      <c r="U874" s="136" t="str">
        <f ca="1">_xlfn.XLOOKUP(G874&amp;$U$2,BS_CONTROLE[CHAVE],BS_CONTROLE[Quantidade_11],"-")</f>
        <v>-</v>
      </c>
      <c r="V874" s="136" t="str">
        <f ca="1">_xlfn.XLOOKUP(G874&amp;$V$2,BS_CONTROLE[CHAVE],BS_CONTROLE[Quantidade_11],"-")</f>
        <v>-</v>
      </c>
      <c r="W874" s="136" t="str">
        <f ca="1">_xlfn.XLOOKUP(G874&amp;$W$2,BS_CONTROLE[CHAVE],BS_CONTROLE[Quantidade_11],"-")</f>
        <v>-</v>
      </c>
    </row>
    <row r="875" spans="1:23" hidden="1">
      <c r="A875" s="146" t="str">
        <f>IF(SP_NORTE!X897="","*",SP_NORTE!X897)</f>
        <v>*</v>
      </c>
      <c r="B875" s="146" t="str">
        <f>IF(SP_NORTE!W897="","*",SP_NORTE!W897)</f>
        <v>*</v>
      </c>
      <c r="C875" s="146" t="str">
        <f>IF(SP_NORTE!Y897="","*",SP_NORTE!Y897)</f>
        <v>*</v>
      </c>
      <c r="D875" s="138" t="str">
        <f>IF(SP_NORTE!R897="","*",SP_NORTE!R897)</f>
        <v>-</v>
      </c>
      <c r="E875" s="138" t="str">
        <f>IF(SP_NORTE!S897="","*",SP_NORTE!S897)</f>
        <v>-</v>
      </c>
      <c r="F875" s="145" t="str">
        <f>IF(SP_NORTE!B897="","*",SP_NORTE!B897)</f>
        <v>*</v>
      </c>
      <c r="G875" s="145" t="str">
        <f>IF(SP_NORTE!D897="","*",SP_NORTE!D897)</f>
        <v>*</v>
      </c>
      <c r="H875" s="145" t="str">
        <f>IF(SP_NORTE!E897="","*",SP_NORTE!E897)</f>
        <v>*</v>
      </c>
      <c r="I875" s="145" t="str">
        <f>IF(SP_NORTE!G897="","*",SP_NORTE!G897)</f>
        <v>*</v>
      </c>
      <c r="J875" s="145" t="str">
        <f>IF(SP_NORTE!H897="","*",SP_NORTE!H897)</f>
        <v>*</v>
      </c>
      <c r="K875" s="138" t="str">
        <f>IF(SP_NORTE!L897="","*",SP_NORTE!L897)</f>
        <v>-</v>
      </c>
      <c r="L875" s="138" t="str">
        <f>IF(SP_NORTE!M897="","*",SP_NORTE!M897)</f>
        <v>-</v>
      </c>
      <c r="M875" s="139" t="str">
        <f>IF(SP_NORTE!I897="","*",SP_NORTE!I897)</f>
        <v>*</v>
      </c>
      <c r="N875" s="144" t="str">
        <f>IF(SP_NORTE!J897="","*",SP_NORTE!J897)</f>
        <v>*</v>
      </c>
      <c r="O875" s="144" t="str">
        <f>IF(SP_NORTE!K897="","*",SP_NORTE!K897)</f>
        <v>*</v>
      </c>
      <c r="P875" s="143" t="str">
        <f>IF(SP_NORTE!N897="","*",SP_NORTE!N897)</f>
        <v>*</v>
      </c>
      <c r="Q875" s="143" t="str">
        <f>IF(SP_NORTE!O897="","*",SP_NORTE!O897)</f>
        <v>*</v>
      </c>
      <c r="R875" s="145" t="str">
        <f>IF(SP_NORTE!P897="","*",CONCATENATE(SP_NORTE!P897," ",SP_NORTE!Q897))</f>
        <v>*</v>
      </c>
      <c r="S875" s="145" t="str">
        <f>IF(SP_NORTE!U897="","*",SP_NORTE!U897)</f>
        <v>*</v>
      </c>
      <c r="T875" s="145" t="str">
        <f>IF(SP_NORTE!V897="","*",SP_NORTE!V897)</f>
        <v>*</v>
      </c>
      <c r="U875" s="136" t="str">
        <f ca="1">_xlfn.XLOOKUP(G875&amp;$U$2,BS_CONTROLE[CHAVE],BS_CONTROLE[Quantidade_11],"-")</f>
        <v>-</v>
      </c>
      <c r="V875" s="136" t="str">
        <f ca="1">_xlfn.XLOOKUP(G875&amp;$V$2,BS_CONTROLE[CHAVE],BS_CONTROLE[Quantidade_11],"-")</f>
        <v>-</v>
      </c>
      <c r="W875" s="136" t="str">
        <f ca="1">_xlfn.XLOOKUP(G875&amp;$W$2,BS_CONTROLE[CHAVE],BS_CONTROLE[Quantidade_11],"-")</f>
        <v>-</v>
      </c>
    </row>
    <row r="876" spans="1:23" hidden="1">
      <c r="A876" s="146" t="str">
        <f>IF(SP_NORTE!X898="","*",SP_NORTE!X898)</f>
        <v>*</v>
      </c>
      <c r="B876" s="146" t="str">
        <f>IF(SP_NORTE!W898="","*",SP_NORTE!W898)</f>
        <v>*</v>
      </c>
      <c r="C876" s="146" t="str">
        <f>IF(SP_NORTE!Y898="","*",SP_NORTE!Y898)</f>
        <v>*</v>
      </c>
      <c r="D876" s="138" t="str">
        <f>IF(SP_NORTE!R898="","*",SP_NORTE!R898)</f>
        <v>-</v>
      </c>
      <c r="E876" s="138" t="str">
        <f>IF(SP_NORTE!S898="","*",SP_NORTE!S898)</f>
        <v>-</v>
      </c>
      <c r="F876" s="145" t="str">
        <f>IF(SP_NORTE!B898="","*",SP_NORTE!B898)</f>
        <v>*</v>
      </c>
      <c r="G876" s="145" t="str">
        <f>IF(SP_NORTE!D898="","*",SP_NORTE!D898)</f>
        <v>*</v>
      </c>
      <c r="H876" s="145" t="str">
        <f>IF(SP_NORTE!E898="","*",SP_NORTE!E898)</f>
        <v>*</v>
      </c>
      <c r="I876" s="145" t="str">
        <f>IF(SP_NORTE!G898="","*",SP_NORTE!G898)</f>
        <v>*</v>
      </c>
      <c r="J876" s="145" t="str">
        <f>IF(SP_NORTE!H898="","*",SP_NORTE!H898)</f>
        <v>*</v>
      </c>
      <c r="K876" s="138" t="str">
        <f>IF(SP_NORTE!L898="","*",SP_NORTE!L898)</f>
        <v>-</v>
      </c>
      <c r="L876" s="138" t="str">
        <f>IF(SP_NORTE!M898="","*",SP_NORTE!M898)</f>
        <v>-</v>
      </c>
      <c r="M876" s="139" t="str">
        <f>IF(SP_NORTE!I898="","*",SP_NORTE!I898)</f>
        <v>*</v>
      </c>
      <c r="N876" s="144" t="str">
        <f>IF(SP_NORTE!J898="","*",SP_NORTE!J898)</f>
        <v>*</v>
      </c>
      <c r="O876" s="144" t="str">
        <f>IF(SP_NORTE!K898="","*",SP_NORTE!K898)</f>
        <v>*</v>
      </c>
      <c r="P876" s="143" t="str">
        <f>IF(SP_NORTE!N898="","*",SP_NORTE!N898)</f>
        <v>*</v>
      </c>
      <c r="Q876" s="143" t="str">
        <f>IF(SP_NORTE!O898="","*",SP_NORTE!O898)</f>
        <v>*</v>
      </c>
      <c r="R876" s="145" t="str">
        <f>IF(SP_NORTE!P898="","*",CONCATENATE(SP_NORTE!P898," ",SP_NORTE!Q898))</f>
        <v>*</v>
      </c>
      <c r="S876" s="145" t="str">
        <f>IF(SP_NORTE!U898="","*",SP_NORTE!U898)</f>
        <v>*</v>
      </c>
      <c r="T876" s="145" t="str">
        <f>IF(SP_NORTE!V898="","*",SP_NORTE!V898)</f>
        <v>*</v>
      </c>
      <c r="U876" s="136" t="str">
        <f ca="1">_xlfn.XLOOKUP(G876&amp;$U$2,BS_CONTROLE[CHAVE],BS_CONTROLE[Quantidade_11],"-")</f>
        <v>-</v>
      </c>
      <c r="V876" s="136" t="str">
        <f ca="1">_xlfn.XLOOKUP(G876&amp;$V$2,BS_CONTROLE[CHAVE],BS_CONTROLE[Quantidade_11],"-")</f>
        <v>-</v>
      </c>
      <c r="W876" s="136" t="str">
        <f ca="1">_xlfn.XLOOKUP(G876&amp;$W$2,BS_CONTROLE[CHAVE],BS_CONTROLE[Quantidade_11],"-")</f>
        <v>-</v>
      </c>
    </row>
    <row r="877" spans="1:23" hidden="1">
      <c r="A877" s="146" t="str">
        <f>IF(SP_NORTE!X899="","*",SP_NORTE!X899)</f>
        <v>*</v>
      </c>
      <c r="B877" s="146" t="str">
        <f>IF(SP_NORTE!W899="","*",SP_NORTE!W899)</f>
        <v>*</v>
      </c>
      <c r="C877" s="146" t="str">
        <f>IF(SP_NORTE!Y899="","*",SP_NORTE!Y899)</f>
        <v>*</v>
      </c>
      <c r="D877" s="138" t="str">
        <f>IF(SP_NORTE!R899="","*",SP_NORTE!R899)</f>
        <v>-</v>
      </c>
      <c r="E877" s="138" t="str">
        <f>IF(SP_NORTE!S899="","*",SP_NORTE!S899)</f>
        <v>-</v>
      </c>
      <c r="F877" s="145" t="str">
        <f>IF(SP_NORTE!B899="","*",SP_NORTE!B899)</f>
        <v>*</v>
      </c>
      <c r="G877" s="145" t="str">
        <f>IF(SP_NORTE!D899="","*",SP_NORTE!D899)</f>
        <v>*</v>
      </c>
      <c r="H877" s="145" t="str">
        <f>IF(SP_NORTE!E899="","*",SP_NORTE!E899)</f>
        <v>*</v>
      </c>
      <c r="I877" s="145" t="str">
        <f>IF(SP_NORTE!G899="","*",SP_NORTE!G899)</f>
        <v>*</v>
      </c>
      <c r="J877" s="145" t="str">
        <f>IF(SP_NORTE!H899="","*",SP_NORTE!H899)</f>
        <v>*</v>
      </c>
      <c r="K877" s="138" t="str">
        <f>IF(SP_NORTE!L899="","*",SP_NORTE!L899)</f>
        <v>-</v>
      </c>
      <c r="L877" s="138" t="str">
        <f>IF(SP_NORTE!M899="","*",SP_NORTE!M899)</f>
        <v>-</v>
      </c>
      <c r="M877" s="139" t="str">
        <f>IF(SP_NORTE!I899="","*",SP_NORTE!I899)</f>
        <v>*</v>
      </c>
      <c r="N877" s="144" t="str">
        <f>IF(SP_NORTE!J899="","*",SP_NORTE!J899)</f>
        <v>*</v>
      </c>
      <c r="O877" s="144" t="str">
        <f>IF(SP_NORTE!K899="","*",SP_NORTE!K899)</f>
        <v>*</v>
      </c>
      <c r="P877" s="143" t="str">
        <f>IF(SP_NORTE!N899="","*",SP_NORTE!N899)</f>
        <v>*</v>
      </c>
      <c r="Q877" s="143" t="str">
        <f>IF(SP_NORTE!O899="","*",SP_NORTE!O899)</f>
        <v>*</v>
      </c>
      <c r="R877" s="145" t="str">
        <f>IF(SP_NORTE!P899="","*",CONCATENATE(SP_NORTE!P899," ",SP_NORTE!Q899))</f>
        <v>*</v>
      </c>
      <c r="S877" s="145" t="str">
        <f>IF(SP_NORTE!U899="","*",SP_NORTE!U899)</f>
        <v>*</v>
      </c>
      <c r="T877" s="145" t="str">
        <f>IF(SP_NORTE!V899="","*",SP_NORTE!V899)</f>
        <v>*</v>
      </c>
      <c r="U877" s="136" t="str">
        <f ca="1">_xlfn.XLOOKUP(G877&amp;$U$2,BS_CONTROLE[CHAVE],BS_CONTROLE[Quantidade_11],"-")</f>
        <v>-</v>
      </c>
      <c r="V877" s="136" t="str">
        <f ca="1">_xlfn.XLOOKUP(G877&amp;$V$2,BS_CONTROLE[CHAVE],BS_CONTROLE[Quantidade_11],"-")</f>
        <v>-</v>
      </c>
      <c r="W877" s="136" t="str">
        <f ca="1">_xlfn.XLOOKUP(G877&amp;$W$2,BS_CONTROLE[CHAVE],BS_CONTROLE[Quantidade_11],"-")</f>
        <v>-</v>
      </c>
    </row>
    <row r="878" spans="1:23" hidden="1">
      <c r="A878" s="146" t="str">
        <f>IF(SP_NORTE!X900="","*",SP_NORTE!X900)</f>
        <v>*</v>
      </c>
      <c r="B878" s="146" t="str">
        <f>IF(SP_NORTE!W900="","*",SP_NORTE!W900)</f>
        <v>*</v>
      </c>
      <c r="C878" s="146" t="str">
        <f>IF(SP_NORTE!Y900="","*",SP_NORTE!Y900)</f>
        <v>*</v>
      </c>
      <c r="D878" s="138" t="str">
        <f>IF(SP_NORTE!R900="","*",SP_NORTE!R900)</f>
        <v>-</v>
      </c>
      <c r="E878" s="138" t="str">
        <f>IF(SP_NORTE!S900="","*",SP_NORTE!S900)</f>
        <v>-</v>
      </c>
      <c r="F878" s="145" t="str">
        <f>IF(SP_NORTE!B900="","*",SP_NORTE!B900)</f>
        <v>*</v>
      </c>
      <c r="G878" s="145" t="str">
        <f>IF(SP_NORTE!D900="","*",SP_NORTE!D900)</f>
        <v>*</v>
      </c>
      <c r="H878" s="145" t="str">
        <f>IF(SP_NORTE!E900="","*",SP_NORTE!E900)</f>
        <v>*</v>
      </c>
      <c r="I878" s="145" t="str">
        <f>IF(SP_NORTE!G900="","*",SP_NORTE!G900)</f>
        <v>*</v>
      </c>
      <c r="J878" s="145" t="str">
        <f>IF(SP_NORTE!H900="","*",SP_NORTE!H900)</f>
        <v>*</v>
      </c>
      <c r="K878" s="138" t="str">
        <f>IF(SP_NORTE!L900="","*",SP_NORTE!L900)</f>
        <v>-</v>
      </c>
      <c r="L878" s="138" t="str">
        <f>IF(SP_NORTE!M900="","*",SP_NORTE!M900)</f>
        <v>-</v>
      </c>
      <c r="M878" s="139" t="str">
        <f>IF(SP_NORTE!I900="","*",SP_NORTE!I900)</f>
        <v>*</v>
      </c>
      <c r="N878" s="144" t="str">
        <f>IF(SP_NORTE!J900="","*",SP_NORTE!J900)</f>
        <v>*</v>
      </c>
      <c r="O878" s="144" t="str">
        <f>IF(SP_NORTE!K900="","*",SP_NORTE!K900)</f>
        <v>*</v>
      </c>
      <c r="P878" s="143" t="str">
        <f>IF(SP_NORTE!N900="","*",SP_NORTE!N900)</f>
        <v>*</v>
      </c>
      <c r="Q878" s="143" t="str">
        <f>IF(SP_NORTE!O900="","*",SP_NORTE!O900)</f>
        <v>*</v>
      </c>
      <c r="R878" s="145" t="str">
        <f>IF(SP_NORTE!P900="","*",CONCATENATE(SP_NORTE!P900," ",SP_NORTE!Q900))</f>
        <v>*</v>
      </c>
      <c r="S878" s="145" t="str">
        <f>IF(SP_NORTE!U900="","*",SP_NORTE!U900)</f>
        <v>*</v>
      </c>
      <c r="T878" s="145" t="str">
        <f>IF(SP_NORTE!V900="","*",SP_NORTE!V900)</f>
        <v>*</v>
      </c>
      <c r="U878" s="136" t="str">
        <f ca="1">_xlfn.XLOOKUP(G878&amp;$U$2,BS_CONTROLE[CHAVE],BS_CONTROLE[Quantidade_11],"-")</f>
        <v>-</v>
      </c>
      <c r="V878" s="136" t="str">
        <f ca="1">_xlfn.XLOOKUP(G878&amp;$V$2,BS_CONTROLE[CHAVE],BS_CONTROLE[Quantidade_11],"-")</f>
        <v>-</v>
      </c>
      <c r="W878" s="136" t="str">
        <f ca="1">_xlfn.XLOOKUP(G878&amp;$W$2,BS_CONTROLE[CHAVE],BS_CONTROLE[Quantidade_11],"-")</f>
        <v>-</v>
      </c>
    </row>
    <row r="879" spans="1:23" hidden="1">
      <c r="A879" s="146" t="str">
        <f>IF(SP_NORTE!X901="","*",SP_NORTE!X901)</f>
        <v>*</v>
      </c>
      <c r="B879" s="146" t="str">
        <f>IF(SP_NORTE!W901="","*",SP_NORTE!W901)</f>
        <v>*</v>
      </c>
      <c r="C879" s="146" t="str">
        <f>IF(SP_NORTE!Y901="","*",SP_NORTE!Y901)</f>
        <v>*</v>
      </c>
      <c r="D879" s="138" t="str">
        <f>IF(SP_NORTE!R901="","*",SP_NORTE!R901)</f>
        <v>-</v>
      </c>
      <c r="E879" s="138" t="str">
        <f>IF(SP_NORTE!S901="","*",SP_NORTE!S901)</f>
        <v>-</v>
      </c>
      <c r="F879" s="145" t="str">
        <f>IF(SP_NORTE!B901="","*",SP_NORTE!B901)</f>
        <v>*</v>
      </c>
      <c r="G879" s="145" t="str">
        <f>IF(SP_NORTE!D901="","*",SP_NORTE!D901)</f>
        <v>*</v>
      </c>
      <c r="H879" s="145" t="str">
        <f>IF(SP_NORTE!E901="","*",SP_NORTE!E901)</f>
        <v>*</v>
      </c>
      <c r="I879" s="145" t="str">
        <f>IF(SP_NORTE!G901="","*",SP_NORTE!G901)</f>
        <v>*</v>
      </c>
      <c r="J879" s="145" t="str">
        <f>IF(SP_NORTE!H901="","*",SP_NORTE!H901)</f>
        <v>*</v>
      </c>
      <c r="K879" s="138" t="str">
        <f>IF(SP_NORTE!L901="","*",SP_NORTE!L901)</f>
        <v>-</v>
      </c>
      <c r="L879" s="138" t="str">
        <f>IF(SP_NORTE!M901="","*",SP_NORTE!M901)</f>
        <v>-</v>
      </c>
      <c r="M879" s="139" t="str">
        <f>IF(SP_NORTE!I901="","*",SP_NORTE!I901)</f>
        <v>*</v>
      </c>
      <c r="N879" s="144" t="str">
        <f>IF(SP_NORTE!J901="","*",SP_NORTE!J901)</f>
        <v>*</v>
      </c>
      <c r="O879" s="144" t="str">
        <f>IF(SP_NORTE!K901="","*",SP_NORTE!K901)</f>
        <v>*</v>
      </c>
      <c r="P879" s="143" t="str">
        <f>IF(SP_NORTE!N901="","*",SP_NORTE!N901)</f>
        <v>*</v>
      </c>
      <c r="Q879" s="143" t="str">
        <f>IF(SP_NORTE!O901="","*",SP_NORTE!O901)</f>
        <v>*</v>
      </c>
      <c r="R879" s="145" t="str">
        <f>IF(SP_NORTE!P901="","*",CONCATENATE(SP_NORTE!P901," ",SP_NORTE!Q901))</f>
        <v>*</v>
      </c>
      <c r="S879" s="145" t="str">
        <f>IF(SP_NORTE!U901="","*",SP_NORTE!U901)</f>
        <v>*</v>
      </c>
      <c r="T879" s="145" t="str">
        <f>IF(SP_NORTE!V901="","*",SP_NORTE!V901)</f>
        <v>*</v>
      </c>
      <c r="U879" s="136" t="str">
        <f ca="1">_xlfn.XLOOKUP(G879&amp;$U$2,BS_CONTROLE[CHAVE],BS_CONTROLE[Quantidade_11],"-")</f>
        <v>-</v>
      </c>
      <c r="V879" s="136" t="str">
        <f ca="1">_xlfn.XLOOKUP(G879&amp;$V$2,BS_CONTROLE[CHAVE],BS_CONTROLE[Quantidade_11],"-")</f>
        <v>-</v>
      </c>
      <c r="W879" s="136" t="str">
        <f ca="1">_xlfn.XLOOKUP(G879&amp;$W$2,BS_CONTROLE[CHAVE],BS_CONTROLE[Quantidade_11],"-")</f>
        <v>-</v>
      </c>
    </row>
    <row r="880" spans="1:23" hidden="1">
      <c r="A880" s="146" t="str">
        <f>IF(SP_NORTE!X902="","*",SP_NORTE!X902)</f>
        <v>*</v>
      </c>
      <c r="B880" s="146" t="str">
        <f>IF(SP_NORTE!W902="","*",SP_NORTE!W902)</f>
        <v>*</v>
      </c>
      <c r="C880" s="146" t="str">
        <f>IF(SP_NORTE!Y902="","*",SP_NORTE!Y902)</f>
        <v>*</v>
      </c>
      <c r="D880" s="138" t="str">
        <f>IF(SP_NORTE!R902="","*",SP_NORTE!R902)</f>
        <v>-</v>
      </c>
      <c r="E880" s="138" t="str">
        <f>IF(SP_NORTE!S902="","*",SP_NORTE!S902)</f>
        <v>-</v>
      </c>
      <c r="F880" s="145" t="str">
        <f>IF(SP_NORTE!B902="","*",SP_NORTE!B902)</f>
        <v>*</v>
      </c>
      <c r="G880" s="145" t="str">
        <f>IF(SP_NORTE!D902="","*",SP_NORTE!D902)</f>
        <v>*</v>
      </c>
      <c r="H880" s="145" t="str">
        <f>IF(SP_NORTE!E902="","*",SP_NORTE!E902)</f>
        <v>*</v>
      </c>
      <c r="I880" s="145" t="str">
        <f>IF(SP_NORTE!G902="","*",SP_NORTE!G902)</f>
        <v>*</v>
      </c>
      <c r="J880" s="145" t="str">
        <f>IF(SP_NORTE!H902="","*",SP_NORTE!H902)</f>
        <v>*</v>
      </c>
      <c r="K880" s="138" t="str">
        <f>IF(SP_NORTE!L902="","*",SP_NORTE!L902)</f>
        <v>-</v>
      </c>
      <c r="L880" s="138" t="str">
        <f>IF(SP_NORTE!M902="","*",SP_NORTE!M902)</f>
        <v>-</v>
      </c>
      <c r="M880" s="139" t="str">
        <f>IF(SP_NORTE!I902="","*",SP_NORTE!I902)</f>
        <v>*</v>
      </c>
      <c r="N880" s="144" t="str">
        <f>IF(SP_NORTE!J902="","*",SP_NORTE!J902)</f>
        <v>*</v>
      </c>
      <c r="O880" s="144" t="str">
        <f>IF(SP_NORTE!K902="","*",SP_NORTE!K902)</f>
        <v>*</v>
      </c>
      <c r="P880" s="143" t="str">
        <f>IF(SP_NORTE!N902="","*",SP_NORTE!N902)</f>
        <v>*</v>
      </c>
      <c r="Q880" s="143" t="str">
        <f>IF(SP_NORTE!O902="","*",SP_NORTE!O902)</f>
        <v>*</v>
      </c>
      <c r="R880" s="145" t="str">
        <f>IF(SP_NORTE!P902="","*",CONCATENATE(SP_NORTE!P902," ",SP_NORTE!Q902))</f>
        <v>*</v>
      </c>
      <c r="S880" s="145" t="str">
        <f>IF(SP_NORTE!U902="","*",SP_NORTE!U902)</f>
        <v>*</v>
      </c>
      <c r="T880" s="145" t="str">
        <f>IF(SP_NORTE!V902="","*",SP_NORTE!V902)</f>
        <v>*</v>
      </c>
      <c r="U880" s="136" t="str">
        <f ca="1">_xlfn.XLOOKUP(G880&amp;$U$2,BS_CONTROLE[CHAVE],BS_CONTROLE[Quantidade_11],"-")</f>
        <v>-</v>
      </c>
      <c r="V880" s="136" t="str">
        <f ca="1">_xlfn.XLOOKUP(G880&amp;$V$2,BS_CONTROLE[CHAVE],BS_CONTROLE[Quantidade_11],"-")</f>
        <v>-</v>
      </c>
      <c r="W880" s="136" t="str">
        <f ca="1">_xlfn.XLOOKUP(G880&amp;$W$2,BS_CONTROLE[CHAVE],BS_CONTROLE[Quantidade_11],"-")</f>
        <v>-</v>
      </c>
    </row>
    <row r="881" spans="1:23" hidden="1">
      <c r="A881" s="146" t="str">
        <f>IF(SP_NORTE!X903="","*",SP_NORTE!X903)</f>
        <v>*</v>
      </c>
      <c r="B881" s="146" t="str">
        <f>IF(SP_NORTE!W903="","*",SP_NORTE!W903)</f>
        <v>*</v>
      </c>
      <c r="C881" s="146" t="str">
        <f>IF(SP_NORTE!Y903="","*",SP_NORTE!Y903)</f>
        <v>*</v>
      </c>
      <c r="D881" s="138" t="str">
        <f>IF(SP_NORTE!R903="","*",SP_NORTE!R903)</f>
        <v>-</v>
      </c>
      <c r="E881" s="138" t="str">
        <f>IF(SP_NORTE!S903="","*",SP_NORTE!S903)</f>
        <v>-</v>
      </c>
      <c r="F881" s="145" t="str">
        <f>IF(SP_NORTE!B903="","*",SP_NORTE!B903)</f>
        <v>*</v>
      </c>
      <c r="G881" s="145" t="str">
        <f>IF(SP_NORTE!D903="","*",SP_NORTE!D903)</f>
        <v>*</v>
      </c>
      <c r="H881" s="145" t="str">
        <f>IF(SP_NORTE!E903="","*",SP_NORTE!E903)</f>
        <v>*</v>
      </c>
      <c r="I881" s="145" t="str">
        <f>IF(SP_NORTE!G903="","*",SP_NORTE!G903)</f>
        <v>*</v>
      </c>
      <c r="J881" s="145" t="str">
        <f>IF(SP_NORTE!H903="","*",SP_NORTE!H903)</f>
        <v>*</v>
      </c>
      <c r="K881" s="138" t="str">
        <f>IF(SP_NORTE!L903="","*",SP_NORTE!L903)</f>
        <v>-</v>
      </c>
      <c r="L881" s="138" t="str">
        <f>IF(SP_NORTE!M903="","*",SP_NORTE!M903)</f>
        <v>-</v>
      </c>
      <c r="M881" s="139" t="str">
        <f>IF(SP_NORTE!I903="","*",SP_NORTE!I903)</f>
        <v>*</v>
      </c>
      <c r="N881" s="144" t="str">
        <f>IF(SP_NORTE!J903="","*",SP_NORTE!J903)</f>
        <v>*</v>
      </c>
      <c r="O881" s="144" t="str">
        <f>IF(SP_NORTE!K903="","*",SP_NORTE!K903)</f>
        <v>*</v>
      </c>
      <c r="P881" s="143" t="str">
        <f>IF(SP_NORTE!N903="","*",SP_NORTE!N903)</f>
        <v>*</v>
      </c>
      <c r="Q881" s="143" t="str">
        <f>IF(SP_NORTE!O903="","*",SP_NORTE!O903)</f>
        <v>*</v>
      </c>
      <c r="R881" s="145" t="str">
        <f>IF(SP_NORTE!P903="","*",CONCATENATE(SP_NORTE!P903," ",SP_NORTE!Q903))</f>
        <v>*</v>
      </c>
      <c r="S881" s="145" t="str">
        <f>IF(SP_NORTE!U903="","*",SP_NORTE!U903)</f>
        <v>*</v>
      </c>
      <c r="T881" s="145" t="str">
        <f>IF(SP_NORTE!V903="","*",SP_NORTE!V903)</f>
        <v>*</v>
      </c>
      <c r="U881" s="136" t="str">
        <f ca="1">_xlfn.XLOOKUP(G881&amp;$U$2,BS_CONTROLE[CHAVE],BS_CONTROLE[Quantidade_11],"-")</f>
        <v>-</v>
      </c>
      <c r="V881" s="136" t="str">
        <f ca="1">_xlfn.XLOOKUP(G881&amp;$V$2,BS_CONTROLE[CHAVE],BS_CONTROLE[Quantidade_11],"-")</f>
        <v>-</v>
      </c>
      <c r="W881" s="136" t="str">
        <f ca="1">_xlfn.XLOOKUP(G881&amp;$W$2,BS_CONTROLE[CHAVE],BS_CONTROLE[Quantidade_11],"-")</f>
        <v>-</v>
      </c>
    </row>
    <row r="882" spans="1:23" hidden="1">
      <c r="A882" s="146" t="str">
        <f>IF(SP_NORTE!X904="","*",SP_NORTE!X904)</f>
        <v>*</v>
      </c>
      <c r="B882" s="146" t="str">
        <f>IF(SP_NORTE!W904="","*",SP_NORTE!W904)</f>
        <v>*</v>
      </c>
      <c r="C882" s="146" t="str">
        <f>IF(SP_NORTE!Y904="","*",SP_NORTE!Y904)</f>
        <v>*</v>
      </c>
      <c r="D882" s="138" t="str">
        <f>IF(SP_NORTE!R904="","*",SP_NORTE!R904)</f>
        <v>-</v>
      </c>
      <c r="E882" s="138" t="str">
        <f>IF(SP_NORTE!S904="","*",SP_NORTE!S904)</f>
        <v>-</v>
      </c>
      <c r="F882" s="145" t="str">
        <f>IF(SP_NORTE!B904="","*",SP_NORTE!B904)</f>
        <v>*</v>
      </c>
      <c r="G882" s="145" t="str">
        <f>IF(SP_NORTE!D904="","*",SP_NORTE!D904)</f>
        <v>*</v>
      </c>
      <c r="H882" s="145" t="str">
        <f>IF(SP_NORTE!E904="","*",SP_NORTE!E904)</f>
        <v>*</v>
      </c>
      <c r="I882" s="145" t="str">
        <f>IF(SP_NORTE!G904="","*",SP_NORTE!G904)</f>
        <v>*</v>
      </c>
      <c r="J882" s="145" t="str">
        <f>IF(SP_NORTE!H904="","*",SP_NORTE!H904)</f>
        <v>*</v>
      </c>
      <c r="K882" s="138" t="str">
        <f>IF(SP_NORTE!L904="","*",SP_NORTE!L904)</f>
        <v>-</v>
      </c>
      <c r="L882" s="138" t="str">
        <f>IF(SP_NORTE!M904="","*",SP_NORTE!M904)</f>
        <v>-</v>
      </c>
      <c r="M882" s="139" t="str">
        <f>IF(SP_NORTE!I904="","*",SP_NORTE!I904)</f>
        <v>*</v>
      </c>
      <c r="N882" s="144" t="str">
        <f>IF(SP_NORTE!J904="","*",SP_NORTE!J904)</f>
        <v>*</v>
      </c>
      <c r="O882" s="144" t="str">
        <f>IF(SP_NORTE!K904="","*",SP_NORTE!K904)</f>
        <v>*</v>
      </c>
      <c r="P882" s="143" t="str">
        <f>IF(SP_NORTE!N904="","*",SP_NORTE!N904)</f>
        <v>*</v>
      </c>
      <c r="Q882" s="143" t="str">
        <f>IF(SP_NORTE!O904="","*",SP_NORTE!O904)</f>
        <v>*</v>
      </c>
      <c r="R882" s="145" t="str">
        <f>IF(SP_NORTE!P904="","*",CONCATENATE(SP_NORTE!P904," ",SP_NORTE!Q904))</f>
        <v>*</v>
      </c>
      <c r="S882" s="145" t="str">
        <f>IF(SP_NORTE!U904="","*",SP_NORTE!U904)</f>
        <v>*</v>
      </c>
      <c r="T882" s="145" t="str">
        <f>IF(SP_NORTE!V904="","*",SP_NORTE!V904)</f>
        <v>*</v>
      </c>
      <c r="U882" s="136" t="str">
        <f ca="1">_xlfn.XLOOKUP(G882&amp;$U$2,BS_CONTROLE[CHAVE],BS_CONTROLE[Quantidade_11],"-")</f>
        <v>-</v>
      </c>
      <c r="V882" s="136" t="str">
        <f ca="1">_xlfn.XLOOKUP(G882&amp;$V$2,BS_CONTROLE[CHAVE],BS_CONTROLE[Quantidade_11],"-")</f>
        <v>-</v>
      </c>
      <c r="W882" s="136" t="str">
        <f ca="1">_xlfn.XLOOKUP(G882&amp;$W$2,BS_CONTROLE[CHAVE],BS_CONTROLE[Quantidade_11],"-")</f>
        <v>-</v>
      </c>
    </row>
    <row r="883" spans="1:23" hidden="1">
      <c r="A883" s="146" t="str">
        <f>IF(SP_NORTE!X905="","*",SP_NORTE!X905)</f>
        <v>*</v>
      </c>
      <c r="B883" s="146" t="str">
        <f>IF(SP_NORTE!W905="","*",SP_NORTE!W905)</f>
        <v>*</v>
      </c>
      <c r="C883" s="146" t="str">
        <f>IF(SP_NORTE!Y905="","*",SP_NORTE!Y905)</f>
        <v>*</v>
      </c>
      <c r="D883" s="138" t="str">
        <f>IF(SP_NORTE!R905="","*",SP_NORTE!R905)</f>
        <v>-</v>
      </c>
      <c r="E883" s="138" t="str">
        <f>IF(SP_NORTE!S905="","*",SP_NORTE!S905)</f>
        <v>-</v>
      </c>
      <c r="F883" s="145" t="str">
        <f>IF(SP_NORTE!B905="","*",SP_NORTE!B905)</f>
        <v>*</v>
      </c>
      <c r="G883" s="145" t="str">
        <f>IF(SP_NORTE!D905="","*",SP_NORTE!D905)</f>
        <v>*</v>
      </c>
      <c r="H883" s="145" t="str">
        <f>IF(SP_NORTE!E905="","*",SP_NORTE!E905)</f>
        <v>*</v>
      </c>
      <c r="I883" s="145" t="str">
        <f>IF(SP_NORTE!G905="","*",SP_NORTE!G905)</f>
        <v>*</v>
      </c>
      <c r="J883" s="145" t="str">
        <f>IF(SP_NORTE!H905="","*",SP_NORTE!H905)</f>
        <v>*</v>
      </c>
      <c r="K883" s="138" t="str">
        <f>IF(SP_NORTE!L905="","*",SP_NORTE!L905)</f>
        <v>-</v>
      </c>
      <c r="L883" s="138" t="str">
        <f>IF(SP_NORTE!M905="","*",SP_NORTE!M905)</f>
        <v>-</v>
      </c>
      <c r="M883" s="139" t="str">
        <f>IF(SP_NORTE!I905="","*",SP_NORTE!I905)</f>
        <v>*</v>
      </c>
      <c r="N883" s="144" t="str">
        <f>IF(SP_NORTE!J905="","*",SP_NORTE!J905)</f>
        <v>*</v>
      </c>
      <c r="O883" s="144" t="str">
        <f>IF(SP_NORTE!K905="","*",SP_NORTE!K905)</f>
        <v>*</v>
      </c>
      <c r="P883" s="143" t="str">
        <f>IF(SP_NORTE!N905="","*",SP_NORTE!N905)</f>
        <v>*</v>
      </c>
      <c r="Q883" s="143" t="str">
        <f>IF(SP_NORTE!O905="","*",SP_NORTE!O905)</f>
        <v>*</v>
      </c>
      <c r="R883" s="145" t="str">
        <f>IF(SP_NORTE!P905="","*",CONCATENATE(SP_NORTE!P905," ",SP_NORTE!Q905))</f>
        <v>*</v>
      </c>
      <c r="S883" s="145" t="str">
        <f>IF(SP_NORTE!U905="","*",SP_NORTE!U905)</f>
        <v>*</v>
      </c>
      <c r="T883" s="145" t="str">
        <f>IF(SP_NORTE!V905="","*",SP_NORTE!V905)</f>
        <v>*</v>
      </c>
      <c r="U883" s="136" t="str">
        <f ca="1">_xlfn.XLOOKUP(G883&amp;$U$2,BS_CONTROLE[CHAVE],BS_CONTROLE[Quantidade_11],"-")</f>
        <v>-</v>
      </c>
      <c r="V883" s="136" t="str">
        <f ca="1">_xlfn.XLOOKUP(G883&amp;$V$2,BS_CONTROLE[CHAVE],BS_CONTROLE[Quantidade_11],"-")</f>
        <v>-</v>
      </c>
      <c r="W883" s="136" t="str">
        <f ca="1">_xlfn.XLOOKUP(G883&amp;$W$2,BS_CONTROLE[CHAVE],BS_CONTROLE[Quantidade_11],"-")</f>
        <v>-</v>
      </c>
    </row>
    <row r="884" spans="1:23" hidden="1">
      <c r="A884" s="146" t="str">
        <f>IF(SP_NORTE!X906="","*",SP_NORTE!X906)</f>
        <v>*</v>
      </c>
      <c r="B884" s="146" t="str">
        <f>IF(SP_NORTE!W906="","*",SP_NORTE!W906)</f>
        <v>*</v>
      </c>
      <c r="C884" s="146" t="str">
        <f>IF(SP_NORTE!Y906="","*",SP_NORTE!Y906)</f>
        <v>*</v>
      </c>
      <c r="D884" s="138" t="str">
        <f>IF(SP_NORTE!R906="","*",SP_NORTE!R906)</f>
        <v>-</v>
      </c>
      <c r="E884" s="138" t="str">
        <f>IF(SP_NORTE!S906="","*",SP_NORTE!S906)</f>
        <v>-</v>
      </c>
      <c r="F884" s="145" t="str">
        <f>IF(SP_NORTE!B906="","*",SP_NORTE!B906)</f>
        <v>*</v>
      </c>
      <c r="G884" s="145" t="str">
        <f>IF(SP_NORTE!D906="","*",SP_NORTE!D906)</f>
        <v>*</v>
      </c>
      <c r="H884" s="145" t="str">
        <f>IF(SP_NORTE!E906="","*",SP_NORTE!E906)</f>
        <v>*</v>
      </c>
      <c r="I884" s="145" t="str">
        <f>IF(SP_NORTE!G906="","*",SP_NORTE!G906)</f>
        <v>*</v>
      </c>
      <c r="J884" s="145" t="str">
        <f>IF(SP_NORTE!H906="","*",SP_NORTE!H906)</f>
        <v>*</v>
      </c>
      <c r="K884" s="138" t="str">
        <f>IF(SP_NORTE!L906="","*",SP_NORTE!L906)</f>
        <v>-</v>
      </c>
      <c r="L884" s="138" t="str">
        <f>IF(SP_NORTE!M906="","*",SP_NORTE!M906)</f>
        <v>-</v>
      </c>
      <c r="M884" s="139" t="str">
        <f>IF(SP_NORTE!I906="","*",SP_NORTE!I906)</f>
        <v>*</v>
      </c>
      <c r="N884" s="144" t="str">
        <f>IF(SP_NORTE!J906="","*",SP_NORTE!J906)</f>
        <v>*</v>
      </c>
      <c r="O884" s="144" t="str">
        <f>IF(SP_NORTE!K906="","*",SP_NORTE!K906)</f>
        <v>*</v>
      </c>
      <c r="P884" s="143" t="str">
        <f>IF(SP_NORTE!N906="","*",SP_NORTE!N906)</f>
        <v>*</v>
      </c>
      <c r="Q884" s="143" t="str">
        <f>IF(SP_NORTE!O906="","*",SP_NORTE!O906)</f>
        <v>*</v>
      </c>
      <c r="R884" s="145" t="str">
        <f>IF(SP_NORTE!P906="","*",CONCATENATE(SP_NORTE!P906," ",SP_NORTE!Q906))</f>
        <v>*</v>
      </c>
      <c r="S884" s="145" t="str">
        <f>IF(SP_NORTE!U906="","*",SP_NORTE!U906)</f>
        <v>*</v>
      </c>
      <c r="T884" s="145" t="str">
        <f>IF(SP_NORTE!V906="","*",SP_NORTE!V906)</f>
        <v>*</v>
      </c>
      <c r="U884" s="136" t="str">
        <f ca="1">_xlfn.XLOOKUP(G884&amp;$U$2,BS_CONTROLE[CHAVE],BS_CONTROLE[Quantidade_11],"-")</f>
        <v>-</v>
      </c>
      <c r="V884" s="136" t="str">
        <f ca="1">_xlfn.XLOOKUP(G884&amp;$V$2,BS_CONTROLE[CHAVE],BS_CONTROLE[Quantidade_11],"-")</f>
        <v>-</v>
      </c>
      <c r="W884" s="136" t="str">
        <f ca="1">_xlfn.XLOOKUP(G884&amp;$W$2,BS_CONTROLE[CHAVE],BS_CONTROLE[Quantidade_11],"-")</f>
        <v>-</v>
      </c>
    </row>
    <row r="885" spans="1:23" hidden="1">
      <c r="A885" s="146" t="str">
        <f>IF(SP_NORTE!X907="","*",SP_NORTE!X907)</f>
        <v>*</v>
      </c>
      <c r="B885" s="146" t="str">
        <f>IF(SP_NORTE!W907="","*",SP_NORTE!W907)</f>
        <v>*</v>
      </c>
      <c r="C885" s="146" t="str">
        <f>IF(SP_NORTE!Y907="","*",SP_NORTE!Y907)</f>
        <v>*</v>
      </c>
      <c r="D885" s="138" t="str">
        <f>IF(SP_NORTE!R907="","*",SP_NORTE!R907)</f>
        <v>-</v>
      </c>
      <c r="E885" s="138" t="str">
        <f>IF(SP_NORTE!S907="","*",SP_NORTE!S907)</f>
        <v>-</v>
      </c>
      <c r="F885" s="145" t="str">
        <f>IF(SP_NORTE!B907="","*",SP_NORTE!B907)</f>
        <v>*</v>
      </c>
      <c r="G885" s="145" t="str">
        <f>IF(SP_NORTE!D907="","*",SP_NORTE!D907)</f>
        <v>*</v>
      </c>
      <c r="H885" s="145" t="str">
        <f>IF(SP_NORTE!E907="","*",SP_NORTE!E907)</f>
        <v>*</v>
      </c>
      <c r="I885" s="145" t="str">
        <f>IF(SP_NORTE!G907="","*",SP_NORTE!G907)</f>
        <v>*</v>
      </c>
      <c r="J885" s="145" t="str">
        <f>IF(SP_NORTE!H907="","*",SP_NORTE!H907)</f>
        <v>*</v>
      </c>
      <c r="K885" s="138" t="str">
        <f>IF(SP_NORTE!L907="","*",SP_NORTE!L907)</f>
        <v>-</v>
      </c>
      <c r="L885" s="138" t="str">
        <f>IF(SP_NORTE!M907="","*",SP_NORTE!M907)</f>
        <v>-</v>
      </c>
      <c r="M885" s="139" t="str">
        <f>IF(SP_NORTE!I907="","*",SP_NORTE!I907)</f>
        <v>*</v>
      </c>
      <c r="N885" s="144" t="str">
        <f>IF(SP_NORTE!J907="","*",SP_NORTE!J907)</f>
        <v>*</v>
      </c>
      <c r="O885" s="144" t="str">
        <f>IF(SP_NORTE!K907="","*",SP_NORTE!K907)</f>
        <v>*</v>
      </c>
      <c r="P885" s="143" t="str">
        <f>IF(SP_NORTE!N907="","*",SP_NORTE!N907)</f>
        <v>*</v>
      </c>
      <c r="Q885" s="143" t="str">
        <f>IF(SP_NORTE!O907="","*",SP_NORTE!O907)</f>
        <v>*</v>
      </c>
      <c r="R885" s="145" t="str">
        <f>IF(SP_NORTE!P907="","*",CONCATENATE(SP_NORTE!P907," ",SP_NORTE!Q907))</f>
        <v>*</v>
      </c>
      <c r="S885" s="145" t="str">
        <f>IF(SP_NORTE!U907="","*",SP_NORTE!U907)</f>
        <v>*</v>
      </c>
      <c r="T885" s="145" t="str">
        <f>IF(SP_NORTE!V907="","*",SP_NORTE!V907)</f>
        <v>*</v>
      </c>
      <c r="U885" s="136" t="str">
        <f ca="1">_xlfn.XLOOKUP(G885&amp;$U$2,BS_CONTROLE[CHAVE],BS_CONTROLE[Quantidade_11],"-")</f>
        <v>-</v>
      </c>
      <c r="V885" s="136" t="str">
        <f ca="1">_xlfn.XLOOKUP(G885&amp;$V$2,BS_CONTROLE[CHAVE],BS_CONTROLE[Quantidade_11],"-")</f>
        <v>-</v>
      </c>
      <c r="W885" s="136" t="str">
        <f ca="1">_xlfn.XLOOKUP(G885&amp;$W$2,BS_CONTROLE[CHAVE],BS_CONTROLE[Quantidade_11],"-")</f>
        <v>-</v>
      </c>
    </row>
    <row r="886" spans="1:23" hidden="1">
      <c r="A886" s="146" t="str">
        <f>IF(SP_NORTE!X908="","*",SP_NORTE!X908)</f>
        <v>*</v>
      </c>
      <c r="B886" s="146" t="str">
        <f>IF(SP_NORTE!W908="","*",SP_NORTE!W908)</f>
        <v>*</v>
      </c>
      <c r="C886" s="146" t="str">
        <f>IF(SP_NORTE!Y908="","*",SP_NORTE!Y908)</f>
        <v>*</v>
      </c>
      <c r="D886" s="138" t="str">
        <f>IF(SP_NORTE!R908="","*",SP_NORTE!R908)</f>
        <v>-</v>
      </c>
      <c r="E886" s="138" t="str">
        <f>IF(SP_NORTE!S908="","*",SP_NORTE!S908)</f>
        <v>-</v>
      </c>
      <c r="F886" s="145" t="str">
        <f>IF(SP_NORTE!B908="","*",SP_NORTE!B908)</f>
        <v>*</v>
      </c>
      <c r="G886" s="145" t="str">
        <f>IF(SP_NORTE!D908="","*",SP_NORTE!D908)</f>
        <v>*</v>
      </c>
      <c r="H886" s="145" t="str">
        <f>IF(SP_NORTE!E908="","*",SP_NORTE!E908)</f>
        <v>*</v>
      </c>
      <c r="I886" s="145" t="str">
        <f>IF(SP_NORTE!G908="","*",SP_NORTE!G908)</f>
        <v>*</v>
      </c>
      <c r="J886" s="145" t="str">
        <f>IF(SP_NORTE!H908="","*",SP_NORTE!H908)</f>
        <v>*</v>
      </c>
      <c r="K886" s="138" t="str">
        <f>IF(SP_NORTE!L908="","*",SP_NORTE!L908)</f>
        <v>-</v>
      </c>
      <c r="L886" s="138" t="str">
        <f>IF(SP_NORTE!M908="","*",SP_NORTE!M908)</f>
        <v>-</v>
      </c>
      <c r="M886" s="139" t="str">
        <f>IF(SP_NORTE!I908="","*",SP_NORTE!I908)</f>
        <v>*</v>
      </c>
      <c r="N886" s="144" t="str">
        <f>IF(SP_NORTE!J908="","*",SP_NORTE!J908)</f>
        <v>*</v>
      </c>
      <c r="O886" s="144" t="str">
        <f>IF(SP_NORTE!K908="","*",SP_NORTE!K908)</f>
        <v>*</v>
      </c>
      <c r="P886" s="143" t="str">
        <f>IF(SP_NORTE!N908="","*",SP_NORTE!N908)</f>
        <v>*</v>
      </c>
      <c r="Q886" s="143" t="str">
        <f>IF(SP_NORTE!O908="","*",SP_NORTE!O908)</f>
        <v>*</v>
      </c>
      <c r="R886" s="145" t="str">
        <f>IF(SP_NORTE!P908="","*",CONCATENATE(SP_NORTE!P908," ",SP_NORTE!Q908))</f>
        <v>*</v>
      </c>
      <c r="S886" s="145" t="str">
        <f>IF(SP_NORTE!U908="","*",SP_NORTE!U908)</f>
        <v>*</v>
      </c>
      <c r="T886" s="145" t="str">
        <f>IF(SP_NORTE!V908="","*",SP_NORTE!V908)</f>
        <v>*</v>
      </c>
      <c r="U886" s="136" t="str">
        <f ca="1">_xlfn.XLOOKUP(G886&amp;$U$2,BS_CONTROLE[CHAVE],BS_CONTROLE[Quantidade_11],"-")</f>
        <v>-</v>
      </c>
      <c r="V886" s="136" t="str">
        <f ca="1">_xlfn.XLOOKUP(G886&amp;$V$2,BS_CONTROLE[CHAVE],BS_CONTROLE[Quantidade_11],"-")</f>
        <v>-</v>
      </c>
      <c r="W886" s="136" t="str">
        <f ca="1">_xlfn.XLOOKUP(G886&amp;$W$2,BS_CONTROLE[CHAVE],BS_CONTROLE[Quantidade_11],"-")</f>
        <v>-</v>
      </c>
    </row>
    <row r="887" spans="1:23" hidden="1">
      <c r="A887" s="146" t="str">
        <f>IF(SP_NORTE!X909="","*",SP_NORTE!X909)</f>
        <v>*</v>
      </c>
      <c r="B887" s="146" t="str">
        <f>IF(SP_NORTE!W909="","*",SP_NORTE!W909)</f>
        <v>*</v>
      </c>
      <c r="C887" s="146" t="str">
        <f>IF(SP_NORTE!Y909="","*",SP_NORTE!Y909)</f>
        <v>*</v>
      </c>
      <c r="D887" s="138" t="str">
        <f>IF(SP_NORTE!R909="","*",SP_NORTE!R909)</f>
        <v>-</v>
      </c>
      <c r="E887" s="138" t="str">
        <f>IF(SP_NORTE!S909="","*",SP_NORTE!S909)</f>
        <v>-</v>
      </c>
      <c r="F887" s="145" t="str">
        <f>IF(SP_NORTE!B909="","*",SP_NORTE!B909)</f>
        <v>*</v>
      </c>
      <c r="G887" s="145" t="str">
        <f>IF(SP_NORTE!D909="","*",SP_NORTE!D909)</f>
        <v>*</v>
      </c>
      <c r="H887" s="145" t="str">
        <f>IF(SP_NORTE!E909="","*",SP_NORTE!E909)</f>
        <v>*</v>
      </c>
      <c r="I887" s="145" t="str">
        <f>IF(SP_NORTE!G909="","*",SP_NORTE!G909)</f>
        <v>*</v>
      </c>
      <c r="J887" s="145" t="str">
        <f>IF(SP_NORTE!H909="","*",SP_NORTE!H909)</f>
        <v>*</v>
      </c>
      <c r="K887" s="138" t="str">
        <f>IF(SP_NORTE!L909="","*",SP_NORTE!L909)</f>
        <v>-</v>
      </c>
      <c r="L887" s="138" t="str">
        <f>IF(SP_NORTE!M909="","*",SP_NORTE!M909)</f>
        <v>-</v>
      </c>
      <c r="M887" s="139" t="str">
        <f>IF(SP_NORTE!I909="","*",SP_NORTE!I909)</f>
        <v>*</v>
      </c>
      <c r="N887" s="144" t="str">
        <f>IF(SP_NORTE!J909="","*",SP_NORTE!J909)</f>
        <v>*</v>
      </c>
      <c r="O887" s="144" t="str">
        <f>IF(SP_NORTE!K909="","*",SP_NORTE!K909)</f>
        <v>*</v>
      </c>
      <c r="P887" s="143" t="str">
        <f>IF(SP_NORTE!N909="","*",SP_NORTE!N909)</f>
        <v>*</v>
      </c>
      <c r="Q887" s="143" t="str">
        <f>IF(SP_NORTE!O909="","*",SP_NORTE!O909)</f>
        <v>*</v>
      </c>
      <c r="R887" s="145" t="str">
        <f>IF(SP_NORTE!P909="","*",CONCATENATE(SP_NORTE!P909," ",SP_NORTE!Q909))</f>
        <v>*</v>
      </c>
      <c r="S887" s="145" t="str">
        <f>IF(SP_NORTE!U909="","*",SP_NORTE!U909)</f>
        <v>*</v>
      </c>
      <c r="T887" s="145" t="str">
        <f>IF(SP_NORTE!V909="","*",SP_NORTE!V909)</f>
        <v>*</v>
      </c>
      <c r="U887" s="136" t="str">
        <f ca="1">_xlfn.XLOOKUP(G887&amp;$U$2,BS_CONTROLE[CHAVE],BS_CONTROLE[Quantidade_11],"-")</f>
        <v>-</v>
      </c>
      <c r="V887" s="136" t="str">
        <f ca="1">_xlfn.XLOOKUP(G887&amp;$V$2,BS_CONTROLE[CHAVE],BS_CONTROLE[Quantidade_11],"-")</f>
        <v>-</v>
      </c>
      <c r="W887" s="136" t="str">
        <f ca="1">_xlfn.XLOOKUP(G887&amp;$W$2,BS_CONTROLE[CHAVE],BS_CONTROLE[Quantidade_11],"-")</f>
        <v>-</v>
      </c>
    </row>
    <row r="888" spans="1:23" hidden="1">
      <c r="A888" s="146" t="str">
        <f>IF(SP_NORTE!X910="","*",SP_NORTE!X910)</f>
        <v>*</v>
      </c>
      <c r="B888" s="146" t="str">
        <f>IF(SP_NORTE!W910="","*",SP_NORTE!W910)</f>
        <v>*</v>
      </c>
      <c r="C888" s="146" t="str">
        <f>IF(SP_NORTE!Y910="","*",SP_NORTE!Y910)</f>
        <v>*</v>
      </c>
      <c r="D888" s="138" t="str">
        <f>IF(SP_NORTE!R910="","*",SP_NORTE!R910)</f>
        <v>-</v>
      </c>
      <c r="E888" s="138" t="str">
        <f>IF(SP_NORTE!S910="","*",SP_NORTE!S910)</f>
        <v>-</v>
      </c>
      <c r="F888" s="145" t="str">
        <f>IF(SP_NORTE!B910="","*",SP_NORTE!B910)</f>
        <v>*</v>
      </c>
      <c r="G888" s="145" t="str">
        <f>IF(SP_NORTE!D910="","*",SP_NORTE!D910)</f>
        <v>*</v>
      </c>
      <c r="H888" s="145" t="str">
        <f>IF(SP_NORTE!E910="","*",SP_NORTE!E910)</f>
        <v>*</v>
      </c>
      <c r="I888" s="145" t="str">
        <f>IF(SP_NORTE!G910="","*",SP_NORTE!G910)</f>
        <v>*</v>
      </c>
      <c r="J888" s="145" t="str">
        <f>IF(SP_NORTE!H910="","*",SP_NORTE!H910)</f>
        <v>*</v>
      </c>
      <c r="K888" s="138" t="str">
        <f>IF(SP_NORTE!L910="","*",SP_NORTE!L910)</f>
        <v>-</v>
      </c>
      <c r="L888" s="138" t="str">
        <f>IF(SP_NORTE!M910="","*",SP_NORTE!M910)</f>
        <v>-</v>
      </c>
      <c r="M888" s="139" t="str">
        <f>IF(SP_NORTE!I910="","*",SP_NORTE!I910)</f>
        <v>*</v>
      </c>
      <c r="N888" s="144" t="str">
        <f>IF(SP_NORTE!J910="","*",SP_NORTE!J910)</f>
        <v>*</v>
      </c>
      <c r="O888" s="144" t="str">
        <f>IF(SP_NORTE!K910="","*",SP_NORTE!K910)</f>
        <v>*</v>
      </c>
      <c r="P888" s="143" t="str">
        <f>IF(SP_NORTE!N910="","*",SP_NORTE!N910)</f>
        <v>*</v>
      </c>
      <c r="Q888" s="143" t="str">
        <f>IF(SP_NORTE!O910="","*",SP_NORTE!O910)</f>
        <v>*</v>
      </c>
      <c r="R888" s="145" t="str">
        <f>IF(SP_NORTE!P910="","*",CONCATENATE(SP_NORTE!P910," ",SP_NORTE!Q910))</f>
        <v>*</v>
      </c>
      <c r="S888" s="145" t="str">
        <f>IF(SP_NORTE!U910="","*",SP_NORTE!U910)</f>
        <v>*</v>
      </c>
      <c r="T888" s="145" t="str">
        <f>IF(SP_NORTE!V910="","*",SP_NORTE!V910)</f>
        <v>*</v>
      </c>
      <c r="U888" s="136" t="str">
        <f ca="1">_xlfn.XLOOKUP(G888&amp;$U$2,BS_CONTROLE[CHAVE],BS_CONTROLE[Quantidade_11],"-")</f>
        <v>-</v>
      </c>
      <c r="V888" s="136" t="str">
        <f ca="1">_xlfn.XLOOKUP(G888&amp;$V$2,BS_CONTROLE[CHAVE],BS_CONTROLE[Quantidade_11],"-")</f>
        <v>-</v>
      </c>
      <c r="W888" s="136" t="str">
        <f ca="1">_xlfn.XLOOKUP(G888&amp;$W$2,BS_CONTROLE[CHAVE],BS_CONTROLE[Quantidade_11],"-")</f>
        <v>-</v>
      </c>
    </row>
    <row r="889" spans="1:23" hidden="1">
      <c r="A889" s="146" t="str">
        <f>IF(SP_NORTE!X911="","*",SP_NORTE!X911)</f>
        <v>*</v>
      </c>
      <c r="B889" s="146" t="str">
        <f>IF(SP_NORTE!W911="","*",SP_NORTE!W911)</f>
        <v>*</v>
      </c>
      <c r="C889" s="146" t="str">
        <f>IF(SP_NORTE!Y911="","*",SP_NORTE!Y911)</f>
        <v>*</v>
      </c>
      <c r="D889" s="138" t="str">
        <f>IF(SP_NORTE!R911="","*",SP_NORTE!R911)</f>
        <v>-</v>
      </c>
      <c r="E889" s="138" t="str">
        <f>IF(SP_NORTE!S911="","*",SP_NORTE!S911)</f>
        <v>-</v>
      </c>
      <c r="F889" s="145" t="str">
        <f>IF(SP_NORTE!B911="","*",SP_NORTE!B911)</f>
        <v>*</v>
      </c>
      <c r="G889" s="145" t="str">
        <f>IF(SP_NORTE!D911="","*",SP_NORTE!D911)</f>
        <v>*</v>
      </c>
      <c r="H889" s="145" t="str">
        <f>IF(SP_NORTE!E911="","*",SP_NORTE!E911)</f>
        <v>*</v>
      </c>
      <c r="I889" s="145" t="str">
        <f>IF(SP_NORTE!G911="","*",SP_NORTE!G911)</f>
        <v>*</v>
      </c>
      <c r="J889" s="145" t="str">
        <f>IF(SP_NORTE!H911="","*",SP_NORTE!H911)</f>
        <v>*</v>
      </c>
      <c r="K889" s="138" t="str">
        <f>IF(SP_NORTE!L911="","*",SP_NORTE!L911)</f>
        <v>-</v>
      </c>
      <c r="L889" s="138" t="str">
        <f>IF(SP_NORTE!M911="","*",SP_NORTE!M911)</f>
        <v>-</v>
      </c>
      <c r="M889" s="139" t="str">
        <f>IF(SP_NORTE!I911="","*",SP_NORTE!I911)</f>
        <v>*</v>
      </c>
      <c r="N889" s="144" t="str">
        <f>IF(SP_NORTE!J911="","*",SP_NORTE!J911)</f>
        <v>*</v>
      </c>
      <c r="O889" s="144" t="str">
        <f>IF(SP_NORTE!K911="","*",SP_NORTE!K911)</f>
        <v>*</v>
      </c>
      <c r="P889" s="143" t="str">
        <f>IF(SP_NORTE!N911="","*",SP_NORTE!N911)</f>
        <v>*</v>
      </c>
      <c r="Q889" s="143" t="str">
        <f>IF(SP_NORTE!O911="","*",SP_NORTE!O911)</f>
        <v>*</v>
      </c>
      <c r="R889" s="145" t="str">
        <f>IF(SP_NORTE!P911="","*",CONCATENATE(SP_NORTE!P911," ",SP_NORTE!Q911))</f>
        <v>*</v>
      </c>
      <c r="S889" s="145" t="str">
        <f>IF(SP_NORTE!U911="","*",SP_NORTE!U911)</f>
        <v>*</v>
      </c>
      <c r="T889" s="145" t="str">
        <f>IF(SP_NORTE!V911="","*",SP_NORTE!V911)</f>
        <v>*</v>
      </c>
      <c r="U889" s="136" t="str">
        <f ca="1">_xlfn.XLOOKUP(G889&amp;$U$2,BS_CONTROLE[CHAVE],BS_CONTROLE[Quantidade_11],"-")</f>
        <v>-</v>
      </c>
      <c r="V889" s="136" t="str">
        <f ca="1">_xlfn.XLOOKUP(G889&amp;$V$2,BS_CONTROLE[CHAVE],BS_CONTROLE[Quantidade_11],"-")</f>
        <v>-</v>
      </c>
      <c r="W889" s="136" t="str">
        <f ca="1">_xlfn.XLOOKUP(G889&amp;$W$2,BS_CONTROLE[CHAVE],BS_CONTROLE[Quantidade_11],"-")</f>
        <v>-</v>
      </c>
    </row>
    <row r="890" spans="1:23" hidden="1">
      <c r="A890" s="146" t="str">
        <f>IF(SP_NORTE!X912="","*",SP_NORTE!X912)</f>
        <v>*</v>
      </c>
      <c r="B890" s="146" t="str">
        <f>IF(SP_NORTE!W912="","*",SP_NORTE!W912)</f>
        <v>*</v>
      </c>
      <c r="C890" s="146" t="str">
        <f>IF(SP_NORTE!Y912="","*",SP_NORTE!Y912)</f>
        <v>*</v>
      </c>
      <c r="D890" s="138" t="str">
        <f>IF(SP_NORTE!R912="","*",SP_NORTE!R912)</f>
        <v>-</v>
      </c>
      <c r="E890" s="138" t="str">
        <f>IF(SP_NORTE!S912="","*",SP_NORTE!S912)</f>
        <v>-</v>
      </c>
      <c r="F890" s="145" t="str">
        <f>IF(SP_NORTE!B912="","*",SP_NORTE!B912)</f>
        <v>*</v>
      </c>
      <c r="G890" s="145" t="str">
        <f>IF(SP_NORTE!D912="","*",SP_NORTE!D912)</f>
        <v>*</v>
      </c>
      <c r="H890" s="145" t="str">
        <f>IF(SP_NORTE!E912="","*",SP_NORTE!E912)</f>
        <v>*</v>
      </c>
      <c r="I890" s="145" t="str">
        <f>IF(SP_NORTE!G912="","*",SP_NORTE!G912)</f>
        <v>*</v>
      </c>
      <c r="J890" s="145" t="str">
        <f>IF(SP_NORTE!H912="","*",SP_NORTE!H912)</f>
        <v>*</v>
      </c>
      <c r="K890" s="138" t="str">
        <f>IF(SP_NORTE!L912="","*",SP_NORTE!L912)</f>
        <v>-</v>
      </c>
      <c r="L890" s="138" t="str">
        <f>IF(SP_NORTE!M912="","*",SP_NORTE!M912)</f>
        <v>-</v>
      </c>
      <c r="M890" s="139" t="str">
        <f>IF(SP_NORTE!I912="","*",SP_NORTE!I912)</f>
        <v>*</v>
      </c>
      <c r="N890" s="144" t="str">
        <f>IF(SP_NORTE!J912="","*",SP_NORTE!J912)</f>
        <v>*</v>
      </c>
      <c r="O890" s="144" t="str">
        <f>IF(SP_NORTE!K912="","*",SP_NORTE!K912)</f>
        <v>*</v>
      </c>
      <c r="P890" s="143" t="str">
        <f>IF(SP_NORTE!N912="","*",SP_NORTE!N912)</f>
        <v>*</v>
      </c>
      <c r="Q890" s="143" t="str">
        <f>IF(SP_NORTE!O912="","*",SP_NORTE!O912)</f>
        <v>*</v>
      </c>
      <c r="R890" s="145" t="str">
        <f>IF(SP_NORTE!P912="","*",CONCATENATE(SP_NORTE!P912," ",SP_NORTE!Q912))</f>
        <v>*</v>
      </c>
      <c r="S890" s="145" t="str">
        <f>IF(SP_NORTE!U912="","*",SP_NORTE!U912)</f>
        <v>*</v>
      </c>
      <c r="T890" s="145" t="str">
        <f>IF(SP_NORTE!V912="","*",SP_NORTE!V912)</f>
        <v>*</v>
      </c>
      <c r="U890" s="136" t="str">
        <f ca="1">_xlfn.XLOOKUP(G890&amp;$U$2,BS_CONTROLE[CHAVE],BS_CONTROLE[Quantidade_11],"-")</f>
        <v>-</v>
      </c>
      <c r="V890" s="136" t="str">
        <f ca="1">_xlfn.XLOOKUP(G890&amp;$V$2,BS_CONTROLE[CHAVE],BS_CONTROLE[Quantidade_11],"-")</f>
        <v>-</v>
      </c>
      <c r="W890" s="136" t="str">
        <f ca="1">_xlfn.XLOOKUP(G890&amp;$W$2,BS_CONTROLE[CHAVE],BS_CONTROLE[Quantidade_11],"-")</f>
        <v>-</v>
      </c>
    </row>
    <row r="891" spans="1:23" hidden="1">
      <c r="A891" s="146" t="str">
        <f>IF(SP_NORTE!X913="","*",SP_NORTE!X913)</f>
        <v>*</v>
      </c>
      <c r="B891" s="146" t="str">
        <f>IF(SP_NORTE!W913="","*",SP_NORTE!W913)</f>
        <v>*</v>
      </c>
      <c r="C891" s="146" t="str">
        <f>IF(SP_NORTE!Y913="","*",SP_NORTE!Y913)</f>
        <v>*</v>
      </c>
      <c r="D891" s="138" t="str">
        <f>IF(SP_NORTE!R913="","*",SP_NORTE!R913)</f>
        <v>-</v>
      </c>
      <c r="E891" s="138" t="str">
        <f>IF(SP_NORTE!S913="","*",SP_NORTE!S913)</f>
        <v>-</v>
      </c>
      <c r="F891" s="145" t="str">
        <f>IF(SP_NORTE!B913="","*",SP_NORTE!B913)</f>
        <v>*</v>
      </c>
      <c r="G891" s="145" t="str">
        <f>IF(SP_NORTE!D913="","*",SP_NORTE!D913)</f>
        <v>*</v>
      </c>
      <c r="H891" s="145" t="str">
        <f>IF(SP_NORTE!E913="","*",SP_NORTE!E913)</f>
        <v>*</v>
      </c>
      <c r="I891" s="145" t="str">
        <f>IF(SP_NORTE!G913="","*",SP_NORTE!G913)</f>
        <v>*</v>
      </c>
      <c r="J891" s="145" t="str">
        <f>IF(SP_NORTE!H913="","*",SP_NORTE!H913)</f>
        <v>*</v>
      </c>
      <c r="K891" s="138" t="str">
        <f>IF(SP_NORTE!L913="","*",SP_NORTE!L913)</f>
        <v>-</v>
      </c>
      <c r="L891" s="138" t="str">
        <f>IF(SP_NORTE!M913="","*",SP_NORTE!M913)</f>
        <v>-</v>
      </c>
      <c r="M891" s="139" t="str">
        <f>IF(SP_NORTE!I913="","*",SP_NORTE!I913)</f>
        <v>*</v>
      </c>
      <c r="N891" s="144" t="str">
        <f>IF(SP_NORTE!J913="","*",SP_NORTE!J913)</f>
        <v>*</v>
      </c>
      <c r="O891" s="144" t="str">
        <f>IF(SP_NORTE!K913="","*",SP_NORTE!K913)</f>
        <v>*</v>
      </c>
      <c r="P891" s="143" t="str">
        <f>IF(SP_NORTE!N913="","*",SP_NORTE!N913)</f>
        <v>*</v>
      </c>
      <c r="Q891" s="143" t="str">
        <f>IF(SP_NORTE!O913="","*",SP_NORTE!O913)</f>
        <v>*</v>
      </c>
      <c r="R891" s="145" t="str">
        <f>IF(SP_NORTE!P913="","*",CONCATENATE(SP_NORTE!P913," ",SP_NORTE!Q913))</f>
        <v>*</v>
      </c>
      <c r="S891" s="145" t="str">
        <f>IF(SP_NORTE!U913="","*",SP_NORTE!U913)</f>
        <v>*</v>
      </c>
      <c r="T891" s="145" t="str">
        <f>IF(SP_NORTE!V913="","*",SP_NORTE!V913)</f>
        <v>*</v>
      </c>
      <c r="U891" s="136" t="str">
        <f ca="1">_xlfn.XLOOKUP(G891&amp;$U$2,BS_CONTROLE[CHAVE],BS_CONTROLE[Quantidade_11],"-")</f>
        <v>-</v>
      </c>
      <c r="V891" s="136" t="str">
        <f ca="1">_xlfn.XLOOKUP(G891&amp;$V$2,BS_CONTROLE[CHAVE],BS_CONTROLE[Quantidade_11],"-")</f>
        <v>-</v>
      </c>
      <c r="W891" s="136" t="str">
        <f ca="1">_xlfn.XLOOKUP(G891&amp;$W$2,BS_CONTROLE[CHAVE],BS_CONTROLE[Quantidade_11],"-")</f>
        <v>-</v>
      </c>
    </row>
    <row r="892" spans="1:23" hidden="1">
      <c r="A892" s="146" t="str">
        <f>IF(SP_NORTE!X914="","*",SP_NORTE!X914)</f>
        <v>*</v>
      </c>
      <c r="B892" s="146" t="str">
        <f>IF(SP_NORTE!W914="","*",SP_NORTE!W914)</f>
        <v>*</v>
      </c>
      <c r="C892" s="146" t="str">
        <f>IF(SP_NORTE!Y914="","*",SP_NORTE!Y914)</f>
        <v>*</v>
      </c>
      <c r="D892" s="138" t="str">
        <f>IF(SP_NORTE!R914="","*",SP_NORTE!R914)</f>
        <v>-</v>
      </c>
      <c r="E892" s="138" t="str">
        <f>IF(SP_NORTE!S914="","*",SP_NORTE!S914)</f>
        <v>-</v>
      </c>
      <c r="F892" s="145" t="str">
        <f>IF(SP_NORTE!B914="","*",SP_NORTE!B914)</f>
        <v>*</v>
      </c>
      <c r="G892" s="145" t="str">
        <f>IF(SP_NORTE!D914="","*",SP_NORTE!D914)</f>
        <v>*</v>
      </c>
      <c r="H892" s="145" t="str">
        <f>IF(SP_NORTE!E914="","*",SP_NORTE!E914)</f>
        <v>*</v>
      </c>
      <c r="I892" s="145" t="str">
        <f>IF(SP_NORTE!G914="","*",SP_NORTE!G914)</f>
        <v>*</v>
      </c>
      <c r="J892" s="145" t="str">
        <f>IF(SP_NORTE!H914="","*",SP_NORTE!H914)</f>
        <v>*</v>
      </c>
      <c r="K892" s="138" t="str">
        <f>IF(SP_NORTE!L914="","*",SP_NORTE!L914)</f>
        <v>-</v>
      </c>
      <c r="L892" s="138" t="str">
        <f>IF(SP_NORTE!M914="","*",SP_NORTE!M914)</f>
        <v>-</v>
      </c>
      <c r="M892" s="139" t="str">
        <f>IF(SP_NORTE!I914="","*",SP_NORTE!I914)</f>
        <v>*</v>
      </c>
      <c r="N892" s="144" t="str">
        <f>IF(SP_NORTE!J914="","*",SP_NORTE!J914)</f>
        <v>*</v>
      </c>
      <c r="O892" s="144" t="str">
        <f>IF(SP_NORTE!K914="","*",SP_NORTE!K914)</f>
        <v>*</v>
      </c>
      <c r="P892" s="143" t="str">
        <f>IF(SP_NORTE!N914="","*",SP_NORTE!N914)</f>
        <v>*</v>
      </c>
      <c r="Q892" s="143" t="str">
        <f>IF(SP_NORTE!O914="","*",SP_NORTE!O914)</f>
        <v>*</v>
      </c>
      <c r="R892" s="145" t="str">
        <f>IF(SP_NORTE!P914="","*",CONCATENATE(SP_NORTE!P914," ",SP_NORTE!Q914))</f>
        <v>*</v>
      </c>
      <c r="S892" s="145" t="str">
        <f>IF(SP_NORTE!U914="","*",SP_NORTE!U914)</f>
        <v>*</v>
      </c>
      <c r="T892" s="145" t="str">
        <f>IF(SP_NORTE!V914="","*",SP_NORTE!V914)</f>
        <v>*</v>
      </c>
      <c r="U892" s="136" t="str">
        <f ca="1">_xlfn.XLOOKUP(G892&amp;$U$2,BS_CONTROLE[CHAVE],BS_CONTROLE[Quantidade_11],"-")</f>
        <v>-</v>
      </c>
      <c r="V892" s="136" t="str">
        <f ca="1">_xlfn.XLOOKUP(G892&amp;$V$2,BS_CONTROLE[CHAVE],BS_CONTROLE[Quantidade_11],"-")</f>
        <v>-</v>
      </c>
      <c r="W892" s="136" t="str">
        <f ca="1">_xlfn.XLOOKUP(G892&amp;$W$2,BS_CONTROLE[CHAVE],BS_CONTROLE[Quantidade_11],"-")</f>
        <v>-</v>
      </c>
    </row>
    <row r="893" spans="1:23" hidden="1">
      <c r="A893" s="146" t="str">
        <f>IF(SP_NORTE!X915="","*",SP_NORTE!X915)</f>
        <v>*</v>
      </c>
      <c r="B893" s="146" t="str">
        <f>IF(SP_NORTE!W915="","*",SP_NORTE!W915)</f>
        <v>*</v>
      </c>
      <c r="C893" s="146" t="str">
        <f>IF(SP_NORTE!Y915="","*",SP_NORTE!Y915)</f>
        <v>*</v>
      </c>
      <c r="D893" s="138" t="str">
        <f>IF(SP_NORTE!R915="","*",SP_NORTE!R915)</f>
        <v>-</v>
      </c>
      <c r="E893" s="138" t="str">
        <f>IF(SP_NORTE!S915="","*",SP_NORTE!S915)</f>
        <v>-</v>
      </c>
      <c r="F893" s="145" t="str">
        <f>IF(SP_NORTE!B915="","*",SP_NORTE!B915)</f>
        <v>*</v>
      </c>
      <c r="G893" s="145" t="str">
        <f>IF(SP_NORTE!D915="","*",SP_NORTE!D915)</f>
        <v>*</v>
      </c>
      <c r="H893" s="145" t="str">
        <f>IF(SP_NORTE!E915="","*",SP_NORTE!E915)</f>
        <v>*</v>
      </c>
      <c r="I893" s="145" t="str">
        <f>IF(SP_NORTE!G915="","*",SP_NORTE!G915)</f>
        <v>*</v>
      </c>
      <c r="J893" s="145" t="str">
        <f>IF(SP_NORTE!H915="","*",SP_NORTE!H915)</f>
        <v>*</v>
      </c>
      <c r="K893" s="138" t="str">
        <f>IF(SP_NORTE!L915="","*",SP_NORTE!L915)</f>
        <v>-</v>
      </c>
      <c r="L893" s="138" t="str">
        <f>IF(SP_NORTE!M915="","*",SP_NORTE!M915)</f>
        <v>-</v>
      </c>
      <c r="M893" s="139" t="str">
        <f>IF(SP_NORTE!I915="","*",SP_NORTE!I915)</f>
        <v>*</v>
      </c>
      <c r="N893" s="144" t="str">
        <f>IF(SP_NORTE!J915="","*",SP_NORTE!J915)</f>
        <v>*</v>
      </c>
      <c r="O893" s="144" t="str">
        <f>IF(SP_NORTE!K915="","*",SP_NORTE!K915)</f>
        <v>*</v>
      </c>
      <c r="P893" s="143" t="str">
        <f>IF(SP_NORTE!N915="","*",SP_NORTE!N915)</f>
        <v>*</v>
      </c>
      <c r="Q893" s="143" t="str">
        <f>IF(SP_NORTE!O915="","*",SP_NORTE!O915)</f>
        <v>*</v>
      </c>
      <c r="R893" s="145" t="str">
        <f>IF(SP_NORTE!P915="","*",CONCATENATE(SP_NORTE!P915," ",SP_NORTE!Q915))</f>
        <v>*</v>
      </c>
      <c r="S893" s="145" t="str">
        <f>IF(SP_NORTE!U915="","*",SP_NORTE!U915)</f>
        <v>*</v>
      </c>
      <c r="T893" s="145" t="str">
        <f>IF(SP_NORTE!V915="","*",SP_NORTE!V915)</f>
        <v>*</v>
      </c>
      <c r="U893" s="136" t="str">
        <f ca="1">_xlfn.XLOOKUP(G893&amp;$U$2,BS_CONTROLE[CHAVE],BS_CONTROLE[Quantidade_11],"-")</f>
        <v>-</v>
      </c>
      <c r="V893" s="136" t="str">
        <f ca="1">_xlfn.XLOOKUP(G893&amp;$V$2,BS_CONTROLE[CHAVE],BS_CONTROLE[Quantidade_11],"-")</f>
        <v>-</v>
      </c>
      <c r="W893" s="136" t="str">
        <f ca="1">_xlfn.XLOOKUP(G893&amp;$W$2,BS_CONTROLE[CHAVE],BS_CONTROLE[Quantidade_11],"-")</f>
        <v>-</v>
      </c>
    </row>
    <row r="894" spans="1:23" hidden="1">
      <c r="A894" s="146" t="str">
        <f>IF(SP_NORTE!X916="","*",SP_NORTE!X916)</f>
        <v>*</v>
      </c>
      <c r="B894" s="146" t="str">
        <f>IF(SP_NORTE!W916="","*",SP_NORTE!W916)</f>
        <v>*</v>
      </c>
      <c r="C894" s="146" t="str">
        <f>IF(SP_NORTE!Y916="","*",SP_NORTE!Y916)</f>
        <v>*</v>
      </c>
      <c r="D894" s="138" t="str">
        <f>IF(SP_NORTE!R916="","*",SP_NORTE!R916)</f>
        <v>-</v>
      </c>
      <c r="E894" s="138" t="str">
        <f>IF(SP_NORTE!S916="","*",SP_NORTE!S916)</f>
        <v>-</v>
      </c>
      <c r="F894" s="145" t="str">
        <f>IF(SP_NORTE!B916="","*",SP_NORTE!B916)</f>
        <v>*</v>
      </c>
      <c r="G894" s="145" t="str">
        <f>IF(SP_NORTE!D916="","*",SP_NORTE!D916)</f>
        <v>*</v>
      </c>
      <c r="H894" s="145" t="str">
        <f>IF(SP_NORTE!E916="","*",SP_NORTE!E916)</f>
        <v>*</v>
      </c>
      <c r="I894" s="145" t="str">
        <f>IF(SP_NORTE!G916="","*",SP_NORTE!G916)</f>
        <v>*</v>
      </c>
      <c r="J894" s="145" t="str">
        <f>IF(SP_NORTE!H916="","*",SP_NORTE!H916)</f>
        <v>*</v>
      </c>
      <c r="K894" s="138" t="str">
        <f>IF(SP_NORTE!L916="","*",SP_NORTE!L916)</f>
        <v>-</v>
      </c>
      <c r="L894" s="138" t="str">
        <f>IF(SP_NORTE!M916="","*",SP_NORTE!M916)</f>
        <v>-</v>
      </c>
      <c r="M894" s="139" t="str">
        <f>IF(SP_NORTE!I916="","*",SP_NORTE!I916)</f>
        <v>*</v>
      </c>
      <c r="N894" s="144" t="str">
        <f>IF(SP_NORTE!J916="","*",SP_NORTE!J916)</f>
        <v>*</v>
      </c>
      <c r="O894" s="144" t="str">
        <f>IF(SP_NORTE!K916="","*",SP_NORTE!K916)</f>
        <v>*</v>
      </c>
      <c r="P894" s="143" t="str">
        <f>IF(SP_NORTE!N916="","*",SP_NORTE!N916)</f>
        <v>*</v>
      </c>
      <c r="Q894" s="143" t="str">
        <f>IF(SP_NORTE!O916="","*",SP_NORTE!O916)</f>
        <v>*</v>
      </c>
      <c r="R894" s="145" t="str">
        <f>IF(SP_NORTE!P916="","*",CONCATENATE(SP_NORTE!P916," ",SP_NORTE!Q916))</f>
        <v>*</v>
      </c>
      <c r="S894" s="145" t="str">
        <f>IF(SP_NORTE!U916="","*",SP_NORTE!U916)</f>
        <v>*</v>
      </c>
      <c r="T894" s="145" t="str">
        <f>IF(SP_NORTE!V916="","*",SP_NORTE!V916)</f>
        <v>*</v>
      </c>
      <c r="U894" s="136" t="str">
        <f ca="1">_xlfn.XLOOKUP(G894&amp;$U$2,BS_CONTROLE[CHAVE],BS_CONTROLE[Quantidade_11],"-")</f>
        <v>-</v>
      </c>
      <c r="V894" s="136" t="str">
        <f ca="1">_xlfn.XLOOKUP(G894&amp;$V$2,BS_CONTROLE[CHAVE],BS_CONTROLE[Quantidade_11],"-")</f>
        <v>-</v>
      </c>
      <c r="W894" s="136" t="str">
        <f ca="1">_xlfn.XLOOKUP(G894&amp;$W$2,BS_CONTROLE[CHAVE],BS_CONTROLE[Quantidade_11],"-")</f>
        <v>-</v>
      </c>
    </row>
    <row r="895" spans="1:23" hidden="1">
      <c r="A895" s="146" t="str">
        <f>IF(SP_NORTE!X917="","*",SP_NORTE!X917)</f>
        <v>*</v>
      </c>
      <c r="B895" s="146" t="str">
        <f>IF(SP_NORTE!W917="","*",SP_NORTE!W917)</f>
        <v>*</v>
      </c>
      <c r="C895" s="146" t="str">
        <f>IF(SP_NORTE!Y917="","*",SP_NORTE!Y917)</f>
        <v>*</v>
      </c>
      <c r="D895" s="138" t="str">
        <f>IF(SP_NORTE!R917="","*",SP_NORTE!R917)</f>
        <v>-</v>
      </c>
      <c r="E895" s="138" t="str">
        <f>IF(SP_NORTE!S917="","*",SP_NORTE!S917)</f>
        <v>-</v>
      </c>
      <c r="F895" s="145" t="str">
        <f>IF(SP_NORTE!B917="","*",SP_NORTE!B917)</f>
        <v>*</v>
      </c>
      <c r="G895" s="145" t="str">
        <f>IF(SP_NORTE!D917="","*",SP_NORTE!D917)</f>
        <v>*</v>
      </c>
      <c r="H895" s="145" t="str">
        <f>IF(SP_NORTE!E917="","*",SP_NORTE!E917)</f>
        <v>*</v>
      </c>
      <c r="I895" s="145" t="str">
        <f>IF(SP_NORTE!G917="","*",SP_NORTE!G917)</f>
        <v>*</v>
      </c>
      <c r="J895" s="145" t="str">
        <f>IF(SP_NORTE!H917="","*",SP_NORTE!H917)</f>
        <v>*</v>
      </c>
      <c r="K895" s="138" t="str">
        <f>IF(SP_NORTE!L917="","*",SP_NORTE!L917)</f>
        <v>-</v>
      </c>
      <c r="L895" s="138" t="str">
        <f>IF(SP_NORTE!M917="","*",SP_NORTE!M917)</f>
        <v>-</v>
      </c>
      <c r="M895" s="139" t="str">
        <f>IF(SP_NORTE!I917="","*",SP_NORTE!I917)</f>
        <v>*</v>
      </c>
      <c r="N895" s="144" t="str">
        <f>IF(SP_NORTE!J917="","*",SP_NORTE!J917)</f>
        <v>*</v>
      </c>
      <c r="O895" s="144" t="str">
        <f>IF(SP_NORTE!K917="","*",SP_NORTE!K917)</f>
        <v>*</v>
      </c>
      <c r="P895" s="143" t="str">
        <f>IF(SP_NORTE!N917="","*",SP_NORTE!N917)</f>
        <v>*</v>
      </c>
      <c r="Q895" s="143" t="str">
        <f>IF(SP_NORTE!O917="","*",SP_NORTE!O917)</f>
        <v>*</v>
      </c>
      <c r="R895" s="145" t="str">
        <f>IF(SP_NORTE!P917="","*",CONCATENATE(SP_NORTE!P917," ",SP_NORTE!Q917))</f>
        <v>*</v>
      </c>
      <c r="S895" s="145" t="str">
        <f>IF(SP_NORTE!U917="","*",SP_NORTE!U917)</f>
        <v>*</v>
      </c>
      <c r="T895" s="145" t="str">
        <f>IF(SP_NORTE!V917="","*",SP_NORTE!V917)</f>
        <v>*</v>
      </c>
      <c r="U895" s="136" t="str">
        <f ca="1">_xlfn.XLOOKUP(G895&amp;$U$2,BS_CONTROLE[CHAVE],BS_CONTROLE[Quantidade_11],"-")</f>
        <v>-</v>
      </c>
      <c r="V895" s="136" t="str">
        <f ca="1">_xlfn.XLOOKUP(G895&amp;$V$2,BS_CONTROLE[CHAVE],BS_CONTROLE[Quantidade_11],"-")</f>
        <v>-</v>
      </c>
      <c r="W895" s="136" t="str">
        <f ca="1">_xlfn.XLOOKUP(G895&amp;$W$2,BS_CONTROLE[CHAVE],BS_CONTROLE[Quantidade_11],"-")</f>
        <v>-</v>
      </c>
    </row>
    <row r="896" spans="1:23" hidden="1">
      <c r="A896" s="146" t="str">
        <f>IF(SP_NORTE!X918="","*",SP_NORTE!X918)</f>
        <v>*</v>
      </c>
      <c r="B896" s="146" t="str">
        <f>IF(SP_NORTE!W918="","*",SP_NORTE!W918)</f>
        <v>*</v>
      </c>
      <c r="C896" s="146" t="str">
        <f>IF(SP_NORTE!Y918="","*",SP_NORTE!Y918)</f>
        <v>*</v>
      </c>
      <c r="D896" s="138" t="str">
        <f>IF(SP_NORTE!R918="","*",SP_NORTE!R918)</f>
        <v>-</v>
      </c>
      <c r="E896" s="138" t="str">
        <f>IF(SP_NORTE!S918="","*",SP_NORTE!S918)</f>
        <v>-</v>
      </c>
      <c r="F896" s="145" t="str">
        <f>IF(SP_NORTE!B918="","*",SP_NORTE!B918)</f>
        <v>*</v>
      </c>
      <c r="G896" s="145" t="str">
        <f>IF(SP_NORTE!D918="","*",SP_NORTE!D918)</f>
        <v>*</v>
      </c>
      <c r="H896" s="145" t="str">
        <f>IF(SP_NORTE!E918="","*",SP_NORTE!E918)</f>
        <v>*</v>
      </c>
      <c r="I896" s="145" t="str">
        <f>IF(SP_NORTE!G918="","*",SP_NORTE!G918)</f>
        <v>*</v>
      </c>
      <c r="J896" s="145" t="str">
        <f>IF(SP_NORTE!H918="","*",SP_NORTE!H918)</f>
        <v>*</v>
      </c>
      <c r="K896" s="138" t="str">
        <f>IF(SP_NORTE!L918="","*",SP_NORTE!L918)</f>
        <v>-</v>
      </c>
      <c r="L896" s="138" t="str">
        <f>IF(SP_NORTE!M918="","*",SP_NORTE!M918)</f>
        <v>-</v>
      </c>
      <c r="M896" s="139" t="str">
        <f>IF(SP_NORTE!I918="","*",SP_NORTE!I918)</f>
        <v>*</v>
      </c>
      <c r="N896" s="144" t="str">
        <f>IF(SP_NORTE!J918="","*",SP_NORTE!J918)</f>
        <v>*</v>
      </c>
      <c r="O896" s="144" t="str">
        <f>IF(SP_NORTE!K918="","*",SP_NORTE!K918)</f>
        <v>*</v>
      </c>
      <c r="P896" s="143" t="str">
        <f>IF(SP_NORTE!N918="","*",SP_NORTE!N918)</f>
        <v>*</v>
      </c>
      <c r="Q896" s="143" t="str">
        <f>IF(SP_NORTE!O918="","*",SP_NORTE!O918)</f>
        <v>*</v>
      </c>
      <c r="R896" s="145" t="str">
        <f>IF(SP_NORTE!P918="","*",CONCATENATE(SP_NORTE!P918," ",SP_NORTE!Q918))</f>
        <v>*</v>
      </c>
      <c r="S896" s="145" t="str">
        <f>IF(SP_NORTE!U918="","*",SP_NORTE!U918)</f>
        <v>*</v>
      </c>
      <c r="T896" s="145" t="str">
        <f>IF(SP_NORTE!V918="","*",SP_NORTE!V918)</f>
        <v>*</v>
      </c>
      <c r="U896" s="136" t="str">
        <f ca="1">_xlfn.XLOOKUP(G896&amp;$U$2,BS_CONTROLE[CHAVE],BS_CONTROLE[Quantidade_11],"-")</f>
        <v>-</v>
      </c>
      <c r="V896" s="136" t="str">
        <f ca="1">_xlfn.XLOOKUP(G896&amp;$V$2,BS_CONTROLE[CHAVE],BS_CONTROLE[Quantidade_11],"-")</f>
        <v>-</v>
      </c>
      <c r="W896" s="136" t="str">
        <f ca="1">_xlfn.XLOOKUP(G896&amp;$W$2,BS_CONTROLE[CHAVE],BS_CONTROLE[Quantidade_11],"-")</f>
        <v>-</v>
      </c>
    </row>
    <row r="897" spans="1:23" hidden="1">
      <c r="A897" s="146" t="str">
        <f>IF(SP_NORTE!X919="","*",SP_NORTE!X919)</f>
        <v>*</v>
      </c>
      <c r="B897" s="146" t="str">
        <f>IF(SP_NORTE!W919="","*",SP_NORTE!W919)</f>
        <v>*</v>
      </c>
      <c r="C897" s="146" t="str">
        <f>IF(SP_NORTE!Y919="","*",SP_NORTE!Y919)</f>
        <v>*</v>
      </c>
      <c r="D897" s="138" t="str">
        <f>IF(SP_NORTE!R919="","*",SP_NORTE!R919)</f>
        <v>-</v>
      </c>
      <c r="E897" s="138" t="str">
        <f>IF(SP_NORTE!S919="","*",SP_NORTE!S919)</f>
        <v>-</v>
      </c>
      <c r="F897" s="145" t="str">
        <f>IF(SP_NORTE!B919="","*",SP_NORTE!B919)</f>
        <v>*</v>
      </c>
      <c r="G897" s="145" t="str">
        <f>IF(SP_NORTE!D919="","*",SP_NORTE!D919)</f>
        <v>*</v>
      </c>
      <c r="H897" s="145" t="str">
        <f>IF(SP_NORTE!E919="","*",SP_NORTE!E919)</f>
        <v>*</v>
      </c>
      <c r="I897" s="145" t="str">
        <f>IF(SP_NORTE!G919="","*",SP_NORTE!G919)</f>
        <v>*</v>
      </c>
      <c r="J897" s="145" t="str">
        <f>IF(SP_NORTE!H919="","*",SP_NORTE!H919)</f>
        <v>*</v>
      </c>
      <c r="K897" s="138" t="str">
        <f>IF(SP_NORTE!L919="","*",SP_NORTE!L919)</f>
        <v>-</v>
      </c>
      <c r="L897" s="138" t="str">
        <f>IF(SP_NORTE!M919="","*",SP_NORTE!M919)</f>
        <v>-</v>
      </c>
      <c r="M897" s="139" t="str">
        <f>IF(SP_NORTE!I919="","*",SP_NORTE!I919)</f>
        <v>*</v>
      </c>
      <c r="N897" s="144" t="str">
        <f>IF(SP_NORTE!J919="","*",SP_NORTE!J919)</f>
        <v>*</v>
      </c>
      <c r="O897" s="144" t="str">
        <f>IF(SP_NORTE!K919="","*",SP_NORTE!K919)</f>
        <v>*</v>
      </c>
      <c r="P897" s="143" t="str">
        <f>IF(SP_NORTE!N919="","*",SP_NORTE!N919)</f>
        <v>*</v>
      </c>
      <c r="Q897" s="143" t="str">
        <f>IF(SP_NORTE!O919="","*",SP_NORTE!O919)</f>
        <v>*</v>
      </c>
      <c r="R897" s="145" t="str">
        <f>IF(SP_NORTE!P919="","*",CONCATENATE(SP_NORTE!P919," ",SP_NORTE!Q919))</f>
        <v>*</v>
      </c>
      <c r="S897" s="145" t="str">
        <f>IF(SP_NORTE!U919="","*",SP_NORTE!U919)</f>
        <v>*</v>
      </c>
      <c r="T897" s="145" t="str">
        <f>IF(SP_NORTE!V919="","*",SP_NORTE!V919)</f>
        <v>*</v>
      </c>
      <c r="U897" s="136" t="str">
        <f ca="1">_xlfn.XLOOKUP(G897&amp;$U$2,BS_CONTROLE[CHAVE],BS_CONTROLE[Quantidade_11],"-")</f>
        <v>-</v>
      </c>
      <c r="V897" s="136" t="str">
        <f ca="1">_xlfn.XLOOKUP(G897&amp;$V$2,BS_CONTROLE[CHAVE],BS_CONTROLE[Quantidade_11],"-")</f>
        <v>-</v>
      </c>
      <c r="W897" s="136" t="str">
        <f ca="1">_xlfn.XLOOKUP(G897&amp;$W$2,BS_CONTROLE[CHAVE],BS_CONTROLE[Quantidade_11],"-")</f>
        <v>-</v>
      </c>
    </row>
    <row r="898" spans="1:23" hidden="1">
      <c r="A898" s="146" t="str">
        <f>IF(SP_NORTE!X920="","*",SP_NORTE!X920)</f>
        <v>*</v>
      </c>
      <c r="B898" s="146" t="str">
        <f>IF(SP_NORTE!W920="","*",SP_NORTE!W920)</f>
        <v>*</v>
      </c>
      <c r="C898" s="146" t="str">
        <f>IF(SP_NORTE!Y920="","*",SP_NORTE!Y920)</f>
        <v>*</v>
      </c>
      <c r="D898" s="138" t="str">
        <f>IF(SP_NORTE!R920="","*",SP_NORTE!R920)</f>
        <v>-</v>
      </c>
      <c r="E898" s="138" t="str">
        <f>IF(SP_NORTE!S920="","*",SP_NORTE!S920)</f>
        <v>-</v>
      </c>
      <c r="F898" s="145" t="str">
        <f>IF(SP_NORTE!B920="","*",SP_NORTE!B920)</f>
        <v>*</v>
      </c>
      <c r="G898" s="145" t="str">
        <f>IF(SP_NORTE!D920="","*",SP_NORTE!D920)</f>
        <v>*</v>
      </c>
      <c r="H898" s="145" t="str">
        <f>IF(SP_NORTE!E920="","*",SP_NORTE!E920)</f>
        <v>*</v>
      </c>
      <c r="I898" s="145" t="str">
        <f>IF(SP_NORTE!G920="","*",SP_NORTE!G920)</f>
        <v>*</v>
      </c>
      <c r="J898" s="145" t="str">
        <f>IF(SP_NORTE!H920="","*",SP_NORTE!H920)</f>
        <v>*</v>
      </c>
      <c r="K898" s="138" t="str">
        <f>IF(SP_NORTE!L920="","*",SP_NORTE!L920)</f>
        <v>-</v>
      </c>
      <c r="L898" s="138" t="str">
        <f>IF(SP_NORTE!M920="","*",SP_NORTE!M920)</f>
        <v>-</v>
      </c>
      <c r="M898" s="139" t="str">
        <f>IF(SP_NORTE!I920="","*",SP_NORTE!I920)</f>
        <v>*</v>
      </c>
      <c r="N898" s="144" t="str">
        <f>IF(SP_NORTE!J920="","*",SP_NORTE!J920)</f>
        <v>*</v>
      </c>
      <c r="O898" s="144" t="str">
        <f>IF(SP_NORTE!K920="","*",SP_NORTE!K920)</f>
        <v>*</v>
      </c>
      <c r="P898" s="143" t="str">
        <f>IF(SP_NORTE!N920="","*",SP_NORTE!N920)</f>
        <v>*</v>
      </c>
      <c r="Q898" s="143" t="str">
        <f>IF(SP_NORTE!O920="","*",SP_NORTE!O920)</f>
        <v>*</v>
      </c>
      <c r="R898" s="145" t="str">
        <f>IF(SP_NORTE!P920="","*",CONCATENATE(SP_NORTE!P920," ",SP_NORTE!Q920))</f>
        <v>*</v>
      </c>
      <c r="S898" s="145" t="str">
        <f>IF(SP_NORTE!U920="","*",SP_NORTE!U920)</f>
        <v>*</v>
      </c>
      <c r="T898" s="145" t="str">
        <f>IF(SP_NORTE!V920="","*",SP_NORTE!V920)</f>
        <v>*</v>
      </c>
      <c r="U898" s="136" t="str">
        <f ca="1">_xlfn.XLOOKUP(G898&amp;$U$2,BS_CONTROLE[CHAVE],BS_CONTROLE[Quantidade_11],"-")</f>
        <v>-</v>
      </c>
      <c r="V898" s="136" t="str">
        <f ca="1">_xlfn.XLOOKUP(G898&amp;$V$2,BS_CONTROLE[CHAVE],BS_CONTROLE[Quantidade_11],"-")</f>
        <v>-</v>
      </c>
      <c r="W898" s="136" t="str">
        <f ca="1">_xlfn.XLOOKUP(G898&amp;$W$2,BS_CONTROLE[CHAVE],BS_CONTROLE[Quantidade_11],"-")</f>
        <v>-</v>
      </c>
    </row>
    <row r="899" spans="1:23" hidden="1">
      <c r="A899" s="146" t="str">
        <f>IF(SP_NORTE!X921="","*",SP_NORTE!X921)</f>
        <v>*</v>
      </c>
      <c r="B899" s="146" t="str">
        <f>IF(SP_NORTE!W921="","*",SP_NORTE!W921)</f>
        <v>*</v>
      </c>
      <c r="C899" s="146" t="str">
        <f>IF(SP_NORTE!Y921="","*",SP_NORTE!Y921)</f>
        <v>*</v>
      </c>
      <c r="D899" s="138" t="str">
        <f>IF(SP_NORTE!R921="","*",SP_NORTE!R921)</f>
        <v>-</v>
      </c>
      <c r="E899" s="138" t="str">
        <f>IF(SP_NORTE!S921="","*",SP_NORTE!S921)</f>
        <v>-</v>
      </c>
      <c r="F899" s="145" t="str">
        <f>IF(SP_NORTE!B921="","*",SP_NORTE!B921)</f>
        <v>*</v>
      </c>
      <c r="G899" s="145" t="str">
        <f>IF(SP_NORTE!D921="","*",SP_NORTE!D921)</f>
        <v>*</v>
      </c>
      <c r="H899" s="145" t="str">
        <f>IF(SP_NORTE!E921="","*",SP_NORTE!E921)</f>
        <v>*</v>
      </c>
      <c r="I899" s="145" t="str">
        <f>IF(SP_NORTE!G921="","*",SP_NORTE!G921)</f>
        <v>*</v>
      </c>
      <c r="J899" s="145" t="str">
        <f>IF(SP_NORTE!H921="","*",SP_NORTE!H921)</f>
        <v>*</v>
      </c>
      <c r="K899" s="138" t="str">
        <f>IF(SP_NORTE!L921="","*",SP_NORTE!L921)</f>
        <v>-</v>
      </c>
      <c r="L899" s="138" t="str">
        <f>IF(SP_NORTE!M921="","*",SP_NORTE!M921)</f>
        <v>-</v>
      </c>
      <c r="M899" s="139" t="str">
        <f>IF(SP_NORTE!I921="","*",SP_NORTE!I921)</f>
        <v>*</v>
      </c>
      <c r="N899" s="144" t="str">
        <f>IF(SP_NORTE!J921="","*",SP_NORTE!J921)</f>
        <v>*</v>
      </c>
      <c r="O899" s="144" t="str">
        <f>IF(SP_NORTE!K921="","*",SP_NORTE!K921)</f>
        <v>*</v>
      </c>
      <c r="P899" s="143" t="str">
        <f>IF(SP_NORTE!N921="","*",SP_NORTE!N921)</f>
        <v>*</v>
      </c>
      <c r="Q899" s="143" t="str">
        <f>IF(SP_NORTE!O921="","*",SP_NORTE!O921)</f>
        <v>*</v>
      </c>
      <c r="R899" s="145" t="str">
        <f>IF(SP_NORTE!P921="","*",CONCATENATE(SP_NORTE!P921," ",SP_NORTE!Q921))</f>
        <v>*</v>
      </c>
      <c r="S899" s="145" t="str">
        <f>IF(SP_NORTE!U921="","*",SP_NORTE!U921)</f>
        <v>*</v>
      </c>
      <c r="T899" s="145" t="str">
        <f>IF(SP_NORTE!V921="","*",SP_NORTE!V921)</f>
        <v>*</v>
      </c>
      <c r="U899" s="136" t="str">
        <f ca="1">_xlfn.XLOOKUP(G899&amp;$U$2,BS_CONTROLE[CHAVE],BS_CONTROLE[Quantidade_11],"-")</f>
        <v>-</v>
      </c>
      <c r="V899" s="136" t="str">
        <f ca="1">_xlfn.XLOOKUP(G899&amp;$V$2,BS_CONTROLE[CHAVE],BS_CONTROLE[Quantidade_11],"-")</f>
        <v>-</v>
      </c>
      <c r="W899" s="136" t="str">
        <f ca="1">_xlfn.XLOOKUP(G899&amp;$W$2,BS_CONTROLE[CHAVE],BS_CONTROLE[Quantidade_11],"-")</f>
        <v>-</v>
      </c>
    </row>
    <row r="900" spans="1:23" hidden="1">
      <c r="A900" s="146" t="str">
        <f>IF(SP_NORTE!X922="","*",SP_NORTE!X922)</f>
        <v>*</v>
      </c>
      <c r="B900" s="146" t="str">
        <f>IF(SP_NORTE!W922="","*",SP_NORTE!W922)</f>
        <v>*</v>
      </c>
      <c r="C900" s="146" t="str">
        <f>IF(SP_NORTE!Y922="","*",SP_NORTE!Y922)</f>
        <v>*</v>
      </c>
      <c r="D900" s="138" t="str">
        <f>IF(SP_NORTE!R922="","*",SP_NORTE!R922)</f>
        <v>-</v>
      </c>
      <c r="E900" s="138" t="str">
        <f>IF(SP_NORTE!S922="","*",SP_NORTE!S922)</f>
        <v>-</v>
      </c>
      <c r="F900" s="145" t="str">
        <f>IF(SP_NORTE!B922="","*",SP_NORTE!B922)</f>
        <v>*</v>
      </c>
      <c r="G900" s="145" t="str">
        <f>IF(SP_NORTE!D922="","*",SP_NORTE!D922)</f>
        <v>*</v>
      </c>
      <c r="H900" s="145" t="str">
        <f>IF(SP_NORTE!E922="","*",SP_NORTE!E922)</f>
        <v>*</v>
      </c>
      <c r="I900" s="145" t="str">
        <f>IF(SP_NORTE!G922="","*",SP_NORTE!G922)</f>
        <v>*</v>
      </c>
      <c r="J900" s="145" t="str">
        <f>IF(SP_NORTE!H922="","*",SP_NORTE!H922)</f>
        <v>*</v>
      </c>
      <c r="K900" s="138" t="str">
        <f>IF(SP_NORTE!L922="","*",SP_NORTE!L922)</f>
        <v>-</v>
      </c>
      <c r="L900" s="138" t="str">
        <f>IF(SP_NORTE!M922="","*",SP_NORTE!M922)</f>
        <v>-</v>
      </c>
      <c r="M900" s="139" t="str">
        <f>IF(SP_NORTE!I922="","*",SP_NORTE!I922)</f>
        <v>*</v>
      </c>
      <c r="N900" s="144" t="str">
        <f>IF(SP_NORTE!J922="","*",SP_NORTE!J922)</f>
        <v>*</v>
      </c>
      <c r="O900" s="144" t="str">
        <f>IF(SP_NORTE!K922="","*",SP_NORTE!K922)</f>
        <v>*</v>
      </c>
      <c r="P900" s="143" t="str">
        <f>IF(SP_NORTE!N922="","*",SP_NORTE!N922)</f>
        <v>*</v>
      </c>
      <c r="Q900" s="143" t="str">
        <f>IF(SP_NORTE!O922="","*",SP_NORTE!O922)</f>
        <v>*</v>
      </c>
      <c r="R900" s="145" t="str">
        <f>IF(SP_NORTE!P922="","*",CONCATENATE(SP_NORTE!P922," ",SP_NORTE!Q922))</f>
        <v>*</v>
      </c>
      <c r="S900" s="145" t="str">
        <f>IF(SP_NORTE!U922="","*",SP_NORTE!U922)</f>
        <v>*</v>
      </c>
      <c r="T900" s="145" t="str">
        <f>IF(SP_NORTE!V922="","*",SP_NORTE!V922)</f>
        <v>*</v>
      </c>
      <c r="U900" s="136" t="str">
        <f ca="1">_xlfn.XLOOKUP(G900&amp;$U$2,BS_CONTROLE[CHAVE],BS_CONTROLE[Quantidade_11],"-")</f>
        <v>-</v>
      </c>
      <c r="V900" s="136" t="str">
        <f ca="1">_xlfn.XLOOKUP(G900&amp;$V$2,BS_CONTROLE[CHAVE],BS_CONTROLE[Quantidade_11],"-")</f>
        <v>-</v>
      </c>
      <c r="W900" s="136" t="str">
        <f ca="1">_xlfn.XLOOKUP(G900&amp;$W$2,BS_CONTROLE[CHAVE],BS_CONTROLE[Quantidade_11],"-")</f>
        <v>-</v>
      </c>
    </row>
    <row r="901" spans="1:23" hidden="1">
      <c r="A901" s="146" t="str">
        <f>IF(SP_NORTE!X923="","*",SP_NORTE!X923)</f>
        <v>*</v>
      </c>
      <c r="B901" s="146" t="str">
        <f>IF(SP_NORTE!W923="","*",SP_NORTE!W923)</f>
        <v>*</v>
      </c>
      <c r="C901" s="146" t="str">
        <f>IF(SP_NORTE!Y923="","*",SP_NORTE!Y923)</f>
        <v>*</v>
      </c>
      <c r="D901" s="138" t="str">
        <f>IF(SP_NORTE!R923="","*",SP_NORTE!R923)</f>
        <v>-</v>
      </c>
      <c r="E901" s="138" t="str">
        <f>IF(SP_NORTE!S923="","*",SP_NORTE!S923)</f>
        <v>-</v>
      </c>
      <c r="F901" s="145" t="str">
        <f>IF(SP_NORTE!B923="","*",SP_NORTE!B923)</f>
        <v>*</v>
      </c>
      <c r="G901" s="145" t="str">
        <f>IF(SP_NORTE!D923="","*",SP_NORTE!D923)</f>
        <v>*</v>
      </c>
      <c r="H901" s="145" t="str">
        <f>IF(SP_NORTE!E923="","*",SP_NORTE!E923)</f>
        <v>*</v>
      </c>
      <c r="I901" s="145" t="str">
        <f>IF(SP_NORTE!G923="","*",SP_NORTE!G923)</f>
        <v>*</v>
      </c>
      <c r="J901" s="145" t="str">
        <f>IF(SP_NORTE!H923="","*",SP_NORTE!H923)</f>
        <v>*</v>
      </c>
      <c r="K901" s="138" t="str">
        <f>IF(SP_NORTE!L923="","*",SP_NORTE!L923)</f>
        <v>-</v>
      </c>
      <c r="L901" s="138" t="str">
        <f>IF(SP_NORTE!M923="","*",SP_NORTE!M923)</f>
        <v>-</v>
      </c>
      <c r="M901" s="139" t="str">
        <f>IF(SP_NORTE!I923="","*",SP_NORTE!I923)</f>
        <v>*</v>
      </c>
      <c r="N901" s="144" t="str">
        <f>IF(SP_NORTE!J923="","*",SP_NORTE!J923)</f>
        <v>*</v>
      </c>
      <c r="O901" s="144" t="str">
        <f>IF(SP_NORTE!K923="","*",SP_NORTE!K923)</f>
        <v>*</v>
      </c>
      <c r="P901" s="143" t="str">
        <f>IF(SP_NORTE!N923="","*",SP_NORTE!N923)</f>
        <v>*</v>
      </c>
      <c r="Q901" s="143" t="str">
        <f>IF(SP_NORTE!O923="","*",SP_NORTE!O923)</f>
        <v>*</v>
      </c>
      <c r="R901" s="145" t="str">
        <f>IF(SP_NORTE!P923="","*",CONCATENATE(SP_NORTE!P923," ",SP_NORTE!Q923))</f>
        <v>*</v>
      </c>
      <c r="S901" s="145" t="str">
        <f>IF(SP_NORTE!U923="","*",SP_NORTE!U923)</f>
        <v>*</v>
      </c>
      <c r="T901" s="145" t="str">
        <f>IF(SP_NORTE!V923="","*",SP_NORTE!V923)</f>
        <v>*</v>
      </c>
      <c r="U901" s="136" t="str">
        <f ca="1">_xlfn.XLOOKUP(G901&amp;$U$2,BS_CONTROLE[CHAVE],BS_CONTROLE[Quantidade_11],"-")</f>
        <v>-</v>
      </c>
      <c r="V901" s="136" t="str">
        <f ca="1">_xlfn.XLOOKUP(G901&amp;$V$2,BS_CONTROLE[CHAVE],BS_CONTROLE[Quantidade_11],"-")</f>
        <v>-</v>
      </c>
      <c r="W901" s="136" t="str">
        <f ca="1">_xlfn.XLOOKUP(G901&amp;$W$2,BS_CONTROLE[CHAVE],BS_CONTROLE[Quantidade_11],"-")</f>
        <v>-</v>
      </c>
    </row>
    <row r="902" spans="1:23" hidden="1">
      <c r="A902" s="146" t="str">
        <f>IF(SP_NORTE!X924="","*",SP_NORTE!X924)</f>
        <v>*</v>
      </c>
      <c r="B902" s="146" t="str">
        <f>IF(SP_NORTE!W924="","*",SP_NORTE!W924)</f>
        <v>*</v>
      </c>
      <c r="C902" s="146" t="str">
        <f>IF(SP_NORTE!Y924="","*",SP_NORTE!Y924)</f>
        <v>*</v>
      </c>
      <c r="D902" s="138" t="str">
        <f>IF(SP_NORTE!R924="","*",SP_NORTE!R924)</f>
        <v>-</v>
      </c>
      <c r="E902" s="138" t="str">
        <f>IF(SP_NORTE!S924="","*",SP_NORTE!S924)</f>
        <v>-</v>
      </c>
      <c r="F902" s="145" t="str">
        <f>IF(SP_NORTE!B924="","*",SP_NORTE!B924)</f>
        <v>*</v>
      </c>
      <c r="G902" s="145" t="str">
        <f>IF(SP_NORTE!D924="","*",SP_NORTE!D924)</f>
        <v>*</v>
      </c>
      <c r="H902" s="145" t="str">
        <f>IF(SP_NORTE!E924="","*",SP_NORTE!E924)</f>
        <v>*</v>
      </c>
      <c r="I902" s="145" t="str">
        <f>IF(SP_NORTE!G924="","*",SP_NORTE!G924)</f>
        <v>*</v>
      </c>
      <c r="J902" s="145" t="str">
        <f>IF(SP_NORTE!H924="","*",SP_NORTE!H924)</f>
        <v>*</v>
      </c>
      <c r="K902" s="138" t="str">
        <f>IF(SP_NORTE!L924="","*",SP_NORTE!L924)</f>
        <v>-</v>
      </c>
      <c r="L902" s="138" t="str">
        <f>IF(SP_NORTE!M924="","*",SP_NORTE!M924)</f>
        <v>-</v>
      </c>
      <c r="M902" s="139" t="str">
        <f>IF(SP_NORTE!I924="","*",SP_NORTE!I924)</f>
        <v>*</v>
      </c>
      <c r="N902" s="144" t="str">
        <f>IF(SP_NORTE!J924="","*",SP_NORTE!J924)</f>
        <v>*</v>
      </c>
      <c r="O902" s="144" t="str">
        <f>IF(SP_NORTE!K924="","*",SP_NORTE!K924)</f>
        <v>*</v>
      </c>
      <c r="P902" s="143" t="str">
        <f>IF(SP_NORTE!N924="","*",SP_NORTE!N924)</f>
        <v>*</v>
      </c>
      <c r="Q902" s="143" t="str">
        <f>IF(SP_NORTE!O924="","*",SP_NORTE!O924)</f>
        <v>*</v>
      </c>
      <c r="R902" s="145" t="str">
        <f>IF(SP_NORTE!P924="","*",CONCATENATE(SP_NORTE!P924," ",SP_NORTE!Q924))</f>
        <v>*</v>
      </c>
      <c r="S902" s="145" t="str">
        <f>IF(SP_NORTE!U924="","*",SP_NORTE!U924)</f>
        <v>*</v>
      </c>
      <c r="T902" s="145" t="str">
        <f>IF(SP_NORTE!V924="","*",SP_NORTE!V924)</f>
        <v>*</v>
      </c>
      <c r="U902" s="136" t="str">
        <f ca="1">_xlfn.XLOOKUP(G902&amp;$U$2,BS_CONTROLE[CHAVE],BS_CONTROLE[Quantidade_11],"-")</f>
        <v>-</v>
      </c>
      <c r="V902" s="136" t="str">
        <f ca="1">_xlfn.XLOOKUP(G902&amp;$V$2,BS_CONTROLE[CHAVE],BS_CONTROLE[Quantidade_11],"-")</f>
        <v>-</v>
      </c>
      <c r="W902" s="136" t="str">
        <f ca="1">_xlfn.XLOOKUP(G902&amp;$W$2,BS_CONTROLE[CHAVE],BS_CONTROLE[Quantidade_11],"-")</f>
        <v>-</v>
      </c>
    </row>
    <row r="903" spans="1:23" hidden="1">
      <c r="A903" s="146" t="str">
        <f>IF(SP_NORTE!X925="","*",SP_NORTE!X925)</f>
        <v>*</v>
      </c>
      <c r="B903" s="146" t="str">
        <f>IF(SP_NORTE!W925="","*",SP_NORTE!W925)</f>
        <v>*</v>
      </c>
      <c r="C903" s="146" t="str">
        <f>IF(SP_NORTE!Y925="","*",SP_NORTE!Y925)</f>
        <v>*</v>
      </c>
      <c r="D903" s="138" t="str">
        <f>IF(SP_NORTE!R925="","*",SP_NORTE!R925)</f>
        <v>-</v>
      </c>
      <c r="E903" s="138" t="str">
        <f>IF(SP_NORTE!S925="","*",SP_NORTE!S925)</f>
        <v>-</v>
      </c>
      <c r="F903" s="145" t="str">
        <f>IF(SP_NORTE!B925="","*",SP_NORTE!B925)</f>
        <v>*</v>
      </c>
      <c r="G903" s="145" t="str">
        <f>IF(SP_NORTE!D925="","*",SP_NORTE!D925)</f>
        <v>*</v>
      </c>
      <c r="H903" s="145" t="str">
        <f>IF(SP_NORTE!E925="","*",SP_NORTE!E925)</f>
        <v>*</v>
      </c>
      <c r="I903" s="145" t="str">
        <f>IF(SP_NORTE!G925="","*",SP_NORTE!G925)</f>
        <v>*</v>
      </c>
      <c r="J903" s="145" t="str">
        <f>IF(SP_NORTE!H925="","*",SP_NORTE!H925)</f>
        <v>*</v>
      </c>
      <c r="K903" s="138" t="str">
        <f>IF(SP_NORTE!L925="","*",SP_NORTE!L925)</f>
        <v>-</v>
      </c>
      <c r="L903" s="138" t="str">
        <f>IF(SP_NORTE!M925="","*",SP_NORTE!M925)</f>
        <v>-</v>
      </c>
      <c r="M903" s="139" t="str">
        <f>IF(SP_NORTE!I925="","*",SP_NORTE!I925)</f>
        <v>*</v>
      </c>
      <c r="N903" s="144" t="str">
        <f>IF(SP_NORTE!J925="","*",SP_NORTE!J925)</f>
        <v>*</v>
      </c>
      <c r="O903" s="144" t="str">
        <f>IF(SP_NORTE!K925="","*",SP_NORTE!K925)</f>
        <v>*</v>
      </c>
      <c r="P903" s="143" t="str">
        <f>IF(SP_NORTE!N925="","*",SP_NORTE!N925)</f>
        <v>*</v>
      </c>
      <c r="Q903" s="143" t="str">
        <f>IF(SP_NORTE!O925="","*",SP_NORTE!O925)</f>
        <v>*</v>
      </c>
      <c r="R903" s="145" t="str">
        <f>IF(SP_NORTE!P925="","*",CONCATENATE(SP_NORTE!P925," ",SP_NORTE!Q925))</f>
        <v>*</v>
      </c>
      <c r="S903" s="145" t="str">
        <f>IF(SP_NORTE!U925="","*",SP_NORTE!U925)</f>
        <v>*</v>
      </c>
      <c r="T903" s="145" t="str">
        <f>IF(SP_NORTE!V925="","*",SP_NORTE!V925)</f>
        <v>*</v>
      </c>
      <c r="U903" s="136" t="str">
        <f ca="1">_xlfn.XLOOKUP(G903&amp;$U$2,BS_CONTROLE[CHAVE],BS_CONTROLE[Quantidade_11],"-")</f>
        <v>-</v>
      </c>
      <c r="V903" s="136" t="str">
        <f ca="1">_xlfn.XLOOKUP(G903&amp;$V$2,BS_CONTROLE[CHAVE],BS_CONTROLE[Quantidade_11],"-")</f>
        <v>-</v>
      </c>
      <c r="W903" s="136" t="str">
        <f ca="1">_xlfn.XLOOKUP(G903&amp;$W$2,BS_CONTROLE[CHAVE],BS_CONTROLE[Quantidade_11],"-")</f>
        <v>-</v>
      </c>
    </row>
    <row r="904" spans="1:23" hidden="1">
      <c r="A904" s="146" t="str">
        <f>IF(SP_NORTE!X926="","*",SP_NORTE!X926)</f>
        <v>*</v>
      </c>
      <c r="B904" s="146" t="str">
        <f>IF(SP_NORTE!W926="","*",SP_NORTE!W926)</f>
        <v>*</v>
      </c>
      <c r="C904" s="146" t="str">
        <f>IF(SP_NORTE!Y926="","*",SP_NORTE!Y926)</f>
        <v>*</v>
      </c>
      <c r="D904" s="138" t="str">
        <f>IF(SP_NORTE!R926="","*",SP_NORTE!R926)</f>
        <v>-</v>
      </c>
      <c r="E904" s="138" t="str">
        <f>IF(SP_NORTE!S926="","*",SP_NORTE!S926)</f>
        <v>-</v>
      </c>
      <c r="F904" s="145" t="str">
        <f>IF(SP_NORTE!B926="","*",SP_NORTE!B926)</f>
        <v>*</v>
      </c>
      <c r="G904" s="145" t="str">
        <f>IF(SP_NORTE!D926="","*",SP_NORTE!D926)</f>
        <v>*</v>
      </c>
      <c r="H904" s="145" t="str">
        <f>IF(SP_NORTE!E926="","*",SP_NORTE!E926)</f>
        <v>*</v>
      </c>
      <c r="I904" s="145" t="str">
        <f>IF(SP_NORTE!G926="","*",SP_NORTE!G926)</f>
        <v>*</v>
      </c>
      <c r="J904" s="145" t="str">
        <f>IF(SP_NORTE!H926="","*",SP_NORTE!H926)</f>
        <v>*</v>
      </c>
      <c r="K904" s="138" t="str">
        <f>IF(SP_NORTE!L926="","*",SP_NORTE!L926)</f>
        <v>-</v>
      </c>
      <c r="L904" s="138" t="str">
        <f>IF(SP_NORTE!M926="","*",SP_NORTE!M926)</f>
        <v>-</v>
      </c>
      <c r="M904" s="139" t="str">
        <f>IF(SP_NORTE!I926="","*",SP_NORTE!I926)</f>
        <v>*</v>
      </c>
      <c r="N904" s="144" t="str">
        <f>IF(SP_NORTE!J926="","*",SP_NORTE!J926)</f>
        <v>*</v>
      </c>
      <c r="O904" s="144" t="str">
        <f>IF(SP_NORTE!K926="","*",SP_NORTE!K926)</f>
        <v>*</v>
      </c>
      <c r="P904" s="143" t="str">
        <f>IF(SP_NORTE!N926="","*",SP_NORTE!N926)</f>
        <v>*</v>
      </c>
      <c r="Q904" s="143" t="str">
        <f>IF(SP_NORTE!O926="","*",SP_NORTE!O926)</f>
        <v>*</v>
      </c>
      <c r="R904" s="145" t="str">
        <f>IF(SP_NORTE!P926="","*",CONCATENATE(SP_NORTE!P926," ",SP_NORTE!Q926))</f>
        <v>*</v>
      </c>
      <c r="S904" s="145" t="str">
        <f>IF(SP_NORTE!U926="","*",SP_NORTE!U926)</f>
        <v>*</v>
      </c>
      <c r="T904" s="145" t="str">
        <f>IF(SP_NORTE!V926="","*",SP_NORTE!V926)</f>
        <v>*</v>
      </c>
      <c r="U904" s="136" t="str">
        <f ca="1">_xlfn.XLOOKUP(G904&amp;$U$2,BS_CONTROLE[CHAVE],BS_CONTROLE[Quantidade_11],"-")</f>
        <v>-</v>
      </c>
      <c r="V904" s="136" t="str">
        <f ca="1">_xlfn.XLOOKUP(G904&amp;$V$2,BS_CONTROLE[CHAVE],BS_CONTROLE[Quantidade_11],"-")</f>
        <v>-</v>
      </c>
      <c r="W904" s="136" t="str">
        <f ca="1">_xlfn.XLOOKUP(G904&amp;$W$2,BS_CONTROLE[CHAVE],BS_CONTROLE[Quantidade_11],"-")</f>
        <v>-</v>
      </c>
    </row>
    <row r="905" spans="1:23" hidden="1">
      <c r="A905" s="146" t="str">
        <f>IF(SP_NORTE!X927="","*",SP_NORTE!X927)</f>
        <v>*</v>
      </c>
      <c r="B905" s="146" t="str">
        <f>IF(SP_NORTE!W927="","*",SP_NORTE!W927)</f>
        <v>*</v>
      </c>
      <c r="C905" s="146" t="str">
        <f>IF(SP_NORTE!Y927="","*",SP_NORTE!Y927)</f>
        <v>*</v>
      </c>
      <c r="D905" s="138" t="str">
        <f>IF(SP_NORTE!R927="","*",SP_NORTE!R927)</f>
        <v>-</v>
      </c>
      <c r="E905" s="138" t="str">
        <f>IF(SP_NORTE!S927="","*",SP_NORTE!S927)</f>
        <v>-</v>
      </c>
      <c r="F905" s="145" t="str">
        <f>IF(SP_NORTE!B927="","*",SP_NORTE!B927)</f>
        <v>*</v>
      </c>
      <c r="G905" s="145" t="str">
        <f>IF(SP_NORTE!D927="","*",SP_NORTE!D927)</f>
        <v>*</v>
      </c>
      <c r="H905" s="145" t="str">
        <f>IF(SP_NORTE!E927="","*",SP_NORTE!E927)</f>
        <v>*</v>
      </c>
      <c r="I905" s="145" t="str">
        <f>IF(SP_NORTE!G927="","*",SP_NORTE!G927)</f>
        <v>*</v>
      </c>
      <c r="J905" s="145" t="str">
        <f>IF(SP_NORTE!H927="","*",SP_NORTE!H927)</f>
        <v>*</v>
      </c>
      <c r="K905" s="138" t="str">
        <f>IF(SP_NORTE!L927="","*",SP_NORTE!L927)</f>
        <v>-</v>
      </c>
      <c r="L905" s="138" t="str">
        <f>IF(SP_NORTE!M927="","*",SP_NORTE!M927)</f>
        <v>-</v>
      </c>
      <c r="M905" s="139" t="str">
        <f>IF(SP_NORTE!I927="","*",SP_NORTE!I927)</f>
        <v>*</v>
      </c>
      <c r="N905" s="144" t="str">
        <f>IF(SP_NORTE!J927="","*",SP_NORTE!J927)</f>
        <v>*</v>
      </c>
      <c r="O905" s="144" t="str">
        <f>IF(SP_NORTE!K927="","*",SP_NORTE!K927)</f>
        <v>*</v>
      </c>
      <c r="P905" s="143" t="str">
        <f>IF(SP_NORTE!N927="","*",SP_NORTE!N927)</f>
        <v>*</v>
      </c>
      <c r="Q905" s="143" t="str">
        <f>IF(SP_NORTE!O927="","*",SP_NORTE!O927)</f>
        <v>*</v>
      </c>
      <c r="R905" s="145" t="str">
        <f>IF(SP_NORTE!P927="","*",CONCATENATE(SP_NORTE!P927," ",SP_NORTE!Q927))</f>
        <v>*</v>
      </c>
      <c r="S905" s="145" t="str">
        <f>IF(SP_NORTE!U927="","*",SP_NORTE!U927)</f>
        <v>*</v>
      </c>
      <c r="T905" s="145" t="str">
        <f>IF(SP_NORTE!V927="","*",SP_NORTE!V927)</f>
        <v>*</v>
      </c>
      <c r="U905" s="136" t="str">
        <f ca="1">_xlfn.XLOOKUP(G905&amp;$U$2,BS_CONTROLE[CHAVE],BS_CONTROLE[Quantidade_11],"-")</f>
        <v>-</v>
      </c>
      <c r="V905" s="136" t="str">
        <f ca="1">_xlfn.XLOOKUP(G905&amp;$V$2,BS_CONTROLE[CHAVE],BS_CONTROLE[Quantidade_11],"-")</f>
        <v>-</v>
      </c>
      <c r="W905" s="136" t="str">
        <f ca="1">_xlfn.XLOOKUP(G905&amp;$W$2,BS_CONTROLE[CHAVE],BS_CONTROLE[Quantidade_11],"-")</f>
        <v>-</v>
      </c>
    </row>
    <row r="906" spans="1:23" hidden="1">
      <c r="A906" s="146" t="str">
        <f>IF(SP_NORTE!X928="","*",SP_NORTE!X928)</f>
        <v>*</v>
      </c>
      <c r="B906" s="146" t="str">
        <f>IF(SP_NORTE!W928="","*",SP_NORTE!W928)</f>
        <v>*</v>
      </c>
      <c r="C906" s="146" t="str">
        <f>IF(SP_NORTE!Y928="","*",SP_NORTE!Y928)</f>
        <v>*</v>
      </c>
      <c r="D906" s="138" t="str">
        <f>IF(SP_NORTE!R928="","*",SP_NORTE!R928)</f>
        <v>-</v>
      </c>
      <c r="E906" s="138" t="str">
        <f>IF(SP_NORTE!S928="","*",SP_NORTE!S928)</f>
        <v>-</v>
      </c>
      <c r="F906" s="145" t="str">
        <f>IF(SP_NORTE!B928="","*",SP_NORTE!B928)</f>
        <v>*</v>
      </c>
      <c r="G906" s="145" t="str">
        <f>IF(SP_NORTE!D928="","*",SP_NORTE!D928)</f>
        <v>*</v>
      </c>
      <c r="H906" s="145" t="str">
        <f>IF(SP_NORTE!E928="","*",SP_NORTE!E928)</f>
        <v>*</v>
      </c>
      <c r="I906" s="145" t="str">
        <f>IF(SP_NORTE!G928="","*",SP_NORTE!G928)</f>
        <v>*</v>
      </c>
      <c r="J906" s="145" t="str">
        <f>IF(SP_NORTE!H928="","*",SP_NORTE!H928)</f>
        <v>*</v>
      </c>
      <c r="K906" s="138" t="str">
        <f>IF(SP_NORTE!L928="","*",SP_NORTE!L928)</f>
        <v>-</v>
      </c>
      <c r="L906" s="138" t="str">
        <f>IF(SP_NORTE!M928="","*",SP_NORTE!M928)</f>
        <v>-</v>
      </c>
      <c r="M906" s="139" t="str">
        <f>IF(SP_NORTE!I928="","*",SP_NORTE!I928)</f>
        <v>*</v>
      </c>
      <c r="N906" s="144" t="str">
        <f>IF(SP_NORTE!J928="","*",SP_NORTE!J928)</f>
        <v>*</v>
      </c>
      <c r="O906" s="144" t="str">
        <f>IF(SP_NORTE!K928="","*",SP_NORTE!K928)</f>
        <v>*</v>
      </c>
      <c r="P906" s="143" t="str">
        <f>IF(SP_NORTE!N928="","*",SP_NORTE!N928)</f>
        <v>*</v>
      </c>
      <c r="Q906" s="143" t="str">
        <f>IF(SP_NORTE!O928="","*",SP_NORTE!O928)</f>
        <v>*</v>
      </c>
      <c r="R906" s="145" t="str">
        <f>IF(SP_NORTE!P928="","*",CONCATENATE(SP_NORTE!P928," ",SP_NORTE!Q928))</f>
        <v>*</v>
      </c>
      <c r="S906" s="145" t="str">
        <f>IF(SP_NORTE!U928="","*",SP_NORTE!U928)</f>
        <v>*</v>
      </c>
      <c r="T906" s="145" t="str">
        <f>IF(SP_NORTE!V928="","*",SP_NORTE!V928)</f>
        <v>*</v>
      </c>
      <c r="U906" s="136" t="str">
        <f ca="1">_xlfn.XLOOKUP(G906&amp;$U$2,BS_CONTROLE[CHAVE],BS_CONTROLE[Quantidade_11],"-")</f>
        <v>-</v>
      </c>
      <c r="V906" s="136" t="str">
        <f ca="1">_xlfn.XLOOKUP(G906&amp;$V$2,BS_CONTROLE[CHAVE],BS_CONTROLE[Quantidade_11],"-")</f>
        <v>-</v>
      </c>
      <c r="W906" s="136" t="str">
        <f ca="1">_xlfn.XLOOKUP(G906&amp;$W$2,BS_CONTROLE[CHAVE],BS_CONTROLE[Quantidade_11],"-")</f>
        <v>-</v>
      </c>
    </row>
    <row r="907" spans="1:23" hidden="1">
      <c r="A907" s="146" t="str">
        <f>IF(SP_NORTE!X929="","*",SP_NORTE!X929)</f>
        <v>*</v>
      </c>
      <c r="B907" s="146" t="str">
        <f>IF(SP_NORTE!W929="","*",SP_NORTE!W929)</f>
        <v>*</v>
      </c>
      <c r="C907" s="146" t="str">
        <f>IF(SP_NORTE!Y929="","*",SP_NORTE!Y929)</f>
        <v>*</v>
      </c>
      <c r="D907" s="138" t="str">
        <f>IF(SP_NORTE!R929="","*",SP_NORTE!R929)</f>
        <v>-</v>
      </c>
      <c r="E907" s="138" t="str">
        <f>IF(SP_NORTE!S929="","*",SP_NORTE!S929)</f>
        <v>-</v>
      </c>
      <c r="F907" s="145" t="str">
        <f>IF(SP_NORTE!B929="","*",SP_NORTE!B929)</f>
        <v>*</v>
      </c>
      <c r="G907" s="145" t="str">
        <f>IF(SP_NORTE!D929="","*",SP_NORTE!D929)</f>
        <v>*</v>
      </c>
      <c r="H907" s="145" t="str">
        <f>IF(SP_NORTE!E929="","*",SP_NORTE!E929)</f>
        <v>*</v>
      </c>
      <c r="I907" s="145" t="str">
        <f>IF(SP_NORTE!G929="","*",SP_NORTE!G929)</f>
        <v>*</v>
      </c>
      <c r="J907" s="145" t="str">
        <f>IF(SP_NORTE!H929="","*",SP_NORTE!H929)</f>
        <v>*</v>
      </c>
      <c r="K907" s="138" t="str">
        <f>IF(SP_NORTE!L929="","*",SP_NORTE!L929)</f>
        <v>-</v>
      </c>
      <c r="L907" s="138" t="str">
        <f>IF(SP_NORTE!M929="","*",SP_NORTE!M929)</f>
        <v>-</v>
      </c>
      <c r="M907" s="139" t="str">
        <f>IF(SP_NORTE!I929="","*",SP_NORTE!I929)</f>
        <v>*</v>
      </c>
      <c r="N907" s="144" t="str">
        <f>IF(SP_NORTE!J929="","*",SP_NORTE!J929)</f>
        <v>*</v>
      </c>
      <c r="O907" s="144" t="str">
        <f>IF(SP_NORTE!K929="","*",SP_NORTE!K929)</f>
        <v>*</v>
      </c>
      <c r="P907" s="143" t="str">
        <f>IF(SP_NORTE!N929="","*",SP_NORTE!N929)</f>
        <v>*</v>
      </c>
      <c r="Q907" s="143" t="str">
        <f>IF(SP_NORTE!O929="","*",SP_NORTE!O929)</f>
        <v>*</v>
      </c>
      <c r="R907" s="145" t="str">
        <f>IF(SP_NORTE!P929="","*",CONCATENATE(SP_NORTE!P929," ",SP_NORTE!Q929))</f>
        <v>*</v>
      </c>
      <c r="S907" s="145" t="str">
        <f>IF(SP_NORTE!U929="","*",SP_NORTE!U929)</f>
        <v>*</v>
      </c>
      <c r="T907" s="145" t="str">
        <f>IF(SP_NORTE!V929="","*",SP_NORTE!V929)</f>
        <v>*</v>
      </c>
      <c r="U907" s="136" t="str">
        <f ca="1">_xlfn.XLOOKUP(G907&amp;$U$2,BS_CONTROLE[CHAVE],BS_CONTROLE[Quantidade_11],"-")</f>
        <v>-</v>
      </c>
      <c r="V907" s="136" t="str">
        <f ca="1">_xlfn.XLOOKUP(G907&amp;$V$2,BS_CONTROLE[CHAVE],BS_CONTROLE[Quantidade_11],"-")</f>
        <v>-</v>
      </c>
      <c r="W907" s="136" t="str">
        <f ca="1">_xlfn.XLOOKUP(G907&amp;$W$2,BS_CONTROLE[CHAVE],BS_CONTROLE[Quantidade_11],"-")</f>
        <v>-</v>
      </c>
    </row>
    <row r="908" spans="1:23" hidden="1">
      <c r="A908" s="146" t="str">
        <f>IF(SP_NORTE!X930="","*",SP_NORTE!X930)</f>
        <v>*</v>
      </c>
      <c r="B908" s="146" t="str">
        <f>IF(SP_NORTE!W930="","*",SP_NORTE!W930)</f>
        <v>*</v>
      </c>
      <c r="C908" s="146" t="str">
        <f>IF(SP_NORTE!Y930="","*",SP_NORTE!Y930)</f>
        <v>*</v>
      </c>
      <c r="D908" s="138" t="str">
        <f>IF(SP_NORTE!R930="","*",SP_NORTE!R930)</f>
        <v>-</v>
      </c>
      <c r="E908" s="138" t="str">
        <f>IF(SP_NORTE!S930="","*",SP_NORTE!S930)</f>
        <v>-</v>
      </c>
      <c r="F908" s="145" t="str">
        <f>IF(SP_NORTE!B930="","*",SP_NORTE!B930)</f>
        <v>*</v>
      </c>
      <c r="G908" s="145" t="str">
        <f>IF(SP_NORTE!D930="","*",SP_NORTE!D930)</f>
        <v>*</v>
      </c>
      <c r="H908" s="145" t="str">
        <f>IF(SP_NORTE!E930="","*",SP_NORTE!E930)</f>
        <v>*</v>
      </c>
      <c r="I908" s="145" t="str">
        <f>IF(SP_NORTE!G930="","*",SP_NORTE!G930)</f>
        <v>*</v>
      </c>
      <c r="J908" s="145" t="str">
        <f>IF(SP_NORTE!H930="","*",SP_NORTE!H930)</f>
        <v>*</v>
      </c>
      <c r="K908" s="138" t="str">
        <f>IF(SP_NORTE!L930="","*",SP_NORTE!L930)</f>
        <v>-</v>
      </c>
      <c r="L908" s="138" t="str">
        <f>IF(SP_NORTE!M930="","*",SP_NORTE!M930)</f>
        <v>-</v>
      </c>
      <c r="M908" s="139" t="str">
        <f>IF(SP_NORTE!I930="","*",SP_NORTE!I930)</f>
        <v>*</v>
      </c>
      <c r="N908" s="144" t="str">
        <f>IF(SP_NORTE!J930="","*",SP_NORTE!J930)</f>
        <v>*</v>
      </c>
      <c r="O908" s="144" t="str">
        <f>IF(SP_NORTE!K930="","*",SP_NORTE!K930)</f>
        <v>*</v>
      </c>
      <c r="P908" s="143" t="str">
        <f>IF(SP_NORTE!N930="","*",SP_NORTE!N930)</f>
        <v>*</v>
      </c>
      <c r="Q908" s="143" t="str">
        <f>IF(SP_NORTE!O930="","*",SP_NORTE!O930)</f>
        <v>*</v>
      </c>
      <c r="R908" s="145" t="str">
        <f>IF(SP_NORTE!P930="","*",CONCATENATE(SP_NORTE!P930," ",SP_NORTE!Q930))</f>
        <v>*</v>
      </c>
      <c r="S908" s="145" t="str">
        <f>IF(SP_NORTE!U930="","*",SP_NORTE!U930)</f>
        <v>*</v>
      </c>
      <c r="T908" s="145" t="str">
        <f>IF(SP_NORTE!V930="","*",SP_NORTE!V930)</f>
        <v>*</v>
      </c>
      <c r="U908" s="136" t="str">
        <f ca="1">_xlfn.XLOOKUP(G908&amp;$U$2,BS_CONTROLE[CHAVE],BS_CONTROLE[Quantidade_11],"-")</f>
        <v>-</v>
      </c>
      <c r="V908" s="136" t="str">
        <f ca="1">_xlfn.XLOOKUP(G908&amp;$V$2,BS_CONTROLE[CHAVE],BS_CONTROLE[Quantidade_11],"-")</f>
        <v>-</v>
      </c>
      <c r="W908" s="136" t="str">
        <f ca="1">_xlfn.XLOOKUP(G908&amp;$W$2,BS_CONTROLE[CHAVE],BS_CONTROLE[Quantidade_11],"-")</f>
        <v>-</v>
      </c>
    </row>
    <row r="909" spans="1:23" hidden="1">
      <c r="A909" s="146" t="str">
        <f>IF(SP_NORTE!X931="","*",SP_NORTE!X931)</f>
        <v>*</v>
      </c>
      <c r="B909" s="146" t="str">
        <f>IF(SP_NORTE!W931="","*",SP_NORTE!W931)</f>
        <v>*</v>
      </c>
      <c r="C909" s="146" t="str">
        <f>IF(SP_NORTE!Y931="","*",SP_NORTE!Y931)</f>
        <v>*</v>
      </c>
      <c r="D909" s="138" t="str">
        <f>IF(SP_NORTE!R931="","*",SP_NORTE!R931)</f>
        <v>-</v>
      </c>
      <c r="E909" s="138" t="str">
        <f>IF(SP_NORTE!S931="","*",SP_NORTE!S931)</f>
        <v>-</v>
      </c>
      <c r="F909" s="145" t="str">
        <f>IF(SP_NORTE!B931="","*",SP_NORTE!B931)</f>
        <v>*</v>
      </c>
      <c r="G909" s="145" t="str">
        <f>IF(SP_NORTE!D931="","*",SP_NORTE!D931)</f>
        <v>*</v>
      </c>
      <c r="H909" s="145" t="str">
        <f>IF(SP_NORTE!E931="","*",SP_NORTE!E931)</f>
        <v>*</v>
      </c>
      <c r="I909" s="145" t="str">
        <f>IF(SP_NORTE!G931="","*",SP_NORTE!G931)</f>
        <v>*</v>
      </c>
      <c r="J909" s="145" t="str">
        <f>IF(SP_NORTE!H931="","*",SP_NORTE!H931)</f>
        <v>*</v>
      </c>
      <c r="K909" s="138" t="str">
        <f>IF(SP_NORTE!L931="","*",SP_NORTE!L931)</f>
        <v>-</v>
      </c>
      <c r="L909" s="138" t="str">
        <f>IF(SP_NORTE!M931="","*",SP_NORTE!M931)</f>
        <v>-</v>
      </c>
      <c r="M909" s="139" t="str">
        <f>IF(SP_NORTE!I931="","*",SP_NORTE!I931)</f>
        <v>*</v>
      </c>
      <c r="N909" s="144" t="str">
        <f>IF(SP_NORTE!J931="","*",SP_NORTE!J931)</f>
        <v>*</v>
      </c>
      <c r="O909" s="144" t="str">
        <f>IF(SP_NORTE!K931="","*",SP_NORTE!K931)</f>
        <v>*</v>
      </c>
      <c r="P909" s="143" t="str">
        <f>IF(SP_NORTE!N931="","*",SP_NORTE!N931)</f>
        <v>*</v>
      </c>
      <c r="Q909" s="143" t="str">
        <f>IF(SP_NORTE!O931="","*",SP_NORTE!O931)</f>
        <v>*</v>
      </c>
      <c r="R909" s="145" t="str">
        <f>IF(SP_NORTE!P931="","*",CONCATENATE(SP_NORTE!P931," ",SP_NORTE!Q931))</f>
        <v>*</v>
      </c>
      <c r="S909" s="145" t="str">
        <f>IF(SP_NORTE!U931="","*",SP_NORTE!U931)</f>
        <v>*</v>
      </c>
      <c r="T909" s="145" t="str">
        <f>IF(SP_NORTE!V931="","*",SP_NORTE!V931)</f>
        <v>*</v>
      </c>
      <c r="U909" s="136" t="str">
        <f ca="1">_xlfn.XLOOKUP(G909&amp;$U$2,BS_CONTROLE[CHAVE],BS_CONTROLE[Quantidade_11],"-")</f>
        <v>-</v>
      </c>
      <c r="V909" s="136" t="str">
        <f ca="1">_xlfn.XLOOKUP(G909&amp;$V$2,BS_CONTROLE[CHAVE],BS_CONTROLE[Quantidade_11],"-")</f>
        <v>-</v>
      </c>
      <c r="W909" s="136" t="str">
        <f ca="1">_xlfn.XLOOKUP(G909&amp;$W$2,BS_CONTROLE[CHAVE],BS_CONTROLE[Quantidade_11],"-")</f>
        <v>-</v>
      </c>
    </row>
    <row r="910" spans="1:23" hidden="1">
      <c r="A910" s="146" t="str">
        <f>IF(SP_NORTE!X932="","*",SP_NORTE!X932)</f>
        <v>*</v>
      </c>
      <c r="B910" s="146" t="str">
        <f>IF(SP_NORTE!W932="","*",SP_NORTE!W932)</f>
        <v>*</v>
      </c>
      <c r="C910" s="146" t="str">
        <f>IF(SP_NORTE!Y932="","*",SP_NORTE!Y932)</f>
        <v>*</v>
      </c>
      <c r="D910" s="138" t="str">
        <f>IF(SP_NORTE!R932="","*",SP_NORTE!R932)</f>
        <v>-</v>
      </c>
      <c r="E910" s="138" t="str">
        <f>IF(SP_NORTE!S932="","*",SP_NORTE!S932)</f>
        <v>-</v>
      </c>
      <c r="F910" s="145" t="str">
        <f>IF(SP_NORTE!B932="","*",SP_NORTE!B932)</f>
        <v>*</v>
      </c>
      <c r="G910" s="145" t="str">
        <f>IF(SP_NORTE!D932="","*",SP_NORTE!D932)</f>
        <v>*</v>
      </c>
      <c r="H910" s="145" t="str">
        <f>IF(SP_NORTE!E932="","*",SP_NORTE!E932)</f>
        <v>*</v>
      </c>
      <c r="I910" s="145" t="str">
        <f>IF(SP_NORTE!G932="","*",SP_NORTE!G932)</f>
        <v>*</v>
      </c>
      <c r="J910" s="145" t="str">
        <f>IF(SP_NORTE!H932="","*",SP_NORTE!H932)</f>
        <v>*</v>
      </c>
      <c r="K910" s="138" t="str">
        <f>IF(SP_NORTE!L932="","*",SP_NORTE!L932)</f>
        <v>-</v>
      </c>
      <c r="L910" s="138" t="str">
        <f>IF(SP_NORTE!M932="","*",SP_NORTE!M932)</f>
        <v>-</v>
      </c>
      <c r="M910" s="139" t="str">
        <f>IF(SP_NORTE!I932="","*",SP_NORTE!I932)</f>
        <v>*</v>
      </c>
      <c r="N910" s="144" t="str">
        <f>IF(SP_NORTE!J932="","*",SP_NORTE!J932)</f>
        <v>*</v>
      </c>
      <c r="O910" s="144" t="str">
        <f>IF(SP_NORTE!K932="","*",SP_NORTE!K932)</f>
        <v>*</v>
      </c>
      <c r="P910" s="143" t="str">
        <f>IF(SP_NORTE!N932="","*",SP_NORTE!N932)</f>
        <v>*</v>
      </c>
      <c r="Q910" s="143" t="str">
        <f>IF(SP_NORTE!O932="","*",SP_NORTE!O932)</f>
        <v>*</v>
      </c>
      <c r="R910" s="145" t="str">
        <f>IF(SP_NORTE!P932="","*",CONCATENATE(SP_NORTE!P932," ",SP_NORTE!Q932))</f>
        <v>*</v>
      </c>
      <c r="S910" s="145" t="str">
        <f>IF(SP_NORTE!U932="","*",SP_NORTE!U932)</f>
        <v>*</v>
      </c>
      <c r="T910" s="145" t="str">
        <f>IF(SP_NORTE!V932="","*",SP_NORTE!V932)</f>
        <v>*</v>
      </c>
      <c r="U910" s="136" t="str">
        <f ca="1">_xlfn.XLOOKUP(G910&amp;$U$2,BS_CONTROLE[CHAVE],BS_CONTROLE[Quantidade_11],"-")</f>
        <v>-</v>
      </c>
      <c r="V910" s="136" t="str">
        <f ca="1">_xlfn.XLOOKUP(G910&amp;$V$2,BS_CONTROLE[CHAVE],BS_CONTROLE[Quantidade_11],"-")</f>
        <v>-</v>
      </c>
      <c r="W910" s="136" t="str">
        <f ca="1">_xlfn.XLOOKUP(G910&amp;$W$2,BS_CONTROLE[CHAVE],BS_CONTROLE[Quantidade_11],"-")</f>
        <v>-</v>
      </c>
    </row>
    <row r="911" spans="1:23" hidden="1">
      <c r="A911" s="146" t="str">
        <f>IF(SP_NORTE!X933="","*",SP_NORTE!X933)</f>
        <v>*</v>
      </c>
      <c r="B911" s="146" t="str">
        <f>IF(SP_NORTE!W933="","*",SP_NORTE!W933)</f>
        <v>*</v>
      </c>
      <c r="C911" s="146" t="str">
        <f>IF(SP_NORTE!Y933="","*",SP_NORTE!Y933)</f>
        <v>*</v>
      </c>
      <c r="D911" s="138" t="str">
        <f>IF(SP_NORTE!R933="","*",SP_NORTE!R933)</f>
        <v>-</v>
      </c>
      <c r="E911" s="138" t="str">
        <f>IF(SP_NORTE!S933="","*",SP_NORTE!S933)</f>
        <v>-</v>
      </c>
      <c r="F911" s="145" t="str">
        <f>IF(SP_NORTE!B933="","*",SP_NORTE!B933)</f>
        <v>*</v>
      </c>
      <c r="G911" s="145" t="str">
        <f>IF(SP_NORTE!D933="","*",SP_NORTE!D933)</f>
        <v>*</v>
      </c>
      <c r="H911" s="145" t="str">
        <f>IF(SP_NORTE!E933="","*",SP_NORTE!E933)</f>
        <v>*</v>
      </c>
      <c r="I911" s="145" t="str">
        <f>IF(SP_NORTE!G933="","*",SP_NORTE!G933)</f>
        <v>*</v>
      </c>
      <c r="J911" s="145" t="str">
        <f>IF(SP_NORTE!H933="","*",SP_NORTE!H933)</f>
        <v>*</v>
      </c>
      <c r="K911" s="138" t="str">
        <f>IF(SP_NORTE!L933="","*",SP_NORTE!L933)</f>
        <v>-</v>
      </c>
      <c r="L911" s="138" t="str">
        <f>IF(SP_NORTE!M933="","*",SP_NORTE!M933)</f>
        <v>-</v>
      </c>
      <c r="M911" s="139" t="str">
        <f>IF(SP_NORTE!I933="","*",SP_NORTE!I933)</f>
        <v>*</v>
      </c>
      <c r="N911" s="144" t="str">
        <f>IF(SP_NORTE!J933="","*",SP_NORTE!J933)</f>
        <v>*</v>
      </c>
      <c r="O911" s="144" t="str">
        <f>IF(SP_NORTE!K933="","*",SP_NORTE!K933)</f>
        <v>*</v>
      </c>
      <c r="P911" s="143" t="str">
        <f>IF(SP_NORTE!N933="","*",SP_NORTE!N933)</f>
        <v>*</v>
      </c>
      <c r="Q911" s="143" t="str">
        <f>IF(SP_NORTE!O933="","*",SP_NORTE!O933)</f>
        <v>*</v>
      </c>
      <c r="R911" s="145" t="str">
        <f>IF(SP_NORTE!P933="","*",CONCATENATE(SP_NORTE!P933," ",SP_NORTE!Q933))</f>
        <v>*</v>
      </c>
      <c r="S911" s="145" t="str">
        <f>IF(SP_NORTE!U933="","*",SP_NORTE!U933)</f>
        <v>*</v>
      </c>
      <c r="T911" s="145" t="str">
        <f>IF(SP_NORTE!V933="","*",SP_NORTE!V933)</f>
        <v>*</v>
      </c>
      <c r="U911" s="136" t="str">
        <f ca="1">_xlfn.XLOOKUP(G911&amp;$U$2,BS_CONTROLE[CHAVE],BS_CONTROLE[Quantidade_11],"-")</f>
        <v>-</v>
      </c>
      <c r="V911" s="136" t="str">
        <f ca="1">_xlfn.XLOOKUP(G911&amp;$V$2,BS_CONTROLE[CHAVE],BS_CONTROLE[Quantidade_11],"-")</f>
        <v>-</v>
      </c>
      <c r="W911" s="136" t="str">
        <f ca="1">_xlfn.XLOOKUP(G911&amp;$W$2,BS_CONTROLE[CHAVE],BS_CONTROLE[Quantidade_11],"-")</f>
        <v>-</v>
      </c>
    </row>
    <row r="912" spans="1:23" hidden="1">
      <c r="A912" s="146" t="str">
        <f>IF(SP_NORTE!X934="","*",SP_NORTE!X934)</f>
        <v>*</v>
      </c>
      <c r="B912" s="146" t="str">
        <f>IF(SP_NORTE!W934="","*",SP_NORTE!W934)</f>
        <v>*</v>
      </c>
      <c r="C912" s="146" t="str">
        <f>IF(SP_NORTE!Y934="","*",SP_NORTE!Y934)</f>
        <v>*</v>
      </c>
      <c r="D912" s="138" t="str">
        <f>IF(SP_NORTE!R934="","*",SP_NORTE!R934)</f>
        <v>-</v>
      </c>
      <c r="E912" s="138" t="str">
        <f>IF(SP_NORTE!S934="","*",SP_NORTE!S934)</f>
        <v>-</v>
      </c>
      <c r="F912" s="145" t="str">
        <f>IF(SP_NORTE!B934="","*",SP_NORTE!B934)</f>
        <v>*</v>
      </c>
      <c r="G912" s="145" t="str">
        <f>IF(SP_NORTE!D934="","*",SP_NORTE!D934)</f>
        <v>*</v>
      </c>
      <c r="H912" s="145" t="str">
        <f>IF(SP_NORTE!E934="","*",SP_NORTE!E934)</f>
        <v>*</v>
      </c>
      <c r="I912" s="145" t="str">
        <f>IF(SP_NORTE!G934="","*",SP_NORTE!G934)</f>
        <v>*</v>
      </c>
      <c r="J912" s="145" t="str">
        <f>IF(SP_NORTE!H934="","*",SP_NORTE!H934)</f>
        <v>*</v>
      </c>
      <c r="K912" s="138" t="str">
        <f>IF(SP_NORTE!L934="","*",SP_NORTE!L934)</f>
        <v>-</v>
      </c>
      <c r="L912" s="138" t="str">
        <f>IF(SP_NORTE!M934="","*",SP_NORTE!M934)</f>
        <v>-</v>
      </c>
      <c r="M912" s="139" t="str">
        <f>IF(SP_NORTE!I934="","*",SP_NORTE!I934)</f>
        <v>*</v>
      </c>
      <c r="N912" s="144" t="str">
        <f>IF(SP_NORTE!J934="","*",SP_NORTE!J934)</f>
        <v>*</v>
      </c>
      <c r="O912" s="144" t="str">
        <f>IF(SP_NORTE!K934="","*",SP_NORTE!K934)</f>
        <v>*</v>
      </c>
      <c r="P912" s="143" t="str">
        <f>IF(SP_NORTE!N934="","*",SP_NORTE!N934)</f>
        <v>*</v>
      </c>
      <c r="Q912" s="143" t="str">
        <f>IF(SP_NORTE!O934="","*",SP_NORTE!O934)</f>
        <v>*</v>
      </c>
      <c r="R912" s="145" t="str">
        <f>IF(SP_NORTE!P934="","*",CONCATENATE(SP_NORTE!P934," ",SP_NORTE!Q934))</f>
        <v>*</v>
      </c>
      <c r="S912" s="145" t="str">
        <f>IF(SP_NORTE!U934="","*",SP_NORTE!U934)</f>
        <v>*</v>
      </c>
      <c r="T912" s="145" t="str">
        <f>IF(SP_NORTE!V934="","*",SP_NORTE!V934)</f>
        <v>*</v>
      </c>
      <c r="U912" s="136" t="str">
        <f ca="1">_xlfn.XLOOKUP(G912&amp;$U$2,BS_CONTROLE[CHAVE],BS_CONTROLE[Quantidade_11],"-")</f>
        <v>-</v>
      </c>
      <c r="V912" s="136" t="str">
        <f ca="1">_xlfn.XLOOKUP(G912&amp;$V$2,BS_CONTROLE[CHAVE],BS_CONTROLE[Quantidade_11],"-")</f>
        <v>-</v>
      </c>
      <c r="W912" s="136" t="str">
        <f ca="1">_xlfn.XLOOKUP(G912&amp;$W$2,BS_CONTROLE[CHAVE],BS_CONTROLE[Quantidade_11],"-")</f>
        <v>-</v>
      </c>
    </row>
    <row r="913" spans="1:23" hidden="1">
      <c r="A913" s="146" t="str">
        <f>IF(SP_NORTE!X935="","*",SP_NORTE!X935)</f>
        <v>*</v>
      </c>
      <c r="B913" s="146" t="str">
        <f>IF(SP_NORTE!W935="","*",SP_NORTE!W935)</f>
        <v>*</v>
      </c>
      <c r="C913" s="146" t="str">
        <f>IF(SP_NORTE!Y935="","*",SP_NORTE!Y935)</f>
        <v>*</v>
      </c>
      <c r="D913" s="138" t="str">
        <f>IF(SP_NORTE!R935="","*",SP_NORTE!R935)</f>
        <v>-</v>
      </c>
      <c r="E913" s="138" t="str">
        <f>IF(SP_NORTE!S935="","*",SP_NORTE!S935)</f>
        <v>-</v>
      </c>
      <c r="F913" s="145" t="str">
        <f>IF(SP_NORTE!B935="","*",SP_NORTE!B935)</f>
        <v>*</v>
      </c>
      <c r="G913" s="145" t="str">
        <f>IF(SP_NORTE!D935="","*",SP_NORTE!D935)</f>
        <v>*</v>
      </c>
      <c r="H913" s="145" t="str">
        <f>IF(SP_NORTE!E935="","*",SP_NORTE!E935)</f>
        <v>*</v>
      </c>
      <c r="I913" s="145" t="str">
        <f>IF(SP_NORTE!G935="","*",SP_NORTE!G935)</f>
        <v>*</v>
      </c>
      <c r="J913" s="145" t="str">
        <f>IF(SP_NORTE!H935="","*",SP_NORTE!H935)</f>
        <v>*</v>
      </c>
      <c r="K913" s="138" t="str">
        <f>IF(SP_NORTE!L935="","*",SP_NORTE!L935)</f>
        <v>-</v>
      </c>
      <c r="L913" s="138" t="str">
        <f>IF(SP_NORTE!M935="","*",SP_NORTE!M935)</f>
        <v>-</v>
      </c>
      <c r="M913" s="139" t="str">
        <f>IF(SP_NORTE!I935="","*",SP_NORTE!I935)</f>
        <v>*</v>
      </c>
      <c r="N913" s="144" t="str">
        <f>IF(SP_NORTE!J935="","*",SP_NORTE!J935)</f>
        <v>*</v>
      </c>
      <c r="O913" s="144" t="str">
        <f>IF(SP_NORTE!K935="","*",SP_NORTE!K935)</f>
        <v>*</v>
      </c>
      <c r="P913" s="143" t="str">
        <f>IF(SP_NORTE!N935="","*",SP_NORTE!N935)</f>
        <v>*</v>
      </c>
      <c r="Q913" s="143" t="str">
        <f>IF(SP_NORTE!O935="","*",SP_NORTE!O935)</f>
        <v>*</v>
      </c>
      <c r="R913" s="145" t="str">
        <f>IF(SP_NORTE!P935="","*",CONCATENATE(SP_NORTE!P935," ",SP_NORTE!Q935))</f>
        <v>*</v>
      </c>
      <c r="S913" s="145" t="str">
        <f>IF(SP_NORTE!U935="","*",SP_NORTE!U935)</f>
        <v>*</v>
      </c>
      <c r="T913" s="145" t="str">
        <f>IF(SP_NORTE!V935="","*",SP_NORTE!V935)</f>
        <v>*</v>
      </c>
      <c r="U913" s="136" t="str">
        <f ca="1">_xlfn.XLOOKUP(G913&amp;$U$2,BS_CONTROLE[CHAVE],BS_CONTROLE[Quantidade_11],"-")</f>
        <v>-</v>
      </c>
      <c r="V913" s="136" t="str">
        <f ca="1">_xlfn.XLOOKUP(G913&amp;$V$2,BS_CONTROLE[CHAVE],BS_CONTROLE[Quantidade_11],"-")</f>
        <v>-</v>
      </c>
      <c r="W913" s="136" t="str">
        <f ca="1">_xlfn.XLOOKUP(G913&amp;$W$2,BS_CONTROLE[CHAVE],BS_CONTROLE[Quantidade_11],"-")</f>
        <v>-</v>
      </c>
    </row>
    <row r="914" spans="1:23" hidden="1">
      <c r="A914" s="146" t="str">
        <f>IF(SP_NORTE!X936="","*",SP_NORTE!X936)</f>
        <v>*</v>
      </c>
      <c r="B914" s="146" t="str">
        <f>IF(SP_NORTE!W936="","*",SP_NORTE!W936)</f>
        <v>*</v>
      </c>
      <c r="C914" s="146" t="str">
        <f>IF(SP_NORTE!Y936="","*",SP_NORTE!Y936)</f>
        <v>*</v>
      </c>
      <c r="D914" s="138" t="str">
        <f>IF(SP_NORTE!R936="","*",SP_NORTE!R936)</f>
        <v>-</v>
      </c>
      <c r="E914" s="138" t="str">
        <f>IF(SP_NORTE!S936="","*",SP_NORTE!S936)</f>
        <v>-</v>
      </c>
      <c r="F914" s="145" t="str">
        <f>IF(SP_NORTE!B936="","*",SP_NORTE!B936)</f>
        <v>*</v>
      </c>
      <c r="G914" s="145" t="str">
        <f>IF(SP_NORTE!D936="","*",SP_NORTE!D936)</f>
        <v>*</v>
      </c>
      <c r="H914" s="145" t="str">
        <f>IF(SP_NORTE!E936="","*",SP_NORTE!E936)</f>
        <v>*</v>
      </c>
      <c r="I914" s="145" t="str">
        <f>IF(SP_NORTE!G936="","*",SP_NORTE!G936)</f>
        <v>*</v>
      </c>
      <c r="J914" s="145" t="str">
        <f>IF(SP_NORTE!H936="","*",SP_NORTE!H936)</f>
        <v>*</v>
      </c>
      <c r="K914" s="138" t="str">
        <f>IF(SP_NORTE!L936="","*",SP_NORTE!L936)</f>
        <v>-</v>
      </c>
      <c r="L914" s="138" t="str">
        <f>IF(SP_NORTE!M936="","*",SP_NORTE!M936)</f>
        <v>-</v>
      </c>
      <c r="M914" s="139" t="str">
        <f>IF(SP_NORTE!I936="","*",SP_NORTE!I936)</f>
        <v>*</v>
      </c>
      <c r="N914" s="144" t="str">
        <f>IF(SP_NORTE!J936="","*",SP_NORTE!J936)</f>
        <v>*</v>
      </c>
      <c r="O914" s="144" t="str">
        <f>IF(SP_NORTE!K936="","*",SP_NORTE!K936)</f>
        <v>*</v>
      </c>
      <c r="P914" s="143" t="str">
        <f>IF(SP_NORTE!N936="","*",SP_NORTE!N936)</f>
        <v>*</v>
      </c>
      <c r="Q914" s="143" t="str">
        <f>IF(SP_NORTE!O936="","*",SP_NORTE!O936)</f>
        <v>*</v>
      </c>
      <c r="R914" s="145" t="str">
        <f>IF(SP_NORTE!P936="","*",CONCATENATE(SP_NORTE!P936," ",SP_NORTE!Q936))</f>
        <v>*</v>
      </c>
      <c r="S914" s="145" t="str">
        <f>IF(SP_NORTE!U936="","*",SP_NORTE!U936)</f>
        <v>*</v>
      </c>
      <c r="T914" s="145" t="str">
        <f>IF(SP_NORTE!V936="","*",SP_NORTE!V936)</f>
        <v>*</v>
      </c>
      <c r="U914" s="136" t="str">
        <f ca="1">_xlfn.XLOOKUP(G914&amp;$U$2,BS_CONTROLE[CHAVE],BS_CONTROLE[Quantidade_11],"-")</f>
        <v>-</v>
      </c>
      <c r="V914" s="136" t="str">
        <f ca="1">_xlfn.XLOOKUP(G914&amp;$V$2,BS_CONTROLE[CHAVE],BS_CONTROLE[Quantidade_11],"-")</f>
        <v>-</v>
      </c>
      <c r="W914" s="136" t="str">
        <f ca="1">_xlfn.XLOOKUP(G914&amp;$W$2,BS_CONTROLE[CHAVE],BS_CONTROLE[Quantidade_11],"-")</f>
        <v>-</v>
      </c>
    </row>
    <row r="915" spans="1:23" hidden="1">
      <c r="A915" s="146" t="str">
        <f>IF(SP_NORTE!X937="","*",SP_NORTE!X937)</f>
        <v>*</v>
      </c>
      <c r="B915" s="146" t="str">
        <f>IF(SP_NORTE!W937="","*",SP_NORTE!W937)</f>
        <v>*</v>
      </c>
      <c r="C915" s="146" t="str">
        <f>IF(SP_NORTE!Y937="","*",SP_NORTE!Y937)</f>
        <v>*</v>
      </c>
      <c r="D915" s="138" t="str">
        <f>IF(SP_NORTE!R937="","*",SP_NORTE!R937)</f>
        <v>-</v>
      </c>
      <c r="E915" s="138" t="str">
        <f>IF(SP_NORTE!S937="","*",SP_NORTE!S937)</f>
        <v>-</v>
      </c>
      <c r="F915" s="145" t="str">
        <f>IF(SP_NORTE!B937="","*",SP_NORTE!B937)</f>
        <v>*</v>
      </c>
      <c r="G915" s="145" t="str">
        <f>IF(SP_NORTE!D937="","*",SP_NORTE!D937)</f>
        <v>*</v>
      </c>
      <c r="H915" s="145" t="str">
        <f>IF(SP_NORTE!E937="","*",SP_NORTE!E937)</f>
        <v>*</v>
      </c>
      <c r="I915" s="145" t="str">
        <f>IF(SP_NORTE!G937="","*",SP_NORTE!G937)</f>
        <v>*</v>
      </c>
      <c r="J915" s="145" t="str">
        <f>IF(SP_NORTE!H937="","*",SP_NORTE!H937)</f>
        <v>*</v>
      </c>
      <c r="K915" s="138" t="str">
        <f>IF(SP_NORTE!L937="","*",SP_NORTE!L937)</f>
        <v>-</v>
      </c>
      <c r="L915" s="138" t="str">
        <f>IF(SP_NORTE!M937="","*",SP_NORTE!M937)</f>
        <v>-</v>
      </c>
      <c r="M915" s="139" t="str">
        <f>IF(SP_NORTE!I937="","*",SP_NORTE!I937)</f>
        <v>*</v>
      </c>
      <c r="N915" s="144" t="str">
        <f>IF(SP_NORTE!J937="","*",SP_NORTE!J937)</f>
        <v>*</v>
      </c>
      <c r="O915" s="144" t="str">
        <f>IF(SP_NORTE!K937="","*",SP_NORTE!K937)</f>
        <v>*</v>
      </c>
      <c r="P915" s="143" t="str">
        <f>IF(SP_NORTE!N937="","*",SP_NORTE!N937)</f>
        <v>*</v>
      </c>
      <c r="Q915" s="143" t="str">
        <f>IF(SP_NORTE!O937="","*",SP_NORTE!O937)</f>
        <v>*</v>
      </c>
      <c r="R915" s="145" t="str">
        <f>IF(SP_NORTE!P937="","*",CONCATENATE(SP_NORTE!P937," ",SP_NORTE!Q937))</f>
        <v>*</v>
      </c>
      <c r="S915" s="145" t="str">
        <f>IF(SP_NORTE!U937="","*",SP_NORTE!U937)</f>
        <v>*</v>
      </c>
      <c r="T915" s="145" t="str">
        <f>IF(SP_NORTE!V937="","*",SP_NORTE!V937)</f>
        <v>*</v>
      </c>
      <c r="U915" s="136" t="str">
        <f ca="1">_xlfn.XLOOKUP(G915&amp;$U$2,BS_CONTROLE[CHAVE],BS_CONTROLE[Quantidade_11],"-")</f>
        <v>-</v>
      </c>
      <c r="V915" s="136" t="str">
        <f ca="1">_xlfn.XLOOKUP(G915&amp;$V$2,BS_CONTROLE[CHAVE],BS_CONTROLE[Quantidade_11],"-")</f>
        <v>-</v>
      </c>
      <c r="W915" s="136" t="str">
        <f ca="1">_xlfn.XLOOKUP(G915&amp;$W$2,BS_CONTROLE[CHAVE],BS_CONTROLE[Quantidade_11],"-")</f>
        <v>-</v>
      </c>
    </row>
    <row r="916" spans="1:23" hidden="1">
      <c r="A916" s="146" t="str">
        <f>IF(SP_NORTE!X938="","*",SP_NORTE!X938)</f>
        <v>*</v>
      </c>
      <c r="B916" s="146" t="str">
        <f>IF(SP_NORTE!W938="","*",SP_NORTE!W938)</f>
        <v>*</v>
      </c>
      <c r="C916" s="146" t="str">
        <f>IF(SP_NORTE!Y938="","*",SP_NORTE!Y938)</f>
        <v>*</v>
      </c>
      <c r="D916" s="138" t="str">
        <f>IF(SP_NORTE!R938="","*",SP_NORTE!R938)</f>
        <v>-</v>
      </c>
      <c r="E916" s="138" t="str">
        <f>IF(SP_NORTE!S938="","*",SP_NORTE!S938)</f>
        <v>-</v>
      </c>
      <c r="F916" s="145" t="str">
        <f>IF(SP_NORTE!B938="","*",SP_NORTE!B938)</f>
        <v>*</v>
      </c>
      <c r="G916" s="145" t="str">
        <f>IF(SP_NORTE!D938="","*",SP_NORTE!D938)</f>
        <v>*</v>
      </c>
      <c r="H916" s="145" t="str">
        <f>IF(SP_NORTE!E938="","*",SP_NORTE!E938)</f>
        <v>*</v>
      </c>
      <c r="I916" s="145" t="str">
        <f>IF(SP_NORTE!G938="","*",SP_NORTE!G938)</f>
        <v>*</v>
      </c>
      <c r="J916" s="145" t="str">
        <f>IF(SP_NORTE!H938="","*",SP_NORTE!H938)</f>
        <v>*</v>
      </c>
      <c r="K916" s="138" t="str">
        <f>IF(SP_NORTE!L938="","*",SP_NORTE!L938)</f>
        <v>-</v>
      </c>
      <c r="L916" s="138" t="str">
        <f>IF(SP_NORTE!M938="","*",SP_NORTE!M938)</f>
        <v>-</v>
      </c>
      <c r="M916" s="139" t="str">
        <f>IF(SP_NORTE!I938="","*",SP_NORTE!I938)</f>
        <v>*</v>
      </c>
      <c r="N916" s="144" t="str">
        <f>IF(SP_NORTE!J938="","*",SP_NORTE!J938)</f>
        <v>*</v>
      </c>
      <c r="O916" s="144" t="str">
        <f>IF(SP_NORTE!K938="","*",SP_NORTE!K938)</f>
        <v>*</v>
      </c>
      <c r="P916" s="143" t="str">
        <f>IF(SP_NORTE!N938="","*",SP_NORTE!N938)</f>
        <v>*</v>
      </c>
      <c r="Q916" s="143" t="str">
        <f>IF(SP_NORTE!O938="","*",SP_NORTE!O938)</f>
        <v>*</v>
      </c>
      <c r="R916" s="145" t="str">
        <f>IF(SP_NORTE!P938="","*",CONCATENATE(SP_NORTE!P938," ",SP_NORTE!Q938))</f>
        <v>*</v>
      </c>
      <c r="S916" s="145" t="str">
        <f>IF(SP_NORTE!U938="","*",SP_NORTE!U938)</f>
        <v>*</v>
      </c>
      <c r="T916" s="145" t="str">
        <f>IF(SP_NORTE!V938="","*",SP_NORTE!V938)</f>
        <v>*</v>
      </c>
      <c r="U916" s="136" t="str">
        <f ca="1">_xlfn.XLOOKUP(G916&amp;$U$2,BS_CONTROLE[CHAVE],BS_CONTROLE[Quantidade_11],"-")</f>
        <v>-</v>
      </c>
      <c r="V916" s="136" t="str">
        <f ca="1">_xlfn.XLOOKUP(G916&amp;$V$2,BS_CONTROLE[CHAVE],BS_CONTROLE[Quantidade_11],"-")</f>
        <v>-</v>
      </c>
      <c r="W916" s="136" t="str">
        <f ca="1">_xlfn.XLOOKUP(G916&amp;$W$2,BS_CONTROLE[CHAVE],BS_CONTROLE[Quantidade_11],"-")</f>
        <v>-</v>
      </c>
    </row>
    <row r="917" spans="1:23" hidden="1">
      <c r="A917" s="146" t="str">
        <f>IF(SP_NORTE!X939="","*",SP_NORTE!X939)</f>
        <v>*</v>
      </c>
      <c r="B917" s="146" t="str">
        <f>IF(SP_NORTE!W939="","*",SP_NORTE!W939)</f>
        <v>*</v>
      </c>
      <c r="C917" s="146" t="str">
        <f>IF(SP_NORTE!Y939="","*",SP_NORTE!Y939)</f>
        <v>*</v>
      </c>
      <c r="D917" s="138" t="str">
        <f>IF(SP_NORTE!R939="","*",SP_NORTE!R939)</f>
        <v>-</v>
      </c>
      <c r="E917" s="138" t="str">
        <f>IF(SP_NORTE!S939="","*",SP_NORTE!S939)</f>
        <v>-</v>
      </c>
      <c r="F917" s="145" t="str">
        <f>IF(SP_NORTE!B939="","*",SP_NORTE!B939)</f>
        <v>*</v>
      </c>
      <c r="G917" s="145" t="str">
        <f>IF(SP_NORTE!D939="","*",SP_NORTE!D939)</f>
        <v>*</v>
      </c>
      <c r="H917" s="145" t="str">
        <f>IF(SP_NORTE!E939="","*",SP_NORTE!E939)</f>
        <v>*</v>
      </c>
      <c r="I917" s="145" t="str">
        <f>IF(SP_NORTE!G939="","*",SP_NORTE!G939)</f>
        <v>*</v>
      </c>
      <c r="J917" s="145" t="str">
        <f>IF(SP_NORTE!H939="","*",SP_NORTE!H939)</f>
        <v>*</v>
      </c>
      <c r="K917" s="138" t="str">
        <f>IF(SP_NORTE!L939="","*",SP_NORTE!L939)</f>
        <v>-</v>
      </c>
      <c r="L917" s="138" t="str">
        <f>IF(SP_NORTE!M939="","*",SP_NORTE!M939)</f>
        <v>-</v>
      </c>
      <c r="M917" s="139" t="str">
        <f>IF(SP_NORTE!I939="","*",SP_NORTE!I939)</f>
        <v>*</v>
      </c>
      <c r="N917" s="144" t="str">
        <f>IF(SP_NORTE!J939="","*",SP_NORTE!J939)</f>
        <v>*</v>
      </c>
      <c r="O917" s="144" t="str">
        <f>IF(SP_NORTE!K939="","*",SP_NORTE!K939)</f>
        <v>*</v>
      </c>
      <c r="P917" s="143" t="str">
        <f>IF(SP_NORTE!N939="","*",SP_NORTE!N939)</f>
        <v>*</v>
      </c>
      <c r="Q917" s="143" t="str">
        <f>IF(SP_NORTE!O939="","*",SP_NORTE!O939)</f>
        <v>*</v>
      </c>
      <c r="R917" s="145" t="str">
        <f>IF(SP_NORTE!P939="","*",CONCATENATE(SP_NORTE!P939," ",SP_NORTE!Q939))</f>
        <v>*</v>
      </c>
      <c r="S917" s="145" t="str">
        <f>IF(SP_NORTE!U939="","*",SP_NORTE!U939)</f>
        <v>*</v>
      </c>
      <c r="T917" s="145" t="str">
        <f>IF(SP_NORTE!V939="","*",SP_NORTE!V939)</f>
        <v>*</v>
      </c>
      <c r="U917" s="136" t="str">
        <f ca="1">_xlfn.XLOOKUP(G917&amp;$U$2,BS_CONTROLE[CHAVE],BS_CONTROLE[Quantidade_11],"-")</f>
        <v>-</v>
      </c>
      <c r="V917" s="136" t="str">
        <f ca="1">_xlfn.XLOOKUP(G917&amp;$V$2,BS_CONTROLE[CHAVE],BS_CONTROLE[Quantidade_11],"-")</f>
        <v>-</v>
      </c>
      <c r="W917" s="136" t="str">
        <f ca="1">_xlfn.XLOOKUP(G917&amp;$W$2,BS_CONTROLE[CHAVE],BS_CONTROLE[Quantidade_11],"-")</f>
        <v>-</v>
      </c>
    </row>
    <row r="918" spans="1:23" hidden="1">
      <c r="A918" s="146" t="str">
        <f>IF(SP_NORTE!X940="","*",SP_NORTE!X940)</f>
        <v>*</v>
      </c>
      <c r="B918" s="146" t="str">
        <f>IF(SP_NORTE!W940="","*",SP_NORTE!W940)</f>
        <v>*</v>
      </c>
      <c r="C918" s="146" t="str">
        <f>IF(SP_NORTE!Y940="","*",SP_NORTE!Y940)</f>
        <v>*</v>
      </c>
      <c r="D918" s="138" t="str">
        <f>IF(SP_NORTE!R940="","*",SP_NORTE!R940)</f>
        <v>-</v>
      </c>
      <c r="E918" s="138" t="str">
        <f>IF(SP_NORTE!S940="","*",SP_NORTE!S940)</f>
        <v>-</v>
      </c>
      <c r="F918" s="145" t="str">
        <f>IF(SP_NORTE!B940="","*",SP_NORTE!B940)</f>
        <v>*</v>
      </c>
      <c r="G918" s="145" t="str">
        <f>IF(SP_NORTE!D940="","*",SP_NORTE!D940)</f>
        <v>*</v>
      </c>
      <c r="H918" s="145" t="str">
        <f>IF(SP_NORTE!E940="","*",SP_NORTE!E940)</f>
        <v>*</v>
      </c>
      <c r="I918" s="145" t="str">
        <f>IF(SP_NORTE!G940="","*",SP_NORTE!G940)</f>
        <v>*</v>
      </c>
      <c r="J918" s="145" t="str">
        <f>IF(SP_NORTE!H940="","*",SP_NORTE!H940)</f>
        <v>*</v>
      </c>
      <c r="K918" s="138" t="str">
        <f>IF(SP_NORTE!L940="","*",SP_NORTE!L940)</f>
        <v>-</v>
      </c>
      <c r="L918" s="138" t="str">
        <f>IF(SP_NORTE!M940="","*",SP_NORTE!M940)</f>
        <v>-</v>
      </c>
      <c r="M918" s="139" t="str">
        <f>IF(SP_NORTE!I940="","*",SP_NORTE!I940)</f>
        <v>*</v>
      </c>
      <c r="N918" s="144" t="str">
        <f>IF(SP_NORTE!J940="","*",SP_NORTE!J940)</f>
        <v>*</v>
      </c>
      <c r="O918" s="144" t="str">
        <f>IF(SP_NORTE!K940="","*",SP_NORTE!K940)</f>
        <v>*</v>
      </c>
      <c r="P918" s="143" t="str">
        <f>IF(SP_NORTE!N940="","*",SP_NORTE!N940)</f>
        <v>*</v>
      </c>
      <c r="Q918" s="143" t="str">
        <f>IF(SP_NORTE!O940="","*",SP_NORTE!O940)</f>
        <v>*</v>
      </c>
      <c r="R918" s="145" t="str">
        <f>IF(SP_NORTE!P940="","*",CONCATENATE(SP_NORTE!P940," ",SP_NORTE!Q940))</f>
        <v>*</v>
      </c>
      <c r="S918" s="145" t="str">
        <f>IF(SP_NORTE!U940="","*",SP_NORTE!U940)</f>
        <v>*</v>
      </c>
      <c r="T918" s="145" t="str">
        <f>IF(SP_NORTE!V940="","*",SP_NORTE!V940)</f>
        <v>*</v>
      </c>
      <c r="U918" s="136" t="str">
        <f ca="1">_xlfn.XLOOKUP(G918&amp;$U$2,BS_CONTROLE[CHAVE],BS_CONTROLE[Quantidade_11],"-")</f>
        <v>-</v>
      </c>
      <c r="V918" s="136" t="str">
        <f ca="1">_xlfn.XLOOKUP(G918&amp;$V$2,BS_CONTROLE[CHAVE],BS_CONTROLE[Quantidade_11],"-")</f>
        <v>-</v>
      </c>
      <c r="W918" s="136" t="str">
        <f ca="1">_xlfn.XLOOKUP(G918&amp;$W$2,BS_CONTROLE[CHAVE],BS_CONTROLE[Quantidade_11],"-")</f>
        <v>-</v>
      </c>
    </row>
    <row r="919" spans="1:23" hidden="1">
      <c r="A919" s="146" t="str">
        <f>IF(SP_NORTE!X941="","*",SP_NORTE!X941)</f>
        <v>*</v>
      </c>
      <c r="B919" s="146" t="str">
        <f>IF(SP_NORTE!W941="","*",SP_NORTE!W941)</f>
        <v>*</v>
      </c>
      <c r="C919" s="146" t="str">
        <f>IF(SP_NORTE!Y941="","*",SP_NORTE!Y941)</f>
        <v>*</v>
      </c>
      <c r="D919" s="138" t="str">
        <f>IF(SP_NORTE!R941="","*",SP_NORTE!R941)</f>
        <v>-</v>
      </c>
      <c r="E919" s="138" t="str">
        <f>IF(SP_NORTE!S941="","*",SP_NORTE!S941)</f>
        <v>-</v>
      </c>
      <c r="F919" s="145" t="str">
        <f>IF(SP_NORTE!B941="","*",SP_NORTE!B941)</f>
        <v>*</v>
      </c>
      <c r="G919" s="145" t="str">
        <f>IF(SP_NORTE!D941="","*",SP_NORTE!D941)</f>
        <v>*</v>
      </c>
      <c r="H919" s="145" t="str">
        <f>IF(SP_NORTE!E941="","*",SP_NORTE!E941)</f>
        <v>*</v>
      </c>
      <c r="I919" s="145" t="str">
        <f>IF(SP_NORTE!G941="","*",SP_NORTE!G941)</f>
        <v>*</v>
      </c>
      <c r="J919" s="145" t="str">
        <f>IF(SP_NORTE!H941="","*",SP_NORTE!H941)</f>
        <v>*</v>
      </c>
      <c r="K919" s="138" t="str">
        <f>IF(SP_NORTE!L941="","*",SP_NORTE!L941)</f>
        <v>-</v>
      </c>
      <c r="L919" s="138" t="str">
        <f>IF(SP_NORTE!M941="","*",SP_NORTE!M941)</f>
        <v>-</v>
      </c>
      <c r="M919" s="139" t="str">
        <f>IF(SP_NORTE!I941="","*",SP_NORTE!I941)</f>
        <v>*</v>
      </c>
      <c r="N919" s="144" t="str">
        <f>IF(SP_NORTE!J941="","*",SP_NORTE!J941)</f>
        <v>*</v>
      </c>
      <c r="O919" s="144" t="str">
        <f>IF(SP_NORTE!K941="","*",SP_NORTE!K941)</f>
        <v>*</v>
      </c>
      <c r="P919" s="143" t="str">
        <f>IF(SP_NORTE!N941="","*",SP_NORTE!N941)</f>
        <v>*</v>
      </c>
      <c r="Q919" s="143" t="str">
        <f>IF(SP_NORTE!O941="","*",SP_NORTE!O941)</f>
        <v>*</v>
      </c>
      <c r="R919" s="145" t="str">
        <f>IF(SP_NORTE!P941="","*",CONCATENATE(SP_NORTE!P941," ",SP_NORTE!Q941))</f>
        <v>*</v>
      </c>
      <c r="S919" s="145" t="str">
        <f>IF(SP_NORTE!U941="","*",SP_NORTE!U941)</f>
        <v>*</v>
      </c>
      <c r="T919" s="145" t="str">
        <f>IF(SP_NORTE!V941="","*",SP_NORTE!V941)</f>
        <v>*</v>
      </c>
      <c r="U919" s="136" t="str">
        <f ca="1">_xlfn.XLOOKUP(G919&amp;$U$2,BS_CONTROLE[CHAVE],BS_CONTROLE[Quantidade_11],"-")</f>
        <v>-</v>
      </c>
      <c r="V919" s="136" t="str">
        <f ca="1">_xlfn.XLOOKUP(G919&amp;$V$2,BS_CONTROLE[CHAVE],BS_CONTROLE[Quantidade_11],"-")</f>
        <v>-</v>
      </c>
      <c r="W919" s="136" t="str">
        <f ca="1">_xlfn.XLOOKUP(G919&amp;$W$2,BS_CONTROLE[CHAVE],BS_CONTROLE[Quantidade_11],"-")</f>
        <v>-</v>
      </c>
    </row>
    <row r="920" spans="1:23" hidden="1">
      <c r="A920" s="146" t="str">
        <f>IF(SP_NORTE!X942="","*",SP_NORTE!X942)</f>
        <v>*</v>
      </c>
      <c r="B920" s="146" t="str">
        <f>IF(SP_NORTE!W942="","*",SP_NORTE!W942)</f>
        <v>*</v>
      </c>
      <c r="C920" s="146" t="str">
        <f>IF(SP_NORTE!Y942="","*",SP_NORTE!Y942)</f>
        <v>*</v>
      </c>
      <c r="D920" s="138" t="str">
        <f>IF(SP_NORTE!R942="","*",SP_NORTE!R942)</f>
        <v>-</v>
      </c>
      <c r="E920" s="138" t="str">
        <f>IF(SP_NORTE!S942="","*",SP_NORTE!S942)</f>
        <v>-</v>
      </c>
      <c r="F920" s="145" t="str">
        <f>IF(SP_NORTE!B942="","*",SP_NORTE!B942)</f>
        <v>*</v>
      </c>
      <c r="G920" s="145" t="str">
        <f>IF(SP_NORTE!D942="","*",SP_NORTE!D942)</f>
        <v>*</v>
      </c>
      <c r="H920" s="145" t="str">
        <f>IF(SP_NORTE!E942="","*",SP_NORTE!E942)</f>
        <v>*</v>
      </c>
      <c r="I920" s="145" t="str">
        <f>IF(SP_NORTE!G942="","*",SP_NORTE!G942)</f>
        <v>*</v>
      </c>
      <c r="J920" s="145" t="str">
        <f>IF(SP_NORTE!H942="","*",SP_NORTE!H942)</f>
        <v>*</v>
      </c>
      <c r="K920" s="138" t="str">
        <f>IF(SP_NORTE!L942="","*",SP_NORTE!L942)</f>
        <v>-</v>
      </c>
      <c r="L920" s="138" t="str">
        <f>IF(SP_NORTE!M942="","*",SP_NORTE!M942)</f>
        <v>-</v>
      </c>
      <c r="M920" s="139" t="str">
        <f>IF(SP_NORTE!I942="","*",SP_NORTE!I942)</f>
        <v>*</v>
      </c>
      <c r="N920" s="144" t="str">
        <f>IF(SP_NORTE!J942="","*",SP_NORTE!J942)</f>
        <v>*</v>
      </c>
      <c r="O920" s="144" t="str">
        <f>IF(SP_NORTE!K942="","*",SP_NORTE!K942)</f>
        <v>*</v>
      </c>
      <c r="P920" s="143" t="str">
        <f>IF(SP_NORTE!N942="","*",SP_NORTE!N942)</f>
        <v>*</v>
      </c>
      <c r="Q920" s="143" t="str">
        <f>IF(SP_NORTE!O942="","*",SP_NORTE!O942)</f>
        <v>*</v>
      </c>
      <c r="R920" s="145" t="str">
        <f>IF(SP_NORTE!P942="","*",CONCATENATE(SP_NORTE!P942," ",SP_NORTE!Q942))</f>
        <v>*</v>
      </c>
      <c r="S920" s="145" t="str">
        <f>IF(SP_NORTE!U942="","*",SP_NORTE!U942)</f>
        <v>*</v>
      </c>
      <c r="T920" s="145" t="str">
        <f>IF(SP_NORTE!V942="","*",SP_NORTE!V942)</f>
        <v>*</v>
      </c>
      <c r="U920" s="136" t="str">
        <f ca="1">_xlfn.XLOOKUP(G920&amp;$U$2,BS_CONTROLE[CHAVE],BS_CONTROLE[Quantidade_11],"-")</f>
        <v>-</v>
      </c>
      <c r="V920" s="136" t="str">
        <f ca="1">_xlfn.XLOOKUP(G920&amp;$V$2,BS_CONTROLE[CHAVE],BS_CONTROLE[Quantidade_11],"-")</f>
        <v>-</v>
      </c>
      <c r="W920" s="136" t="str">
        <f ca="1">_xlfn.XLOOKUP(G920&amp;$W$2,BS_CONTROLE[CHAVE],BS_CONTROLE[Quantidade_11],"-")</f>
        <v>-</v>
      </c>
    </row>
    <row r="921" spans="1:23" hidden="1">
      <c r="A921" s="146" t="str">
        <f>IF(SP_NORTE!X943="","*",SP_NORTE!X943)</f>
        <v>*</v>
      </c>
      <c r="B921" s="146" t="str">
        <f>IF(SP_NORTE!W943="","*",SP_NORTE!W943)</f>
        <v>*</v>
      </c>
      <c r="C921" s="146" t="str">
        <f>IF(SP_NORTE!Y943="","*",SP_NORTE!Y943)</f>
        <v>*</v>
      </c>
      <c r="D921" s="138" t="str">
        <f>IF(SP_NORTE!R943="","*",SP_NORTE!R943)</f>
        <v>-</v>
      </c>
      <c r="E921" s="138" t="str">
        <f>IF(SP_NORTE!S943="","*",SP_NORTE!S943)</f>
        <v>-</v>
      </c>
      <c r="F921" s="145" t="str">
        <f>IF(SP_NORTE!B943="","*",SP_NORTE!B943)</f>
        <v>*</v>
      </c>
      <c r="G921" s="145" t="str">
        <f>IF(SP_NORTE!D943="","*",SP_NORTE!D943)</f>
        <v>*</v>
      </c>
      <c r="H921" s="145" t="str">
        <f>IF(SP_NORTE!E943="","*",SP_NORTE!E943)</f>
        <v>*</v>
      </c>
      <c r="I921" s="145" t="str">
        <f>IF(SP_NORTE!G943="","*",SP_NORTE!G943)</f>
        <v>*</v>
      </c>
      <c r="J921" s="145" t="str">
        <f>IF(SP_NORTE!H943="","*",SP_NORTE!H943)</f>
        <v>*</v>
      </c>
      <c r="K921" s="138" t="str">
        <f>IF(SP_NORTE!L943="","*",SP_NORTE!L943)</f>
        <v>-</v>
      </c>
      <c r="L921" s="138" t="str">
        <f>IF(SP_NORTE!M943="","*",SP_NORTE!M943)</f>
        <v>-</v>
      </c>
      <c r="M921" s="139" t="str">
        <f>IF(SP_NORTE!I943="","*",SP_NORTE!I943)</f>
        <v>*</v>
      </c>
      <c r="N921" s="144" t="str">
        <f>IF(SP_NORTE!J943="","*",SP_NORTE!J943)</f>
        <v>*</v>
      </c>
      <c r="O921" s="144" t="str">
        <f>IF(SP_NORTE!K943="","*",SP_NORTE!K943)</f>
        <v>*</v>
      </c>
      <c r="P921" s="143" t="str">
        <f>IF(SP_NORTE!N943="","*",SP_NORTE!N943)</f>
        <v>*</v>
      </c>
      <c r="Q921" s="143" t="str">
        <f>IF(SP_NORTE!O943="","*",SP_NORTE!O943)</f>
        <v>*</v>
      </c>
      <c r="R921" s="145" t="str">
        <f>IF(SP_NORTE!P943="","*",CONCATENATE(SP_NORTE!P943," ",SP_NORTE!Q943))</f>
        <v>*</v>
      </c>
      <c r="S921" s="145" t="str">
        <f>IF(SP_NORTE!U943="","*",SP_NORTE!U943)</f>
        <v>*</v>
      </c>
      <c r="T921" s="145" t="str">
        <f>IF(SP_NORTE!V943="","*",SP_NORTE!V943)</f>
        <v>*</v>
      </c>
      <c r="U921" s="136" t="str">
        <f ca="1">_xlfn.XLOOKUP(G921&amp;$U$2,BS_CONTROLE[CHAVE],BS_CONTROLE[Quantidade_11],"-")</f>
        <v>-</v>
      </c>
      <c r="V921" s="136" t="str">
        <f ca="1">_xlfn.XLOOKUP(G921&amp;$V$2,BS_CONTROLE[CHAVE],BS_CONTROLE[Quantidade_11],"-")</f>
        <v>-</v>
      </c>
      <c r="W921" s="136" t="str">
        <f ca="1">_xlfn.XLOOKUP(G921&amp;$W$2,BS_CONTROLE[CHAVE],BS_CONTROLE[Quantidade_11],"-")</f>
        <v>-</v>
      </c>
    </row>
    <row r="922" spans="1:23" hidden="1">
      <c r="A922" s="146" t="str">
        <f>IF(SP_NORTE!X944="","*",SP_NORTE!X944)</f>
        <v>*</v>
      </c>
      <c r="B922" s="146" t="str">
        <f>IF(SP_NORTE!W944="","*",SP_NORTE!W944)</f>
        <v>*</v>
      </c>
      <c r="C922" s="146" t="str">
        <f>IF(SP_NORTE!Y944="","*",SP_NORTE!Y944)</f>
        <v>*</v>
      </c>
      <c r="D922" s="138" t="str">
        <f>IF(SP_NORTE!R944="","*",SP_NORTE!R944)</f>
        <v>-</v>
      </c>
      <c r="E922" s="138" t="str">
        <f>IF(SP_NORTE!S944="","*",SP_NORTE!S944)</f>
        <v>-</v>
      </c>
      <c r="F922" s="145" t="str">
        <f>IF(SP_NORTE!B944="","*",SP_NORTE!B944)</f>
        <v>*</v>
      </c>
      <c r="G922" s="145" t="str">
        <f>IF(SP_NORTE!D944="","*",SP_NORTE!D944)</f>
        <v>*</v>
      </c>
      <c r="H922" s="145" t="str">
        <f>IF(SP_NORTE!E944="","*",SP_NORTE!E944)</f>
        <v>*</v>
      </c>
      <c r="I922" s="145" t="str">
        <f>IF(SP_NORTE!G944="","*",SP_NORTE!G944)</f>
        <v>*</v>
      </c>
      <c r="J922" s="145" t="str">
        <f>IF(SP_NORTE!H944="","*",SP_NORTE!H944)</f>
        <v>*</v>
      </c>
      <c r="K922" s="138" t="str">
        <f>IF(SP_NORTE!L944="","*",SP_NORTE!L944)</f>
        <v>-</v>
      </c>
      <c r="L922" s="138" t="str">
        <f>IF(SP_NORTE!M944="","*",SP_NORTE!M944)</f>
        <v>-</v>
      </c>
      <c r="M922" s="139" t="str">
        <f>IF(SP_NORTE!I944="","*",SP_NORTE!I944)</f>
        <v>*</v>
      </c>
      <c r="N922" s="144" t="str">
        <f>IF(SP_NORTE!J944="","*",SP_NORTE!J944)</f>
        <v>*</v>
      </c>
      <c r="O922" s="144" t="str">
        <f>IF(SP_NORTE!K944="","*",SP_NORTE!K944)</f>
        <v>*</v>
      </c>
      <c r="P922" s="143" t="str">
        <f>IF(SP_NORTE!N944="","*",SP_NORTE!N944)</f>
        <v>*</v>
      </c>
      <c r="Q922" s="143" t="str">
        <f>IF(SP_NORTE!O944="","*",SP_NORTE!O944)</f>
        <v>*</v>
      </c>
      <c r="R922" s="145" t="str">
        <f>IF(SP_NORTE!P944="","*",CONCATENATE(SP_NORTE!P944," ",SP_NORTE!Q944))</f>
        <v>*</v>
      </c>
      <c r="S922" s="145" t="str">
        <f>IF(SP_NORTE!U944="","*",SP_NORTE!U944)</f>
        <v>*</v>
      </c>
      <c r="T922" s="145" t="str">
        <f>IF(SP_NORTE!V944="","*",SP_NORTE!V944)</f>
        <v>*</v>
      </c>
      <c r="U922" s="136" t="str">
        <f ca="1">_xlfn.XLOOKUP(G922&amp;$U$2,BS_CONTROLE[CHAVE],BS_CONTROLE[Quantidade_11],"-")</f>
        <v>-</v>
      </c>
      <c r="V922" s="136" t="str">
        <f ca="1">_xlfn.XLOOKUP(G922&amp;$V$2,BS_CONTROLE[CHAVE],BS_CONTROLE[Quantidade_11],"-")</f>
        <v>-</v>
      </c>
      <c r="W922" s="136" t="str">
        <f ca="1">_xlfn.XLOOKUP(G922&amp;$W$2,BS_CONTROLE[CHAVE],BS_CONTROLE[Quantidade_11],"-")</f>
        <v>-</v>
      </c>
    </row>
    <row r="923" spans="1:23" hidden="1">
      <c r="A923" s="146" t="str">
        <f>IF(SP_NORTE!X945="","*",SP_NORTE!X945)</f>
        <v>*</v>
      </c>
      <c r="B923" s="146" t="str">
        <f>IF(SP_NORTE!W945="","*",SP_NORTE!W945)</f>
        <v>*</v>
      </c>
      <c r="C923" s="146" t="str">
        <f>IF(SP_NORTE!Y945="","*",SP_NORTE!Y945)</f>
        <v>*</v>
      </c>
      <c r="D923" s="138" t="str">
        <f>IF(SP_NORTE!R945="","*",SP_NORTE!R945)</f>
        <v>-</v>
      </c>
      <c r="E923" s="138" t="str">
        <f>IF(SP_NORTE!S945="","*",SP_NORTE!S945)</f>
        <v>-</v>
      </c>
      <c r="F923" s="145" t="str">
        <f>IF(SP_NORTE!B945="","*",SP_NORTE!B945)</f>
        <v>*</v>
      </c>
      <c r="G923" s="145" t="str">
        <f>IF(SP_NORTE!D945="","*",SP_NORTE!D945)</f>
        <v>*</v>
      </c>
      <c r="H923" s="145" t="str">
        <f>IF(SP_NORTE!E945="","*",SP_NORTE!E945)</f>
        <v>*</v>
      </c>
      <c r="I923" s="145" t="str">
        <f>IF(SP_NORTE!G945="","*",SP_NORTE!G945)</f>
        <v>*</v>
      </c>
      <c r="J923" s="145" t="str">
        <f>IF(SP_NORTE!H945="","*",SP_NORTE!H945)</f>
        <v>*</v>
      </c>
      <c r="K923" s="138" t="str">
        <f>IF(SP_NORTE!L945="","*",SP_NORTE!L945)</f>
        <v>-</v>
      </c>
      <c r="L923" s="138" t="str">
        <f>IF(SP_NORTE!M945="","*",SP_NORTE!M945)</f>
        <v>-</v>
      </c>
      <c r="M923" s="139" t="str">
        <f>IF(SP_NORTE!I945="","*",SP_NORTE!I945)</f>
        <v>*</v>
      </c>
      <c r="N923" s="144" t="str">
        <f>IF(SP_NORTE!J945="","*",SP_NORTE!J945)</f>
        <v>*</v>
      </c>
      <c r="O923" s="144" t="str">
        <f>IF(SP_NORTE!K945="","*",SP_NORTE!K945)</f>
        <v>*</v>
      </c>
      <c r="P923" s="143" t="str">
        <f>IF(SP_NORTE!N945="","*",SP_NORTE!N945)</f>
        <v>*</v>
      </c>
      <c r="Q923" s="143" t="str">
        <f>IF(SP_NORTE!O945="","*",SP_NORTE!O945)</f>
        <v>*</v>
      </c>
      <c r="R923" s="145" t="str">
        <f>IF(SP_NORTE!P945="","*",CONCATENATE(SP_NORTE!P945," ",SP_NORTE!Q945))</f>
        <v>*</v>
      </c>
      <c r="S923" s="145" t="str">
        <f>IF(SP_NORTE!U945="","*",SP_NORTE!U945)</f>
        <v>*</v>
      </c>
      <c r="T923" s="145" t="str">
        <f>IF(SP_NORTE!V945="","*",SP_NORTE!V945)</f>
        <v>*</v>
      </c>
      <c r="U923" s="136" t="str">
        <f ca="1">_xlfn.XLOOKUP(G923&amp;$U$2,BS_CONTROLE[CHAVE],BS_CONTROLE[Quantidade_11],"-")</f>
        <v>-</v>
      </c>
      <c r="V923" s="136" t="str">
        <f ca="1">_xlfn.XLOOKUP(G923&amp;$V$2,BS_CONTROLE[CHAVE],BS_CONTROLE[Quantidade_11],"-")</f>
        <v>-</v>
      </c>
      <c r="W923" s="136" t="str">
        <f ca="1">_xlfn.XLOOKUP(G923&amp;$W$2,BS_CONTROLE[CHAVE],BS_CONTROLE[Quantidade_11],"-")</f>
        <v>-</v>
      </c>
    </row>
    <row r="924" spans="1:23" hidden="1">
      <c r="A924" s="146" t="str">
        <f>IF(SP_NORTE!X946="","*",SP_NORTE!X946)</f>
        <v>*</v>
      </c>
      <c r="B924" s="146" t="str">
        <f>IF(SP_NORTE!W946="","*",SP_NORTE!W946)</f>
        <v>*</v>
      </c>
      <c r="C924" s="146" t="str">
        <f>IF(SP_NORTE!Y946="","*",SP_NORTE!Y946)</f>
        <v>*</v>
      </c>
      <c r="D924" s="138" t="str">
        <f>IF(SP_NORTE!R946="","*",SP_NORTE!R946)</f>
        <v>-</v>
      </c>
      <c r="E924" s="138" t="str">
        <f>IF(SP_NORTE!S946="","*",SP_NORTE!S946)</f>
        <v>-</v>
      </c>
      <c r="F924" s="145" t="str">
        <f>IF(SP_NORTE!B946="","*",SP_NORTE!B946)</f>
        <v>*</v>
      </c>
      <c r="G924" s="145" t="str">
        <f>IF(SP_NORTE!D946="","*",SP_NORTE!D946)</f>
        <v>*</v>
      </c>
      <c r="H924" s="145" t="str">
        <f>IF(SP_NORTE!E946="","*",SP_NORTE!E946)</f>
        <v>*</v>
      </c>
      <c r="I924" s="145" t="str">
        <f>IF(SP_NORTE!G946="","*",SP_NORTE!G946)</f>
        <v>*</v>
      </c>
      <c r="J924" s="145" t="str">
        <f>IF(SP_NORTE!H946="","*",SP_NORTE!H946)</f>
        <v>*</v>
      </c>
      <c r="K924" s="138" t="str">
        <f>IF(SP_NORTE!L946="","*",SP_NORTE!L946)</f>
        <v>-</v>
      </c>
      <c r="L924" s="138" t="str">
        <f>IF(SP_NORTE!M946="","*",SP_NORTE!M946)</f>
        <v>-</v>
      </c>
      <c r="M924" s="139" t="str">
        <f>IF(SP_NORTE!I946="","*",SP_NORTE!I946)</f>
        <v>*</v>
      </c>
      <c r="N924" s="144" t="str">
        <f>IF(SP_NORTE!J946="","*",SP_NORTE!J946)</f>
        <v>*</v>
      </c>
      <c r="O924" s="144" t="str">
        <f>IF(SP_NORTE!K946="","*",SP_NORTE!K946)</f>
        <v>*</v>
      </c>
      <c r="P924" s="143" t="str">
        <f>IF(SP_NORTE!N946="","*",SP_NORTE!N946)</f>
        <v>*</v>
      </c>
      <c r="Q924" s="143" t="str">
        <f>IF(SP_NORTE!O946="","*",SP_NORTE!O946)</f>
        <v>*</v>
      </c>
      <c r="R924" s="145" t="str">
        <f>IF(SP_NORTE!P946="","*",CONCATENATE(SP_NORTE!P946," ",SP_NORTE!Q946))</f>
        <v>*</v>
      </c>
      <c r="S924" s="145" t="str">
        <f>IF(SP_NORTE!U946="","*",SP_NORTE!U946)</f>
        <v>*</v>
      </c>
      <c r="T924" s="145" t="str">
        <f>IF(SP_NORTE!V946="","*",SP_NORTE!V946)</f>
        <v>*</v>
      </c>
      <c r="U924" s="136" t="str">
        <f ca="1">_xlfn.XLOOKUP(G924&amp;$U$2,BS_CONTROLE[CHAVE],BS_CONTROLE[Quantidade_11],"-")</f>
        <v>-</v>
      </c>
      <c r="V924" s="136" t="str">
        <f ca="1">_xlfn.XLOOKUP(G924&amp;$V$2,BS_CONTROLE[CHAVE],BS_CONTROLE[Quantidade_11],"-")</f>
        <v>-</v>
      </c>
      <c r="W924" s="136" t="str">
        <f ca="1">_xlfn.XLOOKUP(G924&amp;$W$2,BS_CONTROLE[CHAVE],BS_CONTROLE[Quantidade_11],"-")</f>
        <v>-</v>
      </c>
    </row>
    <row r="925" spans="1:23" hidden="1">
      <c r="A925" s="146" t="str">
        <f>IF(SP_NORTE!X947="","*",SP_NORTE!X947)</f>
        <v>*</v>
      </c>
      <c r="B925" s="146" t="str">
        <f>IF(SP_NORTE!W947="","*",SP_NORTE!W947)</f>
        <v>*</v>
      </c>
      <c r="C925" s="146" t="str">
        <f>IF(SP_NORTE!Y947="","*",SP_NORTE!Y947)</f>
        <v>*</v>
      </c>
      <c r="D925" s="138" t="str">
        <f>IF(SP_NORTE!R947="","*",SP_NORTE!R947)</f>
        <v>-</v>
      </c>
      <c r="E925" s="138" t="str">
        <f>IF(SP_NORTE!S947="","*",SP_NORTE!S947)</f>
        <v>-</v>
      </c>
      <c r="F925" s="145" t="str">
        <f>IF(SP_NORTE!B947="","*",SP_NORTE!B947)</f>
        <v>*</v>
      </c>
      <c r="G925" s="145" t="str">
        <f>IF(SP_NORTE!D947="","*",SP_NORTE!D947)</f>
        <v>*</v>
      </c>
      <c r="H925" s="145" t="str">
        <f>IF(SP_NORTE!E947="","*",SP_NORTE!E947)</f>
        <v>*</v>
      </c>
      <c r="I925" s="145" t="str">
        <f>IF(SP_NORTE!G947="","*",SP_NORTE!G947)</f>
        <v>*</v>
      </c>
      <c r="J925" s="145" t="str">
        <f>IF(SP_NORTE!H947="","*",SP_NORTE!H947)</f>
        <v>*</v>
      </c>
      <c r="K925" s="138" t="str">
        <f>IF(SP_NORTE!L947="","*",SP_NORTE!L947)</f>
        <v>-</v>
      </c>
      <c r="L925" s="138" t="str">
        <f>IF(SP_NORTE!M947="","*",SP_NORTE!M947)</f>
        <v>-</v>
      </c>
      <c r="M925" s="139" t="str">
        <f>IF(SP_NORTE!I947="","*",SP_NORTE!I947)</f>
        <v>*</v>
      </c>
      <c r="N925" s="144" t="str">
        <f>IF(SP_NORTE!J947="","*",SP_NORTE!J947)</f>
        <v>*</v>
      </c>
      <c r="O925" s="144" t="str">
        <f>IF(SP_NORTE!K947="","*",SP_NORTE!K947)</f>
        <v>*</v>
      </c>
      <c r="P925" s="143" t="str">
        <f>IF(SP_NORTE!N947="","*",SP_NORTE!N947)</f>
        <v>*</v>
      </c>
      <c r="Q925" s="143" t="str">
        <f>IF(SP_NORTE!O947="","*",SP_NORTE!O947)</f>
        <v>*</v>
      </c>
      <c r="R925" s="145" t="str">
        <f>IF(SP_NORTE!P947="","*",CONCATENATE(SP_NORTE!P947," ",SP_NORTE!Q947))</f>
        <v>*</v>
      </c>
      <c r="S925" s="145" t="str">
        <f>IF(SP_NORTE!U947="","*",SP_NORTE!U947)</f>
        <v>*</v>
      </c>
      <c r="T925" s="145" t="str">
        <f>IF(SP_NORTE!V947="","*",SP_NORTE!V947)</f>
        <v>*</v>
      </c>
      <c r="U925" s="136" t="str">
        <f ca="1">_xlfn.XLOOKUP(G925&amp;$U$2,BS_CONTROLE[CHAVE],BS_CONTROLE[Quantidade_11],"-")</f>
        <v>-</v>
      </c>
      <c r="V925" s="136" t="str">
        <f ca="1">_xlfn.XLOOKUP(G925&amp;$V$2,BS_CONTROLE[CHAVE],BS_CONTROLE[Quantidade_11],"-")</f>
        <v>-</v>
      </c>
      <c r="W925" s="136" t="str">
        <f ca="1">_xlfn.XLOOKUP(G925&amp;$W$2,BS_CONTROLE[CHAVE],BS_CONTROLE[Quantidade_11],"-")</f>
        <v>-</v>
      </c>
    </row>
    <row r="926" spans="1:23" hidden="1">
      <c r="A926" s="146" t="str">
        <f>IF(SP_NORTE!X948="","*",SP_NORTE!X948)</f>
        <v>*</v>
      </c>
      <c r="B926" s="146" t="str">
        <f>IF(SP_NORTE!W948="","*",SP_NORTE!W948)</f>
        <v>*</v>
      </c>
      <c r="C926" s="146" t="str">
        <f>IF(SP_NORTE!Y948="","*",SP_NORTE!Y948)</f>
        <v>*</v>
      </c>
      <c r="D926" s="138" t="str">
        <f>IF(SP_NORTE!R948="","*",SP_NORTE!R948)</f>
        <v>-</v>
      </c>
      <c r="E926" s="138" t="str">
        <f>IF(SP_NORTE!S948="","*",SP_NORTE!S948)</f>
        <v>-</v>
      </c>
      <c r="F926" s="145" t="str">
        <f>IF(SP_NORTE!B948="","*",SP_NORTE!B948)</f>
        <v>*</v>
      </c>
      <c r="G926" s="145" t="str">
        <f>IF(SP_NORTE!D948="","*",SP_NORTE!D948)</f>
        <v>*</v>
      </c>
      <c r="H926" s="145" t="str">
        <f>IF(SP_NORTE!E948="","*",SP_NORTE!E948)</f>
        <v>*</v>
      </c>
      <c r="I926" s="145" t="str">
        <f>IF(SP_NORTE!G948="","*",SP_NORTE!G948)</f>
        <v>*</v>
      </c>
      <c r="J926" s="145" t="str">
        <f>IF(SP_NORTE!H948="","*",SP_NORTE!H948)</f>
        <v>*</v>
      </c>
      <c r="K926" s="138" t="str">
        <f>IF(SP_NORTE!L948="","*",SP_NORTE!L948)</f>
        <v>-</v>
      </c>
      <c r="L926" s="138" t="str">
        <f>IF(SP_NORTE!M948="","*",SP_NORTE!M948)</f>
        <v>-</v>
      </c>
      <c r="M926" s="139" t="str">
        <f>IF(SP_NORTE!I948="","*",SP_NORTE!I948)</f>
        <v>*</v>
      </c>
      <c r="N926" s="144" t="str">
        <f>IF(SP_NORTE!J948="","*",SP_NORTE!J948)</f>
        <v>*</v>
      </c>
      <c r="O926" s="144" t="str">
        <f>IF(SP_NORTE!K948="","*",SP_NORTE!K948)</f>
        <v>*</v>
      </c>
      <c r="P926" s="143" t="str">
        <f>IF(SP_NORTE!N948="","*",SP_NORTE!N948)</f>
        <v>*</v>
      </c>
      <c r="Q926" s="143" t="str">
        <f>IF(SP_NORTE!O948="","*",SP_NORTE!O948)</f>
        <v>*</v>
      </c>
      <c r="R926" s="145" t="str">
        <f>IF(SP_NORTE!P948="","*",CONCATENATE(SP_NORTE!P948," ",SP_NORTE!Q948))</f>
        <v>*</v>
      </c>
      <c r="S926" s="145" t="str">
        <f>IF(SP_NORTE!U948="","*",SP_NORTE!U948)</f>
        <v>*</v>
      </c>
      <c r="T926" s="145" t="str">
        <f>IF(SP_NORTE!V948="","*",SP_NORTE!V948)</f>
        <v>*</v>
      </c>
      <c r="U926" s="136" t="str">
        <f ca="1">_xlfn.XLOOKUP(G926&amp;$U$2,BS_CONTROLE[CHAVE],BS_CONTROLE[Quantidade_11],"-")</f>
        <v>-</v>
      </c>
      <c r="V926" s="136" t="str">
        <f ca="1">_xlfn.XLOOKUP(G926&amp;$V$2,BS_CONTROLE[CHAVE],BS_CONTROLE[Quantidade_11],"-")</f>
        <v>-</v>
      </c>
      <c r="W926" s="136" t="str">
        <f ca="1">_xlfn.XLOOKUP(G926&amp;$W$2,BS_CONTROLE[CHAVE],BS_CONTROLE[Quantidade_11],"-")</f>
        <v>-</v>
      </c>
    </row>
    <row r="927" spans="1:23" hidden="1">
      <c r="A927" s="146" t="str">
        <f>IF(SP_NORTE!X949="","*",SP_NORTE!X949)</f>
        <v>*</v>
      </c>
      <c r="B927" s="146" t="str">
        <f>IF(SP_NORTE!W949="","*",SP_NORTE!W949)</f>
        <v>*</v>
      </c>
      <c r="C927" s="146" t="str">
        <f>IF(SP_NORTE!Y949="","*",SP_NORTE!Y949)</f>
        <v>*</v>
      </c>
      <c r="D927" s="138" t="str">
        <f>IF(SP_NORTE!R949="","*",SP_NORTE!R949)</f>
        <v>-</v>
      </c>
      <c r="E927" s="138" t="str">
        <f>IF(SP_NORTE!S949="","*",SP_NORTE!S949)</f>
        <v>-</v>
      </c>
      <c r="F927" s="145" t="str">
        <f>IF(SP_NORTE!B949="","*",SP_NORTE!B949)</f>
        <v>*</v>
      </c>
      <c r="G927" s="145" t="str">
        <f>IF(SP_NORTE!D949="","*",SP_NORTE!D949)</f>
        <v>*</v>
      </c>
      <c r="H927" s="145" t="str">
        <f>IF(SP_NORTE!E949="","*",SP_NORTE!E949)</f>
        <v>*</v>
      </c>
      <c r="I927" s="145" t="str">
        <f>IF(SP_NORTE!G949="","*",SP_NORTE!G949)</f>
        <v>*</v>
      </c>
      <c r="J927" s="145" t="str">
        <f>IF(SP_NORTE!H949="","*",SP_NORTE!H949)</f>
        <v>*</v>
      </c>
      <c r="K927" s="138" t="str">
        <f>IF(SP_NORTE!L949="","*",SP_NORTE!L949)</f>
        <v>-</v>
      </c>
      <c r="L927" s="138" t="str">
        <f>IF(SP_NORTE!M949="","*",SP_NORTE!M949)</f>
        <v>-</v>
      </c>
      <c r="M927" s="139" t="str">
        <f>IF(SP_NORTE!I949="","*",SP_NORTE!I949)</f>
        <v>*</v>
      </c>
      <c r="N927" s="144" t="str">
        <f>IF(SP_NORTE!J949="","*",SP_NORTE!J949)</f>
        <v>*</v>
      </c>
      <c r="O927" s="144" t="str">
        <f>IF(SP_NORTE!K949="","*",SP_NORTE!K949)</f>
        <v>*</v>
      </c>
      <c r="P927" s="143" t="str">
        <f>IF(SP_NORTE!N949="","*",SP_NORTE!N949)</f>
        <v>*</v>
      </c>
      <c r="Q927" s="143" t="str">
        <f>IF(SP_NORTE!O949="","*",SP_NORTE!O949)</f>
        <v>*</v>
      </c>
      <c r="R927" s="145" t="str">
        <f>IF(SP_NORTE!P949="","*",CONCATENATE(SP_NORTE!P949," ",SP_NORTE!Q949))</f>
        <v>*</v>
      </c>
      <c r="S927" s="145" t="str">
        <f>IF(SP_NORTE!U949="","*",SP_NORTE!U949)</f>
        <v>*</v>
      </c>
      <c r="T927" s="145" t="str">
        <f>IF(SP_NORTE!V949="","*",SP_NORTE!V949)</f>
        <v>*</v>
      </c>
      <c r="U927" s="136" t="str">
        <f ca="1">_xlfn.XLOOKUP(G927&amp;$U$2,BS_CONTROLE[CHAVE],BS_CONTROLE[Quantidade_11],"-")</f>
        <v>-</v>
      </c>
      <c r="V927" s="136" t="str">
        <f ca="1">_xlfn.XLOOKUP(G927&amp;$V$2,BS_CONTROLE[CHAVE],BS_CONTROLE[Quantidade_11],"-")</f>
        <v>-</v>
      </c>
      <c r="W927" s="136" t="str">
        <f ca="1">_xlfn.XLOOKUP(G927&amp;$W$2,BS_CONTROLE[CHAVE],BS_CONTROLE[Quantidade_11],"-")</f>
        <v>-</v>
      </c>
    </row>
    <row r="928" spans="1:23" hidden="1">
      <c r="A928" s="146" t="str">
        <f>IF(SP_NORTE!X950="","*",SP_NORTE!X950)</f>
        <v>*</v>
      </c>
      <c r="B928" s="146" t="str">
        <f>IF(SP_NORTE!W950="","*",SP_NORTE!W950)</f>
        <v>*</v>
      </c>
      <c r="C928" s="146" t="str">
        <f>IF(SP_NORTE!Y950="","*",SP_NORTE!Y950)</f>
        <v>*</v>
      </c>
      <c r="D928" s="138" t="str">
        <f>IF(SP_NORTE!R950="","*",SP_NORTE!R950)</f>
        <v>-</v>
      </c>
      <c r="E928" s="138" t="str">
        <f>IF(SP_NORTE!S950="","*",SP_NORTE!S950)</f>
        <v>-</v>
      </c>
      <c r="F928" s="145" t="str">
        <f>IF(SP_NORTE!B950="","*",SP_NORTE!B950)</f>
        <v>*</v>
      </c>
      <c r="G928" s="145" t="str">
        <f>IF(SP_NORTE!D950="","*",SP_NORTE!D950)</f>
        <v>*</v>
      </c>
      <c r="H928" s="145" t="str">
        <f>IF(SP_NORTE!E950="","*",SP_NORTE!E950)</f>
        <v>*</v>
      </c>
      <c r="I928" s="145" t="str">
        <f>IF(SP_NORTE!G950="","*",SP_NORTE!G950)</f>
        <v>*</v>
      </c>
      <c r="J928" s="145" t="str">
        <f>IF(SP_NORTE!H950="","*",SP_NORTE!H950)</f>
        <v>*</v>
      </c>
      <c r="K928" s="138" t="str">
        <f>IF(SP_NORTE!L950="","*",SP_NORTE!L950)</f>
        <v>-</v>
      </c>
      <c r="L928" s="138" t="str">
        <f>IF(SP_NORTE!M950="","*",SP_NORTE!M950)</f>
        <v>-</v>
      </c>
      <c r="M928" s="139" t="str">
        <f>IF(SP_NORTE!I950="","*",SP_NORTE!I950)</f>
        <v>*</v>
      </c>
      <c r="N928" s="144" t="str">
        <f>IF(SP_NORTE!J950="","*",SP_NORTE!J950)</f>
        <v>*</v>
      </c>
      <c r="O928" s="144" t="str">
        <f>IF(SP_NORTE!K950="","*",SP_NORTE!K950)</f>
        <v>*</v>
      </c>
      <c r="P928" s="143" t="str">
        <f>IF(SP_NORTE!N950="","*",SP_NORTE!N950)</f>
        <v>*</v>
      </c>
      <c r="Q928" s="143" t="str">
        <f>IF(SP_NORTE!O950="","*",SP_NORTE!O950)</f>
        <v>*</v>
      </c>
      <c r="R928" s="145" t="str">
        <f>IF(SP_NORTE!P950="","*",CONCATENATE(SP_NORTE!P950," ",SP_NORTE!Q950))</f>
        <v>*</v>
      </c>
      <c r="S928" s="145" t="str">
        <f>IF(SP_NORTE!U950="","*",SP_NORTE!U950)</f>
        <v>*</v>
      </c>
      <c r="T928" s="145" t="str">
        <f>IF(SP_NORTE!V950="","*",SP_NORTE!V950)</f>
        <v>*</v>
      </c>
      <c r="U928" s="136" t="str">
        <f ca="1">_xlfn.XLOOKUP(G928&amp;$U$2,BS_CONTROLE[CHAVE],BS_CONTROLE[Quantidade_11],"-")</f>
        <v>-</v>
      </c>
      <c r="V928" s="136" t="str">
        <f ca="1">_xlfn.XLOOKUP(G928&amp;$V$2,BS_CONTROLE[CHAVE],BS_CONTROLE[Quantidade_11],"-")</f>
        <v>-</v>
      </c>
      <c r="W928" s="136" t="str">
        <f ca="1">_xlfn.XLOOKUP(G928&amp;$W$2,BS_CONTROLE[CHAVE],BS_CONTROLE[Quantidade_11],"-")</f>
        <v>-</v>
      </c>
    </row>
    <row r="929" spans="1:23" hidden="1">
      <c r="A929" s="146" t="str">
        <f>IF(SP_NORTE!X951="","*",SP_NORTE!X951)</f>
        <v>*</v>
      </c>
      <c r="B929" s="146" t="str">
        <f>IF(SP_NORTE!W951="","*",SP_NORTE!W951)</f>
        <v>*</v>
      </c>
      <c r="C929" s="146" t="str">
        <f>IF(SP_NORTE!Y951="","*",SP_NORTE!Y951)</f>
        <v>*</v>
      </c>
      <c r="D929" s="138" t="str">
        <f>IF(SP_NORTE!R951="","*",SP_NORTE!R951)</f>
        <v>-</v>
      </c>
      <c r="E929" s="138" t="str">
        <f>IF(SP_NORTE!S951="","*",SP_NORTE!S951)</f>
        <v>-</v>
      </c>
      <c r="F929" s="145" t="str">
        <f>IF(SP_NORTE!B951="","*",SP_NORTE!B951)</f>
        <v>*</v>
      </c>
      <c r="G929" s="145" t="str">
        <f>IF(SP_NORTE!D951="","*",SP_NORTE!D951)</f>
        <v>*</v>
      </c>
      <c r="H929" s="145" t="str">
        <f>IF(SP_NORTE!E951="","*",SP_NORTE!E951)</f>
        <v>*</v>
      </c>
      <c r="I929" s="145" t="str">
        <f>IF(SP_NORTE!G951="","*",SP_NORTE!G951)</f>
        <v>*</v>
      </c>
      <c r="J929" s="145" t="str">
        <f>IF(SP_NORTE!H951="","*",SP_NORTE!H951)</f>
        <v>*</v>
      </c>
      <c r="K929" s="138" t="str">
        <f>IF(SP_NORTE!L951="","*",SP_NORTE!L951)</f>
        <v>-</v>
      </c>
      <c r="L929" s="138" t="str">
        <f>IF(SP_NORTE!M951="","*",SP_NORTE!M951)</f>
        <v>-</v>
      </c>
      <c r="M929" s="139" t="str">
        <f>IF(SP_NORTE!I951="","*",SP_NORTE!I951)</f>
        <v>*</v>
      </c>
      <c r="N929" s="144" t="str">
        <f>IF(SP_NORTE!J951="","*",SP_NORTE!J951)</f>
        <v>*</v>
      </c>
      <c r="O929" s="144" t="str">
        <f>IF(SP_NORTE!K951="","*",SP_NORTE!K951)</f>
        <v>*</v>
      </c>
      <c r="P929" s="143" t="str">
        <f>IF(SP_NORTE!N951="","*",SP_NORTE!N951)</f>
        <v>*</v>
      </c>
      <c r="Q929" s="143" t="str">
        <f>IF(SP_NORTE!O951="","*",SP_NORTE!O951)</f>
        <v>*</v>
      </c>
      <c r="R929" s="145" t="str">
        <f>IF(SP_NORTE!P951="","*",CONCATENATE(SP_NORTE!P951," ",SP_NORTE!Q951))</f>
        <v>*</v>
      </c>
      <c r="S929" s="145" t="str">
        <f>IF(SP_NORTE!U951="","*",SP_NORTE!U951)</f>
        <v>*</v>
      </c>
      <c r="T929" s="145" t="str">
        <f>IF(SP_NORTE!V951="","*",SP_NORTE!V951)</f>
        <v>*</v>
      </c>
      <c r="U929" s="136" t="str">
        <f ca="1">_xlfn.XLOOKUP(G929&amp;$U$2,BS_CONTROLE[CHAVE],BS_CONTROLE[Quantidade_11],"-")</f>
        <v>-</v>
      </c>
      <c r="V929" s="136" t="str">
        <f ca="1">_xlfn.XLOOKUP(G929&amp;$V$2,BS_CONTROLE[CHAVE],BS_CONTROLE[Quantidade_11],"-")</f>
        <v>-</v>
      </c>
      <c r="W929" s="136" t="str">
        <f ca="1">_xlfn.XLOOKUP(G929&amp;$W$2,BS_CONTROLE[CHAVE],BS_CONTROLE[Quantidade_11],"-")</f>
        <v>-</v>
      </c>
    </row>
    <row r="930" spans="1:23" hidden="1">
      <c r="A930" s="146" t="str">
        <f>IF(SP_NORTE!X952="","*",SP_NORTE!X952)</f>
        <v>*</v>
      </c>
      <c r="B930" s="146" t="str">
        <f>IF(SP_NORTE!W952="","*",SP_NORTE!W952)</f>
        <v>*</v>
      </c>
      <c r="C930" s="146" t="str">
        <f>IF(SP_NORTE!Y952="","*",SP_NORTE!Y952)</f>
        <v>*</v>
      </c>
      <c r="D930" s="138" t="str">
        <f>IF(SP_NORTE!R952="","*",SP_NORTE!R952)</f>
        <v>-</v>
      </c>
      <c r="E930" s="138" t="str">
        <f>IF(SP_NORTE!S952="","*",SP_NORTE!S952)</f>
        <v>-</v>
      </c>
      <c r="F930" s="145" t="str">
        <f>IF(SP_NORTE!B952="","*",SP_NORTE!B952)</f>
        <v>*</v>
      </c>
      <c r="G930" s="145" t="str">
        <f>IF(SP_NORTE!D952="","*",SP_NORTE!D952)</f>
        <v>*</v>
      </c>
      <c r="H930" s="145" t="str">
        <f>IF(SP_NORTE!E952="","*",SP_NORTE!E952)</f>
        <v>*</v>
      </c>
      <c r="I930" s="145" t="str">
        <f>IF(SP_NORTE!G952="","*",SP_NORTE!G952)</f>
        <v>*</v>
      </c>
      <c r="J930" s="145" t="str">
        <f>IF(SP_NORTE!H952="","*",SP_NORTE!H952)</f>
        <v>*</v>
      </c>
      <c r="K930" s="138" t="str">
        <f>IF(SP_NORTE!L952="","*",SP_NORTE!L952)</f>
        <v>-</v>
      </c>
      <c r="L930" s="138" t="str">
        <f>IF(SP_NORTE!M952="","*",SP_NORTE!M952)</f>
        <v>-</v>
      </c>
      <c r="M930" s="139" t="str">
        <f>IF(SP_NORTE!I952="","*",SP_NORTE!I952)</f>
        <v>*</v>
      </c>
      <c r="N930" s="144" t="str">
        <f>IF(SP_NORTE!J952="","*",SP_NORTE!J952)</f>
        <v>*</v>
      </c>
      <c r="O930" s="144" t="str">
        <f>IF(SP_NORTE!K952="","*",SP_NORTE!K952)</f>
        <v>*</v>
      </c>
      <c r="P930" s="143" t="str">
        <f>IF(SP_NORTE!N952="","*",SP_NORTE!N952)</f>
        <v>*</v>
      </c>
      <c r="Q930" s="143" t="str">
        <f>IF(SP_NORTE!O952="","*",SP_NORTE!O952)</f>
        <v>*</v>
      </c>
      <c r="R930" s="145" t="str">
        <f>IF(SP_NORTE!P952="","*",CONCATENATE(SP_NORTE!P952," ",SP_NORTE!Q952))</f>
        <v>*</v>
      </c>
      <c r="S930" s="145" t="str">
        <f>IF(SP_NORTE!U952="","*",SP_NORTE!U952)</f>
        <v>*</v>
      </c>
      <c r="T930" s="145" t="str">
        <f>IF(SP_NORTE!V952="","*",SP_NORTE!V952)</f>
        <v>*</v>
      </c>
      <c r="U930" s="136" t="str">
        <f ca="1">_xlfn.XLOOKUP(G930&amp;$U$2,BS_CONTROLE[CHAVE],BS_CONTROLE[Quantidade_11],"-")</f>
        <v>-</v>
      </c>
      <c r="V930" s="136" t="str">
        <f ca="1">_xlfn.XLOOKUP(G930&amp;$V$2,BS_CONTROLE[CHAVE],BS_CONTROLE[Quantidade_11],"-")</f>
        <v>-</v>
      </c>
      <c r="W930" s="136" t="str">
        <f ca="1">_xlfn.XLOOKUP(G930&amp;$W$2,BS_CONTROLE[CHAVE],BS_CONTROLE[Quantidade_11],"-")</f>
        <v>-</v>
      </c>
    </row>
    <row r="931" spans="1:23" hidden="1">
      <c r="A931" s="146" t="str">
        <f>IF(SP_NORTE!X953="","*",SP_NORTE!X953)</f>
        <v>*</v>
      </c>
      <c r="B931" s="146" t="str">
        <f>IF(SP_NORTE!W953="","*",SP_NORTE!W953)</f>
        <v>*</v>
      </c>
      <c r="C931" s="146" t="str">
        <f>IF(SP_NORTE!Y953="","*",SP_NORTE!Y953)</f>
        <v>*</v>
      </c>
      <c r="D931" s="138" t="str">
        <f>IF(SP_NORTE!R953="","*",SP_NORTE!R953)</f>
        <v>-</v>
      </c>
      <c r="E931" s="138" t="str">
        <f>IF(SP_NORTE!S953="","*",SP_NORTE!S953)</f>
        <v>-</v>
      </c>
      <c r="F931" s="145" t="str">
        <f>IF(SP_NORTE!B953="","*",SP_NORTE!B953)</f>
        <v>*</v>
      </c>
      <c r="G931" s="145" t="str">
        <f>IF(SP_NORTE!D953="","*",SP_NORTE!D953)</f>
        <v>*</v>
      </c>
      <c r="H931" s="145" t="str">
        <f>IF(SP_NORTE!E953="","*",SP_NORTE!E953)</f>
        <v>*</v>
      </c>
      <c r="I931" s="145" t="str">
        <f>IF(SP_NORTE!G953="","*",SP_NORTE!G953)</f>
        <v>*</v>
      </c>
      <c r="J931" s="145" t="str">
        <f>IF(SP_NORTE!H953="","*",SP_NORTE!H953)</f>
        <v>*</v>
      </c>
      <c r="K931" s="138" t="str">
        <f>IF(SP_NORTE!L953="","*",SP_NORTE!L953)</f>
        <v>-</v>
      </c>
      <c r="L931" s="138" t="str">
        <f>IF(SP_NORTE!M953="","*",SP_NORTE!M953)</f>
        <v>-</v>
      </c>
      <c r="M931" s="139" t="str">
        <f>IF(SP_NORTE!I953="","*",SP_NORTE!I953)</f>
        <v>*</v>
      </c>
      <c r="N931" s="144" t="str">
        <f>IF(SP_NORTE!J953="","*",SP_NORTE!J953)</f>
        <v>*</v>
      </c>
      <c r="O931" s="144" t="str">
        <f>IF(SP_NORTE!K953="","*",SP_NORTE!K953)</f>
        <v>*</v>
      </c>
      <c r="P931" s="143" t="str">
        <f>IF(SP_NORTE!N953="","*",SP_NORTE!N953)</f>
        <v>*</v>
      </c>
      <c r="Q931" s="143" t="str">
        <f>IF(SP_NORTE!O953="","*",SP_NORTE!O953)</f>
        <v>*</v>
      </c>
      <c r="R931" s="145" t="str">
        <f>IF(SP_NORTE!P953="","*",CONCATENATE(SP_NORTE!P953," ",SP_NORTE!Q953))</f>
        <v>*</v>
      </c>
      <c r="S931" s="145" t="str">
        <f>IF(SP_NORTE!U953="","*",SP_NORTE!U953)</f>
        <v>*</v>
      </c>
      <c r="T931" s="145" t="str">
        <f>IF(SP_NORTE!V953="","*",SP_NORTE!V953)</f>
        <v>*</v>
      </c>
      <c r="U931" s="136" t="str">
        <f ca="1">_xlfn.XLOOKUP(G931&amp;$U$2,BS_CONTROLE[CHAVE],BS_CONTROLE[Quantidade_11],"-")</f>
        <v>-</v>
      </c>
      <c r="V931" s="136" t="str">
        <f ca="1">_xlfn.XLOOKUP(G931&amp;$V$2,BS_CONTROLE[CHAVE],BS_CONTROLE[Quantidade_11],"-")</f>
        <v>-</v>
      </c>
      <c r="W931" s="136" t="str">
        <f ca="1">_xlfn.XLOOKUP(G931&amp;$W$2,BS_CONTROLE[CHAVE],BS_CONTROLE[Quantidade_11],"-")</f>
        <v>-</v>
      </c>
    </row>
    <row r="932" spans="1:23" hidden="1">
      <c r="A932" s="146" t="str">
        <f>IF(SP_NORTE!X954="","*",SP_NORTE!X954)</f>
        <v>*</v>
      </c>
      <c r="B932" s="146" t="str">
        <f>IF(SP_NORTE!W954="","*",SP_NORTE!W954)</f>
        <v>*</v>
      </c>
      <c r="C932" s="146" t="str">
        <f>IF(SP_NORTE!Y954="","*",SP_NORTE!Y954)</f>
        <v>*</v>
      </c>
      <c r="D932" s="138" t="str">
        <f>IF(SP_NORTE!R954="","*",SP_NORTE!R954)</f>
        <v>-</v>
      </c>
      <c r="E932" s="138" t="str">
        <f>IF(SP_NORTE!S954="","*",SP_NORTE!S954)</f>
        <v>-</v>
      </c>
      <c r="F932" s="145" t="str">
        <f>IF(SP_NORTE!B954="","*",SP_NORTE!B954)</f>
        <v>*</v>
      </c>
      <c r="G932" s="145" t="str">
        <f>IF(SP_NORTE!D954="","*",SP_NORTE!D954)</f>
        <v>*</v>
      </c>
      <c r="H932" s="145" t="str">
        <f>IF(SP_NORTE!E954="","*",SP_NORTE!E954)</f>
        <v>*</v>
      </c>
      <c r="I932" s="145" t="str">
        <f>IF(SP_NORTE!G954="","*",SP_NORTE!G954)</f>
        <v>*</v>
      </c>
      <c r="J932" s="145" t="str">
        <f>IF(SP_NORTE!H954="","*",SP_NORTE!H954)</f>
        <v>*</v>
      </c>
      <c r="K932" s="138" t="str">
        <f>IF(SP_NORTE!L954="","*",SP_NORTE!L954)</f>
        <v>-</v>
      </c>
      <c r="L932" s="138" t="str">
        <f>IF(SP_NORTE!M954="","*",SP_NORTE!M954)</f>
        <v>-</v>
      </c>
      <c r="M932" s="139" t="str">
        <f>IF(SP_NORTE!I954="","*",SP_NORTE!I954)</f>
        <v>*</v>
      </c>
      <c r="N932" s="144" t="str">
        <f>IF(SP_NORTE!J954="","*",SP_NORTE!J954)</f>
        <v>*</v>
      </c>
      <c r="O932" s="144" t="str">
        <f>IF(SP_NORTE!K954="","*",SP_NORTE!K954)</f>
        <v>*</v>
      </c>
      <c r="P932" s="143" t="str">
        <f>IF(SP_NORTE!N954="","*",SP_NORTE!N954)</f>
        <v>*</v>
      </c>
      <c r="Q932" s="143" t="str">
        <f>IF(SP_NORTE!O954="","*",SP_NORTE!O954)</f>
        <v>*</v>
      </c>
      <c r="R932" s="145" t="str">
        <f>IF(SP_NORTE!P954="","*",CONCATENATE(SP_NORTE!P954," ",SP_NORTE!Q954))</f>
        <v>*</v>
      </c>
      <c r="S932" s="145" t="str">
        <f>IF(SP_NORTE!U954="","*",SP_NORTE!U954)</f>
        <v>*</v>
      </c>
      <c r="T932" s="145" t="str">
        <f>IF(SP_NORTE!V954="","*",SP_NORTE!V954)</f>
        <v>*</v>
      </c>
      <c r="U932" s="136" t="str">
        <f ca="1">_xlfn.XLOOKUP(G932&amp;$U$2,BS_CONTROLE[CHAVE],BS_CONTROLE[Quantidade_11],"-")</f>
        <v>-</v>
      </c>
      <c r="V932" s="136" t="str">
        <f ca="1">_xlfn.XLOOKUP(G932&amp;$V$2,BS_CONTROLE[CHAVE],BS_CONTROLE[Quantidade_11],"-")</f>
        <v>-</v>
      </c>
      <c r="W932" s="136" t="str">
        <f ca="1">_xlfn.XLOOKUP(G932&amp;$W$2,BS_CONTROLE[CHAVE],BS_CONTROLE[Quantidade_11],"-")</f>
        <v>-</v>
      </c>
    </row>
    <row r="933" spans="1:23" hidden="1">
      <c r="A933" s="146" t="str">
        <f>IF(SP_NORTE!X955="","*",SP_NORTE!X955)</f>
        <v>*</v>
      </c>
      <c r="B933" s="146" t="str">
        <f>IF(SP_NORTE!W955="","*",SP_NORTE!W955)</f>
        <v>*</v>
      </c>
      <c r="C933" s="146" t="str">
        <f>IF(SP_NORTE!Y955="","*",SP_NORTE!Y955)</f>
        <v>*</v>
      </c>
      <c r="D933" s="138" t="str">
        <f>IF(SP_NORTE!R955="","*",SP_NORTE!R955)</f>
        <v>-</v>
      </c>
      <c r="E933" s="138" t="str">
        <f>IF(SP_NORTE!S955="","*",SP_NORTE!S955)</f>
        <v>-</v>
      </c>
      <c r="F933" s="145" t="str">
        <f>IF(SP_NORTE!B955="","*",SP_NORTE!B955)</f>
        <v>*</v>
      </c>
      <c r="G933" s="145" t="str">
        <f>IF(SP_NORTE!D955="","*",SP_NORTE!D955)</f>
        <v>*</v>
      </c>
      <c r="H933" s="145" t="str">
        <f>IF(SP_NORTE!E955="","*",SP_NORTE!E955)</f>
        <v>*</v>
      </c>
      <c r="I933" s="145" t="str">
        <f>IF(SP_NORTE!G955="","*",SP_NORTE!G955)</f>
        <v>*</v>
      </c>
      <c r="J933" s="145" t="str">
        <f>IF(SP_NORTE!H955="","*",SP_NORTE!H955)</f>
        <v>*</v>
      </c>
      <c r="K933" s="138" t="str">
        <f>IF(SP_NORTE!L955="","*",SP_NORTE!L955)</f>
        <v>-</v>
      </c>
      <c r="L933" s="138" t="str">
        <f>IF(SP_NORTE!M955="","*",SP_NORTE!M955)</f>
        <v>-</v>
      </c>
      <c r="M933" s="139" t="str">
        <f>IF(SP_NORTE!I955="","*",SP_NORTE!I955)</f>
        <v>*</v>
      </c>
      <c r="N933" s="144" t="str">
        <f>IF(SP_NORTE!J955="","*",SP_NORTE!J955)</f>
        <v>*</v>
      </c>
      <c r="O933" s="144" t="str">
        <f>IF(SP_NORTE!K955="","*",SP_NORTE!K955)</f>
        <v>*</v>
      </c>
      <c r="P933" s="143" t="str">
        <f>IF(SP_NORTE!N955="","*",SP_NORTE!N955)</f>
        <v>*</v>
      </c>
      <c r="Q933" s="143" t="str">
        <f>IF(SP_NORTE!O955="","*",SP_NORTE!O955)</f>
        <v>*</v>
      </c>
      <c r="R933" s="145" t="str">
        <f>IF(SP_NORTE!P955="","*",CONCATENATE(SP_NORTE!P955," ",SP_NORTE!Q955))</f>
        <v>*</v>
      </c>
      <c r="S933" s="145" t="str">
        <f>IF(SP_NORTE!U955="","*",SP_NORTE!U955)</f>
        <v>*</v>
      </c>
      <c r="T933" s="145" t="str">
        <f>IF(SP_NORTE!V955="","*",SP_NORTE!V955)</f>
        <v>*</v>
      </c>
      <c r="U933" s="136" t="str">
        <f ca="1">_xlfn.XLOOKUP(G933&amp;$U$2,BS_CONTROLE[CHAVE],BS_CONTROLE[Quantidade_11],"-")</f>
        <v>-</v>
      </c>
      <c r="V933" s="136" t="str">
        <f ca="1">_xlfn.XLOOKUP(G933&amp;$V$2,BS_CONTROLE[CHAVE],BS_CONTROLE[Quantidade_11],"-")</f>
        <v>-</v>
      </c>
      <c r="W933" s="136" t="str">
        <f ca="1">_xlfn.XLOOKUP(G933&amp;$W$2,BS_CONTROLE[CHAVE],BS_CONTROLE[Quantidade_11],"-")</f>
        <v>-</v>
      </c>
    </row>
    <row r="934" spans="1:23" hidden="1">
      <c r="A934" s="146" t="str">
        <f>IF(SP_NORTE!X956="","*",SP_NORTE!X956)</f>
        <v>*</v>
      </c>
      <c r="B934" s="146" t="str">
        <f>IF(SP_NORTE!W956="","*",SP_NORTE!W956)</f>
        <v>*</v>
      </c>
      <c r="C934" s="146" t="str">
        <f>IF(SP_NORTE!Y956="","*",SP_NORTE!Y956)</f>
        <v>*</v>
      </c>
      <c r="D934" s="138" t="str">
        <f>IF(SP_NORTE!R956="","*",SP_NORTE!R956)</f>
        <v>-</v>
      </c>
      <c r="E934" s="138" t="str">
        <f>IF(SP_NORTE!S956="","*",SP_NORTE!S956)</f>
        <v>-</v>
      </c>
      <c r="F934" s="145" t="str">
        <f>IF(SP_NORTE!B956="","*",SP_NORTE!B956)</f>
        <v>*</v>
      </c>
      <c r="G934" s="145" t="str">
        <f>IF(SP_NORTE!D956="","*",SP_NORTE!D956)</f>
        <v>*</v>
      </c>
      <c r="H934" s="145" t="str">
        <f>IF(SP_NORTE!E956="","*",SP_NORTE!E956)</f>
        <v>*</v>
      </c>
      <c r="I934" s="145" t="str">
        <f>IF(SP_NORTE!G956="","*",SP_NORTE!G956)</f>
        <v>*</v>
      </c>
      <c r="J934" s="145" t="str">
        <f>IF(SP_NORTE!H956="","*",SP_NORTE!H956)</f>
        <v>*</v>
      </c>
      <c r="K934" s="138" t="str">
        <f>IF(SP_NORTE!L956="","*",SP_NORTE!L956)</f>
        <v>-</v>
      </c>
      <c r="L934" s="138" t="str">
        <f>IF(SP_NORTE!M956="","*",SP_NORTE!M956)</f>
        <v>-</v>
      </c>
      <c r="M934" s="139" t="str">
        <f>IF(SP_NORTE!I956="","*",SP_NORTE!I956)</f>
        <v>*</v>
      </c>
      <c r="N934" s="144" t="str">
        <f>IF(SP_NORTE!J956="","*",SP_NORTE!J956)</f>
        <v>*</v>
      </c>
      <c r="O934" s="144" t="str">
        <f>IF(SP_NORTE!K956="","*",SP_NORTE!K956)</f>
        <v>*</v>
      </c>
      <c r="P934" s="143" t="str">
        <f>IF(SP_NORTE!N956="","*",SP_NORTE!N956)</f>
        <v>*</v>
      </c>
      <c r="Q934" s="143" t="str">
        <f>IF(SP_NORTE!O956="","*",SP_NORTE!O956)</f>
        <v>*</v>
      </c>
      <c r="R934" s="145" t="str">
        <f>IF(SP_NORTE!P956="","*",CONCATENATE(SP_NORTE!P956," ",SP_NORTE!Q956))</f>
        <v>*</v>
      </c>
      <c r="S934" s="145" t="str">
        <f>IF(SP_NORTE!U956="","*",SP_NORTE!U956)</f>
        <v>*</v>
      </c>
      <c r="T934" s="145" t="str">
        <f>IF(SP_NORTE!V956="","*",SP_NORTE!V956)</f>
        <v>*</v>
      </c>
      <c r="U934" s="136" t="str">
        <f ca="1">_xlfn.XLOOKUP(G934&amp;$U$2,BS_CONTROLE[CHAVE],BS_CONTROLE[Quantidade_11],"-")</f>
        <v>-</v>
      </c>
      <c r="V934" s="136" t="str">
        <f ca="1">_xlfn.XLOOKUP(G934&amp;$V$2,BS_CONTROLE[CHAVE],BS_CONTROLE[Quantidade_11],"-")</f>
        <v>-</v>
      </c>
      <c r="W934" s="136" t="str">
        <f ca="1">_xlfn.XLOOKUP(G934&amp;$W$2,BS_CONTROLE[CHAVE],BS_CONTROLE[Quantidade_11],"-")</f>
        <v>-</v>
      </c>
    </row>
    <row r="935" spans="1:23" hidden="1">
      <c r="A935" s="146" t="str">
        <f>IF(SP_NORTE!X957="","*",SP_NORTE!X957)</f>
        <v>*</v>
      </c>
      <c r="B935" s="146" t="str">
        <f>IF(SP_NORTE!W957="","*",SP_NORTE!W957)</f>
        <v>*</v>
      </c>
      <c r="C935" s="146" t="str">
        <f>IF(SP_NORTE!Y957="","*",SP_NORTE!Y957)</f>
        <v>*</v>
      </c>
      <c r="D935" s="138" t="str">
        <f>IF(SP_NORTE!R957="","*",SP_NORTE!R957)</f>
        <v>-</v>
      </c>
      <c r="E935" s="138" t="str">
        <f>IF(SP_NORTE!S957="","*",SP_NORTE!S957)</f>
        <v>-</v>
      </c>
      <c r="F935" s="145" t="str">
        <f>IF(SP_NORTE!B957="","*",SP_NORTE!B957)</f>
        <v>*</v>
      </c>
      <c r="G935" s="145" t="str">
        <f>IF(SP_NORTE!D957="","*",SP_NORTE!D957)</f>
        <v>*</v>
      </c>
      <c r="H935" s="145" t="str">
        <f>IF(SP_NORTE!E957="","*",SP_NORTE!E957)</f>
        <v>*</v>
      </c>
      <c r="I935" s="145" t="str">
        <f>IF(SP_NORTE!G957="","*",SP_NORTE!G957)</f>
        <v>*</v>
      </c>
      <c r="J935" s="145" t="str">
        <f>IF(SP_NORTE!H957="","*",SP_NORTE!H957)</f>
        <v>*</v>
      </c>
      <c r="K935" s="138" t="str">
        <f>IF(SP_NORTE!L957="","*",SP_NORTE!L957)</f>
        <v>-</v>
      </c>
      <c r="L935" s="138" t="str">
        <f>IF(SP_NORTE!M957="","*",SP_NORTE!M957)</f>
        <v>-</v>
      </c>
      <c r="M935" s="139" t="str">
        <f>IF(SP_NORTE!I957="","*",SP_NORTE!I957)</f>
        <v>*</v>
      </c>
      <c r="N935" s="144" t="str">
        <f>IF(SP_NORTE!J957="","*",SP_NORTE!J957)</f>
        <v>*</v>
      </c>
      <c r="O935" s="144" t="str">
        <f>IF(SP_NORTE!K957="","*",SP_NORTE!K957)</f>
        <v>*</v>
      </c>
      <c r="P935" s="143" t="str">
        <f>IF(SP_NORTE!N957="","*",SP_NORTE!N957)</f>
        <v>*</v>
      </c>
      <c r="Q935" s="143" t="str">
        <f>IF(SP_NORTE!O957="","*",SP_NORTE!O957)</f>
        <v>*</v>
      </c>
      <c r="R935" s="145" t="str">
        <f>IF(SP_NORTE!P957="","*",CONCATENATE(SP_NORTE!P957," ",SP_NORTE!Q957))</f>
        <v>*</v>
      </c>
      <c r="S935" s="145" t="str">
        <f>IF(SP_NORTE!U957="","*",SP_NORTE!U957)</f>
        <v>*</v>
      </c>
      <c r="T935" s="145" t="str">
        <f>IF(SP_NORTE!V957="","*",SP_NORTE!V957)</f>
        <v>*</v>
      </c>
      <c r="U935" s="136" t="str">
        <f ca="1">_xlfn.XLOOKUP(G935&amp;$U$2,BS_CONTROLE[CHAVE],BS_CONTROLE[Quantidade_11],"-")</f>
        <v>-</v>
      </c>
      <c r="V935" s="136" t="str">
        <f ca="1">_xlfn.XLOOKUP(G935&amp;$V$2,BS_CONTROLE[CHAVE],BS_CONTROLE[Quantidade_11],"-")</f>
        <v>-</v>
      </c>
      <c r="W935" s="136" t="str">
        <f ca="1">_xlfn.XLOOKUP(G935&amp;$W$2,BS_CONTROLE[CHAVE],BS_CONTROLE[Quantidade_11],"-")</f>
        <v>-</v>
      </c>
    </row>
    <row r="936" spans="1:23" hidden="1">
      <c r="A936" s="146" t="str">
        <f>IF(SP_NORTE!X958="","*",SP_NORTE!X958)</f>
        <v>*</v>
      </c>
      <c r="B936" s="146" t="str">
        <f>IF(SP_NORTE!W958="","*",SP_NORTE!W958)</f>
        <v>*</v>
      </c>
      <c r="C936" s="146" t="str">
        <f>IF(SP_NORTE!Y958="","*",SP_NORTE!Y958)</f>
        <v>*</v>
      </c>
      <c r="D936" s="138" t="str">
        <f>IF(SP_NORTE!R958="","*",SP_NORTE!R958)</f>
        <v>-</v>
      </c>
      <c r="E936" s="138" t="str">
        <f>IF(SP_NORTE!S958="","*",SP_NORTE!S958)</f>
        <v>-</v>
      </c>
      <c r="F936" s="145" t="str">
        <f>IF(SP_NORTE!B958="","*",SP_NORTE!B958)</f>
        <v>*</v>
      </c>
      <c r="G936" s="145" t="str">
        <f>IF(SP_NORTE!D958="","*",SP_NORTE!D958)</f>
        <v>*</v>
      </c>
      <c r="H936" s="145" t="str">
        <f>IF(SP_NORTE!E958="","*",SP_NORTE!E958)</f>
        <v>*</v>
      </c>
      <c r="I936" s="145" t="str">
        <f>IF(SP_NORTE!G958="","*",SP_NORTE!G958)</f>
        <v>*</v>
      </c>
      <c r="J936" s="145" t="str">
        <f>IF(SP_NORTE!H958="","*",SP_NORTE!H958)</f>
        <v>*</v>
      </c>
      <c r="K936" s="138" t="str">
        <f>IF(SP_NORTE!L958="","*",SP_NORTE!L958)</f>
        <v>-</v>
      </c>
      <c r="L936" s="138" t="str">
        <f>IF(SP_NORTE!M958="","*",SP_NORTE!M958)</f>
        <v>-</v>
      </c>
      <c r="M936" s="139" t="str">
        <f>IF(SP_NORTE!I958="","*",SP_NORTE!I958)</f>
        <v>*</v>
      </c>
      <c r="N936" s="144" t="str">
        <f>IF(SP_NORTE!J958="","*",SP_NORTE!J958)</f>
        <v>*</v>
      </c>
      <c r="O936" s="144" t="str">
        <f>IF(SP_NORTE!K958="","*",SP_NORTE!K958)</f>
        <v>*</v>
      </c>
      <c r="P936" s="143" t="str">
        <f>IF(SP_NORTE!N958="","*",SP_NORTE!N958)</f>
        <v>*</v>
      </c>
      <c r="Q936" s="143" t="str">
        <f>IF(SP_NORTE!O958="","*",SP_NORTE!O958)</f>
        <v>*</v>
      </c>
      <c r="R936" s="145" t="str">
        <f>IF(SP_NORTE!P958="","*",CONCATENATE(SP_NORTE!P958," ",SP_NORTE!Q958))</f>
        <v>*</v>
      </c>
      <c r="S936" s="145" t="str">
        <f>IF(SP_NORTE!U958="","*",SP_NORTE!U958)</f>
        <v>*</v>
      </c>
      <c r="T936" s="145" t="str">
        <f>IF(SP_NORTE!V958="","*",SP_NORTE!V958)</f>
        <v>*</v>
      </c>
      <c r="U936" s="136" t="str">
        <f ca="1">_xlfn.XLOOKUP(G936&amp;$U$2,BS_CONTROLE[CHAVE],BS_CONTROLE[Quantidade_11],"-")</f>
        <v>-</v>
      </c>
      <c r="V936" s="136" t="str">
        <f ca="1">_xlfn.XLOOKUP(G936&amp;$V$2,BS_CONTROLE[CHAVE],BS_CONTROLE[Quantidade_11],"-")</f>
        <v>-</v>
      </c>
      <c r="W936" s="136" t="str">
        <f ca="1">_xlfn.XLOOKUP(G936&amp;$W$2,BS_CONTROLE[CHAVE],BS_CONTROLE[Quantidade_11],"-")</f>
        <v>-</v>
      </c>
    </row>
    <row r="937" spans="1:23" hidden="1">
      <c r="A937" s="146" t="str">
        <f>IF(SP_NORTE!X959="","*",SP_NORTE!X959)</f>
        <v>*</v>
      </c>
      <c r="B937" s="146" t="str">
        <f>IF(SP_NORTE!W959="","*",SP_NORTE!W959)</f>
        <v>*</v>
      </c>
      <c r="C937" s="146" t="str">
        <f>IF(SP_NORTE!Y959="","*",SP_NORTE!Y959)</f>
        <v>*</v>
      </c>
      <c r="D937" s="138" t="str">
        <f>IF(SP_NORTE!R959="","*",SP_NORTE!R959)</f>
        <v>-</v>
      </c>
      <c r="E937" s="138" t="str">
        <f>IF(SP_NORTE!S959="","*",SP_NORTE!S959)</f>
        <v>-</v>
      </c>
      <c r="F937" s="145" t="str">
        <f>IF(SP_NORTE!B959="","*",SP_NORTE!B959)</f>
        <v>*</v>
      </c>
      <c r="G937" s="145" t="str">
        <f>IF(SP_NORTE!D959="","*",SP_NORTE!D959)</f>
        <v>*</v>
      </c>
      <c r="H937" s="145" t="str">
        <f>IF(SP_NORTE!E959="","*",SP_NORTE!E959)</f>
        <v>*</v>
      </c>
      <c r="I937" s="145" t="str">
        <f>IF(SP_NORTE!G959="","*",SP_NORTE!G959)</f>
        <v>*</v>
      </c>
      <c r="J937" s="145" t="str">
        <f>IF(SP_NORTE!H959="","*",SP_NORTE!H959)</f>
        <v>*</v>
      </c>
      <c r="K937" s="138" t="str">
        <f>IF(SP_NORTE!L959="","*",SP_NORTE!L959)</f>
        <v>-</v>
      </c>
      <c r="L937" s="138" t="str">
        <f>IF(SP_NORTE!M959="","*",SP_NORTE!M959)</f>
        <v>-</v>
      </c>
      <c r="M937" s="139" t="str">
        <f>IF(SP_NORTE!I959="","*",SP_NORTE!I959)</f>
        <v>*</v>
      </c>
      <c r="N937" s="144" t="str">
        <f>IF(SP_NORTE!J959="","*",SP_NORTE!J959)</f>
        <v>*</v>
      </c>
      <c r="O937" s="144" t="str">
        <f>IF(SP_NORTE!K959="","*",SP_NORTE!K959)</f>
        <v>*</v>
      </c>
      <c r="P937" s="143" t="str">
        <f>IF(SP_NORTE!N959="","*",SP_NORTE!N959)</f>
        <v>*</v>
      </c>
      <c r="Q937" s="143" t="str">
        <f>IF(SP_NORTE!O959="","*",SP_NORTE!O959)</f>
        <v>*</v>
      </c>
      <c r="R937" s="145" t="str">
        <f>IF(SP_NORTE!P959="","*",CONCATENATE(SP_NORTE!P959," ",SP_NORTE!Q959))</f>
        <v>*</v>
      </c>
      <c r="S937" s="145" t="str">
        <f>IF(SP_NORTE!U959="","*",SP_NORTE!U959)</f>
        <v>*</v>
      </c>
      <c r="T937" s="145" t="str">
        <f>IF(SP_NORTE!V959="","*",SP_NORTE!V959)</f>
        <v>*</v>
      </c>
      <c r="U937" s="136" t="str">
        <f ca="1">_xlfn.XLOOKUP(G937&amp;$U$2,BS_CONTROLE[CHAVE],BS_CONTROLE[Quantidade_11],"-")</f>
        <v>-</v>
      </c>
      <c r="V937" s="136" t="str">
        <f ca="1">_xlfn.XLOOKUP(G937&amp;$V$2,BS_CONTROLE[CHAVE],BS_CONTROLE[Quantidade_11],"-")</f>
        <v>-</v>
      </c>
      <c r="W937" s="136" t="str">
        <f ca="1">_xlfn.XLOOKUP(G937&amp;$W$2,BS_CONTROLE[CHAVE],BS_CONTROLE[Quantidade_11],"-")</f>
        <v>-</v>
      </c>
    </row>
    <row r="938" spans="1:23" hidden="1">
      <c r="A938" s="146" t="str">
        <f>IF(SP_NORTE!X960="","*",SP_NORTE!X960)</f>
        <v>*</v>
      </c>
      <c r="B938" s="146" t="str">
        <f>IF(SP_NORTE!W960="","*",SP_NORTE!W960)</f>
        <v>*</v>
      </c>
      <c r="C938" s="146" t="str">
        <f>IF(SP_NORTE!Y960="","*",SP_NORTE!Y960)</f>
        <v>*</v>
      </c>
      <c r="D938" s="138" t="str">
        <f>IF(SP_NORTE!R960="","*",SP_NORTE!R960)</f>
        <v>-</v>
      </c>
      <c r="E938" s="138" t="str">
        <f>IF(SP_NORTE!S960="","*",SP_NORTE!S960)</f>
        <v>-</v>
      </c>
      <c r="F938" s="145" t="str">
        <f>IF(SP_NORTE!B960="","*",SP_NORTE!B960)</f>
        <v>*</v>
      </c>
      <c r="G938" s="145" t="str">
        <f>IF(SP_NORTE!D960="","*",SP_NORTE!D960)</f>
        <v>*</v>
      </c>
      <c r="H938" s="145" t="str">
        <f>IF(SP_NORTE!E960="","*",SP_NORTE!E960)</f>
        <v>*</v>
      </c>
      <c r="I938" s="145" t="str">
        <f>IF(SP_NORTE!G960="","*",SP_NORTE!G960)</f>
        <v>*</v>
      </c>
      <c r="J938" s="145" t="str">
        <f>IF(SP_NORTE!H960="","*",SP_NORTE!H960)</f>
        <v>*</v>
      </c>
      <c r="K938" s="138" t="str">
        <f>IF(SP_NORTE!L960="","*",SP_NORTE!L960)</f>
        <v>-</v>
      </c>
      <c r="L938" s="138" t="str">
        <f>IF(SP_NORTE!M960="","*",SP_NORTE!M960)</f>
        <v>-</v>
      </c>
      <c r="M938" s="139" t="str">
        <f>IF(SP_NORTE!I960="","*",SP_NORTE!I960)</f>
        <v>*</v>
      </c>
      <c r="N938" s="144" t="str">
        <f>IF(SP_NORTE!J960="","*",SP_NORTE!J960)</f>
        <v>*</v>
      </c>
      <c r="O938" s="144" t="str">
        <f>IF(SP_NORTE!K960="","*",SP_NORTE!K960)</f>
        <v>*</v>
      </c>
      <c r="P938" s="143" t="str">
        <f>IF(SP_NORTE!N960="","*",SP_NORTE!N960)</f>
        <v>*</v>
      </c>
      <c r="Q938" s="143" t="str">
        <f>IF(SP_NORTE!O960="","*",SP_NORTE!O960)</f>
        <v>*</v>
      </c>
      <c r="R938" s="145" t="str">
        <f>IF(SP_NORTE!P960="","*",CONCATENATE(SP_NORTE!P960," ",SP_NORTE!Q960))</f>
        <v>*</v>
      </c>
      <c r="S938" s="145" t="str">
        <f>IF(SP_NORTE!U960="","*",SP_NORTE!U960)</f>
        <v>*</v>
      </c>
      <c r="T938" s="145" t="str">
        <f>IF(SP_NORTE!V960="","*",SP_NORTE!V960)</f>
        <v>*</v>
      </c>
      <c r="U938" s="136" t="str">
        <f ca="1">_xlfn.XLOOKUP(G938&amp;$U$2,BS_CONTROLE[CHAVE],BS_CONTROLE[Quantidade_11],"-")</f>
        <v>-</v>
      </c>
      <c r="V938" s="136" t="str">
        <f ca="1">_xlfn.XLOOKUP(G938&amp;$V$2,BS_CONTROLE[CHAVE],BS_CONTROLE[Quantidade_11],"-")</f>
        <v>-</v>
      </c>
      <c r="W938" s="136" t="str">
        <f ca="1">_xlfn.XLOOKUP(G938&amp;$W$2,BS_CONTROLE[CHAVE],BS_CONTROLE[Quantidade_11],"-")</f>
        <v>-</v>
      </c>
    </row>
    <row r="939" spans="1:23" hidden="1">
      <c r="A939" s="146" t="str">
        <f>IF(SP_NORTE!X961="","*",SP_NORTE!X961)</f>
        <v>*</v>
      </c>
      <c r="B939" s="146" t="str">
        <f>IF(SP_NORTE!W961="","*",SP_NORTE!W961)</f>
        <v>*</v>
      </c>
      <c r="C939" s="146" t="str">
        <f>IF(SP_NORTE!Y961="","*",SP_NORTE!Y961)</f>
        <v>*</v>
      </c>
      <c r="D939" s="138" t="str">
        <f>IF(SP_NORTE!R961="","*",SP_NORTE!R961)</f>
        <v>-</v>
      </c>
      <c r="E939" s="138" t="str">
        <f>IF(SP_NORTE!S961="","*",SP_NORTE!S961)</f>
        <v>-</v>
      </c>
      <c r="F939" s="145" t="str">
        <f>IF(SP_NORTE!B961="","*",SP_NORTE!B961)</f>
        <v>*</v>
      </c>
      <c r="G939" s="145" t="str">
        <f>IF(SP_NORTE!D961="","*",SP_NORTE!D961)</f>
        <v>*</v>
      </c>
      <c r="H939" s="145" t="str">
        <f>IF(SP_NORTE!E961="","*",SP_NORTE!E961)</f>
        <v>*</v>
      </c>
      <c r="I939" s="145" t="str">
        <f>IF(SP_NORTE!G961="","*",SP_NORTE!G961)</f>
        <v>*</v>
      </c>
      <c r="J939" s="145" t="str">
        <f>IF(SP_NORTE!H961="","*",SP_NORTE!H961)</f>
        <v>*</v>
      </c>
      <c r="K939" s="138" t="str">
        <f>IF(SP_NORTE!L961="","*",SP_NORTE!L961)</f>
        <v>-</v>
      </c>
      <c r="L939" s="138" t="str">
        <f>IF(SP_NORTE!M961="","*",SP_NORTE!M961)</f>
        <v>-</v>
      </c>
      <c r="M939" s="139" t="str">
        <f>IF(SP_NORTE!I961="","*",SP_NORTE!I961)</f>
        <v>*</v>
      </c>
      <c r="N939" s="144" t="str">
        <f>IF(SP_NORTE!J961="","*",SP_NORTE!J961)</f>
        <v>*</v>
      </c>
      <c r="O939" s="144" t="str">
        <f>IF(SP_NORTE!K961="","*",SP_NORTE!K961)</f>
        <v>*</v>
      </c>
      <c r="P939" s="143" t="str">
        <f>IF(SP_NORTE!N961="","*",SP_NORTE!N961)</f>
        <v>*</v>
      </c>
      <c r="Q939" s="143" t="str">
        <f>IF(SP_NORTE!O961="","*",SP_NORTE!O961)</f>
        <v>*</v>
      </c>
      <c r="R939" s="145" t="str">
        <f>IF(SP_NORTE!P961="","*",CONCATENATE(SP_NORTE!P961," ",SP_NORTE!Q961))</f>
        <v>*</v>
      </c>
      <c r="S939" s="145" t="str">
        <f>IF(SP_NORTE!U961="","*",SP_NORTE!U961)</f>
        <v>*</v>
      </c>
      <c r="T939" s="145" t="str">
        <f>IF(SP_NORTE!V961="","*",SP_NORTE!V961)</f>
        <v>*</v>
      </c>
      <c r="U939" s="136" t="str">
        <f ca="1">_xlfn.XLOOKUP(G939&amp;$U$2,BS_CONTROLE[CHAVE],BS_CONTROLE[Quantidade_11],"-")</f>
        <v>-</v>
      </c>
      <c r="V939" s="136" t="str">
        <f ca="1">_xlfn.XLOOKUP(G939&amp;$V$2,BS_CONTROLE[CHAVE],BS_CONTROLE[Quantidade_11],"-")</f>
        <v>-</v>
      </c>
      <c r="W939" s="136" t="str">
        <f ca="1">_xlfn.XLOOKUP(G939&amp;$W$2,BS_CONTROLE[CHAVE],BS_CONTROLE[Quantidade_11],"-")</f>
        <v>-</v>
      </c>
    </row>
    <row r="940" spans="1:23" hidden="1">
      <c r="A940" s="146" t="str">
        <f>IF(SP_NORTE!X962="","*",SP_NORTE!X962)</f>
        <v>*</v>
      </c>
      <c r="B940" s="146" t="str">
        <f>IF(SP_NORTE!W962="","*",SP_NORTE!W962)</f>
        <v>*</v>
      </c>
      <c r="C940" s="146" t="str">
        <f>IF(SP_NORTE!Y962="","*",SP_NORTE!Y962)</f>
        <v>*</v>
      </c>
      <c r="D940" s="138" t="str">
        <f>IF(SP_NORTE!R962="","*",SP_NORTE!R962)</f>
        <v>-</v>
      </c>
      <c r="E940" s="138" t="str">
        <f>IF(SP_NORTE!S962="","*",SP_NORTE!S962)</f>
        <v>-</v>
      </c>
      <c r="F940" s="145" t="str">
        <f>IF(SP_NORTE!B962="","*",SP_NORTE!B962)</f>
        <v>*</v>
      </c>
      <c r="G940" s="145" t="str">
        <f>IF(SP_NORTE!D962="","*",SP_NORTE!D962)</f>
        <v>*</v>
      </c>
      <c r="H940" s="145" t="str">
        <f>IF(SP_NORTE!E962="","*",SP_NORTE!E962)</f>
        <v>*</v>
      </c>
      <c r="I940" s="145" t="str">
        <f>IF(SP_NORTE!G962="","*",SP_NORTE!G962)</f>
        <v>*</v>
      </c>
      <c r="J940" s="145" t="str">
        <f>IF(SP_NORTE!H962="","*",SP_NORTE!H962)</f>
        <v>*</v>
      </c>
      <c r="K940" s="138" t="str">
        <f>IF(SP_NORTE!L962="","*",SP_NORTE!L962)</f>
        <v>-</v>
      </c>
      <c r="L940" s="138" t="str">
        <f>IF(SP_NORTE!M962="","*",SP_NORTE!M962)</f>
        <v>-</v>
      </c>
      <c r="M940" s="139" t="str">
        <f>IF(SP_NORTE!I962="","*",SP_NORTE!I962)</f>
        <v>*</v>
      </c>
      <c r="N940" s="144" t="str">
        <f>IF(SP_NORTE!J962="","*",SP_NORTE!J962)</f>
        <v>*</v>
      </c>
      <c r="O940" s="144" t="str">
        <f>IF(SP_NORTE!K962="","*",SP_NORTE!K962)</f>
        <v>*</v>
      </c>
      <c r="P940" s="143" t="str">
        <f>IF(SP_NORTE!N962="","*",SP_NORTE!N962)</f>
        <v>*</v>
      </c>
      <c r="Q940" s="143" t="str">
        <f>IF(SP_NORTE!O962="","*",SP_NORTE!O962)</f>
        <v>*</v>
      </c>
      <c r="R940" s="145" t="str">
        <f>IF(SP_NORTE!P962="","*",CONCATENATE(SP_NORTE!P962," ",SP_NORTE!Q962))</f>
        <v>*</v>
      </c>
      <c r="S940" s="145" t="str">
        <f>IF(SP_NORTE!U962="","*",SP_NORTE!U962)</f>
        <v>*</v>
      </c>
      <c r="T940" s="145" t="str">
        <f>IF(SP_NORTE!V962="","*",SP_NORTE!V962)</f>
        <v>*</v>
      </c>
      <c r="U940" s="136" t="str">
        <f ca="1">_xlfn.XLOOKUP(G940&amp;$U$2,BS_CONTROLE[CHAVE],BS_CONTROLE[Quantidade_11],"-")</f>
        <v>-</v>
      </c>
      <c r="V940" s="136" t="str">
        <f ca="1">_xlfn.XLOOKUP(G940&amp;$V$2,BS_CONTROLE[CHAVE],BS_CONTROLE[Quantidade_11],"-")</f>
        <v>-</v>
      </c>
      <c r="W940" s="136" t="str">
        <f ca="1">_xlfn.XLOOKUP(G940&amp;$W$2,BS_CONTROLE[CHAVE],BS_CONTROLE[Quantidade_11],"-")</f>
        <v>-</v>
      </c>
    </row>
    <row r="941" spans="1:23" hidden="1">
      <c r="A941" s="146" t="str">
        <f>IF(SP_NORTE!X963="","*",SP_NORTE!X963)</f>
        <v>*</v>
      </c>
      <c r="B941" s="146" t="str">
        <f>IF(SP_NORTE!W963="","*",SP_NORTE!W963)</f>
        <v>*</v>
      </c>
      <c r="C941" s="146" t="str">
        <f>IF(SP_NORTE!Y963="","*",SP_NORTE!Y963)</f>
        <v>*</v>
      </c>
      <c r="D941" s="138" t="str">
        <f>IF(SP_NORTE!R963="","*",SP_NORTE!R963)</f>
        <v>-</v>
      </c>
      <c r="E941" s="138" t="str">
        <f>IF(SP_NORTE!S963="","*",SP_NORTE!S963)</f>
        <v>-</v>
      </c>
      <c r="F941" s="145" t="str">
        <f>IF(SP_NORTE!B963="","*",SP_NORTE!B963)</f>
        <v>*</v>
      </c>
      <c r="G941" s="145" t="str">
        <f>IF(SP_NORTE!D963="","*",SP_NORTE!D963)</f>
        <v>*</v>
      </c>
      <c r="H941" s="145" t="str">
        <f>IF(SP_NORTE!E963="","*",SP_NORTE!E963)</f>
        <v>*</v>
      </c>
      <c r="I941" s="145" t="str">
        <f>IF(SP_NORTE!G963="","*",SP_NORTE!G963)</f>
        <v>*</v>
      </c>
      <c r="J941" s="145" t="str">
        <f>IF(SP_NORTE!H963="","*",SP_NORTE!H963)</f>
        <v>*</v>
      </c>
      <c r="K941" s="138" t="str">
        <f>IF(SP_NORTE!L963="","*",SP_NORTE!L963)</f>
        <v>-</v>
      </c>
      <c r="L941" s="138" t="str">
        <f>IF(SP_NORTE!M963="","*",SP_NORTE!M963)</f>
        <v>-</v>
      </c>
      <c r="M941" s="139" t="str">
        <f>IF(SP_NORTE!I963="","*",SP_NORTE!I963)</f>
        <v>*</v>
      </c>
      <c r="N941" s="144" t="str">
        <f>IF(SP_NORTE!J963="","*",SP_NORTE!J963)</f>
        <v>*</v>
      </c>
      <c r="O941" s="144" t="str">
        <f>IF(SP_NORTE!K963="","*",SP_NORTE!K963)</f>
        <v>*</v>
      </c>
      <c r="P941" s="143" t="str">
        <f>IF(SP_NORTE!N963="","*",SP_NORTE!N963)</f>
        <v>*</v>
      </c>
      <c r="Q941" s="143" t="str">
        <f>IF(SP_NORTE!O963="","*",SP_NORTE!O963)</f>
        <v>*</v>
      </c>
      <c r="R941" s="145" t="str">
        <f>IF(SP_NORTE!P963="","*",CONCATENATE(SP_NORTE!P963," ",SP_NORTE!Q963))</f>
        <v>*</v>
      </c>
      <c r="S941" s="145" t="str">
        <f>IF(SP_NORTE!U963="","*",SP_NORTE!U963)</f>
        <v>*</v>
      </c>
      <c r="T941" s="145" t="str">
        <f>IF(SP_NORTE!V963="","*",SP_NORTE!V963)</f>
        <v>*</v>
      </c>
      <c r="U941" s="136" t="str">
        <f ca="1">_xlfn.XLOOKUP(G941&amp;$U$2,BS_CONTROLE[CHAVE],BS_CONTROLE[Quantidade_11],"-")</f>
        <v>-</v>
      </c>
      <c r="V941" s="136" t="str">
        <f ca="1">_xlfn.XLOOKUP(G941&amp;$V$2,BS_CONTROLE[CHAVE],BS_CONTROLE[Quantidade_11],"-")</f>
        <v>-</v>
      </c>
      <c r="W941" s="136" t="str">
        <f ca="1">_xlfn.XLOOKUP(G941&amp;$W$2,BS_CONTROLE[CHAVE],BS_CONTROLE[Quantidade_11],"-")</f>
        <v>-</v>
      </c>
    </row>
    <row r="942" spans="1:23" hidden="1">
      <c r="A942" s="146" t="str">
        <f>IF(SP_NORTE!X964="","*",SP_NORTE!X964)</f>
        <v>*</v>
      </c>
      <c r="B942" s="146" t="str">
        <f>IF(SP_NORTE!W964="","*",SP_NORTE!W964)</f>
        <v>*</v>
      </c>
      <c r="C942" s="146" t="str">
        <f>IF(SP_NORTE!Y964="","*",SP_NORTE!Y964)</f>
        <v>*</v>
      </c>
      <c r="D942" s="138" t="str">
        <f>IF(SP_NORTE!R964="","*",SP_NORTE!R964)</f>
        <v>-</v>
      </c>
      <c r="E942" s="138" t="str">
        <f>IF(SP_NORTE!S964="","*",SP_NORTE!S964)</f>
        <v>-</v>
      </c>
      <c r="F942" s="145" t="str">
        <f>IF(SP_NORTE!B964="","*",SP_NORTE!B964)</f>
        <v>*</v>
      </c>
      <c r="G942" s="145" t="str">
        <f>IF(SP_NORTE!D964="","*",SP_NORTE!D964)</f>
        <v>*</v>
      </c>
      <c r="H942" s="145" t="str">
        <f>IF(SP_NORTE!E964="","*",SP_NORTE!E964)</f>
        <v>*</v>
      </c>
      <c r="I942" s="145" t="str">
        <f>IF(SP_NORTE!G964="","*",SP_NORTE!G964)</f>
        <v>*</v>
      </c>
      <c r="J942" s="145" t="str">
        <f>IF(SP_NORTE!H964="","*",SP_NORTE!H964)</f>
        <v>*</v>
      </c>
      <c r="K942" s="138" t="str">
        <f>IF(SP_NORTE!L964="","*",SP_NORTE!L964)</f>
        <v>-</v>
      </c>
      <c r="L942" s="138" t="str">
        <f>IF(SP_NORTE!M964="","*",SP_NORTE!M964)</f>
        <v>-</v>
      </c>
      <c r="M942" s="139" t="str">
        <f>IF(SP_NORTE!I964="","*",SP_NORTE!I964)</f>
        <v>*</v>
      </c>
      <c r="N942" s="144" t="str">
        <f>IF(SP_NORTE!J964="","*",SP_NORTE!J964)</f>
        <v>*</v>
      </c>
      <c r="O942" s="144" t="str">
        <f>IF(SP_NORTE!K964="","*",SP_NORTE!K964)</f>
        <v>*</v>
      </c>
      <c r="P942" s="143" t="str">
        <f>IF(SP_NORTE!N964="","*",SP_NORTE!N964)</f>
        <v>*</v>
      </c>
      <c r="Q942" s="143" t="str">
        <f>IF(SP_NORTE!O964="","*",SP_NORTE!O964)</f>
        <v>*</v>
      </c>
      <c r="R942" s="145" t="str">
        <f>IF(SP_NORTE!P964="","*",CONCATENATE(SP_NORTE!P964," ",SP_NORTE!Q964))</f>
        <v>*</v>
      </c>
      <c r="S942" s="145" t="str">
        <f>IF(SP_NORTE!U964="","*",SP_NORTE!U964)</f>
        <v>*</v>
      </c>
      <c r="T942" s="145" t="str">
        <f>IF(SP_NORTE!V964="","*",SP_NORTE!V964)</f>
        <v>*</v>
      </c>
      <c r="U942" s="136" t="str">
        <f ca="1">_xlfn.XLOOKUP(G942&amp;$U$2,BS_CONTROLE[CHAVE],BS_CONTROLE[Quantidade_11],"-")</f>
        <v>-</v>
      </c>
      <c r="V942" s="136" t="str">
        <f ca="1">_xlfn.XLOOKUP(G942&amp;$V$2,BS_CONTROLE[CHAVE],BS_CONTROLE[Quantidade_11],"-")</f>
        <v>-</v>
      </c>
      <c r="W942" s="136" t="str">
        <f ca="1">_xlfn.XLOOKUP(G942&amp;$W$2,BS_CONTROLE[CHAVE],BS_CONTROLE[Quantidade_11],"-")</f>
        <v>-</v>
      </c>
    </row>
    <row r="943" spans="1:23" hidden="1">
      <c r="A943" s="146" t="str">
        <f>IF(SP_NORTE!X965="","*",SP_NORTE!X965)</f>
        <v>*</v>
      </c>
      <c r="B943" s="146" t="str">
        <f>IF(SP_NORTE!W965="","*",SP_NORTE!W965)</f>
        <v>*</v>
      </c>
      <c r="C943" s="146" t="str">
        <f>IF(SP_NORTE!Y965="","*",SP_NORTE!Y965)</f>
        <v>*</v>
      </c>
      <c r="D943" s="138" t="str">
        <f>IF(SP_NORTE!R965="","*",SP_NORTE!R965)</f>
        <v>-</v>
      </c>
      <c r="E943" s="138" t="str">
        <f>IF(SP_NORTE!S965="","*",SP_NORTE!S965)</f>
        <v>-</v>
      </c>
      <c r="F943" s="145" t="str">
        <f>IF(SP_NORTE!B965="","*",SP_NORTE!B965)</f>
        <v>*</v>
      </c>
      <c r="G943" s="145" t="str">
        <f>IF(SP_NORTE!D965="","*",SP_NORTE!D965)</f>
        <v>*</v>
      </c>
      <c r="H943" s="145" t="str">
        <f>IF(SP_NORTE!E965="","*",SP_NORTE!E965)</f>
        <v>*</v>
      </c>
      <c r="I943" s="145" t="str">
        <f>IF(SP_NORTE!G965="","*",SP_NORTE!G965)</f>
        <v>*</v>
      </c>
      <c r="J943" s="145" t="str">
        <f>IF(SP_NORTE!H965="","*",SP_NORTE!H965)</f>
        <v>*</v>
      </c>
      <c r="K943" s="138" t="str">
        <f>IF(SP_NORTE!L965="","*",SP_NORTE!L965)</f>
        <v>-</v>
      </c>
      <c r="L943" s="138" t="str">
        <f>IF(SP_NORTE!M965="","*",SP_NORTE!M965)</f>
        <v>-</v>
      </c>
      <c r="M943" s="139" t="str">
        <f>IF(SP_NORTE!I965="","*",SP_NORTE!I965)</f>
        <v>*</v>
      </c>
      <c r="N943" s="144" t="str">
        <f>IF(SP_NORTE!J965="","*",SP_NORTE!J965)</f>
        <v>*</v>
      </c>
      <c r="O943" s="144" t="str">
        <f>IF(SP_NORTE!K965="","*",SP_NORTE!K965)</f>
        <v>*</v>
      </c>
      <c r="P943" s="143" t="str">
        <f>IF(SP_NORTE!N965="","*",SP_NORTE!N965)</f>
        <v>*</v>
      </c>
      <c r="Q943" s="143" t="str">
        <f>IF(SP_NORTE!O965="","*",SP_NORTE!O965)</f>
        <v>*</v>
      </c>
      <c r="R943" s="145" t="str">
        <f>IF(SP_NORTE!P965="","*",CONCATENATE(SP_NORTE!P965," ",SP_NORTE!Q965))</f>
        <v>*</v>
      </c>
      <c r="S943" s="145" t="str">
        <f>IF(SP_NORTE!U965="","*",SP_NORTE!U965)</f>
        <v>*</v>
      </c>
      <c r="T943" s="145" t="str">
        <f>IF(SP_NORTE!V965="","*",SP_NORTE!V965)</f>
        <v>*</v>
      </c>
      <c r="U943" s="136" t="str">
        <f ca="1">_xlfn.XLOOKUP(G943&amp;$U$2,BS_CONTROLE[CHAVE],BS_CONTROLE[Quantidade_11],"-")</f>
        <v>-</v>
      </c>
      <c r="V943" s="136" t="str">
        <f ca="1">_xlfn.XLOOKUP(G943&amp;$V$2,BS_CONTROLE[CHAVE],BS_CONTROLE[Quantidade_11],"-")</f>
        <v>-</v>
      </c>
      <c r="W943" s="136" t="str">
        <f ca="1">_xlfn.XLOOKUP(G943&amp;$W$2,BS_CONTROLE[CHAVE],BS_CONTROLE[Quantidade_11],"-")</f>
        <v>-</v>
      </c>
    </row>
    <row r="944" spans="1:23" hidden="1">
      <c r="A944" s="146" t="str">
        <f>IF(SP_NORTE!X966="","*",SP_NORTE!X966)</f>
        <v>*</v>
      </c>
      <c r="B944" s="146" t="str">
        <f>IF(SP_NORTE!W966="","*",SP_NORTE!W966)</f>
        <v>*</v>
      </c>
      <c r="C944" s="146" t="str">
        <f>IF(SP_NORTE!Y966="","*",SP_NORTE!Y966)</f>
        <v>*</v>
      </c>
      <c r="D944" s="138" t="str">
        <f>IF(SP_NORTE!R966="","*",SP_NORTE!R966)</f>
        <v>-</v>
      </c>
      <c r="E944" s="138" t="str">
        <f>IF(SP_NORTE!S966="","*",SP_NORTE!S966)</f>
        <v>-</v>
      </c>
      <c r="F944" s="145" t="str">
        <f>IF(SP_NORTE!B966="","*",SP_NORTE!B966)</f>
        <v>*</v>
      </c>
      <c r="G944" s="145" t="str">
        <f>IF(SP_NORTE!D966="","*",SP_NORTE!D966)</f>
        <v>*</v>
      </c>
      <c r="H944" s="145" t="str">
        <f>IF(SP_NORTE!E966="","*",SP_NORTE!E966)</f>
        <v>*</v>
      </c>
      <c r="I944" s="145" t="str">
        <f>IF(SP_NORTE!G966="","*",SP_NORTE!G966)</f>
        <v>*</v>
      </c>
      <c r="J944" s="145" t="str">
        <f>IF(SP_NORTE!H966="","*",SP_NORTE!H966)</f>
        <v>*</v>
      </c>
      <c r="K944" s="138" t="str">
        <f>IF(SP_NORTE!L966="","*",SP_NORTE!L966)</f>
        <v>-</v>
      </c>
      <c r="L944" s="138" t="str">
        <f>IF(SP_NORTE!M966="","*",SP_NORTE!M966)</f>
        <v>-</v>
      </c>
      <c r="M944" s="139" t="str">
        <f>IF(SP_NORTE!I966="","*",SP_NORTE!I966)</f>
        <v>*</v>
      </c>
      <c r="N944" s="144" t="str">
        <f>IF(SP_NORTE!J966="","*",SP_NORTE!J966)</f>
        <v>*</v>
      </c>
      <c r="O944" s="144" t="str">
        <f>IF(SP_NORTE!K966="","*",SP_NORTE!K966)</f>
        <v>*</v>
      </c>
      <c r="P944" s="143" t="str">
        <f>IF(SP_NORTE!N966="","*",SP_NORTE!N966)</f>
        <v>*</v>
      </c>
      <c r="Q944" s="143" t="str">
        <f>IF(SP_NORTE!O966="","*",SP_NORTE!O966)</f>
        <v>*</v>
      </c>
      <c r="R944" s="145" t="str">
        <f>IF(SP_NORTE!P966="","*",CONCATENATE(SP_NORTE!P966," ",SP_NORTE!Q966))</f>
        <v>*</v>
      </c>
      <c r="S944" s="145" t="str">
        <f>IF(SP_NORTE!U966="","*",SP_NORTE!U966)</f>
        <v>*</v>
      </c>
      <c r="T944" s="145" t="str">
        <f>IF(SP_NORTE!V966="","*",SP_NORTE!V966)</f>
        <v>*</v>
      </c>
      <c r="U944" s="136" t="str">
        <f ca="1">_xlfn.XLOOKUP(G944&amp;$U$2,BS_CONTROLE[CHAVE],BS_CONTROLE[Quantidade_11],"-")</f>
        <v>-</v>
      </c>
      <c r="V944" s="136" t="str">
        <f ca="1">_xlfn.XLOOKUP(G944&amp;$V$2,BS_CONTROLE[CHAVE],BS_CONTROLE[Quantidade_11],"-")</f>
        <v>-</v>
      </c>
      <c r="W944" s="136" t="str">
        <f ca="1">_xlfn.XLOOKUP(G944&amp;$W$2,BS_CONTROLE[CHAVE],BS_CONTROLE[Quantidade_11],"-")</f>
        <v>-</v>
      </c>
    </row>
    <row r="945" spans="1:23" hidden="1">
      <c r="A945" s="146" t="str">
        <f>IF(SP_NORTE!X967="","*",SP_NORTE!X967)</f>
        <v>*</v>
      </c>
      <c r="B945" s="146" t="str">
        <f>IF(SP_NORTE!W967="","*",SP_NORTE!W967)</f>
        <v>*</v>
      </c>
      <c r="C945" s="146" t="str">
        <f>IF(SP_NORTE!Y967="","*",SP_NORTE!Y967)</f>
        <v>*</v>
      </c>
      <c r="D945" s="138" t="str">
        <f>IF(SP_NORTE!R967="","*",SP_NORTE!R967)</f>
        <v>-</v>
      </c>
      <c r="E945" s="138" t="str">
        <f>IF(SP_NORTE!S967="","*",SP_NORTE!S967)</f>
        <v>-</v>
      </c>
      <c r="F945" s="145" t="str">
        <f>IF(SP_NORTE!B967="","*",SP_NORTE!B967)</f>
        <v>*</v>
      </c>
      <c r="G945" s="145" t="str">
        <f>IF(SP_NORTE!D967="","*",SP_NORTE!D967)</f>
        <v>*</v>
      </c>
      <c r="H945" s="145" t="str">
        <f>IF(SP_NORTE!E967="","*",SP_NORTE!E967)</f>
        <v>*</v>
      </c>
      <c r="I945" s="145" t="str">
        <f>IF(SP_NORTE!G967="","*",SP_NORTE!G967)</f>
        <v>*</v>
      </c>
      <c r="J945" s="145" t="str">
        <f>IF(SP_NORTE!H967="","*",SP_NORTE!H967)</f>
        <v>*</v>
      </c>
      <c r="K945" s="138" t="str">
        <f>IF(SP_NORTE!L967="","*",SP_NORTE!L967)</f>
        <v>-</v>
      </c>
      <c r="L945" s="138" t="str">
        <f>IF(SP_NORTE!M967="","*",SP_NORTE!M967)</f>
        <v>-</v>
      </c>
      <c r="M945" s="139" t="str">
        <f>IF(SP_NORTE!I967="","*",SP_NORTE!I967)</f>
        <v>*</v>
      </c>
      <c r="N945" s="144" t="str">
        <f>IF(SP_NORTE!J967="","*",SP_NORTE!J967)</f>
        <v>*</v>
      </c>
      <c r="O945" s="144" t="str">
        <f>IF(SP_NORTE!K967="","*",SP_NORTE!K967)</f>
        <v>*</v>
      </c>
      <c r="P945" s="143" t="str">
        <f>IF(SP_NORTE!N967="","*",SP_NORTE!N967)</f>
        <v>*</v>
      </c>
      <c r="Q945" s="143" t="str">
        <f>IF(SP_NORTE!O967="","*",SP_NORTE!O967)</f>
        <v>*</v>
      </c>
      <c r="R945" s="145" t="str">
        <f>IF(SP_NORTE!P967="","*",CONCATENATE(SP_NORTE!P967," ",SP_NORTE!Q967))</f>
        <v>*</v>
      </c>
      <c r="S945" s="145" t="str">
        <f>IF(SP_NORTE!U967="","*",SP_NORTE!U967)</f>
        <v>*</v>
      </c>
      <c r="T945" s="145" t="str">
        <f>IF(SP_NORTE!V967="","*",SP_NORTE!V967)</f>
        <v>*</v>
      </c>
      <c r="U945" s="136" t="str">
        <f ca="1">_xlfn.XLOOKUP(G945&amp;$U$2,BS_CONTROLE[CHAVE],BS_CONTROLE[Quantidade_11],"-")</f>
        <v>-</v>
      </c>
      <c r="V945" s="136" t="str">
        <f ca="1">_xlfn.XLOOKUP(G945&amp;$V$2,BS_CONTROLE[CHAVE],BS_CONTROLE[Quantidade_11],"-")</f>
        <v>-</v>
      </c>
      <c r="W945" s="136" t="str">
        <f ca="1">_xlfn.XLOOKUP(G945&amp;$W$2,BS_CONTROLE[CHAVE],BS_CONTROLE[Quantidade_11],"-")</f>
        <v>-</v>
      </c>
    </row>
    <row r="946" spans="1:23" hidden="1">
      <c r="A946" s="146" t="str">
        <f>IF(SP_NORTE!X968="","*",SP_NORTE!X968)</f>
        <v>*</v>
      </c>
      <c r="B946" s="146" t="str">
        <f>IF(SP_NORTE!W968="","*",SP_NORTE!W968)</f>
        <v>*</v>
      </c>
      <c r="C946" s="146" t="str">
        <f>IF(SP_NORTE!Y968="","*",SP_NORTE!Y968)</f>
        <v>*</v>
      </c>
      <c r="D946" s="138" t="str">
        <f>IF(SP_NORTE!R968="","*",SP_NORTE!R968)</f>
        <v>-</v>
      </c>
      <c r="E946" s="138" t="str">
        <f>IF(SP_NORTE!S968="","*",SP_NORTE!S968)</f>
        <v>-</v>
      </c>
      <c r="F946" s="145" t="str">
        <f>IF(SP_NORTE!B968="","*",SP_NORTE!B968)</f>
        <v>*</v>
      </c>
      <c r="G946" s="145" t="str">
        <f>IF(SP_NORTE!D968="","*",SP_NORTE!D968)</f>
        <v>*</v>
      </c>
      <c r="H946" s="145" t="str">
        <f>IF(SP_NORTE!E968="","*",SP_NORTE!E968)</f>
        <v>*</v>
      </c>
      <c r="I946" s="145" t="str">
        <f>IF(SP_NORTE!G968="","*",SP_NORTE!G968)</f>
        <v>*</v>
      </c>
      <c r="J946" s="145" t="str">
        <f>IF(SP_NORTE!H968="","*",SP_NORTE!H968)</f>
        <v>*</v>
      </c>
      <c r="K946" s="138" t="str">
        <f>IF(SP_NORTE!L968="","*",SP_NORTE!L968)</f>
        <v>-</v>
      </c>
      <c r="L946" s="138" t="str">
        <f>IF(SP_NORTE!M968="","*",SP_NORTE!M968)</f>
        <v>-</v>
      </c>
      <c r="M946" s="139" t="str">
        <f>IF(SP_NORTE!I968="","*",SP_NORTE!I968)</f>
        <v>*</v>
      </c>
      <c r="N946" s="144" t="str">
        <f>IF(SP_NORTE!J968="","*",SP_NORTE!J968)</f>
        <v>*</v>
      </c>
      <c r="O946" s="144" t="str">
        <f>IF(SP_NORTE!K968="","*",SP_NORTE!K968)</f>
        <v>*</v>
      </c>
      <c r="P946" s="143" t="str">
        <f>IF(SP_NORTE!N968="","*",SP_NORTE!N968)</f>
        <v>*</v>
      </c>
      <c r="Q946" s="143" t="str">
        <f>IF(SP_NORTE!O968="","*",SP_NORTE!O968)</f>
        <v>*</v>
      </c>
      <c r="R946" s="145" t="str">
        <f>IF(SP_NORTE!P968="","*",CONCATENATE(SP_NORTE!P968," ",SP_NORTE!Q968))</f>
        <v>*</v>
      </c>
      <c r="S946" s="145" t="str">
        <f>IF(SP_NORTE!U968="","*",SP_NORTE!U968)</f>
        <v>*</v>
      </c>
      <c r="T946" s="145" t="str">
        <f>IF(SP_NORTE!V968="","*",SP_NORTE!V968)</f>
        <v>*</v>
      </c>
      <c r="U946" s="136" t="str">
        <f ca="1">_xlfn.XLOOKUP(G946&amp;$U$2,BS_CONTROLE[CHAVE],BS_CONTROLE[Quantidade_11],"-")</f>
        <v>-</v>
      </c>
      <c r="V946" s="136" t="str">
        <f ca="1">_xlfn.XLOOKUP(G946&amp;$V$2,BS_CONTROLE[CHAVE],BS_CONTROLE[Quantidade_11],"-")</f>
        <v>-</v>
      </c>
      <c r="W946" s="136" t="str">
        <f ca="1">_xlfn.XLOOKUP(G946&amp;$W$2,BS_CONTROLE[CHAVE],BS_CONTROLE[Quantidade_11],"-")</f>
        <v>-</v>
      </c>
    </row>
    <row r="947" spans="1:23" hidden="1">
      <c r="A947" s="146" t="str">
        <f>IF(SP_NORTE!X969="","*",SP_NORTE!X969)</f>
        <v>*</v>
      </c>
      <c r="B947" s="146" t="str">
        <f>IF(SP_NORTE!W969="","*",SP_NORTE!W969)</f>
        <v>*</v>
      </c>
      <c r="C947" s="146" t="str">
        <f>IF(SP_NORTE!Y969="","*",SP_NORTE!Y969)</f>
        <v>*</v>
      </c>
      <c r="D947" s="138" t="str">
        <f>IF(SP_NORTE!R969="","*",SP_NORTE!R969)</f>
        <v>-</v>
      </c>
      <c r="E947" s="138" t="str">
        <f>IF(SP_NORTE!S969="","*",SP_NORTE!S969)</f>
        <v>-</v>
      </c>
      <c r="F947" s="145" t="str">
        <f>IF(SP_NORTE!B969="","*",SP_NORTE!B969)</f>
        <v>*</v>
      </c>
      <c r="G947" s="145" t="str">
        <f>IF(SP_NORTE!D969="","*",SP_NORTE!D969)</f>
        <v>*</v>
      </c>
      <c r="H947" s="145" t="str">
        <f>IF(SP_NORTE!E969="","*",SP_NORTE!E969)</f>
        <v>*</v>
      </c>
      <c r="I947" s="145" t="str">
        <f>IF(SP_NORTE!G969="","*",SP_NORTE!G969)</f>
        <v>*</v>
      </c>
      <c r="J947" s="145" t="str">
        <f>IF(SP_NORTE!H969="","*",SP_NORTE!H969)</f>
        <v>*</v>
      </c>
      <c r="K947" s="138" t="str">
        <f>IF(SP_NORTE!L969="","*",SP_NORTE!L969)</f>
        <v>-</v>
      </c>
      <c r="L947" s="138" t="str">
        <f>IF(SP_NORTE!M969="","*",SP_NORTE!M969)</f>
        <v>-</v>
      </c>
      <c r="M947" s="139" t="str">
        <f>IF(SP_NORTE!I969="","*",SP_NORTE!I969)</f>
        <v>*</v>
      </c>
      <c r="N947" s="144" t="str">
        <f>IF(SP_NORTE!J969="","*",SP_NORTE!J969)</f>
        <v>*</v>
      </c>
      <c r="O947" s="144" t="str">
        <f>IF(SP_NORTE!K969="","*",SP_NORTE!K969)</f>
        <v>*</v>
      </c>
      <c r="P947" s="143" t="str">
        <f>IF(SP_NORTE!N969="","*",SP_NORTE!N969)</f>
        <v>*</v>
      </c>
      <c r="Q947" s="143" t="str">
        <f>IF(SP_NORTE!O969="","*",SP_NORTE!O969)</f>
        <v>*</v>
      </c>
      <c r="R947" s="145" t="str">
        <f>IF(SP_NORTE!P969="","*",CONCATENATE(SP_NORTE!P969," ",SP_NORTE!Q969))</f>
        <v>*</v>
      </c>
      <c r="S947" s="145" t="str">
        <f>IF(SP_NORTE!U969="","*",SP_NORTE!U969)</f>
        <v>*</v>
      </c>
      <c r="T947" s="145" t="str">
        <f>IF(SP_NORTE!V969="","*",SP_NORTE!V969)</f>
        <v>*</v>
      </c>
      <c r="U947" s="136" t="str">
        <f ca="1">_xlfn.XLOOKUP(G947&amp;$U$2,BS_CONTROLE[CHAVE],BS_CONTROLE[Quantidade_11],"-")</f>
        <v>-</v>
      </c>
      <c r="V947" s="136" t="str">
        <f ca="1">_xlfn.XLOOKUP(G947&amp;$V$2,BS_CONTROLE[CHAVE],BS_CONTROLE[Quantidade_11],"-")</f>
        <v>-</v>
      </c>
      <c r="W947" s="136" t="str">
        <f ca="1">_xlfn.XLOOKUP(G947&amp;$W$2,BS_CONTROLE[CHAVE],BS_CONTROLE[Quantidade_11],"-")</f>
        <v>-</v>
      </c>
    </row>
    <row r="948" spans="1:23" hidden="1">
      <c r="A948" s="146" t="str">
        <f>IF(SP_NORTE!X970="","*",SP_NORTE!X970)</f>
        <v>*</v>
      </c>
      <c r="B948" s="146" t="str">
        <f>IF(SP_NORTE!W970="","*",SP_NORTE!W970)</f>
        <v>*</v>
      </c>
      <c r="C948" s="146" t="str">
        <f>IF(SP_NORTE!Y970="","*",SP_NORTE!Y970)</f>
        <v>*</v>
      </c>
      <c r="D948" s="138" t="str">
        <f>IF(SP_NORTE!R970="","*",SP_NORTE!R970)</f>
        <v>-</v>
      </c>
      <c r="E948" s="138" t="str">
        <f>IF(SP_NORTE!S970="","*",SP_NORTE!S970)</f>
        <v>-</v>
      </c>
      <c r="F948" s="145" t="str">
        <f>IF(SP_NORTE!B970="","*",SP_NORTE!B970)</f>
        <v>*</v>
      </c>
      <c r="G948" s="145" t="str">
        <f>IF(SP_NORTE!D970="","*",SP_NORTE!D970)</f>
        <v>*</v>
      </c>
      <c r="H948" s="145" t="str">
        <f>IF(SP_NORTE!E970="","*",SP_NORTE!E970)</f>
        <v>*</v>
      </c>
      <c r="I948" s="145" t="str">
        <f>IF(SP_NORTE!G970="","*",SP_NORTE!G970)</f>
        <v>*</v>
      </c>
      <c r="J948" s="145" t="str">
        <f>IF(SP_NORTE!H970="","*",SP_NORTE!H970)</f>
        <v>*</v>
      </c>
      <c r="K948" s="138" t="str">
        <f>IF(SP_NORTE!L970="","*",SP_NORTE!L970)</f>
        <v>-</v>
      </c>
      <c r="L948" s="138" t="str">
        <f>IF(SP_NORTE!M970="","*",SP_NORTE!M970)</f>
        <v>-</v>
      </c>
      <c r="M948" s="139" t="str">
        <f>IF(SP_NORTE!I970="","*",SP_NORTE!I970)</f>
        <v>*</v>
      </c>
      <c r="N948" s="144" t="str">
        <f>IF(SP_NORTE!J970="","*",SP_NORTE!J970)</f>
        <v>*</v>
      </c>
      <c r="O948" s="144" t="str">
        <f>IF(SP_NORTE!K970="","*",SP_NORTE!K970)</f>
        <v>*</v>
      </c>
      <c r="P948" s="143" t="str">
        <f>IF(SP_NORTE!N970="","*",SP_NORTE!N970)</f>
        <v>*</v>
      </c>
      <c r="Q948" s="143" t="str">
        <f>IF(SP_NORTE!O970="","*",SP_NORTE!O970)</f>
        <v>*</v>
      </c>
      <c r="R948" s="145" t="str">
        <f>IF(SP_NORTE!P970="","*",CONCATENATE(SP_NORTE!P970," ",SP_NORTE!Q970))</f>
        <v>*</v>
      </c>
      <c r="S948" s="145" t="str">
        <f>IF(SP_NORTE!U970="","*",SP_NORTE!U970)</f>
        <v>*</v>
      </c>
      <c r="T948" s="145" t="str">
        <f>IF(SP_NORTE!V970="","*",SP_NORTE!V970)</f>
        <v>*</v>
      </c>
      <c r="U948" s="136" t="str">
        <f ca="1">_xlfn.XLOOKUP(G948&amp;$U$2,BS_CONTROLE[CHAVE],BS_CONTROLE[Quantidade_11],"-")</f>
        <v>-</v>
      </c>
      <c r="V948" s="136" t="str">
        <f ca="1">_xlfn.XLOOKUP(G948&amp;$V$2,BS_CONTROLE[CHAVE],BS_CONTROLE[Quantidade_11],"-")</f>
        <v>-</v>
      </c>
      <c r="W948" s="136" t="str">
        <f ca="1">_xlfn.XLOOKUP(G948&amp;$W$2,BS_CONTROLE[CHAVE],BS_CONTROLE[Quantidade_11],"-")</f>
        <v>-</v>
      </c>
    </row>
    <row r="949" spans="1:23" hidden="1">
      <c r="A949" s="146" t="str">
        <f>IF(SP_NORTE!X971="","*",SP_NORTE!X971)</f>
        <v>*</v>
      </c>
      <c r="B949" s="146" t="str">
        <f>IF(SP_NORTE!W971="","*",SP_NORTE!W971)</f>
        <v>*</v>
      </c>
      <c r="C949" s="146" t="str">
        <f>IF(SP_NORTE!Y971="","*",SP_NORTE!Y971)</f>
        <v>*</v>
      </c>
      <c r="D949" s="138" t="str">
        <f>IF(SP_NORTE!R971="","*",SP_NORTE!R971)</f>
        <v>-</v>
      </c>
      <c r="E949" s="138" t="str">
        <f>IF(SP_NORTE!S971="","*",SP_NORTE!S971)</f>
        <v>-</v>
      </c>
      <c r="F949" s="145" t="str">
        <f>IF(SP_NORTE!B971="","*",SP_NORTE!B971)</f>
        <v>*</v>
      </c>
      <c r="G949" s="145" t="str">
        <f>IF(SP_NORTE!D971="","*",SP_NORTE!D971)</f>
        <v>*</v>
      </c>
      <c r="H949" s="145" t="str">
        <f>IF(SP_NORTE!E971="","*",SP_NORTE!E971)</f>
        <v>*</v>
      </c>
      <c r="I949" s="145" t="str">
        <f>IF(SP_NORTE!G971="","*",SP_NORTE!G971)</f>
        <v>*</v>
      </c>
      <c r="J949" s="145" t="str">
        <f>IF(SP_NORTE!H971="","*",SP_NORTE!H971)</f>
        <v>*</v>
      </c>
      <c r="K949" s="138" t="str">
        <f>IF(SP_NORTE!L971="","*",SP_NORTE!L971)</f>
        <v>-</v>
      </c>
      <c r="L949" s="138" t="str">
        <f>IF(SP_NORTE!M971="","*",SP_NORTE!M971)</f>
        <v>-</v>
      </c>
      <c r="M949" s="139" t="str">
        <f>IF(SP_NORTE!I971="","*",SP_NORTE!I971)</f>
        <v>*</v>
      </c>
      <c r="N949" s="144" t="str">
        <f>IF(SP_NORTE!J971="","*",SP_NORTE!J971)</f>
        <v>*</v>
      </c>
      <c r="O949" s="144" t="str">
        <f>IF(SP_NORTE!K971="","*",SP_NORTE!K971)</f>
        <v>*</v>
      </c>
      <c r="P949" s="143" t="str">
        <f>IF(SP_NORTE!N971="","*",SP_NORTE!N971)</f>
        <v>*</v>
      </c>
      <c r="Q949" s="143" t="str">
        <f>IF(SP_NORTE!O971="","*",SP_NORTE!O971)</f>
        <v>*</v>
      </c>
      <c r="R949" s="145" t="str">
        <f>IF(SP_NORTE!P971="","*",CONCATENATE(SP_NORTE!P971," ",SP_NORTE!Q971))</f>
        <v>*</v>
      </c>
      <c r="S949" s="145" t="str">
        <f>IF(SP_NORTE!U971="","*",SP_NORTE!U971)</f>
        <v>*</v>
      </c>
      <c r="T949" s="145" t="str">
        <f>IF(SP_NORTE!V971="","*",SP_NORTE!V971)</f>
        <v>*</v>
      </c>
      <c r="U949" s="136" t="str">
        <f ca="1">_xlfn.XLOOKUP(G949&amp;$U$2,BS_CONTROLE[CHAVE],BS_CONTROLE[Quantidade_11],"-")</f>
        <v>-</v>
      </c>
      <c r="V949" s="136" t="str">
        <f ca="1">_xlfn.XLOOKUP(G949&amp;$V$2,BS_CONTROLE[CHAVE],BS_CONTROLE[Quantidade_11],"-")</f>
        <v>-</v>
      </c>
      <c r="W949" s="136" t="str">
        <f ca="1">_xlfn.XLOOKUP(G949&amp;$W$2,BS_CONTROLE[CHAVE],BS_CONTROLE[Quantidade_11],"-")</f>
        <v>-</v>
      </c>
    </row>
    <row r="950" spans="1:23" hidden="1">
      <c r="A950" s="146" t="str">
        <f>IF(SP_NORTE!X972="","*",SP_NORTE!X972)</f>
        <v>*</v>
      </c>
      <c r="B950" s="146" t="str">
        <f>IF(SP_NORTE!W972="","*",SP_NORTE!W972)</f>
        <v>*</v>
      </c>
      <c r="C950" s="146" t="str">
        <f>IF(SP_NORTE!Y972="","*",SP_NORTE!Y972)</f>
        <v>*</v>
      </c>
      <c r="D950" s="138" t="str">
        <f>IF(SP_NORTE!R972="","*",SP_NORTE!R972)</f>
        <v>-</v>
      </c>
      <c r="E950" s="138" t="str">
        <f>IF(SP_NORTE!S972="","*",SP_NORTE!S972)</f>
        <v>-</v>
      </c>
      <c r="F950" s="145" t="str">
        <f>IF(SP_NORTE!B972="","*",SP_NORTE!B972)</f>
        <v>*</v>
      </c>
      <c r="G950" s="145" t="str">
        <f>IF(SP_NORTE!D972="","*",SP_NORTE!D972)</f>
        <v>*</v>
      </c>
      <c r="H950" s="145" t="str">
        <f>IF(SP_NORTE!E972="","*",SP_NORTE!E972)</f>
        <v>*</v>
      </c>
      <c r="I950" s="145" t="str">
        <f>IF(SP_NORTE!G972="","*",SP_NORTE!G972)</f>
        <v>*</v>
      </c>
      <c r="J950" s="145" t="str">
        <f>IF(SP_NORTE!H972="","*",SP_NORTE!H972)</f>
        <v>*</v>
      </c>
      <c r="K950" s="138" t="str">
        <f>IF(SP_NORTE!L972="","*",SP_NORTE!L972)</f>
        <v>-</v>
      </c>
      <c r="L950" s="138" t="str">
        <f>IF(SP_NORTE!M972="","*",SP_NORTE!M972)</f>
        <v>-</v>
      </c>
      <c r="M950" s="139" t="str">
        <f>IF(SP_NORTE!I972="","*",SP_NORTE!I972)</f>
        <v>*</v>
      </c>
      <c r="N950" s="144" t="str">
        <f>IF(SP_NORTE!J972="","*",SP_NORTE!J972)</f>
        <v>*</v>
      </c>
      <c r="O950" s="144" t="str">
        <f>IF(SP_NORTE!K972="","*",SP_NORTE!K972)</f>
        <v>*</v>
      </c>
      <c r="P950" s="143" t="str">
        <f>IF(SP_NORTE!N972="","*",SP_NORTE!N972)</f>
        <v>*</v>
      </c>
      <c r="Q950" s="143" t="str">
        <f>IF(SP_NORTE!O972="","*",SP_NORTE!O972)</f>
        <v>*</v>
      </c>
      <c r="R950" s="145" t="str">
        <f>IF(SP_NORTE!P972="","*",CONCATENATE(SP_NORTE!P972," ",SP_NORTE!Q972))</f>
        <v>*</v>
      </c>
      <c r="S950" s="145" t="str">
        <f>IF(SP_NORTE!U972="","*",SP_NORTE!U972)</f>
        <v>*</v>
      </c>
      <c r="T950" s="145" t="str">
        <f>IF(SP_NORTE!V972="","*",SP_NORTE!V972)</f>
        <v>*</v>
      </c>
      <c r="U950" s="136" t="str">
        <f ca="1">_xlfn.XLOOKUP(G950&amp;$U$2,BS_CONTROLE[CHAVE],BS_CONTROLE[Quantidade_11],"-")</f>
        <v>-</v>
      </c>
      <c r="V950" s="136" t="str">
        <f ca="1">_xlfn.XLOOKUP(G950&amp;$V$2,BS_CONTROLE[CHAVE],BS_CONTROLE[Quantidade_11],"-")</f>
        <v>-</v>
      </c>
      <c r="W950" s="136" t="str">
        <f ca="1">_xlfn.XLOOKUP(G950&amp;$W$2,BS_CONTROLE[CHAVE],BS_CONTROLE[Quantidade_11],"-")</f>
        <v>-</v>
      </c>
    </row>
    <row r="951" spans="1:23" hidden="1">
      <c r="A951" s="146" t="str">
        <f>IF(SP_NORTE!X973="","*",SP_NORTE!X973)</f>
        <v>*</v>
      </c>
      <c r="B951" s="146" t="str">
        <f>IF(SP_NORTE!W973="","*",SP_NORTE!W973)</f>
        <v>*</v>
      </c>
      <c r="C951" s="146" t="str">
        <f>IF(SP_NORTE!Y973="","*",SP_NORTE!Y973)</f>
        <v>*</v>
      </c>
      <c r="D951" s="138" t="str">
        <f>IF(SP_NORTE!R973="","*",SP_NORTE!R973)</f>
        <v>-</v>
      </c>
      <c r="E951" s="138" t="str">
        <f>IF(SP_NORTE!S973="","*",SP_NORTE!S973)</f>
        <v>-</v>
      </c>
      <c r="F951" s="145" t="str">
        <f>IF(SP_NORTE!B973="","*",SP_NORTE!B973)</f>
        <v>*</v>
      </c>
      <c r="G951" s="145" t="str">
        <f>IF(SP_NORTE!D973="","*",SP_NORTE!D973)</f>
        <v>*</v>
      </c>
      <c r="H951" s="145" t="str">
        <f>IF(SP_NORTE!E973="","*",SP_NORTE!E973)</f>
        <v>*</v>
      </c>
      <c r="I951" s="145" t="str">
        <f>IF(SP_NORTE!G973="","*",SP_NORTE!G973)</f>
        <v>*</v>
      </c>
      <c r="J951" s="145" t="str">
        <f>IF(SP_NORTE!H973="","*",SP_NORTE!H973)</f>
        <v>*</v>
      </c>
      <c r="K951" s="138" t="str">
        <f>IF(SP_NORTE!L973="","*",SP_NORTE!L973)</f>
        <v>-</v>
      </c>
      <c r="L951" s="138" t="str">
        <f>IF(SP_NORTE!M973="","*",SP_NORTE!M973)</f>
        <v>-</v>
      </c>
      <c r="M951" s="139" t="str">
        <f>IF(SP_NORTE!I973="","*",SP_NORTE!I973)</f>
        <v>*</v>
      </c>
      <c r="N951" s="144" t="str">
        <f>IF(SP_NORTE!J973="","*",SP_NORTE!J973)</f>
        <v>*</v>
      </c>
      <c r="O951" s="144" t="str">
        <f>IF(SP_NORTE!K973="","*",SP_NORTE!K973)</f>
        <v>*</v>
      </c>
      <c r="P951" s="143" t="str">
        <f>IF(SP_NORTE!N973="","*",SP_NORTE!N973)</f>
        <v>*</v>
      </c>
      <c r="Q951" s="143" t="str">
        <f>IF(SP_NORTE!O973="","*",SP_NORTE!O973)</f>
        <v>*</v>
      </c>
      <c r="R951" s="145" t="str">
        <f>IF(SP_NORTE!P973="","*",CONCATENATE(SP_NORTE!P973," ",SP_NORTE!Q973))</f>
        <v>*</v>
      </c>
      <c r="S951" s="145" t="str">
        <f>IF(SP_NORTE!U973="","*",SP_NORTE!U973)</f>
        <v>*</v>
      </c>
      <c r="T951" s="145" t="str">
        <f>IF(SP_NORTE!V973="","*",SP_NORTE!V973)</f>
        <v>*</v>
      </c>
      <c r="U951" s="136" t="str">
        <f ca="1">_xlfn.XLOOKUP(G951&amp;$U$2,BS_CONTROLE[CHAVE],BS_CONTROLE[Quantidade_11],"-")</f>
        <v>-</v>
      </c>
      <c r="V951" s="136" t="str">
        <f ca="1">_xlfn.XLOOKUP(G951&amp;$V$2,BS_CONTROLE[CHAVE],BS_CONTROLE[Quantidade_11],"-")</f>
        <v>-</v>
      </c>
      <c r="W951" s="136" t="str">
        <f ca="1">_xlfn.XLOOKUP(G951&amp;$W$2,BS_CONTROLE[CHAVE],BS_CONTROLE[Quantidade_11],"-")</f>
        <v>-</v>
      </c>
    </row>
    <row r="952" spans="1:23" hidden="1">
      <c r="A952" s="146" t="str">
        <f>IF(SP_NORTE!X974="","*",SP_NORTE!X974)</f>
        <v>*</v>
      </c>
      <c r="B952" s="146" t="str">
        <f>IF(SP_NORTE!W974="","*",SP_NORTE!W974)</f>
        <v>*</v>
      </c>
      <c r="C952" s="146" t="str">
        <f>IF(SP_NORTE!Y974="","*",SP_NORTE!Y974)</f>
        <v>*</v>
      </c>
      <c r="D952" s="138" t="str">
        <f>IF(SP_NORTE!R974="","*",SP_NORTE!R974)</f>
        <v>-</v>
      </c>
      <c r="E952" s="138" t="str">
        <f>IF(SP_NORTE!S974="","*",SP_NORTE!S974)</f>
        <v>-</v>
      </c>
      <c r="F952" s="145" t="str">
        <f>IF(SP_NORTE!B974="","*",SP_NORTE!B974)</f>
        <v>*</v>
      </c>
      <c r="G952" s="145" t="str">
        <f>IF(SP_NORTE!D974="","*",SP_NORTE!D974)</f>
        <v>*</v>
      </c>
      <c r="H952" s="145" t="str">
        <f>IF(SP_NORTE!E974="","*",SP_NORTE!E974)</f>
        <v>*</v>
      </c>
      <c r="I952" s="145" t="str">
        <f>IF(SP_NORTE!G974="","*",SP_NORTE!G974)</f>
        <v>*</v>
      </c>
      <c r="J952" s="145" t="str">
        <f>IF(SP_NORTE!H974="","*",SP_NORTE!H974)</f>
        <v>*</v>
      </c>
      <c r="K952" s="138" t="str">
        <f>IF(SP_NORTE!L974="","*",SP_NORTE!L974)</f>
        <v>-</v>
      </c>
      <c r="L952" s="138" t="str">
        <f>IF(SP_NORTE!M974="","*",SP_NORTE!M974)</f>
        <v>-</v>
      </c>
      <c r="M952" s="139" t="str">
        <f>IF(SP_NORTE!I974="","*",SP_NORTE!I974)</f>
        <v>*</v>
      </c>
      <c r="N952" s="144" t="str">
        <f>IF(SP_NORTE!J974="","*",SP_NORTE!J974)</f>
        <v>*</v>
      </c>
      <c r="O952" s="144" t="str">
        <f>IF(SP_NORTE!K974="","*",SP_NORTE!K974)</f>
        <v>*</v>
      </c>
      <c r="P952" s="143" t="str">
        <f>IF(SP_NORTE!N974="","*",SP_NORTE!N974)</f>
        <v>*</v>
      </c>
      <c r="Q952" s="143" t="str">
        <f>IF(SP_NORTE!O974="","*",SP_NORTE!O974)</f>
        <v>*</v>
      </c>
      <c r="R952" s="145" t="str">
        <f>IF(SP_NORTE!P974="","*",CONCATENATE(SP_NORTE!P974," ",SP_NORTE!Q974))</f>
        <v>*</v>
      </c>
      <c r="S952" s="145" t="str">
        <f>IF(SP_NORTE!U974="","*",SP_NORTE!U974)</f>
        <v>*</v>
      </c>
      <c r="T952" s="145" t="str">
        <f>IF(SP_NORTE!V974="","*",SP_NORTE!V974)</f>
        <v>*</v>
      </c>
      <c r="U952" s="136" t="str">
        <f ca="1">_xlfn.XLOOKUP(G952&amp;$U$2,BS_CONTROLE[CHAVE],BS_CONTROLE[Quantidade_11],"-")</f>
        <v>-</v>
      </c>
      <c r="V952" s="136" t="str">
        <f ca="1">_xlfn.XLOOKUP(G952&amp;$V$2,BS_CONTROLE[CHAVE],BS_CONTROLE[Quantidade_11],"-")</f>
        <v>-</v>
      </c>
      <c r="W952" s="136" t="str">
        <f ca="1">_xlfn.XLOOKUP(G952&amp;$W$2,BS_CONTROLE[CHAVE],BS_CONTROLE[Quantidade_11],"-")</f>
        <v>-</v>
      </c>
    </row>
    <row r="953" spans="1:23" hidden="1">
      <c r="A953" s="146" t="str">
        <f>IF(SP_NORTE!X975="","*",SP_NORTE!X975)</f>
        <v>*</v>
      </c>
      <c r="B953" s="146" t="str">
        <f>IF(SP_NORTE!W975="","*",SP_NORTE!W975)</f>
        <v>*</v>
      </c>
      <c r="C953" s="146" t="str">
        <f>IF(SP_NORTE!Y975="","*",SP_NORTE!Y975)</f>
        <v>*</v>
      </c>
      <c r="D953" s="138" t="str">
        <f>IF(SP_NORTE!R975="","*",SP_NORTE!R975)</f>
        <v>-</v>
      </c>
      <c r="E953" s="138" t="str">
        <f>IF(SP_NORTE!S975="","*",SP_NORTE!S975)</f>
        <v>-</v>
      </c>
      <c r="F953" s="145" t="str">
        <f>IF(SP_NORTE!B975="","*",SP_NORTE!B975)</f>
        <v>*</v>
      </c>
      <c r="G953" s="145" t="str">
        <f>IF(SP_NORTE!D975="","*",SP_NORTE!D975)</f>
        <v>*</v>
      </c>
      <c r="H953" s="145" t="str">
        <f>IF(SP_NORTE!E975="","*",SP_NORTE!E975)</f>
        <v>*</v>
      </c>
      <c r="I953" s="145" t="str">
        <f>IF(SP_NORTE!G975="","*",SP_NORTE!G975)</f>
        <v>*</v>
      </c>
      <c r="J953" s="145" t="str">
        <f>IF(SP_NORTE!H975="","*",SP_NORTE!H975)</f>
        <v>*</v>
      </c>
      <c r="K953" s="138" t="str">
        <f>IF(SP_NORTE!L975="","*",SP_NORTE!L975)</f>
        <v>-</v>
      </c>
      <c r="L953" s="138" t="str">
        <f>IF(SP_NORTE!M975="","*",SP_NORTE!M975)</f>
        <v>-</v>
      </c>
      <c r="M953" s="139" t="str">
        <f>IF(SP_NORTE!I975="","*",SP_NORTE!I975)</f>
        <v>*</v>
      </c>
      <c r="N953" s="144" t="str">
        <f>IF(SP_NORTE!J975="","*",SP_NORTE!J975)</f>
        <v>*</v>
      </c>
      <c r="O953" s="144" t="str">
        <f>IF(SP_NORTE!K975="","*",SP_NORTE!K975)</f>
        <v>*</v>
      </c>
      <c r="P953" s="143" t="str">
        <f>IF(SP_NORTE!N975="","*",SP_NORTE!N975)</f>
        <v>*</v>
      </c>
      <c r="Q953" s="143" t="str">
        <f>IF(SP_NORTE!O975="","*",SP_NORTE!O975)</f>
        <v>*</v>
      </c>
      <c r="R953" s="145" t="str">
        <f>IF(SP_NORTE!P975="","*",CONCATENATE(SP_NORTE!P975," ",SP_NORTE!Q975))</f>
        <v>*</v>
      </c>
      <c r="S953" s="145" t="str">
        <f>IF(SP_NORTE!U975="","*",SP_NORTE!U975)</f>
        <v>*</v>
      </c>
      <c r="T953" s="145" t="str">
        <f>IF(SP_NORTE!V975="","*",SP_NORTE!V975)</f>
        <v>*</v>
      </c>
      <c r="U953" s="136" t="str">
        <f ca="1">_xlfn.XLOOKUP(G953&amp;$U$2,BS_CONTROLE[CHAVE],BS_CONTROLE[Quantidade_11],"-")</f>
        <v>-</v>
      </c>
      <c r="V953" s="136" t="str">
        <f ca="1">_xlfn.XLOOKUP(G953&amp;$V$2,BS_CONTROLE[CHAVE],BS_CONTROLE[Quantidade_11],"-")</f>
        <v>-</v>
      </c>
      <c r="W953" s="136" t="str">
        <f ca="1">_xlfn.XLOOKUP(G953&amp;$W$2,BS_CONTROLE[CHAVE],BS_CONTROLE[Quantidade_11],"-")</f>
        <v>-</v>
      </c>
    </row>
    <row r="954" spans="1:23" hidden="1">
      <c r="A954" s="146" t="str">
        <f>IF(SP_NORTE!X976="","*",SP_NORTE!X976)</f>
        <v>*</v>
      </c>
      <c r="B954" s="146" t="str">
        <f>IF(SP_NORTE!W976="","*",SP_NORTE!W976)</f>
        <v>*</v>
      </c>
      <c r="C954" s="146" t="str">
        <f>IF(SP_NORTE!Y976="","*",SP_NORTE!Y976)</f>
        <v>*</v>
      </c>
      <c r="D954" s="138" t="str">
        <f>IF(SP_NORTE!R976="","*",SP_NORTE!R976)</f>
        <v>-</v>
      </c>
      <c r="E954" s="138" t="str">
        <f>IF(SP_NORTE!S976="","*",SP_NORTE!S976)</f>
        <v>-</v>
      </c>
      <c r="F954" s="145" t="str">
        <f>IF(SP_NORTE!B976="","*",SP_NORTE!B976)</f>
        <v>*</v>
      </c>
      <c r="G954" s="145" t="str">
        <f>IF(SP_NORTE!D976="","*",SP_NORTE!D976)</f>
        <v>*</v>
      </c>
      <c r="H954" s="145" t="str">
        <f>IF(SP_NORTE!E976="","*",SP_NORTE!E976)</f>
        <v>*</v>
      </c>
      <c r="I954" s="145" t="str">
        <f>IF(SP_NORTE!G976="","*",SP_NORTE!G976)</f>
        <v>*</v>
      </c>
      <c r="J954" s="145" t="str">
        <f>IF(SP_NORTE!H976="","*",SP_NORTE!H976)</f>
        <v>*</v>
      </c>
      <c r="K954" s="138" t="str">
        <f>IF(SP_NORTE!L976="","*",SP_NORTE!L976)</f>
        <v>-</v>
      </c>
      <c r="L954" s="138" t="str">
        <f>IF(SP_NORTE!M976="","*",SP_NORTE!M976)</f>
        <v>-</v>
      </c>
      <c r="M954" s="139" t="str">
        <f>IF(SP_NORTE!I976="","*",SP_NORTE!I976)</f>
        <v>*</v>
      </c>
      <c r="N954" s="144" t="str">
        <f>IF(SP_NORTE!J976="","*",SP_NORTE!J976)</f>
        <v>*</v>
      </c>
      <c r="O954" s="144" t="str">
        <f>IF(SP_NORTE!K976="","*",SP_NORTE!K976)</f>
        <v>*</v>
      </c>
      <c r="P954" s="143" t="str">
        <f>IF(SP_NORTE!N976="","*",SP_NORTE!N976)</f>
        <v>*</v>
      </c>
      <c r="Q954" s="143" t="str">
        <f>IF(SP_NORTE!O976="","*",SP_NORTE!O976)</f>
        <v>*</v>
      </c>
      <c r="R954" s="145" t="str">
        <f>IF(SP_NORTE!P976="","*",CONCATENATE(SP_NORTE!P976," ",SP_NORTE!Q976))</f>
        <v>*</v>
      </c>
      <c r="S954" s="145" t="str">
        <f>IF(SP_NORTE!U976="","*",SP_NORTE!U976)</f>
        <v>*</v>
      </c>
      <c r="T954" s="145" t="str">
        <f>IF(SP_NORTE!V976="","*",SP_NORTE!V976)</f>
        <v>*</v>
      </c>
      <c r="U954" s="136" t="str">
        <f ca="1">_xlfn.XLOOKUP(G954&amp;$U$2,BS_CONTROLE[CHAVE],BS_CONTROLE[Quantidade_11],"-")</f>
        <v>-</v>
      </c>
      <c r="V954" s="136" t="str">
        <f ca="1">_xlfn.XLOOKUP(G954&amp;$V$2,BS_CONTROLE[CHAVE],BS_CONTROLE[Quantidade_11],"-")</f>
        <v>-</v>
      </c>
      <c r="W954" s="136" t="str">
        <f ca="1">_xlfn.XLOOKUP(G954&amp;$W$2,BS_CONTROLE[CHAVE],BS_CONTROLE[Quantidade_11],"-")</f>
        <v>-</v>
      </c>
    </row>
    <row r="955" spans="1:23" hidden="1">
      <c r="A955" s="146" t="str">
        <f>IF(SP_NORTE!X977="","*",SP_NORTE!X977)</f>
        <v>*</v>
      </c>
      <c r="B955" s="146" t="str">
        <f>IF(SP_NORTE!W977="","*",SP_NORTE!W977)</f>
        <v>*</v>
      </c>
      <c r="C955" s="146" t="str">
        <f>IF(SP_NORTE!Y977="","*",SP_NORTE!Y977)</f>
        <v>*</v>
      </c>
      <c r="D955" s="138" t="str">
        <f>IF(SP_NORTE!R977="","*",SP_NORTE!R977)</f>
        <v>-</v>
      </c>
      <c r="E955" s="138" t="str">
        <f>IF(SP_NORTE!S977="","*",SP_NORTE!S977)</f>
        <v>-</v>
      </c>
      <c r="F955" s="145" t="str">
        <f>IF(SP_NORTE!B977="","*",SP_NORTE!B977)</f>
        <v>*</v>
      </c>
      <c r="G955" s="145" t="str">
        <f>IF(SP_NORTE!D977="","*",SP_NORTE!D977)</f>
        <v>*</v>
      </c>
      <c r="H955" s="145" t="str">
        <f>IF(SP_NORTE!E977="","*",SP_NORTE!E977)</f>
        <v>*</v>
      </c>
      <c r="I955" s="145" t="str">
        <f>IF(SP_NORTE!G977="","*",SP_NORTE!G977)</f>
        <v>*</v>
      </c>
      <c r="J955" s="145" t="str">
        <f>IF(SP_NORTE!H977="","*",SP_NORTE!H977)</f>
        <v>*</v>
      </c>
      <c r="K955" s="138" t="str">
        <f>IF(SP_NORTE!L977="","*",SP_NORTE!L977)</f>
        <v>-</v>
      </c>
      <c r="L955" s="138" t="str">
        <f>IF(SP_NORTE!M977="","*",SP_NORTE!M977)</f>
        <v>-</v>
      </c>
      <c r="M955" s="139" t="str">
        <f>IF(SP_NORTE!I977="","*",SP_NORTE!I977)</f>
        <v>*</v>
      </c>
      <c r="N955" s="144" t="str">
        <f>IF(SP_NORTE!J977="","*",SP_NORTE!J977)</f>
        <v>*</v>
      </c>
      <c r="O955" s="144" t="str">
        <f>IF(SP_NORTE!K977="","*",SP_NORTE!K977)</f>
        <v>*</v>
      </c>
      <c r="P955" s="143" t="str">
        <f>IF(SP_NORTE!N977="","*",SP_NORTE!N977)</f>
        <v>*</v>
      </c>
      <c r="Q955" s="143" t="str">
        <f>IF(SP_NORTE!O977="","*",SP_NORTE!O977)</f>
        <v>*</v>
      </c>
      <c r="R955" s="145" t="str">
        <f>IF(SP_NORTE!P977="","*",CONCATENATE(SP_NORTE!P977," ",SP_NORTE!Q977))</f>
        <v>*</v>
      </c>
      <c r="S955" s="145" t="str">
        <f>IF(SP_NORTE!U977="","*",SP_NORTE!U977)</f>
        <v>*</v>
      </c>
      <c r="T955" s="145" t="str">
        <f>IF(SP_NORTE!V977="","*",SP_NORTE!V977)</f>
        <v>*</v>
      </c>
      <c r="U955" s="136" t="str">
        <f ca="1">_xlfn.XLOOKUP(G955&amp;$U$2,BS_CONTROLE[CHAVE],BS_CONTROLE[Quantidade_11],"-")</f>
        <v>-</v>
      </c>
      <c r="V955" s="136" t="str">
        <f ca="1">_xlfn.XLOOKUP(G955&amp;$V$2,BS_CONTROLE[CHAVE],BS_CONTROLE[Quantidade_11],"-")</f>
        <v>-</v>
      </c>
      <c r="W955" s="136" t="str">
        <f ca="1">_xlfn.XLOOKUP(G955&amp;$W$2,BS_CONTROLE[CHAVE],BS_CONTROLE[Quantidade_11],"-")</f>
        <v>-</v>
      </c>
    </row>
    <row r="956" spans="1:23" hidden="1">
      <c r="A956" s="146" t="str">
        <f>IF(SP_NORTE!X978="","*",SP_NORTE!X978)</f>
        <v>*</v>
      </c>
      <c r="B956" s="146" t="str">
        <f>IF(SP_NORTE!W978="","*",SP_NORTE!W978)</f>
        <v>*</v>
      </c>
      <c r="C956" s="146" t="str">
        <f>IF(SP_NORTE!Y978="","*",SP_NORTE!Y978)</f>
        <v>*</v>
      </c>
      <c r="D956" s="138" t="str">
        <f>IF(SP_NORTE!R978="","*",SP_NORTE!R978)</f>
        <v>-</v>
      </c>
      <c r="E956" s="138" t="str">
        <f>IF(SP_NORTE!S978="","*",SP_NORTE!S978)</f>
        <v>-</v>
      </c>
      <c r="F956" s="145" t="str">
        <f>IF(SP_NORTE!B978="","*",SP_NORTE!B978)</f>
        <v>*</v>
      </c>
      <c r="G956" s="145" t="str">
        <f>IF(SP_NORTE!D978="","*",SP_NORTE!D978)</f>
        <v>*</v>
      </c>
      <c r="H956" s="145" t="str">
        <f>IF(SP_NORTE!E978="","*",SP_NORTE!E978)</f>
        <v>*</v>
      </c>
      <c r="I956" s="145" t="str">
        <f>IF(SP_NORTE!G978="","*",SP_NORTE!G978)</f>
        <v>*</v>
      </c>
      <c r="J956" s="145" t="str">
        <f>IF(SP_NORTE!H978="","*",SP_NORTE!H978)</f>
        <v>*</v>
      </c>
      <c r="K956" s="138" t="str">
        <f>IF(SP_NORTE!L978="","*",SP_NORTE!L978)</f>
        <v>-</v>
      </c>
      <c r="L956" s="138" t="str">
        <f>IF(SP_NORTE!M978="","*",SP_NORTE!M978)</f>
        <v>-</v>
      </c>
      <c r="M956" s="139" t="str">
        <f>IF(SP_NORTE!I978="","*",SP_NORTE!I978)</f>
        <v>*</v>
      </c>
      <c r="N956" s="144" t="str">
        <f>IF(SP_NORTE!J978="","*",SP_NORTE!J978)</f>
        <v>*</v>
      </c>
      <c r="O956" s="144" t="str">
        <f>IF(SP_NORTE!K978="","*",SP_NORTE!K978)</f>
        <v>*</v>
      </c>
      <c r="P956" s="143" t="str">
        <f>IF(SP_NORTE!N978="","*",SP_NORTE!N978)</f>
        <v>*</v>
      </c>
      <c r="Q956" s="143" t="str">
        <f>IF(SP_NORTE!O978="","*",SP_NORTE!O978)</f>
        <v>*</v>
      </c>
      <c r="R956" s="145" t="str">
        <f>IF(SP_NORTE!P978="","*",CONCATENATE(SP_NORTE!P978," ",SP_NORTE!Q978))</f>
        <v>*</v>
      </c>
      <c r="S956" s="145" t="str">
        <f>IF(SP_NORTE!U978="","*",SP_NORTE!U978)</f>
        <v>*</v>
      </c>
      <c r="T956" s="145" t="str">
        <f>IF(SP_NORTE!V978="","*",SP_NORTE!V978)</f>
        <v>*</v>
      </c>
      <c r="U956" s="136" t="str">
        <f ca="1">_xlfn.XLOOKUP(G956&amp;$U$2,BS_CONTROLE[CHAVE],BS_CONTROLE[Quantidade_11],"-")</f>
        <v>-</v>
      </c>
      <c r="V956" s="136" t="str">
        <f ca="1">_xlfn.XLOOKUP(G956&amp;$V$2,BS_CONTROLE[CHAVE],BS_CONTROLE[Quantidade_11],"-")</f>
        <v>-</v>
      </c>
      <c r="W956" s="136" t="str">
        <f ca="1">_xlfn.XLOOKUP(G956&amp;$W$2,BS_CONTROLE[CHAVE],BS_CONTROLE[Quantidade_11],"-")</f>
        <v>-</v>
      </c>
    </row>
    <row r="957" spans="1:23" hidden="1">
      <c r="A957" s="146" t="str">
        <f>IF(SP_NORTE!X979="","*",SP_NORTE!X979)</f>
        <v>*</v>
      </c>
      <c r="B957" s="146" t="str">
        <f>IF(SP_NORTE!W979="","*",SP_NORTE!W979)</f>
        <v>*</v>
      </c>
      <c r="C957" s="146" t="str">
        <f>IF(SP_NORTE!Y979="","*",SP_NORTE!Y979)</f>
        <v>*</v>
      </c>
      <c r="D957" s="138" t="str">
        <f>IF(SP_NORTE!R979="","*",SP_NORTE!R979)</f>
        <v>-</v>
      </c>
      <c r="E957" s="138" t="str">
        <f>IF(SP_NORTE!S979="","*",SP_NORTE!S979)</f>
        <v>-</v>
      </c>
      <c r="F957" s="145" t="str">
        <f>IF(SP_NORTE!B979="","*",SP_NORTE!B979)</f>
        <v>*</v>
      </c>
      <c r="G957" s="145" t="str">
        <f>IF(SP_NORTE!D979="","*",SP_NORTE!D979)</f>
        <v>*</v>
      </c>
      <c r="H957" s="145" t="str">
        <f>IF(SP_NORTE!E979="","*",SP_NORTE!E979)</f>
        <v>*</v>
      </c>
      <c r="I957" s="145" t="str">
        <f>IF(SP_NORTE!G979="","*",SP_NORTE!G979)</f>
        <v>*</v>
      </c>
      <c r="J957" s="145" t="str">
        <f>IF(SP_NORTE!H979="","*",SP_NORTE!H979)</f>
        <v>*</v>
      </c>
      <c r="K957" s="138" t="str">
        <f>IF(SP_NORTE!L979="","*",SP_NORTE!L979)</f>
        <v>-</v>
      </c>
      <c r="L957" s="138" t="str">
        <f>IF(SP_NORTE!M979="","*",SP_NORTE!M979)</f>
        <v>-</v>
      </c>
      <c r="M957" s="139" t="str">
        <f>IF(SP_NORTE!I979="","*",SP_NORTE!I979)</f>
        <v>*</v>
      </c>
      <c r="N957" s="144" t="str">
        <f>IF(SP_NORTE!J979="","*",SP_NORTE!J979)</f>
        <v>*</v>
      </c>
      <c r="O957" s="144" t="str">
        <f>IF(SP_NORTE!K979="","*",SP_NORTE!K979)</f>
        <v>*</v>
      </c>
      <c r="P957" s="143" t="str">
        <f>IF(SP_NORTE!N979="","*",SP_NORTE!N979)</f>
        <v>*</v>
      </c>
      <c r="Q957" s="143" t="str">
        <f>IF(SP_NORTE!O979="","*",SP_NORTE!O979)</f>
        <v>*</v>
      </c>
      <c r="R957" s="145" t="str">
        <f>IF(SP_NORTE!P979="","*",CONCATENATE(SP_NORTE!P979," ",SP_NORTE!Q979))</f>
        <v>*</v>
      </c>
      <c r="S957" s="145" t="str">
        <f>IF(SP_NORTE!U979="","*",SP_NORTE!U979)</f>
        <v>*</v>
      </c>
      <c r="T957" s="145" t="str">
        <f>IF(SP_NORTE!V979="","*",SP_NORTE!V979)</f>
        <v>*</v>
      </c>
      <c r="U957" s="136" t="str">
        <f ca="1">_xlfn.XLOOKUP(G957&amp;$U$2,BS_CONTROLE[CHAVE],BS_CONTROLE[Quantidade_11],"-")</f>
        <v>-</v>
      </c>
      <c r="V957" s="136" t="str">
        <f ca="1">_xlfn.XLOOKUP(G957&amp;$V$2,BS_CONTROLE[CHAVE],BS_CONTROLE[Quantidade_11],"-")</f>
        <v>-</v>
      </c>
      <c r="W957" s="136" t="str">
        <f ca="1">_xlfn.XLOOKUP(G957&amp;$W$2,BS_CONTROLE[CHAVE],BS_CONTROLE[Quantidade_11],"-")</f>
        <v>-</v>
      </c>
    </row>
    <row r="958" spans="1:23" hidden="1">
      <c r="A958" s="146" t="str">
        <f>IF(SP_NORTE!X980="","*",SP_NORTE!X980)</f>
        <v>*</v>
      </c>
      <c r="B958" s="146" t="str">
        <f>IF(SP_NORTE!W980="","*",SP_NORTE!W980)</f>
        <v>*</v>
      </c>
      <c r="C958" s="146" t="str">
        <f>IF(SP_NORTE!Y980="","*",SP_NORTE!Y980)</f>
        <v>*</v>
      </c>
      <c r="D958" s="138" t="str">
        <f>IF(SP_NORTE!R980="","*",SP_NORTE!R980)</f>
        <v>-</v>
      </c>
      <c r="E958" s="138" t="str">
        <f>IF(SP_NORTE!S980="","*",SP_NORTE!S980)</f>
        <v>-</v>
      </c>
      <c r="F958" s="145" t="str">
        <f>IF(SP_NORTE!B980="","*",SP_NORTE!B980)</f>
        <v>*</v>
      </c>
      <c r="G958" s="145" t="str">
        <f>IF(SP_NORTE!D980="","*",SP_NORTE!D980)</f>
        <v>*</v>
      </c>
      <c r="H958" s="145" t="str">
        <f>IF(SP_NORTE!E980="","*",SP_NORTE!E980)</f>
        <v>*</v>
      </c>
      <c r="I958" s="145" t="str">
        <f>IF(SP_NORTE!G980="","*",SP_NORTE!G980)</f>
        <v>*</v>
      </c>
      <c r="J958" s="145" t="str">
        <f>IF(SP_NORTE!H980="","*",SP_NORTE!H980)</f>
        <v>*</v>
      </c>
      <c r="K958" s="138" t="str">
        <f>IF(SP_NORTE!L980="","*",SP_NORTE!L980)</f>
        <v>-</v>
      </c>
      <c r="L958" s="138" t="str">
        <f>IF(SP_NORTE!M980="","*",SP_NORTE!M980)</f>
        <v>-</v>
      </c>
      <c r="M958" s="139" t="str">
        <f>IF(SP_NORTE!I980="","*",SP_NORTE!I980)</f>
        <v>*</v>
      </c>
      <c r="N958" s="144" t="str">
        <f>IF(SP_NORTE!J980="","*",SP_NORTE!J980)</f>
        <v>*</v>
      </c>
      <c r="O958" s="144" t="str">
        <f>IF(SP_NORTE!K980="","*",SP_NORTE!K980)</f>
        <v>*</v>
      </c>
      <c r="P958" s="143" t="str">
        <f>IF(SP_NORTE!N980="","*",SP_NORTE!N980)</f>
        <v>*</v>
      </c>
      <c r="Q958" s="143" t="str">
        <f>IF(SP_NORTE!O980="","*",SP_NORTE!O980)</f>
        <v>*</v>
      </c>
      <c r="R958" s="145" t="str">
        <f>IF(SP_NORTE!P980="","*",CONCATENATE(SP_NORTE!P980," ",SP_NORTE!Q980))</f>
        <v>*</v>
      </c>
      <c r="S958" s="145" t="str">
        <f>IF(SP_NORTE!U980="","*",SP_NORTE!U980)</f>
        <v>*</v>
      </c>
      <c r="T958" s="145" t="str">
        <f>IF(SP_NORTE!V980="","*",SP_NORTE!V980)</f>
        <v>*</v>
      </c>
      <c r="U958" s="136" t="str">
        <f ca="1">_xlfn.XLOOKUP(G958&amp;$U$2,BS_CONTROLE[CHAVE],BS_CONTROLE[Quantidade_11],"-")</f>
        <v>-</v>
      </c>
      <c r="V958" s="136" t="str">
        <f ca="1">_xlfn.XLOOKUP(G958&amp;$V$2,BS_CONTROLE[CHAVE],BS_CONTROLE[Quantidade_11],"-")</f>
        <v>-</v>
      </c>
      <c r="W958" s="136" t="str">
        <f ca="1">_xlfn.XLOOKUP(G958&amp;$W$2,BS_CONTROLE[CHAVE],BS_CONTROLE[Quantidade_11],"-")</f>
        <v>-</v>
      </c>
    </row>
    <row r="959" spans="1:23" hidden="1">
      <c r="A959" s="146" t="str">
        <f>IF(SP_NORTE!X981="","*",SP_NORTE!X981)</f>
        <v>*</v>
      </c>
      <c r="B959" s="146" t="str">
        <f>IF(SP_NORTE!W981="","*",SP_NORTE!W981)</f>
        <v>*</v>
      </c>
      <c r="C959" s="146" t="str">
        <f>IF(SP_NORTE!Y981="","*",SP_NORTE!Y981)</f>
        <v>*</v>
      </c>
      <c r="D959" s="138" t="str">
        <f>IF(SP_NORTE!R981="","*",SP_NORTE!R981)</f>
        <v>-</v>
      </c>
      <c r="E959" s="138" t="str">
        <f>IF(SP_NORTE!S981="","*",SP_NORTE!S981)</f>
        <v>-</v>
      </c>
      <c r="F959" s="145" t="str">
        <f>IF(SP_NORTE!B981="","*",SP_NORTE!B981)</f>
        <v>*</v>
      </c>
      <c r="G959" s="145" t="str">
        <f>IF(SP_NORTE!D981="","*",SP_NORTE!D981)</f>
        <v>*</v>
      </c>
      <c r="H959" s="145" t="str">
        <f>IF(SP_NORTE!E981="","*",SP_NORTE!E981)</f>
        <v>*</v>
      </c>
      <c r="I959" s="145" t="str">
        <f>IF(SP_NORTE!G981="","*",SP_NORTE!G981)</f>
        <v>*</v>
      </c>
      <c r="J959" s="145" t="str">
        <f>IF(SP_NORTE!H981="","*",SP_NORTE!H981)</f>
        <v>*</v>
      </c>
      <c r="K959" s="138" t="str">
        <f>IF(SP_NORTE!L981="","*",SP_NORTE!L981)</f>
        <v>-</v>
      </c>
      <c r="L959" s="138" t="str">
        <f>IF(SP_NORTE!M981="","*",SP_NORTE!M981)</f>
        <v>-</v>
      </c>
      <c r="M959" s="139" t="str">
        <f>IF(SP_NORTE!I981="","*",SP_NORTE!I981)</f>
        <v>*</v>
      </c>
      <c r="N959" s="144" t="str">
        <f>IF(SP_NORTE!J981="","*",SP_NORTE!J981)</f>
        <v>*</v>
      </c>
      <c r="O959" s="144" t="str">
        <f>IF(SP_NORTE!K981="","*",SP_NORTE!K981)</f>
        <v>*</v>
      </c>
      <c r="P959" s="143" t="str">
        <f>IF(SP_NORTE!N981="","*",SP_NORTE!N981)</f>
        <v>*</v>
      </c>
      <c r="Q959" s="143" t="str">
        <f>IF(SP_NORTE!O981="","*",SP_NORTE!O981)</f>
        <v>*</v>
      </c>
      <c r="R959" s="145" t="str">
        <f>IF(SP_NORTE!P981="","*",CONCATENATE(SP_NORTE!P981," ",SP_NORTE!Q981))</f>
        <v>*</v>
      </c>
      <c r="S959" s="145" t="str">
        <f>IF(SP_NORTE!U981="","*",SP_NORTE!U981)</f>
        <v>*</v>
      </c>
      <c r="T959" s="145" t="str">
        <f>IF(SP_NORTE!V981="","*",SP_NORTE!V981)</f>
        <v>*</v>
      </c>
      <c r="U959" s="136" t="str">
        <f ca="1">_xlfn.XLOOKUP(G959&amp;$U$2,BS_CONTROLE[CHAVE],BS_CONTROLE[Quantidade_11],"-")</f>
        <v>-</v>
      </c>
      <c r="V959" s="136" t="str">
        <f ca="1">_xlfn.XLOOKUP(G959&amp;$V$2,BS_CONTROLE[CHAVE],BS_CONTROLE[Quantidade_11],"-")</f>
        <v>-</v>
      </c>
      <c r="W959" s="136" t="str">
        <f ca="1">_xlfn.XLOOKUP(G959&amp;$W$2,BS_CONTROLE[CHAVE],BS_CONTROLE[Quantidade_11],"-")</f>
        <v>-</v>
      </c>
    </row>
    <row r="960" spans="1:23" hidden="1">
      <c r="A960" s="146" t="str">
        <f>IF(SP_NORTE!X982="","*",SP_NORTE!X982)</f>
        <v>*</v>
      </c>
      <c r="B960" s="146" t="str">
        <f>IF(SP_NORTE!W982="","*",SP_NORTE!W982)</f>
        <v>*</v>
      </c>
      <c r="C960" s="146" t="str">
        <f>IF(SP_NORTE!Y982="","*",SP_NORTE!Y982)</f>
        <v>*</v>
      </c>
      <c r="D960" s="138" t="str">
        <f>IF(SP_NORTE!R982="","*",SP_NORTE!R982)</f>
        <v>-</v>
      </c>
      <c r="E960" s="138" t="str">
        <f>IF(SP_NORTE!S982="","*",SP_NORTE!S982)</f>
        <v>-</v>
      </c>
      <c r="F960" s="145" t="str">
        <f>IF(SP_NORTE!B982="","*",SP_NORTE!B982)</f>
        <v>*</v>
      </c>
      <c r="G960" s="145" t="str">
        <f>IF(SP_NORTE!D982="","*",SP_NORTE!D982)</f>
        <v>*</v>
      </c>
      <c r="H960" s="145" t="str">
        <f>IF(SP_NORTE!E982="","*",SP_NORTE!E982)</f>
        <v>*</v>
      </c>
      <c r="I960" s="145" t="str">
        <f>IF(SP_NORTE!G982="","*",SP_NORTE!G982)</f>
        <v>*</v>
      </c>
      <c r="J960" s="145" t="str">
        <f>IF(SP_NORTE!H982="","*",SP_NORTE!H982)</f>
        <v>*</v>
      </c>
      <c r="K960" s="138" t="str">
        <f>IF(SP_NORTE!L982="","*",SP_NORTE!L982)</f>
        <v>-</v>
      </c>
      <c r="L960" s="138" t="str">
        <f>IF(SP_NORTE!M982="","*",SP_NORTE!M982)</f>
        <v>-</v>
      </c>
      <c r="M960" s="139" t="str">
        <f>IF(SP_NORTE!I982="","*",SP_NORTE!I982)</f>
        <v>*</v>
      </c>
      <c r="N960" s="144" t="str">
        <f>IF(SP_NORTE!J982="","*",SP_NORTE!J982)</f>
        <v>*</v>
      </c>
      <c r="O960" s="144" t="str">
        <f>IF(SP_NORTE!K982="","*",SP_NORTE!K982)</f>
        <v>*</v>
      </c>
      <c r="P960" s="143" t="str">
        <f>IF(SP_NORTE!N982="","*",SP_NORTE!N982)</f>
        <v>*</v>
      </c>
      <c r="Q960" s="143" t="str">
        <f>IF(SP_NORTE!O982="","*",SP_NORTE!O982)</f>
        <v>*</v>
      </c>
      <c r="R960" s="145" t="str">
        <f>IF(SP_NORTE!P982="","*",CONCATENATE(SP_NORTE!P982," ",SP_NORTE!Q982))</f>
        <v>*</v>
      </c>
      <c r="S960" s="145" t="str">
        <f>IF(SP_NORTE!U982="","*",SP_NORTE!U982)</f>
        <v>*</v>
      </c>
      <c r="T960" s="145" t="str">
        <f>IF(SP_NORTE!V982="","*",SP_NORTE!V982)</f>
        <v>*</v>
      </c>
      <c r="U960" s="136" t="str">
        <f ca="1">_xlfn.XLOOKUP(G960&amp;$U$2,BS_CONTROLE[CHAVE],BS_CONTROLE[Quantidade_11],"-")</f>
        <v>-</v>
      </c>
      <c r="V960" s="136" t="str">
        <f ca="1">_xlfn.XLOOKUP(G960&amp;$V$2,BS_CONTROLE[CHAVE],BS_CONTROLE[Quantidade_11],"-")</f>
        <v>-</v>
      </c>
      <c r="W960" s="136" t="str">
        <f ca="1">_xlfn.XLOOKUP(G960&amp;$W$2,BS_CONTROLE[CHAVE],BS_CONTROLE[Quantidade_11],"-")</f>
        <v>-</v>
      </c>
    </row>
    <row r="961" spans="1:23" hidden="1">
      <c r="A961" s="146" t="str">
        <f>IF(SP_NORTE!X983="","*",SP_NORTE!X983)</f>
        <v>*</v>
      </c>
      <c r="B961" s="146" t="str">
        <f>IF(SP_NORTE!W983="","*",SP_NORTE!W983)</f>
        <v>*</v>
      </c>
      <c r="C961" s="146" t="str">
        <f>IF(SP_NORTE!Y983="","*",SP_NORTE!Y983)</f>
        <v>*</v>
      </c>
      <c r="D961" s="138" t="str">
        <f>IF(SP_NORTE!R983="","*",SP_NORTE!R983)</f>
        <v>-</v>
      </c>
      <c r="E961" s="138" t="str">
        <f>IF(SP_NORTE!S983="","*",SP_NORTE!S983)</f>
        <v>-</v>
      </c>
      <c r="F961" s="145" t="str">
        <f>IF(SP_NORTE!B983="","*",SP_NORTE!B983)</f>
        <v>*</v>
      </c>
      <c r="G961" s="145" t="str">
        <f>IF(SP_NORTE!D983="","*",SP_NORTE!D983)</f>
        <v>*</v>
      </c>
      <c r="H961" s="145" t="str">
        <f>IF(SP_NORTE!E983="","*",SP_NORTE!E983)</f>
        <v>*</v>
      </c>
      <c r="I961" s="145" t="str">
        <f>IF(SP_NORTE!G983="","*",SP_NORTE!G983)</f>
        <v>*</v>
      </c>
      <c r="J961" s="145" t="str">
        <f>IF(SP_NORTE!H983="","*",SP_NORTE!H983)</f>
        <v>*</v>
      </c>
      <c r="K961" s="138" t="str">
        <f>IF(SP_NORTE!L983="","*",SP_NORTE!L983)</f>
        <v>-</v>
      </c>
      <c r="L961" s="138" t="str">
        <f>IF(SP_NORTE!M983="","*",SP_NORTE!M983)</f>
        <v>-</v>
      </c>
      <c r="M961" s="139" t="str">
        <f>IF(SP_NORTE!I983="","*",SP_NORTE!I983)</f>
        <v>*</v>
      </c>
      <c r="N961" s="144" t="str">
        <f>IF(SP_NORTE!J983="","*",SP_NORTE!J983)</f>
        <v>*</v>
      </c>
      <c r="O961" s="144" t="str">
        <f>IF(SP_NORTE!K983="","*",SP_NORTE!K983)</f>
        <v>*</v>
      </c>
      <c r="P961" s="143" t="str">
        <f>IF(SP_NORTE!N983="","*",SP_NORTE!N983)</f>
        <v>*</v>
      </c>
      <c r="Q961" s="143" t="str">
        <f>IF(SP_NORTE!O983="","*",SP_NORTE!O983)</f>
        <v>*</v>
      </c>
      <c r="R961" s="145" t="str">
        <f>IF(SP_NORTE!P983="","*",CONCATENATE(SP_NORTE!P983," ",SP_NORTE!Q983))</f>
        <v>*</v>
      </c>
      <c r="S961" s="145" t="str">
        <f>IF(SP_NORTE!U983="","*",SP_NORTE!U983)</f>
        <v>*</v>
      </c>
      <c r="T961" s="145" t="str">
        <f>IF(SP_NORTE!V983="","*",SP_NORTE!V983)</f>
        <v>*</v>
      </c>
      <c r="U961" s="136" t="str">
        <f ca="1">_xlfn.XLOOKUP(G961&amp;$U$2,BS_CONTROLE[CHAVE],BS_CONTROLE[Quantidade_11],"-")</f>
        <v>-</v>
      </c>
      <c r="V961" s="136" t="str">
        <f ca="1">_xlfn.XLOOKUP(G961&amp;$V$2,BS_CONTROLE[CHAVE],BS_CONTROLE[Quantidade_11],"-")</f>
        <v>-</v>
      </c>
      <c r="W961" s="136" t="str">
        <f ca="1">_xlfn.XLOOKUP(G961&amp;$W$2,BS_CONTROLE[CHAVE],BS_CONTROLE[Quantidade_11],"-")</f>
        <v>-</v>
      </c>
    </row>
    <row r="962" spans="1:23" hidden="1">
      <c r="A962" s="146" t="str">
        <f>IF(SP_NORTE!X984="","*",SP_NORTE!X984)</f>
        <v>*</v>
      </c>
      <c r="B962" s="146" t="str">
        <f>IF(SP_NORTE!W984="","*",SP_NORTE!W984)</f>
        <v>*</v>
      </c>
      <c r="C962" s="146" t="str">
        <f>IF(SP_NORTE!Y984="","*",SP_NORTE!Y984)</f>
        <v>*</v>
      </c>
      <c r="D962" s="138" t="str">
        <f>IF(SP_NORTE!R984="","*",SP_NORTE!R984)</f>
        <v>-</v>
      </c>
      <c r="E962" s="138" t="str">
        <f>IF(SP_NORTE!S984="","*",SP_NORTE!S984)</f>
        <v>-</v>
      </c>
      <c r="F962" s="145" t="str">
        <f>IF(SP_NORTE!B984="","*",SP_NORTE!B984)</f>
        <v>*</v>
      </c>
      <c r="G962" s="145" t="str">
        <f>IF(SP_NORTE!D984="","*",SP_NORTE!D984)</f>
        <v>*</v>
      </c>
      <c r="H962" s="145" t="str">
        <f>IF(SP_NORTE!E984="","*",SP_NORTE!E984)</f>
        <v>*</v>
      </c>
      <c r="I962" s="145" t="str">
        <f>IF(SP_NORTE!G984="","*",SP_NORTE!G984)</f>
        <v>*</v>
      </c>
      <c r="J962" s="145" t="str">
        <f>IF(SP_NORTE!H984="","*",SP_NORTE!H984)</f>
        <v>*</v>
      </c>
      <c r="K962" s="138" t="str">
        <f>IF(SP_NORTE!L984="","*",SP_NORTE!L984)</f>
        <v>-</v>
      </c>
      <c r="L962" s="138" t="str">
        <f>IF(SP_NORTE!M984="","*",SP_NORTE!M984)</f>
        <v>-</v>
      </c>
      <c r="M962" s="139" t="str">
        <f>IF(SP_NORTE!I984="","*",SP_NORTE!I984)</f>
        <v>*</v>
      </c>
      <c r="N962" s="144" t="str">
        <f>IF(SP_NORTE!J984="","*",SP_NORTE!J984)</f>
        <v>*</v>
      </c>
      <c r="O962" s="144" t="str">
        <f>IF(SP_NORTE!K984="","*",SP_NORTE!K984)</f>
        <v>*</v>
      </c>
      <c r="P962" s="143" t="str">
        <f>IF(SP_NORTE!N984="","*",SP_NORTE!N984)</f>
        <v>*</v>
      </c>
      <c r="Q962" s="143" t="str">
        <f>IF(SP_NORTE!O984="","*",SP_NORTE!O984)</f>
        <v>*</v>
      </c>
      <c r="R962" s="145" t="str">
        <f>IF(SP_NORTE!P984="","*",CONCATENATE(SP_NORTE!P984," ",SP_NORTE!Q984))</f>
        <v>*</v>
      </c>
      <c r="S962" s="145" t="str">
        <f>IF(SP_NORTE!U984="","*",SP_NORTE!U984)</f>
        <v>*</v>
      </c>
      <c r="T962" s="145" t="str">
        <f>IF(SP_NORTE!V984="","*",SP_NORTE!V984)</f>
        <v>*</v>
      </c>
      <c r="U962" s="136" t="str">
        <f ca="1">_xlfn.XLOOKUP(G962&amp;$U$2,BS_CONTROLE[CHAVE],BS_CONTROLE[Quantidade_11],"-")</f>
        <v>-</v>
      </c>
      <c r="V962" s="136" t="str">
        <f ca="1">_xlfn.XLOOKUP(G962&amp;$V$2,BS_CONTROLE[CHAVE],BS_CONTROLE[Quantidade_11],"-")</f>
        <v>-</v>
      </c>
      <c r="W962" s="136" t="str">
        <f ca="1">_xlfn.XLOOKUP(G962&amp;$W$2,BS_CONTROLE[CHAVE],BS_CONTROLE[Quantidade_11],"-")</f>
        <v>-</v>
      </c>
    </row>
    <row r="963" spans="1:23" hidden="1">
      <c r="A963" s="146" t="str">
        <f>IF(SP_NORTE!X985="","*",SP_NORTE!X985)</f>
        <v>*</v>
      </c>
      <c r="B963" s="146" t="str">
        <f>IF(SP_NORTE!W985="","*",SP_NORTE!W985)</f>
        <v>*</v>
      </c>
      <c r="C963" s="146" t="str">
        <f>IF(SP_NORTE!Y985="","*",SP_NORTE!Y985)</f>
        <v>*</v>
      </c>
      <c r="D963" s="138" t="str">
        <f>IF(SP_NORTE!R985="","*",SP_NORTE!R985)</f>
        <v>-</v>
      </c>
      <c r="E963" s="138" t="str">
        <f>IF(SP_NORTE!S985="","*",SP_NORTE!S985)</f>
        <v>-</v>
      </c>
      <c r="F963" s="145" t="str">
        <f>IF(SP_NORTE!B985="","*",SP_NORTE!B985)</f>
        <v>*</v>
      </c>
      <c r="G963" s="145" t="str">
        <f>IF(SP_NORTE!D985="","*",SP_NORTE!D985)</f>
        <v>*</v>
      </c>
      <c r="H963" s="145" t="str">
        <f>IF(SP_NORTE!E985="","*",SP_NORTE!E985)</f>
        <v>*</v>
      </c>
      <c r="I963" s="145" t="str">
        <f>IF(SP_NORTE!G985="","*",SP_NORTE!G985)</f>
        <v>*</v>
      </c>
      <c r="J963" s="145" t="str">
        <f>IF(SP_NORTE!H985="","*",SP_NORTE!H985)</f>
        <v>*</v>
      </c>
      <c r="K963" s="138" t="str">
        <f>IF(SP_NORTE!L985="","*",SP_NORTE!L985)</f>
        <v>-</v>
      </c>
      <c r="L963" s="138" t="str">
        <f>IF(SP_NORTE!M985="","*",SP_NORTE!M985)</f>
        <v>-</v>
      </c>
      <c r="M963" s="139" t="str">
        <f>IF(SP_NORTE!I985="","*",SP_NORTE!I985)</f>
        <v>*</v>
      </c>
      <c r="N963" s="144" t="str">
        <f>IF(SP_NORTE!J985="","*",SP_NORTE!J985)</f>
        <v>*</v>
      </c>
      <c r="O963" s="144" t="str">
        <f>IF(SP_NORTE!K985="","*",SP_NORTE!K985)</f>
        <v>*</v>
      </c>
      <c r="P963" s="143" t="str">
        <f>IF(SP_NORTE!N985="","*",SP_NORTE!N985)</f>
        <v>*</v>
      </c>
      <c r="Q963" s="143" t="str">
        <f>IF(SP_NORTE!O985="","*",SP_NORTE!O985)</f>
        <v>*</v>
      </c>
      <c r="R963" s="145" t="str">
        <f>IF(SP_NORTE!P985="","*",CONCATENATE(SP_NORTE!P985," ",SP_NORTE!Q985))</f>
        <v>*</v>
      </c>
      <c r="S963" s="145" t="str">
        <f>IF(SP_NORTE!U985="","*",SP_NORTE!U985)</f>
        <v>*</v>
      </c>
      <c r="T963" s="145" t="str">
        <f>IF(SP_NORTE!V985="","*",SP_NORTE!V985)</f>
        <v>*</v>
      </c>
      <c r="U963" s="136" t="str">
        <f ca="1">_xlfn.XLOOKUP(G963&amp;$U$2,BS_CONTROLE[CHAVE],BS_CONTROLE[Quantidade_11],"-")</f>
        <v>-</v>
      </c>
      <c r="V963" s="136" t="str">
        <f ca="1">_xlfn.XLOOKUP(G963&amp;$V$2,BS_CONTROLE[CHAVE],BS_CONTROLE[Quantidade_11],"-")</f>
        <v>-</v>
      </c>
      <c r="W963" s="136" t="str">
        <f ca="1">_xlfn.XLOOKUP(G963&amp;$W$2,BS_CONTROLE[CHAVE],BS_CONTROLE[Quantidade_11],"-")</f>
        <v>-</v>
      </c>
    </row>
    <row r="964" spans="1:23" hidden="1">
      <c r="A964" s="146" t="str">
        <f>IF(SP_NORTE!X986="","*",SP_NORTE!X986)</f>
        <v>*</v>
      </c>
      <c r="B964" s="146" t="str">
        <f>IF(SP_NORTE!W986="","*",SP_NORTE!W986)</f>
        <v>*</v>
      </c>
      <c r="C964" s="146" t="str">
        <f>IF(SP_NORTE!Y986="","*",SP_NORTE!Y986)</f>
        <v>*</v>
      </c>
      <c r="D964" s="138" t="str">
        <f>IF(SP_NORTE!R986="","*",SP_NORTE!R986)</f>
        <v>-</v>
      </c>
      <c r="E964" s="138" t="str">
        <f>IF(SP_NORTE!S986="","*",SP_NORTE!S986)</f>
        <v>-</v>
      </c>
      <c r="F964" s="145" t="str">
        <f>IF(SP_NORTE!B986="","*",SP_NORTE!B986)</f>
        <v>*</v>
      </c>
      <c r="G964" s="145" t="str">
        <f>IF(SP_NORTE!D986="","*",SP_NORTE!D986)</f>
        <v>*</v>
      </c>
      <c r="H964" s="145" t="str">
        <f>IF(SP_NORTE!E986="","*",SP_NORTE!E986)</f>
        <v>*</v>
      </c>
      <c r="I964" s="145" t="str">
        <f>IF(SP_NORTE!G986="","*",SP_NORTE!G986)</f>
        <v>*</v>
      </c>
      <c r="J964" s="145" t="str">
        <f>IF(SP_NORTE!H986="","*",SP_NORTE!H986)</f>
        <v>*</v>
      </c>
      <c r="K964" s="138" t="str">
        <f>IF(SP_NORTE!L986="","*",SP_NORTE!L986)</f>
        <v>-</v>
      </c>
      <c r="L964" s="138" t="str">
        <f>IF(SP_NORTE!M986="","*",SP_NORTE!M986)</f>
        <v>-</v>
      </c>
      <c r="M964" s="139" t="str">
        <f>IF(SP_NORTE!I986="","*",SP_NORTE!I986)</f>
        <v>*</v>
      </c>
      <c r="N964" s="144" t="str">
        <f>IF(SP_NORTE!J986="","*",SP_NORTE!J986)</f>
        <v>*</v>
      </c>
      <c r="O964" s="144" t="str">
        <f>IF(SP_NORTE!K986="","*",SP_NORTE!K986)</f>
        <v>*</v>
      </c>
      <c r="P964" s="143" t="str">
        <f>IF(SP_NORTE!N986="","*",SP_NORTE!N986)</f>
        <v>*</v>
      </c>
      <c r="Q964" s="143" t="str">
        <f>IF(SP_NORTE!O986="","*",SP_NORTE!O986)</f>
        <v>*</v>
      </c>
      <c r="R964" s="145" t="str">
        <f>IF(SP_NORTE!P986="","*",CONCATENATE(SP_NORTE!P986," ",SP_NORTE!Q986))</f>
        <v>*</v>
      </c>
      <c r="S964" s="145" t="str">
        <f>IF(SP_NORTE!U986="","*",SP_NORTE!U986)</f>
        <v>*</v>
      </c>
      <c r="T964" s="145" t="str">
        <f>IF(SP_NORTE!V986="","*",SP_NORTE!V986)</f>
        <v>*</v>
      </c>
      <c r="U964" s="136" t="str">
        <f ca="1">_xlfn.XLOOKUP(G964&amp;$U$2,BS_CONTROLE[CHAVE],BS_CONTROLE[Quantidade_11],"-")</f>
        <v>-</v>
      </c>
      <c r="V964" s="136" t="str">
        <f ca="1">_xlfn.XLOOKUP(G964&amp;$V$2,BS_CONTROLE[CHAVE],BS_CONTROLE[Quantidade_11],"-")</f>
        <v>-</v>
      </c>
      <c r="W964" s="136" t="str">
        <f ca="1">_xlfn.XLOOKUP(G964&amp;$W$2,BS_CONTROLE[CHAVE],BS_CONTROLE[Quantidade_11],"-")</f>
        <v>-</v>
      </c>
    </row>
    <row r="965" spans="1:23" hidden="1">
      <c r="A965" s="146" t="str">
        <f>IF(SP_NORTE!X987="","*",SP_NORTE!X987)</f>
        <v>*</v>
      </c>
      <c r="B965" s="146" t="str">
        <f>IF(SP_NORTE!W987="","*",SP_NORTE!W987)</f>
        <v>*</v>
      </c>
      <c r="C965" s="146" t="str">
        <f>IF(SP_NORTE!Y987="","*",SP_NORTE!Y987)</f>
        <v>*</v>
      </c>
      <c r="D965" s="138" t="str">
        <f>IF(SP_NORTE!R987="","*",SP_NORTE!R987)</f>
        <v>-</v>
      </c>
      <c r="E965" s="138" t="str">
        <f>IF(SP_NORTE!S987="","*",SP_NORTE!S987)</f>
        <v>-</v>
      </c>
      <c r="F965" s="145" t="str">
        <f>IF(SP_NORTE!B987="","*",SP_NORTE!B987)</f>
        <v>*</v>
      </c>
      <c r="G965" s="145" t="str">
        <f>IF(SP_NORTE!D987="","*",SP_NORTE!D987)</f>
        <v>*</v>
      </c>
      <c r="H965" s="145" t="str">
        <f>IF(SP_NORTE!E987="","*",SP_NORTE!E987)</f>
        <v>*</v>
      </c>
      <c r="I965" s="145" t="str">
        <f>IF(SP_NORTE!G987="","*",SP_NORTE!G987)</f>
        <v>*</v>
      </c>
      <c r="J965" s="145" t="str">
        <f>IF(SP_NORTE!H987="","*",SP_NORTE!H987)</f>
        <v>*</v>
      </c>
      <c r="K965" s="138" t="str">
        <f>IF(SP_NORTE!L987="","*",SP_NORTE!L987)</f>
        <v>-</v>
      </c>
      <c r="L965" s="138" t="str">
        <f>IF(SP_NORTE!M987="","*",SP_NORTE!M987)</f>
        <v>-</v>
      </c>
      <c r="M965" s="139" t="str">
        <f>IF(SP_NORTE!I987="","*",SP_NORTE!I987)</f>
        <v>*</v>
      </c>
      <c r="N965" s="144" t="str">
        <f>IF(SP_NORTE!J987="","*",SP_NORTE!J987)</f>
        <v>*</v>
      </c>
      <c r="O965" s="144" t="str">
        <f>IF(SP_NORTE!K987="","*",SP_NORTE!K987)</f>
        <v>*</v>
      </c>
      <c r="P965" s="143" t="str">
        <f>IF(SP_NORTE!N987="","*",SP_NORTE!N987)</f>
        <v>*</v>
      </c>
      <c r="Q965" s="143" t="str">
        <f>IF(SP_NORTE!O987="","*",SP_NORTE!O987)</f>
        <v>*</v>
      </c>
      <c r="R965" s="145" t="str">
        <f>IF(SP_NORTE!P987="","*",CONCATENATE(SP_NORTE!P987," ",SP_NORTE!Q987))</f>
        <v>*</v>
      </c>
      <c r="S965" s="145" t="str">
        <f>IF(SP_NORTE!U987="","*",SP_NORTE!U987)</f>
        <v>*</v>
      </c>
      <c r="T965" s="145" t="str">
        <f>IF(SP_NORTE!V987="","*",SP_NORTE!V987)</f>
        <v>*</v>
      </c>
      <c r="U965" s="136" t="str">
        <f ca="1">_xlfn.XLOOKUP(G965&amp;$U$2,BS_CONTROLE[CHAVE],BS_CONTROLE[Quantidade_11],"-")</f>
        <v>-</v>
      </c>
      <c r="V965" s="136" t="str">
        <f ca="1">_xlfn.XLOOKUP(G965&amp;$V$2,BS_CONTROLE[CHAVE],BS_CONTROLE[Quantidade_11],"-")</f>
        <v>-</v>
      </c>
      <c r="W965" s="136" t="str">
        <f ca="1">_xlfn.XLOOKUP(G965&amp;$W$2,BS_CONTROLE[CHAVE],BS_CONTROLE[Quantidade_11],"-")</f>
        <v>-</v>
      </c>
    </row>
    <row r="966" spans="1:23" hidden="1">
      <c r="A966" s="146" t="str">
        <f>IF(SP_NORTE!X988="","*",SP_NORTE!X988)</f>
        <v>*</v>
      </c>
      <c r="B966" s="146" t="str">
        <f>IF(SP_NORTE!W988="","*",SP_NORTE!W988)</f>
        <v>*</v>
      </c>
      <c r="C966" s="146" t="str">
        <f>IF(SP_NORTE!Y988="","*",SP_NORTE!Y988)</f>
        <v>*</v>
      </c>
      <c r="D966" s="138" t="str">
        <f>IF(SP_NORTE!R988="","*",SP_NORTE!R988)</f>
        <v>-</v>
      </c>
      <c r="E966" s="138" t="str">
        <f>IF(SP_NORTE!S988="","*",SP_NORTE!S988)</f>
        <v>-</v>
      </c>
      <c r="F966" s="145" t="str">
        <f>IF(SP_NORTE!B988="","*",SP_NORTE!B988)</f>
        <v>*</v>
      </c>
      <c r="G966" s="145" t="str">
        <f>IF(SP_NORTE!D988="","*",SP_NORTE!D988)</f>
        <v>*</v>
      </c>
      <c r="H966" s="145" t="str">
        <f>IF(SP_NORTE!E988="","*",SP_NORTE!E988)</f>
        <v>*</v>
      </c>
      <c r="I966" s="145" t="str">
        <f>IF(SP_NORTE!G988="","*",SP_NORTE!G988)</f>
        <v>*</v>
      </c>
      <c r="J966" s="145" t="str">
        <f>IF(SP_NORTE!H988="","*",SP_NORTE!H988)</f>
        <v>*</v>
      </c>
      <c r="K966" s="138" t="str">
        <f>IF(SP_NORTE!L988="","*",SP_NORTE!L988)</f>
        <v>-</v>
      </c>
      <c r="L966" s="138" t="str">
        <f>IF(SP_NORTE!M988="","*",SP_NORTE!M988)</f>
        <v>-</v>
      </c>
      <c r="M966" s="139" t="str">
        <f>IF(SP_NORTE!I988="","*",SP_NORTE!I988)</f>
        <v>*</v>
      </c>
      <c r="N966" s="144" t="str">
        <f>IF(SP_NORTE!J988="","*",SP_NORTE!J988)</f>
        <v>*</v>
      </c>
      <c r="O966" s="144" t="str">
        <f>IF(SP_NORTE!K988="","*",SP_NORTE!K988)</f>
        <v>*</v>
      </c>
      <c r="P966" s="143" t="str">
        <f>IF(SP_NORTE!N988="","*",SP_NORTE!N988)</f>
        <v>*</v>
      </c>
      <c r="Q966" s="143" t="str">
        <f>IF(SP_NORTE!O988="","*",SP_NORTE!O988)</f>
        <v>*</v>
      </c>
      <c r="R966" s="145" t="str">
        <f>IF(SP_NORTE!P988="","*",CONCATENATE(SP_NORTE!P988," ",SP_NORTE!Q988))</f>
        <v>*</v>
      </c>
      <c r="S966" s="145" t="str">
        <f>IF(SP_NORTE!U988="","*",SP_NORTE!U988)</f>
        <v>*</v>
      </c>
      <c r="T966" s="145" t="str">
        <f>IF(SP_NORTE!V988="","*",SP_NORTE!V988)</f>
        <v>*</v>
      </c>
      <c r="U966" s="136" t="str">
        <f ca="1">_xlfn.XLOOKUP(G966&amp;$U$2,BS_CONTROLE[CHAVE],BS_CONTROLE[Quantidade_11],"-")</f>
        <v>-</v>
      </c>
      <c r="V966" s="136" t="str">
        <f ca="1">_xlfn.XLOOKUP(G966&amp;$V$2,BS_CONTROLE[CHAVE],BS_CONTROLE[Quantidade_11],"-")</f>
        <v>-</v>
      </c>
      <c r="W966" s="136" t="str">
        <f ca="1">_xlfn.XLOOKUP(G966&amp;$W$2,BS_CONTROLE[CHAVE],BS_CONTROLE[Quantidade_11],"-")</f>
        <v>-</v>
      </c>
    </row>
    <row r="967" spans="1:23" hidden="1">
      <c r="A967" s="146" t="str">
        <f>IF(SP_NORTE!X989="","*",SP_NORTE!X989)</f>
        <v>*</v>
      </c>
      <c r="B967" s="146" t="str">
        <f>IF(SP_NORTE!W989="","*",SP_NORTE!W989)</f>
        <v>*</v>
      </c>
      <c r="C967" s="146" t="str">
        <f>IF(SP_NORTE!Y989="","*",SP_NORTE!Y989)</f>
        <v>*</v>
      </c>
      <c r="D967" s="138" t="str">
        <f>IF(SP_NORTE!R989="","*",SP_NORTE!R989)</f>
        <v>-</v>
      </c>
      <c r="E967" s="138" t="str">
        <f>IF(SP_NORTE!S989="","*",SP_NORTE!S989)</f>
        <v>-</v>
      </c>
      <c r="F967" s="145" t="str">
        <f>IF(SP_NORTE!B989="","*",SP_NORTE!B989)</f>
        <v>*</v>
      </c>
      <c r="G967" s="145" t="str">
        <f>IF(SP_NORTE!D989="","*",SP_NORTE!D989)</f>
        <v>*</v>
      </c>
      <c r="H967" s="145" t="str">
        <f>IF(SP_NORTE!E989="","*",SP_NORTE!E989)</f>
        <v>*</v>
      </c>
      <c r="I967" s="145" t="str">
        <f>IF(SP_NORTE!G989="","*",SP_NORTE!G989)</f>
        <v>*</v>
      </c>
      <c r="J967" s="145" t="str">
        <f>IF(SP_NORTE!H989="","*",SP_NORTE!H989)</f>
        <v>*</v>
      </c>
      <c r="K967" s="138" t="str">
        <f>IF(SP_NORTE!L989="","*",SP_NORTE!L989)</f>
        <v>-</v>
      </c>
      <c r="L967" s="138" t="str">
        <f>IF(SP_NORTE!M989="","*",SP_NORTE!M989)</f>
        <v>-</v>
      </c>
      <c r="M967" s="139" t="str">
        <f>IF(SP_NORTE!I989="","*",SP_NORTE!I989)</f>
        <v>*</v>
      </c>
      <c r="N967" s="144" t="str">
        <f>IF(SP_NORTE!J989="","*",SP_NORTE!J989)</f>
        <v>*</v>
      </c>
      <c r="O967" s="144" t="str">
        <f>IF(SP_NORTE!K989="","*",SP_NORTE!K989)</f>
        <v>*</v>
      </c>
      <c r="P967" s="143" t="str">
        <f>IF(SP_NORTE!N989="","*",SP_NORTE!N989)</f>
        <v>*</v>
      </c>
      <c r="Q967" s="143" t="str">
        <f>IF(SP_NORTE!O989="","*",SP_NORTE!O989)</f>
        <v>*</v>
      </c>
      <c r="R967" s="145" t="str">
        <f>IF(SP_NORTE!P989="","*",CONCATENATE(SP_NORTE!P989," ",SP_NORTE!Q989))</f>
        <v>*</v>
      </c>
      <c r="S967" s="145" t="str">
        <f>IF(SP_NORTE!U989="","*",SP_NORTE!U989)</f>
        <v>*</v>
      </c>
      <c r="T967" s="145" t="str">
        <f>IF(SP_NORTE!V989="","*",SP_NORTE!V989)</f>
        <v>*</v>
      </c>
      <c r="U967" s="136" t="str">
        <f ca="1">_xlfn.XLOOKUP(G967&amp;$U$2,BS_CONTROLE[CHAVE],BS_CONTROLE[Quantidade_11],"-")</f>
        <v>-</v>
      </c>
      <c r="V967" s="136" t="str">
        <f ca="1">_xlfn.XLOOKUP(G967&amp;$V$2,BS_CONTROLE[CHAVE],BS_CONTROLE[Quantidade_11],"-")</f>
        <v>-</v>
      </c>
      <c r="W967" s="136" t="str">
        <f ca="1">_xlfn.XLOOKUP(G967&amp;$W$2,BS_CONTROLE[CHAVE],BS_CONTROLE[Quantidade_11],"-")</f>
        <v>-</v>
      </c>
    </row>
    <row r="968" spans="1:23" hidden="1">
      <c r="A968" s="146" t="str">
        <f>IF(SP_NORTE!X990="","*",SP_NORTE!X990)</f>
        <v>*</v>
      </c>
      <c r="B968" s="146" t="str">
        <f>IF(SP_NORTE!W990="","*",SP_NORTE!W990)</f>
        <v>*</v>
      </c>
      <c r="C968" s="146" t="str">
        <f>IF(SP_NORTE!Y990="","*",SP_NORTE!Y990)</f>
        <v>*</v>
      </c>
      <c r="D968" s="138" t="str">
        <f>IF(SP_NORTE!R990="","*",SP_NORTE!R990)</f>
        <v>-</v>
      </c>
      <c r="E968" s="138" t="str">
        <f>IF(SP_NORTE!S990="","*",SP_NORTE!S990)</f>
        <v>-</v>
      </c>
      <c r="F968" s="145" t="str">
        <f>IF(SP_NORTE!B990="","*",SP_NORTE!B990)</f>
        <v>*</v>
      </c>
      <c r="G968" s="145" t="str">
        <f>IF(SP_NORTE!D990="","*",SP_NORTE!D990)</f>
        <v>*</v>
      </c>
      <c r="H968" s="145" t="str">
        <f>IF(SP_NORTE!E990="","*",SP_NORTE!E990)</f>
        <v>*</v>
      </c>
      <c r="I968" s="145" t="str">
        <f>IF(SP_NORTE!G990="","*",SP_NORTE!G990)</f>
        <v>*</v>
      </c>
      <c r="J968" s="145" t="str">
        <f>IF(SP_NORTE!H990="","*",SP_NORTE!H990)</f>
        <v>*</v>
      </c>
      <c r="K968" s="138" t="str">
        <f>IF(SP_NORTE!L990="","*",SP_NORTE!L990)</f>
        <v>-</v>
      </c>
      <c r="L968" s="138" t="str">
        <f>IF(SP_NORTE!M990="","*",SP_NORTE!M990)</f>
        <v>-</v>
      </c>
      <c r="M968" s="139" t="str">
        <f>IF(SP_NORTE!I990="","*",SP_NORTE!I990)</f>
        <v>*</v>
      </c>
      <c r="N968" s="144" t="str">
        <f>IF(SP_NORTE!J990="","*",SP_NORTE!J990)</f>
        <v>*</v>
      </c>
      <c r="O968" s="144" t="str">
        <f>IF(SP_NORTE!K990="","*",SP_NORTE!K990)</f>
        <v>*</v>
      </c>
      <c r="P968" s="143" t="str">
        <f>IF(SP_NORTE!N990="","*",SP_NORTE!N990)</f>
        <v>*</v>
      </c>
      <c r="Q968" s="143" t="str">
        <f>IF(SP_NORTE!O990="","*",SP_NORTE!O990)</f>
        <v>*</v>
      </c>
      <c r="R968" s="145" t="str">
        <f>IF(SP_NORTE!P990="","*",CONCATENATE(SP_NORTE!P990," ",SP_NORTE!Q990))</f>
        <v>*</v>
      </c>
      <c r="S968" s="145" t="str">
        <f>IF(SP_NORTE!U990="","*",SP_NORTE!U990)</f>
        <v>*</v>
      </c>
      <c r="T968" s="145" t="str">
        <f>IF(SP_NORTE!V990="","*",SP_NORTE!V990)</f>
        <v>*</v>
      </c>
      <c r="U968" s="136" t="str">
        <f ca="1">_xlfn.XLOOKUP(G968&amp;$U$2,BS_CONTROLE[CHAVE],BS_CONTROLE[Quantidade_11],"-")</f>
        <v>-</v>
      </c>
      <c r="V968" s="136" t="str">
        <f ca="1">_xlfn.XLOOKUP(G968&amp;$V$2,BS_CONTROLE[CHAVE],BS_CONTROLE[Quantidade_11],"-")</f>
        <v>-</v>
      </c>
      <c r="W968" s="136" t="str">
        <f ca="1">_xlfn.XLOOKUP(G968&amp;$W$2,BS_CONTROLE[CHAVE],BS_CONTROLE[Quantidade_11],"-")</f>
        <v>-</v>
      </c>
    </row>
    <row r="969" spans="1:23" hidden="1">
      <c r="A969" s="146" t="str">
        <f>IF(SP_NORTE!X991="","*",SP_NORTE!X991)</f>
        <v>*</v>
      </c>
      <c r="B969" s="146" t="str">
        <f>IF(SP_NORTE!W991="","*",SP_NORTE!W991)</f>
        <v>*</v>
      </c>
      <c r="C969" s="146" t="str">
        <f>IF(SP_NORTE!Y991="","*",SP_NORTE!Y991)</f>
        <v>*</v>
      </c>
      <c r="D969" s="138" t="str">
        <f>IF(SP_NORTE!R991="","*",SP_NORTE!R991)</f>
        <v>-</v>
      </c>
      <c r="E969" s="138" t="str">
        <f>IF(SP_NORTE!S991="","*",SP_NORTE!S991)</f>
        <v>-</v>
      </c>
      <c r="F969" s="145" t="str">
        <f>IF(SP_NORTE!B991="","*",SP_NORTE!B991)</f>
        <v>*</v>
      </c>
      <c r="G969" s="145" t="str">
        <f>IF(SP_NORTE!D991="","*",SP_NORTE!D991)</f>
        <v>*</v>
      </c>
      <c r="H969" s="145" t="str">
        <f>IF(SP_NORTE!E991="","*",SP_NORTE!E991)</f>
        <v>*</v>
      </c>
      <c r="I969" s="145" t="str">
        <f>IF(SP_NORTE!G991="","*",SP_NORTE!G991)</f>
        <v>*</v>
      </c>
      <c r="J969" s="145" t="str">
        <f>IF(SP_NORTE!H991="","*",SP_NORTE!H991)</f>
        <v>*</v>
      </c>
      <c r="K969" s="138" t="str">
        <f>IF(SP_NORTE!L991="","*",SP_NORTE!L991)</f>
        <v>-</v>
      </c>
      <c r="L969" s="138" t="str">
        <f>IF(SP_NORTE!M991="","*",SP_NORTE!M991)</f>
        <v>-</v>
      </c>
      <c r="M969" s="139" t="str">
        <f>IF(SP_NORTE!I991="","*",SP_NORTE!I991)</f>
        <v>*</v>
      </c>
      <c r="N969" s="144" t="str">
        <f>IF(SP_NORTE!J991="","*",SP_NORTE!J991)</f>
        <v>*</v>
      </c>
      <c r="O969" s="144" t="str">
        <f>IF(SP_NORTE!K991="","*",SP_NORTE!K991)</f>
        <v>*</v>
      </c>
      <c r="P969" s="143" t="str">
        <f>IF(SP_NORTE!N991="","*",SP_NORTE!N991)</f>
        <v>*</v>
      </c>
      <c r="Q969" s="143" t="str">
        <f>IF(SP_NORTE!O991="","*",SP_NORTE!O991)</f>
        <v>*</v>
      </c>
      <c r="R969" s="145" t="str">
        <f>IF(SP_NORTE!P991="","*",CONCATENATE(SP_NORTE!P991," ",SP_NORTE!Q991))</f>
        <v>*</v>
      </c>
      <c r="S969" s="145" t="str">
        <f>IF(SP_NORTE!U991="","*",SP_NORTE!U991)</f>
        <v>*</v>
      </c>
      <c r="T969" s="145" t="str">
        <f>IF(SP_NORTE!V991="","*",SP_NORTE!V991)</f>
        <v>*</v>
      </c>
      <c r="U969" s="136" t="str">
        <f ca="1">_xlfn.XLOOKUP(G969&amp;$U$2,BS_CONTROLE[CHAVE],BS_CONTROLE[Quantidade_11],"-")</f>
        <v>-</v>
      </c>
      <c r="V969" s="136" t="str">
        <f ca="1">_xlfn.XLOOKUP(G969&amp;$V$2,BS_CONTROLE[CHAVE],BS_CONTROLE[Quantidade_11],"-")</f>
        <v>-</v>
      </c>
      <c r="W969" s="136" t="str">
        <f ca="1">_xlfn.XLOOKUP(G969&amp;$W$2,BS_CONTROLE[CHAVE],BS_CONTROLE[Quantidade_11],"-")</f>
        <v>-</v>
      </c>
    </row>
    <row r="970" spans="1:23" hidden="1">
      <c r="A970" s="146" t="str">
        <f>IF(SP_NORTE!X992="","*",SP_NORTE!X992)</f>
        <v>*</v>
      </c>
      <c r="B970" s="146" t="str">
        <f>IF(SP_NORTE!W992="","*",SP_NORTE!W992)</f>
        <v>*</v>
      </c>
      <c r="C970" s="146" t="str">
        <f>IF(SP_NORTE!Y992="","*",SP_NORTE!Y992)</f>
        <v>*</v>
      </c>
      <c r="D970" s="138" t="str">
        <f>IF(SP_NORTE!R992="","*",SP_NORTE!R992)</f>
        <v>-</v>
      </c>
      <c r="E970" s="138" t="str">
        <f>IF(SP_NORTE!S992="","*",SP_NORTE!S992)</f>
        <v>-</v>
      </c>
      <c r="F970" s="145" t="str">
        <f>IF(SP_NORTE!B992="","*",SP_NORTE!B992)</f>
        <v>*</v>
      </c>
      <c r="G970" s="145" t="str">
        <f>IF(SP_NORTE!D992="","*",SP_NORTE!D992)</f>
        <v>*</v>
      </c>
      <c r="H970" s="145" t="str">
        <f>IF(SP_NORTE!E992="","*",SP_NORTE!E992)</f>
        <v>*</v>
      </c>
      <c r="I970" s="145" t="str">
        <f>IF(SP_NORTE!G992="","*",SP_NORTE!G992)</f>
        <v>*</v>
      </c>
      <c r="J970" s="145" t="str">
        <f>IF(SP_NORTE!H992="","*",SP_NORTE!H992)</f>
        <v>*</v>
      </c>
      <c r="K970" s="138" t="str">
        <f>IF(SP_NORTE!L992="","*",SP_NORTE!L992)</f>
        <v>-</v>
      </c>
      <c r="L970" s="138" t="str">
        <f>IF(SP_NORTE!M992="","*",SP_NORTE!M992)</f>
        <v>-</v>
      </c>
      <c r="M970" s="139" t="str">
        <f>IF(SP_NORTE!I992="","*",SP_NORTE!I992)</f>
        <v>*</v>
      </c>
      <c r="N970" s="144" t="str">
        <f>IF(SP_NORTE!J992="","*",SP_NORTE!J992)</f>
        <v>*</v>
      </c>
      <c r="O970" s="144" t="str">
        <f>IF(SP_NORTE!K992="","*",SP_NORTE!K992)</f>
        <v>*</v>
      </c>
      <c r="P970" s="143" t="str">
        <f>IF(SP_NORTE!N992="","*",SP_NORTE!N992)</f>
        <v>*</v>
      </c>
      <c r="Q970" s="143" t="str">
        <f>IF(SP_NORTE!O992="","*",SP_NORTE!O992)</f>
        <v>*</v>
      </c>
      <c r="R970" s="145" t="str">
        <f>IF(SP_NORTE!P992="","*",CONCATENATE(SP_NORTE!P992," ",SP_NORTE!Q992))</f>
        <v>*</v>
      </c>
      <c r="S970" s="145" t="str">
        <f>IF(SP_NORTE!U992="","*",SP_NORTE!U992)</f>
        <v>*</v>
      </c>
      <c r="T970" s="145" t="str">
        <f>IF(SP_NORTE!V992="","*",SP_NORTE!V992)</f>
        <v>*</v>
      </c>
      <c r="U970" s="136" t="str">
        <f ca="1">_xlfn.XLOOKUP(G970&amp;$U$2,BS_CONTROLE[CHAVE],BS_CONTROLE[Quantidade_11],"-")</f>
        <v>-</v>
      </c>
      <c r="V970" s="136" t="str">
        <f ca="1">_xlfn.XLOOKUP(G970&amp;$V$2,BS_CONTROLE[CHAVE],BS_CONTROLE[Quantidade_11],"-")</f>
        <v>-</v>
      </c>
      <c r="W970" s="136" t="str">
        <f ca="1">_xlfn.XLOOKUP(G970&amp;$W$2,BS_CONTROLE[CHAVE],BS_CONTROLE[Quantidade_11],"-")</f>
        <v>-</v>
      </c>
    </row>
    <row r="971" spans="1:23" hidden="1">
      <c r="A971" s="146" t="str">
        <f>IF(SP_NORTE!X993="","*",SP_NORTE!X993)</f>
        <v>*</v>
      </c>
      <c r="B971" s="146" t="str">
        <f>IF(SP_NORTE!W993="","*",SP_NORTE!W993)</f>
        <v>*</v>
      </c>
      <c r="C971" s="146" t="str">
        <f>IF(SP_NORTE!Y993="","*",SP_NORTE!Y993)</f>
        <v>*</v>
      </c>
      <c r="D971" s="138" t="str">
        <f>IF(SP_NORTE!R993="","*",SP_NORTE!R993)</f>
        <v>-</v>
      </c>
      <c r="E971" s="138" t="str">
        <f>IF(SP_NORTE!S993="","*",SP_NORTE!S993)</f>
        <v>-</v>
      </c>
      <c r="F971" s="145" t="str">
        <f>IF(SP_NORTE!B993="","*",SP_NORTE!B993)</f>
        <v>*</v>
      </c>
      <c r="G971" s="145" t="str">
        <f>IF(SP_NORTE!D993="","*",SP_NORTE!D993)</f>
        <v>*</v>
      </c>
      <c r="H971" s="145" t="str">
        <f>IF(SP_NORTE!E993="","*",SP_NORTE!E993)</f>
        <v>*</v>
      </c>
      <c r="I971" s="145" t="str">
        <f>IF(SP_NORTE!G993="","*",SP_NORTE!G993)</f>
        <v>*</v>
      </c>
      <c r="J971" s="145" t="str">
        <f>IF(SP_NORTE!H993="","*",SP_NORTE!H993)</f>
        <v>*</v>
      </c>
      <c r="K971" s="138" t="str">
        <f>IF(SP_NORTE!L993="","*",SP_NORTE!L993)</f>
        <v>-</v>
      </c>
      <c r="L971" s="138" t="str">
        <f>IF(SP_NORTE!M993="","*",SP_NORTE!M993)</f>
        <v>-</v>
      </c>
      <c r="M971" s="139" t="str">
        <f>IF(SP_NORTE!I993="","*",SP_NORTE!I993)</f>
        <v>*</v>
      </c>
      <c r="N971" s="144" t="str">
        <f>IF(SP_NORTE!J993="","*",SP_NORTE!J993)</f>
        <v>*</v>
      </c>
      <c r="O971" s="144" t="str">
        <f>IF(SP_NORTE!K993="","*",SP_NORTE!K993)</f>
        <v>*</v>
      </c>
      <c r="P971" s="143" t="str">
        <f>IF(SP_NORTE!N993="","*",SP_NORTE!N993)</f>
        <v>*</v>
      </c>
      <c r="Q971" s="143" t="str">
        <f>IF(SP_NORTE!O993="","*",SP_NORTE!O993)</f>
        <v>*</v>
      </c>
      <c r="R971" s="145" t="str">
        <f>IF(SP_NORTE!P993="","*",CONCATENATE(SP_NORTE!P993," ",SP_NORTE!Q993))</f>
        <v>*</v>
      </c>
      <c r="S971" s="145" t="str">
        <f>IF(SP_NORTE!U993="","*",SP_NORTE!U993)</f>
        <v>*</v>
      </c>
      <c r="T971" s="145" t="str">
        <f>IF(SP_NORTE!V993="","*",SP_NORTE!V993)</f>
        <v>*</v>
      </c>
      <c r="U971" s="136" t="str">
        <f ca="1">_xlfn.XLOOKUP(G971&amp;$U$2,BS_CONTROLE[CHAVE],BS_CONTROLE[Quantidade_11],"-")</f>
        <v>-</v>
      </c>
      <c r="V971" s="136" t="str">
        <f ca="1">_xlfn.XLOOKUP(G971&amp;$V$2,BS_CONTROLE[CHAVE],BS_CONTROLE[Quantidade_11],"-")</f>
        <v>-</v>
      </c>
      <c r="W971" s="136" t="str">
        <f ca="1">_xlfn.XLOOKUP(G971&amp;$W$2,BS_CONTROLE[CHAVE],BS_CONTROLE[Quantidade_11],"-")</f>
        <v>-</v>
      </c>
    </row>
    <row r="972" spans="1:23" hidden="1">
      <c r="A972" s="146" t="str">
        <f>IF(SP_NORTE!X994="","*",SP_NORTE!X994)</f>
        <v>*</v>
      </c>
      <c r="B972" s="146" t="str">
        <f>IF(SP_NORTE!W994="","*",SP_NORTE!W994)</f>
        <v>*</v>
      </c>
      <c r="C972" s="146" t="str">
        <f>IF(SP_NORTE!Y994="","*",SP_NORTE!Y994)</f>
        <v>*</v>
      </c>
      <c r="D972" s="138" t="str">
        <f>IF(SP_NORTE!R994="","*",SP_NORTE!R994)</f>
        <v>-</v>
      </c>
      <c r="E972" s="138" t="str">
        <f>IF(SP_NORTE!S994="","*",SP_NORTE!S994)</f>
        <v>-</v>
      </c>
      <c r="F972" s="145" t="str">
        <f>IF(SP_NORTE!B994="","*",SP_NORTE!B994)</f>
        <v>*</v>
      </c>
      <c r="G972" s="145" t="str">
        <f>IF(SP_NORTE!D994="","*",SP_NORTE!D994)</f>
        <v>*</v>
      </c>
      <c r="H972" s="145" t="str">
        <f>IF(SP_NORTE!E994="","*",SP_NORTE!E994)</f>
        <v>*</v>
      </c>
      <c r="I972" s="145" t="str">
        <f>IF(SP_NORTE!G994="","*",SP_NORTE!G994)</f>
        <v>*</v>
      </c>
      <c r="J972" s="145" t="str">
        <f>IF(SP_NORTE!H994="","*",SP_NORTE!H994)</f>
        <v>*</v>
      </c>
      <c r="K972" s="138" t="str">
        <f>IF(SP_NORTE!L994="","*",SP_NORTE!L994)</f>
        <v>-</v>
      </c>
      <c r="L972" s="138" t="str">
        <f>IF(SP_NORTE!M994="","*",SP_NORTE!M994)</f>
        <v>-</v>
      </c>
      <c r="M972" s="139" t="str">
        <f>IF(SP_NORTE!I994="","*",SP_NORTE!I994)</f>
        <v>*</v>
      </c>
      <c r="N972" s="144" t="str">
        <f>IF(SP_NORTE!J994="","*",SP_NORTE!J994)</f>
        <v>*</v>
      </c>
      <c r="O972" s="144" t="str">
        <f>IF(SP_NORTE!K994="","*",SP_NORTE!K994)</f>
        <v>*</v>
      </c>
      <c r="P972" s="143" t="str">
        <f>IF(SP_NORTE!N994="","*",SP_NORTE!N994)</f>
        <v>*</v>
      </c>
      <c r="Q972" s="143" t="str">
        <f>IF(SP_NORTE!O994="","*",SP_NORTE!O994)</f>
        <v>*</v>
      </c>
      <c r="R972" s="145" t="str">
        <f>IF(SP_NORTE!P994="","*",CONCATENATE(SP_NORTE!P994," ",SP_NORTE!Q994))</f>
        <v>*</v>
      </c>
      <c r="S972" s="145" t="str">
        <f>IF(SP_NORTE!U994="","*",SP_NORTE!U994)</f>
        <v>*</v>
      </c>
      <c r="T972" s="145" t="str">
        <f>IF(SP_NORTE!V994="","*",SP_NORTE!V994)</f>
        <v>*</v>
      </c>
      <c r="U972" s="136" t="str">
        <f ca="1">_xlfn.XLOOKUP(G972&amp;$U$2,BS_CONTROLE[CHAVE],BS_CONTROLE[Quantidade_11],"-")</f>
        <v>-</v>
      </c>
      <c r="V972" s="136" t="str">
        <f ca="1">_xlfn.XLOOKUP(G972&amp;$V$2,BS_CONTROLE[CHAVE],BS_CONTROLE[Quantidade_11],"-")</f>
        <v>-</v>
      </c>
      <c r="W972" s="136" t="str">
        <f ca="1">_xlfn.XLOOKUP(G972&amp;$W$2,BS_CONTROLE[CHAVE],BS_CONTROLE[Quantidade_11],"-")</f>
        <v>-</v>
      </c>
    </row>
    <row r="973" spans="1:23" hidden="1">
      <c r="A973" s="146" t="str">
        <f>IF(SP_NORTE!X995="","*",SP_NORTE!X995)</f>
        <v>*</v>
      </c>
      <c r="B973" s="146" t="str">
        <f>IF(SP_NORTE!W995="","*",SP_NORTE!W995)</f>
        <v>*</v>
      </c>
      <c r="C973" s="146" t="str">
        <f>IF(SP_NORTE!Y995="","*",SP_NORTE!Y995)</f>
        <v>*</v>
      </c>
      <c r="D973" s="138" t="str">
        <f>IF(SP_NORTE!R995="","*",SP_NORTE!R995)</f>
        <v>-</v>
      </c>
      <c r="E973" s="138" t="str">
        <f>IF(SP_NORTE!S995="","*",SP_NORTE!S995)</f>
        <v>-</v>
      </c>
      <c r="F973" s="145" t="str">
        <f>IF(SP_NORTE!B995="","*",SP_NORTE!B995)</f>
        <v>*</v>
      </c>
      <c r="G973" s="145" t="str">
        <f>IF(SP_NORTE!D995="","*",SP_NORTE!D995)</f>
        <v>*</v>
      </c>
      <c r="H973" s="145" t="str">
        <f>IF(SP_NORTE!E995="","*",SP_NORTE!E995)</f>
        <v>*</v>
      </c>
      <c r="I973" s="145" t="str">
        <f>IF(SP_NORTE!G995="","*",SP_NORTE!G995)</f>
        <v>*</v>
      </c>
      <c r="J973" s="145" t="str">
        <f>IF(SP_NORTE!H995="","*",SP_NORTE!H995)</f>
        <v>*</v>
      </c>
      <c r="K973" s="138" t="str">
        <f>IF(SP_NORTE!L995="","*",SP_NORTE!L995)</f>
        <v>-</v>
      </c>
      <c r="L973" s="138" t="str">
        <f>IF(SP_NORTE!M995="","*",SP_NORTE!M995)</f>
        <v>-</v>
      </c>
      <c r="M973" s="139" t="str">
        <f>IF(SP_NORTE!I995="","*",SP_NORTE!I995)</f>
        <v>*</v>
      </c>
      <c r="N973" s="144" t="str">
        <f>IF(SP_NORTE!J995="","*",SP_NORTE!J995)</f>
        <v>*</v>
      </c>
      <c r="O973" s="144" t="str">
        <f>IF(SP_NORTE!K995="","*",SP_NORTE!K995)</f>
        <v>*</v>
      </c>
      <c r="P973" s="143" t="str">
        <f>IF(SP_NORTE!N995="","*",SP_NORTE!N995)</f>
        <v>*</v>
      </c>
      <c r="Q973" s="143" t="str">
        <f>IF(SP_NORTE!O995="","*",SP_NORTE!O995)</f>
        <v>*</v>
      </c>
      <c r="R973" s="145" t="str">
        <f>IF(SP_NORTE!P995="","*",CONCATENATE(SP_NORTE!P995," ",SP_NORTE!Q995))</f>
        <v>*</v>
      </c>
      <c r="S973" s="145" t="str">
        <f>IF(SP_NORTE!U995="","*",SP_NORTE!U995)</f>
        <v>*</v>
      </c>
      <c r="T973" s="145" t="str">
        <f>IF(SP_NORTE!V995="","*",SP_NORTE!V995)</f>
        <v>*</v>
      </c>
      <c r="U973" s="136" t="str">
        <f ca="1">_xlfn.XLOOKUP(G973&amp;$U$2,BS_CONTROLE[CHAVE],BS_CONTROLE[Quantidade_11],"-")</f>
        <v>-</v>
      </c>
      <c r="V973" s="136" t="str">
        <f ca="1">_xlfn.XLOOKUP(G973&amp;$V$2,BS_CONTROLE[CHAVE],BS_CONTROLE[Quantidade_11],"-")</f>
        <v>-</v>
      </c>
      <c r="W973" s="136" t="str">
        <f ca="1">_xlfn.XLOOKUP(G973&amp;$W$2,BS_CONTROLE[CHAVE],BS_CONTROLE[Quantidade_11],"-")</f>
        <v>-</v>
      </c>
    </row>
    <row r="974" spans="1:23" hidden="1">
      <c r="A974" s="146" t="str">
        <f>IF(SP_NORTE!X996="","*",SP_NORTE!X996)</f>
        <v>*</v>
      </c>
      <c r="B974" s="146" t="str">
        <f>IF(SP_NORTE!W996="","*",SP_NORTE!W996)</f>
        <v>*</v>
      </c>
      <c r="C974" s="146" t="str">
        <f>IF(SP_NORTE!Y996="","*",SP_NORTE!Y996)</f>
        <v>*</v>
      </c>
      <c r="D974" s="138" t="str">
        <f>IF(SP_NORTE!R996="","*",SP_NORTE!R996)</f>
        <v>-</v>
      </c>
      <c r="E974" s="138" t="str">
        <f>IF(SP_NORTE!S996="","*",SP_NORTE!S996)</f>
        <v>-</v>
      </c>
      <c r="F974" s="145" t="str">
        <f>IF(SP_NORTE!B996="","*",SP_NORTE!B996)</f>
        <v>*</v>
      </c>
      <c r="G974" s="145" t="str">
        <f>IF(SP_NORTE!D996="","*",SP_NORTE!D996)</f>
        <v>*</v>
      </c>
      <c r="H974" s="145" t="str">
        <f>IF(SP_NORTE!E996="","*",SP_NORTE!E996)</f>
        <v>*</v>
      </c>
      <c r="I974" s="145" t="str">
        <f>IF(SP_NORTE!G996="","*",SP_NORTE!G996)</f>
        <v>*</v>
      </c>
      <c r="J974" s="145" t="str">
        <f>IF(SP_NORTE!H996="","*",SP_NORTE!H996)</f>
        <v>*</v>
      </c>
      <c r="K974" s="138" t="str">
        <f>IF(SP_NORTE!L996="","*",SP_NORTE!L996)</f>
        <v>-</v>
      </c>
      <c r="L974" s="138" t="str">
        <f>IF(SP_NORTE!M996="","*",SP_NORTE!M996)</f>
        <v>-</v>
      </c>
      <c r="M974" s="139" t="str">
        <f>IF(SP_NORTE!I996="","*",SP_NORTE!I996)</f>
        <v>*</v>
      </c>
      <c r="N974" s="144" t="str">
        <f>IF(SP_NORTE!J996="","*",SP_NORTE!J996)</f>
        <v>*</v>
      </c>
      <c r="O974" s="144" t="str">
        <f>IF(SP_NORTE!K996="","*",SP_NORTE!K996)</f>
        <v>*</v>
      </c>
      <c r="P974" s="143" t="str">
        <f>IF(SP_NORTE!N996="","*",SP_NORTE!N996)</f>
        <v>*</v>
      </c>
      <c r="Q974" s="143" t="str">
        <f>IF(SP_NORTE!O996="","*",SP_NORTE!O996)</f>
        <v>*</v>
      </c>
      <c r="R974" s="145" t="str">
        <f>IF(SP_NORTE!P996="","*",CONCATENATE(SP_NORTE!P996," ",SP_NORTE!Q996))</f>
        <v>*</v>
      </c>
      <c r="S974" s="145" t="str">
        <f>IF(SP_NORTE!U996="","*",SP_NORTE!U996)</f>
        <v>*</v>
      </c>
      <c r="T974" s="145" t="str">
        <f>IF(SP_NORTE!V996="","*",SP_NORTE!V996)</f>
        <v>*</v>
      </c>
      <c r="U974" s="136" t="str">
        <f ca="1">_xlfn.XLOOKUP(G974&amp;$U$2,BS_CONTROLE[CHAVE],BS_CONTROLE[Quantidade_11],"-")</f>
        <v>-</v>
      </c>
      <c r="V974" s="136" t="str">
        <f ca="1">_xlfn.XLOOKUP(G974&amp;$V$2,BS_CONTROLE[CHAVE],BS_CONTROLE[Quantidade_11],"-")</f>
        <v>-</v>
      </c>
      <c r="W974" s="136" t="str">
        <f ca="1">_xlfn.XLOOKUP(G974&amp;$W$2,BS_CONTROLE[CHAVE],BS_CONTROLE[Quantidade_11],"-")</f>
        <v>-</v>
      </c>
    </row>
    <row r="975" spans="1:23" hidden="1">
      <c r="A975" s="146" t="str">
        <f>IF(SP_NORTE!X997="","*",SP_NORTE!X997)</f>
        <v>*</v>
      </c>
      <c r="B975" s="146" t="str">
        <f>IF(SP_NORTE!W997="","*",SP_NORTE!W997)</f>
        <v>*</v>
      </c>
      <c r="C975" s="146" t="str">
        <f>IF(SP_NORTE!Y997="","*",SP_NORTE!Y997)</f>
        <v>*</v>
      </c>
      <c r="D975" s="138" t="str">
        <f>IF(SP_NORTE!R997="","*",SP_NORTE!R997)</f>
        <v>-</v>
      </c>
      <c r="E975" s="138" t="str">
        <f>IF(SP_NORTE!S997="","*",SP_NORTE!S997)</f>
        <v>-</v>
      </c>
      <c r="F975" s="145" t="str">
        <f>IF(SP_NORTE!B997="","*",SP_NORTE!B997)</f>
        <v>*</v>
      </c>
      <c r="G975" s="145" t="str">
        <f>IF(SP_NORTE!D997="","*",SP_NORTE!D997)</f>
        <v>*</v>
      </c>
      <c r="H975" s="145" t="str">
        <f>IF(SP_NORTE!E997="","*",SP_NORTE!E997)</f>
        <v>*</v>
      </c>
      <c r="I975" s="145" t="str">
        <f>IF(SP_NORTE!G997="","*",SP_NORTE!G997)</f>
        <v>*</v>
      </c>
      <c r="J975" s="145" t="str">
        <f>IF(SP_NORTE!H997="","*",SP_NORTE!H997)</f>
        <v>*</v>
      </c>
      <c r="K975" s="138" t="str">
        <f>IF(SP_NORTE!L997="","*",SP_NORTE!L997)</f>
        <v>-</v>
      </c>
      <c r="L975" s="138" t="str">
        <f>IF(SP_NORTE!M997="","*",SP_NORTE!M997)</f>
        <v>-</v>
      </c>
      <c r="M975" s="139" t="str">
        <f>IF(SP_NORTE!I997="","*",SP_NORTE!I997)</f>
        <v>*</v>
      </c>
      <c r="N975" s="144" t="str">
        <f>IF(SP_NORTE!J997="","*",SP_NORTE!J997)</f>
        <v>*</v>
      </c>
      <c r="O975" s="144" t="str">
        <f>IF(SP_NORTE!K997="","*",SP_NORTE!K997)</f>
        <v>*</v>
      </c>
      <c r="P975" s="143" t="str">
        <f>IF(SP_NORTE!N997="","*",SP_NORTE!N997)</f>
        <v>*</v>
      </c>
      <c r="Q975" s="143" t="str">
        <f>IF(SP_NORTE!O997="","*",SP_NORTE!O997)</f>
        <v>*</v>
      </c>
      <c r="R975" s="145" t="str">
        <f>IF(SP_NORTE!P997="","*",CONCATENATE(SP_NORTE!P997," ",SP_NORTE!Q997))</f>
        <v>*</v>
      </c>
      <c r="S975" s="145" t="str">
        <f>IF(SP_NORTE!U997="","*",SP_NORTE!U997)</f>
        <v>*</v>
      </c>
      <c r="T975" s="145" t="str">
        <f>IF(SP_NORTE!V997="","*",SP_NORTE!V997)</f>
        <v>*</v>
      </c>
      <c r="U975" s="136" t="str">
        <f ca="1">_xlfn.XLOOKUP(G975&amp;$U$2,BS_CONTROLE[CHAVE],BS_CONTROLE[Quantidade_11],"-")</f>
        <v>-</v>
      </c>
      <c r="V975" s="136" t="str">
        <f ca="1">_xlfn.XLOOKUP(G975&amp;$V$2,BS_CONTROLE[CHAVE],BS_CONTROLE[Quantidade_11],"-")</f>
        <v>-</v>
      </c>
      <c r="W975" s="136" t="str">
        <f ca="1">_xlfn.XLOOKUP(G975&amp;$W$2,BS_CONTROLE[CHAVE],BS_CONTROLE[Quantidade_11],"-")</f>
        <v>-</v>
      </c>
    </row>
    <row r="976" spans="1:23" hidden="1">
      <c r="A976" s="146" t="str">
        <f>IF(SP_NORTE!X998="","*",SP_NORTE!X998)</f>
        <v>*</v>
      </c>
      <c r="B976" s="146" t="str">
        <f>IF(SP_NORTE!W998="","*",SP_NORTE!W998)</f>
        <v>*</v>
      </c>
      <c r="C976" s="146" t="str">
        <f>IF(SP_NORTE!Y998="","*",SP_NORTE!Y998)</f>
        <v>*</v>
      </c>
      <c r="D976" s="138" t="str">
        <f>IF(SP_NORTE!R998="","*",SP_NORTE!R998)</f>
        <v>-</v>
      </c>
      <c r="E976" s="138" t="str">
        <f>IF(SP_NORTE!S998="","*",SP_NORTE!S998)</f>
        <v>-</v>
      </c>
      <c r="F976" s="145" t="str">
        <f>IF(SP_NORTE!B998="","*",SP_NORTE!B998)</f>
        <v>*</v>
      </c>
      <c r="G976" s="145" t="str">
        <f>IF(SP_NORTE!D998="","*",SP_NORTE!D998)</f>
        <v>*</v>
      </c>
      <c r="H976" s="145" t="str">
        <f>IF(SP_NORTE!E998="","*",SP_NORTE!E998)</f>
        <v>*</v>
      </c>
      <c r="I976" s="145" t="str">
        <f>IF(SP_NORTE!G998="","*",SP_NORTE!G998)</f>
        <v>*</v>
      </c>
      <c r="J976" s="145" t="str">
        <f>IF(SP_NORTE!H998="","*",SP_NORTE!H998)</f>
        <v>*</v>
      </c>
      <c r="K976" s="138" t="str">
        <f>IF(SP_NORTE!L998="","*",SP_NORTE!L998)</f>
        <v>-</v>
      </c>
      <c r="L976" s="138" t="str">
        <f>IF(SP_NORTE!M998="","*",SP_NORTE!M998)</f>
        <v>-</v>
      </c>
      <c r="M976" s="139" t="str">
        <f>IF(SP_NORTE!I998="","*",SP_NORTE!I998)</f>
        <v>*</v>
      </c>
      <c r="N976" s="144" t="str">
        <f>IF(SP_NORTE!J998="","*",SP_NORTE!J998)</f>
        <v>*</v>
      </c>
      <c r="O976" s="144" t="str">
        <f>IF(SP_NORTE!K998="","*",SP_NORTE!K998)</f>
        <v>*</v>
      </c>
      <c r="P976" s="143" t="str">
        <f>IF(SP_NORTE!N998="","*",SP_NORTE!N998)</f>
        <v>*</v>
      </c>
      <c r="Q976" s="143" t="str">
        <f>IF(SP_NORTE!O998="","*",SP_NORTE!O998)</f>
        <v>*</v>
      </c>
      <c r="R976" s="145" t="str">
        <f>IF(SP_NORTE!P998="","*",CONCATENATE(SP_NORTE!P998," ",SP_NORTE!Q998))</f>
        <v>*</v>
      </c>
      <c r="S976" s="145" t="str">
        <f>IF(SP_NORTE!U998="","*",SP_NORTE!U998)</f>
        <v>*</v>
      </c>
      <c r="T976" s="145" t="str">
        <f>IF(SP_NORTE!V998="","*",SP_NORTE!V998)</f>
        <v>*</v>
      </c>
      <c r="U976" s="136" t="str">
        <f ca="1">_xlfn.XLOOKUP(G976&amp;$U$2,BS_CONTROLE[CHAVE],BS_CONTROLE[Quantidade_11],"-")</f>
        <v>-</v>
      </c>
      <c r="V976" s="136" t="str">
        <f ca="1">_xlfn.XLOOKUP(G976&amp;$V$2,BS_CONTROLE[CHAVE],BS_CONTROLE[Quantidade_11],"-")</f>
        <v>-</v>
      </c>
      <c r="W976" s="136" t="str">
        <f ca="1">_xlfn.XLOOKUP(G976&amp;$W$2,BS_CONTROLE[CHAVE],BS_CONTROLE[Quantidade_11],"-")</f>
        <v>-</v>
      </c>
    </row>
    <row r="977" spans="1:23" hidden="1">
      <c r="A977" s="146" t="str">
        <f>IF(SP_NORTE!X999="","*",SP_NORTE!X999)</f>
        <v>*</v>
      </c>
      <c r="B977" s="146" t="str">
        <f>IF(SP_NORTE!W999="","*",SP_NORTE!W999)</f>
        <v>*</v>
      </c>
      <c r="C977" s="146" t="str">
        <f>IF(SP_NORTE!Y999="","*",SP_NORTE!Y999)</f>
        <v>*</v>
      </c>
      <c r="D977" s="138" t="str">
        <f>IF(SP_NORTE!R999="","*",SP_NORTE!R999)</f>
        <v>-</v>
      </c>
      <c r="E977" s="138" t="str">
        <f>IF(SP_NORTE!S999="","*",SP_NORTE!S999)</f>
        <v>-</v>
      </c>
      <c r="F977" s="145" t="str">
        <f>IF(SP_NORTE!B999="","*",SP_NORTE!B999)</f>
        <v>*</v>
      </c>
      <c r="G977" s="145" t="str">
        <f>IF(SP_NORTE!D999="","*",SP_NORTE!D999)</f>
        <v>*</v>
      </c>
      <c r="H977" s="145" t="str">
        <f>IF(SP_NORTE!E999="","*",SP_NORTE!E999)</f>
        <v>*</v>
      </c>
      <c r="I977" s="145" t="str">
        <f>IF(SP_NORTE!G999="","*",SP_NORTE!G999)</f>
        <v>*</v>
      </c>
      <c r="J977" s="145" t="str">
        <f>IF(SP_NORTE!H999="","*",SP_NORTE!H999)</f>
        <v>*</v>
      </c>
      <c r="K977" s="138" t="str">
        <f>IF(SP_NORTE!L999="","*",SP_NORTE!L999)</f>
        <v>-</v>
      </c>
      <c r="L977" s="138" t="str">
        <f>IF(SP_NORTE!M999="","*",SP_NORTE!M999)</f>
        <v>-</v>
      </c>
      <c r="M977" s="139" t="str">
        <f>IF(SP_NORTE!I999="","*",SP_NORTE!I999)</f>
        <v>*</v>
      </c>
      <c r="N977" s="144" t="str">
        <f>IF(SP_NORTE!J999="","*",SP_NORTE!J999)</f>
        <v>*</v>
      </c>
      <c r="O977" s="144" t="str">
        <f>IF(SP_NORTE!K999="","*",SP_NORTE!K999)</f>
        <v>*</v>
      </c>
      <c r="P977" s="143" t="str">
        <f>IF(SP_NORTE!N999="","*",SP_NORTE!N999)</f>
        <v>*</v>
      </c>
      <c r="Q977" s="143" t="str">
        <f>IF(SP_NORTE!O999="","*",SP_NORTE!O999)</f>
        <v>*</v>
      </c>
      <c r="R977" s="145" t="str">
        <f>IF(SP_NORTE!P999="","*",CONCATENATE(SP_NORTE!P999," ",SP_NORTE!Q999))</f>
        <v>*</v>
      </c>
      <c r="S977" s="145" t="str">
        <f>IF(SP_NORTE!U999="","*",SP_NORTE!U999)</f>
        <v>*</v>
      </c>
      <c r="T977" s="145" t="str">
        <f>IF(SP_NORTE!V999="","*",SP_NORTE!V999)</f>
        <v>*</v>
      </c>
      <c r="U977" s="136" t="str">
        <f ca="1">_xlfn.XLOOKUP(G977&amp;$U$2,BS_CONTROLE[CHAVE],BS_CONTROLE[Quantidade_11],"-")</f>
        <v>-</v>
      </c>
      <c r="V977" s="136" t="str">
        <f ca="1">_xlfn.XLOOKUP(G977&amp;$V$2,BS_CONTROLE[CHAVE],BS_CONTROLE[Quantidade_11],"-")</f>
        <v>-</v>
      </c>
      <c r="W977" s="136" t="str">
        <f ca="1">_xlfn.XLOOKUP(G977&amp;$W$2,BS_CONTROLE[CHAVE],BS_CONTROLE[Quantidade_11],"-")</f>
        <v>-</v>
      </c>
    </row>
    <row r="978" spans="1:23" hidden="1">
      <c r="A978" s="146" t="str">
        <f>IF(SP_NORTE!X1000="","*",SP_NORTE!X1000)</f>
        <v>*</v>
      </c>
      <c r="B978" s="146" t="str">
        <f>IF(SP_NORTE!W1000="","*",SP_NORTE!W1000)</f>
        <v>*</v>
      </c>
      <c r="C978" s="146" t="str">
        <f>IF(SP_NORTE!Y1000="","*",SP_NORTE!Y1000)</f>
        <v>*</v>
      </c>
      <c r="D978" s="138" t="str">
        <f>IF(SP_NORTE!R1000="","*",SP_NORTE!R1000)</f>
        <v>-</v>
      </c>
      <c r="E978" s="138" t="str">
        <f>IF(SP_NORTE!S1000="","*",SP_NORTE!S1000)</f>
        <v>-</v>
      </c>
      <c r="F978" s="145" t="str">
        <f>IF(SP_NORTE!B1000="","*",SP_NORTE!B1000)</f>
        <v>*</v>
      </c>
      <c r="G978" s="145" t="str">
        <f>IF(SP_NORTE!D1000="","*",SP_NORTE!D1000)</f>
        <v>*</v>
      </c>
      <c r="H978" s="145" t="str">
        <f>IF(SP_NORTE!E1000="","*",SP_NORTE!E1000)</f>
        <v>*</v>
      </c>
      <c r="I978" s="145" t="str">
        <f>IF(SP_NORTE!G1000="","*",SP_NORTE!G1000)</f>
        <v>*</v>
      </c>
      <c r="J978" s="145" t="str">
        <f>IF(SP_NORTE!H1000="","*",SP_NORTE!H1000)</f>
        <v>*</v>
      </c>
      <c r="K978" s="138" t="str">
        <f>IF(SP_NORTE!L1000="","*",SP_NORTE!L1000)</f>
        <v>-</v>
      </c>
      <c r="L978" s="138" t="str">
        <f>IF(SP_NORTE!M1000="","*",SP_NORTE!M1000)</f>
        <v>-</v>
      </c>
      <c r="M978" s="139" t="str">
        <f>IF(SP_NORTE!I1000="","*",SP_NORTE!I1000)</f>
        <v>*</v>
      </c>
      <c r="N978" s="144" t="str">
        <f>IF(SP_NORTE!J1000="","*",SP_NORTE!J1000)</f>
        <v>*</v>
      </c>
      <c r="O978" s="144" t="str">
        <f>IF(SP_NORTE!K1000="","*",SP_NORTE!K1000)</f>
        <v>*</v>
      </c>
      <c r="P978" s="143" t="str">
        <f>IF(SP_NORTE!N1000="","*",SP_NORTE!N1000)</f>
        <v>*</v>
      </c>
      <c r="Q978" s="143" t="str">
        <f>IF(SP_NORTE!O1000="","*",SP_NORTE!O1000)</f>
        <v>*</v>
      </c>
      <c r="R978" s="145" t="str">
        <f>IF(SP_NORTE!P1000="","*",CONCATENATE(SP_NORTE!P1000," ",SP_NORTE!Q1000))</f>
        <v>*</v>
      </c>
      <c r="S978" s="145" t="str">
        <f>IF(SP_NORTE!U1000="","*",SP_NORTE!U1000)</f>
        <v>*</v>
      </c>
      <c r="T978" s="145" t="str">
        <f>IF(SP_NORTE!V1000="","*",SP_NORTE!V1000)</f>
        <v>*</v>
      </c>
      <c r="U978" s="136" t="str">
        <f ca="1">_xlfn.XLOOKUP(G978&amp;$U$2,BS_CONTROLE[CHAVE],BS_CONTROLE[Quantidade_11],"-")</f>
        <v>-</v>
      </c>
      <c r="V978" s="136" t="str">
        <f ca="1">_xlfn.XLOOKUP(G978&amp;$V$2,BS_CONTROLE[CHAVE],BS_CONTROLE[Quantidade_11],"-")</f>
        <v>-</v>
      </c>
      <c r="W978" s="136" t="str">
        <f ca="1">_xlfn.XLOOKUP(G978&amp;$W$2,BS_CONTROLE[CHAVE],BS_CONTROLE[Quantidade_11],"-")</f>
        <v>-</v>
      </c>
    </row>
    <row r="979" spans="1:23" hidden="1">
      <c r="A979" s="146" t="str">
        <f>IF(SP_NORTE!X1001="","*",SP_NORTE!X1001)</f>
        <v>*</v>
      </c>
      <c r="B979" s="146" t="str">
        <f>IF(SP_NORTE!W1001="","*",SP_NORTE!W1001)</f>
        <v>*</v>
      </c>
      <c r="C979" s="146" t="str">
        <f>IF(SP_NORTE!Y1001="","*",SP_NORTE!Y1001)</f>
        <v>*</v>
      </c>
      <c r="D979" s="138" t="str">
        <f>IF(SP_NORTE!R1001="","*",SP_NORTE!R1001)</f>
        <v>-</v>
      </c>
      <c r="E979" s="138" t="str">
        <f>IF(SP_NORTE!S1001="","*",SP_NORTE!S1001)</f>
        <v>-</v>
      </c>
      <c r="F979" s="145" t="str">
        <f>IF(SP_NORTE!B1001="","*",SP_NORTE!B1001)</f>
        <v>*</v>
      </c>
      <c r="G979" s="145" t="str">
        <f>IF(SP_NORTE!D1001="","*",SP_NORTE!D1001)</f>
        <v>*</v>
      </c>
      <c r="H979" s="145" t="str">
        <f>IF(SP_NORTE!E1001="","*",SP_NORTE!E1001)</f>
        <v>*</v>
      </c>
      <c r="I979" s="145" t="str">
        <f>IF(SP_NORTE!G1001="","*",SP_NORTE!G1001)</f>
        <v>*</v>
      </c>
      <c r="J979" s="145" t="str">
        <f>IF(SP_NORTE!H1001="","*",SP_NORTE!H1001)</f>
        <v>*</v>
      </c>
      <c r="K979" s="138" t="str">
        <f>IF(SP_NORTE!L1001="","*",SP_NORTE!L1001)</f>
        <v>-</v>
      </c>
      <c r="L979" s="138" t="str">
        <f>IF(SP_NORTE!M1001="","*",SP_NORTE!M1001)</f>
        <v>-</v>
      </c>
      <c r="M979" s="139" t="str">
        <f>IF(SP_NORTE!I1001="","*",SP_NORTE!I1001)</f>
        <v>*</v>
      </c>
      <c r="N979" s="144" t="str">
        <f>IF(SP_NORTE!J1001="","*",SP_NORTE!J1001)</f>
        <v>*</v>
      </c>
      <c r="O979" s="144" t="str">
        <f>IF(SP_NORTE!K1001="","*",SP_NORTE!K1001)</f>
        <v>*</v>
      </c>
      <c r="P979" s="143" t="str">
        <f>IF(SP_NORTE!N1001="","*",SP_NORTE!N1001)</f>
        <v>*</v>
      </c>
      <c r="Q979" s="143" t="str">
        <f>IF(SP_NORTE!O1001="","*",SP_NORTE!O1001)</f>
        <v>*</v>
      </c>
      <c r="R979" s="145" t="str">
        <f>IF(SP_NORTE!P1001="","*",CONCATENATE(SP_NORTE!P1001," ",SP_NORTE!Q1001))</f>
        <v>*</v>
      </c>
      <c r="S979" s="145" t="str">
        <f>IF(SP_NORTE!U1001="","*",SP_NORTE!U1001)</f>
        <v>*</v>
      </c>
      <c r="T979" s="145" t="str">
        <f>IF(SP_NORTE!V1001="","*",SP_NORTE!V1001)</f>
        <v>*</v>
      </c>
      <c r="U979" s="136" t="str">
        <f ca="1">_xlfn.XLOOKUP(G979&amp;$U$2,BS_CONTROLE[CHAVE],BS_CONTROLE[Quantidade_11],"-")</f>
        <v>-</v>
      </c>
      <c r="V979" s="136" t="str">
        <f ca="1">_xlfn.XLOOKUP(G979&amp;$V$2,BS_CONTROLE[CHAVE],BS_CONTROLE[Quantidade_11],"-")</f>
        <v>-</v>
      </c>
      <c r="W979" s="136" t="str">
        <f ca="1">_xlfn.XLOOKUP(G979&amp;$W$2,BS_CONTROLE[CHAVE],BS_CONTROLE[Quantidade_11],"-")</f>
        <v>-</v>
      </c>
    </row>
    <row r="980" spans="1:23" hidden="1">
      <c r="A980" s="146" t="str">
        <f>IF(SP_NORTE!X1002="","*",SP_NORTE!X1002)</f>
        <v>*</v>
      </c>
      <c r="B980" s="146" t="str">
        <f>IF(SP_NORTE!W1002="","*",SP_NORTE!W1002)</f>
        <v>*</v>
      </c>
      <c r="C980" s="146" t="str">
        <f>IF(SP_NORTE!Y1002="","*",SP_NORTE!Y1002)</f>
        <v>*</v>
      </c>
      <c r="D980" s="138" t="str">
        <f>IF(SP_NORTE!R1002="","*",SP_NORTE!R1002)</f>
        <v>-</v>
      </c>
      <c r="E980" s="138" t="str">
        <f>IF(SP_NORTE!S1002="","*",SP_NORTE!S1002)</f>
        <v>-</v>
      </c>
      <c r="F980" s="145" t="str">
        <f>IF(SP_NORTE!B1002="","*",SP_NORTE!B1002)</f>
        <v>*</v>
      </c>
      <c r="G980" s="145" t="str">
        <f>IF(SP_NORTE!D1002="","*",SP_NORTE!D1002)</f>
        <v>*</v>
      </c>
      <c r="H980" s="145" t="str">
        <f>IF(SP_NORTE!E1002="","*",SP_NORTE!E1002)</f>
        <v>*</v>
      </c>
      <c r="I980" s="145" t="str">
        <f>IF(SP_NORTE!G1002="","*",SP_NORTE!G1002)</f>
        <v>*</v>
      </c>
      <c r="J980" s="145" t="str">
        <f>IF(SP_NORTE!H1002="","*",SP_NORTE!H1002)</f>
        <v>*</v>
      </c>
      <c r="K980" s="138" t="str">
        <f>IF(SP_NORTE!L1002="","*",SP_NORTE!L1002)</f>
        <v>-</v>
      </c>
      <c r="L980" s="138" t="str">
        <f>IF(SP_NORTE!M1002="","*",SP_NORTE!M1002)</f>
        <v>-</v>
      </c>
      <c r="M980" s="139" t="str">
        <f>IF(SP_NORTE!I1002="","*",SP_NORTE!I1002)</f>
        <v>*</v>
      </c>
      <c r="N980" s="144" t="str">
        <f>IF(SP_NORTE!J1002="","*",SP_NORTE!J1002)</f>
        <v>*</v>
      </c>
      <c r="O980" s="144" t="str">
        <f>IF(SP_NORTE!K1002="","*",SP_NORTE!K1002)</f>
        <v>*</v>
      </c>
      <c r="P980" s="143" t="str">
        <f>IF(SP_NORTE!N1002="","*",SP_NORTE!N1002)</f>
        <v>*</v>
      </c>
      <c r="Q980" s="143" t="str">
        <f>IF(SP_NORTE!O1002="","*",SP_NORTE!O1002)</f>
        <v>*</v>
      </c>
      <c r="R980" s="145" t="str">
        <f>IF(SP_NORTE!P1002="","*",CONCATENATE(SP_NORTE!P1002," ",SP_NORTE!Q1002))</f>
        <v>*</v>
      </c>
      <c r="S980" s="145" t="str">
        <f>IF(SP_NORTE!U1002="","*",SP_NORTE!U1002)</f>
        <v>*</v>
      </c>
      <c r="T980" s="145" t="str">
        <f>IF(SP_NORTE!V1002="","*",SP_NORTE!V1002)</f>
        <v>*</v>
      </c>
      <c r="U980" s="136" t="str">
        <f ca="1">_xlfn.XLOOKUP(G980&amp;$U$2,BS_CONTROLE[CHAVE],BS_CONTROLE[Quantidade_11],"-")</f>
        <v>-</v>
      </c>
      <c r="V980" s="136" t="str">
        <f ca="1">_xlfn.XLOOKUP(G980&amp;$V$2,BS_CONTROLE[CHAVE],BS_CONTROLE[Quantidade_11],"-")</f>
        <v>-</v>
      </c>
      <c r="W980" s="136" t="str">
        <f ca="1">_xlfn.XLOOKUP(G980&amp;$W$2,BS_CONTROLE[CHAVE],BS_CONTROLE[Quantidade_11],"-")</f>
        <v>-</v>
      </c>
    </row>
    <row r="981" spans="1:23" hidden="1">
      <c r="A981" s="146" t="str">
        <f>IF(SP_NORTE!X1003="","*",SP_NORTE!X1003)</f>
        <v>*</v>
      </c>
      <c r="B981" s="146" t="str">
        <f>IF(SP_NORTE!W1003="","*",SP_NORTE!W1003)</f>
        <v>*</v>
      </c>
      <c r="C981" s="146" t="str">
        <f>IF(SP_NORTE!Y1003="","*",SP_NORTE!Y1003)</f>
        <v>*</v>
      </c>
      <c r="D981" s="138" t="str">
        <f>IF(SP_NORTE!R1003="","*",SP_NORTE!R1003)</f>
        <v>-</v>
      </c>
      <c r="E981" s="138" t="str">
        <f>IF(SP_NORTE!S1003="","*",SP_NORTE!S1003)</f>
        <v>-</v>
      </c>
      <c r="F981" s="145" t="str">
        <f>IF(SP_NORTE!B1003="","*",SP_NORTE!B1003)</f>
        <v>*</v>
      </c>
      <c r="G981" s="145" t="str">
        <f>IF(SP_NORTE!D1003="","*",SP_NORTE!D1003)</f>
        <v>*</v>
      </c>
      <c r="H981" s="145" t="str">
        <f>IF(SP_NORTE!E1003="","*",SP_NORTE!E1003)</f>
        <v>*</v>
      </c>
      <c r="I981" s="145" t="str">
        <f>IF(SP_NORTE!G1003="","*",SP_NORTE!G1003)</f>
        <v>*</v>
      </c>
      <c r="J981" s="145" t="str">
        <f>IF(SP_NORTE!H1003="","*",SP_NORTE!H1003)</f>
        <v>*</v>
      </c>
      <c r="K981" s="138" t="str">
        <f>IF(SP_NORTE!L1003="","*",SP_NORTE!L1003)</f>
        <v>-</v>
      </c>
      <c r="L981" s="138" t="str">
        <f>IF(SP_NORTE!M1003="","*",SP_NORTE!M1003)</f>
        <v>-</v>
      </c>
      <c r="M981" s="139" t="str">
        <f>IF(SP_NORTE!I1003="","*",SP_NORTE!I1003)</f>
        <v>*</v>
      </c>
      <c r="N981" s="144" t="str">
        <f>IF(SP_NORTE!J1003="","*",SP_NORTE!J1003)</f>
        <v>*</v>
      </c>
      <c r="O981" s="144" t="str">
        <f>IF(SP_NORTE!K1003="","*",SP_NORTE!K1003)</f>
        <v>*</v>
      </c>
      <c r="P981" s="143" t="str">
        <f>IF(SP_NORTE!N1003="","*",SP_NORTE!N1003)</f>
        <v>*</v>
      </c>
      <c r="Q981" s="143" t="str">
        <f>IF(SP_NORTE!O1003="","*",SP_NORTE!O1003)</f>
        <v>*</v>
      </c>
      <c r="R981" s="145" t="str">
        <f>IF(SP_NORTE!P1003="","*",CONCATENATE(SP_NORTE!P1003," ",SP_NORTE!Q1003))</f>
        <v>*</v>
      </c>
      <c r="S981" s="145" t="str">
        <f>IF(SP_NORTE!U1003="","*",SP_NORTE!U1003)</f>
        <v>*</v>
      </c>
      <c r="T981" s="145" t="str">
        <f>IF(SP_NORTE!V1003="","*",SP_NORTE!V1003)</f>
        <v>*</v>
      </c>
      <c r="U981" s="136" t="str">
        <f ca="1">_xlfn.XLOOKUP(G981&amp;$U$2,BS_CONTROLE[CHAVE],BS_CONTROLE[Quantidade_11],"-")</f>
        <v>-</v>
      </c>
      <c r="V981" s="136" t="str">
        <f ca="1">_xlfn.XLOOKUP(G981&amp;$V$2,BS_CONTROLE[CHAVE],BS_CONTROLE[Quantidade_11],"-")</f>
        <v>-</v>
      </c>
      <c r="W981" s="136" t="str">
        <f ca="1">_xlfn.XLOOKUP(G981&amp;$W$2,BS_CONTROLE[CHAVE],BS_CONTROLE[Quantidade_11],"-")</f>
        <v>-</v>
      </c>
    </row>
    <row r="982" spans="1:23" hidden="1">
      <c r="A982" s="146" t="str">
        <f>IF(SP_NORTE!X1004="","*",SP_NORTE!X1004)</f>
        <v>*</v>
      </c>
      <c r="B982" s="146" t="str">
        <f>IF(SP_NORTE!W1004="","*",SP_NORTE!W1004)</f>
        <v>*</v>
      </c>
      <c r="C982" s="146" t="str">
        <f>IF(SP_NORTE!Y1004="","*",SP_NORTE!Y1004)</f>
        <v>*</v>
      </c>
      <c r="D982" s="138" t="str">
        <f>IF(SP_NORTE!R1004="","*",SP_NORTE!R1004)</f>
        <v>-</v>
      </c>
      <c r="E982" s="138" t="str">
        <f>IF(SP_NORTE!S1004="","*",SP_NORTE!S1004)</f>
        <v>-</v>
      </c>
      <c r="F982" s="145" t="str">
        <f>IF(SP_NORTE!B1004="","*",SP_NORTE!B1004)</f>
        <v>*</v>
      </c>
      <c r="G982" s="145" t="str">
        <f>IF(SP_NORTE!D1004="","*",SP_NORTE!D1004)</f>
        <v>*</v>
      </c>
      <c r="H982" s="145" t="str">
        <f>IF(SP_NORTE!E1004="","*",SP_NORTE!E1004)</f>
        <v>*</v>
      </c>
      <c r="I982" s="145" t="str">
        <f>IF(SP_NORTE!G1004="","*",SP_NORTE!G1004)</f>
        <v>*</v>
      </c>
      <c r="J982" s="145" t="str">
        <f>IF(SP_NORTE!H1004="","*",SP_NORTE!H1004)</f>
        <v>*</v>
      </c>
      <c r="K982" s="138" t="str">
        <f>IF(SP_NORTE!L1004="","*",SP_NORTE!L1004)</f>
        <v>-</v>
      </c>
      <c r="L982" s="138" t="str">
        <f>IF(SP_NORTE!M1004="","*",SP_NORTE!M1004)</f>
        <v>-</v>
      </c>
      <c r="M982" s="139" t="str">
        <f>IF(SP_NORTE!I1004="","*",SP_NORTE!I1004)</f>
        <v>*</v>
      </c>
      <c r="N982" s="144" t="str">
        <f>IF(SP_NORTE!J1004="","*",SP_NORTE!J1004)</f>
        <v>*</v>
      </c>
      <c r="O982" s="144" t="str">
        <f>IF(SP_NORTE!K1004="","*",SP_NORTE!K1004)</f>
        <v>*</v>
      </c>
      <c r="P982" s="143" t="str">
        <f>IF(SP_NORTE!N1004="","*",SP_NORTE!N1004)</f>
        <v>*</v>
      </c>
      <c r="Q982" s="143" t="str">
        <f>IF(SP_NORTE!O1004="","*",SP_NORTE!O1004)</f>
        <v>*</v>
      </c>
      <c r="R982" s="145" t="str">
        <f>IF(SP_NORTE!P1004="","*",CONCATENATE(SP_NORTE!P1004," ",SP_NORTE!Q1004))</f>
        <v>*</v>
      </c>
      <c r="S982" s="145" t="str">
        <f>IF(SP_NORTE!U1004="","*",SP_NORTE!U1004)</f>
        <v>*</v>
      </c>
      <c r="T982" s="145" t="str">
        <f>IF(SP_NORTE!V1004="","*",SP_NORTE!V1004)</f>
        <v>*</v>
      </c>
      <c r="U982" s="136" t="str">
        <f ca="1">_xlfn.XLOOKUP(G982&amp;$U$2,BS_CONTROLE[CHAVE],BS_CONTROLE[Quantidade_11],"-")</f>
        <v>-</v>
      </c>
      <c r="V982" s="136" t="str">
        <f ca="1">_xlfn.XLOOKUP(G982&amp;$V$2,BS_CONTROLE[CHAVE],BS_CONTROLE[Quantidade_11],"-")</f>
        <v>-</v>
      </c>
      <c r="W982" s="136" t="str">
        <f ca="1">_xlfn.XLOOKUP(G982&amp;$W$2,BS_CONTROLE[CHAVE],BS_CONTROLE[Quantidade_11],"-")</f>
        <v>-</v>
      </c>
    </row>
    <row r="983" spans="1:23" hidden="1">
      <c r="A983" s="146" t="str">
        <f>IF(SP_NORTE!X1005="","*",SP_NORTE!X1005)</f>
        <v>*</v>
      </c>
      <c r="B983" s="146" t="str">
        <f>IF(SP_NORTE!W1005="","*",SP_NORTE!W1005)</f>
        <v>*</v>
      </c>
      <c r="C983" s="146" t="str">
        <f>IF(SP_NORTE!Y1005="","*",SP_NORTE!Y1005)</f>
        <v>*</v>
      </c>
      <c r="D983" s="138" t="str">
        <f>IF(SP_NORTE!R1005="","*",SP_NORTE!R1005)</f>
        <v>-</v>
      </c>
      <c r="E983" s="138" t="str">
        <f>IF(SP_NORTE!S1005="","*",SP_NORTE!S1005)</f>
        <v>-</v>
      </c>
      <c r="F983" s="145" t="str">
        <f>IF(SP_NORTE!B1005="","*",SP_NORTE!B1005)</f>
        <v>*</v>
      </c>
      <c r="G983" s="145" t="str">
        <f>IF(SP_NORTE!D1005="","*",SP_NORTE!D1005)</f>
        <v>*</v>
      </c>
      <c r="H983" s="145" t="str">
        <f>IF(SP_NORTE!E1005="","*",SP_NORTE!E1005)</f>
        <v>*</v>
      </c>
      <c r="I983" s="145" t="str">
        <f>IF(SP_NORTE!G1005="","*",SP_NORTE!G1005)</f>
        <v>*</v>
      </c>
      <c r="J983" s="145" t="str">
        <f>IF(SP_NORTE!H1005="","*",SP_NORTE!H1005)</f>
        <v>*</v>
      </c>
      <c r="K983" s="138" t="str">
        <f>IF(SP_NORTE!L1005="","*",SP_NORTE!L1005)</f>
        <v>-</v>
      </c>
      <c r="L983" s="138" t="str">
        <f>IF(SP_NORTE!M1005="","*",SP_NORTE!M1005)</f>
        <v>-</v>
      </c>
      <c r="M983" s="139" t="str">
        <f>IF(SP_NORTE!I1005="","*",SP_NORTE!I1005)</f>
        <v>*</v>
      </c>
      <c r="N983" s="144" t="str">
        <f>IF(SP_NORTE!J1005="","*",SP_NORTE!J1005)</f>
        <v>*</v>
      </c>
      <c r="O983" s="144" t="str">
        <f>IF(SP_NORTE!K1005="","*",SP_NORTE!K1005)</f>
        <v>*</v>
      </c>
      <c r="P983" s="143" t="str">
        <f>IF(SP_NORTE!N1005="","*",SP_NORTE!N1005)</f>
        <v>*</v>
      </c>
      <c r="Q983" s="143" t="str">
        <f>IF(SP_NORTE!O1005="","*",SP_NORTE!O1005)</f>
        <v>*</v>
      </c>
      <c r="R983" s="145" t="str">
        <f>IF(SP_NORTE!P1005="","*",CONCATENATE(SP_NORTE!P1005," ",SP_NORTE!Q1005))</f>
        <v>*</v>
      </c>
      <c r="S983" s="145" t="str">
        <f>IF(SP_NORTE!U1005="","*",SP_NORTE!U1005)</f>
        <v>*</v>
      </c>
      <c r="T983" s="145" t="str">
        <f>IF(SP_NORTE!V1005="","*",SP_NORTE!V1005)</f>
        <v>*</v>
      </c>
      <c r="U983" s="136" t="str">
        <f ca="1">_xlfn.XLOOKUP(G983&amp;$U$2,BS_CONTROLE[CHAVE],BS_CONTROLE[Quantidade_11],"-")</f>
        <v>-</v>
      </c>
      <c r="V983" s="136" t="str">
        <f ca="1">_xlfn.XLOOKUP(G983&amp;$V$2,BS_CONTROLE[CHAVE],BS_CONTROLE[Quantidade_11],"-")</f>
        <v>-</v>
      </c>
      <c r="W983" s="136" t="str">
        <f ca="1">_xlfn.XLOOKUP(G983&amp;$W$2,BS_CONTROLE[CHAVE],BS_CONTROLE[Quantidade_11],"-")</f>
        <v>-</v>
      </c>
    </row>
    <row r="984" spans="1:23" hidden="1">
      <c r="A984" s="146" t="str">
        <f>IF(SP_NORTE!X1006="","*",SP_NORTE!X1006)</f>
        <v>*</v>
      </c>
      <c r="B984" s="146" t="str">
        <f>IF(SP_NORTE!W1006="","*",SP_NORTE!W1006)</f>
        <v>*</v>
      </c>
      <c r="C984" s="146" t="str">
        <f>IF(SP_NORTE!Y1006="","*",SP_NORTE!Y1006)</f>
        <v>*</v>
      </c>
      <c r="D984" s="138" t="str">
        <f>IF(SP_NORTE!R1006="","*",SP_NORTE!R1006)</f>
        <v>-</v>
      </c>
      <c r="E984" s="138" t="str">
        <f>IF(SP_NORTE!S1006="","*",SP_NORTE!S1006)</f>
        <v>-</v>
      </c>
      <c r="F984" s="145" t="str">
        <f>IF(SP_NORTE!B1006="","*",SP_NORTE!B1006)</f>
        <v>*</v>
      </c>
      <c r="G984" s="145" t="str">
        <f>IF(SP_NORTE!D1006="","*",SP_NORTE!D1006)</f>
        <v>*</v>
      </c>
      <c r="H984" s="145" t="str">
        <f>IF(SP_NORTE!E1006="","*",SP_NORTE!E1006)</f>
        <v>*</v>
      </c>
      <c r="I984" s="145" t="str">
        <f>IF(SP_NORTE!G1006="","*",SP_NORTE!G1006)</f>
        <v>*</v>
      </c>
      <c r="J984" s="145" t="str">
        <f>IF(SP_NORTE!H1006="","*",SP_NORTE!H1006)</f>
        <v>*</v>
      </c>
      <c r="K984" s="138" t="str">
        <f>IF(SP_NORTE!L1006="","*",SP_NORTE!L1006)</f>
        <v>-</v>
      </c>
      <c r="L984" s="138" t="str">
        <f>IF(SP_NORTE!M1006="","*",SP_NORTE!M1006)</f>
        <v>-</v>
      </c>
      <c r="M984" s="139" t="str">
        <f>IF(SP_NORTE!I1006="","*",SP_NORTE!I1006)</f>
        <v>*</v>
      </c>
      <c r="N984" s="144" t="str">
        <f>IF(SP_NORTE!J1006="","*",SP_NORTE!J1006)</f>
        <v>*</v>
      </c>
      <c r="O984" s="144" t="str">
        <f>IF(SP_NORTE!K1006="","*",SP_NORTE!K1006)</f>
        <v>*</v>
      </c>
      <c r="P984" s="143" t="str">
        <f>IF(SP_NORTE!N1006="","*",SP_NORTE!N1006)</f>
        <v>*</v>
      </c>
      <c r="Q984" s="143" t="str">
        <f>IF(SP_NORTE!O1006="","*",SP_NORTE!O1006)</f>
        <v>*</v>
      </c>
      <c r="R984" s="145" t="str">
        <f>IF(SP_NORTE!P1006="","*",CONCATENATE(SP_NORTE!P1006," ",SP_NORTE!Q1006))</f>
        <v>*</v>
      </c>
      <c r="S984" s="145" t="str">
        <f>IF(SP_NORTE!U1006="","*",SP_NORTE!U1006)</f>
        <v>*</v>
      </c>
      <c r="T984" s="145" t="str">
        <f>IF(SP_NORTE!V1006="","*",SP_NORTE!V1006)</f>
        <v>*</v>
      </c>
      <c r="U984" s="136" t="str">
        <f ca="1">_xlfn.XLOOKUP(G984&amp;$U$2,BS_CONTROLE[CHAVE],BS_CONTROLE[Quantidade_11],"-")</f>
        <v>-</v>
      </c>
      <c r="V984" s="136" t="str">
        <f ca="1">_xlfn.XLOOKUP(G984&amp;$V$2,BS_CONTROLE[CHAVE],BS_CONTROLE[Quantidade_11],"-")</f>
        <v>-</v>
      </c>
      <c r="W984" s="136" t="str">
        <f ca="1">_xlfn.XLOOKUP(G984&amp;$W$2,BS_CONTROLE[CHAVE],BS_CONTROLE[Quantidade_11],"-")</f>
        <v>-</v>
      </c>
    </row>
    <row r="985" spans="1:23" hidden="1">
      <c r="A985" s="146" t="str">
        <f>IF(SP_NORTE!X1007="","*",SP_NORTE!X1007)</f>
        <v>*</v>
      </c>
      <c r="B985" s="146" t="str">
        <f>IF(SP_NORTE!W1007="","*",SP_NORTE!W1007)</f>
        <v>*</v>
      </c>
      <c r="C985" s="146" t="str">
        <f>IF(SP_NORTE!Y1007="","*",SP_NORTE!Y1007)</f>
        <v>*</v>
      </c>
      <c r="D985" s="138" t="str">
        <f>IF(SP_NORTE!R1007="","*",SP_NORTE!R1007)</f>
        <v>-</v>
      </c>
      <c r="E985" s="138" t="str">
        <f>IF(SP_NORTE!S1007="","*",SP_NORTE!S1007)</f>
        <v>-</v>
      </c>
      <c r="F985" s="145" t="str">
        <f>IF(SP_NORTE!B1007="","*",SP_NORTE!B1007)</f>
        <v>*</v>
      </c>
      <c r="G985" s="145" t="str">
        <f>IF(SP_NORTE!D1007="","*",SP_NORTE!D1007)</f>
        <v>*</v>
      </c>
      <c r="H985" s="145" t="str">
        <f>IF(SP_NORTE!E1007="","*",SP_NORTE!E1007)</f>
        <v>*</v>
      </c>
      <c r="I985" s="145" t="str">
        <f>IF(SP_NORTE!G1007="","*",SP_NORTE!G1007)</f>
        <v>*</v>
      </c>
      <c r="J985" s="145" t="str">
        <f>IF(SP_NORTE!H1007="","*",SP_NORTE!H1007)</f>
        <v>*</v>
      </c>
      <c r="K985" s="138" t="str">
        <f>IF(SP_NORTE!L1007="","*",SP_NORTE!L1007)</f>
        <v>-</v>
      </c>
      <c r="L985" s="138" t="str">
        <f>IF(SP_NORTE!M1007="","*",SP_NORTE!M1007)</f>
        <v>-</v>
      </c>
      <c r="M985" s="139" t="str">
        <f>IF(SP_NORTE!I1007="","*",SP_NORTE!I1007)</f>
        <v>*</v>
      </c>
      <c r="N985" s="144" t="str">
        <f>IF(SP_NORTE!J1007="","*",SP_NORTE!J1007)</f>
        <v>*</v>
      </c>
      <c r="O985" s="144" t="str">
        <f>IF(SP_NORTE!K1007="","*",SP_NORTE!K1007)</f>
        <v>*</v>
      </c>
      <c r="P985" s="143" t="str">
        <f>IF(SP_NORTE!N1007="","*",SP_NORTE!N1007)</f>
        <v>*</v>
      </c>
      <c r="Q985" s="143" t="str">
        <f>IF(SP_NORTE!O1007="","*",SP_NORTE!O1007)</f>
        <v>*</v>
      </c>
      <c r="R985" s="145" t="str">
        <f>IF(SP_NORTE!P1007="","*",CONCATENATE(SP_NORTE!P1007," ",SP_NORTE!Q1007))</f>
        <v>*</v>
      </c>
      <c r="S985" s="145" t="str">
        <f>IF(SP_NORTE!U1007="","*",SP_NORTE!U1007)</f>
        <v>*</v>
      </c>
      <c r="T985" s="145" t="str">
        <f>IF(SP_NORTE!V1007="","*",SP_NORTE!V1007)</f>
        <v>*</v>
      </c>
      <c r="U985" s="136" t="str">
        <f ca="1">_xlfn.XLOOKUP(G985&amp;$U$2,BS_CONTROLE[CHAVE],BS_CONTROLE[Quantidade_11],"-")</f>
        <v>-</v>
      </c>
      <c r="V985" s="136" t="str">
        <f ca="1">_xlfn.XLOOKUP(G985&amp;$V$2,BS_CONTROLE[CHAVE],BS_CONTROLE[Quantidade_11],"-")</f>
        <v>-</v>
      </c>
      <c r="W985" s="136" t="str">
        <f ca="1">_xlfn.XLOOKUP(G985&amp;$W$2,BS_CONTROLE[CHAVE],BS_CONTROLE[Quantidade_11],"-")</f>
        <v>-</v>
      </c>
    </row>
    <row r="986" spans="1:23" hidden="1">
      <c r="A986" s="146" t="str">
        <f>IF(SP_NORTE!X1008="","*",SP_NORTE!X1008)</f>
        <v>*</v>
      </c>
      <c r="B986" s="146" t="str">
        <f>IF(SP_NORTE!W1008="","*",SP_NORTE!W1008)</f>
        <v>*</v>
      </c>
      <c r="C986" s="146" t="str">
        <f>IF(SP_NORTE!Y1008="","*",SP_NORTE!Y1008)</f>
        <v>*</v>
      </c>
      <c r="D986" s="138" t="str">
        <f>IF(SP_NORTE!R1008="","*",SP_NORTE!R1008)</f>
        <v>-</v>
      </c>
      <c r="E986" s="138" t="str">
        <f>IF(SP_NORTE!S1008="","*",SP_NORTE!S1008)</f>
        <v>-</v>
      </c>
      <c r="F986" s="145" t="str">
        <f>IF(SP_NORTE!B1008="","*",SP_NORTE!B1008)</f>
        <v>*</v>
      </c>
      <c r="G986" s="145" t="str">
        <f>IF(SP_NORTE!D1008="","*",SP_NORTE!D1008)</f>
        <v>*</v>
      </c>
      <c r="H986" s="145" t="str">
        <f>IF(SP_NORTE!E1008="","*",SP_NORTE!E1008)</f>
        <v>*</v>
      </c>
      <c r="I986" s="145" t="str">
        <f>IF(SP_NORTE!G1008="","*",SP_NORTE!G1008)</f>
        <v>*</v>
      </c>
      <c r="J986" s="145" t="str">
        <f>IF(SP_NORTE!H1008="","*",SP_NORTE!H1008)</f>
        <v>*</v>
      </c>
      <c r="K986" s="138" t="str">
        <f>IF(SP_NORTE!L1008="","*",SP_NORTE!L1008)</f>
        <v>-</v>
      </c>
      <c r="L986" s="138" t="str">
        <f>IF(SP_NORTE!M1008="","*",SP_NORTE!M1008)</f>
        <v>-</v>
      </c>
      <c r="M986" s="139" t="str">
        <f>IF(SP_NORTE!I1008="","*",SP_NORTE!I1008)</f>
        <v>*</v>
      </c>
      <c r="N986" s="144" t="str">
        <f>IF(SP_NORTE!J1008="","*",SP_NORTE!J1008)</f>
        <v>*</v>
      </c>
      <c r="O986" s="144" t="str">
        <f>IF(SP_NORTE!K1008="","*",SP_NORTE!K1008)</f>
        <v>*</v>
      </c>
      <c r="P986" s="143" t="str">
        <f>IF(SP_NORTE!N1008="","*",SP_NORTE!N1008)</f>
        <v>*</v>
      </c>
      <c r="Q986" s="143" t="str">
        <f>IF(SP_NORTE!O1008="","*",SP_NORTE!O1008)</f>
        <v>*</v>
      </c>
      <c r="R986" s="145" t="str">
        <f>IF(SP_NORTE!P1008="","*",CONCATENATE(SP_NORTE!P1008," ",SP_NORTE!Q1008))</f>
        <v>*</v>
      </c>
      <c r="S986" s="145" t="str">
        <f>IF(SP_NORTE!U1008="","*",SP_NORTE!U1008)</f>
        <v>*</v>
      </c>
      <c r="T986" s="145" t="str">
        <f>IF(SP_NORTE!V1008="","*",SP_NORTE!V1008)</f>
        <v>*</v>
      </c>
      <c r="U986" s="136" t="str">
        <f ca="1">_xlfn.XLOOKUP(G986&amp;$U$2,BS_CONTROLE[CHAVE],BS_CONTROLE[Quantidade_11],"-")</f>
        <v>-</v>
      </c>
      <c r="V986" s="136" t="str">
        <f ca="1">_xlfn.XLOOKUP(G986&amp;$V$2,BS_CONTROLE[CHAVE],BS_CONTROLE[Quantidade_11],"-")</f>
        <v>-</v>
      </c>
      <c r="W986" s="136" t="str">
        <f ca="1">_xlfn.XLOOKUP(G986&amp;$W$2,BS_CONTROLE[CHAVE],BS_CONTROLE[Quantidade_11],"-")</f>
        <v>-</v>
      </c>
    </row>
    <row r="987" spans="1:23" hidden="1">
      <c r="A987" s="146" t="str">
        <f>IF(SP_NORTE!X1009="","*",SP_NORTE!X1009)</f>
        <v>*</v>
      </c>
      <c r="B987" s="146" t="str">
        <f>IF(SP_NORTE!W1009="","*",SP_NORTE!W1009)</f>
        <v>*</v>
      </c>
      <c r="C987" s="146" t="str">
        <f>IF(SP_NORTE!Y1009="","*",SP_NORTE!Y1009)</f>
        <v>*</v>
      </c>
      <c r="D987" s="138" t="str">
        <f>IF(SP_NORTE!R1009="","*",SP_NORTE!R1009)</f>
        <v>-</v>
      </c>
      <c r="E987" s="138" t="str">
        <f>IF(SP_NORTE!S1009="","*",SP_NORTE!S1009)</f>
        <v>-</v>
      </c>
      <c r="F987" s="145" t="str">
        <f>IF(SP_NORTE!B1009="","*",SP_NORTE!B1009)</f>
        <v>*</v>
      </c>
      <c r="G987" s="145" t="str">
        <f>IF(SP_NORTE!D1009="","*",SP_NORTE!D1009)</f>
        <v>*</v>
      </c>
      <c r="H987" s="145" t="str">
        <f>IF(SP_NORTE!E1009="","*",SP_NORTE!E1009)</f>
        <v>*</v>
      </c>
      <c r="I987" s="145" t="str">
        <f>IF(SP_NORTE!G1009="","*",SP_NORTE!G1009)</f>
        <v>*</v>
      </c>
      <c r="J987" s="145" t="str">
        <f>IF(SP_NORTE!H1009="","*",SP_NORTE!H1009)</f>
        <v>*</v>
      </c>
      <c r="K987" s="138" t="str">
        <f>IF(SP_NORTE!L1009="","*",SP_NORTE!L1009)</f>
        <v>-</v>
      </c>
      <c r="L987" s="138" t="str">
        <f>IF(SP_NORTE!M1009="","*",SP_NORTE!M1009)</f>
        <v>-</v>
      </c>
      <c r="M987" s="139" t="str">
        <f>IF(SP_NORTE!I1009="","*",SP_NORTE!I1009)</f>
        <v>*</v>
      </c>
      <c r="N987" s="144" t="str">
        <f>IF(SP_NORTE!J1009="","*",SP_NORTE!J1009)</f>
        <v>*</v>
      </c>
      <c r="O987" s="144" t="str">
        <f>IF(SP_NORTE!K1009="","*",SP_NORTE!K1009)</f>
        <v>*</v>
      </c>
      <c r="P987" s="143" t="str">
        <f>IF(SP_NORTE!N1009="","*",SP_NORTE!N1009)</f>
        <v>*</v>
      </c>
      <c r="Q987" s="143" t="str">
        <f>IF(SP_NORTE!O1009="","*",SP_NORTE!O1009)</f>
        <v>*</v>
      </c>
      <c r="R987" s="145" t="str">
        <f>IF(SP_NORTE!P1009="","*",CONCATENATE(SP_NORTE!P1009," ",SP_NORTE!Q1009))</f>
        <v>*</v>
      </c>
      <c r="S987" s="145" t="str">
        <f>IF(SP_NORTE!U1009="","*",SP_NORTE!U1009)</f>
        <v>*</v>
      </c>
      <c r="T987" s="145" t="str">
        <f>IF(SP_NORTE!V1009="","*",SP_NORTE!V1009)</f>
        <v>*</v>
      </c>
      <c r="U987" s="136" t="str">
        <f ca="1">_xlfn.XLOOKUP(G987&amp;$U$2,BS_CONTROLE[CHAVE],BS_CONTROLE[Quantidade_11],"-")</f>
        <v>-</v>
      </c>
      <c r="V987" s="136" t="str">
        <f ca="1">_xlfn.XLOOKUP(G987&amp;$V$2,BS_CONTROLE[CHAVE],BS_CONTROLE[Quantidade_11],"-")</f>
        <v>-</v>
      </c>
      <c r="W987" s="136" t="str">
        <f ca="1">_xlfn.XLOOKUP(G987&amp;$W$2,BS_CONTROLE[CHAVE],BS_CONTROLE[Quantidade_11],"-")</f>
        <v>-</v>
      </c>
    </row>
    <row r="988" spans="1:23" hidden="1">
      <c r="A988" s="146" t="str">
        <f>IF(SP_NORTE!X1010="","*",SP_NORTE!X1010)</f>
        <v>*</v>
      </c>
      <c r="B988" s="146" t="str">
        <f>IF(SP_NORTE!W1010="","*",SP_NORTE!W1010)</f>
        <v>*</v>
      </c>
      <c r="C988" s="146" t="str">
        <f>IF(SP_NORTE!Y1010="","*",SP_NORTE!Y1010)</f>
        <v>*</v>
      </c>
      <c r="D988" s="138" t="str">
        <f>IF(SP_NORTE!R1010="","*",SP_NORTE!R1010)</f>
        <v>-</v>
      </c>
      <c r="E988" s="138" t="str">
        <f>IF(SP_NORTE!S1010="","*",SP_NORTE!S1010)</f>
        <v>-</v>
      </c>
      <c r="F988" s="145" t="str">
        <f>IF(SP_NORTE!B1010="","*",SP_NORTE!B1010)</f>
        <v>*</v>
      </c>
      <c r="G988" s="145" t="str">
        <f>IF(SP_NORTE!D1010="","*",SP_NORTE!D1010)</f>
        <v>*</v>
      </c>
      <c r="H988" s="145" t="str">
        <f>IF(SP_NORTE!E1010="","*",SP_NORTE!E1010)</f>
        <v>*</v>
      </c>
      <c r="I988" s="145" t="str">
        <f>IF(SP_NORTE!G1010="","*",SP_NORTE!G1010)</f>
        <v>*</v>
      </c>
      <c r="J988" s="145" t="str">
        <f>IF(SP_NORTE!H1010="","*",SP_NORTE!H1010)</f>
        <v>*</v>
      </c>
      <c r="K988" s="138" t="str">
        <f>IF(SP_NORTE!L1010="","*",SP_NORTE!L1010)</f>
        <v>-</v>
      </c>
      <c r="L988" s="138" t="str">
        <f>IF(SP_NORTE!M1010="","*",SP_NORTE!M1010)</f>
        <v>-</v>
      </c>
      <c r="M988" s="139" t="str">
        <f>IF(SP_NORTE!I1010="","*",SP_NORTE!I1010)</f>
        <v>*</v>
      </c>
      <c r="N988" s="144" t="str">
        <f>IF(SP_NORTE!J1010="","*",SP_NORTE!J1010)</f>
        <v>*</v>
      </c>
      <c r="O988" s="144" t="str">
        <f>IF(SP_NORTE!K1010="","*",SP_NORTE!K1010)</f>
        <v>*</v>
      </c>
      <c r="P988" s="143" t="str">
        <f>IF(SP_NORTE!N1010="","*",SP_NORTE!N1010)</f>
        <v>*</v>
      </c>
      <c r="Q988" s="143" t="str">
        <f>IF(SP_NORTE!O1010="","*",SP_NORTE!O1010)</f>
        <v>*</v>
      </c>
      <c r="R988" s="145" t="str">
        <f>IF(SP_NORTE!P1010="","*",CONCATENATE(SP_NORTE!P1010," ",SP_NORTE!Q1010))</f>
        <v>*</v>
      </c>
      <c r="S988" s="145" t="str">
        <f>IF(SP_NORTE!U1010="","*",SP_NORTE!U1010)</f>
        <v>*</v>
      </c>
      <c r="T988" s="145" t="str">
        <f>IF(SP_NORTE!V1010="","*",SP_NORTE!V1010)</f>
        <v>*</v>
      </c>
      <c r="U988" s="136" t="str">
        <f ca="1">_xlfn.XLOOKUP(G988&amp;$U$2,BS_CONTROLE[CHAVE],BS_CONTROLE[Quantidade_11],"-")</f>
        <v>-</v>
      </c>
      <c r="V988" s="136" t="str">
        <f ca="1">_xlfn.XLOOKUP(G988&amp;$V$2,BS_CONTROLE[CHAVE],BS_CONTROLE[Quantidade_11],"-")</f>
        <v>-</v>
      </c>
      <c r="W988" s="136" t="str">
        <f ca="1">_xlfn.XLOOKUP(G988&amp;$W$2,BS_CONTROLE[CHAVE],BS_CONTROLE[Quantidade_11],"-")</f>
        <v>-</v>
      </c>
    </row>
    <row r="989" spans="1:23" hidden="1">
      <c r="A989" s="146" t="str">
        <f>IF(SP_NORTE!X1011="","*",SP_NORTE!X1011)</f>
        <v>*</v>
      </c>
      <c r="B989" s="146" t="str">
        <f>IF(SP_NORTE!W1011="","*",SP_NORTE!W1011)</f>
        <v>*</v>
      </c>
      <c r="C989" s="146" t="str">
        <f>IF(SP_NORTE!Y1011="","*",SP_NORTE!Y1011)</f>
        <v>*</v>
      </c>
      <c r="D989" s="138" t="str">
        <f>IF(SP_NORTE!R1011="","*",SP_NORTE!R1011)</f>
        <v>-</v>
      </c>
      <c r="E989" s="138" t="str">
        <f>IF(SP_NORTE!S1011="","*",SP_NORTE!S1011)</f>
        <v>-</v>
      </c>
      <c r="F989" s="145" t="str">
        <f>IF(SP_NORTE!B1011="","*",SP_NORTE!B1011)</f>
        <v>*</v>
      </c>
      <c r="G989" s="145" t="str">
        <f>IF(SP_NORTE!D1011="","*",SP_NORTE!D1011)</f>
        <v>*</v>
      </c>
      <c r="H989" s="145" t="str">
        <f>IF(SP_NORTE!E1011="","*",SP_NORTE!E1011)</f>
        <v>*</v>
      </c>
      <c r="I989" s="145" t="str">
        <f>IF(SP_NORTE!G1011="","*",SP_NORTE!G1011)</f>
        <v>*</v>
      </c>
      <c r="J989" s="145" t="str">
        <f>IF(SP_NORTE!H1011="","*",SP_NORTE!H1011)</f>
        <v>*</v>
      </c>
      <c r="K989" s="138" t="str">
        <f>IF(SP_NORTE!L1011="","*",SP_NORTE!L1011)</f>
        <v>-</v>
      </c>
      <c r="L989" s="138" t="str">
        <f>IF(SP_NORTE!M1011="","*",SP_NORTE!M1011)</f>
        <v>-</v>
      </c>
      <c r="M989" s="139" t="str">
        <f>IF(SP_NORTE!I1011="","*",SP_NORTE!I1011)</f>
        <v>*</v>
      </c>
      <c r="N989" s="144" t="str">
        <f>IF(SP_NORTE!J1011="","*",SP_NORTE!J1011)</f>
        <v>*</v>
      </c>
      <c r="O989" s="144" t="str">
        <f>IF(SP_NORTE!K1011="","*",SP_NORTE!K1011)</f>
        <v>*</v>
      </c>
      <c r="P989" s="143" t="str">
        <f>IF(SP_NORTE!N1011="","*",SP_NORTE!N1011)</f>
        <v>*</v>
      </c>
      <c r="Q989" s="143" t="str">
        <f>IF(SP_NORTE!O1011="","*",SP_NORTE!O1011)</f>
        <v>*</v>
      </c>
      <c r="R989" s="145" t="str">
        <f>IF(SP_NORTE!P1011="","*",CONCATENATE(SP_NORTE!P1011," ",SP_NORTE!Q1011))</f>
        <v>*</v>
      </c>
      <c r="S989" s="145" t="str">
        <f>IF(SP_NORTE!U1011="","*",SP_NORTE!U1011)</f>
        <v>*</v>
      </c>
      <c r="T989" s="145" t="str">
        <f>IF(SP_NORTE!V1011="","*",SP_NORTE!V1011)</f>
        <v>*</v>
      </c>
      <c r="U989" s="136" t="str">
        <f ca="1">_xlfn.XLOOKUP(G989&amp;$U$2,BS_CONTROLE[CHAVE],BS_CONTROLE[Quantidade_11],"-")</f>
        <v>-</v>
      </c>
      <c r="V989" s="136" t="str">
        <f ca="1">_xlfn.XLOOKUP(G989&amp;$V$2,BS_CONTROLE[CHAVE],BS_CONTROLE[Quantidade_11],"-")</f>
        <v>-</v>
      </c>
      <c r="W989" s="136" t="str">
        <f ca="1">_xlfn.XLOOKUP(G989&amp;$W$2,BS_CONTROLE[CHAVE],BS_CONTROLE[Quantidade_11],"-")</f>
        <v>-</v>
      </c>
    </row>
    <row r="990" spans="1:23" hidden="1">
      <c r="A990" s="146" t="str">
        <f>IF(SP_NORTE!X1012="","*",SP_NORTE!X1012)</f>
        <v>*</v>
      </c>
      <c r="B990" s="146" t="str">
        <f>IF(SP_NORTE!W1012="","*",SP_NORTE!W1012)</f>
        <v>*</v>
      </c>
      <c r="C990" s="146" t="str">
        <f>IF(SP_NORTE!Y1012="","*",SP_NORTE!Y1012)</f>
        <v>*</v>
      </c>
      <c r="D990" s="138" t="str">
        <f>IF(SP_NORTE!R1012="","*",SP_NORTE!R1012)</f>
        <v>-</v>
      </c>
      <c r="E990" s="138" t="str">
        <f>IF(SP_NORTE!S1012="","*",SP_NORTE!S1012)</f>
        <v>-</v>
      </c>
      <c r="F990" s="145" t="str">
        <f>IF(SP_NORTE!B1012="","*",SP_NORTE!B1012)</f>
        <v>*</v>
      </c>
      <c r="G990" s="145" t="str">
        <f>IF(SP_NORTE!D1012="","*",SP_NORTE!D1012)</f>
        <v>*</v>
      </c>
      <c r="H990" s="145" t="str">
        <f>IF(SP_NORTE!E1012="","*",SP_NORTE!E1012)</f>
        <v>*</v>
      </c>
      <c r="I990" s="145" t="str">
        <f>IF(SP_NORTE!G1012="","*",SP_NORTE!G1012)</f>
        <v>*</v>
      </c>
      <c r="J990" s="145" t="str">
        <f>IF(SP_NORTE!H1012="","*",SP_NORTE!H1012)</f>
        <v>*</v>
      </c>
      <c r="K990" s="138" t="str">
        <f>IF(SP_NORTE!L1012="","*",SP_NORTE!L1012)</f>
        <v>-</v>
      </c>
      <c r="L990" s="138" t="str">
        <f>IF(SP_NORTE!M1012="","*",SP_NORTE!M1012)</f>
        <v>-</v>
      </c>
      <c r="M990" s="139" t="str">
        <f>IF(SP_NORTE!I1012="","*",SP_NORTE!I1012)</f>
        <v>*</v>
      </c>
      <c r="N990" s="144" t="str">
        <f>IF(SP_NORTE!J1012="","*",SP_NORTE!J1012)</f>
        <v>*</v>
      </c>
      <c r="O990" s="144" t="str">
        <f>IF(SP_NORTE!K1012="","*",SP_NORTE!K1012)</f>
        <v>*</v>
      </c>
      <c r="P990" s="143" t="str">
        <f>IF(SP_NORTE!N1012="","*",SP_NORTE!N1012)</f>
        <v>*</v>
      </c>
      <c r="Q990" s="143" t="str">
        <f>IF(SP_NORTE!O1012="","*",SP_NORTE!O1012)</f>
        <v>*</v>
      </c>
      <c r="R990" s="145" t="str">
        <f>IF(SP_NORTE!P1012="","*",CONCATENATE(SP_NORTE!P1012," ",SP_NORTE!Q1012))</f>
        <v>*</v>
      </c>
      <c r="S990" s="145" t="str">
        <f>IF(SP_NORTE!U1012="","*",SP_NORTE!U1012)</f>
        <v>*</v>
      </c>
      <c r="T990" s="145" t="str">
        <f>IF(SP_NORTE!V1012="","*",SP_NORTE!V1012)</f>
        <v>*</v>
      </c>
      <c r="U990" s="136" t="str">
        <f ca="1">_xlfn.XLOOKUP(G990&amp;$U$2,BS_CONTROLE[CHAVE],BS_CONTROLE[Quantidade_11],"-")</f>
        <v>-</v>
      </c>
      <c r="V990" s="136" t="str">
        <f ca="1">_xlfn.XLOOKUP(G990&amp;$V$2,BS_CONTROLE[CHAVE],BS_CONTROLE[Quantidade_11],"-")</f>
        <v>-</v>
      </c>
      <c r="W990" s="136" t="str">
        <f ca="1">_xlfn.XLOOKUP(G990&amp;$W$2,BS_CONTROLE[CHAVE],BS_CONTROLE[Quantidade_11],"-")</f>
        <v>-</v>
      </c>
    </row>
    <row r="991" spans="1:23" hidden="1">
      <c r="A991" s="146" t="str">
        <f>IF(SP_NORTE!X1013="","*",SP_NORTE!X1013)</f>
        <v>*</v>
      </c>
      <c r="B991" s="146" t="str">
        <f>IF(SP_NORTE!W1013="","*",SP_NORTE!W1013)</f>
        <v>*</v>
      </c>
      <c r="C991" s="146" t="str">
        <f>IF(SP_NORTE!Y1013="","*",SP_NORTE!Y1013)</f>
        <v>*</v>
      </c>
      <c r="D991" s="138" t="str">
        <f>IF(SP_NORTE!R1013="","*",SP_NORTE!R1013)</f>
        <v>-</v>
      </c>
      <c r="E991" s="138" t="str">
        <f>IF(SP_NORTE!S1013="","*",SP_NORTE!S1013)</f>
        <v>-</v>
      </c>
      <c r="F991" s="145" t="str">
        <f>IF(SP_NORTE!B1013="","*",SP_NORTE!B1013)</f>
        <v>*</v>
      </c>
      <c r="G991" s="145" t="str">
        <f>IF(SP_NORTE!D1013="","*",SP_NORTE!D1013)</f>
        <v>*</v>
      </c>
      <c r="H991" s="145" t="str">
        <f>IF(SP_NORTE!E1013="","*",SP_NORTE!E1013)</f>
        <v>*</v>
      </c>
      <c r="I991" s="145" t="str">
        <f>IF(SP_NORTE!G1013="","*",SP_NORTE!G1013)</f>
        <v>*</v>
      </c>
      <c r="J991" s="145" t="str">
        <f>IF(SP_NORTE!H1013="","*",SP_NORTE!H1013)</f>
        <v>*</v>
      </c>
      <c r="K991" s="138" t="str">
        <f>IF(SP_NORTE!L1013="","*",SP_NORTE!L1013)</f>
        <v>-</v>
      </c>
      <c r="L991" s="138" t="str">
        <f>IF(SP_NORTE!M1013="","*",SP_NORTE!M1013)</f>
        <v>-</v>
      </c>
      <c r="M991" s="139" t="str">
        <f>IF(SP_NORTE!I1013="","*",SP_NORTE!I1013)</f>
        <v>*</v>
      </c>
      <c r="N991" s="144" t="str">
        <f>IF(SP_NORTE!J1013="","*",SP_NORTE!J1013)</f>
        <v>*</v>
      </c>
      <c r="O991" s="144" t="str">
        <f>IF(SP_NORTE!K1013="","*",SP_NORTE!K1013)</f>
        <v>*</v>
      </c>
      <c r="P991" s="143" t="str">
        <f>IF(SP_NORTE!N1013="","*",SP_NORTE!N1013)</f>
        <v>*</v>
      </c>
      <c r="Q991" s="143" t="str">
        <f>IF(SP_NORTE!O1013="","*",SP_NORTE!O1013)</f>
        <v>*</v>
      </c>
      <c r="R991" s="145" t="str">
        <f>IF(SP_NORTE!P1013="","*",CONCATENATE(SP_NORTE!P1013," ",SP_NORTE!Q1013))</f>
        <v>*</v>
      </c>
      <c r="S991" s="145" t="str">
        <f>IF(SP_NORTE!U1013="","*",SP_NORTE!U1013)</f>
        <v>*</v>
      </c>
      <c r="T991" s="145" t="str">
        <f>IF(SP_NORTE!V1013="","*",SP_NORTE!V1013)</f>
        <v>*</v>
      </c>
      <c r="U991" s="136" t="str">
        <f ca="1">_xlfn.XLOOKUP(G991&amp;$U$2,BS_CONTROLE[CHAVE],BS_CONTROLE[Quantidade_11],"-")</f>
        <v>-</v>
      </c>
      <c r="V991" s="136" t="str">
        <f ca="1">_xlfn.XLOOKUP(G991&amp;$V$2,BS_CONTROLE[CHAVE],BS_CONTROLE[Quantidade_11],"-")</f>
        <v>-</v>
      </c>
      <c r="W991" s="136" t="str">
        <f ca="1">_xlfn.XLOOKUP(G991&amp;$W$2,BS_CONTROLE[CHAVE],BS_CONTROLE[Quantidade_11],"-")</f>
        <v>-</v>
      </c>
    </row>
    <row r="992" spans="1:23" hidden="1">
      <c r="A992" s="146" t="str">
        <f>IF(SP_NORTE!X1014="","*",SP_NORTE!X1014)</f>
        <v>*</v>
      </c>
      <c r="B992" s="146" t="str">
        <f>IF(SP_NORTE!W1014="","*",SP_NORTE!W1014)</f>
        <v>*</v>
      </c>
      <c r="C992" s="146" t="str">
        <f>IF(SP_NORTE!Y1014="","*",SP_NORTE!Y1014)</f>
        <v>*</v>
      </c>
      <c r="D992" s="138" t="str">
        <f>IF(SP_NORTE!R1014="","*",SP_NORTE!R1014)</f>
        <v>-</v>
      </c>
      <c r="E992" s="138" t="str">
        <f>IF(SP_NORTE!S1014="","*",SP_NORTE!S1014)</f>
        <v>-</v>
      </c>
      <c r="F992" s="145" t="str">
        <f>IF(SP_NORTE!B1014="","*",SP_NORTE!B1014)</f>
        <v>*</v>
      </c>
      <c r="G992" s="145" t="str">
        <f>IF(SP_NORTE!D1014="","*",SP_NORTE!D1014)</f>
        <v>*</v>
      </c>
      <c r="H992" s="145" t="str">
        <f>IF(SP_NORTE!E1014="","*",SP_NORTE!E1014)</f>
        <v>*</v>
      </c>
      <c r="I992" s="145" t="str">
        <f>IF(SP_NORTE!G1014="","*",SP_NORTE!G1014)</f>
        <v>*</v>
      </c>
      <c r="J992" s="145" t="str">
        <f>IF(SP_NORTE!H1014="","*",SP_NORTE!H1014)</f>
        <v>*</v>
      </c>
      <c r="K992" s="138" t="str">
        <f>IF(SP_NORTE!L1014="","*",SP_NORTE!L1014)</f>
        <v>-</v>
      </c>
      <c r="L992" s="138" t="str">
        <f>IF(SP_NORTE!M1014="","*",SP_NORTE!M1014)</f>
        <v>-</v>
      </c>
      <c r="M992" s="139" t="str">
        <f>IF(SP_NORTE!I1014="","*",SP_NORTE!I1014)</f>
        <v>*</v>
      </c>
      <c r="N992" s="144" t="str">
        <f>IF(SP_NORTE!J1014="","*",SP_NORTE!J1014)</f>
        <v>*</v>
      </c>
      <c r="O992" s="144" t="str">
        <f>IF(SP_NORTE!K1014="","*",SP_NORTE!K1014)</f>
        <v>*</v>
      </c>
      <c r="P992" s="143" t="str">
        <f>IF(SP_NORTE!N1014="","*",SP_NORTE!N1014)</f>
        <v>*</v>
      </c>
      <c r="Q992" s="143" t="str">
        <f>IF(SP_NORTE!O1014="","*",SP_NORTE!O1014)</f>
        <v>*</v>
      </c>
      <c r="R992" s="145" t="str">
        <f>IF(SP_NORTE!P1014="","*",CONCATENATE(SP_NORTE!P1014," ",SP_NORTE!Q1014))</f>
        <v>*</v>
      </c>
      <c r="S992" s="145" t="str">
        <f>IF(SP_NORTE!U1014="","*",SP_NORTE!U1014)</f>
        <v>*</v>
      </c>
      <c r="T992" s="145" t="str">
        <f>IF(SP_NORTE!V1014="","*",SP_NORTE!V1014)</f>
        <v>*</v>
      </c>
      <c r="U992" s="136" t="str">
        <f ca="1">_xlfn.XLOOKUP(G992&amp;$U$2,BS_CONTROLE[CHAVE],BS_CONTROLE[Quantidade_11],"-")</f>
        <v>-</v>
      </c>
      <c r="V992" s="136" t="str">
        <f ca="1">_xlfn.XLOOKUP(G992&amp;$V$2,BS_CONTROLE[CHAVE],BS_CONTROLE[Quantidade_11],"-")</f>
        <v>-</v>
      </c>
      <c r="W992" s="136" t="str">
        <f ca="1">_xlfn.XLOOKUP(G992&amp;$W$2,BS_CONTROLE[CHAVE],BS_CONTROLE[Quantidade_11],"-")</f>
        <v>-</v>
      </c>
    </row>
    <row r="993" spans="1:23" hidden="1">
      <c r="A993" s="146" t="str">
        <f>IF(SP_NORTE!X1015="","*",SP_NORTE!X1015)</f>
        <v>*</v>
      </c>
      <c r="B993" s="146" t="str">
        <f>IF(SP_NORTE!W1015="","*",SP_NORTE!W1015)</f>
        <v>*</v>
      </c>
      <c r="C993" s="146" t="str">
        <f>IF(SP_NORTE!Y1015="","*",SP_NORTE!Y1015)</f>
        <v>*</v>
      </c>
      <c r="D993" s="138" t="str">
        <f>IF(SP_NORTE!R1015="","*",SP_NORTE!R1015)</f>
        <v>-</v>
      </c>
      <c r="E993" s="138" t="str">
        <f>IF(SP_NORTE!S1015="","*",SP_NORTE!S1015)</f>
        <v>-</v>
      </c>
      <c r="F993" s="145" t="str">
        <f>IF(SP_NORTE!B1015="","*",SP_NORTE!B1015)</f>
        <v>*</v>
      </c>
      <c r="G993" s="145" t="str">
        <f>IF(SP_NORTE!D1015="","*",SP_NORTE!D1015)</f>
        <v>*</v>
      </c>
      <c r="H993" s="145" t="str">
        <f>IF(SP_NORTE!E1015="","*",SP_NORTE!E1015)</f>
        <v>*</v>
      </c>
      <c r="I993" s="145" t="str">
        <f>IF(SP_NORTE!G1015="","*",SP_NORTE!G1015)</f>
        <v>*</v>
      </c>
      <c r="J993" s="145" t="str">
        <f>IF(SP_NORTE!H1015="","*",SP_NORTE!H1015)</f>
        <v>*</v>
      </c>
      <c r="K993" s="138" t="str">
        <f>IF(SP_NORTE!L1015="","*",SP_NORTE!L1015)</f>
        <v>-</v>
      </c>
      <c r="L993" s="138" t="str">
        <f>IF(SP_NORTE!M1015="","*",SP_NORTE!M1015)</f>
        <v>-</v>
      </c>
      <c r="M993" s="139" t="str">
        <f>IF(SP_NORTE!I1015="","*",SP_NORTE!I1015)</f>
        <v>*</v>
      </c>
      <c r="N993" s="144" t="str">
        <f>IF(SP_NORTE!J1015="","*",SP_NORTE!J1015)</f>
        <v>*</v>
      </c>
      <c r="O993" s="144" t="str">
        <f>IF(SP_NORTE!K1015="","*",SP_NORTE!K1015)</f>
        <v>*</v>
      </c>
      <c r="P993" s="143" t="str">
        <f>IF(SP_NORTE!N1015="","*",SP_NORTE!N1015)</f>
        <v>*</v>
      </c>
      <c r="Q993" s="143" t="str">
        <f>IF(SP_NORTE!O1015="","*",SP_NORTE!O1015)</f>
        <v>*</v>
      </c>
      <c r="R993" s="145" t="str">
        <f>IF(SP_NORTE!P1015="","*",CONCATENATE(SP_NORTE!P1015," ",SP_NORTE!Q1015))</f>
        <v>*</v>
      </c>
      <c r="S993" s="145" t="str">
        <f>IF(SP_NORTE!U1015="","*",SP_NORTE!U1015)</f>
        <v>*</v>
      </c>
      <c r="T993" s="145" t="str">
        <f>IF(SP_NORTE!V1015="","*",SP_NORTE!V1015)</f>
        <v>*</v>
      </c>
      <c r="U993" s="136" t="str">
        <f ca="1">_xlfn.XLOOKUP(G993&amp;$U$2,BS_CONTROLE[CHAVE],BS_CONTROLE[Quantidade_11],"-")</f>
        <v>-</v>
      </c>
      <c r="V993" s="136" t="str">
        <f ca="1">_xlfn.XLOOKUP(G993&amp;$V$2,BS_CONTROLE[CHAVE],BS_CONTROLE[Quantidade_11],"-")</f>
        <v>-</v>
      </c>
      <c r="W993" s="136" t="str">
        <f ca="1">_xlfn.XLOOKUP(G993&amp;$W$2,BS_CONTROLE[CHAVE],BS_CONTROLE[Quantidade_11],"-")</f>
        <v>-</v>
      </c>
    </row>
    <row r="994" spans="1:23" hidden="1">
      <c r="A994" s="146" t="str">
        <f>IF(SP_NORTE!X1016="","*",SP_NORTE!X1016)</f>
        <v>*</v>
      </c>
      <c r="B994" s="146" t="str">
        <f>IF(SP_NORTE!W1016="","*",SP_NORTE!W1016)</f>
        <v>*</v>
      </c>
      <c r="C994" s="146" t="str">
        <f>IF(SP_NORTE!Y1016="","*",SP_NORTE!Y1016)</f>
        <v>*</v>
      </c>
      <c r="D994" s="138" t="str">
        <f>IF(SP_NORTE!R1016="","*",SP_NORTE!R1016)</f>
        <v>-</v>
      </c>
      <c r="E994" s="138" t="str">
        <f>IF(SP_NORTE!S1016="","*",SP_NORTE!S1016)</f>
        <v>-</v>
      </c>
      <c r="F994" s="145" t="str">
        <f>IF(SP_NORTE!B1016="","*",SP_NORTE!B1016)</f>
        <v>*</v>
      </c>
      <c r="G994" s="145" t="str">
        <f>IF(SP_NORTE!D1016="","*",SP_NORTE!D1016)</f>
        <v>*</v>
      </c>
      <c r="H994" s="145" t="str">
        <f>IF(SP_NORTE!E1016="","*",SP_NORTE!E1016)</f>
        <v>*</v>
      </c>
      <c r="I994" s="145" t="str">
        <f>IF(SP_NORTE!G1016="","*",SP_NORTE!G1016)</f>
        <v>*</v>
      </c>
      <c r="J994" s="145" t="str">
        <f>IF(SP_NORTE!H1016="","*",SP_NORTE!H1016)</f>
        <v>*</v>
      </c>
      <c r="K994" s="138" t="str">
        <f>IF(SP_NORTE!L1016="","*",SP_NORTE!L1016)</f>
        <v>-</v>
      </c>
      <c r="L994" s="138" t="str">
        <f>IF(SP_NORTE!M1016="","*",SP_NORTE!M1016)</f>
        <v>-</v>
      </c>
      <c r="M994" s="139" t="str">
        <f>IF(SP_NORTE!I1016="","*",SP_NORTE!I1016)</f>
        <v>*</v>
      </c>
      <c r="N994" s="144" t="str">
        <f>IF(SP_NORTE!J1016="","*",SP_NORTE!J1016)</f>
        <v>*</v>
      </c>
      <c r="O994" s="144" t="str">
        <f>IF(SP_NORTE!K1016="","*",SP_NORTE!K1016)</f>
        <v>*</v>
      </c>
      <c r="P994" s="143" t="str">
        <f>IF(SP_NORTE!N1016="","*",SP_NORTE!N1016)</f>
        <v>*</v>
      </c>
      <c r="Q994" s="143" t="str">
        <f>IF(SP_NORTE!O1016="","*",SP_NORTE!O1016)</f>
        <v>*</v>
      </c>
      <c r="R994" s="145" t="str">
        <f>IF(SP_NORTE!P1016="","*",CONCATENATE(SP_NORTE!P1016," ",SP_NORTE!Q1016))</f>
        <v>*</v>
      </c>
      <c r="S994" s="145" t="str">
        <f>IF(SP_NORTE!U1016="","*",SP_NORTE!U1016)</f>
        <v>*</v>
      </c>
      <c r="T994" s="145" t="str">
        <f>IF(SP_NORTE!V1016="","*",SP_NORTE!V1016)</f>
        <v>*</v>
      </c>
      <c r="U994" s="136" t="str">
        <f ca="1">_xlfn.XLOOKUP(G994&amp;$U$2,BS_CONTROLE[CHAVE],BS_CONTROLE[Quantidade_11],"-")</f>
        <v>-</v>
      </c>
      <c r="V994" s="136" t="str">
        <f ca="1">_xlfn.XLOOKUP(G994&amp;$V$2,BS_CONTROLE[CHAVE],BS_CONTROLE[Quantidade_11],"-")</f>
        <v>-</v>
      </c>
      <c r="W994" s="136" t="str">
        <f ca="1">_xlfn.XLOOKUP(G994&amp;$W$2,BS_CONTROLE[CHAVE],BS_CONTROLE[Quantidade_11],"-")</f>
        <v>-</v>
      </c>
    </row>
    <row r="995" spans="1:23" hidden="1">
      <c r="A995" s="146" t="str">
        <f>IF(SP_NORTE!X1017="","*",SP_NORTE!X1017)</f>
        <v>*</v>
      </c>
      <c r="B995" s="146" t="str">
        <f>IF(SP_NORTE!W1017="","*",SP_NORTE!W1017)</f>
        <v>*</v>
      </c>
      <c r="C995" s="146" t="str">
        <f>IF(SP_NORTE!Y1017="","*",SP_NORTE!Y1017)</f>
        <v>*</v>
      </c>
      <c r="D995" s="138" t="str">
        <f>IF(SP_NORTE!R1017="","*",SP_NORTE!R1017)</f>
        <v>-</v>
      </c>
      <c r="E995" s="138" t="str">
        <f>IF(SP_NORTE!S1017="","*",SP_NORTE!S1017)</f>
        <v>-</v>
      </c>
      <c r="F995" s="145" t="str">
        <f>IF(SP_NORTE!B1017="","*",SP_NORTE!B1017)</f>
        <v>*</v>
      </c>
      <c r="G995" s="145" t="str">
        <f>IF(SP_NORTE!D1017="","*",SP_NORTE!D1017)</f>
        <v>*</v>
      </c>
      <c r="H995" s="145" t="str">
        <f>IF(SP_NORTE!E1017="","*",SP_NORTE!E1017)</f>
        <v>*</v>
      </c>
      <c r="I995" s="145" t="str">
        <f>IF(SP_NORTE!G1017="","*",SP_NORTE!G1017)</f>
        <v>*</v>
      </c>
      <c r="J995" s="145" t="str">
        <f>IF(SP_NORTE!H1017="","*",SP_NORTE!H1017)</f>
        <v>*</v>
      </c>
      <c r="K995" s="138" t="str">
        <f>IF(SP_NORTE!L1017="","*",SP_NORTE!L1017)</f>
        <v>-</v>
      </c>
      <c r="L995" s="138" t="str">
        <f>IF(SP_NORTE!M1017="","*",SP_NORTE!M1017)</f>
        <v>-</v>
      </c>
      <c r="M995" s="139" t="str">
        <f>IF(SP_NORTE!I1017="","*",SP_NORTE!I1017)</f>
        <v>*</v>
      </c>
      <c r="N995" s="144" t="str">
        <f>IF(SP_NORTE!J1017="","*",SP_NORTE!J1017)</f>
        <v>*</v>
      </c>
      <c r="O995" s="144" t="str">
        <f>IF(SP_NORTE!K1017="","*",SP_NORTE!K1017)</f>
        <v>*</v>
      </c>
      <c r="P995" s="143" t="str">
        <f>IF(SP_NORTE!N1017="","*",SP_NORTE!N1017)</f>
        <v>*</v>
      </c>
      <c r="Q995" s="143" t="str">
        <f>IF(SP_NORTE!O1017="","*",SP_NORTE!O1017)</f>
        <v>*</v>
      </c>
      <c r="R995" s="145" t="str">
        <f>IF(SP_NORTE!P1017="","*",CONCATENATE(SP_NORTE!P1017," ",SP_NORTE!Q1017))</f>
        <v>*</v>
      </c>
      <c r="S995" s="145" t="str">
        <f>IF(SP_NORTE!U1017="","*",SP_NORTE!U1017)</f>
        <v>*</v>
      </c>
      <c r="T995" s="145" t="str">
        <f>IF(SP_NORTE!V1017="","*",SP_NORTE!V1017)</f>
        <v>*</v>
      </c>
      <c r="U995" s="136" t="str">
        <f ca="1">_xlfn.XLOOKUP(G995&amp;$U$2,BS_CONTROLE[CHAVE],BS_CONTROLE[Quantidade_11],"-")</f>
        <v>-</v>
      </c>
      <c r="V995" s="136" t="str">
        <f ca="1">_xlfn.XLOOKUP(G995&amp;$V$2,BS_CONTROLE[CHAVE],BS_CONTROLE[Quantidade_11],"-")</f>
        <v>-</v>
      </c>
      <c r="W995" s="136" t="str">
        <f ca="1">_xlfn.XLOOKUP(G995&amp;$W$2,BS_CONTROLE[CHAVE],BS_CONTROLE[Quantidade_11],"-")</f>
        <v>-</v>
      </c>
    </row>
    <row r="996" spans="1:23" hidden="1">
      <c r="A996" s="146" t="str">
        <f>IF(SP_NORTE!X1018="","*",SP_NORTE!X1018)</f>
        <v>*</v>
      </c>
      <c r="B996" s="146" t="str">
        <f>IF(SP_NORTE!W1018="","*",SP_NORTE!W1018)</f>
        <v>*</v>
      </c>
      <c r="C996" s="146" t="str">
        <f>IF(SP_NORTE!Y1018="","*",SP_NORTE!Y1018)</f>
        <v>*</v>
      </c>
      <c r="D996" s="138" t="str">
        <f>IF(SP_NORTE!R1018="","*",SP_NORTE!R1018)</f>
        <v>-</v>
      </c>
      <c r="E996" s="138" t="str">
        <f>IF(SP_NORTE!S1018="","*",SP_NORTE!S1018)</f>
        <v>-</v>
      </c>
      <c r="F996" s="145" t="str">
        <f>IF(SP_NORTE!B1018="","*",SP_NORTE!B1018)</f>
        <v>*</v>
      </c>
      <c r="G996" s="145" t="str">
        <f>IF(SP_NORTE!D1018="","*",SP_NORTE!D1018)</f>
        <v>*</v>
      </c>
      <c r="H996" s="145" t="str">
        <f>IF(SP_NORTE!E1018="","*",SP_NORTE!E1018)</f>
        <v>*</v>
      </c>
      <c r="I996" s="145" t="str">
        <f>IF(SP_NORTE!G1018="","*",SP_NORTE!G1018)</f>
        <v>*</v>
      </c>
      <c r="J996" s="145" t="str">
        <f>IF(SP_NORTE!H1018="","*",SP_NORTE!H1018)</f>
        <v>*</v>
      </c>
      <c r="K996" s="138" t="str">
        <f>IF(SP_NORTE!L1018="","*",SP_NORTE!L1018)</f>
        <v>-</v>
      </c>
      <c r="L996" s="138" t="str">
        <f>IF(SP_NORTE!M1018="","*",SP_NORTE!M1018)</f>
        <v>-</v>
      </c>
      <c r="M996" s="139" t="str">
        <f>IF(SP_NORTE!I1018="","*",SP_NORTE!I1018)</f>
        <v>*</v>
      </c>
      <c r="N996" s="144" t="str">
        <f>IF(SP_NORTE!J1018="","*",SP_NORTE!J1018)</f>
        <v>*</v>
      </c>
      <c r="O996" s="144" t="str">
        <f>IF(SP_NORTE!K1018="","*",SP_NORTE!K1018)</f>
        <v>*</v>
      </c>
      <c r="P996" s="143" t="str">
        <f>IF(SP_NORTE!N1018="","*",SP_NORTE!N1018)</f>
        <v>*</v>
      </c>
      <c r="Q996" s="143" t="str">
        <f>IF(SP_NORTE!O1018="","*",SP_NORTE!O1018)</f>
        <v>*</v>
      </c>
      <c r="R996" s="145" t="str">
        <f>IF(SP_NORTE!P1018="","*",CONCATENATE(SP_NORTE!P1018," ",SP_NORTE!Q1018))</f>
        <v>*</v>
      </c>
      <c r="S996" s="145" t="str">
        <f>IF(SP_NORTE!U1018="","*",SP_NORTE!U1018)</f>
        <v>*</v>
      </c>
      <c r="T996" s="145" t="str">
        <f>IF(SP_NORTE!V1018="","*",SP_NORTE!V1018)</f>
        <v>*</v>
      </c>
      <c r="U996" s="136" t="str">
        <f ca="1">_xlfn.XLOOKUP(G996&amp;$U$2,BS_CONTROLE[CHAVE],BS_CONTROLE[Quantidade_11],"-")</f>
        <v>-</v>
      </c>
      <c r="V996" s="136" t="str">
        <f ca="1">_xlfn.XLOOKUP(G996&amp;$V$2,BS_CONTROLE[CHAVE],BS_CONTROLE[Quantidade_11],"-")</f>
        <v>-</v>
      </c>
      <c r="W996" s="136" t="str">
        <f ca="1">_xlfn.XLOOKUP(G996&amp;$W$2,BS_CONTROLE[CHAVE],BS_CONTROLE[Quantidade_11],"-")</f>
        <v>-</v>
      </c>
    </row>
    <row r="997" spans="1:23" hidden="1">
      <c r="A997" s="146" t="str">
        <f>IF(SP_NORTE!X1019="","*",SP_NORTE!X1019)</f>
        <v>*</v>
      </c>
      <c r="B997" s="146" t="str">
        <f>IF(SP_NORTE!W1019="","*",SP_NORTE!W1019)</f>
        <v>*</v>
      </c>
      <c r="C997" s="146" t="str">
        <f>IF(SP_NORTE!Y1019="","*",SP_NORTE!Y1019)</f>
        <v>*</v>
      </c>
      <c r="D997" s="138" t="str">
        <f>IF(SP_NORTE!R1019="","*",SP_NORTE!R1019)</f>
        <v>-</v>
      </c>
      <c r="E997" s="138" t="str">
        <f>IF(SP_NORTE!S1019="","*",SP_NORTE!S1019)</f>
        <v>-</v>
      </c>
      <c r="F997" s="145" t="str">
        <f>IF(SP_NORTE!B1019="","*",SP_NORTE!B1019)</f>
        <v>*</v>
      </c>
      <c r="G997" s="145" t="str">
        <f>IF(SP_NORTE!D1019="","*",SP_NORTE!D1019)</f>
        <v>*</v>
      </c>
      <c r="H997" s="145" t="str">
        <f>IF(SP_NORTE!E1019="","*",SP_NORTE!E1019)</f>
        <v>*</v>
      </c>
      <c r="I997" s="145" t="str">
        <f>IF(SP_NORTE!G1019="","*",SP_NORTE!G1019)</f>
        <v>*</v>
      </c>
      <c r="J997" s="145" t="str">
        <f>IF(SP_NORTE!H1019="","*",SP_NORTE!H1019)</f>
        <v>*</v>
      </c>
      <c r="K997" s="138" t="str">
        <f>IF(SP_NORTE!L1019="","*",SP_NORTE!L1019)</f>
        <v>-</v>
      </c>
      <c r="L997" s="138" t="str">
        <f>IF(SP_NORTE!M1019="","*",SP_NORTE!M1019)</f>
        <v>-</v>
      </c>
      <c r="M997" s="139" t="str">
        <f>IF(SP_NORTE!I1019="","*",SP_NORTE!I1019)</f>
        <v>*</v>
      </c>
      <c r="N997" s="144" t="str">
        <f>IF(SP_NORTE!J1019="","*",SP_NORTE!J1019)</f>
        <v>*</v>
      </c>
      <c r="O997" s="144" t="str">
        <f>IF(SP_NORTE!K1019="","*",SP_NORTE!K1019)</f>
        <v>*</v>
      </c>
      <c r="P997" s="143" t="str">
        <f>IF(SP_NORTE!N1019="","*",SP_NORTE!N1019)</f>
        <v>*</v>
      </c>
      <c r="Q997" s="143" t="str">
        <f>IF(SP_NORTE!O1019="","*",SP_NORTE!O1019)</f>
        <v>*</v>
      </c>
      <c r="R997" s="145" t="str">
        <f>IF(SP_NORTE!P1019="","*",CONCATENATE(SP_NORTE!P1019," ",SP_NORTE!Q1019))</f>
        <v>*</v>
      </c>
      <c r="S997" s="145" t="str">
        <f>IF(SP_NORTE!U1019="","*",SP_NORTE!U1019)</f>
        <v>*</v>
      </c>
      <c r="T997" s="145" t="str">
        <f>IF(SP_NORTE!V1019="","*",SP_NORTE!V1019)</f>
        <v>*</v>
      </c>
      <c r="U997" s="136" t="str">
        <f ca="1">_xlfn.XLOOKUP(G997&amp;$U$2,BS_CONTROLE[CHAVE],BS_CONTROLE[Quantidade_11],"-")</f>
        <v>-</v>
      </c>
      <c r="V997" s="136" t="str">
        <f ca="1">_xlfn.XLOOKUP(G997&amp;$V$2,BS_CONTROLE[CHAVE],BS_CONTROLE[Quantidade_11],"-")</f>
        <v>-</v>
      </c>
      <c r="W997" s="136" t="str">
        <f ca="1">_xlfn.XLOOKUP(G997&amp;$W$2,BS_CONTROLE[CHAVE],BS_CONTROLE[Quantidade_11],"-")</f>
        <v>-</v>
      </c>
    </row>
    <row r="998" spans="1:23" hidden="1">
      <c r="A998" s="146" t="str">
        <f>IF(SP_NORTE!X1020="","*",SP_NORTE!X1020)</f>
        <v>*</v>
      </c>
      <c r="B998" s="146" t="str">
        <f>IF(SP_NORTE!W1020="","*",SP_NORTE!W1020)</f>
        <v>*</v>
      </c>
      <c r="C998" s="146" t="str">
        <f>IF(SP_NORTE!Y1020="","*",SP_NORTE!Y1020)</f>
        <v>*</v>
      </c>
      <c r="D998" s="138" t="str">
        <f>IF(SP_NORTE!R1020="","*",SP_NORTE!R1020)</f>
        <v>-</v>
      </c>
      <c r="E998" s="138" t="str">
        <f>IF(SP_NORTE!S1020="","*",SP_NORTE!S1020)</f>
        <v>-</v>
      </c>
      <c r="F998" s="145" t="str">
        <f>IF(SP_NORTE!B1020="","*",SP_NORTE!B1020)</f>
        <v>*</v>
      </c>
      <c r="G998" s="145" t="str">
        <f>IF(SP_NORTE!D1020="","*",SP_NORTE!D1020)</f>
        <v>*</v>
      </c>
      <c r="H998" s="145" t="str">
        <f>IF(SP_NORTE!E1020="","*",SP_NORTE!E1020)</f>
        <v>*</v>
      </c>
      <c r="I998" s="145" t="str">
        <f>IF(SP_NORTE!G1020="","*",SP_NORTE!G1020)</f>
        <v>*</v>
      </c>
      <c r="J998" s="145" t="str">
        <f>IF(SP_NORTE!H1020="","*",SP_NORTE!H1020)</f>
        <v>*</v>
      </c>
      <c r="K998" s="138" t="str">
        <f>IF(SP_NORTE!L1020="","*",SP_NORTE!L1020)</f>
        <v>-</v>
      </c>
      <c r="L998" s="138" t="str">
        <f>IF(SP_NORTE!M1020="","*",SP_NORTE!M1020)</f>
        <v>-</v>
      </c>
      <c r="M998" s="139" t="str">
        <f>IF(SP_NORTE!I1020="","*",SP_NORTE!I1020)</f>
        <v>*</v>
      </c>
      <c r="N998" s="144" t="str">
        <f>IF(SP_NORTE!J1020="","*",SP_NORTE!J1020)</f>
        <v>*</v>
      </c>
      <c r="O998" s="144" t="str">
        <f>IF(SP_NORTE!K1020="","*",SP_NORTE!K1020)</f>
        <v>*</v>
      </c>
      <c r="P998" s="143" t="str">
        <f>IF(SP_NORTE!N1020="","*",SP_NORTE!N1020)</f>
        <v>*</v>
      </c>
      <c r="Q998" s="143" t="str">
        <f>IF(SP_NORTE!O1020="","*",SP_NORTE!O1020)</f>
        <v>*</v>
      </c>
      <c r="R998" s="145" t="str">
        <f>IF(SP_NORTE!P1020="","*",CONCATENATE(SP_NORTE!P1020," ",SP_NORTE!Q1020))</f>
        <v>*</v>
      </c>
      <c r="S998" s="145" t="str">
        <f>IF(SP_NORTE!U1020="","*",SP_NORTE!U1020)</f>
        <v>*</v>
      </c>
      <c r="T998" s="145" t="str">
        <f>IF(SP_NORTE!V1020="","*",SP_NORTE!V1020)</f>
        <v>*</v>
      </c>
      <c r="U998" s="136" t="str">
        <f ca="1">_xlfn.XLOOKUP(G998&amp;$U$2,BS_CONTROLE[CHAVE],BS_CONTROLE[Quantidade_11],"-")</f>
        <v>-</v>
      </c>
      <c r="V998" s="136" t="str">
        <f ca="1">_xlfn.XLOOKUP(G998&amp;$V$2,BS_CONTROLE[CHAVE],BS_CONTROLE[Quantidade_11],"-")</f>
        <v>-</v>
      </c>
      <c r="W998" s="136" t="str">
        <f ca="1">_xlfn.XLOOKUP(G998&amp;$W$2,BS_CONTROLE[CHAVE],BS_CONTROLE[Quantidade_11],"-")</f>
        <v>-</v>
      </c>
    </row>
    <row r="999" spans="1:23" hidden="1">
      <c r="A999" s="146" t="str">
        <f>IF(SP_NORTE!X1021="","*",SP_NORTE!X1021)</f>
        <v>*</v>
      </c>
      <c r="B999" s="146" t="str">
        <f>IF(SP_NORTE!W1021="","*",SP_NORTE!W1021)</f>
        <v>*</v>
      </c>
      <c r="C999" s="146" t="str">
        <f>IF(SP_NORTE!Y1021="","*",SP_NORTE!Y1021)</f>
        <v>*</v>
      </c>
      <c r="D999" s="138" t="str">
        <f>IF(SP_NORTE!R1021="","*",SP_NORTE!R1021)</f>
        <v>-</v>
      </c>
      <c r="E999" s="138" t="str">
        <f>IF(SP_NORTE!S1021="","*",SP_NORTE!S1021)</f>
        <v>-</v>
      </c>
      <c r="F999" s="145" t="str">
        <f>IF(SP_NORTE!B1021="","*",SP_NORTE!B1021)</f>
        <v>*</v>
      </c>
      <c r="G999" s="145" t="str">
        <f>IF(SP_NORTE!D1021="","*",SP_NORTE!D1021)</f>
        <v>*</v>
      </c>
      <c r="H999" s="145" t="str">
        <f>IF(SP_NORTE!E1021="","*",SP_NORTE!E1021)</f>
        <v>*</v>
      </c>
      <c r="I999" s="145" t="str">
        <f>IF(SP_NORTE!G1021="","*",SP_NORTE!G1021)</f>
        <v>*</v>
      </c>
      <c r="J999" s="145" t="str">
        <f>IF(SP_NORTE!H1021="","*",SP_NORTE!H1021)</f>
        <v>*</v>
      </c>
      <c r="K999" s="138" t="str">
        <f>IF(SP_NORTE!L1021="","*",SP_NORTE!L1021)</f>
        <v>-</v>
      </c>
      <c r="L999" s="138" t="str">
        <f>IF(SP_NORTE!M1021="","*",SP_NORTE!M1021)</f>
        <v>-</v>
      </c>
      <c r="M999" s="139" t="str">
        <f>IF(SP_NORTE!I1021="","*",SP_NORTE!I1021)</f>
        <v>*</v>
      </c>
      <c r="N999" s="144" t="str">
        <f>IF(SP_NORTE!J1021="","*",SP_NORTE!J1021)</f>
        <v>*</v>
      </c>
      <c r="O999" s="144" t="str">
        <f>IF(SP_NORTE!K1021="","*",SP_NORTE!K1021)</f>
        <v>*</v>
      </c>
      <c r="P999" s="143" t="str">
        <f>IF(SP_NORTE!N1021="","*",SP_NORTE!N1021)</f>
        <v>*</v>
      </c>
      <c r="Q999" s="143" t="str">
        <f>IF(SP_NORTE!O1021="","*",SP_NORTE!O1021)</f>
        <v>*</v>
      </c>
      <c r="R999" s="145" t="str">
        <f>IF(SP_NORTE!P1021="","*",CONCATENATE(SP_NORTE!P1021," ",SP_NORTE!Q1021))</f>
        <v>*</v>
      </c>
      <c r="S999" s="145" t="str">
        <f>IF(SP_NORTE!U1021="","*",SP_NORTE!U1021)</f>
        <v>*</v>
      </c>
      <c r="T999" s="145" t="str">
        <f>IF(SP_NORTE!V1021="","*",SP_NORTE!V1021)</f>
        <v>*</v>
      </c>
      <c r="U999" s="136" t="str">
        <f ca="1">_xlfn.XLOOKUP(G999&amp;$U$2,BS_CONTROLE[CHAVE],BS_CONTROLE[Quantidade_11],"-")</f>
        <v>-</v>
      </c>
      <c r="V999" s="136" t="str">
        <f ca="1">_xlfn.XLOOKUP(G999&amp;$V$2,BS_CONTROLE[CHAVE],BS_CONTROLE[Quantidade_11],"-")</f>
        <v>-</v>
      </c>
      <c r="W999" s="136" t="str">
        <f ca="1">_xlfn.XLOOKUP(G999&amp;$W$2,BS_CONTROLE[CHAVE],BS_CONTROLE[Quantidade_11],"-")</f>
        <v>-</v>
      </c>
    </row>
    <row r="1000" spans="1:23" hidden="1">
      <c r="A1000" s="146" t="str">
        <f>IF(SP_NORTE!X1022="","*",SP_NORTE!X1022)</f>
        <v>*</v>
      </c>
      <c r="B1000" s="146" t="str">
        <f>IF(SP_NORTE!W1022="","*",SP_NORTE!W1022)</f>
        <v>*</v>
      </c>
      <c r="C1000" s="146" t="str">
        <f>IF(SP_NORTE!Y1022="","*",SP_NORTE!Y1022)</f>
        <v>*</v>
      </c>
      <c r="D1000" s="138" t="str">
        <f>IF(SP_NORTE!R1022="","*",SP_NORTE!R1022)</f>
        <v>-</v>
      </c>
      <c r="E1000" s="138" t="str">
        <f>IF(SP_NORTE!S1022="","*",SP_NORTE!S1022)</f>
        <v>-</v>
      </c>
      <c r="F1000" s="145" t="str">
        <f>IF(SP_NORTE!B1022="","*",SP_NORTE!B1022)</f>
        <v>*</v>
      </c>
      <c r="G1000" s="145" t="str">
        <f>IF(SP_NORTE!D1022="","*",SP_NORTE!D1022)</f>
        <v>*</v>
      </c>
      <c r="H1000" s="145" t="str">
        <f>IF(SP_NORTE!E1022="","*",SP_NORTE!E1022)</f>
        <v>*</v>
      </c>
      <c r="I1000" s="145" t="str">
        <f>IF(SP_NORTE!G1022="","*",SP_NORTE!G1022)</f>
        <v>*</v>
      </c>
      <c r="J1000" s="145" t="str">
        <f>IF(SP_NORTE!H1022="","*",SP_NORTE!H1022)</f>
        <v>*</v>
      </c>
      <c r="K1000" s="138" t="str">
        <f>IF(SP_NORTE!L1022="","*",SP_NORTE!L1022)</f>
        <v>-</v>
      </c>
      <c r="L1000" s="138" t="str">
        <f>IF(SP_NORTE!M1022="","*",SP_NORTE!M1022)</f>
        <v>-</v>
      </c>
      <c r="M1000" s="139" t="str">
        <f>IF(SP_NORTE!I1022="","*",SP_NORTE!I1022)</f>
        <v>*</v>
      </c>
      <c r="N1000" s="144" t="str">
        <f>IF(SP_NORTE!J1022="","*",SP_NORTE!J1022)</f>
        <v>*</v>
      </c>
      <c r="O1000" s="144" t="str">
        <f>IF(SP_NORTE!K1022="","*",SP_NORTE!K1022)</f>
        <v>*</v>
      </c>
      <c r="P1000" s="143" t="str">
        <f>IF(SP_NORTE!N1022="","*",SP_NORTE!N1022)</f>
        <v>*</v>
      </c>
      <c r="Q1000" s="143" t="str">
        <f>IF(SP_NORTE!O1022="","*",SP_NORTE!O1022)</f>
        <v>*</v>
      </c>
      <c r="R1000" s="145" t="str">
        <f>IF(SP_NORTE!P1022="","*",CONCATENATE(SP_NORTE!P1022," ",SP_NORTE!Q1022))</f>
        <v>*</v>
      </c>
      <c r="S1000" s="145" t="str">
        <f>IF(SP_NORTE!U1022="","*",SP_NORTE!U1022)</f>
        <v>*</v>
      </c>
      <c r="T1000" s="145" t="str">
        <f>IF(SP_NORTE!V1022="","*",SP_NORTE!V1022)</f>
        <v>*</v>
      </c>
      <c r="U1000" s="136" t="str">
        <f ca="1">_xlfn.XLOOKUP(G1000&amp;$U$2,BS_CONTROLE[CHAVE],BS_CONTROLE[Quantidade_11],"-")</f>
        <v>-</v>
      </c>
      <c r="V1000" s="136" t="str">
        <f ca="1">_xlfn.XLOOKUP(G1000&amp;$V$2,BS_CONTROLE[CHAVE],BS_CONTROLE[Quantidade_11],"-")</f>
        <v>-</v>
      </c>
      <c r="W1000" s="136" t="str">
        <f ca="1">_xlfn.XLOOKUP(G1000&amp;$W$2,BS_CONTROLE[CHAVE],BS_CONTROLE[Quantidade_11],"-")</f>
        <v>-</v>
      </c>
    </row>
    <row r="1001" spans="1:23" hidden="1">
      <c r="A1001" s="146" t="str">
        <f>IF(SP_NORTE!X1023="","*",SP_NORTE!X1023)</f>
        <v>*</v>
      </c>
      <c r="B1001" s="146" t="str">
        <f>IF(SP_NORTE!W1023="","*",SP_NORTE!W1023)</f>
        <v>*</v>
      </c>
      <c r="C1001" s="146" t="str">
        <f>IF(SP_NORTE!Y1023="","*",SP_NORTE!Y1023)</f>
        <v>*</v>
      </c>
      <c r="D1001" s="138" t="str">
        <f>IF(SP_NORTE!R1023="","*",SP_NORTE!R1023)</f>
        <v>-</v>
      </c>
      <c r="E1001" s="138" t="str">
        <f>IF(SP_NORTE!S1023="","*",SP_NORTE!S1023)</f>
        <v>-</v>
      </c>
      <c r="F1001" s="145" t="str">
        <f>IF(SP_NORTE!B1023="","*",SP_NORTE!B1023)</f>
        <v>*</v>
      </c>
      <c r="G1001" s="145" t="str">
        <f>IF(SP_NORTE!D1023="","*",SP_NORTE!D1023)</f>
        <v>*</v>
      </c>
      <c r="H1001" s="145" t="str">
        <f>IF(SP_NORTE!E1023="","*",SP_NORTE!E1023)</f>
        <v>*</v>
      </c>
      <c r="I1001" s="145" t="str">
        <f>IF(SP_NORTE!G1023="","*",SP_NORTE!G1023)</f>
        <v>*</v>
      </c>
      <c r="J1001" s="145" t="str">
        <f>IF(SP_NORTE!H1023="","*",SP_NORTE!H1023)</f>
        <v>*</v>
      </c>
      <c r="K1001" s="138" t="str">
        <f>IF(SP_NORTE!L1023="","*",SP_NORTE!L1023)</f>
        <v>-</v>
      </c>
      <c r="L1001" s="138" t="str">
        <f>IF(SP_NORTE!M1023="","*",SP_NORTE!M1023)</f>
        <v>-</v>
      </c>
      <c r="M1001" s="139" t="str">
        <f>IF(SP_NORTE!I1023="","*",SP_NORTE!I1023)</f>
        <v>*</v>
      </c>
      <c r="N1001" s="144" t="str">
        <f>IF(SP_NORTE!J1023="","*",SP_NORTE!J1023)</f>
        <v>*</v>
      </c>
      <c r="O1001" s="144" t="str">
        <f>IF(SP_NORTE!K1023="","*",SP_NORTE!K1023)</f>
        <v>*</v>
      </c>
      <c r="P1001" s="143" t="str">
        <f>IF(SP_NORTE!N1023="","*",SP_NORTE!N1023)</f>
        <v>*</v>
      </c>
      <c r="Q1001" s="143" t="str">
        <f>IF(SP_NORTE!O1023="","*",SP_NORTE!O1023)</f>
        <v>*</v>
      </c>
      <c r="R1001" s="145" t="str">
        <f>IF(SP_NORTE!P1023="","*",CONCATENATE(SP_NORTE!P1023," ",SP_NORTE!Q1023))</f>
        <v>*</v>
      </c>
      <c r="S1001" s="145" t="str">
        <f>IF(SP_NORTE!U1023="","*",SP_NORTE!U1023)</f>
        <v>*</v>
      </c>
      <c r="T1001" s="145" t="str">
        <f>IF(SP_NORTE!V1023="","*",SP_NORTE!V1023)</f>
        <v>*</v>
      </c>
      <c r="U1001" s="136" t="str">
        <f ca="1">_xlfn.XLOOKUP(G1001&amp;$U$2,BS_CONTROLE[CHAVE],BS_CONTROLE[Quantidade_11],"-")</f>
        <v>-</v>
      </c>
      <c r="V1001" s="136" t="str">
        <f ca="1">_xlfn.XLOOKUP(G1001&amp;$V$2,BS_CONTROLE[CHAVE],BS_CONTROLE[Quantidade_11],"-")</f>
        <v>-</v>
      </c>
      <c r="W1001" s="136" t="str">
        <f ca="1">_xlfn.XLOOKUP(G1001&amp;$W$2,BS_CONTROLE[CHAVE],BS_CONTROLE[Quantidade_11],"-")</f>
        <v>-</v>
      </c>
    </row>
    <row r="1002" spans="1:23" hidden="1">
      <c r="A1002" s="146" t="str">
        <f>IF(SP_NORTE!X1024="","*",SP_NORTE!X1024)</f>
        <v>*</v>
      </c>
      <c r="B1002" s="146" t="str">
        <f>IF(SP_NORTE!W1024="","*",SP_NORTE!W1024)</f>
        <v>*</v>
      </c>
      <c r="C1002" s="146" t="str">
        <f>IF(SP_NORTE!Y1024="","*",SP_NORTE!Y1024)</f>
        <v>*</v>
      </c>
      <c r="D1002" s="138" t="str">
        <f>IF(SP_NORTE!R1024="","*",SP_NORTE!R1024)</f>
        <v>-</v>
      </c>
      <c r="E1002" s="138" t="str">
        <f>IF(SP_NORTE!S1024="","*",SP_NORTE!S1024)</f>
        <v>-</v>
      </c>
      <c r="F1002" s="145" t="str">
        <f>IF(SP_NORTE!B1024="","*",SP_NORTE!B1024)</f>
        <v>*</v>
      </c>
      <c r="G1002" s="145" t="str">
        <f>IF(SP_NORTE!D1024="","*",SP_NORTE!D1024)</f>
        <v>*</v>
      </c>
      <c r="H1002" s="145" t="str">
        <f>IF(SP_NORTE!E1024="","*",SP_NORTE!E1024)</f>
        <v>*</v>
      </c>
      <c r="I1002" s="145" t="str">
        <f>IF(SP_NORTE!G1024="","*",SP_NORTE!G1024)</f>
        <v>*</v>
      </c>
      <c r="J1002" s="145" t="str">
        <f>IF(SP_NORTE!H1024="","*",SP_NORTE!H1024)</f>
        <v>*</v>
      </c>
      <c r="K1002" s="138" t="str">
        <f>IF(SP_NORTE!L1024="","*",SP_NORTE!L1024)</f>
        <v>-</v>
      </c>
      <c r="L1002" s="138" t="str">
        <f>IF(SP_NORTE!M1024="","*",SP_NORTE!M1024)</f>
        <v>-</v>
      </c>
      <c r="M1002" s="139" t="str">
        <f>IF(SP_NORTE!I1024="","*",SP_NORTE!I1024)</f>
        <v>*</v>
      </c>
      <c r="N1002" s="144" t="str">
        <f>IF(SP_NORTE!J1024="","*",SP_NORTE!J1024)</f>
        <v>*</v>
      </c>
      <c r="O1002" s="144" t="str">
        <f>IF(SP_NORTE!K1024="","*",SP_NORTE!K1024)</f>
        <v>*</v>
      </c>
      <c r="P1002" s="143" t="str">
        <f>IF(SP_NORTE!N1024="","*",SP_NORTE!N1024)</f>
        <v>*</v>
      </c>
      <c r="Q1002" s="143" t="str">
        <f>IF(SP_NORTE!O1024="","*",SP_NORTE!O1024)</f>
        <v>*</v>
      </c>
      <c r="R1002" s="145" t="str">
        <f>IF(SP_NORTE!P1024="","*",CONCATENATE(SP_NORTE!P1024," ",SP_NORTE!Q1024))</f>
        <v>*</v>
      </c>
      <c r="S1002" s="145" t="str">
        <f>IF(SP_NORTE!U1024="","*",SP_NORTE!U1024)</f>
        <v>*</v>
      </c>
      <c r="T1002" s="145" t="str">
        <f>IF(SP_NORTE!V1024="","*",SP_NORTE!V1024)</f>
        <v>*</v>
      </c>
      <c r="U1002" s="136" t="str">
        <f ca="1">_xlfn.XLOOKUP(G1002&amp;$U$2,BS_CONTROLE[CHAVE],BS_CONTROLE[Quantidade_11],"-")</f>
        <v>-</v>
      </c>
      <c r="V1002" s="136" t="str">
        <f ca="1">_xlfn.XLOOKUP(G1002&amp;$V$2,BS_CONTROLE[CHAVE],BS_CONTROLE[Quantidade_11],"-")</f>
        <v>-</v>
      </c>
      <c r="W1002" s="136" t="str">
        <f ca="1">_xlfn.XLOOKUP(G1002&amp;$W$2,BS_CONTROLE[CHAVE],BS_CONTROLE[Quantidade_11],"-")</f>
        <v>-</v>
      </c>
    </row>
    <row r="1003" spans="1:23" hidden="1">
      <c r="A1003" s="146" t="str">
        <f>IF(SP_NORTE!X1025="","*",SP_NORTE!X1025)</f>
        <v>*</v>
      </c>
      <c r="B1003" s="146" t="str">
        <f>IF(SP_NORTE!W1025="","*",SP_NORTE!W1025)</f>
        <v>*</v>
      </c>
      <c r="C1003" s="146" t="str">
        <f>IF(SP_NORTE!Y1025="","*",SP_NORTE!Y1025)</f>
        <v>*</v>
      </c>
      <c r="D1003" s="138" t="str">
        <f>IF(SP_NORTE!R1025="","*",SP_NORTE!R1025)</f>
        <v>-</v>
      </c>
      <c r="E1003" s="138" t="str">
        <f>IF(SP_NORTE!S1025="","*",SP_NORTE!S1025)</f>
        <v>-</v>
      </c>
      <c r="F1003" s="145" t="str">
        <f>IF(SP_NORTE!B1025="","*",SP_NORTE!B1025)</f>
        <v>*</v>
      </c>
      <c r="G1003" s="145" t="str">
        <f>IF(SP_NORTE!D1025="","*",SP_NORTE!D1025)</f>
        <v>*</v>
      </c>
      <c r="H1003" s="145" t="str">
        <f>IF(SP_NORTE!E1025="","*",SP_NORTE!E1025)</f>
        <v>*</v>
      </c>
      <c r="I1003" s="145" t="str">
        <f>IF(SP_NORTE!G1025="","*",SP_NORTE!G1025)</f>
        <v>*</v>
      </c>
      <c r="J1003" s="145" t="str">
        <f>IF(SP_NORTE!H1025="","*",SP_NORTE!H1025)</f>
        <v>*</v>
      </c>
      <c r="K1003" s="138" t="str">
        <f>IF(SP_NORTE!L1025="","*",SP_NORTE!L1025)</f>
        <v>-</v>
      </c>
      <c r="L1003" s="138" t="str">
        <f>IF(SP_NORTE!M1025="","*",SP_NORTE!M1025)</f>
        <v>-</v>
      </c>
      <c r="M1003" s="139" t="str">
        <f>IF(SP_NORTE!I1025="","*",SP_NORTE!I1025)</f>
        <v>*</v>
      </c>
      <c r="N1003" s="144" t="str">
        <f>IF(SP_NORTE!J1025="","*",SP_NORTE!J1025)</f>
        <v>*</v>
      </c>
      <c r="O1003" s="144" t="str">
        <f>IF(SP_NORTE!K1025="","*",SP_NORTE!K1025)</f>
        <v>*</v>
      </c>
      <c r="P1003" s="143" t="str">
        <f>IF(SP_NORTE!N1025="","*",SP_NORTE!N1025)</f>
        <v>*</v>
      </c>
      <c r="Q1003" s="143" t="str">
        <f>IF(SP_NORTE!O1025="","*",SP_NORTE!O1025)</f>
        <v>*</v>
      </c>
      <c r="R1003" s="145" t="str">
        <f>IF(SP_NORTE!P1025="","*",CONCATENATE(SP_NORTE!P1025," ",SP_NORTE!Q1025))</f>
        <v>*</v>
      </c>
      <c r="S1003" s="145" t="str">
        <f>IF(SP_NORTE!U1025="","*",SP_NORTE!U1025)</f>
        <v>*</v>
      </c>
      <c r="T1003" s="145" t="str">
        <f>IF(SP_NORTE!V1025="","*",SP_NORTE!V1025)</f>
        <v>*</v>
      </c>
      <c r="U1003" s="136" t="str">
        <f ca="1">_xlfn.XLOOKUP(G1003&amp;$U$2,BS_CONTROLE[CHAVE],BS_CONTROLE[Quantidade_11],"-")</f>
        <v>-</v>
      </c>
      <c r="V1003" s="136" t="str">
        <f ca="1">_xlfn.XLOOKUP(G1003&amp;$V$2,BS_CONTROLE[CHAVE],BS_CONTROLE[Quantidade_11],"-")</f>
        <v>-</v>
      </c>
      <c r="W1003" s="136" t="str">
        <f ca="1">_xlfn.XLOOKUP(G1003&amp;$W$2,BS_CONTROLE[CHAVE],BS_CONTROLE[Quantidade_11],"-")</f>
        <v>-</v>
      </c>
    </row>
    <row r="1004" spans="1:23" hidden="1">
      <c r="A1004" s="146" t="str">
        <f>IF(SP_NORTE!X1026="","*",SP_NORTE!X1026)</f>
        <v>*</v>
      </c>
      <c r="B1004" s="146" t="str">
        <f>IF(SP_NORTE!W1026="","*",SP_NORTE!W1026)</f>
        <v>*</v>
      </c>
      <c r="C1004" s="146" t="str">
        <f>IF(SP_NORTE!Y1026="","*",SP_NORTE!Y1026)</f>
        <v>*</v>
      </c>
      <c r="D1004" s="138" t="str">
        <f>IF(SP_NORTE!R1026="","*",SP_NORTE!R1026)</f>
        <v>-</v>
      </c>
      <c r="E1004" s="138" t="str">
        <f>IF(SP_NORTE!S1026="","*",SP_NORTE!S1026)</f>
        <v>-</v>
      </c>
      <c r="F1004" s="145" t="str">
        <f>IF(SP_NORTE!B1026="","*",SP_NORTE!B1026)</f>
        <v>*</v>
      </c>
      <c r="G1004" s="145" t="str">
        <f>IF(SP_NORTE!D1026="","*",SP_NORTE!D1026)</f>
        <v>*</v>
      </c>
      <c r="H1004" s="145" t="str">
        <f>IF(SP_NORTE!E1026="","*",SP_NORTE!E1026)</f>
        <v>*</v>
      </c>
      <c r="I1004" s="145" t="str">
        <f>IF(SP_NORTE!G1026="","*",SP_NORTE!G1026)</f>
        <v>*</v>
      </c>
      <c r="J1004" s="145" t="str">
        <f>IF(SP_NORTE!H1026="","*",SP_NORTE!H1026)</f>
        <v>*</v>
      </c>
      <c r="K1004" s="138" t="str">
        <f>IF(SP_NORTE!L1026="","*",SP_NORTE!L1026)</f>
        <v>-</v>
      </c>
      <c r="L1004" s="138" t="str">
        <f>IF(SP_NORTE!M1026="","*",SP_NORTE!M1026)</f>
        <v>-</v>
      </c>
      <c r="M1004" s="139" t="str">
        <f>IF(SP_NORTE!I1026="","*",SP_NORTE!I1026)</f>
        <v>*</v>
      </c>
      <c r="N1004" s="144" t="str">
        <f>IF(SP_NORTE!J1026="","*",SP_NORTE!J1026)</f>
        <v>*</v>
      </c>
      <c r="O1004" s="144" t="str">
        <f>IF(SP_NORTE!K1026="","*",SP_NORTE!K1026)</f>
        <v>*</v>
      </c>
      <c r="P1004" s="143" t="str">
        <f>IF(SP_NORTE!N1026="","*",SP_NORTE!N1026)</f>
        <v>*</v>
      </c>
      <c r="Q1004" s="143" t="str">
        <f>IF(SP_NORTE!O1026="","*",SP_NORTE!O1026)</f>
        <v>*</v>
      </c>
      <c r="R1004" s="145" t="str">
        <f>IF(SP_NORTE!P1026="","*",CONCATENATE(SP_NORTE!P1026," ",SP_NORTE!Q1026))</f>
        <v>*</v>
      </c>
      <c r="S1004" s="145" t="str">
        <f>IF(SP_NORTE!U1026="","*",SP_NORTE!U1026)</f>
        <v>*</v>
      </c>
      <c r="T1004" s="145" t="str">
        <f>IF(SP_NORTE!V1026="","*",SP_NORTE!V1026)</f>
        <v>*</v>
      </c>
      <c r="U1004" s="136" t="str">
        <f ca="1">_xlfn.XLOOKUP(G1004&amp;$U$2,BS_CONTROLE[CHAVE],BS_CONTROLE[Quantidade_11],"-")</f>
        <v>-</v>
      </c>
      <c r="V1004" s="136" t="str">
        <f ca="1">_xlfn.XLOOKUP(G1004&amp;$V$2,BS_CONTROLE[CHAVE],BS_CONTROLE[Quantidade_11],"-")</f>
        <v>-</v>
      </c>
      <c r="W1004" s="136" t="str">
        <f ca="1">_xlfn.XLOOKUP(G1004&amp;$W$2,BS_CONTROLE[CHAVE],BS_CONTROLE[Quantidade_11],"-")</f>
        <v>-</v>
      </c>
    </row>
    <row r="1005" spans="1:23" hidden="1">
      <c r="A1005" s="146" t="str">
        <f>IF(SP_NORTE!X1027="","*",SP_NORTE!X1027)</f>
        <v>*</v>
      </c>
      <c r="B1005" s="146" t="str">
        <f>IF(SP_NORTE!W1027="","*",SP_NORTE!W1027)</f>
        <v>*</v>
      </c>
      <c r="C1005" s="146" t="str">
        <f>IF(SP_NORTE!Y1027="","*",SP_NORTE!Y1027)</f>
        <v>*</v>
      </c>
      <c r="D1005" s="138" t="str">
        <f>IF(SP_NORTE!R1027="","*",SP_NORTE!R1027)</f>
        <v>-</v>
      </c>
      <c r="E1005" s="138" t="str">
        <f>IF(SP_NORTE!S1027="","*",SP_NORTE!S1027)</f>
        <v>-</v>
      </c>
      <c r="F1005" s="145" t="str">
        <f>IF(SP_NORTE!B1027="","*",SP_NORTE!B1027)</f>
        <v>*</v>
      </c>
      <c r="G1005" s="145" t="str">
        <f>IF(SP_NORTE!D1027="","*",SP_NORTE!D1027)</f>
        <v>*</v>
      </c>
      <c r="H1005" s="145" t="str">
        <f>IF(SP_NORTE!E1027="","*",SP_NORTE!E1027)</f>
        <v>*</v>
      </c>
      <c r="I1005" s="145" t="str">
        <f>IF(SP_NORTE!G1027="","*",SP_NORTE!G1027)</f>
        <v>*</v>
      </c>
      <c r="J1005" s="145" t="str">
        <f>IF(SP_NORTE!H1027="","*",SP_NORTE!H1027)</f>
        <v>*</v>
      </c>
      <c r="K1005" s="138" t="str">
        <f>IF(SP_NORTE!L1027="","*",SP_NORTE!L1027)</f>
        <v>-</v>
      </c>
      <c r="L1005" s="138" t="str">
        <f>IF(SP_NORTE!M1027="","*",SP_NORTE!M1027)</f>
        <v>-</v>
      </c>
      <c r="M1005" s="139" t="str">
        <f>IF(SP_NORTE!I1027="","*",SP_NORTE!I1027)</f>
        <v>*</v>
      </c>
      <c r="N1005" s="144" t="str">
        <f>IF(SP_NORTE!J1027="","*",SP_NORTE!J1027)</f>
        <v>*</v>
      </c>
      <c r="O1005" s="144" t="str">
        <f>IF(SP_NORTE!K1027="","*",SP_NORTE!K1027)</f>
        <v>*</v>
      </c>
      <c r="P1005" s="143" t="str">
        <f>IF(SP_NORTE!N1027="","*",SP_NORTE!N1027)</f>
        <v>*</v>
      </c>
      <c r="Q1005" s="143" t="str">
        <f>IF(SP_NORTE!O1027="","*",SP_NORTE!O1027)</f>
        <v>*</v>
      </c>
      <c r="R1005" s="145" t="str">
        <f>IF(SP_NORTE!P1027="","*",CONCATENATE(SP_NORTE!P1027," ",SP_NORTE!Q1027))</f>
        <v>*</v>
      </c>
      <c r="S1005" s="145" t="str">
        <f>IF(SP_NORTE!U1027="","*",SP_NORTE!U1027)</f>
        <v>*</v>
      </c>
      <c r="T1005" s="145" t="str">
        <f>IF(SP_NORTE!V1027="","*",SP_NORTE!V1027)</f>
        <v>*</v>
      </c>
      <c r="U1005" s="136" t="str">
        <f ca="1">_xlfn.XLOOKUP(G1005&amp;$U$2,BS_CONTROLE[CHAVE],BS_CONTROLE[Quantidade_11],"-")</f>
        <v>-</v>
      </c>
      <c r="V1005" s="136" t="str">
        <f ca="1">_xlfn.XLOOKUP(G1005&amp;$V$2,BS_CONTROLE[CHAVE],BS_CONTROLE[Quantidade_11],"-")</f>
        <v>-</v>
      </c>
      <c r="W1005" s="136" t="str">
        <f ca="1">_xlfn.XLOOKUP(G1005&amp;$W$2,BS_CONTROLE[CHAVE],BS_CONTROLE[Quantidade_11],"-")</f>
        <v>-</v>
      </c>
    </row>
    <row r="1006" spans="1:23" hidden="1">
      <c r="A1006" s="146" t="str">
        <f>IF(SP_NORTE!X1028="","*",SP_NORTE!X1028)</f>
        <v>*</v>
      </c>
      <c r="B1006" s="146" t="str">
        <f>IF(SP_NORTE!W1028="","*",SP_NORTE!W1028)</f>
        <v>*</v>
      </c>
      <c r="C1006" s="146" t="str">
        <f>IF(SP_NORTE!Y1028="","*",SP_NORTE!Y1028)</f>
        <v>*</v>
      </c>
      <c r="D1006" s="138" t="str">
        <f>IF(SP_NORTE!R1028="","*",SP_NORTE!R1028)</f>
        <v>-</v>
      </c>
      <c r="E1006" s="138" t="str">
        <f>IF(SP_NORTE!S1028="","*",SP_NORTE!S1028)</f>
        <v>-</v>
      </c>
      <c r="F1006" s="145" t="str">
        <f>IF(SP_NORTE!B1028="","*",SP_NORTE!B1028)</f>
        <v>*</v>
      </c>
      <c r="G1006" s="145" t="str">
        <f>IF(SP_NORTE!D1028="","*",SP_NORTE!D1028)</f>
        <v>*</v>
      </c>
      <c r="H1006" s="145" t="str">
        <f>IF(SP_NORTE!E1028="","*",SP_NORTE!E1028)</f>
        <v>*</v>
      </c>
      <c r="I1006" s="145" t="str">
        <f>IF(SP_NORTE!G1028="","*",SP_NORTE!G1028)</f>
        <v>*</v>
      </c>
      <c r="J1006" s="145" t="str">
        <f>IF(SP_NORTE!H1028="","*",SP_NORTE!H1028)</f>
        <v>*</v>
      </c>
      <c r="K1006" s="138" t="str">
        <f>IF(SP_NORTE!L1028="","*",SP_NORTE!L1028)</f>
        <v>-</v>
      </c>
      <c r="L1006" s="138" t="str">
        <f>IF(SP_NORTE!M1028="","*",SP_NORTE!M1028)</f>
        <v>-</v>
      </c>
      <c r="M1006" s="139" t="str">
        <f>IF(SP_NORTE!I1028="","*",SP_NORTE!I1028)</f>
        <v>*</v>
      </c>
      <c r="N1006" s="144" t="str">
        <f>IF(SP_NORTE!J1028="","*",SP_NORTE!J1028)</f>
        <v>*</v>
      </c>
      <c r="O1006" s="144" t="str">
        <f>IF(SP_NORTE!K1028="","*",SP_NORTE!K1028)</f>
        <v>*</v>
      </c>
      <c r="P1006" s="143" t="str">
        <f>IF(SP_NORTE!N1028="","*",SP_NORTE!N1028)</f>
        <v>*</v>
      </c>
      <c r="Q1006" s="143" t="str">
        <f>IF(SP_NORTE!O1028="","*",SP_NORTE!O1028)</f>
        <v>*</v>
      </c>
      <c r="R1006" s="145" t="str">
        <f>IF(SP_NORTE!P1028="","*",CONCATENATE(SP_NORTE!P1028," ",SP_NORTE!Q1028))</f>
        <v>*</v>
      </c>
      <c r="S1006" s="145" t="str">
        <f>IF(SP_NORTE!U1028="","*",SP_NORTE!U1028)</f>
        <v>*</v>
      </c>
      <c r="T1006" s="145" t="str">
        <f>IF(SP_NORTE!V1028="","*",SP_NORTE!V1028)</f>
        <v>*</v>
      </c>
      <c r="U1006" s="136" t="str">
        <f ca="1">_xlfn.XLOOKUP(G1006&amp;$U$2,BS_CONTROLE[CHAVE],BS_CONTROLE[Quantidade_11],"-")</f>
        <v>-</v>
      </c>
      <c r="V1006" s="136" t="str">
        <f ca="1">_xlfn.XLOOKUP(G1006&amp;$V$2,BS_CONTROLE[CHAVE],BS_CONTROLE[Quantidade_11],"-")</f>
        <v>-</v>
      </c>
      <c r="W1006" s="136" t="str">
        <f ca="1">_xlfn.XLOOKUP(G1006&amp;$W$2,BS_CONTROLE[CHAVE],BS_CONTROLE[Quantidade_11],"-")</f>
        <v>-</v>
      </c>
    </row>
    <row r="1007" spans="1:23" hidden="1">
      <c r="A1007" s="146" t="str">
        <f>IF(SP_NORTE!X1029="","*",SP_NORTE!X1029)</f>
        <v>*</v>
      </c>
      <c r="B1007" s="146" t="str">
        <f>IF(SP_NORTE!W1029="","*",SP_NORTE!W1029)</f>
        <v>*</v>
      </c>
      <c r="C1007" s="146" t="str">
        <f>IF(SP_NORTE!Y1029="","*",SP_NORTE!Y1029)</f>
        <v>*</v>
      </c>
      <c r="D1007" s="138" t="str">
        <f>IF(SP_NORTE!R1029="","*",SP_NORTE!R1029)</f>
        <v>-</v>
      </c>
      <c r="E1007" s="138" t="str">
        <f>IF(SP_NORTE!S1029="","*",SP_NORTE!S1029)</f>
        <v>-</v>
      </c>
      <c r="F1007" s="145" t="str">
        <f>IF(SP_NORTE!B1029="","*",SP_NORTE!B1029)</f>
        <v>*</v>
      </c>
      <c r="G1007" s="145" t="str">
        <f>IF(SP_NORTE!D1029="","*",SP_NORTE!D1029)</f>
        <v>*</v>
      </c>
      <c r="H1007" s="145" t="str">
        <f>IF(SP_NORTE!E1029="","*",SP_NORTE!E1029)</f>
        <v>*</v>
      </c>
      <c r="I1007" s="145" t="str">
        <f>IF(SP_NORTE!G1029="","*",SP_NORTE!G1029)</f>
        <v>*</v>
      </c>
      <c r="J1007" s="145" t="str">
        <f>IF(SP_NORTE!H1029="","*",SP_NORTE!H1029)</f>
        <v>*</v>
      </c>
      <c r="K1007" s="138" t="str">
        <f>IF(SP_NORTE!L1029="","*",SP_NORTE!L1029)</f>
        <v>-</v>
      </c>
      <c r="L1007" s="138" t="str">
        <f>IF(SP_NORTE!M1029="","*",SP_NORTE!M1029)</f>
        <v>-</v>
      </c>
      <c r="M1007" s="139" t="str">
        <f>IF(SP_NORTE!I1029="","*",SP_NORTE!I1029)</f>
        <v>*</v>
      </c>
      <c r="N1007" s="144" t="str">
        <f>IF(SP_NORTE!J1029="","*",SP_NORTE!J1029)</f>
        <v>*</v>
      </c>
      <c r="O1007" s="144" t="str">
        <f>IF(SP_NORTE!K1029="","*",SP_NORTE!K1029)</f>
        <v>*</v>
      </c>
      <c r="P1007" s="143" t="str">
        <f>IF(SP_NORTE!N1029="","*",SP_NORTE!N1029)</f>
        <v>*</v>
      </c>
      <c r="Q1007" s="143" t="str">
        <f>IF(SP_NORTE!O1029="","*",SP_NORTE!O1029)</f>
        <v>*</v>
      </c>
      <c r="R1007" s="145" t="str">
        <f>IF(SP_NORTE!P1029="","*",CONCATENATE(SP_NORTE!P1029," ",SP_NORTE!Q1029))</f>
        <v>*</v>
      </c>
      <c r="S1007" s="145" t="str">
        <f>IF(SP_NORTE!U1029="","*",SP_NORTE!U1029)</f>
        <v>*</v>
      </c>
      <c r="T1007" s="145" t="str">
        <f>IF(SP_NORTE!V1029="","*",SP_NORTE!V1029)</f>
        <v>*</v>
      </c>
      <c r="U1007" s="136" t="str">
        <f ca="1">_xlfn.XLOOKUP(G1007&amp;$U$2,BS_CONTROLE[CHAVE],BS_CONTROLE[Quantidade_11],"-")</f>
        <v>-</v>
      </c>
      <c r="V1007" s="136" t="str">
        <f ca="1">_xlfn.XLOOKUP(G1007&amp;$V$2,BS_CONTROLE[CHAVE],BS_CONTROLE[Quantidade_11],"-")</f>
        <v>-</v>
      </c>
      <c r="W1007" s="136" t="str">
        <f ca="1">_xlfn.XLOOKUP(G1007&amp;$W$2,BS_CONTROLE[CHAVE],BS_CONTROLE[Quantidade_11],"-")</f>
        <v>-</v>
      </c>
    </row>
    <row r="1008" spans="1:23" hidden="1">
      <c r="A1008" s="146" t="str">
        <f>IF(SP_NORTE!X1030="","*",SP_NORTE!X1030)</f>
        <v>*</v>
      </c>
      <c r="B1008" s="146" t="str">
        <f>IF(SP_NORTE!W1030="","*",SP_NORTE!W1030)</f>
        <v>*</v>
      </c>
      <c r="C1008" s="146" t="str">
        <f>IF(SP_NORTE!Y1030="","*",SP_NORTE!Y1030)</f>
        <v>*</v>
      </c>
      <c r="D1008" s="138" t="str">
        <f>IF(SP_NORTE!R1030="","*",SP_NORTE!R1030)</f>
        <v>-</v>
      </c>
      <c r="E1008" s="138" t="str">
        <f>IF(SP_NORTE!S1030="","*",SP_NORTE!S1030)</f>
        <v>-</v>
      </c>
      <c r="F1008" s="145" t="str">
        <f>IF(SP_NORTE!B1030="","*",SP_NORTE!B1030)</f>
        <v>*</v>
      </c>
      <c r="G1008" s="145" t="str">
        <f>IF(SP_NORTE!D1030="","*",SP_NORTE!D1030)</f>
        <v>*</v>
      </c>
      <c r="H1008" s="145" t="str">
        <f>IF(SP_NORTE!E1030="","*",SP_NORTE!E1030)</f>
        <v>*</v>
      </c>
      <c r="I1008" s="145" t="str">
        <f>IF(SP_NORTE!G1030="","*",SP_NORTE!G1030)</f>
        <v>*</v>
      </c>
      <c r="J1008" s="145" t="str">
        <f>IF(SP_NORTE!H1030="","*",SP_NORTE!H1030)</f>
        <v>*</v>
      </c>
      <c r="K1008" s="138" t="str">
        <f>IF(SP_NORTE!L1030="","*",SP_NORTE!L1030)</f>
        <v>-</v>
      </c>
      <c r="L1008" s="138" t="str">
        <f>IF(SP_NORTE!M1030="","*",SP_NORTE!M1030)</f>
        <v>-</v>
      </c>
      <c r="M1008" s="139" t="str">
        <f>IF(SP_NORTE!I1030="","*",SP_NORTE!I1030)</f>
        <v>*</v>
      </c>
      <c r="N1008" s="144" t="str">
        <f>IF(SP_NORTE!J1030="","*",SP_NORTE!J1030)</f>
        <v>*</v>
      </c>
      <c r="O1008" s="144" t="str">
        <f>IF(SP_NORTE!K1030="","*",SP_NORTE!K1030)</f>
        <v>*</v>
      </c>
      <c r="P1008" s="143" t="str">
        <f>IF(SP_NORTE!N1030="","*",SP_NORTE!N1030)</f>
        <v>*</v>
      </c>
      <c r="Q1008" s="143" t="str">
        <f>IF(SP_NORTE!O1030="","*",SP_NORTE!O1030)</f>
        <v>*</v>
      </c>
      <c r="R1008" s="145" t="str">
        <f>IF(SP_NORTE!P1030="","*",CONCATENATE(SP_NORTE!P1030," ",SP_NORTE!Q1030))</f>
        <v>*</v>
      </c>
      <c r="S1008" s="145" t="str">
        <f>IF(SP_NORTE!U1030="","*",SP_NORTE!U1030)</f>
        <v>*</v>
      </c>
      <c r="T1008" s="145" t="str">
        <f>IF(SP_NORTE!V1030="","*",SP_NORTE!V1030)</f>
        <v>*</v>
      </c>
      <c r="U1008" s="136" t="str">
        <f ca="1">_xlfn.XLOOKUP(G1008&amp;$U$2,BS_CONTROLE[CHAVE],BS_CONTROLE[Quantidade_11],"-")</f>
        <v>-</v>
      </c>
      <c r="V1008" s="136" t="str">
        <f ca="1">_xlfn.XLOOKUP(G1008&amp;$V$2,BS_CONTROLE[CHAVE],BS_CONTROLE[Quantidade_11],"-")</f>
        <v>-</v>
      </c>
      <c r="W1008" s="136" t="str">
        <f ca="1">_xlfn.XLOOKUP(G1008&amp;$W$2,BS_CONTROLE[CHAVE],BS_CONTROLE[Quantidade_11],"-")</f>
        <v>-</v>
      </c>
    </row>
    <row r="1009" spans="1:23" hidden="1">
      <c r="A1009" s="146" t="str">
        <f>IF(SP_NORTE!X1031="","*",SP_NORTE!X1031)</f>
        <v>*</v>
      </c>
      <c r="B1009" s="146" t="str">
        <f>IF(SP_NORTE!W1031="","*",SP_NORTE!W1031)</f>
        <v>*</v>
      </c>
      <c r="C1009" s="146" t="str">
        <f>IF(SP_NORTE!Y1031="","*",SP_NORTE!Y1031)</f>
        <v>*</v>
      </c>
      <c r="D1009" s="138" t="str">
        <f>IF(SP_NORTE!R1031="","*",SP_NORTE!R1031)</f>
        <v>-</v>
      </c>
      <c r="E1009" s="138" t="str">
        <f>IF(SP_NORTE!S1031="","*",SP_NORTE!S1031)</f>
        <v>-</v>
      </c>
      <c r="F1009" s="145" t="str">
        <f>IF(SP_NORTE!B1031="","*",SP_NORTE!B1031)</f>
        <v>*</v>
      </c>
      <c r="G1009" s="145" t="str">
        <f>IF(SP_NORTE!D1031="","*",SP_NORTE!D1031)</f>
        <v>*</v>
      </c>
      <c r="H1009" s="145" t="str">
        <f>IF(SP_NORTE!E1031="","*",SP_NORTE!E1031)</f>
        <v>*</v>
      </c>
      <c r="I1009" s="145" t="str">
        <f>IF(SP_NORTE!G1031="","*",SP_NORTE!G1031)</f>
        <v>*</v>
      </c>
      <c r="J1009" s="145" t="str">
        <f>IF(SP_NORTE!H1031="","*",SP_NORTE!H1031)</f>
        <v>*</v>
      </c>
      <c r="K1009" s="138" t="str">
        <f>IF(SP_NORTE!L1031="","*",SP_NORTE!L1031)</f>
        <v>-</v>
      </c>
      <c r="L1009" s="138" t="str">
        <f>IF(SP_NORTE!M1031="","*",SP_NORTE!M1031)</f>
        <v>-</v>
      </c>
      <c r="M1009" s="139" t="str">
        <f>IF(SP_NORTE!I1031="","*",SP_NORTE!I1031)</f>
        <v>*</v>
      </c>
      <c r="N1009" s="144" t="str">
        <f>IF(SP_NORTE!J1031="","*",SP_NORTE!J1031)</f>
        <v>*</v>
      </c>
      <c r="O1009" s="144" t="str">
        <f>IF(SP_NORTE!K1031="","*",SP_NORTE!K1031)</f>
        <v>*</v>
      </c>
      <c r="P1009" s="143" t="str">
        <f>IF(SP_NORTE!N1031="","*",SP_NORTE!N1031)</f>
        <v>*</v>
      </c>
      <c r="Q1009" s="143" t="str">
        <f>IF(SP_NORTE!O1031="","*",SP_NORTE!O1031)</f>
        <v>*</v>
      </c>
      <c r="R1009" s="145" t="str">
        <f>IF(SP_NORTE!P1031="","*",CONCATENATE(SP_NORTE!P1031," ",SP_NORTE!Q1031))</f>
        <v>*</v>
      </c>
      <c r="S1009" s="145" t="str">
        <f>IF(SP_NORTE!U1031="","*",SP_NORTE!U1031)</f>
        <v>*</v>
      </c>
      <c r="T1009" s="145" t="str">
        <f>IF(SP_NORTE!V1031="","*",SP_NORTE!V1031)</f>
        <v>*</v>
      </c>
      <c r="U1009" s="136" t="str">
        <f ca="1">_xlfn.XLOOKUP(G1009&amp;$U$2,BS_CONTROLE[CHAVE],BS_CONTROLE[Quantidade_11],"-")</f>
        <v>-</v>
      </c>
      <c r="V1009" s="136" t="str">
        <f ca="1">_xlfn.XLOOKUP(G1009&amp;$V$2,BS_CONTROLE[CHAVE],BS_CONTROLE[Quantidade_11],"-")</f>
        <v>-</v>
      </c>
      <c r="W1009" s="136" t="str">
        <f ca="1">_xlfn.XLOOKUP(G1009&amp;$W$2,BS_CONTROLE[CHAVE],BS_CONTROLE[Quantidade_11],"-")</f>
        <v>-</v>
      </c>
    </row>
    <row r="1010" spans="1:23" hidden="1">
      <c r="A1010" s="146" t="str">
        <f>IF(SP_NORTE!X1032="","*",SP_NORTE!X1032)</f>
        <v>*</v>
      </c>
      <c r="B1010" s="146" t="str">
        <f>IF(SP_NORTE!W1032="","*",SP_NORTE!W1032)</f>
        <v>*</v>
      </c>
      <c r="C1010" s="146" t="str">
        <f>IF(SP_NORTE!Y1032="","*",SP_NORTE!Y1032)</f>
        <v>*</v>
      </c>
      <c r="D1010" s="138" t="str">
        <f>IF(SP_NORTE!R1032="","*",SP_NORTE!R1032)</f>
        <v>-</v>
      </c>
      <c r="E1010" s="138" t="str">
        <f>IF(SP_NORTE!S1032="","*",SP_NORTE!S1032)</f>
        <v>-</v>
      </c>
      <c r="F1010" s="145" t="str">
        <f>IF(SP_NORTE!B1032="","*",SP_NORTE!B1032)</f>
        <v>*</v>
      </c>
      <c r="G1010" s="145" t="str">
        <f>IF(SP_NORTE!D1032="","*",SP_NORTE!D1032)</f>
        <v>*</v>
      </c>
      <c r="H1010" s="145" t="str">
        <f>IF(SP_NORTE!E1032="","*",SP_NORTE!E1032)</f>
        <v>*</v>
      </c>
      <c r="I1010" s="145" t="str">
        <f>IF(SP_NORTE!G1032="","*",SP_NORTE!G1032)</f>
        <v>*</v>
      </c>
      <c r="J1010" s="145" t="str">
        <f>IF(SP_NORTE!H1032="","*",SP_NORTE!H1032)</f>
        <v>*</v>
      </c>
      <c r="K1010" s="138" t="str">
        <f>IF(SP_NORTE!L1032="","*",SP_NORTE!L1032)</f>
        <v>-</v>
      </c>
      <c r="L1010" s="138" t="str">
        <f>IF(SP_NORTE!M1032="","*",SP_NORTE!M1032)</f>
        <v>-</v>
      </c>
      <c r="M1010" s="139" t="str">
        <f>IF(SP_NORTE!I1032="","*",SP_NORTE!I1032)</f>
        <v>*</v>
      </c>
      <c r="N1010" s="144" t="str">
        <f>IF(SP_NORTE!J1032="","*",SP_NORTE!J1032)</f>
        <v>*</v>
      </c>
      <c r="O1010" s="144" t="str">
        <f>IF(SP_NORTE!K1032="","*",SP_NORTE!K1032)</f>
        <v>*</v>
      </c>
      <c r="P1010" s="143" t="str">
        <f>IF(SP_NORTE!N1032="","*",SP_NORTE!N1032)</f>
        <v>*</v>
      </c>
      <c r="Q1010" s="143" t="str">
        <f>IF(SP_NORTE!O1032="","*",SP_NORTE!O1032)</f>
        <v>*</v>
      </c>
      <c r="R1010" s="145" t="str">
        <f>IF(SP_NORTE!P1032="","*",CONCATENATE(SP_NORTE!P1032," ",SP_NORTE!Q1032))</f>
        <v>*</v>
      </c>
      <c r="S1010" s="145" t="str">
        <f>IF(SP_NORTE!U1032="","*",SP_NORTE!U1032)</f>
        <v>*</v>
      </c>
      <c r="T1010" s="145" t="str">
        <f>IF(SP_NORTE!V1032="","*",SP_NORTE!V1032)</f>
        <v>*</v>
      </c>
      <c r="U1010" s="136" t="str">
        <f ca="1">_xlfn.XLOOKUP(G1010&amp;$U$2,BS_CONTROLE[CHAVE],BS_CONTROLE[Quantidade_11],"-")</f>
        <v>-</v>
      </c>
      <c r="V1010" s="136" t="str">
        <f ca="1">_xlfn.XLOOKUP(G1010&amp;$V$2,BS_CONTROLE[CHAVE],BS_CONTROLE[Quantidade_11],"-")</f>
        <v>-</v>
      </c>
      <c r="W1010" s="136" t="str">
        <f ca="1">_xlfn.XLOOKUP(G1010&amp;$W$2,BS_CONTROLE[CHAVE],BS_CONTROLE[Quantidade_11],"-")</f>
        <v>-</v>
      </c>
    </row>
    <row r="1011" spans="1:23" hidden="1">
      <c r="A1011" s="146" t="str">
        <f>IF(SP_NORTE!X1033="","*",SP_NORTE!X1033)</f>
        <v>*</v>
      </c>
      <c r="B1011" s="146" t="str">
        <f>IF(SP_NORTE!W1033="","*",SP_NORTE!W1033)</f>
        <v>*</v>
      </c>
      <c r="C1011" s="146" t="str">
        <f>IF(SP_NORTE!Y1033="","*",SP_NORTE!Y1033)</f>
        <v>*</v>
      </c>
      <c r="D1011" s="138" t="str">
        <f>IF(SP_NORTE!R1033="","*",SP_NORTE!R1033)</f>
        <v>-</v>
      </c>
      <c r="E1011" s="138" t="str">
        <f>IF(SP_NORTE!S1033="","*",SP_NORTE!S1033)</f>
        <v>-</v>
      </c>
      <c r="F1011" s="145" t="str">
        <f>IF(SP_NORTE!B1033="","*",SP_NORTE!B1033)</f>
        <v>*</v>
      </c>
      <c r="G1011" s="145" t="str">
        <f>IF(SP_NORTE!D1033="","*",SP_NORTE!D1033)</f>
        <v>*</v>
      </c>
      <c r="H1011" s="145" t="str">
        <f>IF(SP_NORTE!E1033="","*",SP_NORTE!E1033)</f>
        <v>*</v>
      </c>
      <c r="I1011" s="145" t="str">
        <f>IF(SP_NORTE!G1033="","*",SP_NORTE!G1033)</f>
        <v>*</v>
      </c>
      <c r="J1011" s="145" t="str">
        <f>IF(SP_NORTE!H1033="","*",SP_NORTE!H1033)</f>
        <v>*</v>
      </c>
      <c r="K1011" s="138" t="str">
        <f>IF(SP_NORTE!L1033="","*",SP_NORTE!L1033)</f>
        <v>-</v>
      </c>
      <c r="L1011" s="138" t="str">
        <f>IF(SP_NORTE!M1033="","*",SP_NORTE!M1033)</f>
        <v>-</v>
      </c>
      <c r="M1011" s="139" t="str">
        <f>IF(SP_NORTE!I1033="","*",SP_NORTE!I1033)</f>
        <v>*</v>
      </c>
      <c r="N1011" s="144" t="str">
        <f>IF(SP_NORTE!J1033="","*",SP_NORTE!J1033)</f>
        <v>*</v>
      </c>
      <c r="O1011" s="144" t="str">
        <f>IF(SP_NORTE!K1033="","*",SP_NORTE!K1033)</f>
        <v>*</v>
      </c>
      <c r="P1011" s="143" t="str">
        <f>IF(SP_NORTE!N1033="","*",SP_NORTE!N1033)</f>
        <v>*</v>
      </c>
      <c r="Q1011" s="143" t="str">
        <f>IF(SP_NORTE!O1033="","*",SP_NORTE!O1033)</f>
        <v>*</v>
      </c>
      <c r="R1011" s="145" t="str">
        <f>IF(SP_NORTE!P1033="","*",CONCATENATE(SP_NORTE!P1033," ",SP_NORTE!Q1033))</f>
        <v>*</v>
      </c>
      <c r="S1011" s="145" t="str">
        <f>IF(SP_NORTE!U1033="","*",SP_NORTE!U1033)</f>
        <v>*</v>
      </c>
      <c r="T1011" s="145" t="str">
        <f>IF(SP_NORTE!V1033="","*",SP_NORTE!V1033)</f>
        <v>*</v>
      </c>
      <c r="U1011" s="136" t="str">
        <f ca="1">_xlfn.XLOOKUP(G1011&amp;$U$2,BS_CONTROLE[CHAVE],BS_CONTROLE[Quantidade_11],"-")</f>
        <v>-</v>
      </c>
      <c r="V1011" s="136" t="str">
        <f ca="1">_xlfn.XLOOKUP(G1011&amp;$V$2,BS_CONTROLE[CHAVE],BS_CONTROLE[Quantidade_11],"-")</f>
        <v>-</v>
      </c>
      <c r="W1011" s="136" t="str">
        <f ca="1">_xlfn.XLOOKUP(G1011&amp;$W$2,BS_CONTROLE[CHAVE],BS_CONTROLE[Quantidade_11],"-")</f>
        <v>-</v>
      </c>
    </row>
    <row r="1012" spans="1:23" hidden="1">
      <c r="A1012" s="146" t="str">
        <f>IF(SP_NORTE!X1034="","*",SP_NORTE!X1034)</f>
        <v>*</v>
      </c>
      <c r="B1012" s="146" t="str">
        <f>IF(SP_NORTE!W1034="","*",SP_NORTE!W1034)</f>
        <v>*</v>
      </c>
      <c r="C1012" s="146" t="str">
        <f>IF(SP_NORTE!Y1034="","*",SP_NORTE!Y1034)</f>
        <v>*</v>
      </c>
      <c r="D1012" s="138" t="str">
        <f>IF(SP_NORTE!R1034="","*",SP_NORTE!R1034)</f>
        <v>-</v>
      </c>
      <c r="E1012" s="138" t="str">
        <f>IF(SP_NORTE!S1034="","*",SP_NORTE!S1034)</f>
        <v>-</v>
      </c>
      <c r="F1012" s="145" t="str">
        <f>IF(SP_NORTE!B1034="","*",SP_NORTE!B1034)</f>
        <v>*</v>
      </c>
      <c r="G1012" s="145" t="str">
        <f>IF(SP_NORTE!D1034="","*",SP_NORTE!D1034)</f>
        <v>*</v>
      </c>
      <c r="H1012" s="145" t="str">
        <f>IF(SP_NORTE!E1034="","*",SP_NORTE!E1034)</f>
        <v>*</v>
      </c>
      <c r="I1012" s="145" t="str">
        <f>IF(SP_NORTE!G1034="","*",SP_NORTE!G1034)</f>
        <v>*</v>
      </c>
      <c r="J1012" s="145" t="str">
        <f>IF(SP_NORTE!H1034="","*",SP_NORTE!H1034)</f>
        <v>*</v>
      </c>
      <c r="K1012" s="138" t="str">
        <f>IF(SP_NORTE!L1034="","*",SP_NORTE!L1034)</f>
        <v>-</v>
      </c>
      <c r="L1012" s="138" t="str">
        <f>IF(SP_NORTE!M1034="","*",SP_NORTE!M1034)</f>
        <v>-</v>
      </c>
      <c r="M1012" s="139" t="str">
        <f>IF(SP_NORTE!I1034="","*",SP_NORTE!I1034)</f>
        <v>*</v>
      </c>
      <c r="N1012" s="144" t="str">
        <f>IF(SP_NORTE!J1034="","*",SP_NORTE!J1034)</f>
        <v>*</v>
      </c>
      <c r="O1012" s="144" t="str">
        <f>IF(SP_NORTE!K1034="","*",SP_NORTE!K1034)</f>
        <v>*</v>
      </c>
      <c r="P1012" s="143" t="str">
        <f>IF(SP_NORTE!N1034="","*",SP_NORTE!N1034)</f>
        <v>*</v>
      </c>
      <c r="Q1012" s="143" t="str">
        <f>IF(SP_NORTE!O1034="","*",SP_NORTE!O1034)</f>
        <v>*</v>
      </c>
      <c r="R1012" s="145" t="str">
        <f>IF(SP_NORTE!P1034="","*",CONCATENATE(SP_NORTE!P1034," ",SP_NORTE!Q1034))</f>
        <v>*</v>
      </c>
      <c r="S1012" s="145" t="str">
        <f>IF(SP_NORTE!U1034="","*",SP_NORTE!U1034)</f>
        <v>*</v>
      </c>
      <c r="T1012" s="145" t="str">
        <f>IF(SP_NORTE!V1034="","*",SP_NORTE!V1034)</f>
        <v>*</v>
      </c>
      <c r="U1012" s="136" t="str">
        <f ca="1">_xlfn.XLOOKUP(G1012&amp;$U$2,BS_CONTROLE[CHAVE],BS_CONTROLE[Quantidade_11],"-")</f>
        <v>-</v>
      </c>
      <c r="V1012" s="136" t="str">
        <f ca="1">_xlfn.XLOOKUP(G1012&amp;$V$2,BS_CONTROLE[CHAVE],BS_CONTROLE[Quantidade_11],"-")</f>
        <v>-</v>
      </c>
      <c r="W1012" s="136" t="str">
        <f ca="1">_xlfn.XLOOKUP(G1012&amp;$W$2,BS_CONTROLE[CHAVE],BS_CONTROLE[Quantidade_11],"-")</f>
        <v>-</v>
      </c>
    </row>
    <row r="1013" spans="1:23" hidden="1">
      <c r="A1013" s="146" t="str">
        <f>IF(SP_NORTE!X1035="","*",SP_NORTE!X1035)</f>
        <v>*</v>
      </c>
      <c r="B1013" s="146" t="str">
        <f>IF(SP_NORTE!W1035="","*",SP_NORTE!W1035)</f>
        <v>*</v>
      </c>
      <c r="C1013" s="146" t="str">
        <f>IF(SP_NORTE!Y1035="","*",SP_NORTE!Y1035)</f>
        <v>*</v>
      </c>
      <c r="D1013" s="138" t="str">
        <f>IF(SP_NORTE!R1035="","*",SP_NORTE!R1035)</f>
        <v>-</v>
      </c>
      <c r="E1013" s="138" t="str">
        <f>IF(SP_NORTE!S1035="","*",SP_NORTE!S1035)</f>
        <v>-</v>
      </c>
      <c r="F1013" s="145" t="str">
        <f>IF(SP_NORTE!B1035="","*",SP_NORTE!B1035)</f>
        <v>*</v>
      </c>
      <c r="G1013" s="145" t="str">
        <f>IF(SP_NORTE!D1035="","*",SP_NORTE!D1035)</f>
        <v>*</v>
      </c>
      <c r="H1013" s="145" t="str">
        <f>IF(SP_NORTE!E1035="","*",SP_NORTE!E1035)</f>
        <v>*</v>
      </c>
      <c r="I1013" s="145" t="str">
        <f>IF(SP_NORTE!G1035="","*",SP_NORTE!G1035)</f>
        <v>*</v>
      </c>
      <c r="J1013" s="145" t="str">
        <f>IF(SP_NORTE!H1035="","*",SP_NORTE!H1035)</f>
        <v>*</v>
      </c>
      <c r="K1013" s="138" t="str">
        <f>IF(SP_NORTE!L1035="","*",SP_NORTE!L1035)</f>
        <v>-</v>
      </c>
      <c r="L1013" s="138" t="str">
        <f>IF(SP_NORTE!M1035="","*",SP_NORTE!M1035)</f>
        <v>-</v>
      </c>
      <c r="M1013" s="139" t="str">
        <f>IF(SP_NORTE!I1035="","*",SP_NORTE!I1035)</f>
        <v>*</v>
      </c>
      <c r="N1013" s="144" t="str">
        <f>IF(SP_NORTE!J1035="","*",SP_NORTE!J1035)</f>
        <v>*</v>
      </c>
      <c r="O1013" s="144" t="str">
        <f>IF(SP_NORTE!K1035="","*",SP_NORTE!K1035)</f>
        <v>*</v>
      </c>
      <c r="P1013" s="143" t="str">
        <f>IF(SP_NORTE!N1035="","*",SP_NORTE!N1035)</f>
        <v>*</v>
      </c>
      <c r="Q1013" s="143" t="str">
        <f>IF(SP_NORTE!O1035="","*",SP_NORTE!O1035)</f>
        <v>*</v>
      </c>
      <c r="R1013" s="145" t="str">
        <f>IF(SP_NORTE!P1035="","*",CONCATENATE(SP_NORTE!P1035," ",SP_NORTE!Q1035))</f>
        <v>*</v>
      </c>
      <c r="S1013" s="145" t="str">
        <f>IF(SP_NORTE!U1035="","*",SP_NORTE!U1035)</f>
        <v>*</v>
      </c>
      <c r="T1013" s="145" t="str">
        <f>IF(SP_NORTE!V1035="","*",SP_NORTE!V1035)</f>
        <v>*</v>
      </c>
      <c r="U1013" s="136" t="str">
        <f ca="1">_xlfn.XLOOKUP(G1013&amp;$U$2,BS_CONTROLE[CHAVE],BS_CONTROLE[Quantidade_11],"-")</f>
        <v>-</v>
      </c>
      <c r="V1013" s="136" t="str">
        <f ca="1">_xlfn.XLOOKUP(G1013&amp;$V$2,BS_CONTROLE[CHAVE],BS_CONTROLE[Quantidade_11],"-")</f>
        <v>-</v>
      </c>
      <c r="W1013" s="136" t="str">
        <f ca="1">_xlfn.XLOOKUP(G1013&amp;$W$2,BS_CONTROLE[CHAVE],BS_CONTROLE[Quantidade_11],"-")</f>
        <v>-</v>
      </c>
    </row>
    <row r="1014" spans="1:23" hidden="1">
      <c r="A1014" s="146" t="str">
        <f>IF(SP_NORTE!X1036="","*",SP_NORTE!X1036)</f>
        <v>*</v>
      </c>
      <c r="B1014" s="146" t="str">
        <f>IF(SP_NORTE!W1036="","*",SP_NORTE!W1036)</f>
        <v>*</v>
      </c>
      <c r="C1014" s="146" t="str">
        <f>IF(SP_NORTE!Y1036="","*",SP_NORTE!Y1036)</f>
        <v>*</v>
      </c>
      <c r="D1014" s="138" t="str">
        <f>IF(SP_NORTE!R1036="","*",SP_NORTE!R1036)</f>
        <v>-</v>
      </c>
      <c r="E1014" s="138" t="str">
        <f>IF(SP_NORTE!S1036="","*",SP_NORTE!S1036)</f>
        <v>-</v>
      </c>
      <c r="F1014" s="145" t="str">
        <f>IF(SP_NORTE!B1036="","*",SP_NORTE!B1036)</f>
        <v>*</v>
      </c>
      <c r="G1014" s="145" t="str">
        <f>IF(SP_NORTE!D1036="","*",SP_NORTE!D1036)</f>
        <v>*</v>
      </c>
      <c r="H1014" s="145" t="str">
        <f>IF(SP_NORTE!E1036="","*",SP_NORTE!E1036)</f>
        <v>*</v>
      </c>
      <c r="I1014" s="145" t="str">
        <f>IF(SP_NORTE!G1036="","*",SP_NORTE!G1036)</f>
        <v>*</v>
      </c>
      <c r="J1014" s="145" t="str">
        <f>IF(SP_NORTE!H1036="","*",SP_NORTE!H1036)</f>
        <v>*</v>
      </c>
      <c r="K1014" s="138" t="str">
        <f>IF(SP_NORTE!L1036="","*",SP_NORTE!L1036)</f>
        <v>-</v>
      </c>
      <c r="L1014" s="138" t="str">
        <f>IF(SP_NORTE!M1036="","*",SP_NORTE!M1036)</f>
        <v>-</v>
      </c>
      <c r="M1014" s="139" t="str">
        <f>IF(SP_NORTE!I1036="","*",SP_NORTE!I1036)</f>
        <v>*</v>
      </c>
      <c r="N1014" s="144" t="str">
        <f>IF(SP_NORTE!J1036="","*",SP_NORTE!J1036)</f>
        <v>*</v>
      </c>
      <c r="O1014" s="144" t="str">
        <f>IF(SP_NORTE!K1036="","*",SP_NORTE!K1036)</f>
        <v>*</v>
      </c>
      <c r="P1014" s="143" t="str">
        <f>IF(SP_NORTE!N1036="","*",SP_NORTE!N1036)</f>
        <v>*</v>
      </c>
      <c r="Q1014" s="143" t="str">
        <f>IF(SP_NORTE!O1036="","*",SP_NORTE!O1036)</f>
        <v>*</v>
      </c>
      <c r="R1014" s="145" t="str">
        <f>IF(SP_NORTE!P1036="","*",CONCATENATE(SP_NORTE!P1036," ",SP_NORTE!Q1036))</f>
        <v>*</v>
      </c>
      <c r="S1014" s="145" t="str">
        <f>IF(SP_NORTE!U1036="","*",SP_NORTE!U1036)</f>
        <v>*</v>
      </c>
      <c r="T1014" s="145" t="str">
        <f>IF(SP_NORTE!V1036="","*",SP_NORTE!V1036)</f>
        <v>*</v>
      </c>
      <c r="U1014" s="136" t="str">
        <f ca="1">_xlfn.XLOOKUP(G1014&amp;$U$2,BS_CONTROLE[CHAVE],BS_CONTROLE[Quantidade_11],"-")</f>
        <v>-</v>
      </c>
      <c r="V1014" s="136" t="str">
        <f ca="1">_xlfn.XLOOKUP(G1014&amp;$V$2,BS_CONTROLE[CHAVE],BS_CONTROLE[Quantidade_11],"-")</f>
        <v>-</v>
      </c>
      <c r="W1014" s="136" t="str">
        <f ca="1">_xlfn.XLOOKUP(G1014&amp;$W$2,BS_CONTROLE[CHAVE],BS_CONTROLE[Quantidade_11],"-")</f>
        <v>-</v>
      </c>
    </row>
    <row r="1015" spans="1:23" hidden="1">
      <c r="A1015" s="146" t="str">
        <f>IF(SP_NORTE!X1037="","*",SP_NORTE!X1037)</f>
        <v>*</v>
      </c>
      <c r="B1015" s="146" t="str">
        <f>IF(SP_NORTE!W1037="","*",SP_NORTE!W1037)</f>
        <v>*</v>
      </c>
      <c r="C1015" s="146" t="str">
        <f>IF(SP_NORTE!Y1037="","*",SP_NORTE!Y1037)</f>
        <v>*</v>
      </c>
      <c r="D1015" s="138" t="str">
        <f>IF(SP_NORTE!R1037="","*",SP_NORTE!R1037)</f>
        <v>-</v>
      </c>
      <c r="E1015" s="138" t="str">
        <f>IF(SP_NORTE!S1037="","*",SP_NORTE!S1037)</f>
        <v>-</v>
      </c>
      <c r="F1015" s="145" t="str">
        <f>IF(SP_NORTE!B1037="","*",SP_NORTE!B1037)</f>
        <v>*</v>
      </c>
      <c r="G1015" s="145" t="str">
        <f>IF(SP_NORTE!D1037="","*",SP_NORTE!D1037)</f>
        <v>*</v>
      </c>
      <c r="H1015" s="145" t="str">
        <f>IF(SP_NORTE!E1037="","*",SP_NORTE!E1037)</f>
        <v>*</v>
      </c>
      <c r="I1015" s="145" t="str">
        <f>IF(SP_NORTE!G1037="","*",SP_NORTE!G1037)</f>
        <v>*</v>
      </c>
      <c r="J1015" s="145" t="str">
        <f>IF(SP_NORTE!H1037="","*",SP_NORTE!H1037)</f>
        <v>*</v>
      </c>
      <c r="K1015" s="138" t="str">
        <f>IF(SP_NORTE!L1037="","*",SP_NORTE!L1037)</f>
        <v>-</v>
      </c>
      <c r="L1015" s="138" t="str">
        <f>IF(SP_NORTE!M1037="","*",SP_NORTE!M1037)</f>
        <v>-</v>
      </c>
      <c r="M1015" s="139" t="str">
        <f>IF(SP_NORTE!I1037="","*",SP_NORTE!I1037)</f>
        <v>*</v>
      </c>
      <c r="N1015" s="144" t="str">
        <f>IF(SP_NORTE!J1037="","*",SP_NORTE!J1037)</f>
        <v>*</v>
      </c>
      <c r="O1015" s="144" t="str">
        <f>IF(SP_NORTE!K1037="","*",SP_NORTE!K1037)</f>
        <v>*</v>
      </c>
      <c r="P1015" s="143" t="str">
        <f>IF(SP_NORTE!N1037="","*",SP_NORTE!N1037)</f>
        <v>*</v>
      </c>
      <c r="Q1015" s="143" t="str">
        <f>IF(SP_NORTE!O1037="","*",SP_NORTE!O1037)</f>
        <v>*</v>
      </c>
      <c r="R1015" s="145" t="str">
        <f>IF(SP_NORTE!P1037="","*",CONCATENATE(SP_NORTE!P1037," ",SP_NORTE!Q1037))</f>
        <v>*</v>
      </c>
      <c r="S1015" s="145" t="str">
        <f>IF(SP_NORTE!U1037="","*",SP_NORTE!U1037)</f>
        <v>*</v>
      </c>
      <c r="T1015" s="145" t="str">
        <f>IF(SP_NORTE!V1037="","*",SP_NORTE!V1037)</f>
        <v>*</v>
      </c>
      <c r="U1015" s="136" t="str">
        <f ca="1">_xlfn.XLOOKUP(G1015&amp;$U$2,BS_CONTROLE[CHAVE],BS_CONTROLE[Quantidade_11],"-")</f>
        <v>-</v>
      </c>
      <c r="V1015" s="136" t="str">
        <f ca="1">_xlfn.XLOOKUP(G1015&amp;$V$2,BS_CONTROLE[CHAVE],BS_CONTROLE[Quantidade_11],"-")</f>
        <v>-</v>
      </c>
      <c r="W1015" s="136" t="str">
        <f ca="1">_xlfn.XLOOKUP(G1015&amp;$W$2,BS_CONTROLE[CHAVE],BS_CONTROLE[Quantidade_11],"-")</f>
        <v>-</v>
      </c>
    </row>
    <row r="1016" spans="1:23" hidden="1">
      <c r="A1016" s="146" t="str">
        <f>IF(SP_NORTE!X1038="","*",SP_NORTE!X1038)</f>
        <v>*</v>
      </c>
      <c r="B1016" s="146" t="str">
        <f>IF(SP_NORTE!W1038="","*",SP_NORTE!W1038)</f>
        <v>*</v>
      </c>
      <c r="C1016" s="146" t="str">
        <f>IF(SP_NORTE!Y1038="","*",SP_NORTE!Y1038)</f>
        <v>*</v>
      </c>
      <c r="D1016" s="138" t="str">
        <f>IF(SP_NORTE!R1038="","*",SP_NORTE!R1038)</f>
        <v>-</v>
      </c>
      <c r="E1016" s="138" t="str">
        <f>IF(SP_NORTE!S1038="","*",SP_NORTE!S1038)</f>
        <v>-</v>
      </c>
      <c r="F1016" s="145" t="str">
        <f>IF(SP_NORTE!B1038="","*",SP_NORTE!B1038)</f>
        <v>*</v>
      </c>
      <c r="G1016" s="145" t="str">
        <f>IF(SP_NORTE!D1038="","*",SP_NORTE!D1038)</f>
        <v>*</v>
      </c>
      <c r="H1016" s="145" t="str">
        <f>IF(SP_NORTE!E1038="","*",SP_NORTE!E1038)</f>
        <v>*</v>
      </c>
      <c r="I1016" s="145" t="str">
        <f>IF(SP_NORTE!G1038="","*",SP_NORTE!G1038)</f>
        <v>*</v>
      </c>
      <c r="J1016" s="145" t="str">
        <f>IF(SP_NORTE!H1038="","*",SP_NORTE!H1038)</f>
        <v>*</v>
      </c>
      <c r="K1016" s="138" t="str">
        <f>IF(SP_NORTE!L1038="","*",SP_NORTE!L1038)</f>
        <v>-</v>
      </c>
      <c r="L1016" s="138" t="str">
        <f>IF(SP_NORTE!M1038="","*",SP_NORTE!M1038)</f>
        <v>-</v>
      </c>
      <c r="M1016" s="139" t="str">
        <f>IF(SP_NORTE!I1038="","*",SP_NORTE!I1038)</f>
        <v>*</v>
      </c>
      <c r="N1016" s="144" t="str">
        <f>IF(SP_NORTE!J1038="","*",SP_NORTE!J1038)</f>
        <v>*</v>
      </c>
      <c r="O1016" s="144" t="str">
        <f>IF(SP_NORTE!K1038="","*",SP_NORTE!K1038)</f>
        <v>*</v>
      </c>
      <c r="P1016" s="143" t="str">
        <f>IF(SP_NORTE!N1038="","*",SP_NORTE!N1038)</f>
        <v>*</v>
      </c>
      <c r="Q1016" s="143" t="str">
        <f>IF(SP_NORTE!O1038="","*",SP_NORTE!O1038)</f>
        <v>*</v>
      </c>
      <c r="R1016" s="145" t="str">
        <f>IF(SP_NORTE!P1038="","*",CONCATENATE(SP_NORTE!P1038," ",SP_NORTE!Q1038))</f>
        <v>*</v>
      </c>
      <c r="S1016" s="145" t="str">
        <f>IF(SP_NORTE!U1038="","*",SP_NORTE!U1038)</f>
        <v>*</v>
      </c>
      <c r="T1016" s="145" t="str">
        <f>IF(SP_NORTE!V1038="","*",SP_NORTE!V1038)</f>
        <v>*</v>
      </c>
      <c r="U1016" s="136" t="str">
        <f ca="1">_xlfn.XLOOKUP(G1016&amp;$U$2,BS_CONTROLE[CHAVE],BS_CONTROLE[Quantidade_11],"-")</f>
        <v>-</v>
      </c>
      <c r="V1016" s="136" t="str">
        <f ca="1">_xlfn.XLOOKUP(G1016&amp;$V$2,BS_CONTROLE[CHAVE],BS_CONTROLE[Quantidade_11],"-")</f>
        <v>-</v>
      </c>
      <c r="W1016" s="136" t="str">
        <f ca="1">_xlfn.XLOOKUP(G1016&amp;$W$2,BS_CONTROLE[CHAVE],BS_CONTROLE[Quantidade_11],"-")</f>
        <v>-</v>
      </c>
    </row>
    <row r="1017" spans="1:23" hidden="1">
      <c r="A1017" s="146" t="str">
        <f>IF(SP_NORTE!X1039="","*",SP_NORTE!X1039)</f>
        <v>*</v>
      </c>
      <c r="B1017" s="146" t="str">
        <f>IF(SP_NORTE!W1039="","*",SP_NORTE!W1039)</f>
        <v>*</v>
      </c>
      <c r="C1017" s="146" t="str">
        <f>IF(SP_NORTE!Y1039="","*",SP_NORTE!Y1039)</f>
        <v>*</v>
      </c>
      <c r="D1017" s="138" t="str">
        <f>IF(SP_NORTE!R1039="","*",SP_NORTE!R1039)</f>
        <v>-</v>
      </c>
      <c r="E1017" s="138" t="str">
        <f>IF(SP_NORTE!S1039="","*",SP_NORTE!S1039)</f>
        <v>-</v>
      </c>
      <c r="F1017" s="145" t="str">
        <f>IF(SP_NORTE!B1039="","*",SP_NORTE!B1039)</f>
        <v>*</v>
      </c>
      <c r="G1017" s="145" t="str">
        <f>IF(SP_NORTE!D1039="","*",SP_NORTE!D1039)</f>
        <v>*</v>
      </c>
      <c r="H1017" s="145" t="str">
        <f>IF(SP_NORTE!E1039="","*",SP_NORTE!E1039)</f>
        <v>*</v>
      </c>
      <c r="I1017" s="145" t="str">
        <f>IF(SP_NORTE!G1039="","*",SP_NORTE!G1039)</f>
        <v>*</v>
      </c>
      <c r="J1017" s="145" t="str">
        <f>IF(SP_NORTE!H1039="","*",SP_NORTE!H1039)</f>
        <v>*</v>
      </c>
      <c r="K1017" s="138" t="str">
        <f>IF(SP_NORTE!L1039="","*",SP_NORTE!L1039)</f>
        <v>-</v>
      </c>
      <c r="L1017" s="138" t="str">
        <f>IF(SP_NORTE!M1039="","*",SP_NORTE!M1039)</f>
        <v>-</v>
      </c>
      <c r="M1017" s="139" t="str">
        <f>IF(SP_NORTE!I1039="","*",SP_NORTE!I1039)</f>
        <v>*</v>
      </c>
      <c r="N1017" s="144" t="str">
        <f>IF(SP_NORTE!J1039="","*",SP_NORTE!J1039)</f>
        <v>*</v>
      </c>
      <c r="O1017" s="144" t="str">
        <f>IF(SP_NORTE!K1039="","*",SP_NORTE!K1039)</f>
        <v>*</v>
      </c>
      <c r="P1017" s="143" t="str">
        <f>IF(SP_NORTE!N1039="","*",SP_NORTE!N1039)</f>
        <v>*</v>
      </c>
      <c r="Q1017" s="143" t="str">
        <f>IF(SP_NORTE!O1039="","*",SP_NORTE!O1039)</f>
        <v>*</v>
      </c>
      <c r="R1017" s="145" t="str">
        <f>IF(SP_NORTE!P1039="","*",CONCATENATE(SP_NORTE!P1039," ",SP_NORTE!Q1039))</f>
        <v>*</v>
      </c>
      <c r="S1017" s="145" t="str">
        <f>IF(SP_NORTE!U1039="","*",SP_NORTE!U1039)</f>
        <v>*</v>
      </c>
      <c r="T1017" s="145" t="str">
        <f>IF(SP_NORTE!V1039="","*",SP_NORTE!V1039)</f>
        <v>*</v>
      </c>
      <c r="U1017" s="136" t="str">
        <f ca="1">_xlfn.XLOOKUP(G1017&amp;$U$2,BS_CONTROLE[CHAVE],BS_CONTROLE[Quantidade_11],"-")</f>
        <v>-</v>
      </c>
      <c r="V1017" s="136" t="str">
        <f ca="1">_xlfn.XLOOKUP(G1017&amp;$V$2,BS_CONTROLE[CHAVE],BS_CONTROLE[Quantidade_11],"-")</f>
        <v>-</v>
      </c>
      <c r="W1017" s="136" t="str">
        <f ca="1">_xlfn.XLOOKUP(G1017&amp;$W$2,BS_CONTROLE[CHAVE],BS_CONTROLE[Quantidade_11],"-")</f>
        <v>-</v>
      </c>
    </row>
    <row r="1018" spans="1:23" hidden="1">
      <c r="A1018" s="146" t="str">
        <f>IF(SP_NORTE!X1040="","*",SP_NORTE!X1040)</f>
        <v>*</v>
      </c>
      <c r="B1018" s="146" t="str">
        <f>IF(SP_NORTE!W1040="","*",SP_NORTE!W1040)</f>
        <v>*</v>
      </c>
      <c r="C1018" s="146" t="str">
        <f>IF(SP_NORTE!Y1040="","*",SP_NORTE!Y1040)</f>
        <v>*</v>
      </c>
      <c r="D1018" s="138" t="str">
        <f>IF(SP_NORTE!R1040="","*",SP_NORTE!R1040)</f>
        <v>-</v>
      </c>
      <c r="E1018" s="138" t="str">
        <f>IF(SP_NORTE!S1040="","*",SP_NORTE!S1040)</f>
        <v>-</v>
      </c>
      <c r="F1018" s="145" t="str">
        <f>IF(SP_NORTE!B1040="","*",SP_NORTE!B1040)</f>
        <v>*</v>
      </c>
      <c r="G1018" s="145" t="str">
        <f>IF(SP_NORTE!D1040="","*",SP_NORTE!D1040)</f>
        <v>*</v>
      </c>
      <c r="H1018" s="145" t="str">
        <f>IF(SP_NORTE!E1040="","*",SP_NORTE!E1040)</f>
        <v>*</v>
      </c>
      <c r="I1018" s="145" t="str">
        <f>IF(SP_NORTE!G1040="","*",SP_NORTE!G1040)</f>
        <v>*</v>
      </c>
      <c r="J1018" s="145" t="str">
        <f>IF(SP_NORTE!H1040="","*",SP_NORTE!H1040)</f>
        <v>*</v>
      </c>
      <c r="K1018" s="138" t="str">
        <f>IF(SP_NORTE!L1040="","*",SP_NORTE!L1040)</f>
        <v>-</v>
      </c>
      <c r="L1018" s="138" t="str">
        <f>IF(SP_NORTE!M1040="","*",SP_NORTE!M1040)</f>
        <v>-</v>
      </c>
      <c r="M1018" s="139" t="str">
        <f>IF(SP_NORTE!I1040="","*",SP_NORTE!I1040)</f>
        <v>*</v>
      </c>
      <c r="N1018" s="144" t="str">
        <f>IF(SP_NORTE!J1040="","*",SP_NORTE!J1040)</f>
        <v>*</v>
      </c>
      <c r="O1018" s="144" t="str">
        <f>IF(SP_NORTE!K1040="","*",SP_NORTE!K1040)</f>
        <v>*</v>
      </c>
      <c r="P1018" s="143" t="str">
        <f>IF(SP_NORTE!N1040="","*",SP_NORTE!N1040)</f>
        <v>*</v>
      </c>
      <c r="Q1018" s="143" t="str">
        <f>IF(SP_NORTE!O1040="","*",SP_NORTE!O1040)</f>
        <v>*</v>
      </c>
      <c r="R1018" s="145" t="str">
        <f>IF(SP_NORTE!P1040="","*",CONCATENATE(SP_NORTE!P1040," ",SP_NORTE!Q1040))</f>
        <v>*</v>
      </c>
      <c r="S1018" s="145" t="str">
        <f>IF(SP_NORTE!U1040="","*",SP_NORTE!U1040)</f>
        <v>*</v>
      </c>
      <c r="T1018" s="145" t="str">
        <f>IF(SP_NORTE!V1040="","*",SP_NORTE!V1040)</f>
        <v>*</v>
      </c>
      <c r="U1018" s="136" t="str">
        <f ca="1">_xlfn.XLOOKUP(G1018&amp;$U$2,BS_CONTROLE[CHAVE],BS_CONTROLE[Quantidade_11],"-")</f>
        <v>-</v>
      </c>
      <c r="V1018" s="136" t="str">
        <f ca="1">_xlfn.XLOOKUP(G1018&amp;$V$2,BS_CONTROLE[CHAVE],BS_CONTROLE[Quantidade_11],"-")</f>
        <v>-</v>
      </c>
      <c r="W1018" s="136" t="str">
        <f ca="1">_xlfn.XLOOKUP(G1018&amp;$W$2,BS_CONTROLE[CHAVE],BS_CONTROLE[Quantidade_11],"-")</f>
        <v>-</v>
      </c>
    </row>
    <row r="1019" spans="1:23" hidden="1">
      <c r="A1019" s="146" t="str">
        <f>IF(SP_NORTE!X1041="","*",SP_NORTE!X1041)</f>
        <v>*</v>
      </c>
      <c r="B1019" s="146" t="str">
        <f>IF(SP_NORTE!W1041="","*",SP_NORTE!W1041)</f>
        <v>*</v>
      </c>
      <c r="C1019" s="146" t="str">
        <f>IF(SP_NORTE!Y1041="","*",SP_NORTE!Y1041)</f>
        <v>*</v>
      </c>
      <c r="D1019" s="138" t="str">
        <f>IF(SP_NORTE!R1041="","*",SP_NORTE!R1041)</f>
        <v>-</v>
      </c>
      <c r="E1019" s="138" t="str">
        <f>IF(SP_NORTE!S1041="","*",SP_NORTE!S1041)</f>
        <v>-</v>
      </c>
      <c r="F1019" s="145" t="str">
        <f>IF(SP_NORTE!B1041="","*",SP_NORTE!B1041)</f>
        <v>*</v>
      </c>
      <c r="G1019" s="145" t="str">
        <f>IF(SP_NORTE!D1041="","*",SP_NORTE!D1041)</f>
        <v>*</v>
      </c>
      <c r="H1019" s="145" t="str">
        <f>IF(SP_NORTE!E1041="","*",SP_NORTE!E1041)</f>
        <v>*</v>
      </c>
      <c r="I1019" s="145" t="str">
        <f>IF(SP_NORTE!G1041="","*",SP_NORTE!G1041)</f>
        <v>*</v>
      </c>
      <c r="J1019" s="145" t="str">
        <f>IF(SP_NORTE!H1041="","*",SP_NORTE!H1041)</f>
        <v>*</v>
      </c>
      <c r="K1019" s="138" t="str">
        <f>IF(SP_NORTE!L1041="","*",SP_NORTE!L1041)</f>
        <v>-</v>
      </c>
      <c r="L1019" s="138" t="str">
        <f>IF(SP_NORTE!M1041="","*",SP_NORTE!M1041)</f>
        <v>-</v>
      </c>
      <c r="M1019" s="139" t="str">
        <f>IF(SP_NORTE!I1041="","*",SP_NORTE!I1041)</f>
        <v>*</v>
      </c>
      <c r="N1019" s="144" t="str">
        <f>IF(SP_NORTE!J1041="","*",SP_NORTE!J1041)</f>
        <v>*</v>
      </c>
      <c r="O1019" s="144" t="str">
        <f>IF(SP_NORTE!K1041="","*",SP_NORTE!K1041)</f>
        <v>*</v>
      </c>
      <c r="P1019" s="143" t="str">
        <f>IF(SP_NORTE!N1041="","*",SP_NORTE!N1041)</f>
        <v>*</v>
      </c>
      <c r="Q1019" s="143" t="str">
        <f>IF(SP_NORTE!O1041="","*",SP_NORTE!O1041)</f>
        <v>*</v>
      </c>
      <c r="R1019" s="145" t="str">
        <f>IF(SP_NORTE!P1041="","*",CONCATENATE(SP_NORTE!P1041," ",SP_NORTE!Q1041))</f>
        <v>*</v>
      </c>
      <c r="S1019" s="145" t="str">
        <f>IF(SP_NORTE!U1041="","*",SP_NORTE!U1041)</f>
        <v>*</v>
      </c>
      <c r="T1019" s="145" t="str">
        <f>IF(SP_NORTE!V1041="","*",SP_NORTE!V1041)</f>
        <v>*</v>
      </c>
      <c r="U1019" s="136" t="str">
        <f ca="1">_xlfn.XLOOKUP(G1019&amp;$U$2,BS_CONTROLE[CHAVE],BS_CONTROLE[Quantidade_11],"-")</f>
        <v>-</v>
      </c>
      <c r="V1019" s="136" t="str">
        <f ca="1">_xlfn.XLOOKUP(G1019&amp;$V$2,BS_CONTROLE[CHAVE],BS_CONTROLE[Quantidade_11],"-")</f>
        <v>-</v>
      </c>
      <c r="W1019" s="136" t="str">
        <f ca="1">_xlfn.XLOOKUP(G1019&amp;$W$2,BS_CONTROLE[CHAVE],BS_CONTROLE[Quantidade_11],"-")</f>
        <v>-</v>
      </c>
    </row>
    <row r="1020" spans="1:23" hidden="1">
      <c r="A1020" s="146" t="str">
        <f>IF(SP_NORTE!X1042="","*",SP_NORTE!X1042)</f>
        <v>*</v>
      </c>
      <c r="B1020" s="146" t="str">
        <f>IF(SP_NORTE!W1042="","*",SP_NORTE!W1042)</f>
        <v>*</v>
      </c>
      <c r="C1020" s="146" t="str">
        <f>IF(SP_NORTE!Y1042="","*",SP_NORTE!Y1042)</f>
        <v>*</v>
      </c>
      <c r="D1020" s="138" t="str">
        <f>IF(SP_NORTE!R1042="","*",SP_NORTE!R1042)</f>
        <v>-</v>
      </c>
      <c r="E1020" s="138" t="str">
        <f>IF(SP_NORTE!S1042="","*",SP_NORTE!S1042)</f>
        <v>-</v>
      </c>
      <c r="F1020" s="145" t="str">
        <f>IF(SP_NORTE!B1042="","*",SP_NORTE!B1042)</f>
        <v>*</v>
      </c>
      <c r="G1020" s="145" t="str">
        <f>IF(SP_NORTE!D1042="","*",SP_NORTE!D1042)</f>
        <v>*</v>
      </c>
      <c r="H1020" s="145" t="str">
        <f>IF(SP_NORTE!E1042="","*",SP_NORTE!E1042)</f>
        <v>*</v>
      </c>
      <c r="I1020" s="145" t="str">
        <f>IF(SP_NORTE!G1042="","*",SP_NORTE!G1042)</f>
        <v>*</v>
      </c>
      <c r="J1020" s="145" t="str">
        <f>IF(SP_NORTE!H1042="","*",SP_NORTE!H1042)</f>
        <v>*</v>
      </c>
      <c r="K1020" s="138" t="str">
        <f>IF(SP_NORTE!L1042="","*",SP_NORTE!L1042)</f>
        <v>-</v>
      </c>
      <c r="L1020" s="138" t="str">
        <f>IF(SP_NORTE!M1042="","*",SP_NORTE!M1042)</f>
        <v>-</v>
      </c>
      <c r="M1020" s="139" t="str">
        <f>IF(SP_NORTE!I1042="","*",SP_NORTE!I1042)</f>
        <v>*</v>
      </c>
      <c r="N1020" s="144" t="str">
        <f>IF(SP_NORTE!J1042="","*",SP_NORTE!J1042)</f>
        <v>*</v>
      </c>
      <c r="O1020" s="144" t="str">
        <f>IF(SP_NORTE!K1042="","*",SP_NORTE!K1042)</f>
        <v>*</v>
      </c>
      <c r="P1020" s="143" t="str">
        <f>IF(SP_NORTE!N1042="","*",SP_NORTE!N1042)</f>
        <v>*</v>
      </c>
      <c r="Q1020" s="143" t="str">
        <f>IF(SP_NORTE!O1042="","*",SP_NORTE!O1042)</f>
        <v>*</v>
      </c>
      <c r="R1020" s="145" t="str">
        <f>IF(SP_NORTE!P1042="","*",CONCATENATE(SP_NORTE!P1042," ",SP_NORTE!Q1042))</f>
        <v>*</v>
      </c>
      <c r="S1020" s="145" t="str">
        <f>IF(SP_NORTE!U1042="","*",SP_NORTE!U1042)</f>
        <v>*</v>
      </c>
      <c r="T1020" s="145" t="str">
        <f>IF(SP_NORTE!V1042="","*",SP_NORTE!V1042)</f>
        <v>*</v>
      </c>
      <c r="U1020" s="136" t="str">
        <f ca="1">_xlfn.XLOOKUP(G1020&amp;$U$2,BS_CONTROLE[CHAVE],BS_CONTROLE[Quantidade_11],"-")</f>
        <v>-</v>
      </c>
      <c r="V1020" s="136" t="str">
        <f ca="1">_xlfn.XLOOKUP(G1020&amp;$V$2,BS_CONTROLE[CHAVE],BS_CONTROLE[Quantidade_11],"-")</f>
        <v>-</v>
      </c>
      <c r="W1020" s="136" t="str">
        <f ca="1">_xlfn.XLOOKUP(G1020&amp;$W$2,BS_CONTROLE[CHAVE],BS_CONTROLE[Quantidade_11],"-")</f>
        <v>-</v>
      </c>
    </row>
    <row r="1021" spans="1:23" hidden="1">
      <c r="A1021" s="146" t="str">
        <f>IF(SP_NORTE!X1043="","*",SP_NORTE!X1043)</f>
        <v>*</v>
      </c>
      <c r="B1021" s="146" t="str">
        <f>IF(SP_NORTE!W1043="","*",SP_NORTE!W1043)</f>
        <v>*</v>
      </c>
      <c r="C1021" s="146" t="str">
        <f>IF(SP_NORTE!Y1043="","*",SP_NORTE!Y1043)</f>
        <v>*</v>
      </c>
      <c r="D1021" s="138" t="str">
        <f>IF(SP_NORTE!R1043="","*",SP_NORTE!R1043)</f>
        <v>-</v>
      </c>
      <c r="E1021" s="138" t="str">
        <f>IF(SP_NORTE!S1043="","*",SP_NORTE!S1043)</f>
        <v>-</v>
      </c>
      <c r="F1021" s="145" t="str">
        <f>IF(SP_NORTE!B1043="","*",SP_NORTE!B1043)</f>
        <v>*</v>
      </c>
      <c r="G1021" s="145" t="str">
        <f>IF(SP_NORTE!D1043="","*",SP_NORTE!D1043)</f>
        <v>*</v>
      </c>
      <c r="H1021" s="145" t="str">
        <f>IF(SP_NORTE!E1043="","*",SP_NORTE!E1043)</f>
        <v>*</v>
      </c>
      <c r="I1021" s="145" t="str">
        <f>IF(SP_NORTE!G1043="","*",SP_NORTE!G1043)</f>
        <v>*</v>
      </c>
      <c r="J1021" s="145" t="str">
        <f>IF(SP_NORTE!H1043="","*",SP_NORTE!H1043)</f>
        <v>*</v>
      </c>
      <c r="K1021" s="138" t="str">
        <f>IF(SP_NORTE!L1043="","*",SP_NORTE!L1043)</f>
        <v>-</v>
      </c>
      <c r="L1021" s="138" t="str">
        <f>IF(SP_NORTE!M1043="","*",SP_NORTE!M1043)</f>
        <v>-</v>
      </c>
      <c r="M1021" s="139" t="str">
        <f>IF(SP_NORTE!I1043="","*",SP_NORTE!I1043)</f>
        <v>*</v>
      </c>
      <c r="N1021" s="144" t="str">
        <f>IF(SP_NORTE!J1043="","*",SP_NORTE!J1043)</f>
        <v>*</v>
      </c>
      <c r="O1021" s="144" t="str">
        <f>IF(SP_NORTE!K1043="","*",SP_NORTE!K1043)</f>
        <v>*</v>
      </c>
      <c r="P1021" s="143" t="str">
        <f>IF(SP_NORTE!N1043="","*",SP_NORTE!N1043)</f>
        <v>*</v>
      </c>
      <c r="Q1021" s="143" t="str">
        <f>IF(SP_NORTE!O1043="","*",SP_NORTE!O1043)</f>
        <v>*</v>
      </c>
      <c r="R1021" s="145" t="str">
        <f>IF(SP_NORTE!P1043="","*",CONCATENATE(SP_NORTE!P1043," ",SP_NORTE!Q1043))</f>
        <v>*</v>
      </c>
      <c r="S1021" s="145" t="str">
        <f>IF(SP_NORTE!U1043="","*",SP_NORTE!U1043)</f>
        <v>*</v>
      </c>
      <c r="T1021" s="145" t="str">
        <f>IF(SP_NORTE!V1043="","*",SP_NORTE!V1043)</f>
        <v>*</v>
      </c>
      <c r="U1021" s="136" t="str">
        <f ca="1">_xlfn.XLOOKUP(G1021&amp;$U$2,BS_CONTROLE[CHAVE],BS_CONTROLE[Quantidade_11],"-")</f>
        <v>-</v>
      </c>
      <c r="V1021" s="136" t="str">
        <f ca="1">_xlfn.XLOOKUP(G1021&amp;$V$2,BS_CONTROLE[CHAVE],BS_CONTROLE[Quantidade_11],"-")</f>
        <v>-</v>
      </c>
      <c r="W1021" s="136" t="str">
        <f ca="1">_xlfn.XLOOKUP(G1021&amp;$W$2,BS_CONTROLE[CHAVE],BS_CONTROLE[Quantidade_11],"-")</f>
        <v>-</v>
      </c>
    </row>
    <row r="1022" spans="1:23" hidden="1">
      <c r="A1022" s="146" t="str">
        <f>IF(SP_NORTE!X1044="","*",SP_NORTE!X1044)</f>
        <v>*</v>
      </c>
      <c r="B1022" s="146" t="str">
        <f>IF(SP_NORTE!W1044="","*",SP_NORTE!W1044)</f>
        <v>*</v>
      </c>
      <c r="C1022" s="146" t="str">
        <f>IF(SP_NORTE!Y1044="","*",SP_NORTE!Y1044)</f>
        <v>*</v>
      </c>
      <c r="D1022" s="138" t="str">
        <f>IF(SP_NORTE!R1044="","*",SP_NORTE!R1044)</f>
        <v>-</v>
      </c>
      <c r="E1022" s="138" t="str">
        <f>IF(SP_NORTE!S1044="","*",SP_NORTE!S1044)</f>
        <v>-</v>
      </c>
      <c r="F1022" s="145" t="str">
        <f>IF(SP_NORTE!B1044="","*",SP_NORTE!B1044)</f>
        <v>*</v>
      </c>
      <c r="G1022" s="145" t="str">
        <f>IF(SP_NORTE!D1044="","*",SP_NORTE!D1044)</f>
        <v>*</v>
      </c>
      <c r="H1022" s="145" t="str">
        <f>IF(SP_NORTE!E1044="","*",SP_NORTE!E1044)</f>
        <v>*</v>
      </c>
      <c r="I1022" s="145" t="str">
        <f>IF(SP_NORTE!G1044="","*",SP_NORTE!G1044)</f>
        <v>*</v>
      </c>
      <c r="J1022" s="145" t="str">
        <f>IF(SP_NORTE!H1044="","*",SP_NORTE!H1044)</f>
        <v>*</v>
      </c>
      <c r="K1022" s="138" t="str">
        <f>IF(SP_NORTE!L1044="","*",SP_NORTE!L1044)</f>
        <v>-</v>
      </c>
      <c r="L1022" s="138" t="str">
        <f>IF(SP_NORTE!M1044="","*",SP_NORTE!M1044)</f>
        <v>-</v>
      </c>
      <c r="M1022" s="139" t="str">
        <f>IF(SP_NORTE!I1044="","*",SP_NORTE!I1044)</f>
        <v>*</v>
      </c>
      <c r="N1022" s="144" t="str">
        <f>IF(SP_NORTE!J1044="","*",SP_NORTE!J1044)</f>
        <v>*</v>
      </c>
      <c r="O1022" s="144" t="str">
        <f>IF(SP_NORTE!K1044="","*",SP_NORTE!K1044)</f>
        <v>*</v>
      </c>
      <c r="P1022" s="143" t="str">
        <f>IF(SP_NORTE!N1044="","*",SP_NORTE!N1044)</f>
        <v>*</v>
      </c>
      <c r="Q1022" s="143" t="str">
        <f>IF(SP_NORTE!O1044="","*",SP_NORTE!O1044)</f>
        <v>*</v>
      </c>
      <c r="R1022" s="145" t="str">
        <f>IF(SP_NORTE!P1044="","*",CONCATENATE(SP_NORTE!P1044," ",SP_NORTE!Q1044))</f>
        <v>*</v>
      </c>
      <c r="S1022" s="145" t="str">
        <f>IF(SP_NORTE!U1044="","*",SP_NORTE!U1044)</f>
        <v>*</v>
      </c>
      <c r="T1022" s="145" t="str">
        <f>IF(SP_NORTE!V1044="","*",SP_NORTE!V1044)</f>
        <v>*</v>
      </c>
      <c r="U1022" s="136" t="str">
        <f ca="1">_xlfn.XLOOKUP(G1022&amp;$U$2,BS_CONTROLE[CHAVE],BS_CONTROLE[Quantidade_11],"-")</f>
        <v>-</v>
      </c>
      <c r="V1022" s="136" t="str">
        <f ca="1">_xlfn.XLOOKUP(G1022&amp;$V$2,BS_CONTROLE[CHAVE],BS_CONTROLE[Quantidade_11],"-")</f>
        <v>-</v>
      </c>
      <c r="W1022" s="136" t="str">
        <f ca="1">_xlfn.XLOOKUP(G1022&amp;$W$2,BS_CONTROLE[CHAVE],BS_CONTROLE[Quantidade_11],"-")</f>
        <v>-</v>
      </c>
    </row>
    <row r="1023" spans="1:23" hidden="1">
      <c r="A1023" s="146" t="str">
        <f>IF(SP_NORTE!X1045="","*",SP_NORTE!X1045)</f>
        <v>*</v>
      </c>
      <c r="B1023" s="146" t="str">
        <f>IF(SP_NORTE!W1045="","*",SP_NORTE!W1045)</f>
        <v>*</v>
      </c>
      <c r="C1023" s="146" t="str">
        <f>IF(SP_NORTE!Y1045="","*",SP_NORTE!Y1045)</f>
        <v>*</v>
      </c>
      <c r="D1023" s="138" t="str">
        <f>IF(SP_NORTE!R1045="","*",SP_NORTE!R1045)</f>
        <v>-</v>
      </c>
      <c r="E1023" s="138" t="str">
        <f>IF(SP_NORTE!S1045="","*",SP_NORTE!S1045)</f>
        <v>-</v>
      </c>
      <c r="F1023" s="145" t="str">
        <f>IF(SP_NORTE!B1045="","*",SP_NORTE!B1045)</f>
        <v>*</v>
      </c>
      <c r="G1023" s="145" t="str">
        <f>IF(SP_NORTE!D1045="","*",SP_NORTE!D1045)</f>
        <v>*</v>
      </c>
      <c r="H1023" s="145" t="str">
        <f>IF(SP_NORTE!E1045="","*",SP_NORTE!E1045)</f>
        <v>*</v>
      </c>
      <c r="I1023" s="145" t="str">
        <f>IF(SP_NORTE!G1045="","*",SP_NORTE!G1045)</f>
        <v>*</v>
      </c>
      <c r="J1023" s="145" t="str">
        <f>IF(SP_NORTE!H1045="","*",SP_NORTE!H1045)</f>
        <v>*</v>
      </c>
      <c r="K1023" s="138" t="str">
        <f>IF(SP_NORTE!L1045="","*",SP_NORTE!L1045)</f>
        <v>-</v>
      </c>
      <c r="L1023" s="138" t="str">
        <f>IF(SP_NORTE!M1045="","*",SP_NORTE!M1045)</f>
        <v>-</v>
      </c>
      <c r="M1023" s="139" t="str">
        <f>IF(SP_NORTE!I1045="","*",SP_NORTE!I1045)</f>
        <v>*</v>
      </c>
      <c r="N1023" s="144" t="str">
        <f>IF(SP_NORTE!J1045="","*",SP_NORTE!J1045)</f>
        <v>*</v>
      </c>
      <c r="O1023" s="144" t="str">
        <f>IF(SP_NORTE!K1045="","*",SP_NORTE!K1045)</f>
        <v>*</v>
      </c>
      <c r="P1023" s="143" t="str">
        <f>IF(SP_NORTE!N1045="","*",SP_NORTE!N1045)</f>
        <v>*</v>
      </c>
      <c r="Q1023" s="143" t="str">
        <f>IF(SP_NORTE!O1045="","*",SP_NORTE!O1045)</f>
        <v>*</v>
      </c>
      <c r="R1023" s="145" t="str">
        <f>IF(SP_NORTE!P1045="","*",CONCATENATE(SP_NORTE!P1045," ",SP_NORTE!Q1045))</f>
        <v>*</v>
      </c>
      <c r="S1023" s="145" t="str">
        <f>IF(SP_NORTE!U1045="","*",SP_NORTE!U1045)</f>
        <v>*</v>
      </c>
      <c r="T1023" s="145" t="str">
        <f>IF(SP_NORTE!V1045="","*",SP_NORTE!V1045)</f>
        <v>*</v>
      </c>
      <c r="U1023" s="136" t="str">
        <f ca="1">_xlfn.XLOOKUP(G1023&amp;$U$2,BS_CONTROLE[CHAVE],BS_CONTROLE[Quantidade_11],"-")</f>
        <v>-</v>
      </c>
      <c r="V1023" s="136" t="str">
        <f ca="1">_xlfn.XLOOKUP(G1023&amp;$V$2,BS_CONTROLE[CHAVE],BS_CONTROLE[Quantidade_11],"-")</f>
        <v>-</v>
      </c>
      <c r="W1023" s="136" t="str">
        <f ca="1">_xlfn.XLOOKUP(G1023&amp;$W$2,BS_CONTROLE[CHAVE],BS_CONTROLE[Quantidade_11],"-")</f>
        <v>-</v>
      </c>
    </row>
    <row r="1024" spans="1:23" hidden="1">
      <c r="A1024" s="146" t="str">
        <f>IF(SP_NORTE!X1046="","*",SP_NORTE!X1046)</f>
        <v>*</v>
      </c>
      <c r="B1024" s="146" t="str">
        <f>IF(SP_NORTE!W1046="","*",SP_NORTE!W1046)</f>
        <v>*</v>
      </c>
      <c r="C1024" s="146" t="str">
        <f>IF(SP_NORTE!Y1046="","*",SP_NORTE!Y1046)</f>
        <v>*</v>
      </c>
      <c r="D1024" s="138" t="str">
        <f>IF(SP_NORTE!R1046="","*",SP_NORTE!R1046)</f>
        <v>-</v>
      </c>
      <c r="E1024" s="138" t="str">
        <f>IF(SP_NORTE!S1046="","*",SP_NORTE!S1046)</f>
        <v>-</v>
      </c>
      <c r="F1024" s="145" t="str">
        <f>IF(SP_NORTE!B1046="","*",SP_NORTE!B1046)</f>
        <v>*</v>
      </c>
      <c r="G1024" s="145" t="str">
        <f>IF(SP_NORTE!D1046="","*",SP_NORTE!D1046)</f>
        <v>*</v>
      </c>
      <c r="H1024" s="145" t="str">
        <f>IF(SP_NORTE!E1046="","*",SP_NORTE!E1046)</f>
        <v>*</v>
      </c>
      <c r="I1024" s="145" t="str">
        <f>IF(SP_NORTE!G1046="","*",SP_NORTE!G1046)</f>
        <v>*</v>
      </c>
      <c r="J1024" s="145" t="str">
        <f>IF(SP_NORTE!H1046="","*",SP_NORTE!H1046)</f>
        <v>*</v>
      </c>
      <c r="K1024" s="138" t="str">
        <f>IF(SP_NORTE!L1046="","*",SP_NORTE!L1046)</f>
        <v>-</v>
      </c>
      <c r="L1024" s="138" t="str">
        <f>IF(SP_NORTE!M1046="","*",SP_NORTE!M1046)</f>
        <v>-</v>
      </c>
      <c r="M1024" s="139" t="str">
        <f>IF(SP_NORTE!I1046="","*",SP_NORTE!I1046)</f>
        <v>*</v>
      </c>
      <c r="N1024" s="144" t="str">
        <f>IF(SP_NORTE!J1046="","*",SP_NORTE!J1046)</f>
        <v>*</v>
      </c>
      <c r="O1024" s="144" t="str">
        <f>IF(SP_NORTE!K1046="","*",SP_NORTE!K1046)</f>
        <v>*</v>
      </c>
      <c r="P1024" s="143" t="str">
        <f>IF(SP_NORTE!N1046="","*",SP_NORTE!N1046)</f>
        <v>*</v>
      </c>
      <c r="Q1024" s="143" t="str">
        <f>IF(SP_NORTE!O1046="","*",SP_NORTE!O1046)</f>
        <v>*</v>
      </c>
      <c r="R1024" s="145" t="str">
        <f>IF(SP_NORTE!P1046="","*",CONCATENATE(SP_NORTE!P1046," ",SP_NORTE!Q1046))</f>
        <v>*</v>
      </c>
      <c r="S1024" s="145" t="str">
        <f>IF(SP_NORTE!U1046="","*",SP_NORTE!U1046)</f>
        <v>*</v>
      </c>
      <c r="T1024" s="145" t="str">
        <f>IF(SP_NORTE!V1046="","*",SP_NORTE!V1046)</f>
        <v>*</v>
      </c>
      <c r="U1024" s="136" t="str">
        <f ca="1">_xlfn.XLOOKUP(G1024&amp;$U$2,BS_CONTROLE[CHAVE],BS_CONTROLE[Quantidade_11],"-")</f>
        <v>-</v>
      </c>
      <c r="V1024" s="136" t="str">
        <f ca="1">_xlfn.XLOOKUP(G1024&amp;$V$2,BS_CONTROLE[CHAVE],BS_CONTROLE[Quantidade_11],"-")</f>
        <v>-</v>
      </c>
      <c r="W1024" s="136" t="str">
        <f ca="1">_xlfn.XLOOKUP(G1024&amp;$W$2,BS_CONTROLE[CHAVE],BS_CONTROLE[Quantidade_11],"-")</f>
        <v>-</v>
      </c>
    </row>
    <row r="1025" spans="1:23" hidden="1">
      <c r="A1025" s="146" t="str">
        <f>IF(SP_NORTE!X1047="","*",SP_NORTE!X1047)</f>
        <v>*</v>
      </c>
      <c r="B1025" s="146" t="str">
        <f>IF(SP_NORTE!W1047="","*",SP_NORTE!W1047)</f>
        <v>*</v>
      </c>
      <c r="C1025" s="146" t="str">
        <f>IF(SP_NORTE!Y1047="","*",SP_NORTE!Y1047)</f>
        <v>*</v>
      </c>
      <c r="D1025" s="138" t="str">
        <f>IF(SP_NORTE!R1047="","*",SP_NORTE!R1047)</f>
        <v>-</v>
      </c>
      <c r="E1025" s="138" t="str">
        <f>IF(SP_NORTE!S1047="","*",SP_NORTE!S1047)</f>
        <v>-</v>
      </c>
      <c r="F1025" s="145" t="str">
        <f>IF(SP_NORTE!B1047="","*",SP_NORTE!B1047)</f>
        <v>*</v>
      </c>
      <c r="G1025" s="145" t="str">
        <f>IF(SP_NORTE!D1047="","*",SP_NORTE!D1047)</f>
        <v>*</v>
      </c>
      <c r="H1025" s="145" t="str">
        <f>IF(SP_NORTE!E1047="","*",SP_NORTE!E1047)</f>
        <v>*</v>
      </c>
      <c r="I1025" s="145" t="str">
        <f>IF(SP_NORTE!G1047="","*",SP_NORTE!G1047)</f>
        <v>*</v>
      </c>
      <c r="J1025" s="145" t="str">
        <f>IF(SP_NORTE!H1047="","*",SP_NORTE!H1047)</f>
        <v>*</v>
      </c>
      <c r="K1025" s="138" t="str">
        <f>IF(SP_NORTE!L1047="","*",SP_NORTE!L1047)</f>
        <v>-</v>
      </c>
      <c r="L1025" s="138" t="str">
        <f>IF(SP_NORTE!M1047="","*",SP_NORTE!M1047)</f>
        <v>-</v>
      </c>
      <c r="M1025" s="139" t="str">
        <f>IF(SP_NORTE!I1047="","*",SP_NORTE!I1047)</f>
        <v>*</v>
      </c>
      <c r="N1025" s="144" t="str">
        <f>IF(SP_NORTE!J1047="","*",SP_NORTE!J1047)</f>
        <v>*</v>
      </c>
      <c r="O1025" s="144" t="str">
        <f>IF(SP_NORTE!K1047="","*",SP_NORTE!K1047)</f>
        <v>*</v>
      </c>
      <c r="P1025" s="143" t="str">
        <f>IF(SP_NORTE!N1047="","*",SP_NORTE!N1047)</f>
        <v>*</v>
      </c>
      <c r="Q1025" s="143" t="str">
        <f>IF(SP_NORTE!O1047="","*",SP_NORTE!O1047)</f>
        <v>*</v>
      </c>
      <c r="R1025" s="145" t="str">
        <f>IF(SP_NORTE!P1047="","*",CONCATENATE(SP_NORTE!P1047," ",SP_NORTE!Q1047))</f>
        <v>*</v>
      </c>
      <c r="S1025" s="145" t="str">
        <f>IF(SP_NORTE!U1047="","*",SP_NORTE!U1047)</f>
        <v>*</v>
      </c>
      <c r="T1025" s="145" t="str">
        <f>IF(SP_NORTE!V1047="","*",SP_NORTE!V1047)</f>
        <v>*</v>
      </c>
      <c r="U1025" s="136" t="str">
        <f ca="1">_xlfn.XLOOKUP(G1025&amp;$U$2,BS_CONTROLE[CHAVE],BS_CONTROLE[Quantidade_11],"-")</f>
        <v>-</v>
      </c>
      <c r="V1025" s="136" t="str">
        <f ca="1">_xlfn.XLOOKUP(G1025&amp;$V$2,BS_CONTROLE[CHAVE],BS_CONTROLE[Quantidade_11],"-")</f>
        <v>-</v>
      </c>
      <c r="W1025" s="136" t="str">
        <f ca="1">_xlfn.XLOOKUP(G1025&amp;$W$2,BS_CONTROLE[CHAVE],BS_CONTROLE[Quantidade_11],"-")</f>
        <v>-</v>
      </c>
    </row>
    <row r="1026" spans="1:23" hidden="1">
      <c r="A1026" s="146" t="str">
        <f>IF(SP_NORTE!X1048="","*",SP_NORTE!X1048)</f>
        <v>*</v>
      </c>
      <c r="B1026" s="146" t="str">
        <f>IF(SP_NORTE!W1048="","*",SP_NORTE!W1048)</f>
        <v>*</v>
      </c>
      <c r="C1026" s="146" t="str">
        <f>IF(SP_NORTE!Y1048="","*",SP_NORTE!Y1048)</f>
        <v>*</v>
      </c>
      <c r="D1026" s="138" t="str">
        <f>IF(SP_NORTE!R1048="","*",SP_NORTE!R1048)</f>
        <v>-</v>
      </c>
      <c r="E1026" s="138" t="str">
        <f>IF(SP_NORTE!S1048="","*",SP_NORTE!S1048)</f>
        <v>-</v>
      </c>
      <c r="F1026" s="145" t="str">
        <f>IF(SP_NORTE!B1048="","*",SP_NORTE!B1048)</f>
        <v>*</v>
      </c>
      <c r="G1026" s="145" t="str">
        <f>IF(SP_NORTE!D1048="","*",SP_NORTE!D1048)</f>
        <v>*</v>
      </c>
      <c r="H1026" s="145" t="str">
        <f>IF(SP_NORTE!E1048="","*",SP_NORTE!E1048)</f>
        <v>*</v>
      </c>
      <c r="I1026" s="145" t="str">
        <f>IF(SP_NORTE!G1048="","*",SP_NORTE!G1048)</f>
        <v>*</v>
      </c>
      <c r="J1026" s="145" t="str">
        <f>IF(SP_NORTE!H1048="","*",SP_NORTE!H1048)</f>
        <v>*</v>
      </c>
      <c r="K1026" s="138" t="str">
        <f>IF(SP_NORTE!L1048="","*",SP_NORTE!L1048)</f>
        <v>-</v>
      </c>
      <c r="L1026" s="138" t="str">
        <f>IF(SP_NORTE!M1048="","*",SP_NORTE!M1048)</f>
        <v>-</v>
      </c>
      <c r="M1026" s="139" t="str">
        <f>IF(SP_NORTE!I1048="","*",SP_NORTE!I1048)</f>
        <v>*</v>
      </c>
      <c r="N1026" s="144" t="str">
        <f>IF(SP_NORTE!J1048="","*",SP_NORTE!J1048)</f>
        <v>*</v>
      </c>
      <c r="O1026" s="144" t="str">
        <f>IF(SP_NORTE!K1048="","*",SP_NORTE!K1048)</f>
        <v>*</v>
      </c>
      <c r="P1026" s="143" t="str">
        <f>IF(SP_NORTE!N1048="","*",SP_NORTE!N1048)</f>
        <v>*</v>
      </c>
      <c r="Q1026" s="143" t="str">
        <f>IF(SP_NORTE!O1048="","*",SP_NORTE!O1048)</f>
        <v>*</v>
      </c>
      <c r="R1026" s="145" t="str">
        <f>IF(SP_NORTE!P1048="","*",CONCATENATE(SP_NORTE!P1048," ",SP_NORTE!Q1048))</f>
        <v>*</v>
      </c>
      <c r="S1026" s="145" t="str">
        <f>IF(SP_NORTE!U1048="","*",SP_NORTE!U1048)</f>
        <v>*</v>
      </c>
      <c r="T1026" s="145" t="str">
        <f>IF(SP_NORTE!V1048="","*",SP_NORTE!V1048)</f>
        <v>*</v>
      </c>
      <c r="U1026" s="136" t="str">
        <f ca="1">_xlfn.XLOOKUP(G1026&amp;$U$2,BS_CONTROLE[CHAVE],BS_CONTROLE[Quantidade_11],"-")</f>
        <v>-</v>
      </c>
      <c r="V1026" s="136" t="str">
        <f ca="1">_xlfn.XLOOKUP(G1026&amp;$V$2,BS_CONTROLE[CHAVE],BS_CONTROLE[Quantidade_11],"-")</f>
        <v>-</v>
      </c>
      <c r="W1026" s="136" t="str">
        <f ca="1">_xlfn.XLOOKUP(G1026&amp;$W$2,BS_CONTROLE[CHAVE],BS_CONTROLE[Quantidade_11],"-")</f>
        <v>-</v>
      </c>
    </row>
    <row r="1027" spans="1:23" hidden="1">
      <c r="A1027" s="146" t="str">
        <f>IF(SP_NORTE!X1049="","*",SP_NORTE!X1049)</f>
        <v>*</v>
      </c>
      <c r="B1027" s="146" t="str">
        <f>IF(SP_NORTE!W1049="","*",SP_NORTE!W1049)</f>
        <v>*</v>
      </c>
      <c r="C1027" s="146" t="str">
        <f>IF(SP_NORTE!Y1049="","*",SP_NORTE!Y1049)</f>
        <v>*</v>
      </c>
      <c r="D1027" s="138" t="str">
        <f>IF(SP_NORTE!R1049="","*",SP_NORTE!R1049)</f>
        <v>-</v>
      </c>
      <c r="E1027" s="138" t="str">
        <f>IF(SP_NORTE!S1049="","*",SP_NORTE!S1049)</f>
        <v>-</v>
      </c>
      <c r="F1027" s="145" t="str">
        <f>IF(SP_NORTE!B1049="","*",SP_NORTE!B1049)</f>
        <v>*</v>
      </c>
      <c r="G1027" s="145" t="str">
        <f>IF(SP_NORTE!D1049="","*",SP_NORTE!D1049)</f>
        <v>*</v>
      </c>
      <c r="H1027" s="145" t="str">
        <f>IF(SP_NORTE!E1049="","*",SP_NORTE!E1049)</f>
        <v>*</v>
      </c>
      <c r="I1027" s="145" t="str">
        <f>IF(SP_NORTE!G1049="","*",SP_NORTE!G1049)</f>
        <v>*</v>
      </c>
      <c r="J1027" s="145" t="str">
        <f>IF(SP_NORTE!H1049="","*",SP_NORTE!H1049)</f>
        <v>*</v>
      </c>
      <c r="K1027" s="138" t="str">
        <f>IF(SP_NORTE!L1049="","*",SP_NORTE!L1049)</f>
        <v>-</v>
      </c>
      <c r="L1027" s="138" t="str">
        <f>IF(SP_NORTE!M1049="","*",SP_NORTE!M1049)</f>
        <v>-</v>
      </c>
      <c r="M1027" s="139" t="str">
        <f>IF(SP_NORTE!I1049="","*",SP_NORTE!I1049)</f>
        <v>*</v>
      </c>
      <c r="N1027" s="144" t="str">
        <f>IF(SP_NORTE!J1049="","*",SP_NORTE!J1049)</f>
        <v>*</v>
      </c>
      <c r="O1027" s="144" t="str">
        <f>IF(SP_NORTE!K1049="","*",SP_NORTE!K1049)</f>
        <v>*</v>
      </c>
      <c r="P1027" s="143" t="str">
        <f>IF(SP_NORTE!N1049="","*",SP_NORTE!N1049)</f>
        <v>*</v>
      </c>
      <c r="Q1027" s="143" t="str">
        <f>IF(SP_NORTE!O1049="","*",SP_NORTE!O1049)</f>
        <v>*</v>
      </c>
      <c r="R1027" s="145" t="str">
        <f>IF(SP_NORTE!P1049="","*",CONCATENATE(SP_NORTE!P1049," ",SP_NORTE!Q1049))</f>
        <v>*</v>
      </c>
      <c r="S1027" s="145" t="str">
        <f>IF(SP_NORTE!U1049="","*",SP_NORTE!U1049)</f>
        <v>*</v>
      </c>
      <c r="T1027" s="145" t="str">
        <f>IF(SP_NORTE!V1049="","*",SP_NORTE!V1049)</f>
        <v>*</v>
      </c>
      <c r="U1027" s="136" t="str">
        <f ca="1">_xlfn.XLOOKUP(G1027&amp;$U$2,BS_CONTROLE[CHAVE],BS_CONTROLE[Quantidade_11],"-")</f>
        <v>-</v>
      </c>
      <c r="V1027" s="136" t="str">
        <f ca="1">_xlfn.XLOOKUP(G1027&amp;$V$2,BS_CONTROLE[CHAVE],BS_CONTROLE[Quantidade_11],"-")</f>
        <v>-</v>
      </c>
      <c r="W1027" s="136" t="str">
        <f ca="1">_xlfn.XLOOKUP(G1027&amp;$W$2,BS_CONTROLE[CHAVE],BS_CONTROLE[Quantidade_11],"-")</f>
        <v>-</v>
      </c>
    </row>
    <row r="1028" spans="1:23" hidden="1">
      <c r="A1028" s="146" t="str">
        <f>IF(SP_NORTE!X1050="","*",SP_NORTE!X1050)</f>
        <v>*</v>
      </c>
      <c r="B1028" s="146" t="str">
        <f>IF(SP_NORTE!W1050="","*",SP_NORTE!W1050)</f>
        <v>*</v>
      </c>
      <c r="C1028" s="146" t="str">
        <f>IF(SP_NORTE!Y1050="","*",SP_NORTE!Y1050)</f>
        <v>*</v>
      </c>
      <c r="D1028" s="138" t="str">
        <f>IF(SP_NORTE!R1050="","*",SP_NORTE!R1050)</f>
        <v>-</v>
      </c>
      <c r="E1028" s="138" t="str">
        <f>IF(SP_NORTE!S1050="","*",SP_NORTE!S1050)</f>
        <v>-</v>
      </c>
      <c r="F1028" s="145" t="str">
        <f>IF(SP_NORTE!B1050="","*",SP_NORTE!B1050)</f>
        <v>*</v>
      </c>
      <c r="G1028" s="145" t="str">
        <f>IF(SP_NORTE!D1050="","*",SP_NORTE!D1050)</f>
        <v>*</v>
      </c>
      <c r="H1028" s="145" t="str">
        <f>IF(SP_NORTE!E1050="","*",SP_NORTE!E1050)</f>
        <v>*</v>
      </c>
      <c r="I1028" s="145" t="str">
        <f>IF(SP_NORTE!G1050="","*",SP_NORTE!G1050)</f>
        <v>*</v>
      </c>
      <c r="J1028" s="145" t="str">
        <f>IF(SP_NORTE!H1050="","*",SP_NORTE!H1050)</f>
        <v>*</v>
      </c>
      <c r="K1028" s="138" t="str">
        <f>IF(SP_NORTE!L1050="","*",SP_NORTE!L1050)</f>
        <v>-</v>
      </c>
      <c r="L1028" s="138" t="str">
        <f>IF(SP_NORTE!M1050="","*",SP_NORTE!M1050)</f>
        <v>-</v>
      </c>
      <c r="M1028" s="139" t="str">
        <f>IF(SP_NORTE!I1050="","*",SP_NORTE!I1050)</f>
        <v>*</v>
      </c>
      <c r="N1028" s="144" t="str">
        <f>IF(SP_NORTE!J1050="","*",SP_NORTE!J1050)</f>
        <v>*</v>
      </c>
      <c r="O1028" s="144" t="str">
        <f>IF(SP_NORTE!K1050="","*",SP_NORTE!K1050)</f>
        <v>*</v>
      </c>
      <c r="P1028" s="143" t="str">
        <f>IF(SP_NORTE!N1050="","*",SP_NORTE!N1050)</f>
        <v>*</v>
      </c>
      <c r="Q1028" s="143" t="str">
        <f>IF(SP_NORTE!O1050="","*",SP_NORTE!O1050)</f>
        <v>*</v>
      </c>
      <c r="R1028" s="145" t="str">
        <f>IF(SP_NORTE!P1050="","*",CONCATENATE(SP_NORTE!P1050," ",SP_NORTE!Q1050))</f>
        <v>*</v>
      </c>
      <c r="S1028" s="145" t="str">
        <f>IF(SP_NORTE!U1050="","*",SP_NORTE!U1050)</f>
        <v>*</v>
      </c>
      <c r="T1028" s="145" t="str">
        <f>IF(SP_NORTE!V1050="","*",SP_NORTE!V1050)</f>
        <v>*</v>
      </c>
      <c r="U1028" s="136" t="str">
        <f ca="1">_xlfn.XLOOKUP(G1028&amp;$U$2,BS_CONTROLE[CHAVE],BS_CONTROLE[Quantidade_11],"-")</f>
        <v>-</v>
      </c>
      <c r="V1028" s="136" t="str">
        <f ca="1">_xlfn.XLOOKUP(G1028&amp;$V$2,BS_CONTROLE[CHAVE],BS_CONTROLE[Quantidade_11],"-")</f>
        <v>-</v>
      </c>
      <c r="W1028" s="136" t="str">
        <f ca="1">_xlfn.XLOOKUP(G1028&amp;$W$2,BS_CONTROLE[CHAVE],BS_CONTROLE[Quantidade_11],"-")</f>
        <v>-</v>
      </c>
    </row>
    <row r="1029" spans="1:23" hidden="1">
      <c r="A1029" s="146" t="str">
        <f>IF(SP_NORTE!X1051="","*",SP_NORTE!X1051)</f>
        <v>*</v>
      </c>
      <c r="B1029" s="146" t="str">
        <f>IF(SP_NORTE!W1051="","*",SP_NORTE!W1051)</f>
        <v>*</v>
      </c>
      <c r="C1029" s="146" t="str">
        <f>IF(SP_NORTE!Y1051="","*",SP_NORTE!Y1051)</f>
        <v>*</v>
      </c>
      <c r="D1029" s="138" t="str">
        <f>IF(SP_NORTE!R1051="","*",SP_NORTE!R1051)</f>
        <v>-</v>
      </c>
      <c r="E1029" s="138" t="str">
        <f>IF(SP_NORTE!S1051="","*",SP_NORTE!S1051)</f>
        <v>-</v>
      </c>
      <c r="F1029" s="145" t="str">
        <f>IF(SP_NORTE!B1051="","*",SP_NORTE!B1051)</f>
        <v>*</v>
      </c>
      <c r="G1029" s="145" t="str">
        <f>IF(SP_NORTE!D1051="","*",SP_NORTE!D1051)</f>
        <v>*</v>
      </c>
      <c r="H1029" s="145" t="str">
        <f>IF(SP_NORTE!E1051="","*",SP_NORTE!E1051)</f>
        <v>*</v>
      </c>
      <c r="I1029" s="145" t="str">
        <f>IF(SP_NORTE!G1051="","*",SP_NORTE!G1051)</f>
        <v>*</v>
      </c>
      <c r="J1029" s="145" t="str">
        <f>IF(SP_NORTE!H1051="","*",SP_NORTE!H1051)</f>
        <v>*</v>
      </c>
      <c r="K1029" s="138" t="str">
        <f>IF(SP_NORTE!L1051="","*",SP_NORTE!L1051)</f>
        <v>-</v>
      </c>
      <c r="L1029" s="138" t="str">
        <f>IF(SP_NORTE!M1051="","*",SP_NORTE!M1051)</f>
        <v>-</v>
      </c>
      <c r="M1029" s="139" t="str">
        <f>IF(SP_NORTE!I1051="","*",SP_NORTE!I1051)</f>
        <v>*</v>
      </c>
      <c r="N1029" s="144" t="str">
        <f>IF(SP_NORTE!J1051="","*",SP_NORTE!J1051)</f>
        <v>*</v>
      </c>
      <c r="O1029" s="144" t="str">
        <f>IF(SP_NORTE!K1051="","*",SP_NORTE!K1051)</f>
        <v>*</v>
      </c>
      <c r="P1029" s="143" t="str">
        <f>IF(SP_NORTE!N1051="","*",SP_NORTE!N1051)</f>
        <v>*</v>
      </c>
      <c r="Q1029" s="143" t="str">
        <f>IF(SP_NORTE!O1051="","*",SP_NORTE!O1051)</f>
        <v>*</v>
      </c>
      <c r="R1029" s="145" t="str">
        <f>IF(SP_NORTE!P1051="","*",CONCATENATE(SP_NORTE!P1051," ",SP_NORTE!Q1051))</f>
        <v>*</v>
      </c>
      <c r="S1029" s="145" t="str">
        <f>IF(SP_NORTE!U1051="","*",SP_NORTE!U1051)</f>
        <v>*</v>
      </c>
      <c r="T1029" s="145" t="str">
        <f>IF(SP_NORTE!V1051="","*",SP_NORTE!V1051)</f>
        <v>*</v>
      </c>
      <c r="U1029" s="136" t="str">
        <f ca="1">_xlfn.XLOOKUP(G1029&amp;$U$2,BS_CONTROLE[CHAVE],BS_CONTROLE[Quantidade_11],"-")</f>
        <v>-</v>
      </c>
      <c r="V1029" s="136" t="str">
        <f ca="1">_xlfn.XLOOKUP(G1029&amp;$V$2,BS_CONTROLE[CHAVE],BS_CONTROLE[Quantidade_11],"-")</f>
        <v>-</v>
      </c>
      <c r="W1029" s="136" t="str">
        <f ca="1">_xlfn.XLOOKUP(G1029&amp;$W$2,BS_CONTROLE[CHAVE],BS_CONTROLE[Quantidade_11],"-")</f>
        <v>-</v>
      </c>
    </row>
    <row r="1030" spans="1:23" hidden="1">
      <c r="A1030" s="146" t="str">
        <f>IF(SP_NORTE!X1052="","*",SP_NORTE!X1052)</f>
        <v>*</v>
      </c>
      <c r="B1030" s="146" t="str">
        <f>IF(SP_NORTE!W1052="","*",SP_NORTE!W1052)</f>
        <v>*</v>
      </c>
      <c r="C1030" s="146" t="str">
        <f>IF(SP_NORTE!Y1052="","*",SP_NORTE!Y1052)</f>
        <v>*</v>
      </c>
      <c r="D1030" s="138" t="str">
        <f>IF(SP_NORTE!R1052="","*",SP_NORTE!R1052)</f>
        <v>-</v>
      </c>
      <c r="E1030" s="138" t="str">
        <f>IF(SP_NORTE!S1052="","*",SP_NORTE!S1052)</f>
        <v>-</v>
      </c>
      <c r="F1030" s="145" t="str">
        <f>IF(SP_NORTE!B1052="","*",SP_NORTE!B1052)</f>
        <v>*</v>
      </c>
      <c r="G1030" s="145" t="str">
        <f>IF(SP_NORTE!D1052="","*",SP_NORTE!D1052)</f>
        <v>*</v>
      </c>
      <c r="H1030" s="145" t="str">
        <f>IF(SP_NORTE!E1052="","*",SP_NORTE!E1052)</f>
        <v>*</v>
      </c>
      <c r="I1030" s="145" t="str">
        <f>IF(SP_NORTE!G1052="","*",SP_NORTE!G1052)</f>
        <v>*</v>
      </c>
      <c r="J1030" s="145" t="str">
        <f>IF(SP_NORTE!H1052="","*",SP_NORTE!H1052)</f>
        <v>*</v>
      </c>
      <c r="K1030" s="138" t="str">
        <f>IF(SP_NORTE!L1052="","*",SP_NORTE!L1052)</f>
        <v>-</v>
      </c>
      <c r="L1030" s="138" t="str">
        <f>IF(SP_NORTE!M1052="","*",SP_NORTE!M1052)</f>
        <v>-</v>
      </c>
      <c r="M1030" s="139" t="str">
        <f>IF(SP_NORTE!I1052="","*",SP_NORTE!I1052)</f>
        <v>*</v>
      </c>
      <c r="N1030" s="144" t="str">
        <f>IF(SP_NORTE!J1052="","*",SP_NORTE!J1052)</f>
        <v>*</v>
      </c>
      <c r="O1030" s="144" t="str">
        <f>IF(SP_NORTE!K1052="","*",SP_NORTE!K1052)</f>
        <v>*</v>
      </c>
      <c r="P1030" s="143" t="str">
        <f>IF(SP_NORTE!N1052="","*",SP_NORTE!N1052)</f>
        <v>*</v>
      </c>
      <c r="Q1030" s="143" t="str">
        <f>IF(SP_NORTE!O1052="","*",SP_NORTE!O1052)</f>
        <v>*</v>
      </c>
      <c r="R1030" s="145" t="str">
        <f>IF(SP_NORTE!P1052="","*",CONCATENATE(SP_NORTE!P1052," ",SP_NORTE!Q1052))</f>
        <v>*</v>
      </c>
      <c r="S1030" s="145" t="str">
        <f>IF(SP_NORTE!U1052="","*",SP_NORTE!U1052)</f>
        <v>*</v>
      </c>
      <c r="T1030" s="145" t="str">
        <f>IF(SP_NORTE!V1052="","*",SP_NORTE!V1052)</f>
        <v>*</v>
      </c>
      <c r="U1030" s="136" t="str">
        <f ca="1">_xlfn.XLOOKUP(G1030&amp;$U$2,BS_CONTROLE[CHAVE],BS_CONTROLE[Quantidade_11],"-")</f>
        <v>-</v>
      </c>
      <c r="V1030" s="136" t="str">
        <f ca="1">_xlfn.XLOOKUP(G1030&amp;$V$2,BS_CONTROLE[CHAVE],BS_CONTROLE[Quantidade_11],"-")</f>
        <v>-</v>
      </c>
      <c r="W1030" s="136" t="str">
        <f ca="1">_xlfn.XLOOKUP(G1030&amp;$W$2,BS_CONTROLE[CHAVE],BS_CONTROLE[Quantidade_11],"-")</f>
        <v>-</v>
      </c>
    </row>
    <row r="1031" spans="1:23" hidden="1">
      <c r="A1031" s="146" t="str">
        <f>IF(SP_NORTE!X1053="","*",SP_NORTE!X1053)</f>
        <v>*</v>
      </c>
      <c r="B1031" s="146" t="str">
        <f>IF(SP_NORTE!W1053="","*",SP_NORTE!W1053)</f>
        <v>*</v>
      </c>
      <c r="C1031" s="146" t="str">
        <f>IF(SP_NORTE!Y1053="","*",SP_NORTE!Y1053)</f>
        <v>*</v>
      </c>
      <c r="D1031" s="138" t="str">
        <f>IF(SP_NORTE!R1053="","*",SP_NORTE!R1053)</f>
        <v>-</v>
      </c>
      <c r="E1031" s="138" t="str">
        <f>IF(SP_NORTE!S1053="","*",SP_NORTE!S1053)</f>
        <v>-</v>
      </c>
      <c r="F1031" s="145" t="str">
        <f>IF(SP_NORTE!B1053="","*",SP_NORTE!B1053)</f>
        <v>*</v>
      </c>
      <c r="G1031" s="145" t="str">
        <f>IF(SP_NORTE!D1053="","*",SP_NORTE!D1053)</f>
        <v>*</v>
      </c>
      <c r="H1031" s="145" t="str">
        <f>IF(SP_NORTE!E1053="","*",SP_NORTE!E1053)</f>
        <v>*</v>
      </c>
      <c r="I1031" s="145" t="str">
        <f>IF(SP_NORTE!G1053="","*",SP_NORTE!G1053)</f>
        <v>*</v>
      </c>
      <c r="J1031" s="145" t="str">
        <f>IF(SP_NORTE!H1053="","*",SP_NORTE!H1053)</f>
        <v>*</v>
      </c>
      <c r="K1031" s="138" t="str">
        <f>IF(SP_NORTE!L1053="","*",SP_NORTE!L1053)</f>
        <v>-</v>
      </c>
      <c r="L1031" s="138" t="str">
        <f>IF(SP_NORTE!M1053="","*",SP_NORTE!M1053)</f>
        <v>-</v>
      </c>
      <c r="M1031" s="139" t="str">
        <f>IF(SP_NORTE!I1053="","*",SP_NORTE!I1053)</f>
        <v>*</v>
      </c>
      <c r="N1031" s="144" t="str">
        <f>IF(SP_NORTE!J1053="","*",SP_NORTE!J1053)</f>
        <v>*</v>
      </c>
      <c r="O1031" s="144" t="str">
        <f>IF(SP_NORTE!K1053="","*",SP_NORTE!K1053)</f>
        <v>*</v>
      </c>
      <c r="P1031" s="143" t="str">
        <f>IF(SP_NORTE!N1053="","*",SP_NORTE!N1053)</f>
        <v>*</v>
      </c>
      <c r="Q1031" s="143" t="str">
        <f>IF(SP_NORTE!O1053="","*",SP_NORTE!O1053)</f>
        <v>*</v>
      </c>
      <c r="R1031" s="145" t="str">
        <f>IF(SP_NORTE!P1053="","*",CONCATENATE(SP_NORTE!P1053," ",SP_NORTE!Q1053))</f>
        <v>*</v>
      </c>
      <c r="S1031" s="145" t="str">
        <f>IF(SP_NORTE!U1053="","*",SP_NORTE!U1053)</f>
        <v>*</v>
      </c>
      <c r="T1031" s="145" t="str">
        <f>IF(SP_NORTE!V1053="","*",SP_NORTE!V1053)</f>
        <v>*</v>
      </c>
      <c r="U1031" s="136" t="str">
        <f ca="1">_xlfn.XLOOKUP(G1031&amp;$U$2,BS_CONTROLE[CHAVE],BS_CONTROLE[Quantidade_11],"-")</f>
        <v>-</v>
      </c>
      <c r="V1031" s="136" t="str">
        <f ca="1">_xlfn.XLOOKUP(G1031&amp;$V$2,BS_CONTROLE[CHAVE],BS_CONTROLE[Quantidade_11],"-")</f>
        <v>-</v>
      </c>
      <c r="W1031" s="136" t="str">
        <f ca="1">_xlfn.XLOOKUP(G1031&amp;$W$2,BS_CONTROLE[CHAVE],BS_CONTROLE[Quantidade_11],"-")</f>
        <v>-</v>
      </c>
    </row>
    <row r="1032" spans="1:23" hidden="1">
      <c r="A1032" s="146" t="str">
        <f>IF(SP_NORTE!X1054="","*",SP_NORTE!X1054)</f>
        <v>*</v>
      </c>
      <c r="B1032" s="146" t="str">
        <f>IF(SP_NORTE!W1054="","*",SP_NORTE!W1054)</f>
        <v>*</v>
      </c>
      <c r="C1032" s="146" t="str">
        <f>IF(SP_NORTE!Y1054="","*",SP_NORTE!Y1054)</f>
        <v>*</v>
      </c>
      <c r="D1032" s="138" t="str">
        <f>IF(SP_NORTE!R1054="","*",SP_NORTE!R1054)</f>
        <v>-</v>
      </c>
      <c r="E1032" s="138" t="str">
        <f>IF(SP_NORTE!S1054="","*",SP_NORTE!S1054)</f>
        <v>-</v>
      </c>
      <c r="F1032" s="145" t="str">
        <f>IF(SP_NORTE!B1054="","*",SP_NORTE!B1054)</f>
        <v>*</v>
      </c>
      <c r="G1032" s="145" t="str">
        <f>IF(SP_NORTE!D1054="","*",SP_NORTE!D1054)</f>
        <v>*</v>
      </c>
      <c r="H1032" s="145" t="str">
        <f>IF(SP_NORTE!E1054="","*",SP_NORTE!E1054)</f>
        <v>*</v>
      </c>
      <c r="I1032" s="145" t="str">
        <f>IF(SP_NORTE!G1054="","*",SP_NORTE!G1054)</f>
        <v>*</v>
      </c>
      <c r="J1032" s="145" t="str">
        <f>IF(SP_NORTE!H1054="","*",SP_NORTE!H1054)</f>
        <v>*</v>
      </c>
      <c r="K1032" s="138" t="str">
        <f>IF(SP_NORTE!L1054="","*",SP_NORTE!L1054)</f>
        <v>-</v>
      </c>
      <c r="L1032" s="138" t="str">
        <f>IF(SP_NORTE!M1054="","*",SP_NORTE!M1054)</f>
        <v>-</v>
      </c>
      <c r="M1032" s="139" t="str">
        <f>IF(SP_NORTE!I1054="","*",SP_NORTE!I1054)</f>
        <v>*</v>
      </c>
      <c r="N1032" s="144" t="str">
        <f>IF(SP_NORTE!J1054="","*",SP_NORTE!J1054)</f>
        <v>*</v>
      </c>
      <c r="O1032" s="144" t="str">
        <f>IF(SP_NORTE!K1054="","*",SP_NORTE!K1054)</f>
        <v>*</v>
      </c>
      <c r="P1032" s="143" t="str">
        <f>IF(SP_NORTE!N1054="","*",SP_NORTE!N1054)</f>
        <v>*</v>
      </c>
      <c r="Q1032" s="143" t="str">
        <f>IF(SP_NORTE!O1054="","*",SP_NORTE!O1054)</f>
        <v>*</v>
      </c>
      <c r="R1032" s="145" t="str">
        <f>IF(SP_NORTE!P1054="","*",CONCATENATE(SP_NORTE!P1054," ",SP_NORTE!Q1054))</f>
        <v>*</v>
      </c>
      <c r="S1032" s="145" t="str">
        <f>IF(SP_NORTE!U1054="","*",SP_NORTE!U1054)</f>
        <v>*</v>
      </c>
      <c r="T1032" s="145" t="str">
        <f>IF(SP_NORTE!V1054="","*",SP_NORTE!V1054)</f>
        <v>*</v>
      </c>
      <c r="U1032" s="136" t="str">
        <f ca="1">_xlfn.XLOOKUP(G1032&amp;$U$2,BS_CONTROLE[CHAVE],BS_CONTROLE[Quantidade_11],"-")</f>
        <v>-</v>
      </c>
      <c r="V1032" s="136" t="str">
        <f ca="1">_xlfn.XLOOKUP(G1032&amp;$V$2,BS_CONTROLE[CHAVE],BS_CONTROLE[Quantidade_11],"-")</f>
        <v>-</v>
      </c>
      <c r="W1032" s="136" t="str">
        <f ca="1">_xlfn.XLOOKUP(G1032&amp;$W$2,BS_CONTROLE[CHAVE],BS_CONTROLE[Quantidade_11],"-")</f>
        <v>-</v>
      </c>
    </row>
    <row r="1033" spans="1:23" hidden="1">
      <c r="A1033" s="146" t="str">
        <f>IF(SP_NORTE!X1055="","*",SP_NORTE!X1055)</f>
        <v>*</v>
      </c>
      <c r="B1033" s="146" t="str">
        <f>IF(SP_NORTE!W1055="","*",SP_NORTE!W1055)</f>
        <v>*</v>
      </c>
      <c r="C1033" s="146" t="str">
        <f>IF(SP_NORTE!Y1055="","*",SP_NORTE!Y1055)</f>
        <v>*</v>
      </c>
      <c r="D1033" s="138" t="str">
        <f>IF(SP_NORTE!R1055="","*",SP_NORTE!R1055)</f>
        <v>-</v>
      </c>
      <c r="E1033" s="138" t="str">
        <f>IF(SP_NORTE!S1055="","*",SP_NORTE!S1055)</f>
        <v>-</v>
      </c>
      <c r="F1033" s="145" t="str">
        <f>IF(SP_NORTE!B1055="","*",SP_NORTE!B1055)</f>
        <v>*</v>
      </c>
      <c r="G1033" s="145" t="str">
        <f>IF(SP_NORTE!D1055="","*",SP_NORTE!D1055)</f>
        <v>*</v>
      </c>
      <c r="H1033" s="145" t="str">
        <f>IF(SP_NORTE!E1055="","*",SP_NORTE!E1055)</f>
        <v>*</v>
      </c>
      <c r="I1033" s="145" t="str">
        <f>IF(SP_NORTE!G1055="","*",SP_NORTE!G1055)</f>
        <v>*</v>
      </c>
      <c r="J1033" s="145" t="str">
        <f>IF(SP_NORTE!H1055="","*",SP_NORTE!H1055)</f>
        <v>*</v>
      </c>
      <c r="K1033" s="138" t="str">
        <f>IF(SP_NORTE!L1055="","*",SP_NORTE!L1055)</f>
        <v>-</v>
      </c>
      <c r="L1033" s="138" t="str">
        <f>IF(SP_NORTE!M1055="","*",SP_NORTE!M1055)</f>
        <v>-</v>
      </c>
      <c r="M1033" s="139" t="str">
        <f>IF(SP_NORTE!I1055="","*",SP_NORTE!I1055)</f>
        <v>*</v>
      </c>
      <c r="N1033" s="144" t="str">
        <f>IF(SP_NORTE!J1055="","*",SP_NORTE!J1055)</f>
        <v>*</v>
      </c>
      <c r="O1033" s="144" t="str">
        <f>IF(SP_NORTE!K1055="","*",SP_NORTE!K1055)</f>
        <v>*</v>
      </c>
      <c r="P1033" s="143" t="str">
        <f>IF(SP_NORTE!N1055="","*",SP_NORTE!N1055)</f>
        <v>*</v>
      </c>
      <c r="Q1033" s="143" t="str">
        <f>IF(SP_NORTE!O1055="","*",SP_NORTE!O1055)</f>
        <v>*</v>
      </c>
      <c r="R1033" s="145" t="str">
        <f>IF(SP_NORTE!P1055="","*",CONCATENATE(SP_NORTE!P1055," ",SP_NORTE!Q1055))</f>
        <v>*</v>
      </c>
      <c r="S1033" s="145" t="str">
        <f>IF(SP_NORTE!U1055="","*",SP_NORTE!U1055)</f>
        <v>*</v>
      </c>
      <c r="T1033" s="145" t="str">
        <f>IF(SP_NORTE!V1055="","*",SP_NORTE!V1055)</f>
        <v>*</v>
      </c>
      <c r="U1033" s="136" t="str">
        <f ca="1">_xlfn.XLOOKUP(G1033&amp;$U$2,BS_CONTROLE[CHAVE],BS_CONTROLE[Quantidade_11],"-")</f>
        <v>-</v>
      </c>
      <c r="V1033" s="136" t="str">
        <f ca="1">_xlfn.XLOOKUP(G1033&amp;$V$2,BS_CONTROLE[CHAVE],BS_CONTROLE[Quantidade_11],"-")</f>
        <v>-</v>
      </c>
      <c r="W1033" s="136" t="str">
        <f ca="1">_xlfn.XLOOKUP(G1033&amp;$W$2,BS_CONTROLE[CHAVE],BS_CONTROLE[Quantidade_11],"-")</f>
        <v>-</v>
      </c>
    </row>
    <row r="1034" spans="1:23" hidden="1">
      <c r="A1034" s="146" t="str">
        <f>IF(SP_NORTE!X1056="","*",SP_NORTE!X1056)</f>
        <v>*</v>
      </c>
      <c r="B1034" s="146" t="str">
        <f>IF(SP_NORTE!W1056="","*",SP_NORTE!W1056)</f>
        <v>*</v>
      </c>
      <c r="C1034" s="146" t="str">
        <f>IF(SP_NORTE!Y1056="","*",SP_NORTE!Y1056)</f>
        <v>*</v>
      </c>
      <c r="D1034" s="138" t="str">
        <f>IF(SP_NORTE!R1056="","*",SP_NORTE!R1056)</f>
        <v>-</v>
      </c>
      <c r="E1034" s="138" t="str">
        <f>IF(SP_NORTE!S1056="","*",SP_NORTE!S1056)</f>
        <v>-</v>
      </c>
      <c r="F1034" s="145" t="str">
        <f>IF(SP_NORTE!B1056="","*",SP_NORTE!B1056)</f>
        <v>*</v>
      </c>
      <c r="G1034" s="145" t="str">
        <f>IF(SP_NORTE!D1056="","*",SP_NORTE!D1056)</f>
        <v>*</v>
      </c>
      <c r="H1034" s="145" t="str">
        <f>IF(SP_NORTE!E1056="","*",SP_NORTE!E1056)</f>
        <v>*</v>
      </c>
      <c r="I1034" s="145" t="str">
        <f>IF(SP_NORTE!G1056="","*",SP_NORTE!G1056)</f>
        <v>*</v>
      </c>
      <c r="J1034" s="145" t="str">
        <f>IF(SP_NORTE!H1056="","*",SP_NORTE!H1056)</f>
        <v>*</v>
      </c>
      <c r="K1034" s="138" t="str">
        <f>IF(SP_NORTE!L1056="","*",SP_NORTE!L1056)</f>
        <v>-</v>
      </c>
      <c r="L1034" s="138" t="str">
        <f>IF(SP_NORTE!M1056="","*",SP_NORTE!M1056)</f>
        <v>-</v>
      </c>
      <c r="M1034" s="139" t="str">
        <f>IF(SP_NORTE!I1056="","*",SP_NORTE!I1056)</f>
        <v>*</v>
      </c>
      <c r="N1034" s="144" t="str">
        <f>IF(SP_NORTE!J1056="","*",SP_NORTE!J1056)</f>
        <v>*</v>
      </c>
      <c r="O1034" s="144" t="str">
        <f>IF(SP_NORTE!K1056="","*",SP_NORTE!K1056)</f>
        <v>*</v>
      </c>
      <c r="P1034" s="143" t="str">
        <f>IF(SP_NORTE!N1056="","*",SP_NORTE!N1056)</f>
        <v>*</v>
      </c>
      <c r="Q1034" s="143" t="str">
        <f>IF(SP_NORTE!O1056="","*",SP_NORTE!O1056)</f>
        <v>*</v>
      </c>
      <c r="R1034" s="145" t="str">
        <f>IF(SP_NORTE!P1056="","*",CONCATENATE(SP_NORTE!P1056," ",SP_NORTE!Q1056))</f>
        <v>*</v>
      </c>
      <c r="S1034" s="145" t="str">
        <f>IF(SP_NORTE!U1056="","*",SP_NORTE!U1056)</f>
        <v>*</v>
      </c>
      <c r="T1034" s="145" t="str">
        <f>IF(SP_NORTE!V1056="","*",SP_NORTE!V1056)</f>
        <v>*</v>
      </c>
      <c r="U1034" s="136" t="str">
        <f ca="1">_xlfn.XLOOKUP(G1034&amp;$U$2,BS_CONTROLE[CHAVE],BS_CONTROLE[Quantidade_11],"-")</f>
        <v>-</v>
      </c>
      <c r="V1034" s="136" t="str">
        <f ca="1">_xlfn.XLOOKUP(G1034&amp;$V$2,BS_CONTROLE[CHAVE],BS_CONTROLE[Quantidade_11],"-")</f>
        <v>-</v>
      </c>
      <c r="W1034" s="136" t="str">
        <f ca="1">_xlfn.XLOOKUP(G1034&amp;$W$2,BS_CONTROLE[CHAVE],BS_CONTROLE[Quantidade_11],"-")</f>
        <v>-</v>
      </c>
    </row>
    <row r="1035" spans="1:23" hidden="1">
      <c r="A1035" s="146" t="str">
        <f>IF(SP_NORTE!X1057="","*",SP_NORTE!X1057)</f>
        <v>*</v>
      </c>
      <c r="B1035" s="146" t="str">
        <f>IF(SP_NORTE!W1057="","*",SP_NORTE!W1057)</f>
        <v>*</v>
      </c>
      <c r="C1035" s="146" t="str">
        <f>IF(SP_NORTE!Y1057="","*",SP_NORTE!Y1057)</f>
        <v>*</v>
      </c>
      <c r="D1035" s="138" t="str">
        <f>IF(SP_NORTE!R1057="","*",SP_NORTE!R1057)</f>
        <v>*</v>
      </c>
      <c r="E1035" s="138" t="str">
        <f>IF(SP_NORTE!S1057="","*",SP_NORTE!S1057)</f>
        <v>*</v>
      </c>
      <c r="F1035" s="145" t="str">
        <f>IF(SP_NORTE!B1057="","*",SP_NORTE!B1057)</f>
        <v>*</v>
      </c>
      <c r="G1035" s="145" t="str">
        <f>IF(SP_NORTE!D1057="","*",SP_NORTE!D1057)</f>
        <v>*</v>
      </c>
      <c r="H1035" s="145" t="str">
        <f>IF(SP_NORTE!E1057="","*",SP_NORTE!E1057)</f>
        <v>*</v>
      </c>
      <c r="I1035" s="145" t="str">
        <f>IF(SP_NORTE!G1057="","*",SP_NORTE!G1057)</f>
        <v>*</v>
      </c>
      <c r="J1035" s="145" t="str">
        <f>IF(SP_NORTE!H1057="","*",SP_NORTE!H1057)</f>
        <v>*</v>
      </c>
      <c r="K1035" s="138" t="str">
        <f>IF(SP_NORTE!L1057="","*",SP_NORTE!L1057)</f>
        <v>*</v>
      </c>
      <c r="L1035" s="138" t="str">
        <f>IF(SP_NORTE!M1057="","*",SP_NORTE!M1057)</f>
        <v>*</v>
      </c>
      <c r="M1035" s="139" t="str">
        <f>IF(SP_NORTE!I1057="","*",SP_NORTE!I1057)</f>
        <v>*</v>
      </c>
      <c r="N1035" s="144" t="str">
        <f>IF(SP_NORTE!J1057="","*",SP_NORTE!J1057)</f>
        <v>*</v>
      </c>
      <c r="O1035" s="144" t="str">
        <f>IF(SP_NORTE!K1057="","*",SP_NORTE!K1057)</f>
        <v>*</v>
      </c>
      <c r="P1035" s="143" t="str">
        <f>IF(SP_NORTE!N1057="","*",SP_NORTE!N1057)</f>
        <v>*</v>
      </c>
      <c r="Q1035" s="143" t="str">
        <f>IF(SP_NORTE!O1057="","*",SP_NORTE!O1057)</f>
        <v>*</v>
      </c>
      <c r="R1035" s="145" t="str">
        <f>IF(SP_NORTE!P1057="","*",CONCATENATE(SP_NORTE!P1057," ",SP_NORTE!Q1057))</f>
        <v>*</v>
      </c>
      <c r="S1035" s="145" t="str">
        <f>IF(SP_NORTE!U1057="","*",SP_NORTE!U1057)</f>
        <v>*</v>
      </c>
      <c r="T1035" s="145" t="str">
        <f>IF(SP_NORTE!V1057="","*",SP_NORTE!V1057)</f>
        <v>*</v>
      </c>
      <c r="U1035" s="136" t="str">
        <f ca="1">_xlfn.XLOOKUP(G1035&amp;$U$2,BS_CONTROLE[CHAVE],BS_CONTROLE[Quantidade_11],"-")</f>
        <v>-</v>
      </c>
      <c r="V1035" s="136" t="str">
        <f ca="1">_xlfn.XLOOKUP(G1035&amp;$V$2,BS_CONTROLE[CHAVE],BS_CONTROLE[Quantidade_11],"-")</f>
        <v>-</v>
      </c>
      <c r="W1035" s="136" t="str">
        <f ca="1">_xlfn.XLOOKUP(G1035&amp;$W$2,BS_CONTROLE[CHAVE],BS_CONTROLE[Quantidade_11],"-")</f>
        <v>-</v>
      </c>
    </row>
    <row r="1036" spans="1:23" hidden="1">
      <c r="A1036" s="146" t="str">
        <f>IF(SP_NORTE!X1058="","*",SP_NORTE!X1058)</f>
        <v>*</v>
      </c>
      <c r="B1036" s="146" t="str">
        <f>IF(SP_NORTE!W1058="","*",SP_NORTE!W1058)</f>
        <v>*</v>
      </c>
      <c r="C1036" s="146" t="str">
        <f>IF(SP_NORTE!Y1058="","*",SP_NORTE!Y1058)</f>
        <v>*</v>
      </c>
      <c r="D1036" s="138" t="str">
        <f>IF(SP_NORTE!R1058="","*",SP_NORTE!R1058)</f>
        <v>*</v>
      </c>
      <c r="E1036" s="138" t="str">
        <f>IF(SP_NORTE!S1058="","*",SP_NORTE!S1058)</f>
        <v>*</v>
      </c>
      <c r="F1036" s="145" t="str">
        <f>IF(SP_NORTE!B1058="","*",SP_NORTE!B1058)</f>
        <v>*</v>
      </c>
      <c r="G1036" s="145" t="str">
        <f>IF(SP_NORTE!D1058="","*",SP_NORTE!D1058)</f>
        <v>*</v>
      </c>
      <c r="H1036" s="145" t="str">
        <f>IF(SP_NORTE!E1058="","*",SP_NORTE!E1058)</f>
        <v>*</v>
      </c>
      <c r="I1036" s="145" t="str">
        <f>IF(SP_NORTE!G1058="","*",SP_NORTE!G1058)</f>
        <v>*</v>
      </c>
      <c r="J1036" s="145" t="str">
        <f>IF(SP_NORTE!H1058="","*",SP_NORTE!H1058)</f>
        <v>*</v>
      </c>
      <c r="K1036" s="138" t="str">
        <f>IF(SP_NORTE!L1058="","*",SP_NORTE!L1058)</f>
        <v>*</v>
      </c>
      <c r="L1036" s="138" t="str">
        <f>IF(SP_NORTE!M1058="","*",SP_NORTE!M1058)</f>
        <v>*</v>
      </c>
      <c r="M1036" s="139" t="str">
        <f>IF(SP_NORTE!I1058="","*",SP_NORTE!I1058)</f>
        <v>*</v>
      </c>
      <c r="N1036" s="144" t="str">
        <f>IF(SP_NORTE!J1058="","*",SP_NORTE!J1058)</f>
        <v>*</v>
      </c>
      <c r="O1036" s="144" t="str">
        <f>IF(SP_NORTE!K1058="","*",SP_NORTE!K1058)</f>
        <v>*</v>
      </c>
      <c r="P1036" s="143" t="str">
        <f>IF(SP_NORTE!N1058="","*",SP_NORTE!N1058)</f>
        <v>*</v>
      </c>
      <c r="Q1036" s="143" t="str">
        <f>IF(SP_NORTE!O1058="","*",SP_NORTE!O1058)</f>
        <v>*</v>
      </c>
      <c r="R1036" s="145" t="str">
        <f>IF(SP_NORTE!P1058="","*",CONCATENATE(SP_NORTE!P1058," ",SP_NORTE!Q1058))</f>
        <v>*</v>
      </c>
      <c r="S1036" s="145" t="str">
        <f>IF(SP_NORTE!U1058="","*",SP_NORTE!U1058)</f>
        <v>*</v>
      </c>
      <c r="T1036" s="145" t="str">
        <f>IF(SP_NORTE!V1058="","*",SP_NORTE!V1058)</f>
        <v>*</v>
      </c>
      <c r="U1036" s="136" t="str">
        <f ca="1">_xlfn.XLOOKUP(G1036&amp;$U$2,BS_CONTROLE[CHAVE],BS_CONTROLE[Quantidade_11],"-")</f>
        <v>-</v>
      </c>
      <c r="V1036" s="136" t="str">
        <f ca="1">_xlfn.XLOOKUP(G1036&amp;$V$2,BS_CONTROLE[CHAVE],BS_CONTROLE[Quantidade_11],"-")</f>
        <v>-</v>
      </c>
      <c r="W1036" s="136" t="str">
        <f ca="1">_xlfn.XLOOKUP(G1036&amp;$W$2,BS_CONTROLE[CHAVE],BS_CONTROLE[Quantidade_11],"-")</f>
        <v>-</v>
      </c>
    </row>
    <row r="1037" spans="1:23" hidden="1">
      <c r="A1037" s="146" t="str">
        <f>IF(SP_NORTE!X1059="","*",SP_NORTE!X1059)</f>
        <v>*</v>
      </c>
      <c r="B1037" s="146" t="str">
        <f>IF(SP_NORTE!W1059="","*",SP_NORTE!W1059)</f>
        <v>*</v>
      </c>
      <c r="C1037" s="146" t="str">
        <f>IF(SP_NORTE!Y1059="","*",SP_NORTE!Y1059)</f>
        <v>*</v>
      </c>
      <c r="D1037" s="138" t="str">
        <f>IF(SP_NORTE!R1059="","*",SP_NORTE!R1059)</f>
        <v>*</v>
      </c>
      <c r="E1037" s="138" t="str">
        <f>IF(SP_NORTE!S1059="","*",SP_NORTE!S1059)</f>
        <v>*</v>
      </c>
      <c r="F1037" s="145" t="str">
        <f>IF(SP_NORTE!B1059="","*",SP_NORTE!B1059)</f>
        <v>*</v>
      </c>
      <c r="G1037" s="145" t="str">
        <f>IF(SP_NORTE!D1059="","*",SP_NORTE!D1059)</f>
        <v>*</v>
      </c>
      <c r="H1037" s="145" t="str">
        <f>IF(SP_NORTE!E1059="","*",SP_NORTE!E1059)</f>
        <v>*</v>
      </c>
      <c r="I1037" s="145" t="str">
        <f>IF(SP_NORTE!G1059="","*",SP_NORTE!G1059)</f>
        <v>*</v>
      </c>
      <c r="J1037" s="145" t="str">
        <f>IF(SP_NORTE!H1059="","*",SP_NORTE!H1059)</f>
        <v>*</v>
      </c>
      <c r="K1037" s="138" t="str">
        <f>IF(SP_NORTE!L1059="","*",SP_NORTE!L1059)</f>
        <v>*</v>
      </c>
      <c r="L1037" s="138" t="str">
        <f>IF(SP_NORTE!M1059="","*",SP_NORTE!M1059)</f>
        <v>*</v>
      </c>
      <c r="M1037" s="139" t="str">
        <f>IF(SP_NORTE!I1059="","*",SP_NORTE!I1059)</f>
        <v>*</v>
      </c>
      <c r="N1037" s="144" t="str">
        <f>IF(SP_NORTE!J1059="","*",SP_NORTE!J1059)</f>
        <v>*</v>
      </c>
      <c r="O1037" s="144" t="str">
        <f>IF(SP_NORTE!K1059="","*",SP_NORTE!K1059)</f>
        <v>*</v>
      </c>
      <c r="P1037" s="143" t="str">
        <f>IF(SP_NORTE!N1059="","*",SP_NORTE!N1059)</f>
        <v>*</v>
      </c>
      <c r="Q1037" s="143" t="str">
        <f>IF(SP_NORTE!O1059="","*",SP_NORTE!O1059)</f>
        <v>*</v>
      </c>
      <c r="R1037" s="145" t="str">
        <f>IF(SP_NORTE!P1059="","*",CONCATENATE(SP_NORTE!P1059," ",SP_NORTE!Q1059))</f>
        <v>*</v>
      </c>
      <c r="S1037" s="145" t="str">
        <f>IF(SP_NORTE!U1059="","*",SP_NORTE!U1059)</f>
        <v>*</v>
      </c>
      <c r="T1037" s="145" t="str">
        <f>IF(SP_NORTE!V1059="","*",SP_NORTE!V1059)</f>
        <v>*</v>
      </c>
      <c r="U1037" s="136" t="str">
        <f ca="1">_xlfn.XLOOKUP(G1037&amp;$U$2,BS_CONTROLE[CHAVE],BS_CONTROLE[Quantidade_11],"-")</f>
        <v>-</v>
      </c>
      <c r="V1037" s="136" t="str">
        <f ca="1">_xlfn.XLOOKUP(G1037&amp;$V$2,BS_CONTROLE[CHAVE],BS_CONTROLE[Quantidade_11],"-")</f>
        <v>-</v>
      </c>
      <c r="W1037" s="136" t="str">
        <f ca="1">_xlfn.XLOOKUP(G1037&amp;$W$2,BS_CONTROLE[CHAVE],BS_CONTROLE[Quantidade_11],"-")</f>
        <v>-</v>
      </c>
    </row>
    <row r="1038" spans="1:23" hidden="1">
      <c r="A1038" s="146" t="str">
        <f>IF(SP_NORTE!X1060="","*",SP_NORTE!X1060)</f>
        <v>*</v>
      </c>
      <c r="B1038" s="146" t="str">
        <f>IF(SP_NORTE!W1060="","*",SP_NORTE!W1060)</f>
        <v>*</v>
      </c>
      <c r="C1038" s="146" t="str">
        <f>IF(SP_NORTE!Y1060="","*",SP_NORTE!Y1060)</f>
        <v>*</v>
      </c>
      <c r="D1038" s="138" t="str">
        <f>IF(SP_NORTE!R1060="","*",SP_NORTE!R1060)</f>
        <v>*</v>
      </c>
      <c r="E1038" s="138" t="str">
        <f>IF(SP_NORTE!S1060="","*",SP_NORTE!S1060)</f>
        <v>*</v>
      </c>
      <c r="F1038" s="145" t="str">
        <f>IF(SP_NORTE!B1060="","*",SP_NORTE!B1060)</f>
        <v>*</v>
      </c>
      <c r="G1038" s="145" t="str">
        <f>IF(SP_NORTE!D1060="","*",SP_NORTE!D1060)</f>
        <v>*</v>
      </c>
      <c r="H1038" s="145" t="str">
        <f>IF(SP_NORTE!E1060="","*",SP_NORTE!E1060)</f>
        <v>*</v>
      </c>
      <c r="I1038" s="145" t="str">
        <f>IF(SP_NORTE!G1060="","*",SP_NORTE!G1060)</f>
        <v>*</v>
      </c>
      <c r="J1038" s="145" t="str">
        <f>IF(SP_NORTE!H1060="","*",SP_NORTE!H1060)</f>
        <v>*</v>
      </c>
      <c r="K1038" s="138" t="str">
        <f>IF(SP_NORTE!L1060="","*",SP_NORTE!L1060)</f>
        <v>*</v>
      </c>
      <c r="L1038" s="138" t="str">
        <f>IF(SP_NORTE!M1060="","*",SP_NORTE!M1060)</f>
        <v>*</v>
      </c>
      <c r="M1038" s="139" t="str">
        <f>IF(SP_NORTE!I1060="","*",SP_NORTE!I1060)</f>
        <v>*</v>
      </c>
      <c r="N1038" s="144" t="str">
        <f>IF(SP_NORTE!J1060="","*",SP_NORTE!J1060)</f>
        <v>*</v>
      </c>
      <c r="O1038" s="144" t="str">
        <f>IF(SP_NORTE!K1060="","*",SP_NORTE!K1060)</f>
        <v>*</v>
      </c>
      <c r="P1038" s="143" t="str">
        <f>IF(SP_NORTE!N1060="","*",SP_NORTE!N1060)</f>
        <v>*</v>
      </c>
      <c r="Q1038" s="143" t="str">
        <f>IF(SP_NORTE!O1060="","*",SP_NORTE!O1060)</f>
        <v>*</v>
      </c>
      <c r="R1038" s="145" t="str">
        <f>IF(SP_NORTE!P1060="","*",CONCATENATE(SP_NORTE!P1060," ",SP_NORTE!Q1060))</f>
        <v>*</v>
      </c>
      <c r="S1038" s="145" t="str">
        <f>IF(SP_NORTE!U1060="","*",SP_NORTE!U1060)</f>
        <v>*</v>
      </c>
      <c r="T1038" s="145" t="str">
        <f>IF(SP_NORTE!V1060="","*",SP_NORTE!V1060)</f>
        <v>*</v>
      </c>
      <c r="U1038" s="136" t="str">
        <f ca="1">_xlfn.XLOOKUP(G1038&amp;$U$2,BS_CONTROLE[CHAVE],BS_CONTROLE[Quantidade_11],"-")</f>
        <v>-</v>
      </c>
      <c r="V1038" s="136" t="str">
        <f ca="1">_xlfn.XLOOKUP(G1038&amp;$V$2,BS_CONTROLE[CHAVE],BS_CONTROLE[Quantidade_11],"-")</f>
        <v>-</v>
      </c>
      <c r="W1038" s="136" t="str">
        <f ca="1">_xlfn.XLOOKUP(G1038&amp;$W$2,BS_CONTROLE[CHAVE],BS_CONTROLE[Quantidade_11],"-")</f>
        <v>-</v>
      </c>
    </row>
    <row r="1039" spans="1:23" hidden="1">
      <c r="A1039" s="146" t="str">
        <f>IF(SP_NORTE!X1061="","*",SP_NORTE!X1061)</f>
        <v>*</v>
      </c>
      <c r="B1039" s="146" t="str">
        <f>IF(SP_NORTE!W1061="","*",SP_NORTE!W1061)</f>
        <v>*</v>
      </c>
      <c r="C1039" s="146" t="str">
        <f>IF(SP_NORTE!Y1061="","*",SP_NORTE!Y1061)</f>
        <v>*</v>
      </c>
      <c r="D1039" s="138" t="str">
        <f>IF(SP_NORTE!R1061="","*",SP_NORTE!R1061)</f>
        <v>*</v>
      </c>
      <c r="E1039" s="138" t="str">
        <f>IF(SP_NORTE!S1061="","*",SP_NORTE!S1061)</f>
        <v>*</v>
      </c>
      <c r="F1039" s="145" t="str">
        <f>IF(SP_NORTE!B1061="","*",SP_NORTE!B1061)</f>
        <v>*</v>
      </c>
      <c r="G1039" s="145" t="str">
        <f>IF(SP_NORTE!D1061="","*",SP_NORTE!D1061)</f>
        <v>*</v>
      </c>
      <c r="H1039" s="145" t="str">
        <f>IF(SP_NORTE!E1061="","*",SP_NORTE!E1061)</f>
        <v>*</v>
      </c>
      <c r="I1039" s="145" t="str">
        <f>IF(SP_NORTE!G1061="","*",SP_NORTE!G1061)</f>
        <v>*</v>
      </c>
      <c r="J1039" s="145" t="str">
        <f>IF(SP_NORTE!H1061="","*",SP_NORTE!H1061)</f>
        <v>*</v>
      </c>
      <c r="K1039" s="138" t="str">
        <f>IF(SP_NORTE!L1061="","*",SP_NORTE!L1061)</f>
        <v>*</v>
      </c>
      <c r="L1039" s="138" t="str">
        <f>IF(SP_NORTE!M1061="","*",SP_NORTE!M1061)</f>
        <v>*</v>
      </c>
      <c r="M1039" s="139" t="str">
        <f>IF(SP_NORTE!I1061="","*",SP_NORTE!I1061)</f>
        <v>*</v>
      </c>
      <c r="N1039" s="144" t="str">
        <f>IF(SP_NORTE!J1061="","*",SP_NORTE!J1061)</f>
        <v>*</v>
      </c>
      <c r="O1039" s="144" t="str">
        <f>IF(SP_NORTE!K1061="","*",SP_NORTE!K1061)</f>
        <v>*</v>
      </c>
      <c r="P1039" s="143" t="str">
        <f>IF(SP_NORTE!N1061="","*",SP_NORTE!N1061)</f>
        <v>*</v>
      </c>
      <c r="Q1039" s="143" t="str">
        <f>IF(SP_NORTE!O1061="","*",SP_NORTE!O1061)</f>
        <v>*</v>
      </c>
      <c r="R1039" s="145" t="str">
        <f>IF(SP_NORTE!P1061="","*",CONCATENATE(SP_NORTE!P1061," ",SP_NORTE!Q1061))</f>
        <v>*</v>
      </c>
      <c r="S1039" s="145" t="str">
        <f>IF(SP_NORTE!U1061="","*",SP_NORTE!U1061)</f>
        <v>*</v>
      </c>
      <c r="T1039" s="145" t="str">
        <f>IF(SP_NORTE!V1061="","*",SP_NORTE!V1061)</f>
        <v>*</v>
      </c>
      <c r="U1039" s="136" t="str">
        <f ca="1">_xlfn.XLOOKUP(G1039&amp;$U$2,BS_CONTROLE[CHAVE],BS_CONTROLE[Quantidade_11],"-")</f>
        <v>-</v>
      </c>
      <c r="V1039" s="136" t="str">
        <f ca="1">_xlfn.XLOOKUP(G1039&amp;$V$2,BS_CONTROLE[CHAVE],BS_CONTROLE[Quantidade_11],"-")</f>
        <v>-</v>
      </c>
      <c r="W1039" s="136" t="str">
        <f ca="1">_xlfn.XLOOKUP(G1039&amp;$W$2,BS_CONTROLE[CHAVE],BS_CONTROLE[Quantidade_11],"-")</f>
        <v>-</v>
      </c>
    </row>
    <row r="1040" spans="1:23" hidden="1">
      <c r="A1040" s="146" t="str">
        <f>IF(SP_NORTE!X1062="","*",SP_NORTE!X1062)</f>
        <v>*</v>
      </c>
      <c r="B1040" s="146" t="str">
        <f>IF(SP_NORTE!W1062="","*",SP_NORTE!W1062)</f>
        <v>*</v>
      </c>
      <c r="C1040" s="146" t="str">
        <f>IF(SP_NORTE!Y1062="","*",SP_NORTE!Y1062)</f>
        <v>*</v>
      </c>
      <c r="D1040" s="138" t="str">
        <f>IF(SP_NORTE!R1062="","*",SP_NORTE!R1062)</f>
        <v>*</v>
      </c>
      <c r="E1040" s="138" t="str">
        <f>IF(SP_NORTE!S1062="","*",SP_NORTE!S1062)</f>
        <v>*</v>
      </c>
      <c r="F1040" s="145" t="str">
        <f>IF(SP_NORTE!B1062="","*",SP_NORTE!B1062)</f>
        <v>*</v>
      </c>
      <c r="G1040" s="145" t="str">
        <f>IF(SP_NORTE!D1062="","*",SP_NORTE!D1062)</f>
        <v>*</v>
      </c>
      <c r="H1040" s="145" t="str">
        <f>IF(SP_NORTE!E1062="","*",SP_NORTE!E1062)</f>
        <v>*</v>
      </c>
      <c r="I1040" s="145" t="str">
        <f>IF(SP_NORTE!G1062="","*",SP_NORTE!G1062)</f>
        <v>*</v>
      </c>
      <c r="J1040" s="145" t="str">
        <f>IF(SP_NORTE!H1062="","*",SP_NORTE!H1062)</f>
        <v>*</v>
      </c>
      <c r="K1040" s="138" t="str">
        <f>IF(SP_NORTE!L1062="","*",SP_NORTE!L1062)</f>
        <v>*</v>
      </c>
      <c r="L1040" s="138" t="str">
        <f>IF(SP_NORTE!M1062="","*",SP_NORTE!M1062)</f>
        <v>*</v>
      </c>
      <c r="M1040" s="139" t="str">
        <f>IF(SP_NORTE!I1062="","*",SP_NORTE!I1062)</f>
        <v>*</v>
      </c>
      <c r="N1040" s="144" t="str">
        <f>IF(SP_NORTE!J1062="","*",SP_NORTE!J1062)</f>
        <v>*</v>
      </c>
      <c r="O1040" s="144" t="str">
        <f>IF(SP_NORTE!K1063="","*",SP_NORTE!K1063)</f>
        <v>*</v>
      </c>
      <c r="P1040" s="143" t="str">
        <f>IF(SP_NORTE!N1062="","*",SP_NORTE!N1062)</f>
        <v>*</v>
      </c>
      <c r="Q1040" s="143" t="str">
        <f>IF(SP_NORTE!O1062="","*",SP_NORTE!O1062)</f>
        <v>*</v>
      </c>
      <c r="R1040" s="145" t="str">
        <f>IF(SP_NORTE!P1062="","*",CONCATENATE(SP_NORTE!P1062," ",SP_NORTE!Q1062))</f>
        <v>*</v>
      </c>
      <c r="S1040" s="145" t="str">
        <f>IF(SP_NORTE!U1062="","*",SP_NORTE!U1062)</f>
        <v>*</v>
      </c>
      <c r="T1040" s="145" t="str">
        <f>IF(SP_NORTE!V1062="","*",SP_NORTE!V1062)</f>
        <v>*</v>
      </c>
      <c r="U1040" s="136" t="str">
        <f ca="1">_xlfn.XLOOKUP(G1040&amp;$U$2,BS_CONTROLE[CHAVE],BS_CONTROLE[Quantidade_11],"-")</f>
        <v>-</v>
      </c>
      <c r="V1040" s="136" t="str">
        <f ca="1">_xlfn.XLOOKUP(G1040&amp;$V$2,BS_CONTROLE[CHAVE],BS_CONTROLE[Quantidade_11],"-")</f>
        <v>-</v>
      </c>
      <c r="W1040" s="136" t="str">
        <f ca="1">_xlfn.XLOOKUP(G1040&amp;$W$2,BS_CONTROLE[CHAVE],BS_CONTROLE[Quantidade_11],"-")</f>
        <v>-</v>
      </c>
    </row>
    <row r="1041" spans="1:23" hidden="1">
      <c r="A1041" s="146" t="str">
        <f>IF(SP_NORTE!X1063="","*",SP_NORTE!X1063)</f>
        <v>*</v>
      </c>
      <c r="B1041" s="146" t="str">
        <f>IF(SP_NORTE!W1063="","*",SP_NORTE!W1063)</f>
        <v>*</v>
      </c>
      <c r="C1041" s="146" t="str">
        <f>IF(SP_NORTE!Y1063="","*",SP_NORTE!Y1063)</f>
        <v>*</v>
      </c>
      <c r="D1041" s="138" t="str">
        <f>IF(SP_NORTE!R1063="","*",SP_NORTE!R1063)</f>
        <v>*</v>
      </c>
      <c r="E1041" s="138" t="str">
        <f>IF(SP_NORTE!S1063="","*",SP_NORTE!S1063)</f>
        <v>*</v>
      </c>
      <c r="F1041" s="145" t="str">
        <f>IF(SP_NORTE!B1063="","*",SP_NORTE!B1063)</f>
        <v>*</v>
      </c>
      <c r="G1041" s="145" t="str">
        <f>IF(SP_NORTE!D1063="","*",SP_NORTE!D1063)</f>
        <v>*</v>
      </c>
      <c r="H1041" s="145" t="str">
        <f>IF(SP_NORTE!E1063="","*",SP_NORTE!E1063)</f>
        <v>*</v>
      </c>
      <c r="I1041" s="145" t="str">
        <f>IF(SP_NORTE!G1063="","*",SP_NORTE!G1063)</f>
        <v>*</v>
      </c>
      <c r="J1041" s="145" t="str">
        <f>IF(SP_NORTE!H1063="","*",SP_NORTE!H1063)</f>
        <v>*</v>
      </c>
      <c r="K1041" s="138" t="str">
        <f>IF(SP_NORTE!L1063="","*",SP_NORTE!L1063)</f>
        <v>*</v>
      </c>
      <c r="L1041" s="138" t="str">
        <f>IF(SP_NORTE!M1063="","*",SP_NORTE!M1063)</f>
        <v>*</v>
      </c>
      <c r="M1041" s="139" t="str">
        <f>IF(SP_NORTE!I1063="","*",SP_NORTE!I1063)</f>
        <v>*</v>
      </c>
      <c r="N1041" s="144" t="str">
        <f>IF(SP_NORTE!J1063="","*",SP_NORTE!J1063)</f>
        <v>*</v>
      </c>
      <c r="O1041" s="144" t="e">
        <f>IF(SP_NORTE!#REF!="","*",SP_NORTE!#REF!)</f>
        <v>#REF!</v>
      </c>
      <c r="P1041" s="143" t="str">
        <f>IF(SP_NORTE!N1063="","*",SP_NORTE!N1063)</f>
        <v>*</v>
      </c>
      <c r="Q1041" s="143" t="str">
        <f>IF(SP_NORTE!O1063="","*",SP_NORTE!O1063)</f>
        <v>*</v>
      </c>
      <c r="R1041" s="145" t="str">
        <f>IF(SP_NORTE!P1063="","*",CONCATENATE(SP_NORTE!P1063," ",SP_NORTE!Q1063))</f>
        <v>*</v>
      </c>
      <c r="S1041" s="145" t="str">
        <f>IF(SP_NORTE!U1063="","*",SP_NORTE!U1063)</f>
        <v>*</v>
      </c>
      <c r="T1041" s="145" t="str">
        <f>IF(SP_NORTE!V1063="","*",SP_NORTE!V1063)</f>
        <v>*</v>
      </c>
      <c r="U1041" s="136" t="str">
        <f ca="1">_xlfn.XLOOKUP(G1041&amp;$U$2,BS_CONTROLE[CHAVE],BS_CONTROLE[Quantidade_11],"-")</f>
        <v>-</v>
      </c>
      <c r="V1041" s="136" t="str">
        <f ca="1">_xlfn.XLOOKUP(G1041&amp;$V$2,BS_CONTROLE[CHAVE],BS_CONTROLE[Quantidade_11],"-")</f>
        <v>-</v>
      </c>
      <c r="W1041" s="136" t="str">
        <f ca="1">_xlfn.XLOOKUP(G1041&amp;$W$2,BS_CONTROLE[CHAVE],BS_CONTROLE[Quantidade_11],"-")</f>
        <v>-</v>
      </c>
    </row>
    <row r="1042" spans="1:23" hidden="1">
      <c r="A1042" s="146" t="str">
        <f>IF(SP_NORTE!X1064="","*",SP_NORTE!X1064)</f>
        <v>*</v>
      </c>
      <c r="B1042" s="146" t="str">
        <f>IF(SP_NORTE!W1064="","*",SP_NORTE!W1064)</f>
        <v>*</v>
      </c>
      <c r="C1042" s="146" t="str">
        <f>IF(SP_NORTE!Y1064="","*",SP_NORTE!Y1064)</f>
        <v>*</v>
      </c>
      <c r="D1042" s="138" t="str">
        <f>IF(SP_NORTE!R1064="","*",SP_NORTE!R1064)</f>
        <v>*</v>
      </c>
      <c r="E1042" s="138" t="str">
        <f>IF(SP_NORTE!S1064="","*",SP_NORTE!S1064)</f>
        <v>*</v>
      </c>
      <c r="F1042" s="145" t="str">
        <f>IF(SP_NORTE!B1064="","*",SP_NORTE!B1064)</f>
        <v>*</v>
      </c>
      <c r="G1042" s="145" t="str">
        <f>IF(SP_NORTE!D1064="","*",SP_NORTE!D1064)</f>
        <v>*</v>
      </c>
      <c r="H1042" s="145" t="str">
        <f>IF(SP_NORTE!E1064="","*",SP_NORTE!E1064)</f>
        <v>*</v>
      </c>
      <c r="I1042" s="145" t="str">
        <f>IF(SP_NORTE!G1064="","*",SP_NORTE!G1064)</f>
        <v>*</v>
      </c>
      <c r="J1042" s="145" t="str">
        <f>IF(SP_NORTE!H1064="","*",SP_NORTE!H1064)</f>
        <v>*</v>
      </c>
      <c r="K1042" s="138" t="str">
        <f>IF(SP_NORTE!L1064="","*",SP_NORTE!L1064)</f>
        <v>*</v>
      </c>
      <c r="L1042" s="138" t="str">
        <f>IF(SP_NORTE!M1064="","*",SP_NORTE!M1064)</f>
        <v>*</v>
      </c>
      <c r="M1042" s="139" t="str">
        <f>IF(SP_NORTE!I1064="","*",SP_NORTE!I1064)</f>
        <v>*</v>
      </c>
      <c r="N1042" s="144" t="str">
        <f>IF(SP_NORTE!J1064="","*",SP_NORTE!J1064)</f>
        <v>*</v>
      </c>
      <c r="O1042" s="144" t="str">
        <f>IF(SP_NORTE!K1064="","*",SP_NORTE!K1064)</f>
        <v>*</v>
      </c>
      <c r="P1042" s="143" t="str">
        <f>IF(SP_NORTE!N1064="","*",SP_NORTE!N1064)</f>
        <v>*</v>
      </c>
      <c r="Q1042" s="143" t="str">
        <f>IF(SP_NORTE!O1064="","*",SP_NORTE!O1064)</f>
        <v>*</v>
      </c>
      <c r="R1042" s="145" t="str">
        <f>IF(SP_NORTE!P1064="","*",CONCATENATE(SP_NORTE!P1064," ",SP_NORTE!Q1064))</f>
        <v>*</v>
      </c>
      <c r="S1042" s="145" t="str">
        <f>IF(SP_NORTE!U1064="","*",SP_NORTE!U1064)</f>
        <v>*</v>
      </c>
      <c r="T1042" s="145" t="str">
        <f>IF(SP_NORTE!V1064="","*",SP_NORTE!V1064)</f>
        <v>*</v>
      </c>
      <c r="U1042" s="136" t="str">
        <f ca="1">_xlfn.XLOOKUP(G1042&amp;$U$2,BS_CONTROLE[CHAVE],BS_CONTROLE[Quantidade_11],"-")</f>
        <v>-</v>
      </c>
      <c r="V1042" s="136" t="str">
        <f ca="1">_xlfn.XLOOKUP(G1042&amp;$V$2,BS_CONTROLE[CHAVE],BS_CONTROLE[Quantidade_11],"-")</f>
        <v>-</v>
      </c>
      <c r="W1042" s="136" t="str">
        <f ca="1">_xlfn.XLOOKUP(G1042&amp;$W$2,BS_CONTROLE[CHAVE],BS_CONTROLE[Quantidade_11],"-")</f>
        <v>-</v>
      </c>
    </row>
    <row r="1043" spans="1:23" hidden="1">
      <c r="A1043" s="146" t="str">
        <f>IF(SP_NORTE!X1065="","*",SP_NORTE!X1065)</f>
        <v>*</v>
      </c>
      <c r="B1043" s="146" t="str">
        <f>IF(SP_NORTE!W1065="","*",SP_NORTE!W1065)</f>
        <v>*</v>
      </c>
      <c r="C1043" s="146" t="str">
        <f>IF(SP_NORTE!Y1065="","*",SP_NORTE!Y1065)</f>
        <v>*</v>
      </c>
      <c r="D1043" s="138" t="str">
        <f>IF(SP_NORTE!R1065="","*",SP_NORTE!R1065)</f>
        <v>*</v>
      </c>
      <c r="E1043" s="138" t="str">
        <f>IF(SP_NORTE!S1065="","*",SP_NORTE!S1065)</f>
        <v>*</v>
      </c>
      <c r="F1043" s="145" t="str">
        <f>IF(SP_NORTE!B1065="","*",SP_NORTE!B1065)</f>
        <v>*</v>
      </c>
      <c r="G1043" s="145" t="str">
        <f>IF(SP_NORTE!D1065="","*",SP_NORTE!D1065)</f>
        <v>*</v>
      </c>
      <c r="H1043" s="145" t="str">
        <f>IF(SP_NORTE!E1065="","*",SP_NORTE!E1065)</f>
        <v>*</v>
      </c>
      <c r="I1043" s="145" t="str">
        <f>IF(SP_NORTE!G1065="","*",SP_NORTE!G1065)</f>
        <v>*</v>
      </c>
      <c r="J1043" s="145" t="str">
        <f>IF(SP_NORTE!H1065="","*",SP_NORTE!H1065)</f>
        <v>*</v>
      </c>
      <c r="K1043" s="138" t="str">
        <f>IF(SP_NORTE!L1065="","*",SP_NORTE!L1065)</f>
        <v>*</v>
      </c>
      <c r="L1043" s="138" t="str">
        <f>IF(SP_NORTE!M1065="","*",SP_NORTE!M1065)</f>
        <v>*</v>
      </c>
      <c r="M1043" s="139" t="str">
        <f>IF(SP_NORTE!I1065="","*",SP_NORTE!I1065)</f>
        <v>*</v>
      </c>
      <c r="N1043" s="144" t="str">
        <f>IF(SP_NORTE!J1065="","*",SP_NORTE!J1065)</f>
        <v>*</v>
      </c>
      <c r="O1043" s="144" t="str">
        <f>IF(SP_NORTE!K1065="","*",SP_NORTE!K1065)</f>
        <v>*</v>
      </c>
      <c r="P1043" s="143" t="str">
        <f>IF(SP_NORTE!N1065="","*",SP_NORTE!N1065)</f>
        <v>*</v>
      </c>
      <c r="Q1043" s="143" t="str">
        <f>IF(SP_NORTE!O1065="","*",SP_NORTE!O1065)</f>
        <v>*</v>
      </c>
      <c r="R1043" s="145" t="str">
        <f>IF(SP_NORTE!P1065="","*",CONCATENATE(SP_NORTE!P1065," ",SP_NORTE!Q1065))</f>
        <v>*</v>
      </c>
      <c r="S1043" s="145" t="str">
        <f>IF(SP_NORTE!U1065="","*",SP_NORTE!U1065)</f>
        <v>*</v>
      </c>
      <c r="T1043" s="145" t="str">
        <f>IF(SP_NORTE!V1065="","*",SP_NORTE!V1065)</f>
        <v>*</v>
      </c>
      <c r="U1043" s="136" t="str">
        <f ca="1">_xlfn.XLOOKUP(G1043&amp;$U$2,BS_CONTROLE[CHAVE],BS_CONTROLE[Quantidade_11],"-")</f>
        <v>-</v>
      </c>
      <c r="V1043" s="136" t="str">
        <f ca="1">_xlfn.XLOOKUP(G1043&amp;$V$2,BS_CONTROLE[CHAVE],BS_CONTROLE[Quantidade_11],"-")</f>
        <v>-</v>
      </c>
      <c r="W1043" s="136" t="str">
        <f ca="1">_xlfn.XLOOKUP(G1043&amp;$W$2,BS_CONTROLE[CHAVE],BS_CONTROLE[Quantidade_11],"-")</f>
        <v>-</v>
      </c>
    </row>
    <row r="1044" spans="1:23" hidden="1">
      <c r="A1044" s="146" t="str">
        <f>IF(SP_NORTE!X1066="","*",SP_NORTE!X1066)</f>
        <v>*</v>
      </c>
      <c r="B1044" s="146" t="str">
        <f>IF(SP_NORTE!W1066="","*",SP_NORTE!W1066)</f>
        <v>*</v>
      </c>
      <c r="C1044" s="146" t="str">
        <f>IF(SP_NORTE!Y1066="","*",SP_NORTE!Y1066)</f>
        <v>*</v>
      </c>
      <c r="D1044" s="138" t="str">
        <f>IF(SP_NORTE!R1066="","*",SP_NORTE!R1066)</f>
        <v>*</v>
      </c>
      <c r="E1044" s="138" t="str">
        <f>IF(SP_NORTE!S1066="","*",SP_NORTE!S1066)</f>
        <v>*</v>
      </c>
      <c r="F1044" s="145" t="str">
        <f>IF(SP_NORTE!B1066="","*",SP_NORTE!B1066)</f>
        <v>*</v>
      </c>
      <c r="G1044" s="145" t="str">
        <f>IF(SP_NORTE!D1066="","*",SP_NORTE!D1066)</f>
        <v>*</v>
      </c>
      <c r="H1044" s="145" t="str">
        <f>IF(SP_NORTE!E1066="","*",SP_NORTE!E1066)</f>
        <v>*</v>
      </c>
      <c r="I1044" s="145" t="str">
        <f>IF(SP_NORTE!G1066="","*",SP_NORTE!G1066)</f>
        <v>*</v>
      </c>
      <c r="J1044" s="145" t="str">
        <f>IF(SP_NORTE!H1066="","*",SP_NORTE!H1066)</f>
        <v>*</v>
      </c>
      <c r="K1044" s="138" t="str">
        <f>IF(SP_NORTE!L1066="","*",SP_NORTE!L1066)</f>
        <v>*</v>
      </c>
      <c r="L1044" s="138" t="str">
        <f>IF(SP_NORTE!M1066="","*",SP_NORTE!M1066)</f>
        <v>*</v>
      </c>
      <c r="M1044" s="139" t="str">
        <f>IF(SP_NORTE!I1066="","*",SP_NORTE!I1066)</f>
        <v>*</v>
      </c>
      <c r="N1044" s="144" t="str">
        <f>IF(SP_NORTE!J1066="","*",SP_NORTE!J1066)</f>
        <v>*</v>
      </c>
      <c r="O1044" s="144" t="str">
        <f>IF(SP_NORTE!K1066="","*",SP_NORTE!K1066)</f>
        <v>*</v>
      </c>
      <c r="P1044" s="143" t="str">
        <f>IF(SP_NORTE!N1066="","*",SP_NORTE!N1066)</f>
        <v>*</v>
      </c>
      <c r="Q1044" s="143" t="str">
        <f>IF(SP_NORTE!O1066="","*",SP_NORTE!O1066)</f>
        <v>*</v>
      </c>
      <c r="R1044" s="145" t="str">
        <f>IF(SP_NORTE!P1066="","*",CONCATENATE(SP_NORTE!P1066," ",SP_NORTE!Q1066))</f>
        <v>*</v>
      </c>
      <c r="S1044" s="145" t="str">
        <f>IF(SP_NORTE!U1066="","*",SP_NORTE!U1066)</f>
        <v>*</v>
      </c>
      <c r="T1044" s="145" t="str">
        <f>IF(SP_NORTE!V1066="","*",SP_NORTE!V1066)</f>
        <v>*</v>
      </c>
      <c r="U1044" s="136" t="str">
        <f ca="1">_xlfn.XLOOKUP(G1044&amp;$U$2,BS_CONTROLE[CHAVE],BS_CONTROLE[Quantidade_11],"-")</f>
        <v>-</v>
      </c>
      <c r="V1044" s="136" t="str">
        <f ca="1">_xlfn.XLOOKUP(G1044&amp;$V$2,BS_CONTROLE[CHAVE],BS_CONTROLE[Quantidade_11],"-")</f>
        <v>-</v>
      </c>
      <c r="W1044" s="136" t="str">
        <f ca="1">_xlfn.XLOOKUP(G1044&amp;$W$2,BS_CONTROLE[CHAVE],BS_CONTROLE[Quantidade_11],"-")</f>
        <v>-</v>
      </c>
    </row>
    <row r="1045" spans="1:23" hidden="1">
      <c r="A1045" s="146" t="str">
        <f>IF(SP_NORTE!X1067="","*",SP_NORTE!X1067)</f>
        <v>*</v>
      </c>
      <c r="B1045" s="146" t="str">
        <f>IF(SP_NORTE!W1067="","*",SP_NORTE!W1067)</f>
        <v>*</v>
      </c>
      <c r="C1045" s="146" t="str">
        <f>IF(SP_NORTE!Y1067="","*",SP_NORTE!Y1067)</f>
        <v>*</v>
      </c>
      <c r="D1045" s="138" t="str">
        <f>IF(SP_NORTE!R1067="","*",SP_NORTE!R1067)</f>
        <v>*</v>
      </c>
      <c r="E1045" s="138" t="str">
        <f>IF(SP_NORTE!S1067="","*",SP_NORTE!S1067)</f>
        <v>*</v>
      </c>
      <c r="F1045" s="145" t="str">
        <f>IF(SP_NORTE!B1067="","*",SP_NORTE!B1067)</f>
        <v>*</v>
      </c>
      <c r="G1045" s="145" t="str">
        <f>IF(SP_NORTE!D1067="","*",SP_NORTE!D1067)</f>
        <v>*</v>
      </c>
      <c r="H1045" s="145" t="str">
        <f>IF(SP_NORTE!E1067="","*",SP_NORTE!E1067)</f>
        <v>*</v>
      </c>
      <c r="I1045" s="145" t="str">
        <f>IF(SP_NORTE!G1067="","*",SP_NORTE!G1067)</f>
        <v>*</v>
      </c>
      <c r="J1045" s="145" t="str">
        <f>IF(SP_NORTE!H1067="","*",SP_NORTE!H1067)</f>
        <v>*</v>
      </c>
      <c r="K1045" s="138" t="str">
        <f>IF(SP_NORTE!L1067="","*",SP_NORTE!L1067)</f>
        <v>*</v>
      </c>
      <c r="L1045" s="138" t="str">
        <f>IF(SP_NORTE!M1067="","*",SP_NORTE!M1067)</f>
        <v>*</v>
      </c>
      <c r="M1045" s="139" t="str">
        <f>IF(SP_NORTE!I1067="","*",SP_NORTE!I1067)</f>
        <v>*</v>
      </c>
      <c r="N1045" s="144" t="str">
        <f>IF(SP_NORTE!J1067="","*",SP_NORTE!J1067)</f>
        <v>*</v>
      </c>
      <c r="O1045" s="144" t="str">
        <f>IF(SP_NORTE!K1067="","*",SP_NORTE!K1067)</f>
        <v>*</v>
      </c>
      <c r="P1045" s="143" t="str">
        <f>IF(SP_NORTE!N1067="","*",SP_NORTE!N1067)</f>
        <v>*</v>
      </c>
      <c r="Q1045" s="143" t="str">
        <f>IF(SP_NORTE!O1067="","*",SP_NORTE!O1067)</f>
        <v>*</v>
      </c>
      <c r="R1045" s="145" t="str">
        <f>IF(SP_NORTE!P1067="","*",CONCATENATE(SP_NORTE!P1067," ",SP_NORTE!Q1067))</f>
        <v>*</v>
      </c>
      <c r="S1045" s="145" t="str">
        <f>IF(SP_NORTE!U1067="","*",SP_NORTE!U1067)</f>
        <v>*</v>
      </c>
      <c r="T1045" s="145" t="str">
        <f>IF(SP_NORTE!V1067="","*",SP_NORTE!V1067)</f>
        <v>*</v>
      </c>
      <c r="U1045" s="136" t="str">
        <f ca="1">_xlfn.XLOOKUP(G1045&amp;$U$2,BS_CONTROLE[CHAVE],BS_CONTROLE[Quantidade_11],"-")</f>
        <v>-</v>
      </c>
      <c r="V1045" s="136" t="str">
        <f ca="1">_xlfn.XLOOKUP(G1045&amp;$V$2,BS_CONTROLE[CHAVE],BS_CONTROLE[Quantidade_11],"-")</f>
        <v>-</v>
      </c>
      <c r="W1045" s="136" t="str">
        <f ca="1">_xlfn.XLOOKUP(G1045&amp;$W$2,BS_CONTROLE[CHAVE],BS_CONTROLE[Quantidade_11],"-")</f>
        <v>-</v>
      </c>
    </row>
    <row r="1046" spans="1:23" hidden="1">
      <c r="A1046" s="146" t="str">
        <f>IF(SP_NORTE!X1068="","*",SP_NORTE!X1068)</f>
        <v>*</v>
      </c>
      <c r="B1046" s="146" t="str">
        <f>IF(SP_NORTE!W1068="","*",SP_NORTE!W1068)</f>
        <v>*</v>
      </c>
      <c r="C1046" s="146" t="str">
        <f>IF(SP_NORTE!Y1068="","*",SP_NORTE!Y1068)</f>
        <v>*</v>
      </c>
      <c r="D1046" s="138" t="str">
        <f>IF(SP_NORTE!R1068="","*",SP_NORTE!R1068)</f>
        <v>*</v>
      </c>
      <c r="E1046" s="138" t="str">
        <f>IF(SP_NORTE!S1068="","*",SP_NORTE!S1068)</f>
        <v>*</v>
      </c>
      <c r="F1046" s="145" t="str">
        <f>IF(SP_NORTE!B1068="","*",SP_NORTE!B1068)</f>
        <v>*</v>
      </c>
      <c r="G1046" s="145" t="str">
        <f>IF(SP_NORTE!D1068="","*",SP_NORTE!D1068)</f>
        <v>*</v>
      </c>
      <c r="H1046" s="145" t="str">
        <f>IF(SP_NORTE!E1068="","*",SP_NORTE!E1068)</f>
        <v>*</v>
      </c>
      <c r="I1046" s="145" t="str">
        <f>IF(SP_NORTE!G1068="","*",SP_NORTE!G1068)</f>
        <v>*</v>
      </c>
      <c r="J1046" s="145" t="str">
        <f>IF(SP_NORTE!H1068="","*",SP_NORTE!H1068)</f>
        <v>*</v>
      </c>
      <c r="K1046" s="138" t="str">
        <f>IF(SP_NORTE!L1068="","*",SP_NORTE!L1068)</f>
        <v>*</v>
      </c>
      <c r="L1046" s="138" t="str">
        <f>IF(SP_NORTE!M1068="","*",SP_NORTE!M1068)</f>
        <v>*</v>
      </c>
      <c r="M1046" s="139" t="str">
        <f>IF(SP_NORTE!I1068="","*",SP_NORTE!I1068)</f>
        <v>*</v>
      </c>
      <c r="N1046" s="144" t="str">
        <f>IF(SP_NORTE!J1068="","*",SP_NORTE!J1068)</f>
        <v>*</v>
      </c>
      <c r="O1046" s="144" t="str">
        <f>IF(SP_NORTE!K1068="","*",SP_NORTE!K1068)</f>
        <v>*</v>
      </c>
      <c r="P1046" s="143" t="str">
        <f>IF(SP_NORTE!N1068="","*",SP_NORTE!N1068)</f>
        <v>*</v>
      </c>
      <c r="Q1046" s="143" t="str">
        <f>IF(SP_NORTE!O1068="","*",SP_NORTE!O1068)</f>
        <v>*</v>
      </c>
      <c r="R1046" s="145" t="str">
        <f>IF(SP_NORTE!P1068="","*",CONCATENATE(SP_NORTE!P1068," ",SP_NORTE!Q1068))</f>
        <v>*</v>
      </c>
      <c r="S1046" s="145" t="str">
        <f>IF(SP_NORTE!U1068="","*",SP_NORTE!U1068)</f>
        <v>*</v>
      </c>
      <c r="T1046" s="145" t="str">
        <f>IF(SP_NORTE!V1068="","*",SP_NORTE!V1068)</f>
        <v>*</v>
      </c>
      <c r="U1046" s="136" t="str">
        <f ca="1">_xlfn.XLOOKUP(G1046&amp;$U$2,BS_CONTROLE[CHAVE],BS_CONTROLE[Quantidade_11],"-")</f>
        <v>-</v>
      </c>
      <c r="V1046" s="136" t="str">
        <f ca="1">_xlfn.XLOOKUP(G1046&amp;$V$2,BS_CONTROLE[CHAVE],BS_CONTROLE[Quantidade_11],"-")</f>
        <v>-</v>
      </c>
      <c r="W1046" s="136" t="str">
        <f ca="1">_xlfn.XLOOKUP(G1046&amp;$W$2,BS_CONTROLE[CHAVE],BS_CONTROLE[Quantidade_11],"-")</f>
        <v>-</v>
      </c>
    </row>
    <row r="1047" spans="1:23" hidden="1">
      <c r="A1047" s="146" t="str">
        <f>IF(SP_NORTE!X1069="","*",SP_NORTE!X1069)</f>
        <v>*</v>
      </c>
      <c r="B1047" s="146" t="str">
        <f>IF(SP_NORTE!W1069="","*",SP_NORTE!W1069)</f>
        <v>*</v>
      </c>
      <c r="C1047" s="146" t="str">
        <f>IF(SP_NORTE!Y1069="","*",SP_NORTE!Y1069)</f>
        <v>*</v>
      </c>
      <c r="D1047" s="138" t="str">
        <f>IF(SP_NORTE!R1069="","*",SP_NORTE!R1069)</f>
        <v>*</v>
      </c>
      <c r="E1047" s="138" t="str">
        <f>IF(SP_NORTE!S1069="","*",SP_NORTE!S1069)</f>
        <v>*</v>
      </c>
      <c r="F1047" s="145" t="str">
        <f>IF(SP_NORTE!B1069="","*",SP_NORTE!B1069)</f>
        <v>*</v>
      </c>
      <c r="G1047" s="145" t="str">
        <f>IF(SP_NORTE!D1069="","*",SP_NORTE!D1069)</f>
        <v>*</v>
      </c>
      <c r="H1047" s="145" t="str">
        <f>IF(SP_NORTE!E1069="","*",SP_NORTE!E1069)</f>
        <v>*</v>
      </c>
      <c r="I1047" s="145" t="str">
        <f>IF(SP_NORTE!G1069="","*",SP_NORTE!G1069)</f>
        <v>*</v>
      </c>
      <c r="J1047" s="145" t="str">
        <f>IF(SP_NORTE!H1069="","*",SP_NORTE!H1069)</f>
        <v>*</v>
      </c>
      <c r="K1047" s="138" t="str">
        <f>IF(SP_NORTE!L1069="","*",SP_NORTE!L1069)</f>
        <v>*</v>
      </c>
      <c r="L1047" s="138" t="str">
        <f>IF(SP_NORTE!M1069="","*",SP_NORTE!M1069)</f>
        <v>*</v>
      </c>
      <c r="M1047" s="139" t="str">
        <f>IF(SP_NORTE!I1069="","*",SP_NORTE!I1069)</f>
        <v>*</v>
      </c>
      <c r="N1047" s="144" t="str">
        <f>IF(SP_NORTE!J1069="","*",SP_NORTE!J1069)</f>
        <v>*</v>
      </c>
      <c r="O1047" s="144" t="str">
        <f>IF(SP_NORTE!K1069="","*",SP_NORTE!K1069)</f>
        <v>*</v>
      </c>
      <c r="P1047" s="143" t="str">
        <f>IF(SP_NORTE!N1069="","*",SP_NORTE!N1069)</f>
        <v>*</v>
      </c>
      <c r="Q1047" s="143" t="str">
        <f>IF(SP_NORTE!O1069="","*",SP_NORTE!O1069)</f>
        <v>*</v>
      </c>
      <c r="R1047" s="145" t="str">
        <f>IF(SP_NORTE!P1069="","*",CONCATENATE(SP_NORTE!P1069," ",SP_NORTE!Q1069))</f>
        <v>*</v>
      </c>
      <c r="S1047" s="145" t="str">
        <f>IF(SP_NORTE!U1069="","*",SP_NORTE!U1069)</f>
        <v>*</v>
      </c>
      <c r="T1047" s="145" t="str">
        <f>IF(SP_NORTE!V1069="","*",SP_NORTE!V1069)</f>
        <v>*</v>
      </c>
      <c r="U1047" s="136" t="str">
        <f ca="1">_xlfn.XLOOKUP(G1047&amp;$U$2,BS_CONTROLE[CHAVE],BS_CONTROLE[Quantidade_11],"-")</f>
        <v>-</v>
      </c>
      <c r="V1047" s="136" t="str">
        <f ca="1">_xlfn.XLOOKUP(G1047&amp;$V$2,BS_CONTROLE[CHAVE],BS_CONTROLE[Quantidade_11],"-")</f>
        <v>-</v>
      </c>
      <c r="W1047" s="136" t="str">
        <f ca="1">_xlfn.XLOOKUP(G1047&amp;$W$2,BS_CONTROLE[CHAVE],BS_CONTROLE[Quantidade_11],"-")</f>
        <v>-</v>
      </c>
    </row>
    <row r="1048" spans="1:23" hidden="1">
      <c r="A1048" s="146" t="str">
        <f>IF(SP_NORTE!X1070="","*",SP_NORTE!X1070)</f>
        <v>*</v>
      </c>
      <c r="B1048" s="146" t="str">
        <f>IF(SP_NORTE!W1070="","*",SP_NORTE!W1070)</f>
        <v>*</v>
      </c>
      <c r="C1048" s="146" t="str">
        <f>IF(SP_NORTE!Y1070="","*",SP_NORTE!Y1070)</f>
        <v>*</v>
      </c>
      <c r="D1048" s="138" t="str">
        <f>IF(SP_NORTE!R1070="","*",SP_NORTE!R1070)</f>
        <v>*</v>
      </c>
      <c r="E1048" s="138" t="str">
        <f>IF(SP_NORTE!S1070="","*",SP_NORTE!S1070)</f>
        <v>*</v>
      </c>
      <c r="F1048" s="145" t="str">
        <f>IF(SP_NORTE!B1070="","*",SP_NORTE!B1070)</f>
        <v>*</v>
      </c>
      <c r="G1048" s="145" t="str">
        <f>IF(SP_NORTE!D1070="","*",SP_NORTE!D1070)</f>
        <v>*</v>
      </c>
      <c r="H1048" s="145" t="str">
        <f>IF(SP_NORTE!E1070="","*",SP_NORTE!E1070)</f>
        <v>*</v>
      </c>
      <c r="I1048" s="145" t="str">
        <f>IF(SP_NORTE!G1070="","*",SP_NORTE!G1070)</f>
        <v>*</v>
      </c>
      <c r="J1048" s="145" t="str">
        <f>IF(SP_NORTE!H1070="","*",SP_NORTE!H1070)</f>
        <v>*</v>
      </c>
      <c r="K1048" s="138" t="str">
        <f>IF(SP_NORTE!L1070="","*",SP_NORTE!L1070)</f>
        <v>*</v>
      </c>
      <c r="L1048" s="138" t="str">
        <f>IF(SP_NORTE!M1070="","*",SP_NORTE!M1070)</f>
        <v>*</v>
      </c>
      <c r="M1048" s="139" t="str">
        <f>IF(SP_NORTE!I1070="","*",SP_NORTE!I1070)</f>
        <v>*</v>
      </c>
      <c r="N1048" s="144" t="str">
        <f>IF(SP_NORTE!J1070="","*",SP_NORTE!J1070)</f>
        <v>*</v>
      </c>
      <c r="O1048" s="144" t="str">
        <f>IF(SP_NORTE!K1070="","*",SP_NORTE!K1070)</f>
        <v>*</v>
      </c>
      <c r="P1048" s="143" t="str">
        <f>IF(SP_NORTE!N1070="","*",SP_NORTE!N1070)</f>
        <v>*</v>
      </c>
      <c r="Q1048" s="143" t="str">
        <f>IF(SP_NORTE!O1070="","*",SP_NORTE!O1070)</f>
        <v>*</v>
      </c>
      <c r="R1048" s="145" t="str">
        <f>IF(SP_NORTE!P1070="","*",CONCATENATE(SP_NORTE!P1070," ",SP_NORTE!Q1070))</f>
        <v>*</v>
      </c>
      <c r="S1048" s="145" t="str">
        <f>IF(SP_NORTE!U1070="","*",SP_NORTE!U1070)</f>
        <v>*</v>
      </c>
      <c r="T1048" s="145" t="str">
        <f>IF(SP_NORTE!V1070="","*",SP_NORTE!V1070)</f>
        <v>*</v>
      </c>
      <c r="U1048" s="136" t="str">
        <f ca="1">_xlfn.XLOOKUP(G1048&amp;$U$2,BS_CONTROLE[CHAVE],BS_CONTROLE[Quantidade_11],"-")</f>
        <v>-</v>
      </c>
      <c r="V1048" s="136" t="str">
        <f ca="1">_xlfn.XLOOKUP(G1048&amp;$V$2,BS_CONTROLE[CHAVE],BS_CONTROLE[Quantidade_11],"-")</f>
        <v>-</v>
      </c>
      <c r="W1048" s="136" t="str">
        <f ca="1">_xlfn.XLOOKUP(G1048&amp;$W$2,BS_CONTROLE[CHAVE],BS_CONTROLE[Quantidade_11],"-")</f>
        <v>-</v>
      </c>
    </row>
    <row r="1049" spans="1:23" hidden="1">
      <c r="A1049" s="146" t="str">
        <f>IF(SP_NORTE!X1071="","*",SP_NORTE!X1071)</f>
        <v>*</v>
      </c>
      <c r="B1049" s="146" t="str">
        <f>IF(SP_NORTE!W1071="","*",SP_NORTE!W1071)</f>
        <v>*</v>
      </c>
      <c r="C1049" s="146" t="str">
        <f>IF(SP_NORTE!Y1071="","*",SP_NORTE!Y1071)</f>
        <v>*</v>
      </c>
      <c r="D1049" s="138" t="str">
        <f>IF(SP_NORTE!R1071="","*",SP_NORTE!R1071)</f>
        <v>*</v>
      </c>
      <c r="E1049" s="138" t="str">
        <f>IF(SP_NORTE!S1071="","*",SP_NORTE!S1071)</f>
        <v>*</v>
      </c>
      <c r="F1049" s="145" t="str">
        <f>IF(SP_NORTE!B1071="","*",SP_NORTE!B1071)</f>
        <v>*</v>
      </c>
      <c r="G1049" s="145" t="str">
        <f>IF(SP_NORTE!D1071="","*",SP_NORTE!D1071)</f>
        <v>*</v>
      </c>
      <c r="H1049" s="145" t="str">
        <f>IF(SP_NORTE!E1071="","*",SP_NORTE!E1071)</f>
        <v>*</v>
      </c>
      <c r="I1049" s="145" t="str">
        <f>IF(SP_NORTE!G1071="","*",SP_NORTE!G1071)</f>
        <v>*</v>
      </c>
      <c r="J1049" s="145" t="str">
        <f>IF(SP_NORTE!H1071="","*",SP_NORTE!H1071)</f>
        <v>*</v>
      </c>
      <c r="K1049" s="138" t="str">
        <f>IF(SP_NORTE!L1071="","*",SP_NORTE!L1071)</f>
        <v>*</v>
      </c>
      <c r="L1049" s="138" t="str">
        <f>IF(SP_NORTE!M1071="","*",SP_NORTE!M1071)</f>
        <v>*</v>
      </c>
      <c r="M1049" s="139" t="str">
        <f>IF(SP_NORTE!I1071="","*",SP_NORTE!I1071)</f>
        <v>*</v>
      </c>
      <c r="N1049" s="144" t="str">
        <f>IF(SP_NORTE!J1071="","*",SP_NORTE!J1071)</f>
        <v>*</v>
      </c>
      <c r="O1049" s="144" t="str">
        <f>IF(SP_NORTE!K1071="","*",SP_NORTE!K1071)</f>
        <v>*</v>
      </c>
      <c r="P1049" s="143" t="str">
        <f>IF(SP_NORTE!N1071="","*",SP_NORTE!N1071)</f>
        <v>*</v>
      </c>
      <c r="Q1049" s="143" t="str">
        <f>IF(SP_NORTE!O1071="","*",SP_NORTE!O1071)</f>
        <v>*</v>
      </c>
      <c r="R1049" s="145" t="str">
        <f>IF(SP_NORTE!P1071="","*",CONCATENATE(SP_NORTE!P1071," ",SP_NORTE!Q1071))</f>
        <v>*</v>
      </c>
      <c r="S1049" s="145" t="str">
        <f>IF(SP_NORTE!U1071="","*",SP_NORTE!U1071)</f>
        <v>*</v>
      </c>
      <c r="T1049" s="145" t="str">
        <f>IF(SP_NORTE!V1071="","*",SP_NORTE!V1071)</f>
        <v>*</v>
      </c>
      <c r="U1049" s="136" t="str">
        <f ca="1">_xlfn.XLOOKUP(G1049&amp;$U$2,BS_CONTROLE[CHAVE],BS_CONTROLE[Quantidade_11],"-")</f>
        <v>-</v>
      </c>
      <c r="V1049" s="136" t="str">
        <f ca="1">_xlfn.XLOOKUP(G1049&amp;$V$2,BS_CONTROLE[CHAVE],BS_CONTROLE[Quantidade_11],"-")</f>
        <v>-</v>
      </c>
      <c r="W1049" s="136" t="str">
        <f ca="1">_xlfn.XLOOKUP(G1049&amp;$W$2,BS_CONTROLE[CHAVE],BS_CONTROLE[Quantidade_11],"-")</f>
        <v>-</v>
      </c>
    </row>
    <row r="1050" spans="1:23" hidden="1">
      <c r="A1050" s="146" t="str">
        <f>IF(SP_NORTE!X1072="","*",SP_NORTE!X1072)</f>
        <v>*</v>
      </c>
      <c r="B1050" s="146" t="str">
        <f>IF(SP_NORTE!W1072="","*",SP_NORTE!W1072)</f>
        <v>*</v>
      </c>
      <c r="C1050" s="146" t="str">
        <f>IF(SP_NORTE!Y1072="","*",SP_NORTE!Y1072)</f>
        <v>*</v>
      </c>
      <c r="D1050" s="138" t="str">
        <f>IF(SP_NORTE!R1072="","*",SP_NORTE!R1072)</f>
        <v>*</v>
      </c>
      <c r="E1050" s="138" t="str">
        <f>IF(SP_NORTE!S1072="","*",SP_NORTE!S1072)</f>
        <v>*</v>
      </c>
      <c r="F1050" s="145" t="str">
        <f>IF(SP_NORTE!B1072="","*",SP_NORTE!B1072)</f>
        <v>*</v>
      </c>
      <c r="G1050" s="145" t="str">
        <f>IF(SP_NORTE!D1072="","*",SP_NORTE!D1072)</f>
        <v>*</v>
      </c>
      <c r="H1050" s="145" t="str">
        <f>IF(SP_NORTE!E1072="","*",SP_NORTE!E1072)</f>
        <v>*</v>
      </c>
      <c r="I1050" s="145" t="str">
        <f>IF(SP_NORTE!G1072="","*",SP_NORTE!G1072)</f>
        <v>*</v>
      </c>
      <c r="J1050" s="145" t="str">
        <f>IF(SP_NORTE!H1072="","*",SP_NORTE!H1072)</f>
        <v>*</v>
      </c>
      <c r="K1050" s="138" t="str">
        <f>IF(SP_NORTE!L1072="","*",SP_NORTE!L1072)</f>
        <v>*</v>
      </c>
      <c r="L1050" s="138" t="str">
        <f>IF(SP_NORTE!M1072="","*",SP_NORTE!M1072)</f>
        <v>*</v>
      </c>
      <c r="M1050" s="139" t="str">
        <f>IF(SP_NORTE!I1072="","*",SP_NORTE!I1072)</f>
        <v>*</v>
      </c>
      <c r="N1050" s="144" t="str">
        <f>IF(SP_NORTE!J1072="","*",SP_NORTE!J1072)</f>
        <v>*</v>
      </c>
      <c r="O1050" s="144" t="str">
        <f>IF(SP_NORTE!K1072="","*",SP_NORTE!K1072)</f>
        <v>*</v>
      </c>
      <c r="P1050" s="143" t="str">
        <f>IF(SP_NORTE!N1072="","*",SP_NORTE!N1072)</f>
        <v>*</v>
      </c>
      <c r="Q1050" s="143" t="str">
        <f>IF(SP_NORTE!O1072="","*",SP_NORTE!O1072)</f>
        <v>*</v>
      </c>
      <c r="R1050" s="145" t="str">
        <f>IF(SP_NORTE!P1072="","*",CONCATENATE(SP_NORTE!P1072," ",SP_NORTE!Q1072))</f>
        <v>*</v>
      </c>
      <c r="S1050" s="145" t="str">
        <f>IF(SP_NORTE!U1072="","*",SP_NORTE!U1072)</f>
        <v>*</v>
      </c>
      <c r="T1050" s="145" t="str">
        <f>IF(SP_NORTE!V1072="","*",SP_NORTE!V1072)</f>
        <v>*</v>
      </c>
      <c r="U1050" s="136" t="str">
        <f ca="1">_xlfn.XLOOKUP(G1050&amp;$U$2,BS_CONTROLE[CHAVE],BS_CONTROLE[Quantidade_11],"-")</f>
        <v>-</v>
      </c>
      <c r="V1050" s="136" t="str">
        <f ca="1">_xlfn.XLOOKUP(G1050&amp;$V$2,BS_CONTROLE[CHAVE],BS_CONTROLE[Quantidade_11],"-")</f>
        <v>-</v>
      </c>
      <c r="W1050" s="136" t="str">
        <f ca="1">_xlfn.XLOOKUP(G1050&amp;$W$2,BS_CONTROLE[CHAVE],BS_CONTROLE[Quantidade_11],"-")</f>
        <v>-</v>
      </c>
    </row>
    <row r="1051" spans="1:23" hidden="1">
      <c r="A1051" s="146" t="str">
        <f>IF(SP_NORTE!X1073="","*",SP_NORTE!X1073)</f>
        <v>*</v>
      </c>
      <c r="B1051" s="146" t="str">
        <f>IF(SP_NORTE!W1073="","*",SP_NORTE!W1073)</f>
        <v>*</v>
      </c>
      <c r="C1051" s="146" t="str">
        <f>IF(SP_NORTE!Y1073="","*",SP_NORTE!Y1073)</f>
        <v>*</v>
      </c>
      <c r="D1051" s="138" t="str">
        <f>IF(SP_NORTE!R1073="","*",SP_NORTE!R1073)</f>
        <v>*</v>
      </c>
      <c r="E1051" s="138" t="str">
        <f>IF(SP_NORTE!S1073="","*",SP_NORTE!S1073)</f>
        <v>*</v>
      </c>
      <c r="F1051" s="145" t="str">
        <f>IF(SP_NORTE!B1073="","*",SP_NORTE!B1073)</f>
        <v>*</v>
      </c>
      <c r="G1051" s="145" t="str">
        <f>IF(SP_NORTE!D1073="","*",SP_NORTE!D1073)</f>
        <v>*</v>
      </c>
      <c r="H1051" s="145" t="str">
        <f>IF(SP_NORTE!E1073="","*",SP_NORTE!E1073)</f>
        <v>*</v>
      </c>
      <c r="I1051" s="145" t="str">
        <f>IF(SP_NORTE!G1073="","*",SP_NORTE!G1073)</f>
        <v>*</v>
      </c>
      <c r="J1051" s="145" t="str">
        <f>IF(SP_NORTE!H1073="","*",SP_NORTE!H1073)</f>
        <v>*</v>
      </c>
      <c r="K1051" s="138" t="str">
        <f>IF(SP_NORTE!L1073="","*",SP_NORTE!L1073)</f>
        <v>*</v>
      </c>
      <c r="L1051" s="138" t="str">
        <f>IF(SP_NORTE!M1073="","*",SP_NORTE!M1073)</f>
        <v>*</v>
      </c>
      <c r="M1051" s="139" t="str">
        <f>IF(SP_NORTE!I1073="","*",SP_NORTE!I1073)</f>
        <v>*</v>
      </c>
      <c r="N1051" s="144" t="str">
        <f>IF(SP_NORTE!J1073="","*",SP_NORTE!J1073)</f>
        <v>*</v>
      </c>
      <c r="O1051" s="144" t="str">
        <f>IF(SP_NORTE!K1073="","*",SP_NORTE!K1073)</f>
        <v>*</v>
      </c>
      <c r="P1051" s="143" t="str">
        <f>IF(SP_NORTE!N1073="","*",SP_NORTE!N1073)</f>
        <v>*</v>
      </c>
      <c r="Q1051" s="143" t="str">
        <f>IF(SP_NORTE!O1073="","*",SP_NORTE!O1073)</f>
        <v>*</v>
      </c>
      <c r="R1051" s="145" t="str">
        <f>IF(SP_NORTE!P1073="","*",CONCATENATE(SP_NORTE!P1073," ",SP_NORTE!Q1073))</f>
        <v>*</v>
      </c>
      <c r="S1051" s="145" t="str">
        <f>IF(SP_NORTE!U1073="","*",SP_NORTE!U1073)</f>
        <v>*</v>
      </c>
      <c r="T1051" s="145" t="str">
        <f>IF(SP_NORTE!V1073="","*",SP_NORTE!V1073)</f>
        <v>*</v>
      </c>
      <c r="U1051" s="136" t="str">
        <f ca="1">_xlfn.XLOOKUP(G1051&amp;$U$2,BS_CONTROLE[CHAVE],BS_CONTROLE[Quantidade_11],"-")</f>
        <v>-</v>
      </c>
      <c r="V1051" s="136" t="str">
        <f ca="1">_xlfn.XLOOKUP(G1051&amp;$V$2,BS_CONTROLE[CHAVE],BS_CONTROLE[Quantidade_11],"-")</f>
        <v>-</v>
      </c>
      <c r="W1051" s="136" t="str">
        <f ca="1">_xlfn.XLOOKUP(G1051&amp;$W$2,BS_CONTROLE[CHAVE],BS_CONTROLE[Quantidade_11],"-")</f>
        <v>-</v>
      </c>
    </row>
    <row r="1052" spans="1:23" hidden="1">
      <c r="A1052" s="146" t="str">
        <f>IF(SP_NORTE!X1074="","*",SP_NORTE!X1074)</f>
        <v>*</v>
      </c>
      <c r="B1052" s="146" t="str">
        <f>IF(SP_NORTE!W1074="","*",SP_NORTE!W1074)</f>
        <v>*</v>
      </c>
      <c r="C1052" s="146" t="str">
        <f>IF(SP_NORTE!Y1074="","*",SP_NORTE!Y1074)</f>
        <v>*</v>
      </c>
      <c r="D1052" s="138" t="str">
        <f>IF(SP_NORTE!R1074="","*",SP_NORTE!R1074)</f>
        <v>*</v>
      </c>
      <c r="E1052" s="138" t="str">
        <f>IF(SP_NORTE!S1074="","*",SP_NORTE!S1074)</f>
        <v>*</v>
      </c>
      <c r="F1052" s="145" t="str">
        <f>IF(SP_NORTE!B1074="","*",SP_NORTE!B1074)</f>
        <v>*</v>
      </c>
      <c r="G1052" s="145" t="str">
        <f>IF(SP_NORTE!D1074="","*",SP_NORTE!D1074)</f>
        <v>*</v>
      </c>
      <c r="H1052" s="145" t="str">
        <f>IF(SP_NORTE!E1074="","*",SP_NORTE!E1074)</f>
        <v>*</v>
      </c>
      <c r="I1052" s="145" t="str">
        <f>IF(SP_NORTE!G1074="","*",SP_NORTE!G1074)</f>
        <v>*</v>
      </c>
      <c r="J1052" s="145" t="str">
        <f>IF(SP_NORTE!H1074="","*",SP_NORTE!H1074)</f>
        <v>*</v>
      </c>
      <c r="K1052" s="138" t="str">
        <f>IF(SP_NORTE!L1074="","*",SP_NORTE!L1074)</f>
        <v>*</v>
      </c>
      <c r="L1052" s="138" t="str">
        <f>IF(SP_NORTE!M1074="","*",SP_NORTE!M1074)</f>
        <v>*</v>
      </c>
      <c r="M1052" s="139" t="str">
        <f>IF(SP_NORTE!I1074="","*",SP_NORTE!I1074)</f>
        <v>*</v>
      </c>
      <c r="N1052" s="144" t="str">
        <f>IF(SP_NORTE!J1074="","*",SP_NORTE!J1074)</f>
        <v>*</v>
      </c>
      <c r="O1052" s="144" t="str">
        <f>IF(SP_NORTE!K1074="","*",SP_NORTE!K1074)</f>
        <v>*</v>
      </c>
      <c r="P1052" s="143" t="str">
        <f>IF(SP_NORTE!N1074="","*",SP_NORTE!N1074)</f>
        <v>*</v>
      </c>
      <c r="Q1052" s="143" t="str">
        <f>IF(SP_NORTE!O1074="","*",SP_NORTE!O1074)</f>
        <v>*</v>
      </c>
      <c r="R1052" s="145" t="str">
        <f>IF(SP_NORTE!P1074="","*",CONCATENATE(SP_NORTE!P1074," ",SP_NORTE!Q1074))</f>
        <v>*</v>
      </c>
      <c r="S1052" s="145" t="str">
        <f>IF(SP_NORTE!U1074="","*",SP_NORTE!U1074)</f>
        <v>*</v>
      </c>
      <c r="T1052" s="145" t="str">
        <f>IF(SP_NORTE!V1074="","*",SP_NORTE!V1074)</f>
        <v>*</v>
      </c>
      <c r="U1052" s="136" t="str">
        <f ca="1">_xlfn.XLOOKUP(G1052&amp;$U$2,BS_CONTROLE[CHAVE],BS_CONTROLE[Quantidade_11],"-")</f>
        <v>-</v>
      </c>
      <c r="V1052" s="136" t="str">
        <f ca="1">_xlfn.XLOOKUP(G1052&amp;$V$2,BS_CONTROLE[CHAVE],BS_CONTROLE[Quantidade_11],"-")</f>
        <v>-</v>
      </c>
      <c r="W1052" s="136" t="str">
        <f ca="1">_xlfn.XLOOKUP(G1052&amp;$W$2,BS_CONTROLE[CHAVE],BS_CONTROLE[Quantidade_11],"-")</f>
        <v>-</v>
      </c>
    </row>
  </sheetData>
  <autoFilter ref="A2:W1052" xr:uid="{5DDA3B6D-31DD-4712-9396-9AC8BEF29A2E}">
    <filterColumn colId="5">
      <filters>
        <dateGroupItem year="2026" month="2" day="17" dateTimeGrouping="day"/>
      </filters>
    </filterColumn>
    <filterColumn colId="6">
      <filters>
        <filter val="V19"/>
        <filter val="V40"/>
        <filter val="V83"/>
        <filter val="V87"/>
        <filter val="V88"/>
      </filters>
    </filterColumn>
  </autoFilter>
  <mergeCells count="3">
    <mergeCell ref="A1:C1"/>
    <mergeCell ref="P1:Q1"/>
    <mergeCell ref="U1:W1"/>
  </mergeCells>
  <conditionalFormatting sqref="A3:C1052">
    <cfRule type="cellIs" dxfId="7" priority="5" operator="equal">
      <formula>"NÃO"</formula>
    </cfRule>
    <cfRule type="cellIs" dxfId="6" priority="6" operator="equal">
      <formula>"Contrato"</formula>
    </cfRule>
  </conditionalFormatting>
  <conditionalFormatting sqref="A1 A2:C1052">
    <cfRule type="cellIs" dxfId="5" priority="4" operator="equal">
      <formula>"OPORTUNIDADE"</formula>
    </cfRule>
  </conditionalFormatting>
  <conditionalFormatting sqref="U1:W1052">
    <cfRule type="cellIs" dxfId="4" priority="1" operator="equal">
      <formula>"-"</formula>
    </cfRule>
    <cfRule type="cellIs" dxfId="3" priority="2" operator="notEqual">
      <formula>"OK"</formula>
    </cfRule>
    <cfRule type="cellIs" dxfId="2" priority="3" operator="equal">
      <formula>"OK"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C3FB-5EB2-4609-97E5-607F9854A864}">
  <sheetPr filterMode="1">
    <tabColor rgb="FF0070C0"/>
  </sheetPr>
  <dimension ref="B2:K1050"/>
  <sheetViews>
    <sheetView showGridLines="0" workbookViewId="0">
      <selection activeCell="B2" sqref="B2:K200"/>
    </sheetView>
  </sheetViews>
  <sheetFormatPr defaultColWidth="19.42578125" defaultRowHeight="11.25"/>
  <cols>
    <col min="1" max="1" width="3.85546875" style="92" customWidth="1"/>
    <col min="2" max="2" width="13.28515625" style="92" bestFit="1" customWidth="1"/>
    <col min="3" max="3" width="10.7109375" style="122" bestFit="1" customWidth="1"/>
    <col min="4" max="4" width="10.7109375" style="92" bestFit="1" customWidth="1"/>
    <col min="5" max="5" width="14.42578125" style="92" bestFit="1" customWidth="1"/>
    <col min="6" max="6" width="13" style="101" bestFit="1" customWidth="1"/>
    <col min="7" max="7" width="20" style="92" bestFit="1" customWidth="1"/>
    <col min="8" max="8" width="28.5703125" style="92" bestFit="1" customWidth="1"/>
    <col min="9" max="9" width="19.140625" style="92" bestFit="1" customWidth="1"/>
    <col min="10" max="10" width="15.5703125" style="92" bestFit="1" customWidth="1"/>
    <col min="11" max="11" width="21.7109375" style="93" bestFit="1" customWidth="1"/>
    <col min="12" max="16384" width="19.42578125" style="92"/>
  </cols>
  <sheetData>
    <row r="2" spans="2:11">
      <c r="B2" s="76" t="s">
        <v>1518</v>
      </c>
      <c r="C2" s="121" t="s">
        <v>998</v>
      </c>
      <c r="D2" s="76" t="s">
        <v>1000</v>
      </c>
      <c r="E2" s="76" t="s">
        <v>1519</v>
      </c>
      <c r="F2" s="99" t="s">
        <v>1520</v>
      </c>
      <c r="G2" s="76" t="s">
        <v>1521</v>
      </c>
      <c r="H2" s="76" t="s">
        <v>1522</v>
      </c>
      <c r="I2" s="76" t="s">
        <v>1523</v>
      </c>
      <c r="J2" s="76" t="s">
        <v>1524</v>
      </c>
      <c r="K2" s="78" t="s">
        <v>1525</v>
      </c>
    </row>
    <row r="3" spans="2:11" s="98" customFormat="1" hidden="1">
      <c r="B3" s="94" t="str">
        <f>IF(SP_NORTE!X6="","*",SP_NORTE!X6)</f>
        <v>*</v>
      </c>
      <c r="C3" s="95" t="str">
        <f>IF(SP_NORTE!B6="","*",SP_NORTE!B6)</f>
        <v>*</v>
      </c>
      <c r="D3" s="94" t="str">
        <f>IF(SP_NORTE!D6="","*",SP_NORTE!D6)</f>
        <v>*</v>
      </c>
      <c r="E3" s="94" t="str">
        <f>IF(SP_NORTE!G6="","*",SP_NORTE!G6)</f>
        <v>*</v>
      </c>
      <c r="F3" s="100" t="str">
        <f>IF(SP_NORTE!L6="","*",SP_NORTE!L6)</f>
        <v>-</v>
      </c>
      <c r="G3" s="95" t="str">
        <f>IF(SP_NORTE!H6="","*",SP_NORTE!H6)</f>
        <v>*</v>
      </c>
      <c r="H3" s="95" t="str">
        <f>IF(SP_NORTE!AA6="","*",SP_NORTE!AA6)</f>
        <v>*</v>
      </c>
      <c r="I3" s="95" t="str">
        <f>IF(SP_NORTE!AB6="","*",SP_NORTE!AB6)</f>
        <v>*</v>
      </c>
      <c r="J3" s="96" t="str">
        <f>IF(SP_NORTE!Z6="","*",SP_NORTE!Z6)</f>
        <v>*</v>
      </c>
      <c r="K3" s="97" t="str">
        <f>IF(SP_NORTE!AC6="","*",SP_NORTE!AC6)</f>
        <v>*</v>
      </c>
    </row>
    <row r="4" spans="2:11" hidden="1">
      <c r="B4" s="94" t="str">
        <f>IF(SP_NORTE!X7="","*",SP_NORTE!X7)</f>
        <v>*</v>
      </c>
      <c r="C4" s="95" t="str">
        <f>IF(SP_NORTE!B7="","*",SP_NORTE!B7)</f>
        <v>*</v>
      </c>
      <c r="D4" s="94" t="str">
        <f>IF(SP_NORTE!D7="","*",SP_NORTE!D7)</f>
        <v>*</v>
      </c>
      <c r="E4" s="94" t="str">
        <f>IF(SP_NORTE!G7="","*",SP_NORTE!G7)</f>
        <v>*</v>
      </c>
      <c r="F4" s="100" t="str">
        <f>IF(SP_NORTE!L7="","*",SP_NORTE!L7)</f>
        <v>-</v>
      </c>
      <c r="G4" s="95" t="str">
        <f>IF(SP_NORTE!H7="","*",SP_NORTE!H7)</f>
        <v>*</v>
      </c>
      <c r="H4" s="95" t="str">
        <f>IF(SP_NORTE!AA7="","*",SP_NORTE!AA7)</f>
        <v>*</v>
      </c>
      <c r="I4" s="95" t="str">
        <f>IF(SP_NORTE!AB7="","*",SP_NORTE!AB7)</f>
        <v>*</v>
      </c>
      <c r="J4" s="96" t="str">
        <f>IF(SP_NORTE!Z7="","*",SP_NORTE!Z7)</f>
        <v>*</v>
      </c>
      <c r="K4" s="97" t="str">
        <f>IF(SP_NORTE!AC7="","*",SP_NORTE!AC7)</f>
        <v>*</v>
      </c>
    </row>
    <row r="5" spans="2:11" hidden="1">
      <c r="B5" s="94" t="str">
        <f>IF(SP_NORTE!X8="","*",SP_NORTE!X8)</f>
        <v>*</v>
      </c>
      <c r="C5" s="95">
        <f>IF(SP_NORTE!B8="","*",SP_NORTE!B8)</f>
        <v>46054</v>
      </c>
      <c r="D5" s="94" t="str">
        <f>IF(SP_NORTE!D8="","*",SP_NORTE!D8)</f>
        <v>V87</v>
      </c>
      <c r="E5" s="94" t="str">
        <f>IF(SP_NORTE!G8="","*",SP_NORTE!G8)</f>
        <v>ZDP2</v>
      </c>
      <c r="F5" s="100" t="str">
        <f>IF(SP_NORTE!L8="","*",SP_NORTE!L8)</f>
        <v>ZZM-ZCF</v>
      </c>
      <c r="G5" s="95" t="str">
        <f>IF(SP_NORTE!H8="","*",SP_NORTE!H8)</f>
        <v>ZDP2</v>
      </c>
      <c r="H5" s="95" t="str">
        <f>IF(SP_NORTE!AA8="","*",SP_NORTE!AA8)</f>
        <v>*</v>
      </c>
      <c r="I5" s="95" t="str">
        <f>IF(SP_NORTE!AB8="","*",SP_NORTE!AB8)</f>
        <v>*</v>
      </c>
      <c r="J5" s="96" t="str">
        <f>IF(SP_NORTE!Z8="","*",SP_NORTE!Z8)</f>
        <v>*</v>
      </c>
      <c r="K5" s="97" t="str">
        <f>IF(SP_NORTE!AC8="","*",SP_NORTE!AC8)</f>
        <v>*</v>
      </c>
    </row>
    <row r="6" spans="2:11" hidden="1">
      <c r="B6" s="94" t="str">
        <f>IF(SP_NORTE!X9="","*",SP_NORTE!X9)</f>
        <v>*</v>
      </c>
      <c r="C6" s="95">
        <f>IF(SP_NORTE!B9="","*",SP_NORTE!B9)</f>
        <v>46054</v>
      </c>
      <c r="D6" s="94" t="str">
        <f>IF(SP_NORTE!D9="","*",SP_NORTE!D9)</f>
        <v>V88</v>
      </c>
      <c r="E6" s="94" t="str">
        <f>IF(SP_NORTE!G9="","*",SP_NORTE!G9)</f>
        <v>ZPN2</v>
      </c>
      <c r="F6" s="100" t="str">
        <f>IF(SP_NORTE!L9="","*",SP_NORTE!L9)</f>
        <v>ZCV-ZCT</v>
      </c>
      <c r="G6" s="95" t="str">
        <f>IF(SP_NORTE!H9="","*",SP_NORTE!H9)</f>
        <v>ZPN2</v>
      </c>
      <c r="H6" s="95" t="str">
        <f>IF(SP_NORTE!AA9="","*",SP_NORTE!AA9)</f>
        <v>FIXO</v>
      </c>
      <c r="I6" s="95" t="str">
        <f>IF(SP_NORTE!AB9="","*",SP_NORTE!AB9)</f>
        <v>ACIONAMENTO</v>
      </c>
      <c r="J6" s="96">
        <f>IF(SP_NORTE!Z9="","*",SP_NORTE!Z9)</f>
        <v>1</v>
      </c>
      <c r="K6" s="97">
        <f>IF(SP_NORTE!AC9="","*",SP_NORTE!AC9)</f>
        <v>0.3125</v>
      </c>
    </row>
    <row r="7" spans="2:11" hidden="1">
      <c r="B7" s="94" t="str">
        <f>IF(SP_NORTE!X10="","*",SP_NORTE!X10)</f>
        <v>*</v>
      </c>
      <c r="C7" s="95">
        <f>IF(SP_NORTE!B10="","*",SP_NORTE!B10)</f>
        <v>46054</v>
      </c>
      <c r="D7" s="94" t="str">
        <f>IF(SP_NORTE!D10="","*",SP_NORTE!D10)</f>
        <v>V83</v>
      </c>
      <c r="E7" s="94" t="str">
        <f>IF(SP_NORTE!G10="","*",SP_NORTE!G10)</f>
        <v>ZIQ2</v>
      </c>
      <c r="F7" s="100" t="str">
        <f>IF(SP_NORTE!L10="","*",SP_NORTE!L10)</f>
        <v>ZRX-ZRQ</v>
      </c>
      <c r="G7" s="95" t="str">
        <f>IF(SP_NORTE!H10="","*",SP_NORTE!H10)</f>
        <v>ZIQ2</v>
      </c>
      <c r="H7" s="95" t="str">
        <f>IF(SP_NORTE!AA10="","*",SP_NORTE!AA10)</f>
        <v>*</v>
      </c>
      <c r="I7" s="95" t="str">
        <f>IF(SP_NORTE!AB10="","*",SP_NORTE!AB10)</f>
        <v>*</v>
      </c>
      <c r="J7" s="96" t="str">
        <f>IF(SP_NORTE!Z10="","*",SP_NORTE!Z10)</f>
        <v>*</v>
      </c>
      <c r="K7" s="97" t="str">
        <f>IF(SP_NORTE!AC10="","*",SP_NORTE!AC10)</f>
        <v>*</v>
      </c>
    </row>
    <row r="8" spans="2:11" hidden="1">
      <c r="B8" s="94" t="e">
        <f>IF(SP_NORTE!#REF!="","*",SP_NORTE!#REF!)</f>
        <v>#REF!</v>
      </c>
      <c r="C8" s="95" t="e">
        <f>IF(SP_NORTE!#REF!="","*",SP_NORTE!#REF!)</f>
        <v>#REF!</v>
      </c>
      <c r="D8" s="94" t="e">
        <f>IF(SP_NORTE!#REF!="","*",SP_NORTE!#REF!)</f>
        <v>#REF!</v>
      </c>
      <c r="E8" s="94" t="e">
        <f>IF(SP_NORTE!#REF!="","*",SP_NORTE!#REF!)</f>
        <v>#REF!</v>
      </c>
      <c r="F8" s="100" t="e">
        <f>IF(SP_NORTE!#REF!="","*",SP_NORTE!#REF!)</f>
        <v>#REF!</v>
      </c>
      <c r="G8" s="95" t="e">
        <f>IF(SP_NORTE!#REF!="","*",SP_NORTE!#REF!)</f>
        <v>#REF!</v>
      </c>
      <c r="H8" s="95" t="e">
        <f>IF(SP_NORTE!#REF!="","*",SP_NORTE!#REF!)</f>
        <v>#REF!</v>
      </c>
      <c r="I8" s="95" t="e">
        <f>IF(SP_NORTE!#REF!="","*",SP_NORTE!#REF!)</f>
        <v>#REF!</v>
      </c>
      <c r="J8" s="96" t="e">
        <f>IF(SP_NORTE!#REF!="","*",SP_NORTE!#REF!)</f>
        <v>#REF!</v>
      </c>
      <c r="K8" s="97" t="e">
        <f>IF(SP_NORTE!#REF!="","*",SP_NORTE!#REF!)</f>
        <v>#REF!</v>
      </c>
    </row>
    <row r="9" spans="2:11" hidden="1">
      <c r="B9" s="94" t="e">
        <f>IF(SP_NORTE!#REF!="","*",SP_NORTE!#REF!)</f>
        <v>#REF!</v>
      </c>
      <c r="C9" s="95" t="e">
        <f>IF(SP_NORTE!#REF!="","*",SP_NORTE!#REF!)</f>
        <v>#REF!</v>
      </c>
      <c r="D9" s="94" t="e">
        <f>IF(SP_NORTE!#REF!="","*",SP_NORTE!#REF!)</f>
        <v>#REF!</v>
      </c>
      <c r="E9" s="94" t="e">
        <f>IF(SP_NORTE!#REF!="","*",SP_NORTE!#REF!)</f>
        <v>#REF!</v>
      </c>
      <c r="F9" s="100" t="e">
        <f>IF(SP_NORTE!#REF!="","*",SP_NORTE!#REF!)</f>
        <v>#REF!</v>
      </c>
      <c r="G9" s="95" t="e">
        <f>IF(SP_NORTE!#REF!="","*",SP_NORTE!#REF!)</f>
        <v>#REF!</v>
      </c>
      <c r="H9" s="95" t="e">
        <f>IF(SP_NORTE!#REF!="","*",SP_NORTE!#REF!)</f>
        <v>#REF!</v>
      </c>
      <c r="I9" s="95" t="e">
        <f>IF(SP_NORTE!#REF!="","*",SP_NORTE!#REF!)</f>
        <v>#REF!</v>
      </c>
      <c r="J9" s="96" t="e">
        <f>IF(SP_NORTE!#REF!="","*",SP_NORTE!#REF!)</f>
        <v>#REF!</v>
      </c>
      <c r="K9" s="97" t="e">
        <f>IF(SP_NORTE!#REF!="","*",SP_NORTE!#REF!)</f>
        <v>#REF!</v>
      </c>
    </row>
    <row r="10" spans="2:11" hidden="1">
      <c r="B10" s="94" t="str">
        <f>IF(SP_NORTE!X13="","*",SP_NORTE!X13)</f>
        <v>*</v>
      </c>
      <c r="C10" s="95">
        <f>IF(SP_NORTE!B13="","*",SP_NORTE!B13)</f>
        <v>46055</v>
      </c>
      <c r="D10" s="94" t="str">
        <f>IF(SP_NORTE!D13="","*",SP_NORTE!D13)</f>
        <v>W57</v>
      </c>
      <c r="E10" s="94" t="str">
        <f>IF(SP_NORTE!G13="","*",SP_NORTE!G13)</f>
        <v>ZJA2</v>
      </c>
      <c r="F10" s="100" t="str">
        <f>IF(SP_NORTE!L13="","*",SP_NORTE!L13)</f>
        <v>ZJA-ZUR</v>
      </c>
      <c r="G10" s="95" t="str">
        <f>IF(SP_NORTE!H13="","*",SP_NORTE!H13)</f>
        <v>ZJA2</v>
      </c>
      <c r="H10" s="95" t="str">
        <f>IF(SP_NORTE!AA13="","*",SP_NORTE!AA13)</f>
        <v>FIXO</v>
      </c>
      <c r="I10" s="95" t="str">
        <f>IF(SP_NORTE!AB13="","*",SP_NORTE!AB13)</f>
        <v>ACIONAMENTO</v>
      </c>
      <c r="J10" s="96" t="str">
        <f>IF(SP_NORTE!Z13="","*",SP_NORTE!Z13)</f>
        <v>Clayton + Larocca</v>
      </c>
      <c r="K10" s="97">
        <f>IF(SP_NORTE!AC13="","*",SP_NORTE!AC13)</f>
        <v>0.33333333333333331</v>
      </c>
    </row>
    <row r="11" spans="2:11" hidden="1">
      <c r="B11" s="94" t="str">
        <f>IF(SP_NORTE!X14="","*",SP_NORTE!X14)</f>
        <v>*</v>
      </c>
      <c r="C11" s="95">
        <f>IF(SP_NORTE!B14="","*",SP_NORTE!B14)</f>
        <v>46055</v>
      </c>
      <c r="D11" s="94" t="str">
        <f>IF(SP_NORTE!D14="","*",SP_NORTE!D14)</f>
        <v>JOSUÉ (TP-697)</v>
      </c>
      <c r="E11" s="94" t="str">
        <f>IF(SP_NORTE!G14="","*",SP_NORTE!G14)</f>
        <v>-</v>
      </c>
      <c r="F11" s="100" t="str">
        <f>IF(SP_NORTE!L14="","*",SP_NORTE!L14)</f>
        <v>ZGI-ZFN</v>
      </c>
      <c r="G11" s="95" t="str">
        <f>IF(SP_NORTE!H14="","*",SP_NORTE!H14)</f>
        <v>-</v>
      </c>
      <c r="H11" s="95" t="str">
        <f>IF(SP_NORTE!AA14="","*",SP_NORTE!AA14)</f>
        <v>*</v>
      </c>
      <c r="I11" s="95" t="str">
        <f>IF(SP_NORTE!AB14="","*",SP_NORTE!AB14)</f>
        <v>*</v>
      </c>
      <c r="J11" s="96" t="str">
        <f>IF(SP_NORTE!Z14="","*",SP_NORTE!Z14)</f>
        <v>*</v>
      </c>
      <c r="K11" s="97" t="str">
        <f>IF(SP_NORTE!AC14="","*",SP_NORTE!AC14)</f>
        <v>*</v>
      </c>
    </row>
    <row r="12" spans="2:11" hidden="1">
      <c r="B12" s="94" t="str">
        <f>IF(SP_NORTE!X15="","*",SP_NORTE!X15)</f>
        <v>*</v>
      </c>
      <c r="C12" s="95">
        <f>IF(SP_NORTE!B15="","*",SP_NORTE!B15)</f>
        <v>46055</v>
      </c>
      <c r="D12" s="94" t="str">
        <f>IF(SP_NORTE!D15="","*",SP_NORTE!D15)</f>
        <v>JOVÂNIO (TP-850)</v>
      </c>
      <c r="E12" s="94" t="str">
        <f>IF(SP_NORTE!G15="","*",SP_NORTE!G15)</f>
        <v>-</v>
      </c>
      <c r="F12" s="100" t="str">
        <f>IF(SP_NORTE!L15="","*",SP_NORTE!L15)</f>
        <v>ZVP</v>
      </c>
      <c r="G12" s="95" t="str">
        <f>IF(SP_NORTE!H15="","*",SP_NORTE!H15)</f>
        <v>-</v>
      </c>
      <c r="H12" s="95" t="str">
        <f>IF(SP_NORTE!AA15="","*",SP_NORTE!AA15)</f>
        <v>*</v>
      </c>
      <c r="I12" s="95" t="str">
        <f>IF(SP_NORTE!AB15="","*",SP_NORTE!AB15)</f>
        <v>*</v>
      </c>
      <c r="J12" s="96" t="str">
        <f>IF(SP_NORTE!Z15="","*",SP_NORTE!Z15)</f>
        <v>*</v>
      </c>
      <c r="K12" s="97" t="str">
        <f>IF(SP_NORTE!AC15="","*",SP_NORTE!AC15)</f>
        <v>*</v>
      </c>
    </row>
    <row r="13" spans="2:11" hidden="1">
      <c r="B13" s="94" t="str">
        <f>IF(SP_NORTE!X16="","*",SP_NORTE!X16)</f>
        <v>*</v>
      </c>
      <c r="C13" s="95">
        <f>IF(SP_NORTE!B16="","*",SP_NORTE!B16)</f>
        <v>46055</v>
      </c>
      <c r="D13" s="94" t="str">
        <f>IF(SP_NORTE!D16="","*",SP_NORTE!D16)</f>
        <v>V87</v>
      </c>
      <c r="E13" s="94" t="str">
        <f>IF(SP_NORTE!G16="","*",SP_NORTE!G16)</f>
        <v>ZDP2</v>
      </c>
      <c r="F13" s="100" t="str">
        <f>IF(SP_NORTE!L16="","*",SP_NORTE!L16)</f>
        <v>ZZM-ZCF</v>
      </c>
      <c r="G13" s="95" t="str">
        <f>IF(SP_NORTE!H16="","*",SP_NORTE!H16)</f>
        <v>ZDP2</v>
      </c>
      <c r="H13" s="95" t="str">
        <f>IF(SP_NORTE!AA16="","*",SP_NORTE!AA16)</f>
        <v>*</v>
      </c>
      <c r="I13" s="95" t="str">
        <f>IF(SP_NORTE!AB16="","*",SP_NORTE!AB16)</f>
        <v>*</v>
      </c>
      <c r="J13" s="96" t="str">
        <f>IF(SP_NORTE!Z16="","*",SP_NORTE!Z16)</f>
        <v>*</v>
      </c>
      <c r="K13" s="97" t="str">
        <f>IF(SP_NORTE!AC16="","*",SP_NORTE!AC16)</f>
        <v>*</v>
      </c>
    </row>
    <row r="14" spans="2:11" hidden="1">
      <c r="B14" s="94" t="str">
        <f>IF(SP_NORTE!X17="","*",SP_NORTE!X17)</f>
        <v>*</v>
      </c>
      <c r="C14" s="95">
        <f>IF(SP_NORTE!B17="","*",SP_NORTE!B17)</f>
        <v>46055</v>
      </c>
      <c r="D14" s="94" t="str">
        <f>IF(SP_NORTE!D17="","*",SP_NORTE!D17)</f>
        <v>V88</v>
      </c>
      <c r="E14" s="94" t="str">
        <f>IF(SP_NORTE!G17="","*",SP_NORTE!G17)</f>
        <v>ZPN2</v>
      </c>
      <c r="F14" s="100" t="str">
        <f>IF(SP_NORTE!L17="","*",SP_NORTE!L17)</f>
        <v>ZCV-ZCT</v>
      </c>
      <c r="G14" s="95" t="str">
        <f>IF(SP_NORTE!H17="","*",SP_NORTE!H17)</f>
        <v>ZPN2</v>
      </c>
      <c r="H14" s="95" t="str">
        <f>IF(SP_NORTE!AA17="","*",SP_NORTE!AA17)</f>
        <v>FIXO</v>
      </c>
      <c r="I14" s="95" t="str">
        <f>IF(SP_NORTE!AB17="","*",SP_NORTE!AB17)</f>
        <v>ACIONAMENTO</v>
      </c>
      <c r="J14" s="96">
        <f>IF(SP_NORTE!Z17="","*",SP_NORTE!Z17)</f>
        <v>1</v>
      </c>
      <c r="K14" s="97">
        <f>IF(SP_NORTE!AC17="","*",SP_NORTE!AC17)</f>
        <v>0.3125</v>
      </c>
    </row>
    <row r="15" spans="2:11" hidden="1">
      <c r="B15" s="94" t="str">
        <f>IF(SP_NORTE!X18="","*",SP_NORTE!X18)</f>
        <v>*</v>
      </c>
      <c r="C15" s="95">
        <f>IF(SP_NORTE!B18="","*",SP_NORTE!B18)</f>
        <v>46055</v>
      </c>
      <c r="D15" s="94" t="str">
        <f>IF(SP_NORTE!D18="","*",SP_NORTE!D18)</f>
        <v>W48</v>
      </c>
      <c r="E15" s="94" t="str">
        <f>IF(SP_NORTE!G18="","*",SP_NORTE!G18)</f>
        <v>ZCZ2</v>
      </c>
      <c r="F15" s="100" t="str">
        <f>IF(SP_NORTE!L18="","*",SP_NORTE!L18)</f>
        <v>ZCZ</v>
      </c>
      <c r="G15" s="95" t="str">
        <f>IF(SP_NORTE!H18="","*",SP_NORTE!H18)</f>
        <v>ZRU</v>
      </c>
      <c r="H15" s="95" t="str">
        <f>IF(SP_NORTE!AA18="","*",SP_NORTE!AA18)</f>
        <v>*</v>
      </c>
      <c r="I15" s="95" t="str">
        <f>IF(SP_NORTE!AB18="","*",SP_NORTE!AB18)</f>
        <v>*</v>
      </c>
      <c r="J15" s="96" t="str">
        <f>IF(SP_NORTE!Z18="","*",SP_NORTE!Z18)</f>
        <v>*</v>
      </c>
      <c r="K15" s="97" t="str">
        <f>IF(SP_NORTE!AC18="","*",SP_NORTE!AC18)</f>
        <v>*</v>
      </c>
    </row>
    <row r="16" spans="2:11" hidden="1">
      <c r="B16" s="94" t="str">
        <f>IF(SP_NORTE!X19="","*",SP_NORTE!X19)</f>
        <v>*</v>
      </c>
      <c r="C16" s="95">
        <f>IF(SP_NORTE!B19="","*",SP_NORTE!B19)</f>
        <v>46055</v>
      </c>
      <c r="D16" s="94" t="str">
        <f>IF(SP_NORTE!D19="","*",SP_NORTE!D19)</f>
        <v>PEDRO (TP-696)</v>
      </c>
      <c r="E16" s="94" t="str">
        <f>IF(SP_NORTE!G19="","*",SP_NORTE!G19)</f>
        <v>-</v>
      </c>
      <c r="F16" s="100" t="str">
        <f>IF(SP_NORTE!L19="","*",SP_NORTE!L19)</f>
        <v>ZCZ-ZZF</v>
      </c>
      <c r="G16" s="95" t="str">
        <f>IF(SP_NORTE!H19="","*",SP_NORTE!H19)</f>
        <v>-</v>
      </c>
      <c r="H16" s="95" t="str">
        <f>IF(SP_NORTE!AA19="","*",SP_NORTE!AA19)</f>
        <v>*</v>
      </c>
      <c r="I16" s="95" t="str">
        <f>IF(SP_NORTE!AB19="","*",SP_NORTE!AB19)</f>
        <v>*</v>
      </c>
      <c r="J16" s="96" t="str">
        <f>IF(SP_NORTE!Z19="","*",SP_NORTE!Z19)</f>
        <v>*</v>
      </c>
      <c r="K16" s="97" t="str">
        <f>IF(SP_NORTE!AC19="","*",SP_NORTE!AC19)</f>
        <v>*</v>
      </c>
    </row>
    <row r="17" spans="2:11" hidden="1">
      <c r="B17" s="94" t="str">
        <f>IF(SP_NORTE!X20="","*",SP_NORTE!X20)</f>
        <v>*</v>
      </c>
      <c r="C17" s="95">
        <f>IF(SP_NORTE!B20="","*",SP_NORTE!B20)</f>
        <v>46055</v>
      </c>
      <c r="D17" s="94" t="str">
        <f>IF(SP_NORTE!D20="","*",SP_NORTE!D20)</f>
        <v>JULIO (TF-648)</v>
      </c>
      <c r="E17" s="94" t="str">
        <f>IF(SP_NORTE!G20="","*",SP_NORTE!G20)</f>
        <v>-</v>
      </c>
      <c r="F17" s="100" t="str">
        <f>IF(SP_NORTE!L20="","*",SP_NORTE!L20)</f>
        <v>ZCZ-ZZF</v>
      </c>
      <c r="G17" s="95" t="str">
        <f>IF(SP_NORTE!H20="","*",SP_NORTE!H20)</f>
        <v>-</v>
      </c>
      <c r="H17" s="95" t="str">
        <f>IF(SP_NORTE!AA20="","*",SP_NORTE!AA20)</f>
        <v>*</v>
      </c>
      <c r="I17" s="95" t="str">
        <f>IF(SP_NORTE!AB20="","*",SP_NORTE!AB20)</f>
        <v>*</v>
      </c>
      <c r="J17" s="96" t="str">
        <f>IF(SP_NORTE!Z20="","*",SP_NORTE!Z20)</f>
        <v>*</v>
      </c>
      <c r="K17" s="97" t="str">
        <f>IF(SP_NORTE!AC20="","*",SP_NORTE!AC20)</f>
        <v>*</v>
      </c>
    </row>
    <row r="18" spans="2:11" hidden="1">
      <c r="B18" s="94" t="str">
        <f>IF(SP_NORTE!X21="","*",SP_NORTE!X21)</f>
        <v>*</v>
      </c>
      <c r="C18" s="95">
        <f>IF(SP_NORTE!B21="","*",SP_NORTE!B21)</f>
        <v>46055</v>
      </c>
      <c r="D18" s="94" t="str">
        <f>IF(SP_NORTE!D21="","*",SP_NORTE!D21)</f>
        <v>W97</v>
      </c>
      <c r="E18" s="94" t="str">
        <f>IF(SP_NORTE!G21="","*",SP_NORTE!G21)</f>
        <v>ZTO</v>
      </c>
      <c r="F18" s="100" t="str">
        <f>IF(SP_NORTE!L21="","*",SP_NORTE!L21)</f>
        <v>ZDZ-ZMA</v>
      </c>
      <c r="G18" s="95" t="str">
        <f>IF(SP_NORTE!H21="","*",SP_NORTE!H21)</f>
        <v>ZTO</v>
      </c>
      <c r="H18" s="95" t="str">
        <f>IF(SP_NORTE!AA21="","*",SP_NORTE!AA21)</f>
        <v>ESCALA</v>
      </c>
      <c r="I18" s="95" t="str">
        <f>IF(SP_NORTE!AB21="","*",SP_NORTE!AB21)</f>
        <v>AGD ACIONAMENTO PCM</v>
      </c>
      <c r="J18" s="96" t="str">
        <f>IF(SP_NORTE!Z21="","*",SP_NORTE!Z21)</f>
        <v>2 Maq. Escala 07HRS</v>
      </c>
      <c r="K18" s="97">
        <f>IF(SP_NORTE!AC21="","*",SP_NORTE!AC21)</f>
        <v>0.29166666666666669</v>
      </c>
    </row>
    <row r="19" spans="2:11" hidden="1">
      <c r="B19" s="94" t="str">
        <f>IF(SP_NORTE!X22="","*",SP_NORTE!X22)</f>
        <v>*</v>
      </c>
      <c r="C19" s="95">
        <f>IF(SP_NORTE!B22="","*",SP_NORTE!B22)</f>
        <v>46055</v>
      </c>
      <c r="D19" s="94" t="str">
        <f>IF(SP_NORTE!D22="","*",SP_NORTE!D22)</f>
        <v>ANTÔNIO (TP-713)</v>
      </c>
      <c r="E19" s="94" t="str">
        <f>IF(SP_NORTE!G22="","*",SP_NORTE!G22)</f>
        <v>-</v>
      </c>
      <c r="F19" s="100" t="str">
        <f>IF(SP_NORTE!L22="","*",SP_NORTE!L22)</f>
        <v>ZZR-ZDZ</v>
      </c>
      <c r="G19" s="95" t="str">
        <f>IF(SP_NORTE!H22="","*",SP_NORTE!H22)</f>
        <v>-</v>
      </c>
      <c r="H19" s="95" t="str">
        <f>IF(SP_NORTE!AA22="","*",SP_NORTE!AA22)</f>
        <v>*</v>
      </c>
      <c r="I19" s="95" t="str">
        <f>IF(SP_NORTE!AB22="","*",SP_NORTE!AB22)</f>
        <v>*</v>
      </c>
      <c r="J19" s="96" t="str">
        <f>IF(SP_NORTE!Z22="","*",SP_NORTE!Z22)</f>
        <v>*</v>
      </c>
      <c r="K19" s="97" t="str">
        <f>IF(SP_NORTE!AC22="","*",SP_NORTE!AC22)</f>
        <v>*</v>
      </c>
    </row>
    <row r="20" spans="2:11" hidden="1">
      <c r="B20" s="94" t="str">
        <f>IF(SP_NORTE!X23="","*",SP_NORTE!X23)</f>
        <v>*</v>
      </c>
      <c r="C20" s="95">
        <f>IF(SP_NORTE!B23="","*",SP_NORTE!B23)</f>
        <v>46055</v>
      </c>
      <c r="D20" s="94" t="str">
        <f>IF(SP_NORTE!D23="","*",SP_NORTE!D23)</f>
        <v>W92</v>
      </c>
      <c r="E20" s="94" t="str">
        <f>IF(SP_NORTE!G23="","*",SP_NORTE!G23)</f>
        <v>ZAR2</v>
      </c>
      <c r="F20" s="100" t="str">
        <f>IF(SP_NORTE!L23="","*",SP_NORTE!L23)</f>
        <v>ZZR-ZDZ</v>
      </c>
      <c r="G20" s="95" t="str">
        <f>IF(SP_NORTE!H23="","*",SP_NORTE!H23)</f>
        <v>ZAR2</v>
      </c>
      <c r="H20" s="95" t="str">
        <f>IF(SP_NORTE!AA23="","*",SP_NORTE!AA23)</f>
        <v>FIXO + ESCALA</v>
      </c>
      <c r="I20" s="95" t="str">
        <f>IF(SP_NORTE!AB23="","*",SP_NORTE!AB23)</f>
        <v>AGD ACIONAMENTO PCM</v>
      </c>
      <c r="J20" s="96" t="str">
        <f>IF(SP_NORTE!Z23="","*",SP_NORTE!Z23)</f>
        <v xml:space="preserve">Jose Carlo + 1 Escala </v>
      </c>
      <c r="K20" s="97">
        <f>IF(SP_NORTE!AC23="","*",SP_NORTE!AC23)</f>
        <v>0.29166666666666669</v>
      </c>
    </row>
    <row r="21" spans="2:11" hidden="1">
      <c r="B21" s="94" t="str">
        <f>IF(SP_NORTE!X24="","*",SP_NORTE!X24)</f>
        <v>*</v>
      </c>
      <c r="C21" s="95">
        <f>IF(SP_NORTE!B24="","*",SP_NORTE!B24)</f>
        <v>46055</v>
      </c>
      <c r="D21" s="94" t="str">
        <f>IF(SP_NORTE!D24="","*",SP_NORTE!D24)</f>
        <v>V83</v>
      </c>
      <c r="E21" s="94" t="str">
        <f>IF(SP_NORTE!G24="","*",SP_NORTE!G24)</f>
        <v>ZIQ2</v>
      </c>
      <c r="F21" s="100" t="str">
        <f>IF(SP_NORTE!L24="","*",SP_NORTE!L24)</f>
        <v>ZRX-ZRQ</v>
      </c>
      <c r="G21" s="95" t="str">
        <f>IF(SP_NORTE!H24="","*",SP_NORTE!H24)</f>
        <v>ZIQ2</v>
      </c>
      <c r="H21" s="95" t="str">
        <f>IF(SP_NORTE!AA24="","*",SP_NORTE!AA24)</f>
        <v>FIXO</v>
      </c>
      <c r="I21" s="95" t="str">
        <f>IF(SP_NORTE!AB24="","*",SP_NORTE!AB24)</f>
        <v>ACIONAMENTO</v>
      </c>
      <c r="J21" s="96">
        <f>IF(SP_NORTE!Z24="","*",SP_NORTE!Z24)</f>
        <v>1</v>
      </c>
      <c r="K21" s="97" t="str">
        <f>IF(SP_NORTE!AC24="","*",SP_NORTE!AC24)</f>
        <v>*</v>
      </c>
    </row>
    <row r="22" spans="2:11" hidden="1">
      <c r="B22" s="94" t="str">
        <f>IF(SP_NORTE!X25="","*",SP_NORTE!X25)</f>
        <v>*</v>
      </c>
      <c r="C22" s="95" t="str">
        <f>IF(SP_NORTE!B25="","*",SP_NORTE!B25)</f>
        <v>*</v>
      </c>
      <c r="D22" s="94" t="str">
        <f>IF(SP_NORTE!D25="","*",SP_NORTE!D25)</f>
        <v>*</v>
      </c>
      <c r="E22" s="94" t="str">
        <f>IF(SP_NORTE!G25="","*",SP_NORTE!G25)</f>
        <v>*</v>
      </c>
      <c r="F22" s="100" t="str">
        <f>IF(SP_NORTE!L25="","*",SP_NORTE!L25)</f>
        <v>-</v>
      </c>
      <c r="G22" s="95" t="str">
        <f>IF(SP_NORTE!H25="","*",SP_NORTE!H25)</f>
        <v>*</v>
      </c>
      <c r="H22" s="95" t="str">
        <f>IF(SP_NORTE!AA25="","*",SP_NORTE!AA25)</f>
        <v>*</v>
      </c>
      <c r="I22" s="95" t="str">
        <f>IF(SP_NORTE!AB25="","*",SP_NORTE!AB25)</f>
        <v>*</v>
      </c>
      <c r="J22" s="96" t="str">
        <f>IF(SP_NORTE!Z25="","*",SP_NORTE!Z25)</f>
        <v>*</v>
      </c>
      <c r="K22" s="97" t="str">
        <f>IF(SP_NORTE!AC25="","*",SP_NORTE!AC25)</f>
        <v>*</v>
      </c>
    </row>
    <row r="23" spans="2:11" hidden="1">
      <c r="B23" s="94" t="str">
        <f>IF(SP_NORTE!X26="","*",SP_NORTE!X26)</f>
        <v>*</v>
      </c>
      <c r="C23" s="95" t="str">
        <f>IF(SP_NORTE!B26="","*",SP_NORTE!B26)</f>
        <v>*</v>
      </c>
      <c r="D23" s="94" t="str">
        <f>IF(SP_NORTE!D26="","*",SP_NORTE!D26)</f>
        <v>*</v>
      </c>
      <c r="E23" s="94" t="str">
        <f>IF(SP_NORTE!G26="","*",SP_NORTE!G26)</f>
        <v>*</v>
      </c>
      <c r="F23" s="100" t="str">
        <f>IF(SP_NORTE!L26="","*",SP_NORTE!L26)</f>
        <v>-</v>
      </c>
      <c r="G23" s="95" t="str">
        <f>IF(SP_NORTE!H26="","*",SP_NORTE!H26)</f>
        <v>*</v>
      </c>
      <c r="H23" s="95" t="str">
        <f>IF(SP_NORTE!AA26="","*",SP_NORTE!AA26)</f>
        <v>*</v>
      </c>
      <c r="I23" s="95" t="str">
        <f>IF(SP_NORTE!AB26="","*",SP_NORTE!AB26)</f>
        <v>*</v>
      </c>
      <c r="J23" s="96" t="str">
        <f>IF(SP_NORTE!Z26="","*",SP_NORTE!Z26)</f>
        <v>*</v>
      </c>
      <c r="K23" s="97" t="str">
        <f>IF(SP_NORTE!AC26="","*",SP_NORTE!AC26)</f>
        <v>*</v>
      </c>
    </row>
    <row r="24" spans="2:11" hidden="1">
      <c r="B24" s="94" t="str">
        <f>IF(SP_NORTE!X27="","*",SP_NORTE!X27)</f>
        <v>*</v>
      </c>
      <c r="C24" s="95" t="str">
        <f>IF(SP_NORTE!B27="","*",SP_NORTE!B27)</f>
        <v>*</v>
      </c>
      <c r="D24" s="94" t="str">
        <f>IF(SP_NORTE!D27="","*",SP_NORTE!D27)</f>
        <v>*</v>
      </c>
      <c r="E24" s="94" t="str">
        <f>IF(SP_NORTE!G27="","*",SP_NORTE!G27)</f>
        <v>*</v>
      </c>
      <c r="F24" s="100" t="str">
        <f>IF(SP_NORTE!L27="","*",SP_NORTE!L27)</f>
        <v>-</v>
      </c>
      <c r="G24" s="95" t="str">
        <f>IF(SP_NORTE!H27="","*",SP_NORTE!H27)</f>
        <v>*</v>
      </c>
      <c r="H24" s="95" t="str">
        <f>IF(SP_NORTE!AA27="","*",SP_NORTE!AA27)</f>
        <v>*</v>
      </c>
      <c r="I24" s="95" t="str">
        <f>IF(SP_NORTE!AB27="","*",SP_NORTE!AB27)</f>
        <v>*</v>
      </c>
      <c r="J24" s="96" t="str">
        <f>IF(SP_NORTE!Z27="","*",SP_NORTE!Z27)</f>
        <v>*</v>
      </c>
      <c r="K24" s="97" t="str">
        <f>IF(SP_NORTE!AC27="","*",SP_NORTE!AC27)</f>
        <v>*</v>
      </c>
    </row>
    <row r="25" spans="2:11" hidden="1">
      <c r="B25" s="94" t="str">
        <f>IF(SP_NORTE!X28="","*",SP_NORTE!X28)</f>
        <v>*</v>
      </c>
      <c r="C25" s="95" t="str">
        <f>IF(SP_NORTE!B28="","*",SP_NORTE!B28)</f>
        <v>*</v>
      </c>
      <c r="D25" s="94" t="str">
        <f>IF(SP_NORTE!D28="","*",SP_NORTE!D28)</f>
        <v>W57</v>
      </c>
      <c r="E25" s="94" t="str">
        <f>IF(SP_NORTE!G28="","*",SP_NORTE!G28)</f>
        <v>ZJA2</v>
      </c>
      <c r="F25" s="100" t="str">
        <f>IF(SP_NORTE!L28="","*",SP_NORTE!L28)</f>
        <v>ZJA-ZUR</v>
      </c>
      <c r="G25" s="95" t="str">
        <f>IF(SP_NORTE!H28="","*",SP_NORTE!H28)</f>
        <v>ZJA2</v>
      </c>
      <c r="H25" s="95" t="str">
        <f>IF(SP_NORTE!AA28="","*",SP_NORTE!AA28)</f>
        <v>FIXO</v>
      </c>
      <c r="I25" s="95" t="str">
        <f>IF(SP_NORTE!AB28="","*",SP_NORTE!AB28)</f>
        <v>ACIONAMENTO</v>
      </c>
      <c r="J25" s="96" t="str">
        <f>IF(SP_NORTE!Z28="","*",SP_NORTE!Z28)</f>
        <v>Clayton + Larocca</v>
      </c>
      <c r="K25" s="97">
        <f>IF(SP_NORTE!AC28="","*",SP_NORTE!AC28)</f>
        <v>0.33333333333333331</v>
      </c>
    </row>
    <row r="26" spans="2:11" hidden="1">
      <c r="B26" s="94" t="str">
        <f>IF(SP_NORTE!X29="","*",SP_NORTE!X29)</f>
        <v>OPORTUNIDADE</v>
      </c>
      <c r="C26" s="95">
        <f>IF(SP_NORTE!B29="","*",SP_NORTE!B29)</f>
        <v>46056</v>
      </c>
      <c r="D26" s="94" t="str">
        <f>IF(SP_NORTE!D29="","*",SP_NORTE!D29)</f>
        <v>A63</v>
      </c>
      <c r="E26" s="94" t="str">
        <f>IF(SP_NORTE!G29="","*",SP_NORTE!G29)</f>
        <v>ZVP2</v>
      </c>
      <c r="F26" s="100" t="str">
        <f>IF(SP_NORTE!L29="","*",SP_NORTE!L29)</f>
        <v>ZVP-ZRW</v>
      </c>
      <c r="G26" s="95" t="str">
        <f>IF(SP_NORTE!H29="","*",SP_NORTE!H29)</f>
        <v>ZRW</v>
      </c>
      <c r="H26" s="95" t="str">
        <f>IF(SP_NORTE!AA29="","*",SP_NORTE!AA29)</f>
        <v>FIXO</v>
      </c>
      <c r="I26" s="95" t="str">
        <f>IF(SP_NORTE!AB29="","*",SP_NORTE!AB29)</f>
        <v>*</v>
      </c>
      <c r="J26" s="96">
        <f>IF(SP_NORTE!Z29="","*",SP_NORTE!Z29)</f>
        <v>1</v>
      </c>
      <c r="K26" s="97">
        <f>IF(SP_NORTE!AC29="","*",SP_NORTE!AC29)</f>
        <v>0.29166666666666669</v>
      </c>
    </row>
    <row r="27" spans="2:11" hidden="1">
      <c r="B27" s="94" t="str">
        <f>IF(SP_NORTE!X30="","*",SP_NORTE!X30)</f>
        <v>OPORTUNIDADE</v>
      </c>
      <c r="C27" s="95">
        <f>IF(SP_NORTE!B30="","*",SP_NORTE!B30)</f>
        <v>46056</v>
      </c>
      <c r="D27" s="94" t="str">
        <f>IF(SP_NORTE!D30="","*",SP_NORTE!D30)</f>
        <v>JOVÂNIO (TP-850)</v>
      </c>
      <c r="E27" s="94" t="str">
        <f>IF(SP_NORTE!G30="","*",SP_NORTE!G30)</f>
        <v>-</v>
      </c>
      <c r="F27" s="100" t="str">
        <f>IF(SP_NORTE!L30="","*",SP_NORTE!L30)</f>
        <v>ZEC-ZKY</v>
      </c>
      <c r="G27" s="95" t="str">
        <f>IF(SP_NORTE!H30="","*",SP_NORTE!H30)</f>
        <v>-</v>
      </c>
      <c r="H27" s="95" t="str">
        <f>IF(SP_NORTE!AA30="","*",SP_NORTE!AA30)</f>
        <v>*</v>
      </c>
      <c r="I27" s="95" t="str">
        <f>IF(SP_NORTE!AB30="","*",SP_NORTE!AB30)</f>
        <v>*</v>
      </c>
      <c r="J27" s="96" t="str">
        <f>IF(SP_NORTE!Z30="","*",SP_NORTE!Z30)</f>
        <v>*</v>
      </c>
      <c r="K27" s="97" t="str">
        <f>IF(SP_NORTE!AC30="","*",SP_NORTE!AC30)</f>
        <v>*</v>
      </c>
    </row>
    <row r="28" spans="2:11" hidden="1">
      <c r="B28" s="94" t="str">
        <f>IF(SP_NORTE!X31="","*",SP_NORTE!X31)</f>
        <v>OPORTUNIDADE</v>
      </c>
      <c r="C28" s="95">
        <f>IF(SP_NORTE!B31="","*",SP_NORTE!B31)</f>
        <v>46056</v>
      </c>
      <c r="D28" s="94" t="str">
        <f>IF(SP_NORTE!D31="","*",SP_NORTE!D31)</f>
        <v>V87</v>
      </c>
      <c r="E28" s="94" t="str">
        <f>IF(SP_NORTE!G31="","*",SP_NORTE!G31)</f>
        <v>ZDP2</v>
      </c>
      <c r="F28" s="100" t="str">
        <f>IF(SP_NORTE!L31="","*",SP_NORTE!L31)</f>
        <v>ZEC-ZKY</v>
      </c>
      <c r="G28" s="95" t="str">
        <f>IF(SP_NORTE!H31="","*",SP_NORTE!H31)</f>
        <v>ZDP</v>
      </c>
      <c r="H28" s="95" t="str">
        <f>IF(SP_NORTE!AA31="","*",SP_NORTE!AA31)</f>
        <v>*</v>
      </c>
      <c r="I28" s="95" t="str">
        <f>IF(SP_NORTE!AB31="","*",SP_NORTE!AB31)</f>
        <v>*</v>
      </c>
      <c r="J28" s="96" t="str">
        <f>IF(SP_NORTE!Z31="","*",SP_NORTE!Z31)</f>
        <v>*</v>
      </c>
      <c r="K28" s="97" t="str">
        <f>IF(SP_NORTE!AC31="","*",SP_NORTE!AC31)</f>
        <v>*</v>
      </c>
    </row>
    <row r="29" spans="2:11" hidden="1">
      <c r="B29" s="94" t="str">
        <f>IF(SP_NORTE!X32="","*",SP_NORTE!X32)</f>
        <v>OPORTUNIDADE</v>
      </c>
      <c r="C29" s="95">
        <f>IF(SP_NORTE!B32="","*",SP_NORTE!B32)</f>
        <v>46056</v>
      </c>
      <c r="D29" s="94" t="str">
        <f>IF(SP_NORTE!D32="","*",SP_NORTE!D32)</f>
        <v>W54</v>
      </c>
      <c r="E29" s="94" t="str">
        <f>IF(SP_NORTE!G32="","*",SP_NORTE!G32)</f>
        <v>ZRU2</v>
      </c>
      <c r="F29" s="100" t="str">
        <f>IF(SP_NORTE!L32="","*",SP_NORTE!L32)</f>
        <v>ZRU-ZPN</v>
      </c>
      <c r="G29" s="95" t="str">
        <f>IF(SP_NORTE!H32="","*",SP_NORTE!H32)</f>
        <v>ZPN</v>
      </c>
      <c r="H29" s="95" t="str">
        <f>IF(SP_NORTE!AA32="","*",SP_NORTE!AA32)</f>
        <v>ESCALA</v>
      </c>
      <c r="I29" s="95" t="str">
        <f>IF(SP_NORTE!AB32="","*",SP_NORTE!AB32)</f>
        <v>AGD ACIONAMENTO PCM</v>
      </c>
      <c r="J29" s="96" t="str">
        <f>IF(SP_NORTE!Z32="","*",SP_NORTE!Z32)</f>
        <v>2 Maq. Escala 11HRS</v>
      </c>
      <c r="K29" s="97">
        <f>IF(SP_NORTE!AC32="","*",SP_NORTE!AC32)</f>
        <v>0.45833333333333331</v>
      </c>
    </row>
    <row r="30" spans="2:11" hidden="1">
      <c r="B30" s="94" t="str">
        <f>IF(SP_NORTE!X33="","*",SP_NORTE!X33)</f>
        <v>OPORTUNIDADE</v>
      </c>
      <c r="C30" s="95">
        <f>IF(SP_NORTE!B33="","*",SP_NORTE!B33)</f>
        <v>46056</v>
      </c>
      <c r="D30" s="94" t="str">
        <f>IF(SP_NORTE!D33="","*",SP_NORTE!D33)</f>
        <v>V88</v>
      </c>
      <c r="E30" s="94" t="str">
        <f>IF(SP_NORTE!G33="","*",SP_NORTE!G33)</f>
        <v>ZPN2</v>
      </c>
      <c r="F30" s="100" t="str">
        <f>IF(SP_NORTE!L33="","*",SP_NORTE!L33)</f>
        <v>ZCV-ZCT</v>
      </c>
      <c r="G30" s="95" t="str">
        <f>IF(SP_NORTE!H33="","*",SP_NORTE!H33)</f>
        <v>ZPN</v>
      </c>
      <c r="H30" s="95" t="str">
        <f>IF(SP_NORTE!AA33="","*",SP_NORTE!AA33)</f>
        <v>*</v>
      </c>
      <c r="I30" s="95" t="str">
        <f>IF(SP_NORTE!AB33="","*",SP_NORTE!AB33)</f>
        <v>*</v>
      </c>
      <c r="J30" s="96" t="str">
        <f>IF(SP_NORTE!Z33="","*",SP_NORTE!Z33)</f>
        <v>*</v>
      </c>
      <c r="K30" s="97" t="str">
        <f>IF(SP_NORTE!AC33="","*",SP_NORTE!AC33)</f>
        <v>*</v>
      </c>
    </row>
    <row r="31" spans="2:11" hidden="1">
      <c r="B31" s="94" t="str">
        <f>IF(SP_NORTE!X34="","*",SP_NORTE!X34)</f>
        <v>OPORTUNIDADE</v>
      </c>
      <c r="C31" s="95">
        <f>IF(SP_NORTE!B34="","*",SP_NORTE!B34)</f>
        <v>46056</v>
      </c>
      <c r="D31" s="94" t="str">
        <f>IF(SP_NORTE!D34="","*",SP_NORTE!D34)</f>
        <v>PEDRO (TP-696)</v>
      </c>
      <c r="E31" s="94" t="str">
        <f>IF(SP_NORTE!G34="","*",SP_NORTE!G34)</f>
        <v>-</v>
      </c>
      <c r="F31" s="100" t="str">
        <f>IF(SP_NORTE!L34="","*",SP_NORTE!L34)</f>
        <v>ZCZ-ZZF</v>
      </c>
      <c r="G31" s="95" t="str">
        <f>IF(SP_NORTE!H34="","*",SP_NORTE!H34)</f>
        <v>-</v>
      </c>
      <c r="H31" s="95" t="str">
        <f>IF(SP_NORTE!AA34="","*",SP_NORTE!AA34)</f>
        <v>*</v>
      </c>
      <c r="I31" s="95" t="str">
        <f>IF(SP_NORTE!AB34="","*",SP_NORTE!AB34)</f>
        <v>*</v>
      </c>
      <c r="J31" s="96" t="str">
        <f>IF(SP_NORTE!Z34="","*",SP_NORTE!Z34)</f>
        <v>*</v>
      </c>
      <c r="K31" s="97" t="str">
        <f>IF(SP_NORTE!AC34="","*",SP_NORTE!AC34)</f>
        <v>*</v>
      </c>
    </row>
    <row r="32" spans="2:11" hidden="1">
      <c r="B32" s="94" t="str">
        <f>IF(SP_NORTE!X35="","*",SP_NORTE!X35)</f>
        <v>OPORTUNIDADE</v>
      </c>
      <c r="C32" s="95">
        <f>IF(SP_NORTE!B35="","*",SP_NORTE!B35)</f>
        <v>46056</v>
      </c>
      <c r="D32" s="94" t="str">
        <f>IF(SP_NORTE!D35="","*",SP_NORTE!D35)</f>
        <v>W48</v>
      </c>
      <c r="E32" s="94" t="str">
        <f>IF(SP_NORTE!G35="","*",SP_NORTE!G35)</f>
        <v>ZCZ2</v>
      </c>
      <c r="F32" s="100" t="str">
        <f>IF(SP_NORTE!L35="","*",SP_NORTE!L35)</f>
        <v>ZCZ-ZRU</v>
      </c>
      <c r="G32" s="95" t="str">
        <f>IF(SP_NORTE!H35="","*",SP_NORTE!H35)</f>
        <v>ZPN</v>
      </c>
      <c r="H32" s="95" t="str">
        <f>IF(SP_NORTE!AA35="","*",SP_NORTE!AA35)</f>
        <v>*</v>
      </c>
      <c r="I32" s="95" t="str">
        <f>IF(SP_NORTE!AB35="","*",SP_NORTE!AB35)</f>
        <v>*</v>
      </c>
      <c r="J32" s="96" t="str">
        <f>IF(SP_NORTE!Z35="","*",SP_NORTE!Z35)</f>
        <v>*</v>
      </c>
      <c r="K32" s="97" t="str">
        <f>IF(SP_NORTE!AC35="","*",SP_NORTE!AC35)</f>
        <v>*</v>
      </c>
    </row>
    <row r="33" spans="2:11" hidden="1">
      <c r="B33" s="94" t="str">
        <f>IF(SP_NORTE!X36="","*",SP_NORTE!X36)</f>
        <v>OPORTUNIDADE</v>
      </c>
      <c r="C33" s="95">
        <f>IF(SP_NORTE!B36="","*",SP_NORTE!B36)</f>
        <v>46056</v>
      </c>
      <c r="D33" s="94" t="str">
        <f>IF(SP_NORTE!D36="","*",SP_NORTE!D36)</f>
        <v>V40</v>
      </c>
      <c r="E33" s="94" t="str">
        <f>IF(SP_NORTE!G36="","*",SP_NORTE!G36)</f>
        <v>ZDGK582</v>
      </c>
      <c r="F33" s="100" t="str">
        <f>IF(SP_NORTE!L36="","*",SP_NORTE!L36)</f>
        <v>ZDG-ZTN</v>
      </c>
      <c r="G33" s="95" t="str">
        <f>IF(SP_NORTE!H36="","*",SP_NORTE!H36)</f>
        <v>ZDGK582</v>
      </c>
      <c r="H33" s="95" t="str">
        <f>IF(SP_NORTE!AA36="","*",SP_NORTE!AA36)</f>
        <v>*</v>
      </c>
      <c r="I33" s="95" t="str">
        <f>IF(SP_NORTE!AB36="","*",SP_NORTE!AB36)</f>
        <v>*</v>
      </c>
      <c r="J33" s="96" t="str">
        <f>IF(SP_NORTE!Z36="","*",SP_NORTE!Z36)</f>
        <v>*</v>
      </c>
      <c r="K33" s="97" t="str">
        <f>IF(SP_NORTE!AC36="","*",SP_NORTE!AC36)</f>
        <v>*</v>
      </c>
    </row>
    <row r="34" spans="2:11" hidden="1">
      <c r="B34" s="94" t="str">
        <f>IF(SP_NORTE!X37="","*",SP_NORTE!X37)</f>
        <v>OPORTUNIDADE</v>
      </c>
      <c r="C34" s="95">
        <f>IF(SP_NORTE!B37="","*",SP_NORTE!B37)</f>
        <v>46056</v>
      </c>
      <c r="D34" s="94" t="str">
        <f>IF(SP_NORTE!D37="","*",SP_NORTE!D37)</f>
        <v>JULIO (TF-648)</v>
      </c>
      <c r="E34" s="94" t="str">
        <f>IF(SP_NORTE!G37="","*",SP_NORTE!G37)</f>
        <v>-</v>
      </c>
      <c r="F34" s="100" t="str">
        <f>IF(SP_NORTE!L37="","*",SP_NORTE!L37)</f>
        <v>ZDG-ZTN</v>
      </c>
      <c r="G34" s="95" t="str">
        <f>IF(SP_NORTE!H37="","*",SP_NORTE!H37)</f>
        <v>-</v>
      </c>
      <c r="H34" s="95" t="str">
        <f>IF(SP_NORTE!AA37="","*",SP_NORTE!AA37)</f>
        <v>*</v>
      </c>
      <c r="I34" s="95" t="str">
        <f>IF(SP_NORTE!AB37="","*",SP_NORTE!AB37)</f>
        <v>*</v>
      </c>
      <c r="J34" s="96" t="str">
        <f>IF(SP_NORTE!Z37="","*",SP_NORTE!Z37)</f>
        <v>*</v>
      </c>
      <c r="K34" s="97" t="str">
        <f>IF(SP_NORTE!AC37="","*",SP_NORTE!AC37)</f>
        <v>*</v>
      </c>
    </row>
    <row r="35" spans="2:11" hidden="1">
      <c r="B35" s="94" t="str">
        <f>IF(SP_NORTE!X38="","*",SP_NORTE!X38)</f>
        <v>OPORTUNIDADE</v>
      </c>
      <c r="C35" s="95">
        <f>IF(SP_NORTE!B38="","*",SP_NORTE!B38)</f>
        <v>46056</v>
      </c>
      <c r="D35" s="94" t="str">
        <f>IF(SP_NORTE!D38="","*",SP_NORTE!D38)</f>
        <v>E40</v>
      </c>
      <c r="E35" s="94" t="str">
        <f>IF(SP_NORTE!G38="","*",SP_NORTE!G38)</f>
        <v>ZMA2</v>
      </c>
      <c r="F35" s="100" t="str">
        <f>IF(SP_NORTE!L38="","*",SP_NORTE!L38)</f>
        <v>ZMA-ZSD</v>
      </c>
      <c r="G35" s="95" t="str">
        <f>IF(SP_NORTE!H38="","*",SP_NORTE!H38)</f>
        <v>ZSD</v>
      </c>
      <c r="H35" s="95" t="str">
        <f>IF(SP_NORTE!AA38="","*",SP_NORTE!AA38)</f>
        <v>ESCALA</v>
      </c>
      <c r="I35" s="95" t="str">
        <f>IF(SP_NORTE!AB38="","*",SP_NORTE!AB38)</f>
        <v>AGD ACIONAMENTO PCM</v>
      </c>
      <c r="J35" s="96" t="str">
        <f>IF(SP_NORTE!Z38="","*",SP_NORTE!Z38)</f>
        <v xml:space="preserve">2 Maq. Escala </v>
      </c>
      <c r="K35" s="97" t="str">
        <f>IF(SP_NORTE!AC38="","*",SP_NORTE!AC38)</f>
        <v>*</v>
      </c>
    </row>
    <row r="36" spans="2:11" hidden="1">
      <c r="B36" s="94" t="str">
        <f>IF(SP_NORTE!X39="","*",SP_NORTE!X39)</f>
        <v>OPORTUNIDADE</v>
      </c>
      <c r="C36" s="95">
        <f>IF(SP_NORTE!B39="","*",SP_NORTE!B39)</f>
        <v>46056</v>
      </c>
      <c r="D36" s="94" t="str">
        <f>IF(SP_NORTE!D39="","*",SP_NORTE!D39)</f>
        <v>W92</v>
      </c>
      <c r="E36" s="94" t="str">
        <f>IF(SP_NORTE!G39="","*",SP_NORTE!G39)</f>
        <v>ZAR2</v>
      </c>
      <c r="F36" s="100" t="str">
        <f>IF(SP_NORTE!L39="","*",SP_NORTE!L39)</f>
        <v>ZZR-ZDZ</v>
      </c>
      <c r="G36" s="95" t="str">
        <f>IF(SP_NORTE!H39="","*",SP_NORTE!H39)</f>
        <v>ZAR2</v>
      </c>
      <c r="H36" s="95" t="str">
        <f>IF(SP_NORTE!AA39="","*",SP_NORTE!AA39)</f>
        <v>FIXO</v>
      </c>
      <c r="I36" s="95" t="str">
        <f>IF(SP_NORTE!AB39="","*",SP_NORTE!AB39)</f>
        <v>ACIONAMENTO</v>
      </c>
      <c r="J36" s="96" t="str">
        <f>IF(SP_NORTE!Z39="","*",SP_NORTE!Z39)</f>
        <v>Jose Carlo + Roberto</v>
      </c>
      <c r="K36" s="97">
        <f>IF(SP_NORTE!AC39="","*",SP_NORTE!AC39)</f>
        <v>0.29166666666666669</v>
      </c>
    </row>
    <row r="37" spans="2:11" hidden="1">
      <c r="B37" s="94" t="str">
        <f>IF(SP_NORTE!X40="","*",SP_NORTE!X40)</f>
        <v>OPORTUNIDADE</v>
      </c>
      <c r="C37" s="95">
        <f>IF(SP_NORTE!B40="","*",SP_NORTE!B40)</f>
        <v>46056</v>
      </c>
      <c r="D37" s="94" t="str">
        <f>IF(SP_NORTE!D40="","*",SP_NORTE!D40)</f>
        <v>ANTÔNIO (TP-713)</v>
      </c>
      <c r="E37" s="94" t="str">
        <f>IF(SP_NORTE!G40="","*",SP_NORTE!G40)</f>
        <v>-</v>
      </c>
      <c r="F37" s="100" t="str">
        <f>IF(SP_NORTE!L40="","*",SP_NORTE!L40)</f>
        <v>ZZR-ZDZ</v>
      </c>
      <c r="G37" s="95" t="str">
        <f>IF(SP_NORTE!H40="","*",SP_NORTE!H40)</f>
        <v>-</v>
      </c>
      <c r="H37" s="95" t="str">
        <f>IF(SP_NORTE!AA40="","*",SP_NORTE!AA40)</f>
        <v>*</v>
      </c>
      <c r="I37" s="95" t="str">
        <f>IF(SP_NORTE!AB40="","*",SP_NORTE!AB40)</f>
        <v>*</v>
      </c>
      <c r="J37" s="96" t="str">
        <f>IF(SP_NORTE!Z40="","*",SP_NORTE!Z40)</f>
        <v>*</v>
      </c>
      <c r="K37" s="97" t="str">
        <f>IF(SP_NORTE!AC40="","*",SP_NORTE!AC40)</f>
        <v>*</v>
      </c>
    </row>
    <row r="38" spans="2:11" hidden="1">
      <c r="B38" s="94" t="str">
        <f>IF(SP_NORTE!X41="","*",SP_NORTE!X41)</f>
        <v>*</v>
      </c>
      <c r="C38" s="95" t="str">
        <f>IF(SP_NORTE!B41="","*",SP_NORTE!B41)</f>
        <v>*</v>
      </c>
      <c r="D38" s="94" t="str">
        <f>IF(SP_NORTE!D41="","*",SP_NORTE!D41)</f>
        <v>W99</v>
      </c>
      <c r="E38" s="94" t="str">
        <f>IF(SP_NORTE!G41="","*",SP_NORTE!G41)</f>
        <v>ZTO2</v>
      </c>
      <c r="F38" s="100" t="str">
        <f>IF(SP_NORTE!L41="","*",SP_NORTE!L41)</f>
        <v>ZTO-ZMA</v>
      </c>
      <c r="G38" s="95" t="str">
        <f>IF(SP_NORTE!H41="","*",SP_NORTE!H41)</f>
        <v>ZMA</v>
      </c>
      <c r="H38" s="95" t="str">
        <f>IF(SP_NORTE!AA41="","*",SP_NORTE!AA41)</f>
        <v>ESCALA</v>
      </c>
      <c r="I38" s="95" t="str">
        <f>IF(SP_NORTE!AB41="","*",SP_NORTE!AB41)</f>
        <v>AGD ACIONAMENTO PCM</v>
      </c>
      <c r="J38" s="96" t="str">
        <f>IF(SP_NORTE!Z41="","*",SP_NORTE!Z41)</f>
        <v>1 Maq. Escala 07hrs</v>
      </c>
      <c r="K38" s="97">
        <f>IF(SP_NORTE!AC41="","*",SP_NORTE!AC41)</f>
        <v>0.29166666666666669</v>
      </c>
    </row>
    <row r="39" spans="2:11" hidden="1">
      <c r="B39" s="94" t="str">
        <f>IF(SP_NORTE!X42="","*",SP_NORTE!X42)</f>
        <v>OPORTUNIDADE</v>
      </c>
      <c r="C39" s="95">
        <f>IF(SP_NORTE!B42="","*",SP_NORTE!B42)</f>
        <v>46056</v>
      </c>
      <c r="D39" s="94" t="str">
        <f>IF(SP_NORTE!D42="","*",SP_NORTE!D42)</f>
        <v>W97</v>
      </c>
      <c r="E39" s="94" t="str">
        <f>IF(SP_NORTE!G42="","*",SP_NORTE!G42)</f>
        <v>ZTO2</v>
      </c>
      <c r="F39" s="100" t="str">
        <f>IF(SP_NORTE!L42="","*",SP_NORTE!L42)</f>
        <v>ZTO-ZEM</v>
      </c>
      <c r="G39" s="95" t="str">
        <f>IF(SP_NORTE!H42="","*",SP_NORTE!H42)</f>
        <v>ZEM</v>
      </c>
      <c r="H39" s="95" t="str">
        <f>IF(SP_NORTE!AA42="","*",SP_NORTE!AA42)</f>
        <v>ESCALA</v>
      </c>
      <c r="I39" s="95" t="str">
        <f>IF(SP_NORTE!AB42="","*",SP_NORTE!AB42)</f>
        <v>*</v>
      </c>
      <c r="J39" s="96" t="str">
        <f>IF(SP_NORTE!Z42="","*",SP_NORTE!Z42)</f>
        <v xml:space="preserve">Juninho - De ZRX até ZEM escala </v>
      </c>
      <c r="K39" s="97" t="str">
        <f>IF(SP_NORTE!AC42="","*",SP_NORTE!AC42)</f>
        <v>*</v>
      </c>
    </row>
    <row r="40" spans="2:11" hidden="1">
      <c r="B40" s="94" t="str">
        <f>IF(SP_NORTE!X43="","*",SP_NORTE!X43)</f>
        <v>OPORTUNIDADE</v>
      </c>
      <c r="C40" s="95">
        <f>IF(SP_NORTE!B43="","*",SP_NORTE!B43)</f>
        <v>46056</v>
      </c>
      <c r="D40" s="94" t="str">
        <f>IF(SP_NORTE!D43="","*",SP_NORTE!D43)</f>
        <v>V83</v>
      </c>
      <c r="E40" s="94" t="str">
        <f>IF(SP_NORTE!G43="","*",SP_NORTE!G43)</f>
        <v>ZIQ2</v>
      </c>
      <c r="F40" s="100" t="str">
        <f>IF(SP_NORTE!L43="","*",SP_NORTE!L43)</f>
        <v>ZRQ-ZQX</v>
      </c>
      <c r="G40" s="95" t="str">
        <f>IF(SP_NORTE!H43="","*",SP_NORTE!H43)</f>
        <v>ZIQ</v>
      </c>
      <c r="H40" s="95" t="str">
        <f>IF(SP_NORTE!AA43="","*",SP_NORTE!AA43)</f>
        <v>*</v>
      </c>
      <c r="I40" s="95" t="str">
        <f>IF(SP_NORTE!AB43="","*",SP_NORTE!AB43)</f>
        <v>*</v>
      </c>
      <c r="J40" s="96" t="str">
        <f>IF(SP_NORTE!Z43="","*",SP_NORTE!Z43)</f>
        <v>*</v>
      </c>
      <c r="K40" s="97" t="str">
        <f>IF(SP_NORTE!AC43="","*",SP_NORTE!AC43)</f>
        <v>*</v>
      </c>
    </row>
    <row r="41" spans="2:11" hidden="1">
      <c r="B41" s="94" t="str">
        <f>IF(SP_NORTE!X44="","*",SP_NORTE!X44)</f>
        <v>*</v>
      </c>
      <c r="C41" s="95" t="str">
        <f>IF(SP_NORTE!B44="","*",SP_NORTE!B44)</f>
        <v>*</v>
      </c>
      <c r="D41" s="94" t="str">
        <f>IF(SP_NORTE!D44="","*",SP_NORTE!D44)</f>
        <v>*</v>
      </c>
      <c r="E41" s="94" t="str">
        <f>IF(SP_NORTE!G44="","*",SP_NORTE!G44)</f>
        <v>*</v>
      </c>
      <c r="F41" s="100" t="str">
        <f>IF(SP_NORTE!L44="","*",SP_NORTE!L44)</f>
        <v>-</v>
      </c>
      <c r="G41" s="95" t="str">
        <f>IF(SP_NORTE!H44="","*",SP_NORTE!H44)</f>
        <v>*</v>
      </c>
      <c r="H41" s="95" t="str">
        <f>IF(SP_NORTE!AA44="","*",SP_NORTE!AA44)</f>
        <v>*</v>
      </c>
      <c r="I41" s="95" t="str">
        <f>IF(SP_NORTE!AB44="","*",SP_NORTE!AB44)</f>
        <v>*</v>
      </c>
      <c r="J41" s="96" t="str">
        <f>IF(SP_NORTE!Z44="","*",SP_NORTE!Z44)</f>
        <v>*</v>
      </c>
      <c r="K41" s="97" t="str">
        <f>IF(SP_NORTE!AC44="","*",SP_NORTE!AC44)</f>
        <v>*</v>
      </c>
    </row>
    <row r="42" spans="2:11" hidden="1">
      <c r="B42" s="94" t="str">
        <f>IF(SP_NORTE!X45="","*",SP_NORTE!X45)</f>
        <v>*</v>
      </c>
      <c r="C42" s="95" t="str">
        <f>IF(SP_NORTE!B45="","*",SP_NORTE!B45)</f>
        <v>*</v>
      </c>
      <c r="D42" s="94" t="str">
        <f>IF(SP_NORTE!D45="","*",SP_NORTE!D45)</f>
        <v>*</v>
      </c>
      <c r="E42" s="94" t="str">
        <f>IF(SP_NORTE!G45="","*",SP_NORTE!G45)</f>
        <v>*</v>
      </c>
      <c r="F42" s="100" t="str">
        <f>IF(SP_NORTE!L45="","*",SP_NORTE!L45)</f>
        <v>-</v>
      </c>
      <c r="G42" s="95" t="str">
        <f>IF(SP_NORTE!H45="","*",SP_NORTE!H45)</f>
        <v>*</v>
      </c>
      <c r="H42" s="95" t="str">
        <f>IF(SP_NORTE!AA45="","*",SP_NORTE!AA45)</f>
        <v>*</v>
      </c>
      <c r="I42" s="95" t="str">
        <f>IF(SP_NORTE!AB45="","*",SP_NORTE!AB45)</f>
        <v>*</v>
      </c>
      <c r="J42" s="96" t="str">
        <f>IF(SP_NORTE!Z45="","*",SP_NORTE!Z45)</f>
        <v>*</v>
      </c>
      <c r="K42" s="97" t="str">
        <f>IF(SP_NORTE!AC45="","*",SP_NORTE!AC45)</f>
        <v>*</v>
      </c>
    </row>
    <row r="43" spans="2:11" hidden="1">
      <c r="B43" s="94" t="str">
        <f>IF(SP_NORTE!X46="","*",SP_NORTE!X46)</f>
        <v>OPORTUNIDADE</v>
      </c>
      <c r="C43" s="95">
        <f>IF(SP_NORTE!B46="","*",SP_NORTE!B46)</f>
        <v>46057</v>
      </c>
      <c r="D43" s="94" t="str">
        <f>IF(SP_NORTE!D46="","*",SP_NORTE!D46)</f>
        <v>W57</v>
      </c>
      <c r="E43" s="94" t="str">
        <f>IF(SP_NORTE!G46="","*",SP_NORTE!G46)</f>
        <v>ZJA2</v>
      </c>
      <c r="F43" s="100" t="str">
        <f>IF(SP_NORTE!L46="","*",SP_NORTE!L46)</f>
        <v>ZJA-ZUR</v>
      </c>
      <c r="G43" s="95" t="str">
        <f>IF(SP_NORTE!H46="","*",SP_NORTE!H46)</f>
        <v>ZJA2</v>
      </c>
      <c r="H43" s="95" t="str">
        <f>IF(SP_NORTE!AA46="","*",SP_NORTE!AA46)</f>
        <v>FIXO</v>
      </c>
      <c r="I43" s="95" t="str">
        <f>IF(SP_NORTE!AB46="","*",SP_NORTE!AB46)</f>
        <v>ACIONAMENTO</v>
      </c>
      <c r="J43" s="96" t="str">
        <f>IF(SP_NORTE!Z46="","*",SP_NORTE!Z46)</f>
        <v>Clayton + Larocca</v>
      </c>
      <c r="K43" s="97">
        <f>IF(SP_NORTE!AC46="","*",SP_NORTE!AC46)</f>
        <v>0.33333333333333331</v>
      </c>
    </row>
    <row r="44" spans="2:11" hidden="1">
      <c r="B44" s="94" t="str">
        <f>IF(SP_NORTE!X47="","*",SP_NORTE!X47)</f>
        <v>OPORTUNIDADE</v>
      </c>
      <c r="C44" s="95">
        <f>IF(SP_NORTE!B47="","*",SP_NORTE!B47)</f>
        <v>46057</v>
      </c>
      <c r="D44" s="94" t="str">
        <f>IF(SP_NORTE!D47="","*",SP_NORTE!D47)</f>
        <v>A63</v>
      </c>
      <c r="E44" s="94" t="str">
        <f>IF(SP_NORTE!G47="","*",SP_NORTE!G47)</f>
        <v>ZVP2</v>
      </c>
      <c r="F44" s="100" t="str">
        <f>IF(SP_NORTE!L47="","*",SP_NORTE!L47)</f>
        <v>ZVP-ZRU</v>
      </c>
      <c r="G44" s="95" t="str">
        <f>IF(SP_NORTE!H47="","*",SP_NORTE!H47)</f>
        <v>ZRU</v>
      </c>
      <c r="H44" s="95" t="str">
        <f>IF(SP_NORTE!AA47="","*",SP_NORTE!AA47)</f>
        <v>*</v>
      </c>
      <c r="I44" s="95" t="str">
        <f>IF(SP_NORTE!AB47="","*",SP_NORTE!AB47)</f>
        <v>*</v>
      </c>
      <c r="J44" s="96" t="str">
        <f>IF(SP_NORTE!Z47="","*",SP_NORTE!Z47)</f>
        <v>*</v>
      </c>
      <c r="K44" s="97" t="str">
        <f>IF(SP_NORTE!AC47="","*",SP_NORTE!AC47)</f>
        <v>*</v>
      </c>
    </row>
    <row r="45" spans="2:11" hidden="1">
      <c r="B45" s="94" t="str">
        <f>IF(SP_NORTE!X48="","*",SP_NORTE!X48)</f>
        <v>OPORTUNIDADE</v>
      </c>
      <c r="C45" s="95">
        <f>IF(SP_NORTE!B48="","*",SP_NORTE!B48)</f>
        <v>46057</v>
      </c>
      <c r="D45" s="94" t="str">
        <f>IF(SP_NORTE!D48="","*",SP_NORTE!D48)</f>
        <v>V87</v>
      </c>
      <c r="E45" s="94" t="str">
        <f>IF(SP_NORTE!G48="","*",SP_NORTE!G48)</f>
        <v>ZDP2</v>
      </c>
      <c r="F45" s="100" t="str">
        <f>IF(SP_NORTE!L48="","*",SP_NORTE!L48)</f>
        <v>ZEC-ZKY</v>
      </c>
      <c r="G45" s="95" t="str">
        <f>IF(SP_NORTE!H48="","*",SP_NORTE!H48)</f>
        <v>ZDP</v>
      </c>
      <c r="H45" s="95" t="str">
        <f>IF(SP_NORTE!AA48="","*",SP_NORTE!AA48)</f>
        <v>*</v>
      </c>
      <c r="I45" s="95" t="str">
        <f>IF(SP_NORTE!AB48="","*",SP_NORTE!AB48)</f>
        <v>*</v>
      </c>
      <c r="J45" s="96" t="str">
        <f>IF(SP_NORTE!Z48="","*",SP_NORTE!Z48)</f>
        <v>*</v>
      </c>
      <c r="K45" s="97" t="str">
        <f>IF(SP_NORTE!AC48="","*",SP_NORTE!AC48)</f>
        <v>*</v>
      </c>
    </row>
    <row r="46" spans="2:11" hidden="1">
      <c r="B46" s="94" t="str">
        <f>IF(SP_NORTE!X49="","*",SP_NORTE!X49)</f>
        <v>OPORTUNIDADE</v>
      </c>
      <c r="C46" s="95">
        <f>IF(SP_NORTE!B49="","*",SP_NORTE!B49)</f>
        <v>46057</v>
      </c>
      <c r="D46" s="94" t="str">
        <f>IF(SP_NORTE!D49="","*",SP_NORTE!D49)</f>
        <v>JOVÂNIO (TP-850)</v>
      </c>
      <c r="E46" s="94" t="str">
        <f>IF(SP_NORTE!G49="","*",SP_NORTE!G49)</f>
        <v>-</v>
      </c>
      <c r="F46" s="100" t="str">
        <f>IF(SP_NORTE!L49="","*",SP_NORTE!L49)</f>
        <v>ZEC-ZKY</v>
      </c>
      <c r="G46" s="95" t="str">
        <f>IF(SP_NORTE!H49="","*",SP_NORTE!H49)</f>
        <v>-</v>
      </c>
      <c r="H46" s="95" t="str">
        <f>IF(SP_NORTE!AA49="","*",SP_NORTE!AA49)</f>
        <v>*</v>
      </c>
      <c r="I46" s="95" t="str">
        <f>IF(SP_NORTE!AB49="","*",SP_NORTE!AB49)</f>
        <v>*</v>
      </c>
      <c r="J46" s="96" t="str">
        <f>IF(SP_NORTE!Z49="","*",SP_NORTE!Z49)</f>
        <v>*</v>
      </c>
      <c r="K46" s="97" t="str">
        <f>IF(SP_NORTE!AC49="","*",SP_NORTE!AC49)</f>
        <v>*</v>
      </c>
    </row>
    <row r="47" spans="2:11" hidden="1">
      <c r="B47" s="94" t="str">
        <f>IF(SP_NORTE!X50="","*",SP_NORTE!X50)</f>
        <v>OPORTUNIDADE</v>
      </c>
      <c r="C47" s="95">
        <f>IF(SP_NORTE!B50="","*",SP_NORTE!B50)</f>
        <v>46057</v>
      </c>
      <c r="D47" s="94" t="str">
        <f>IF(SP_NORTE!D50="","*",SP_NORTE!D50)</f>
        <v>A73</v>
      </c>
      <c r="E47" s="94" t="str">
        <f>IF(SP_NORTE!G50="","*",SP_NORTE!G50)</f>
        <v>ZVU2</v>
      </c>
      <c r="F47" s="100" t="str">
        <f>IF(SP_NORTE!L50="","*",SP_NORTE!L50)</f>
        <v>ZVU-ZVP</v>
      </c>
      <c r="G47" s="95" t="str">
        <f>IF(SP_NORTE!H50="","*",SP_NORTE!H50)</f>
        <v>ZVP</v>
      </c>
      <c r="H47" s="95" t="str">
        <f>IF(SP_NORTE!AA50="","*",SP_NORTE!AA50)</f>
        <v>*</v>
      </c>
      <c r="I47" s="95" t="str">
        <f>IF(SP_NORTE!AB50="","*",SP_NORTE!AB50)</f>
        <v>*</v>
      </c>
      <c r="J47" s="96" t="str">
        <f>IF(SP_NORTE!Z50="","*",SP_NORTE!Z50)</f>
        <v>*</v>
      </c>
      <c r="K47" s="97" t="str">
        <f>IF(SP_NORTE!AC50="","*",SP_NORTE!AC50)</f>
        <v>*</v>
      </c>
    </row>
    <row r="48" spans="2:11" hidden="1">
      <c r="B48" s="94" t="str">
        <f>IF(SP_NORTE!X51="","*",SP_NORTE!X51)</f>
        <v>*</v>
      </c>
      <c r="C48" s="95" t="str">
        <f>IF(SP_NORTE!B51="","*",SP_NORTE!B51)</f>
        <v>*</v>
      </c>
      <c r="D48" s="94" t="str">
        <f>IF(SP_NORTE!D51="","*",SP_NORTE!D51)</f>
        <v>W54</v>
      </c>
      <c r="E48" s="94" t="str">
        <f>IF(SP_NORTE!G51="","*",SP_NORTE!G51)</f>
        <v>ZRU2</v>
      </c>
      <c r="F48" s="100" t="str">
        <f>IF(SP_NORTE!L51="","*",SP_NORTE!L51)</f>
        <v>ZRU-ZPN</v>
      </c>
      <c r="G48" s="95" t="str">
        <f>IF(SP_NORTE!H51="","*",SP_NORTE!H51)</f>
        <v>*</v>
      </c>
      <c r="H48" s="95" t="str">
        <f>IF(SP_NORTE!AA51="","*",SP_NORTE!AA51)</f>
        <v>ESCALA</v>
      </c>
      <c r="I48" s="95" t="str">
        <f>IF(SP_NORTE!AB51="","*",SP_NORTE!AB51)</f>
        <v>AGD ACIONAMENTO PCM</v>
      </c>
      <c r="J48" s="96" t="str">
        <f>IF(SP_NORTE!Z51="","*",SP_NORTE!Z51)</f>
        <v>2 Maq. Escala 07HRS</v>
      </c>
      <c r="K48" s="97">
        <f>IF(SP_NORTE!AC51="","*",SP_NORTE!AC51)</f>
        <v>0.29166666666666669</v>
      </c>
    </row>
    <row r="49" spans="2:11" hidden="1">
      <c r="B49" s="94" t="str">
        <f>IF(SP_NORTE!X52="","*",SP_NORTE!X52)</f>
        <v>OPORTUNIDADE</v>
      </c>
      <c r="C49" s="95">
        <f>IF(SP_NORTE!B52="","*",SP_NORTE!B52)</f>
        <v>46057</v>
      </c>
      <c r="D49" s="94" t="str">
        <f>IF(SP_NORTE!D52="","*",SP_NORTE!D52)</f>
        <v>V88</v>
      </c>
      <c r="E49" s="94" t="str">
        <f>IF(SP_NORTE!G52="","*",SP_NORTE!G52)</f>
        <v>ZPN2</v>
      </c>
      <c r="F49" s="100" t="str">
        <f>IF(SP_NORTE!L52="","*",SP_NORTE!L52)</f>
        <v>ZCV-ZCT</v>
      </c>
      <c r="G49" s="95" t="str">
        <f>IF(SP_NORTE!H52="","*",SP_NORTE!H52)</f>
        <v>ZPN</v>
      </c>
      <c r="H49" s="95" t="str">
        <f>IF(SP_NORTE!AA52="","*",SP_NORTE!AA52)</f>
        <v>*</v>
      </c>
      <c r="I49" s="95" t="str">
        <f>IF(SP_NORTE!AB52="","*",SP_NORTE!AB52)</f>
        <v>*</v>
      </c>
      <c r="J49" s="96" t="str">
        <f>IF(SP_NORTE!Z52="","*",SP_NORTE!Z52)</f>
        <v>*</v>
      </c>
      <c r="K49" s="97" t="str">
        <f>IF(SP_NORTE!AC52="","*",SP_NORTE!AC52)</f>
        <v>*</v>
      </c>
    </row>
    <row r="50" spans="2:11" hidden="1">
      <c r="B50" s="94" t="str">
        <f>IF(SP_NORTE!X53="","*",SP_NORTE!X53)</f>
        <v>OPORTUNIDADE</v>
      </c>
      <c r="C50" s="95">
        <f>IF(SP_NORTE!B53="","*",SP_NORTE!B53)</f>
        <v>46057</v>
      </c>
      <c r="D50" s="94" t="str">
        <f>IF(SP_NORTE!D53="","*",SP_NORTE!D53)</f>
        <v>W48</v>
      </c>
      <c r="E50" s="94" t="str">
        <f>IF(SP_NORTE!G53="","*",SP_NORTE!G53)</f>
        <v>ZPN2</v>
      </c>
      <c r="F50" s="100" t="str">
        <f>IF(SP_NORTE!L53="","*",SP_NORTE!L53)</f>
        <v>ZPN-ZEC</v>
      </c>
      <c r="G50" s="95" t="str">
        <f>IF(SP_NORTE!H53="","*",SP_NORTE!H53)</f>
        <v>ZEC</v>
      </c>
      <c r="H50" s="95" t="str">
        <f>IF(SP_NORTE!AA53="","*",SP_NORTE!AA53)</f>
        <v>*</v>
      </c>
      <c r="I50" s="95" t="str">
        <f>IF(SP_NORTE!AB53="","*",SP_NORTE!AB53)</f>
        <v>*</v>
      </c>
      <c r="J50" s="96" t="str">
        <f>IF(SP_NORTE!Z53="","*",SP_NORTE!Z53)</f>
        <v>*</v>
      </c>
      <c r="K50" s="97" t="str">
        <f>IF(SP_NORTE!AC53="","*",SP_NORTE!AC53)</f>
        <v>*</v>
      </c>
    </row>
    <row r="51" spans="2:11" hidden="1">
      <c r="B51" s="94" t="str">
        <f>IF(SP_NORTE!X54="","*",SP_NORTE!X54)</f>
        <v>OPORTUNIDADE</v>
      </c>
      <c r="C51" s="95">
        <f>IF(SP_NORTE!B54="","*",SP_NORTE!B54)</f>
        <v>46057</v>
      </c>
      <c r="D51" s="94" t="str">
        <f>IF(SP_NORTE!D54="","*",SP_NORTE!D54)</f>
        <v>E40</v>
      </c>
      <c r="E51" s="94" t="str">
        <f>IF(SP_NORTE!G54="","*",SP_NORTE!G54)</f>
        <v>ZSD2</v>
      </c>
      <c r="F51" s="100" t="str">
        <f>IF(SP_NORTE!L54="","*",SP_NORTE!L54)</f>
        <v>ZSD-ZDP</v>
      </c>
      <c r="G51" s="95" t="str">
        <f>IF(SP_NORTE!H54="","*",SP_NORTE!H54)</f>
        <v>ZDP</v>
      </c>
      <c r="H51" s="95" t="str">
        <f>IF(SP_NORTE!AA54="","*",SP_NORTE!AA54)</f>
        <v>FIXO + ESCALA</v>
      </c>
      <c r="I51" s="95" t="str">
        <f>IF(SP_NORTE!AB54="","*",SP_NORTE!AB54)</f>
        <v>ACIONAMENTO</v>
      </c>
      <c r="J51" s="96" t="str">
        <f>IF(SP_NORTE!Z54="","*",SP_NORTE!Z54)</f>
        <v>Jose Carlo (ZSD-ZRU) Clayton (ZRU-ZDP) ou Escala</v>
      </c>
      <c r="K51" s="97" t="str">
        <f>IF(SP_NORTE!AC54="","*",SP_NORTE!AC54)</f>
        <v>*</v>
      </c>
    </row>
    <row r="52" spans="2:11" hidden="1">
      <c r="B52" s="94" t="str">
        <f>IF(SP_NORTE!X55="","*",SP_NORTE!X55)</f>
        <v>OPORTUNIDADE</v>
      </c>
      <c r="C52" s="95">
        <f>IF(SP_NORTE!B55="","*",SP_NORTE!B55)</f>
        <v>46057</v>
      </c>
      <c r="D52" s="94" t="str">
        <f>IF(SP_NORTE!D55="","*",SP_NORTE!D55)</f>
        <v>PEDRO (TP-696)</v>
      </c>
      <c r="E52" s="94" t="str">
        <f>IF(SP_NORTE!G55="","*",SP_NORTE!G55)</f>
        <v>-</v>
      </c>
      <c r="F52" s="100" t="str">
        <f>IF(SP_NORTE!L55="","*",SP_NORTE!L55)</f>
        <v>ZCZ-ZZF</v>
      </c>
      <c r="G52" s="95" t="str">
        <f>IF(SP_NORTE!H55="","*",SP_NORTE!H55)</f>
        <v>-</v>
      </c>
      <c r="H52" s="95" t="str">
        <f>IF(SP_NORTE!AA55="","*",SP_NORTE!AA55)</f>
        <v>*</v>
      </c>
      <c r="I52" s="95" t="str">
        <f>IF(SP_NORTE!AB55="","*",SP_NORTE!AB55)</f>
        <v>*</v>
      </c>
      <c r="J52" s="96" t="str">
        <f>IF(SP_NORTE!Z55="","*",SP_NORTE!Z55)</f>
        <v>*</v>
      </c>
      <c r="K52" s="97" t="str">
        <f>IF(SP_NORTE!AC55="","*",SP_NORTE!AC55)</f>
        <v>*</v>
      </c>
    </row>
    <row r="53" spans="2:11" hidden="1">
      <c r="B53" s="94" t="str">
        <f>IF(SP_NORTE!X56="","*",SP_NORTE!X56)</f>
        <v>OPORTUNIDADE</v>
      </c>
      <c r="C53" s="95">
        <f>IF(SP_NORTE!B56="","*",SP_NORTE!B56)</f>
        <v>46057</v>
      </c>
      <c r="D53" s="94" t="str">
        <f>IF(SP_NORTE!D56="","*",SP_NORTE!D56)</f>
        <v>V40</v>
      </c>
      <c r="E53" s="94" t="str">
        <f>IF(SP_NORTE!G56="","*",SP_NORTE!G56)</f>
        <v>ZDGK582</v>
      </c>
      <c r="F53" s="100" t="str">
        <f>IF(SP_NORTE!L56="","*",SP_NORTE!L56)</f>
        <v>ZDG-ZTN</v>
      </c>
      <c r="G53" s="95" t="str">
        <f>IF(SP_NORTE!H56="","*",SP_NORTE!H56)</f>
        <v>ZDGK582</v>
      </c>
      <c r="H53" s="95" t="str">
        <f>IF(SP_NORTE!AA56="","*",SP_NORTE!AA56)</f>
        <v>*</v>
      </c>
      <c r="I53" s="95" t="str">
        <f>IF(SP_NORTE!AB56="","*",SP_NORTE!AB56)</f>
        <v>*</v>
      </c>
      <c r="J53" s="96" t="str">
        <f>IF(SP_NORTE!Z56="","*",SP_NORTE!Z56)</f>
        <v>*</v>
      </c>
      <c r="K53" s="97" t="str">
        <f>IF(SP_NORTE!AC56="","*",SP_NORTE!AC56)</f>
        <v>*</v>
      </c>
    </row>
    <row r="54" spans="2:11" hidden="1">
      <c r="B54" s="94" t="str">
        <f>IF(SP_NORTE!X57="","*",SP_NORTE!X57)</f>
        <v>OPORTUNIDADE</v>
      </c>
      <c r="C54" s="95">
        <f>IF(SP_NORTE!B57="","*",SP_NORTE!B57)</f>
        <v>46057</v>
      </c>
      <c r="D54" s="94" t="str">
        <f>IF(SP_NORTE!D57="","*",SP_NORTE!D57)</f>
        <v>W92</v>
      </c>
      <c r="E54" s="94" t="str">
        <f>IF(SP_NORTE!G57="","*",SP_NORTE!G57)</f>
        <v>ZAR2</v>
      </c>
      <c r="F54" s="100" t="str">
        <f>IF(SP_NORTE!L57="","*",SP_NORTE!L57)</f>
        <v>ZZR-ZDZ</v>
      </c>
      <c r="G54" s="95" t="str">
        <f>IF(SP_NORTE!H57="","*",SP_NORTE!H57)</f>
        <v>ZAR2</v>
      </c>
      <c r="H54" s="95" t="str">
        <f>IF(SP_NORTE!AA57="","*",SP_NORTE!AA57)</f>
        <v>FIXO + ESCALA</v>
      </c>
      <c r="I54" s="95" t="str">
        <f>IF(SP_NORTE!AB57="","*",SP_NORTE!AB57)</f>
        <v>AGD ACIONAMENTO PCM</v>
      </c>
      <c r="J54" s="96" t="str">
        <f>IF(SP_NORTE!Z57="","*",SP_NORTE!Z57)</f>
        <v xml:space="preserve"> Roberto + 1 Maq. Escala </v>
      </c>
      <c r="K54" s="97">
        <f>IF(SP_NORTE!AC57="","*",SP_NORTE!AC57)</f>
        <v>0.29166666666666669</v>
      </c>
    </row>
    <row r="55" spans="2:11" hidden="1">
      <c r="B55" s="94" t="str">
        <f>IF(SP_NORTE!X58="","*",SP_NORTE!X58)</f>
        <v>OPORTUNIDADE</v>
      </c>
      <c r="C55" s="95">
        <f>IF(SP_NORTE!B58="","*",SP_NORTE!B58)</f>
        <v>46057</v>
      </c>
      <c r="D55" s="94" t="str">
        <f>IF(SP_NORTE!D58="","*",SP_NORTE!D58)</f>
        <v>ANTÔNIO (TP-713)</v>
      </c>
      <c r="E55" s="94" t="str">
        <f>IF(SP_NORTE!G58="","*",SP_NORTE!G58)</f>
        <v>-</v>
      </c>
      <c r="F55" s="100" t="str">
        <f>IF(SP_NORTE!L58="","*",SP_NORTE!L58)</f>
        <v>ZZR-ZDZ</v>
      </c>
      <c r="G55" s="95" t="str">
        <f>IF(SP_NORTE!H58="","*",SP_NORTE!H58)</f>
        <v>-</v>
      </c>
      <c r="H55" s="95" t="str">
        <f>IF(SP_NORTE!AA58="","*",SP_NORTE!AA58)</f>
        <v>*</v>
      </c>
      <c r="I55" s="95" t="str">
        <f>IF(SP_NORTE!AB58="","*",SP_NORTE!AB58)</f>
        <v>*</v>
      </c>
      <c r="J55" s="96" t="str">
        <f>IF(SP_NORTE!Z58="","*",SP_NORTE!Z58)</f>
        <v>*</v>
      </c>
      <c r="K55" s="97" t="str">
        <f>IF(SP_NORTE!AC58="","*",SP_NORTE!AC58)</f>
        <v>*</v>
      </c>
    </row>
    <row r="56" spans="2:11" hidden="1">
      <c r="B56" s="94" t="str">
        <f>IF(SP_NORTE!X59="","*",SP_NORTE!X59)</f>
        <v>OPORTUNIDADE</v>
      </c>
      <c r="C56" s="95">
        <f>IF(SP_NORTE!B59="","*",SP_NORTE!B59)</f>
        <v>46057</v>
      </c>
      <c r="D56" s="94" t="str">
        <f>IF(SP_NORTE!D59="","*",SP_NORTE!D59)</f>
        <v>W99</v>
      </c>
      <c r="E56" s="94" t="str">
        <f>IF(SP_NORTE!G59="","*",SP_NORTE!G59)</f>
        <v>ZTO2</v>
      </c>
      <c r="F56" s="100" t="str">
        <f>IF(SP_NORTE!L59="","*",SP_NORTE!L59)</f>
        <v>ZTO-ZMA</v>
      </c>
      <c r="G56" s="95" t="str">
        <f>IF(SP_NORTE!H59="","*",SP_NORTE!H59)</f>
        <v>ZMA</v>
      </c>
      <c r="H56" s="95" t="str">
        <f>IF(SP_NORTE!AA59="","*",SP_NORTE!AA59)</f>
        <v>ESCALA</v>
      </c>
      <c r="I56" s="95" t="str">
        <f>IF(SP_NORTE!AB59="","*",SP_NORTE!AB59)</f>
        <v>AGD ACIONAMENTO PCM</v>
      </c>
      <c r="J56" s="96" t="str">
        <f>IF(SP_NORTE!Z59="","*",SP_NORTE!Z59)</f>
        <v>1 Maq. Escala 07hrs</v>
      </c>
      <c r="K56" s="97">
        <f>IF(SP_NORTE!AC59="","*",SP_NORTE!AC59)</f>
        <v>0.29166666666666669</v>
      </c>
    </row>
    <row r="57" spans="2:11" hidden="1">
      <c r="B57" s="94" t="str">
        <f>IF(SP_NORTE!X60="","*",SP_NORTE!X60)</f>
        <v>OPORTUNIDADE</v>
      </c>
      <c r="C57" s="95">
        <f>IF(SP_NORTE!B60="","*",SP_NORTE!B60)</f>
        <v>46057</v>
      </c>
      <c r="D57" s="94" t="str">
        <f>IF(SP_NORTE!D60="","*",SP_NORTE!D60)</f>
        <v>W97</v>
      </c>
      <c r="E57" s="94" t="str">
        <f>IF(SP_NORTE!G60="","*",SP_NORTE!G60)</f>
        <v>ZTO2</v>
      </c>
      <c r="F57" s="100" t="str">
        <f>IF(SP_NORTE!L60="","*",SP_NORTE!L60)</f>
        <v>ZTO-ZEM</v>
      </c>
      <c r="G57" s="95" t="str">
        <f>IF(SP_NORTE!H60="","*",SP_NORTE!H60)</f>
        <v>ZEM</v>
      </c>
      <c r="H57" s="95" t="str">
        <f>IF(SP_NORTE!AA60="","*",SP_NORTE!AA60)</f>
        <v>ESCALA</v>
      </c>
      <c r="I57" s="95" t="str">
        <f>IF(SP_NORTE!AB60="","*",SP_NORTE!AB60)</f>
        <v>*</v>
      </c>
      <c r="J57" s="96" t="str">
        <f>IF(SP_NORTE!Z60="","*",SP_NORTE!Z60)</f>
        <v xml:space="preserve">Juninho - De ZRX até ZEM escala </v>
      </c>
      <c r="K57" s="97" t="str">
        <f>IF(SP_NORTE!AC60="","*",SP_NORTE!AC60)</f>
        <v>*</v>
      </c>
    </row>
    <row r="58" spans="2:11" hidden="1">
      <c r="B58" s="94" t="str">
        <f>IF(SP_NORTE!X61="","*",SP_NORTE!X61)</f>
        <v>OPORTUNIDADE</v>
      </c>
      <c r="C58" s="95">
        <f>IF(SP_NORTE!B61="","*",SP_NORTE!B61)</f>
        <v>46057</v>
      </c>
      <c r="D58" s="94" t="str">
        <f>IF(SP_NORTE!D61="","*",SP_NORTE!D61)</f>
        <v>V83</v>
      </c>
      <c r="E58" s="94" t="str">
        <f>IF(SP_NORTE!G61="","*",SP_NORTE!G61)</f>
        <v>ZIQ2</v>
      </c>
      <c r="F58" s="100" t="str">
        <f>IF(SP_NORTE!L61="","*",SP_NORTE!L61)</f>
        <v>ZRQ-ZQX</v>
      </c>
      <c r="G58" s="95" t="str">
        <f>IF(SP_NORTE!H61="","*",SP_NORTE!H61)</f>
        <v>ZIQ</v>
      </c>
      <c r="H58" s="95" t="str">
        <f>IF(SP_NORTE!AA61="","*",SP_NORTE!AA61)</f>
        <v>*</v>
      </c>
      <c r="I58" s="95" t="str">
        <f>IF(SP_NORTE!AB61="","*",SP_NORTE!AB61)</f>
        <v>*</v>
      </c>
      <c r="J58" s="96" t="str">
        <f>IF(SP_NORTE!Z61="","*",SP_NORTE!Z61)</f>
        <v>*</v>
      </c>
      <c r="K58" s="97" t="str">
        <f>IF(SP_NORTE!AC61="","*",SP_NORTE!AC61)</f>
        <v>*</v>
      </c>
    </row>
    <row r="59" spans="2:11" hidden="1">
      <c r="B59" s="94" t="str">
        <f>IF(SP_NORTE!X62="","*",SP_NORTE!X62)</f>
        <v>*</v>
      </c>
      <c r="C59" s="95" t="str">
        <f>IF(SP_NORTE!B62="","*",SP_NORTE!B62)</f>
        <v>*</v>
      </c>
      <c r="D59" s="94" t="str">
        <f>IF(SP_NORTE!D62="","*",SP_NORTE!D62)</f>
        <v>*</v>
      </c>
      <c r="E59" s="94" t="str">
        <f>IF(SP_NORTE!G62="","*",SP_NORTE!G62)</f>
        <v>*</v>
      </c>
      <c r="F59" s="100" t="str">
        <f>IF(SP_NORTE!L62="","*",SP_NORTE!L62)</f>
        <v>-</v>
      </c>
      <c r="G59" s="95" t="str">
        <f>IF(SP_NORTE!H62="","*",SP_NORTE!H62)</f>
        <v>*</v>
      </c>
      <c r="H59" s="95" t="str">
        <f>IF(SP_NORTE!AA62="","*",SP_NORTE!AA62)</f>
        <v>*</v>
      </c>
      <c r="I59" s="95" t="str">
        <f>IF(SP_NORTE!AB62="","*",SP_NORTE!AB62)</f>
        <v>*</v>
      </c>
      <c r="J59" s="96" t="str">
        <f>IF(SP_NORTE!Z62="","*",SP_NORTE!Z62)</f>
        <v>*</v>
      </c>
      <c r="K59" s="97" t="str">
        <f>IF(SP_NORTE!AC62="","*",SP_NORTE!AC62)</f>
        <v>*</v>
      </c>
    </row>
    <row r="60" spans="2:11" hidden="1">
      <c r="B60" s="94" t="str">
        <f>IF(SP_NORTE!X63="","*",SP_NORTE!X63)</f>
        <v>*</v>
      </c>
      <c r="C60" s="95" t="str">
        <f>IF(SP_NORTE!B63="","*",SP_NORTE!B63)</f>
        <v>*</v>
      </c>
      <c r="D60" s="94" t="str">
        <f>IF(SP_NORTE!D63="","*",SP_NORTE!D63)</f>
        <v>*</v>
      </c>
      <c r="E60" s="94" t="str">
        <f>IF(SP_NORTE!G63="","*",SP_NORTE!G63)</f>
        <v>*</v>
      </c>
      <c r="F60" s="100" t="str">
        <f>IF(SP_NORTE!L63="","*",SP_NORTE!L63)</f>
        <v>-</v>
      </c>
      <c r="G60" s="95" t="str">
        <f>IF(SP_NORTE!H63="","*",SP_NORTE!H63)</f>
        <v>*</v>
      </c>
      <c r="H60" s="95" t="str">
        <f>IF(SP_NORTE!AA63="","*",SP_NORTE!AA63)</f>
        <v>*</v>
      </c>
      <c r="I60" s="95" t="str">
        <f>IF(SP_NORTE!AB63="","*",SP_NORTE!AB63)</f>
        <v>*</v>
      </c>
      <c r="J60" s="96" t="str">
        <f>IF(SP_NORTE!Z63="","*",SP_NORTE!Z63)</f>
        <v>*</v>
      </c>
      <c r="K60" s="97" t="str">
        <f>IF(SP_NORTE!AC63="","*",SP_NORTE!AC63)</f>
        <v>*</v>
      </c>
    </row>
    <row r="61" spans="2:11" hidden="1">
      <c r="B61" s="94" t="str">
        <f>IF(SP_NORTE!X64="","*",SP_NORTE!X64)</f>
        <v>*</v>
      </c>
      <c r="C61" s="95" t="str">
        <f>IF(SP_NORTE!B64="","*",SP_NORTE!B64)</f>
        <v>*</v>
      </c>
      <c r="D61" s="94" t="str">
        <f>IF(SP_NORTE!D64="","*",SP_NORTE!D64)</f>
        <v>*</v>
      </c>
      <c r="E61" s="94" t="str">
        <f>IF(SP_NORTE!G64="","*",SP_NORTE!G64)</f>
        <v>*</v>
      </c>
      <c r="F61" s="100" t="str">
        <f>IF(SP_NORTE!L64="","*",SP_NORTE!L64)</f>
        <v>-</v>
      </c>
      <c r="G61" s="95" t="str">
        <f>IF(SP_NORTE!H64="","*",SP_NORTE!H64)</f>
        <v>*</v>
      </c>
      <c r="H61" s="95" t="str">
        <f>IF(SP_NORTE!AA64="","*",SP_NORTE!AA64)</f>
        <v>*</v>
      </c>
      <c r="I61" s="95" t="str">
        <f>IF(SP_NORTE!AB64="","*",SP_NORTE!AB64)</f>
        <v>*</v>
      </c>
      <c r="J61" s="96" t="str">
        <f>IF(SP_NORTE!Z64="","*",SP_NORTE!Z64)</f>
        <v>*</v>
      </c>
      <c r="K61" s="97" t="str">
        <f>IF(SP_NORTE!AC64="","*",SP_NORTE!AC64)</f>
        <v>*</v>
      </c>
    </row>
    <row r="62" spans="2:11" hidden="1">
      <c r="B62" s="94" t="str">
        <f>IF(SP_NORTE!X65="","*",SP_NORTE!X65)</f>
        <v>OPORTUNIDADE</v>
      </c>
      <c r="C62" s="95">
        <f>IF(SP_NORTE!B65="","*",SP_NORTE!B65)</f>
        <v>46058</v>
      </c>
      <c r="D62" s="94" t="str">
        <f>IF(SP_NORTE!D65="","*",SP_NORTE!D65)</f>
        <v>V87</v>
      </c>
      <c r="E62" s="94" t="str">
        <f>IF(SP_NORTE!G65="","*",SP_NORTE!G65)</f>
        <v>ZDP2</v>
      </c>
      <c r="F62" s="100" t="str">
        <f>IF(SP_NORTE!L65="","*",SP_NORTE!L65)</f>
        <v>ZEC-ZKY</v>
      </c>
      <c r="G62" s="95" t="str">
        <f>IF(SP_NORTE!H65="","*",SP_NORTE!H65)</f>
        <v>ZDP</v>
      </c>
      <c r="H62" s="95" t="str">
        <f>IF(SP_NORTE!AA65="","*",SP_NORTE!AA65)</f>
        <v>*</v>
      </c>
      <c r="I62" s="95" t="str">
        <f>IF(SP_NORTE!AB65="","*",SP_NORTE!AB65)</f>
        <v>*</v>
      </c>
      <c r="J62" s="96" t="str">
        <f>IF(SP_NORTE!Z65="","*",SP_NORTE!Z65)</f>
        <v>*</v>
      </c>
      <c r="K62" s="97" t="str">
        <f>IF(SP_NORTE!AC65="","*",SP_NORTE!AC65)</f>
        <v>*</v>
      </c>
    </row>
    <row r="63" spans="2:11" hidden="1">
      <c r="B63" s="94" t="str">
        <f>IF(SP_NORTE!X66="","*",SP_NORTE!X66)</f>
        <v>OPORTUNIDADE</v>
      </c>
      <c r="C63" s="95">
        <f>IF(SP_NORTE!B66="","*",SP_NORTE!B66)</f>
        <v>46058</v>
      </c>
      <c r="D63" s="94" t="str">
        <f>IF(SP_NORTE!D66="","*",SP_NORTE!D66)</f>
        <v>JOVÂNIO (TP-850)</v>
      </c>
      <c r="E63" s="94" t="str">
        <f>IF(SP_NORTE!G66="","*",SP_NORTE!G66)</f>
        <v>-</v>
      </c>
      <c r="F63" s="100" t="str">
        <f>IF(SP_NORTE!L66="","*",SP_NORTE!L66)</f>
        <v>ZEC-ZKY</v>
      </c>
      <c r="G63" s="95" t="str">
        <f>IF(SP_NORTE!H66="","*",SP_NORTE!H66)</f>
        <v>-</v>
      </c>
      <c r="H63" s="95" t="str">
        <f>IF(SP_NORTE!AA66="","*",SP_NORTE!AA66)</f>
        <v>*</v>
      </c>
      <c r="I63" s="95" t="str">
        <f>IF(SP_NORTE!AB66="","*",SP_NORTE!AB66)</f>
        <v>*</v>
      </c>
      <c r="J63" s="96" t="str">
        <f>IF(SP_NORTE!Z66="","*",SP_NORTE!Z66)</f>
        <v>*</v>
      </c>
      <c r="K63" s="97" t="str">
        <f>IF(SP_NORTE!AC66="","*",SP_NORTE!AC66)</f>
        <v>*</v>
      </c>
    </row>
    <row r="64" spans="2:11" hidden="1">
      <c r="B64" s="94" t="str">
        <f>IF(SP_NORTE!X67="","*",SP_NORTE!X67)</f>
        <v>OPORTUNIDADE</v>
      </c>
      <c r="C64" s="95">
        <f>IF(SP_NORTE!B67="","*",SP_NORTE!B67)</f>
        <v>46058</v>
      </c>
      <c r="D64" s="94" t="str">
        <f>IF(SP_NORTE!D67="","*",SP_NORTE!D67)</f>
        <v>V88</v>
      </c>
      <c r="E64" s="94" t="str">
        <f>IF(SP_NORTE!G67="","*",SP_NORTE!G67)</f>
        <v>ZPN2</v>
      </c>
      <c r="F64" s="100" t="str">
        <f>IF(SP_NORTE!L67="","*",SP_NORTE!L67)</f>
        <v>ZCV-ZCT</v>
      </c>
      <c r="G64" s="95" t="str">
        <f>IF(SP_NORTE!H67="","*",SP_NORTE!H67)</f>
        <v>ZPN</v>
      </c>
      <c r="H64" s="95" t="str">
        <f>IF(SP_NORTE!AA67="","*",SP_NORTE!AA67)</f>
        <v>*</v>
      </c>
      <c r="I64" s="95" t="str">
        <f>IF(SP_NORTE!AB67="","*",SP_NORTE!AB67)</f>
        <v>*</v>
      </c>
      <c r="J64" s="96" t="str">
        <f>IF(SP_NORTE!Z67="","*",SP_NORTE!Z67)</f>
        <v>*</v>
      </c>
      <c r="K64" s="97" t="str">
        <f>IF(SP_NORTE!AC67="","*",SP_NORTE!AC67)</f>
        <v>*</v>
      </c>
    </row>
    <row r="65" spans="2:11" hidden="1">
      <c r="B65" s="94" t="str">
        <f>IF(SP_NORTE!X68="","*",SP_NORTE!X68)</f>
        <v>OPORTUNIDADE</v>
      </c>
      <c r="C65" s="95">
        <f>IF(SP_NORTE!B68="","*",SP_NORTE!B68)</f>
        <v>46058</v>
      </c>
      <c r="D65" s="94" t="str">
        <f>IF(SP_NORTE!D68="","*",SP_NORTE!D68)</f>
        <v>A63</v>
      </c>
      <c r="E65" s="94" t="str">
        <f>IF(SP_NORTE!G68="","*",SP_NORTE!G68)</f>
        <v>ZRU2</v>
      </c>
      <c r="F65" s="100" t="str">
        <f>IF(SP_NORTE!L68="","*",SP_NORTE!L68)</f>
        <v>ZRU-ZTO</v>
      </c>
      <c r="G65" s="95" t="str">
        <f>IF(SP_NORTE!H68="","*",SP_NORTE!H68)</f>
        <v>ZTO</v>
      </c>
      <c r="H65" s="95" t="str">
        <f>IF(SP_NORTE!AA68="","*",SP_NORTE!AA68)</f>
        <v>*</v>
      </c>
      <c r="I65" s="95" t="str">
        <f>IF(SP_NORTE!AB68="","*",SP_NORTE!AB68)</f>
        <v>*</v>
      </c>
      <c r="J65" s="96" t="str">
        <f>IF(SP_NORTE!Z68="","*",SP_NORTE!Z68)</f>
        <v>*</v>
      </c>
      <c r="K65" s="97" t="str">
        <f>IF(SP_NORTE!AC68="","*",SP_NORTE!AC68)</f>
        <v>*</v>
      </c>
    </row>
    <row r="66" spans="2:11" hidden="1">
      <c r="B66" s="94" t="str">
        <f>IF(SP_NORTE!X69="","*",SP_NORTE!X69)</f>
        <v>OPORTUNIDADE</v>
      </c>
      <c r="C66" s="95">
        <f>IF(SP_NORTE!B69="","*",SP_NORTE!B69)</f>
        <v>46058</v>
      </c>
      <c r="D66" s="94" t="str">
        <f>IF(SP_NORTE!D69="","*",SP_NORTE!D69)</f>
        <v>W48</v>
      </c>
      <c r="E66" s="94" t="str">
        <f>IF(SP_NORTE!G69="","*",SP_NORTE!G69)</f>
        <v>ZPN2</v>
      </c>
      <c r="F66" s="100" t="str">
        <f>IF(SP_NORTE!L69="","*",SP_NORTE!L69)</f>
        <v>ZPN-ZEC</v>
      </c>
      <c r="G66" s="95" t="str">
        <f>IF(SP_NORTE!H69="","*",SP_NORTE!H69)</f>
        <v>ZEC</v>
      </c>
      <c r="H66" s="95" t="str">
        <f>IF(SP_NORTE!AA69="","*",SP_NORTE!AA69)</f>
        <v>*</v>
      </c>
      <c r="I66" s="95" t="str">
        <f>IF(SP_NORTE!AB69="","*",SP_NORTE!AB69)</f>
        <v>*</v>
      </c>
      <c r="J66" s="96" t="str">
        <f>IF(SP_NORTE!Z69="","*",SP_NORTE!Z69)</f>
        <v>*</v>
      </c>
      <c r="K66" s="97" t="str">
        <f>IF(SP_NORTE!AC69="","*",SP_NORTE!AC69)</f>
        <v>*</v>
      </c>
    </row>
    <row r="67" spans="2:11" hidden="1">
      <c r="B67" s="94" t="str">
        <f>IF(SP_NORTE!X70="","*",SP_NORTE!X70)</f>
        <v>OPORTUNIDADE</v>
      </c>
      <c r="C67" s="95">
        <f>IF(SP_NORTE!B70="","*",SP_NORTE!B70)</f>
        <v>46058</v>
      </c>
      <c r="D67" s="94" t="str">
        <f>IF(SP_NORTE!D70="","*",SP_NORTE!D70)</f>
        <v>E40</v>
      </c>
      <c r="E67" s="94" t="str">
        <f>IF(SP_NORTE!G70="","*",SP_NORTE!G70)</f>
        <v>ZSD2</v>
      </c>
      <c r="F67" s="100" t="str">
        <f>IF(SP_NORTE!L70="","*",SP_NORTE!L70)</f>
        <v>ZSD-ZDP</v>
      </c>
      <c r="G67" s="95" t="str">
        <f>IF(SP_NORTE!H70="","*",SP_NORTE!H70)</f>
        <v>ZDP</v>
      </c>
      <c r="H67" s="95" t="str">
        <f>IF(SP_NORTE!AA70="","*",SP_NORTE!AA70)</f>
        <v>FIXO + ESCALA</v>
      </c>
      <c r="I67" s="95" t="str">
        <f>IF(SP_NORTE!AB70="","*",SP_NORTE!AB70)</f>
        <v>AGD ACIONAMENTO PCM</v>
      </c>
      <c r="J67" s="96" t="str">
        <f>IF(SP_NORTE!Z70="","*",SP_NORTE!Z70)</f>
        <v>Jose Carlo (ZSD-ZRU) Clayton (ZRU-ZDP) ou Escala</v>
      </c>
      <c r="K67" s="97" t="str">
        <f>IF(SP_NORTE!AC70="","*",SP_NORTE!AC70)</f>
        <v>*</v>
      </c>
    </row>
    <row r="68" spans="2:11" hidden="1">
      <c r="B68" s="94" t="str">
        <f>IF(SP_NORTE!X71="","*",SP_NORTE!X71)</f>
        <v>OPORTUNIDADE</v>
      </c>
      <c r="C68" s="95">
        <f>IF(SP_NORTE!B71="","*",SP_NORTE!B71)</f>
        <v>46058</v>
      </c>
      <c r="D68" s="94" t="str">
        <f>IF(SP_NORTE!D71="","*",SP_NORTE!D71)</f>
        <v>PEDRO (TP-696)</v>
      </c>
      <c r="E68" s="94" t="str">
        <f>IF(SP_NORTE!G71="","*",SP_NORTE!G71)</f>
        <v>-</v>
      </c>
      <c r="F68" s="100" t="str">
        <f>IF(SP_NORTE!L71="","*",SP_NORTE!L71)</f>
        <v>ZCZ-ZZF</v>
      </c>
      <c r="G68" s="95" t="str">
        <f>IF(SP_NORTE!H71="","*",SP_NORTE!H71)</f>
        <v>-</v>
      </c>
      <c r="H68" s="95" t="str">
        <f>IF(SP_NORTE!AA71="","*",SP_NORTE!AA71)</f>
        <v>*</v>
      </c>
      <c r="I68" s="95" t="str">
        <f>IF(SP_NORTE!AB71="","*",SP_NORTE!AB71)</f>
        <v>*</v>
      </c>
      <c r="J68" s="96" t="str">
        <f>IF(SP_NORTE!Z71="","*",SP_NORTE!Z71)</f>
        <v>*</v>
      </c>
      <c r="K68" s="97" t="str">
        <f>IF(SP_NORTE!AC71="","*",SP_NORTE!AC71)</f>
        <v>*</v>
      </c>
    </row>
    <row r="69" spans="2:11" hidden="1">
      <c r="B69" s="94" t="str">
        <f>IF(SP_NORTE!X72="","*",SP_NORTE!X72)</f>
        <v>OPORTUNIDADE</v>
      </c>
      <c r="C69" s="95">
        <f>IF(SP_NORTE!B72="","*",SP_NORTE!B72)</f>
        <v>46058</v>
      </c>
      <c r="D69" s="94" t="str">
        <f>IF(SP_NORTE!D72="","*",SP_NORTE!D72)</f>
        <v>V40</v>
      </c>
      <c r="E69" s="94" t="str">
        <f>IF(SP_NORTE!G72="","*",SP_NORTE!G72)</f>
        <v>ZDGK582</v>
      </c>
      <c r="F69" s="100" t="str">
        <f>IF(SP_NORTE!L72="","*",SP_NORTE!L72)</f>
        <v>ZDG-ZTN</v>
      </c>
      <c r="G69" s="95" t="str">
        <f>IF(SP_NORTE!H72="","*",SP_NORTE!H72)</f>
        <v>ZDGK582</v>
      </c>
      <c r="H69" s="95" t="str">
        <f>IF(SP_NORTE!AA72="","*",SP_NORTE!AA72)</f>
        <v>*</v>
      </c>
      <c r="I69" s="95" t="str">
        <f>IF(SP_NORTE!AB72="","*",SP_NORTE!AB72)</f>
        <v>*</v>
      </c>
      <c r="J69" s="96" t="str">
        <f>IF(SP_NORTE!Z72="","*",SP_NORTE!Z72)</f>
        <v>*</v>
      </c>
      <c r="K69" s="97" t="str">
        <f>IF(SP_NORTE!AC72="","*",SP_NORTE!AC72)</f>
        <v>*</v>
      </c>
    </row>
    <row r="70" spans="2:11" hidden="1">
      <c r="B70" s="94" t="str">
        <f>IF(SP_NORTE!X73="","*",SP_NORTE!X73)</f>
        <v>OPORTUNIDADE</v>
      </c>
      <c r="C70" s="95">
        <f>IF(SP_NORTE!B73="","*",SP_NORTE!B73)</f>
        <v>46058</v>
      </c>
      <c r="D70" s="94" t="str">
        <f>IF(SP_NORTE!D73="","*",SP_NORTE!D73)</f>
        <v>W92</v>
      </c>
      <c r="E70" s="94" t="str">
        <f>IF(SP_NORTE!G73="","*",SP_NORTE!G73)</f>
        <v>ZAR2</v>
      </c>
      <c r="F70" s="100" t="str">
        <f>IF(SP_NORTE!L73="","*",SP_NORTE!L73)</f>
        <v>ZZR-ZDZ</v>
      </c>
      <c r="G70" s="95" t="str">
        <f>IF(SP_NORTE!H73="","*",SP_NORTE!H73)</f>
        <v>ZAR2</v>
      </c>
      <c r="H70" s="95" t="str">
        <f>IF(SP_NORTE!AA73="","*",SP_NORTE!AA73)</f>
        <v>FIXO + ESCALA</v>
      </c>
      <c r="I70" s="95" t="str">
        <f>IF(SP_NORTE!AB73="","*",SP_NORTE!AB73)</f>
        <v>AGD ACIONAMENTO PCM</v>
      </c>
      <c r="J70" s="96" t="str">
        <f>IF(SP_NORTE!Z73="","*",SP_NORTE!Z73)</f>
        <v xml:space="preserve">Roberto + 1 Maq. Escala </v>
      </c>
      <c r="K70" s="97">
        <f>IF(SP_NORTE!AC73="","*",SP_NORTE!AC73)</f>
        <v>0.29166666666666669</v>
      </c>
    </row>
    <row r="71" spans="2:11" hidden="1">
      <c r="B71" s="94" t="str">
        <f>IF(SP_NORTE!X74="","*",SP_NORTE!X74)</f>
        <v>OPORTUNIDADE</v>
      </c>
      <c r="C71" s="95">
        <f>IF(SP_NORTE!B74="","*",SP_NORTE!B74)</f>
        <v>46058</v>
      </c>
      <c r="D71" s="94" t="str">
        <f>IF(SP_NORTE!D74="","*",SP_NORTE!D74)</f>
        <v>ANTÔNIO (TP-713)</v>
      </c>
      <c r="E71" s="94" t="str">
        <f>IF(SP_NORTE!G74="","*",SP_NORTE!G74)</f>
        <v>-</v>
      </c>
      <c r="F71" s="100" t="str">
        <f>IF(SP_NORTE!L74="","*",SP_NORTE!L74)</f>
        <v>ZZR-ZDZ</v>
      </c>
      <c r="G71" s="95" t="str">
        <f>IF(SP_NORTE!H74="","*",SP_NORTE!H74)</f>
        <v>-</v>
      </c>
      <c r="H71" s="95" t="str">
        <f>IF(SP_NORTE!AA74="","*",SP_NORTE!AA74)</f>
        <v>*</v>
      </c>
      <c r="I71" s="95" t="str">
        <f>IF(SP_NORTE!AB74="","*",SP_NORTE!AB74)</f>
        <v>*</v>
      </c>
      <c r="J71" s="96" t="str">
        <f>IF(SP_NORTE!Z74="","*",SP_NORTE!Z74)</f>
        <v>*</v>
      </c>
      <c r="K71" s="97" t="str">
        <f>IF(SP_NORTE!AC74="","*",SP_NORTE!AC74)</f>
        <v>*</v>
      </c>
    </row>
    <row r="72" spans="2:11" hidden="1">
      <c r="B72" s="94" t="str">
        <f>IF(SP_NORTE!X75="","*",SP_NORTE!X75)</f>
        <v>*</v>
      </c>
      <c r="C72" s="95" t="str">
        <f>IF(SP_NORTE!B75="","*",SP_NORTE!B75)</f>
        <v>*</v>
      </c>
      <c r="D72" s="94" t="str">
        <f>IF(SP_NORTE!D75="","*",SP_NORTE!D75)</f>
        <v>W99</v>
      </c>
      <c r="E72" s="94" t="str">
        <f>IF(SP_NORTE!G75="","*",SP_NORTE!G75)</f>
        <v>ZTO2</v>
      </c>
      <c r="F72" s="100" t="str">
        <f>IF(SP_NORTE!L75="","*",SP_NORTE!L75)</f>
        <v>ZTO-ZMA</v>
      </c>
      <c r="G72" s="95" t="str">
        <f>IF(SP_NORTE!H75="","*",SP_NORTE!H75)</f>
        <v>ZMA</v>
      </c>
      <c r="H72" s="95" t="str">
        <f>IF(SP_NORTE!AA75="","*",SP_NORTE!AA75)</f>
        <v>ESCALA</v>
      </c>
      <c r="I72" s="95" t="str">
        <f>IF(SP_NORTE!AB75="","*",SP_NORTE!AB75)</f>
        <v>AGD ACIONAMENTO PCM</v>
      </c>
      <c r="J72" s="96" t="str">
        <f>IF(SP_NORTE!Z75="","*",SP_NORTE!Z75)</f>
        <v>1 Maq. Escala 07hrs</v>
      </c>
      <c r="K72" s="97">
        <f>IF(SP_NORTE!AC75="","*",SP_NORTE!AC75)</f>
        <v>0.29166666666666669</v>
      </c>
    </row>
    <row r="73" spans="2:11" hidden="1">
      <c r="B73" s="94" t="str">
        <f>IF(SP_NORTE!X76="","*",SP_NORTE!X76)</f>
        <v>OPORTUNIDADE</v>
      </c>
      <c r="C73" s="95">
        <f>IF(SP_NORTE!B76="","*",SP_NORTE!B76)</f>
        <v>46058</v>
      </c>
      <c r="D73" s="94" t="str">
        <f>IF(SP_NORTE!D76="","*",SP_NORTE!D76)</f>
        <v>W97</v>
      </c>
      <c r="E73" s="94" t="str">
        <f>IF(SP_NORTE!G76="","*",SP_NORTE!G76)</f>
        <v>ZTO2</v>
      </c>
      <c r="F73" s="100" t="str">
        <f>IF(SP_NORTE!L76="","*",SP_NORTE!L76)</f>
        <v>ZTO-ZEM</v>
      </c>
      <c r="G73" s="95" t="str">
        <f>IF(SP_NORTE!H76="","*",SP_NORTE!H76)</f>
        <v>ZEM</v>
      </c>
      <c r="H73" s="95" t="str">
        <f>IF(SP_NORTE!AA76="","*",SP_NORTE!AA76)</f>
        <v>ESCALA</v>
      </c>
      <c r="I73" s="95" t="str">
        <f>IF(SP_NORTE!AB76="","*",SP_NORTE!AB76)</f>
        <v>*</v>
      </c>
      <c r="J73" s="96" t="str">
        <f>IF(SP_NORTE!Z76="","*",SP_NORTE!Z76)</f>
        <v xml:space="preserve">Juninho - De ZRX até ZEM escala </v>
      </c>
      <c r="K73" s="97" t="str">
        <f>IF(SP_NORTE!AC76="","*",SP_NORTE!AC76)</f>
        <v>*</v>
      </c>
    </row>
    <row r="74" spans="2:11" hidden="1">
      <c r="B74" s="94" t="str">
        <f>IF(SP_NORTE!X77="","*",SP_NORTE!X77)</f>
        <v>OPORTUNIDADE</v>
      </c>
      <c r="C74" s="95">
        <f>IF(SP_NORTE!B77="","*",SP_NORTE!B77)</f>
        <v>46058</v>
      </c>
      <c r="D74" s="94" t="str">
        <f>IF(SP_NORTE!D77="","*",SP_NORTE!D77)</f>
        <v>V83</v>
      </c>
      <c r="E74" s="94" t="str">
        <f>IF(SP_NORTE!G77="","*",SP_NORTE!G77)</f>
        <v>ZIQ2</v>
      </c>
      <c r="F74" s="100" t="str">
        <f>IF(SP_NORTE!L77="","*",SP_NORTE!L77)</f>
        <v>ZRQ-ZQX</v>
      </c>
      <c r="G74" s="95" t="str">
        <f>IF(SP_NORTE!H77="","*",SP_NORTE!H77)</f>
        <v>ZIQ</v>
      </c>
      <c r="H74" s="95" t="str">
        <f>IF(SP_NORTE!AA77="","*",SP_NORTE!AA77)</f>
        <v>*</v>
      </c>
      <c r="I74" s="95" t="str">
        <f>IF(SP_NORTE!AB77="","*",SP_NORTE!AB77)</f>
        <v>*</v>
      </c>
      <c r="J74" s="96" t="str">
        <f>IF(SP_NORTE!Z77="","*",SP_NORTE!Z77)</f>
        <v>*</v>
      </c>
      <c r="K74" s="97" t="str">
        <f>IF(SP_NORTE!AC77="","*",SP_NORTE!AC77)</f>
        <v>*</v>
      </c>
    </row>
    <row r="75" spans="2:11" hidden="1">
      <c r="B75" s="94" t="str">
        <f>IF(SP_NORTE!X78="","*",SP_NORTE!X78)</f>
        <v>*</v>
      </c>
      <c r="C75" s="95" t="str">
        <f>IF(SP_NORTE!B78="","*",SP_NORTE!B78)</f>
        <v>*</v>
      </c>
      <c r="D75" s="94" t="str">
        <f>IF(SP_NORTE!D78="","*",SP_NORTE!D78)</f>
        <v>*</v>
      </c>
      <c r="E75" s="94" t="str">
        <f>IF(SP_NORTE!G78="","*",SP_NORTE!G78)</f>
        <v>*</v>
      </c>
      <c r="F75" s="100" t="str">
        <f>IF(SP_NORTE!L78="","*",SP_NORTE!L78)</f>
        <v>-</v>
      </c>
      <c r="G75" s="95" t="str">
        <f>IF(SP_NORTE!H78="","*",SP_NORTE!H78)</f>
        <v>*</v>
      </c>
      <c r="H75" s="95" t="str">
        <f>IF(SP_NORTE!AA78="","*",SP_NORTE!AA78)</f>
        <v>*</v>
      </c>
      <c r="I75" s="95" t="str">
        <f>IF(SP_NORTE!AB78="","*",SP_NORTE!AB78)</f>
        <v>*</v>
      </c>
      <c r="J75" s="96" t="str">
        <f>IF(SP_NORTE!Z78="","*",SP_NORTE!Z78)</f>
        <v>*</v>
      </c>
      <c r="K75" s="97" t="str">
        <f>IF(SP_NORTE!AC78="","*",SP_NORTE!AC78)</f>
        <v>*</v>
      </c>
    </row>
    <row r="76" spans="2:11" hidden="1">
      <c r="B76" s="94" t="str">
        <f>IF(SP_NORTE!X79="","*",SP_NORTE!X79)</f>
        <v>*</v>
      </c>
      <c r="C76" s="95" t="str">
        <f>IF(SP_NORTE!B79="","*",SP_NORTE!B79)</f>
        <v>*</v>
      </c>
      <c r="D76" s="94" t="str">
        <f>IF(SP_NORTE!D79="","*",SP_NORTE!D79)</f>
        <v>E40</v>
      </c>
      <c r="E76" s="94" t="str">
        <f>IF(SP_NORTE!G79="","*",SP_NORTE!G79)</f>
        <v>ZDP2</v>
      </c>
      <c r="F76" s="100" t="str">
        <f>IF(SP_NORTE!L79="","*",SP_NORTE!L79)</f>
        <v>ZUE</v>
      </c>
      <c r="G76" s="95" t="str">
        <f>IF(SP_NORTE!H79="","*",SP_NORTE!H79)</f>
        <v>ZDP</v>
      </c>
      <c r="H76" s="95" t="str">
        <f>IF(SP_NORTE!AA79="","*",SP_NORTE!AA79)</f>
        <v>*</v>
      </c>
      <c r="I76" s="95" t="str">
        <f>IF(SP_NORTE!AB79="","*",SP_NORTE!AB79)</f>
        <v>*</v>
      </c>
      <c r="J76" s="96" t="str">
        <f>IF(SP_NORTE!Z79="","*",SP_NORTE!Z79)</f>
        <v>*</v>
      </c>
      <c r="K76" s="97" t="str">
        <f>IF(SP_NORTE!AC79="","*",SP_NORTE!AC79)</f>
        <v>*</v>
      </c>
    </row>
    <row r="77" spans="2:11" hidden="1">
      <c r="B77" s="94" t="str">
        <f>IF(SP_NORTE!X80="","*",SP_NORTE!X80)</f>
        <v>SIM</v>
      </c>
      <c r="C77" s="95">
        <f>IF(SP_NORTE!B80="","*",SP_NORTE!B80)</f>
        <v>46059</v>
      </c>
      <c r="D77" s="94" t="str">
        <f>IF(SP_NORTE!D80="","*",SP_NORTE!D80)</f>
        <v>V87</v>
      </c>
      <c r="E77" s="94" t="str">
        <f>IF(SP_NORTE!G80="","*",SP_NORTE!G80)</f>
        <v>ZDP2</v>
      </c>
      <c r="F77" s="100" t="str">
        <f>IF(SP_NORTE!L80="","*",SP_NORTE!L80)</f>
        <v>ZZM-ZCF</v>
      </c>
      <c r="G77" s="95" t="str">
        <f>IF(SP_NORTE!H80="","*",SP_NORTE!H80)</f>
        <v>ZDP</v>
      </c>
      <c r="H77" s="95" t="str">
        <f>IF(SP_NORTE!AA80="","*",SP_NORTE!AA80)</f>
        <v>*</v>
      </c>
      <c r="I77" s="95" t="str">
        <f>IF(SP_NORTE!AB80="","*",SP_NORTE!AB80)</f>
        <v>*</v>
      </c>
      <c r="J77" s="96" t="str">
        <f>IF(SP_NORTE!Z80="","*",SP_NORTE!Z80)</f>
        <v>*</v>
      </c>
      <c r="K77" s="97" t="str">
        <f>IF(SP_NORTE!AC80="","*",SP_NORTE!AC80)</f>
        <v>*</v>
      </c>
    </row>
    <row r="78" spans="2:11" hidden="1">
      <c r="B78" s="94" t="str">
        <f>IF(SP_NORTE!X81="","*",SP_NORTE!X81)</f>
        <v>*</v>
      </c>
      <c r="C78" s="95">
        <f>IF(SP_NORTE!B81="","*",SP_NORTE!B81)</f>
        <v>46059</v>
      </c>
      <c r="D78" s="94" t="str">
        <f>IF(SP_NORTE!D81="","*",SP_NORTE!D81)</f>
        <v>JOVÂNIO (TP-850)</v>
      </c>
      <c r="E78" s="94" t="str">
        <f>IF(SP_NORTE!G81="","*",SP_NORTE!G81)</f>
        <v>-</v>
      </c>
      <c r="F78" s="100" t="str">
        <f>IF(SP_NORTE!L81="","*",SP_NORTE!L81)</f>
        <v>ZEC-ZKY</v>
      </c>
      <c r="G78" s="95" t="str">
        <f>IF(SP_NORTE!H81="","*",SP_NORTE!H81)</f>
        <v>-</v>
      </c>
      <c r="H78" s="95" t="str">
        <f>IF(SP_NORTE!AA81="","*",SP_NORTE!AA81)</f>
        <v>*</v>
      </c>
      <c r="I78" s="95" t="str">
        <f>IF(SP_NORTE!AB81="","*",SP_NORTE!AB81)</f>
        <v>*</v>
      </c>
      <c r="J78" s="96" t="str">
        <f>IF(SP_NORTE!Z81="","*",SP_NORTE!Z81)</f>
        <v>*</v>
      </c>
      <c r="K78" s="97" t="str">
        <f>IF(SP_NORTE!AC81="","*",SP_NORTE!AC81)</f>
        <v>*</v>
      </c>
    </row>
    <row r="79" spans="2:11" hidden="1">
      <c r="B79" s="94" t="str">
        <f>IF(SP_NORTE!X82="","*",SP_NORTE!X82)</f>
        <v>OPORTUNIDADE</v>
      </c>
      <c r="C79" s="95">
        <f>IF(SP_NORTE!B82="","*",SP_NORTE!B82)</f>
        <v>46059</v>
      </c>
      <c r="D79" s="94" t="str">
        <f>IF(SP_NORTE!D82="","*",SP_NORTE!D82)</f>
        <v>JULIO CÉSAR (TP-701)</v>
      </c>
      <c r="E79" s="94" t="str">
        <f>IF(SP_NORTE!G82="","*",SP_NORTE!G82)</f>
        <v>-</v>
      </c>
      <c r="F79" s="100" t="str">
        <f>IF(SP_NORTE!L82="","*",SP_NORTE!L82)</f>
        <v>ZUC-ZCG</v>
      </c>
      <c r="G79" s="95" t="str">
        <f>IF(SP_NORTE!H82="","*",SP_NORTE!H82)</f>
        <v>-</v>
      </c>
      <c r="H79" s="95" t="str">
        <f>IF(SP_NORTE!AA82="","*",SP_NORTE!AA82)</f>
        <v>*</v>
      </c>
      <c r="I79" s="95" t="str">
        <f>IF(SP_NORTE!AB82="","*",SP_NORTE!AB82)</f>
        <v>*</v>
      </c>
      <c r="J79" s="96" t="str">
        <f>IF(SP_NORTE!Z82="","*",SP_NORTE!Z82)</f>
        <v>*</v>
      </c>
      <c r="K79" s="97" t="str">
        <f>IF(SP_NORTE!AC82="","*",SP_NORTE!AC82)</f>
        <v>*</v>
      </c>
    </row>
    <row r="80" spans="2:11" hidden="1">
      <c r="B80" s="94" t="str">
        <f>IF(SP_NORTE!X83="","*",SP_NORTE!X83)</f>
        <v>SIM</v>
      </c>
      <c r="C80" s="95">
        <f>IF(SP_NORTE!B83="","*",SP_NORTE!B83)</f>
        <v>46059</v>
      </c>
      <c r="D80" s="94" t="str">
        <f>IF(SP_NORTE!D83="","*",SP_NORTE!D83)</f>
        <v>V88</v>
      </c>
      <c r="E80" s="94" t="str">
        <f>IF(SP_NORTE!G83="","*",SP_NORTE!G83)</f>
        <v>ZPN2</v>
      </c>
      <c r="F80" s="100" t="str">
        <f>IF(SP_NORTE!L83="","*",SP_NORTE!L83)</f>
        <v>ZCV-ZCT</v>
      </c>
      <c r="G80" s="95" t="str">
        <f>IF(SP_NORTE!H83="","*",SP_NORTE!H83)</f>
        <v>ZPN</v>
      </c>
      <c r="H80" s="95" t="str">
        <f>IF(SP_NORTE!AA83="","*",SP_NORTE!AA83)</f>
        <v>*</v>
      </c>
      <c r="I80" s="95" t="str">
        <f>IF(SP_NORTE!AB83="","*",SP_NORTE!AB83)</f>
        <v>*</v>
      </c>
      <c r="J80" s="96" t="str">
        <f>IF(SP_NORTE!Z83="","*",SP_NORTE!Z83)</f>
        <v>*</v>
      </c>
      <c r="K80" s="97" t="str">
        <f>IF(SP_NORTE!AC83="","*",SP_NORTE!AC83)</f>
        <v>*</v>
      </c>
    </row>
    <row r="81" spans="2:11" hidden="1">
      <c r="B81" s="94" t="str">
        <f>IF(SP_NORTE!X84="","*",SP_NORTE!X84)</f>
        <v>OPORTUNIDADE</v>
      </c>
      <c r="C81" s="95">
        <f>IF(SP_NORTE!B84="","*",SP_NORTE!B84)</f>
        <v>46059</v>
      </c>
      <c r="D81" s="94" t="str">
        <f>IF(SP_NORTE!D84="","*",SP_NORTE!D84)</f>
        <v>W48</v>
      </c>
      <c r="E81" s="94" t="str">
        <f>IF(SP_NORTE!G84="","*",SP_NORTE!G84)</f>
        <v>ZEC2</v>
      </c>
      <c r="F81" s="100" t="str">
        <f>IF(SP_NORTE!L84="","*",SP_NORTE!L84)</f>
        <v>ZEC-ZJA</v>
      </c>
      <c r="G81" s="95" t="str">
        <f>IF(SP_NORTE!H84="","*",SP_NORTE!H84)</f>
        <v>ZFN</v>
      </c>
      <c r="H81" s="95" t="str">
        <f>IF(SP_NORTE!AA84="","*",SP_NORTE!AA84)</f>
        <v>*</v>
      </c>
      <c r="I81" s="95" t="str">
        <f>IF(SP_NORTE!AB84="","*",SP_NORTE!AB84)</f>
        <v>*</v>
      </c>
      <c r="J81" s="96" t="str">
        <f>IF(SP_NORTE!Z84="","*",SP_NORTE!Z84)</f>
        <v>*</v>
      </c>
      <c r="K81" s="97" t="str">
        <f>IF(SP_NORTE!AC84="","*",SP_NORTE!AC84)</f>
        <v>*</v>
      </c>
    </row>
    <row r="82" spans="2:11" hidden="1">
      <c r="B82" s="94" t="str">
        <f>IF(SP_NORTE!X85="","*",SP_NORTE!X85)</f>
        <v>OPORTUNIDADE</v>
      </c>
      <c r="C82" s="95">
        <f>IF(SP_NORTE!B85="","*",SP_NORTE!B85)</f>
        <v>46059</v>
      </c>
      <c r="D82" s="94" t="str">
        <f>IF(SP_NORTE!D85="","*",SP_NORTE!D85)</f>
        <v>PEDRO (TP-696)</v>
      </c>
      <c r="E82" s="94" t="str">
        <f>IF(SP_NORTE!G85="","*",SP_NORTE!G85)</f>
        <v>-</v>
      </c>
      <c r="F82" s="100" t="str">
        <f>IF(SP_NORTE!L85="","*",SP_NORTE!L85)</f>
        <v>ZCZ-ZZF</v>
      </c>
      <c r="G82" s="95" t="str">
        <f>IF(SP_NORTE!H85="","*",SP_NORTE!H85)</f>
        <v>-</v>
      </c>
      <c r="H82" s="95" t="str">
        <f>IF(SP_NORTE!AA85="","*",SP_NORTE!AA85)</f>
        <v>*</v>
      </c>
      <c r="I82" s="95" t="str">
        <f>IF(SP_NORTE!AB85="","*",SP_NORTE!AB85)</f>
        <v>*</v>
      </c>
      <c r="J82" s="96" t="str">
        <f>IF(SP_NORTE!Z85="","*",SP_NORTE!Z85)</f>
        <v>*</v>
      </c>
      <c r="K82" s="97" t="str">
        <f>IF(SP_NORTE!AC85="","*",SP_NORTE!AC85)</f>
        <v>*</v>
      </c>
    </row>
    <row r="83" spans="2:11" hidden="1">
      <c r="B83" s="94" t="str">
        <f>IF(SP_NORTE!X86="","*",SP_NORTE!X86)</f>
        <v>OPORTUNIDADE</v>
      </c>
      <c r="C83" s="95" t="str">
        <f>IF(SP_NORTE!B86="","*",SP_NORTE!B86)</f>
        <v>*</v>
      </c>
      <c r="D83" s="94" t="str">
        <f>IF(SP_NORTE!D86="","*",SP_NORTE!D86)</f>
        <v>EDVAN (TP-691)</v>
      </c>
      <c r="E83" s="94" t="str">
        <f>IF(SP_NORTE!G86="","*",SP_NORTE!G86)</f>
        <v>-</v>
      </c>
      <c r="F83" s="100" t="str">
        <f>IF(SP_NORTE!L86="","*",SP_NORTE!L86)</f>
        <v>ZDG-ZTN</v>
      </c>
      <c r="G83" s="95" t="str">
        <f>IF(SP_NORTE!H86="","*",SP_NORTE!H86)</f>
        <v>-</v>
      </c>
      <c r="H83" s="95" t="str">
        <f>IF(SP_NORTE!AA86="","*",SP_NORTE!AA86)</f>
        <v>*</v>
      </c>
      <c r="I83" s="95" t="str">
        <f>IF(SP_NORTE!AB86="","*",SP_NORTE!AB86)</f>
        <v>*</v>
      </c>
      <c r="J83" s="96" t="str">
        <f>IF(SP_NORTE!Z86="","*",SP_NORTE!Z86)</f>
        <v>*</v>
      </c>
      <c r="K83" s="97" t="str">
        <f>IF(SP_NORTE!AC86="","*",SP_NORTE!AC86)</f>
        <v>*</v>
      </c>
    </row>
    <row r="84" spans="2:11" hidden="1">
      <c r="B84" s="94" t="str">
        <f>IF(SP_NORTE!X87="","*",SP_NORTE!X87)</f>
        <v>SIM</v>
      </c>
      <c r="C84" s="95">
        <f>IF(SP_NORTE!B87="","*",SP_NORTE!B87)</f>
        <v>46059</v>
      </c>
      <c r="D84" s="94" t="str">
        <f>IF(SP_NORTE!D87="","*",SP_NORTE!D87)</f>
        <v>V40</v>
      </c>
      <c r="E84" s="94" t="str">
        <f>IF(SP_NORTE!G87="","*",SP_NORTE!G87)</f>
        <v>ZDGK582</v>
      </c>
      <c r="F84" s="100" t="str">
        <f>IF(SP_NORTE!L87="","*",SP_NORTE!L87)</f>
        <v>ZDG-ZTN</v>
      </c>
      <c r="G84" s="95" t="str">
        <f>IF(SP_NORTE!H87="","*",SP_NORTE!H87)</f>
        <v>ZDGK582</v>
      </c>
      <c r="H84" s="95" t="str">
        <f>IF(SP_NORTE!AA87="","*",SP_NORTE!AA87)</f>
        <v>*</v>
      </c>
      <c r="I84" s="95" t="str">
        <f>IF(SP_NORTE!AB87="","*",SP_NORTE!AB87)</f>
        <v>*</v>
      </c>
      <c r="J84" s="96" t="str">
        <f>IF(SP_NORTE!Z87="","*",SP_NORTE!Z87)</f>
        <v>*</v>
      </c>
      <c r="K84" s="97" t="str">
        <f>IF(SP_NORTE!AC87="","*",SP_NORTE!AC87)</f>
        <v>*</v>
      </c>
    </row>
    <row r="85" spans="2:11" hidden="1">
      <c r="B85" s="94" t="str">
        <f>IF(SP_NORTE!X88="","*",SP_NORTE!X88)</f>
        <v>OPORTUNIDADE</v>
      </c>
      <c r="C85" s="95">
        <f>IF(SP_NORTE!B88="","*",SP_NORTE!B88)</f>
        <v>46059</v>
      </c>
      <c r="D85" s="94" t="str">
        <f>IF(SP_NORTE!D88="","*",SP_NORTE!D88)</f>
        <v>ANTÔNIO (TP-713)</v>
      </c>
      <c r="E85" s="94" t="str">
        <f>IF(SP_NORTE!G88="","*",SP_NORTE!G88)</f>
        <v>-</v>
      </c>
      <c r="F85" s="100" t="str">
        <f>IF(SP_NORTE!L88="","*",SP_NORTE!L88)</f>
        <v>ZZR-ZDZ</v>
      </c>
      <c r="G85" s="95" t="str">
        <f>IF(SP_NORTE!H88="","*",SP_NORTE!H88)</f>
        <v>-</v>
      </c>
      <c r="H85" s="95" t="str">
        <f>IF(SP_NORTE!AA88="","*",SP_NORTE!AA88)</f>
        <v>*</v>
      </c>
      <c r="I85" s="95" t="str">
        <f>IF(SP_NORTE!AB88="","*",SP_NORTE!AB88)</f>
        <v>*</v>
      </c>
      <c r="J85" s="96" t="str">
        <f>IF(SP_NORTE!Z88="","*",SP_NORTE!Z88)</f>
        <v>*</v>
      </c>
      <c r="K85" s="97" t="str">
        <f>IF(SP_NORTE!AC88="","*",SP_NORTE!AC88)</f>
        <v>*</v>
      </c>
    </row>
    <row r="86" spans="2:11" hidden="1">
      <c r="B86" s="94" t="str">
        <f>IF(SP_NORTE!X89="","*",SP_NORTE!X89)</f>
        <v>OPORTUNIDADE</v>
      </c>
      <c r="C86" s="95">
        <f>IF(SP_NORTE!B89="","*",SP_NORTE!B89)</f>
        <v>46059</v>
      </c>
      <c r="D86" s="94" t="str">
        <f>IF(SP_NORTE!D89="","*",SP_NORTE!D89)</f>
        <v>W92</v>
      </c>
      <c r="E86" s="94" t="str">
        <f>IF(SP_NORTE!G89="","*",SP_NORTE!G89)</f>
        <v>ZAR2</v>
      </c>
      <c r="F86" s="100" t="str">
        <f>IF(SP_NORTE!L89="","*",SP_NORTE!L89)</f>
        <v>ZZR-ZDZ</v>
      </c>
      <c r="G86" s="95" t="str">
        <f>IF(SP_NORTE!H89="","*",SP_NORTE!H89)</f>
        <v>ZMA</v>
      </c>
      <c r="H86" s="95" t="str">
        <f>IF(SP_NORTE!AA89="","*",SP_NORTE!AA89)</f>
        <v>*</v>
      </c>
      <c r="I86" s="95" t="str">
        <f>IF(SP_NORTE!AB89="","*",SP_NORTE!AB89)</f>
        <v>*</v>
      </c>
      <c r="J86" s="96" t="str">
        <f>IF(SP_NORTE!Z89="","*",SP_NORTE!Z89)</f>
        <v>*</v>
      </c>
      <c r="K86" s="97" t="str">
        <f>IF(SP_NORTE!AC89="","*",SP_NORTE!AC89)</f>
        <v>*</v>
      </c>
    </row>
    <row r="87" spans="2:11" hidden="1">
      <c r="B87" s="94" t="str">
        <f>IF(SP_NORTE!X90="","*",SP_NORTE!X90)</f>
        <v>OPORTUNIDADE</v>
      </c>
      <c r="C87" s="95">
        <f>IF(SP_NORTE!B90="","*",SP_NORTE!B90)</f>
        <v>46059</v>
      </c>
      <c r="D87" s="94" t="str">
        <f>IF(SP_NORTE!D90="","*",SP_NORTE!D90)</f>
        <v xml:space="preserve">TURMA FIXA VIA </v>
      </c>
      <c r="E87" s="94" t="str">
        <f>IF(SP_NORTE!G90="","*",SP_NORTE!G90)</f>
        <v>-</v>
      </c>
      <c r="F87" s="100" t="str">
        <f>IF(SP_NORTE!L90="","*",SP_NORTE!L90)</f>
        <v>ZSK-ZXH</v>
      </c>
      <c r="G87" s="95" t="str">
        <f>IF(SP_NORTE!H90="","*",SP_NORTE!H90)</f>
        <v>-</v>
      </c>
      <c r="H87" s="95" t="str">
        <f>IF(SP_NORTE!AA90="","*",SP_NORTE!AA90)</f>
        <v>*</v>
      </c>
      <c r="I87" s="95" t="str">
        <f>IF(SP_NORTE!AB90="","*",SP_NORTE!AB90)</f>
        <v>*</v>
      </c>
      <c r="J87" s="96" t="str">
        <f>IF(SP_NORTE!Z90="","*",SP_NORTE!Z90)</f>
        <v>*</v>
      </c>
      <c r="K87" s="97" t="str">
        <f>IF(SP_NORTE!AC90="","*",SP_NORTE!AC90)</f>
        <v>*</v>
      </c>
    </row>
    <row r="88" spans="2:11" hidden="1">
      <c r="B88" s="94" t="str">
        <f>IF(SP_NORTE!X91="","*",SP_NORTE!X91)</f>
        <v>OPORTUNIDADE</v>
      </c>
      <c r="C88" s="95">
        <f>IF(SP_NORTE!B91="","*",SP_NORTE!B91)</f>
        <v>46059</v>
      </c>
      <c r="D88" s="94" t="str">
        <f>IF(SP_NORTE!D91="","*",SP_NORTE!D91)</f>
        <v xml:space="preserve">TURMA FIXA VIA </v>
      </c>
      <c r="E88" s="94" t="str">
        <f>IF(SP_NORTE!G91="","*",SP_NORTE!G91)</f>
        <v>-</v>
      </c>
      <c r="F88" s="100" t="str">
        <f>IF(SP_NORTE!L91="","*",SP_NORTE!L91)</f>
        <v>ZVI</v>
      </c>
      <c r="G88" s="95" t="str">
        <f>IF(SP_NORTE!H91="","*",SP_NORTE!H91)</f>
        <v>-</v>
      </c>
      <c r="H88" s="95" t="str">
        <f>IF(SP_NORTE!AA91="","*",SP_NORTE!AA91)</f>
        <v>*</v>
      </c>
      <c r="I88" s="95" t="str">
        <f>IF(SP_NORTE!AB91="","*",SP_NORTE!AB91)</f>
        <v>*</v>
      </c>
      <c r="J88" s="96" t="str">
        <f>IF(SP_NORTE!Z91="","*",SP_NORTE!Z91)</f>
        <v>*</v>
      </c>
      <c r="K88" s="97" t="str">
        <f>IF(SP_NORTE!AC91="","*",SP_NORTE!AC91)</f>
        <v>*</v>
      </c>
    </row>
    <row r="89" spans="2:11" hidden="1">
      <c r="B89" s="94" t="str">
        <f>IF(SP_NORTE!X92="","*",SP_NORTE!X92)</f>
        <v>OPORTUNIDADE</v>
      </c>
      <c r="C89" s="95">
        <f>IF(SP_NORTE!B92="","*",SP_NORTE!B92)</f>
        <v>46059</v>
      </c>
      <c r="D89" s="94" t="str">
        <f>IF(SP_NORTE!D92="","*",SP_NORTE!D92)</f>
        <v>V83</v>
      </c>
      <c r="E89" s="94" t="str">
        <f>IF(SP_NORTE!G92="","*",SP_NORTE!G92)</f>
        <v>ZIQ2</v>
      </c>
      <c r="F89" s="100" t="str">
        <f>IF(SP_NORTE!L92="","*",SP_NORTE!L92)</f>
        <v>ZRQ-ZQX</v>
      </c>
      <c r="G89" s="95" t="str">
        <f>IF(SP_NORTE!H92="","*",SP_NORTE!H92)</f>
        <v>ZIQ</v>
      </c>
      <c r="H89" s="95" t="str">
        <f>IF(SP_NORTE!AA92="","*",SP_NORTE!AA92)</f>
        <v>*</v>
      </c>
      <c r="I89" s="95" t="str">
        <f>IF(SP_NORTE!AB92="","*",SP_NORTE!AB92)</f>
        <v>*</v>
      </c>
      <c r="J89" s="96" t="str">
        <f>IF(SP_NORTE!Z92="","*",SP_NORTE!Z92)</f>
        <v>*</v>
      </c>
      <c r="K89" s="97" t="str">
        <f>IF(SP_NORTE!AC92="","*",SP_NORTE!AC92)</f>
        <v>*</v>
      </c>
    </row>
    <row r="90" spans="2:11" hidden="1">
      <c r="B90" s="94" t="str">
        <f>IF(SP_NORTE!X93="","*",SP_NORTE!X93)</f>
        <v>*</v>
      </c>
      <c r="C90" s="95" t="str">
        <f>IF(SP_NORTE!B93="","*",SP_NORTE!B93)</f>
        <v>*</v>
      </c>
      <c r="D90" s="94" t="str">
        <f>IF(SP_NORTE!D93="","*",SP_NORTE!D93)</f>
        <v>*</v>
      </c>
      <c r="E90" s="94" t="str">
        <f>IF(SP_NORTE!G93="","*",SP_NORTE!G93)</f>
        <v>*</v>
      </c>
      <c r="F90" s="100" t="str">
        <f>IF(SP_NORTE!L93="","*",SP_NORTE!L93)</f>
        <v>-</v>
      </c>
      <c r="G90" s="95" t="str">
        <f>IF(SP_NORTE!H93="","*",SP_NORTE!H93)</f>
        <v>*</v>
      </c>
      <c r="H90" s="95" t="str">
        <f>IF(SP_NORTE!AA93="","*",SP_NORTE!AA93)</f>
        <v>*</v>
      </c>
      <c r="I90" s="95" t="str">
        <f>IF(SP_NORTE!AB93="","*",SP_NORTE!AB93)</f>
        <v>*</v>
      </c>
      <c r="J90" s="96" t="str">
        <f>IF(SP_NORTE!Z93="","*",SP_NORTE!Z93)</f>
        <v>*</v>
      </c>
      <c r="K90" s="97" t="str">
        <f>IF(SP_NORTE!AC93="","*",SP_NORTE!AC93)</f>
        <v>*</v>
      </c>
    </row>
    <row r="91" spans="2:11" hidden="1">
      <c r="B91" s="94" t="str">
        <f>IF(SP_NORTE!X94="","*",SP_NORTE!X94)</f>
        <v>*</v>
      </c>
      <c r="C91" s="95" t="str">
        <f>IF(SP_NORTE!B94="","*",SP_NORTE!B94)</f>
        <v>*</v>
      </c>
      <c r="D91" s="94" t="str">
        <f>IF(SP_NORTE!D94="","*",SP_NORTE!D94)</f>
        <v>*</v>
      </c>
      <c r="E91" s="94" t="str">
        <f>IF(SP_NORTE!G94="","*",SP_NORTE!G94)</f>
        <v>*</v>
      </c>
      <c r="F91" s="100" t="str">
        <f>IF(SP_NORTE!L94="","*",SP_NORTE!L94)</f>
        <v>-</v>
      </c>
      <c r="G91" s="95" t="str">
        <f>IF(SP_NORTE!H94="","*",SP_NORTE!H94)</f>
        <v>*</v>
      </c>
      <c r="H91" s="95" t="str">
        <f>IF(SP_NORTE!AA94="","*",SP_NORTE!AA94)</f>
        <v>*</v>
      </c>
      <c r="I91" s="95" t="str">
        <f>IF(SP_NORTE!AB94="","*",SP_NORTE!AB94)</f>
        <v>*</v>
      </c>
      <c r="J91" s="96" t="str">
        <f>IF(SP_NORTE!Z94="","*",SP_NORTE!Z94)</f>
        <v>*</v>
      </c>
      <c r="K91" s="97" t="str">
        <f>IF(SP_NORTE!AC94="","*",SP_NORTE!AC94)</f>
        <v>*</v>
      </c>
    </row>
    <row r="92" spans="2:11" hidden="1">
      <c r="B92" s="94" t="str">
        <f>IF(SP_NORTE!X95="","*",SP_NORTE!X95)</f>
        <v>OPORTUNIDADE</v>
      </c>
      <c r="C92" s="95">
        <f>IF(SP_NORTE!B95="","*",SP_NORTE!B95)</f>
        <v>46060</v>
      </c>
      <c r="D92" s="94" t="str">
        <f>IF(SP_NORTE!D95="","*",SP_NORTE!D95)</f>
        <v>V87</v>
      </c>
      <c r="E92" s="94" t="str">
        <f>IF(SP_NORTE!G95="","*",SP_NORTE!G95)</f>
        <v>ZDP2</v>
      </c>
      <c r="F92" s="100" t="str">
        <f>IF(SP_NORTE!L95="","*",SP_NORTE!L95)</f>
        <v>ZGI-ZFN</v>
      </c>
      <c r="G92" s="95" t="str">
        <f>IF(SP_NORTE!H95="","*",SP_NORTE!H95)</f>
        <v>ZDP</v>
      </c>
      <c r="H92" s="95" t="str">
        <f>IF(SP_NORTE!AA95="","*",SP_NORTE!AA95)</f>
        <v>*</v>
      </c>
      <c r="I92" s="95" t="str">
        <f>IF(SP_NORTE!AB95="","*",SP_NORTE!AB95)</f>
        <v>*</v>
      </c>
      <c r="J92" s="96" t="str">
        <f>IF(SP_NORTE!Z95="","*",SP_NORTE!Z95)</f>
        <v>*</v>
      </c>
      <c r="K92" s="97" t="str">
        <f>IF(SP_NORTE!AC95="","*",SP_NORTE!AC95)</f>
        <v>*</v>
      </c>
    </row>
    <row r="93" spans="2:11" hidden="1">
      <c r="B93" s="94" t="str">
        <f>IF(SP_NORTE!X96="","*",SP_NORTE!X96)</f>
        <v>OPORTUNIDADE</v>
      </c>
      <c r="C93" s="95">
        <f>IF(SP_NORTE!B96="","*",SP_NORTE!B96)</f>
        <v>46060</v>
      </c>
      <c r="D93" s="94" t="str">
        <f>IF(SP_NORTE!D96="","*",SP_NORTE!D96)</f>
        <v>JOVÂNIO (TP-850)</v>
      </c>
      <c r="E93" s="94" t="str">
        <f>IF(SP_NORTE!G96="","*",SP_NORTE!G96)</f>
        <v>-</v>
      </c>
      <c r="F93" s="100" t="str">
        <f>IF(SP_NORTE!L96="","*",SP_NORTE!L96)</f>
        <v>ZEC-ZKY</v>
      </c>
      <c r="G93" s="95" t="str">
        <f>IF(SP_NORTE!H96="","*",SP_NORTE!H96)</f>
        <v>-</v>
      </c>
      <c r="H93" s="95" t="str">
        <f>IF(SP_NORTE!AA96="","*",SP_NORTE!AA96)</f>
        <v>*</v>
      </c>
      <c r="I93" s="95" t="str">
        <f>IF(SP_NORTE!AB96="","*",SP_NORTE!AB96)</f>
        <v>*</v>
      </c>
      <c r="J93" s="96" t="str">
        <f>IF(SP_NORTE!Z96="","*",SP_NORTE!Z96)</f>
        <v>*</v>
      </c>
      <c r="K93" s="97" t="str">
        <f>IF(SP_NORTE!AC96="","*",SP_NORTE!AC96)</f>
        <v>*</v>
      </c>
    </row>
    <row r="94" spans="2:11" hidden="1">
      <c r="B94" s="94" t="str">
        <f>IF(SP_NORTE!X97="","*",SP_NORTE!X97)</f>
        <v>OPORTUNIDADE</v>
      </c>
      <c r="C94" s="95">
        <f>IF(SP_NORTE!B97="","*",SP_NORTE!B97)</f>
        <v>46060</v>
      </c>
      <c r="D94" s="94" t="str">
        <f>IF(SP_NORTE!D97="","*",SP_NORTE!D97)</f>
        <v>W48</v>
      </c>
      <c r="E94" s="94" t="str">
        <f>IF(SP_NORTE!G97="","*",SP_NORTE!G97)</f>
        <v>ZEC2</v>
      </c>
      <c r="F94" s="100" t="str">
        <f>IF(SP_NORTE!L97="","*",SP_NORTE!L97)</f>
        <v>ZEC-TAP</v>
      </c>
      <c r="G94" s="95" t="str">
        <f>IF(SP_NORTE!H97="","*",SP_NORTE!H97)</f>
        <v>TAP</v>
      </c>
      <c r="H94" s="95" t="str">
        <f>IF(SP_NORTE!AA97="","*",SP_NORTE!AA97)</f>
        <v>*</v>
      </c>
      <c r="I94" s="95" t="str">
        <f>IF(SP_NORTE!AB97="","*",SP_NORTE!AB97)</f>
        <v>*</v>
      </c>
      <c r="J94" s="96" t="str">
        <f>IF(SP_NORTE!Z97="","*",SP_NORTE!Z97)</f>
        <v>*</v>
      </c>
      <c r="K94" s="97" t="str">
        <f>IF(SP_NORTE!AC97="","*",SP_NORTE!AC97)</f>
        <v>*</v>
      </c>
    </row>
    <row r="95" spans="2:11" hidden="1">
      <c r="B95" s="94" t="str">
        <f>IF(SP_NORTE!X98="","*",SP_NORTE!X98)</f>
        <v>OPORTUNIDADE</v>
      </c>
      <c r="C95" s="95">
        <f>IF(SP_NORTE!B98="","*",SP_NORTE!B98)</f>
        <v>46060</v>
      </c>
      <c r="D95" s="94" t="str">
        <f>IF(SP_NORTE!D98="","*",SP_NORTE!D98)</f>
        <v>JULIO CÉSAR (TP-701)</v>
      </c>
      <c r="E95" s="94" t="str">
        <f>IF(SP_NORTE!G98="","*",SP_NORTE!G98)</f>
        <v>-</v>
      </c>
      <c r="F95" s="100" t="str">
        <f>IF(SP_NORTE!L98="","*",SP_NORTE!L98)</f>
        <v>ZUC-ZCG</v>
      </c>
      <c r="G95" s="95" t="str">
        <f>IF(SP_NORTE!H98="","*",SP_NORTE!H98)</f>
        <v>-</v>
      </c>
      <c r="H95" s="95" t="str">
        <f>IF(SP_NORTE!AA98="","*",SP_NORTE!AA98)</f>
        <v>*</v>
      </c>
      <c r="I95" s="95" t="str">
        <f>IF(SP_NORTE!AB98="","*",SP_NORTE!AB98)</f>
        <v>*</v>
      </c>
      <c r="J95" s="96" t="str">
        <f>IF(SP_NORTE!Z98="","*",SP_NORTE!Z98)</f>
        <v>*</v>
      </c>
      <c r="K95" s="97" t="str">
        <f>IF(SP_NORTE!AC98="","*",SP_NORTE!AC98)</f>
        <v>*</v>
      </c>
    </row>
    <row r="96" spans="2:11" hidden="1">
      <c r="B96" s="94" t="str">
        <f>IF(SP_NORTE!X99="","*",SP_NORTE!X99)</f>
        <v>OPORTUNIDADE</v>
      </c>
      <c r="C96" s="95">
        <f>IF(SP_NORTE!B99="","*",SP_NORTE!B99)</f>
        <v>46060</v>
      </c>
      <c r="D96" s="94" t="str">
        <f>IF(SP_NORTE!D99="","*",SP_NORTE!D99)</f>
        <v>V88</v>
      </c>
      <c r="E96" s="94" t="str">
        <f>IF(SP_NORTE!G99="","*",SP_NORTE!G99)</f>
        <v>ZPN2</v>
      </c>
      <c r="F96" s="100" t="str">
        <f>IF(SP_NORTE!L99="","*",SP_NORTE!L99)</f>
        <v>ZCV-ZCT</v>
      </c>
      <c r="G96" s="95" t="str">
        <f>IF(SP_NORTE!H99="","*",SP_NORTE!H99)</f>
        <v>ZPN</v>
      </c>
      <c r="H96" s="95" t="str">
        <f>IF(SP_NORTE!AA99="","*",SP_NORTE!AA99)</f>
        <v>*</v>
      </c>
      <c r="I96" s="95" t="str">
        <f>IF(SP_NORTE!AB99="","*",SP_NORTE!AB99)</f>
        <v>*</v>
      </c>
      <c r="J96" s="96" t="str">
        <f>IF(SP_NORTE!Z99="","*",SP_NORTE!Z99)</f>
        <v>*</v>
      </c>
      <c r="K96" s="97" t="str">
        <f>IF(SP_NORTE!AC99="","*",SP_NORTE!AC99)</f>
        <v>*</v>
      </c>
    </row>
    <row r="97" spans="2:11" hidden="1">
      <c r="B97" s="94" t="str">
        <f>IF(SP_NORTE!X100="","*",SP_NORTE!X100)</f>
        <v>OPORTUNIDADE</v>
      </c>
      <c r="C97" s="95">
        <f>IF(SP_NORTE!B100="","*",SP_NORTE!B100)</f>
        <v>46060</v>
      </c>
      <c r="D97" s="94" t="str">
        <f>IF(SP_NORTE!D100="","*",SP_NORTE!D100)</f>
        <v>PEDRO (TP-696)</v>
      </c>
      <c r="E97" s="94" t="str">
        <f>IF(SP_NORTE!G100="","*",SP_NORTE!G100)</f>
        <v>-</v>
      </c>
      <c r="F97" s="100" t="str">
        <f>IF(SP_NORTE!L100="","*",SP_NORTE!L100)</f>
        <v>ZCZ-ZZF</v>
      </c>
      <c r="G97" s="95" t="str">
        <f>IF(SP_NORTE!H100="","*",SP_NORTE!H100)</f>
        <v>-</v>
      </c>
      <c r="H97" s="95" t="str">
        <f>IF(SP_NORTE!AA100="","*",SP_NORTE!AA100)</f>
        <v>*</v>
      </c>
      <c r="I97" s="95" t="str">
        <f>IF(SP_NORTE!AB100="","*",SP_NORTE!AB100)</f>
        <v>*</v>
      </c>
      <c r="J97" s="96" t="str">
        <f>IF(SP_NORTE!Z100="","*",SP_NORTE!Z100)</f>
        <v>*</v>
      </c>
      <c r="K97" s="97" t="str">
        <f>IF(SP_NORTE!AC100="","*",SP_NORTE!AC100)</f>
        <v>*</v>
      </c>
    </row>
    <row r="98" spans="2:11" hidden="1">
      <c r="B98" s="94" t="str">
        <f>IF(SP_NORTE!X101="","*",SP_NORTE!X101)</f>
        <v>OPORTUNIDADE</v>
      </c>
      <c r="C98" s="95">
        <f>IF(SP_NORTE!B101="","*",SP_NORTE!B101)</f>
        <v>46060</v>
      </c>
      <c r="D98" s="94" t="str">
        <f>IF(SP_NORTE!D101="","*",SP_NORTE!D101)</f>
        <v>ANTÔNIO (TP-713)</v>
      </c>
      <c r="E98" s="94" t="str">
        <f>IF(SP_NORTE!G101="","*",SP_NORTE!G101)</f>
        <v>-</v>
      </c>
      <c r="F98" s="100" t="str">
        <f>IF(SP_NORTE!L101="","*",SP_NORTE!L101)</f>
        <v>ZZR-ZDZ</v>
      </c>
      <c r="G98" s="95" t="str">
        <f>IF(SP_NORTE!H101="","*",SP_NORTE!H101)</f>
        <v>-</v>
      </c>
      <c r="H98" s="95" t="str">
        <f>IF(SP_NORTE!AA101="","*",SP_NORTE!AA101)</f>
        <v>*</v>
      </c>
      <c r="I98" s="95" t="str">
        <f>IF(SP_NORTE!AB101="","*",SP_NORTE!AB101)</f>
        <v>*</v>
      </c>
      <c r="J98" s="96" t="str">
        <f>IF(SP_NORTE!Z101="","*",SP_NORTE!Z101)</f>
        <v>*</v>
      </c>
      <c r="K98" s="97" t="str">
        <f>IF(SP_NORTE!AC101="","*",SP_NORTE!AC101)</f>
        <v>*</v>
      </c>
    </row>
    <row r="99" spans="2:11" hidden="1">
      <c r="B99" s="94" t="str">
        <f>IF(SP_NORTE!X102="","*",SP_NORTE!X102)</f>
        <v>OPORTUNIDADE</v>
      </c>
      <c r="C99" s="95">
        <f>IF(SP_NORTE!B102="","*",SP_NORTE!B102)</f>
        <v>46060</v>
      </c>
      <c r="D99" s="94" t="str">
        <f>IF(SP_NORTE!D102="","*",SP_NORTE!D102)</f>
        <v>V40</v>
      </c>
      <c r="E99" s="94" t="str">
        <f>IF(SP_NORTE!G102="","*",SP_NORTE!G102)</f>
        <v>ZDGK582</v>
      </c>
      <c r="F99" s="100" t="str">
        <f>IF(SP_NORTE!L102="","*",SP_NORTE!L102)</f>
        <v>ZDG-ZTN</v>
      </c>
      <c r="G99" s="95" t="str">
        <f>IF(SP_NORTE!H102="","*",SP_NORTE!H102)</f>
        <v>ZDGK582</v>
      </c>
      <c r="H99" s="95" t="str">
        <f>IF(SP_NORTE!AA102="","*",SP_NORTE!AA102)</f>
        <v>*</v>
      </c>
      <c r="I99" s="95" t="str">
        <f>IF(SP_NORTE!AB102="","*",SP_NORTE!AB102)</f>
        <v>*</v>
      </c>
      <c r="J99" s="96" t="str">
        <f>IF(SP_NORTE!Z102="","*",SP_NORTE!Z102)</f>
        <v>*</v>
      </c>
      <c r="K99" s="97" t="str">
        <f>IF(SP_NORTE!AC102="","*",SP_NORTE!AC102)</f>
        <v>*</v>
      </c>
    </row>
    <row r="100" spans="2:11" hidden="1">
      <c r="B100" s="94" t="str">
        <f>IF(SP_NORTE!X103="","*",SP_NORTE!X103)</f>
        <v>OPORTUNIDADE</v>
      </c>
      <c r="C100" s="95">
        <f>IF(SP_NORTE!B103="","*",SP_NORTE!B103)</f>
        <v>46060</v>
      </c>
      <c r="D100" s="94" t="str">
        <f>IF(SP_NORTE!D103="","*",SP_NORTE!D103)</f>
        <v xml:space="preserve">TURMA FIXA VIA </v>
      </c>
      <c r="E100" s="94" t="str">
        <f>IF(SP_NORTE!G103="","*",SP_NORTE!G103)</f>
        <v>-</v>
      </c>
      <c r="F100" s="100" t="str">
        <f>IF(SP_NORTE!L103="","*",SP_NORTE!L103)</f>
        <v>ZSK-ZXH</v>
      </c>
      <c r="G100" s="95" t="str">
        <f>IF(SP_NORTE!H103="","*",SP_NORTE!H103)</f>
        <v>-</v>
      </c>
      <c r="H100" s="95" t="str">
        <f>IF(SP_NORTE!AA103="","*",SP_NORTE!AA103)</f>
        <v>*</v>
      </c>
      <c r="I100" s="95" t="str">
        <f>IF(SP_NORTE!AB103="","*",SP_NORTE!AB103)</f>
        <v>*</v>
      </c>
      <c r="J100" s="96" t="str">
        <f>IF(SP_NORTE!Z103="","*",SP_NORTE!Z103)</f>
        <v>*</v>
      </c>
      <c r="K100" s="97" t="str">
        <f>IF(SP_NORTE!AC103="","*",SP_NORTE!AC103)</f>
        <v>*</v>
      </c>
    </row>
    <row r="101" spans="2:11" hidden="1">
      <c r="B101" s="94" t="str">
        <f>IF(SP_NORTE!X104="","*",SP_NORTE!X104)</f>
        <v>OPORTUNIDADE</v>
      </c>
      <c r="C101" s="95">
        <f>IF(SP_NORTE!B104="","*",SP_NORTE!B104)</f>
        <v>46060</v>
      </c>
      <c r="D101" s="94" t="str">
        <f>IF(SP_NORTE!D104="","*",SP_NORTE!D104)</f>
        <v>V83</v>
      </c>
      <c r="E101" s="94" t="str">
        <f>IF(SP_NORTE!G104="","*",SP_NORTE!G104)</f>
        <v>ZIQ2</v>
      </c>
      <c r="F101" s="100" t="str">
        <f>IF(SP_NORTE!L104="","*",SP_NORTE!L104)</f>
        <v>ZRQ-ZQX</v>
      </c>
      <c r="G101" s="95" t="str">
        <f>IF(SP_NORTE!H104="","*",SP_NORTE!H104)</f>
        <v>ZIQ</v>
      </c>
      <c r="H101" s="95" t="str">
        <f>IF(SP_NORTE!AA104="","*",SP_NORTE!AA104)</f>
        <v>*</v>
      </c>
      <c r="I101" s="95" t="str">
        <f>IF(SP_NORTE!AB104="","*",SP_NORTE!AB104)</f>
        <v>*</v>
      </c>
      <c r="J101" s="96" t="str">
        <f>IF(SP_NORTE!Z104="","*",SP_NORTE!Z104)</f>
        <v>*</v>
      </c>
      <c r="K101" s="97" t="str">
        <f>IF(SP_NORTE!AC104="","*",SP_NORTE!AC104)</f>
        <v>*</v>
      </c>
    </row>
    <row r="102" spans="2:11" hidden="1">
      <c r="B102" s="94" t="str">
        <f>IF(SP_NORTE!X105="","*",SP_NORTE!X105)</f>
        <v>*</v>
      </c>
      <c r="C102" s="95" t="str">
        <f>IF(SP_NORTE!B105="","*",SP_NORTE!B105)</f>
        <v>*</v>
      </c>
      <c r="D102" s="94" t="str">
        <f>IF(SP_NORTE!D105="","*",SP_NORTE!D105)</f>
        <v>*</v>
      </c>
      <c r="E102" s="94" t="str">
        <f>IF(SP_NORTE!G105="","*",SP_NORTE!G105)</f>
        <v>*</v>
      </c>
      <c r="F102" s="100" t="str">
        <f>IF(SP_NORTE!L105="","*",SP_NORTE!L105)</f>
        <v>-</v>
      </c>
      <c r="G102" s="95" t="str">
        <f>IF(SP_NORTE!H105="","*",SP_NORTE!H105)</f>
        <v>*</v>
      </c>
      <c r="H102" s="95" t="str">
        <f>IF(SP_NORTE!AA105="","*",SP_NORTE!AA105)</f>
        <v>*</v>
      </c>
      <c r="I102" s="95" t="str">
        <f>IF(SP_NORTE!AB105="","*",SP_NORTE!AB105)</f>
        <v>*</v>
      </c>
      <c r="J102" s="96" t="str">
        <f>IF(SP_NORTE!Z105="","*",SP_NORTE!Z105)</f>
        <v>*</v>
      </c>
      <c r="K102" s="97" t="str">
        <f>IF(SP_NORTE!AC105="","*",SP_NORTE!AC105)</f>
        <v>*</v>
      </c>
    </row>
    <row r="103" spans="2:11" hidden="1">
      <c r="B103" s="94" t="str">
        <f>IF(SP_NORTE!X106="","*",SP_NORTE!X106)</f>
        <v>OPORTUNIDADE</v>
      </c>
      <c r="C103" s="95">
        <f>IF(SP_NORTE!B106="","*",SP_NORTE!B106)</f>
        <v>46061</v>
      </c>
      <c r="D103" s="94" t="str">
        <f>IF(SP_NORTE!D106="","*",SP_NORTE!D106)</f>
        <v>W48</v>
      </c>
      <c r="E103" s="94" t="str">
        <f>IF(SP_NORTE!G106="","*",SP_NORTE!G106)</f>
        <v>ZEC2</v>
      </c>
      <c r="F103" s="100" t="str">
        <f>IF(SP_NORTE!L106="","*",SP_NORTE!L106)</f>
        <v>ZEC-TAP</v>
      </c>
      <c r="G103" s="95" t="str">
        <f>IF(SP_NORTE!H106="","*",SP_NORTE!H106)</f>
        <v>TAP</v>
      </c>
      <c r="H103" s="95" t="str">
        <f>IF(SP_NORTE!AA106="","*",SP_NORTE!AA106)</f>
        <v>FIXO</v>
      </c>
      <c r="I103" s="95" t="str">
        <f>IF(SP_NORTE!AB106="","*",SP_NORTE!AB106)</f>
        <v>*</v>
      </c>
      <c r="J103" s="96">
        <f>IF(SP_NORTE!Z106="","*",SP_NORTE!Z106)</f>
        <v>1</v>
      </c>
      <c r="K103" s="97">
        <f>IF(SP_NORTE!AC106="","*",SP_NORTE!AC106)</f>
        <v>0.29166666666666669</v>
      </c>
    </row>
    <row r="104" spans="2:11" hidden="1">
      <c r="B104" s="94" t="str">
        <f>IF(SP_NORTE!X107="","*",SP_NORTE!X107)</f>
        <v>OPORTUNIDADE</v>
      </c>
      <c r="C104" s="95">
        <f>IF(SP_NORTE!B107="","*",SP_NORTE!B107)</f>
        <v>46061</v>
      </c>
      <c r="D104" s="94" t="str">
        <f>IF(SP_NORTE!D107="","*",SP_NORTE!D107)</f>
        <v>V87</v>
      </c>
      <c r="E104" s="94" t="str">
        <f>IF(SP_NORTE!G107="","*",SP_NORTE!G107)</f>
        <v>ZDP2</v>
      </c>
      <c r="F104" s="100" t="str">
        <f>IF(SP_NORTE!L107="","*",SP_NORTE!L107)</f>
        <v>ZZM-ZCF</v>
      </c>
      <c r="G104" s="95" t="str">
        <f>IF(SP_NORTE!H107="","*",SP_NORTE!H107)</f>
        <v>ZDP</v>
      </c>
      <c r="H104" s="95" t="str">
        <f>IF(SP_NORTE!AA107="","*",SP_NORTE!AA107)</f>
        <v>*</v>
      </c>
      <c r="I104" s="95" t="str">
        <f>IF(SP_NORTE!AB107="","*",SP_NORTE!AB107)</f>
        <v>*</v>
      </c>
      <c r="J104" s="96" t="str">
        <f>IF(SP_NORTE!Z107="","*",SP_NORTE!Z107)</f>
        <v>*</v>
      </c>
      <c r="K104" s="97" t="str">
        <f>IF(SP_NORTE!AC107="","*",SP_NORTE!AC107)</f>
        <v>*</v>
      </c>
    </row>
    <row r="105" spans="2:11" hidden="1">
      <c r="B105" s="94" t="str">
        <f>IF(SP_NORTE!X108="","*",SP_NORTE!X108)</f>
        <v>OPORTUNIDADE</v>
      </c>
      <c r="C105" s="95">
        <f>IF(SP_NORTE!B108="","*",SP_NORTE!B108)</f>
        <v>46061</v>
      </c>
      <c r="D105" s="94" t="str">
        <f>IF(SP_NORTE!D108="","*",SP_NORTE!D108)</f>
        <v>V48</v>
      </c>
      <c r="E105" s="94" t="str">
        <f>IF(SP_NORTE!G108="","*",SP_NORTE!G108)</f>
        <v>ZSK2</v>
      </c>
      <c r="F105" s="100" t="str">
        <f>IF(SP_NORTE!L108="","*",SP_NORTE!L108)</f>
        <v>ZSK-ZCZ</v>
      </c>
      <c r="G105" s="95" t="str">
        <f>IF(SP_NORTE!H108="","*",SP_NORTE!H108)</f>
        <v>ZCZ</v>
      </c>
      <c r="H105" s="95" t="str">
        <f>IF(SP_NORTE!AA108="","*",SP_NORTE!AA108)</f>
        <v>*</v>
      </c>
      <c r="I105" s="95" t="str">
        <f>IF(SP_NORTE!AB108="","*",SP_NORTE!AB108)</f>
        <v>*</v>
      </c>
      <c r="J105" s="96" t="str">
        <f>IF(SP_NORTE!Z108="","*",SP_NORTE!Z108)</f>
        <v>*</v>
      </c>
      <c r="K105" s="97" t="str">
        <f>IF(SP_NORTE!AC108="","*",SP_NORTE!AC108)</f>
        <v>*</v>
      </c>
    </row>
    <row r="106" spans="2:11" hidden="1">
      <c r="B106" s="94" t="str">
        <f>IF(SP_NORTE!X109="","*",SP_NORTE!X109)</f>
        <v>OPORTUNIDADE</v>
      </c>
      <c r="C106" s="95">
        <f>IF(SP_NORTE!B109="","*",SP_NORTE!B109)</f>
        <v>46061</v>
      </c>
      <c r="D106" s="94" t="str">
        <f>IF(SP_NORTE!D109="","*",SP_NORTE!D109)</f>
        <v>V88</v>
      </c>
      <c r="E106" s="94" t="str">
        <f>IF(SP_NORTE!G109="","*",SP_NORTE!G109)</f>
        <v>ZPN2</v>
      </c>
      <c r="F106" s="100" t="str">
        <f>IF(SP_NORTE!L109="","*",SP_NORTE!L109)</f>
        <v>ZCV-ZCT</v>
      </c>
      <c r="G106" s="95" t="str">
        <f>IF(SP_NORTE!H109="","*",SP_NORTE!H109)</f>
        <v>ZPN</v>
      </c>
      <c r="H106" s="95" t="str">
        <f>IF(SP_NORTE!AA109="","*",SP_NORTE!AA109)</f>
        <v>*</v>
      </c>
      <c r="I106" s="95" t="str">
        <f>IF(SP_NORTE!AB109="","*",SP_NORTE!AB109)</f>
        <v>*</v>
      </c>
      <c r="J106" s="96" t="str">
        <f>IF(SP_NORTE!Z109="","*",SP_NORTE!Z109)</f>
        <v>*</v>
      </c>
      <c r="K106" s="97" t="str">
        <f>IF(SP_NORTE!AC109="","*",SP_NORTE!AC109)</f>
        <v>*</v>
      </c>
    </row>
    <row r="107" spans="2:11" hidden="1">
      <c r="B107" s="94" t="str">
        <f>IF(SP_NORTE!X110="","*",SP_NORTE!X110)</f>
        <v>OPORTUNIDADE</v>
      </c>
      <c r="C107" s="95">
        <f>IF(SP_NORTE!B110="","*",SP_NORTE!B110)</f>
        <v>46061</v>
      </c>
      <c r="D107" s="94" t="str">
        <f>IF(SP_NORTE!D110="","*",SP_NORTE!D110)</f>
        <v>V40</v>
      </c>
      <c r="E107" s="94" t="str">
        <f>IF(SP_NORTE!G110="","*",SP_NORTE!G110)</f>
        <v>ZDGK582</v>
      </c>
      <c r="F107" s="100" t="str">
        <f>IF(SP_NORTE!L110="","*",SP_NORTE!L110)</f>
        <v>ZMA-ZDG</v>
      </c>
      <c r="G107" s="95" t="str">
        <f>IF(SP_NORTE!H110="","*",SP_NORTE!H110)</f>
        <v>ZDGK582</v>
      </c>
      <c r="H107" s="95" t="str">
        <f>IF(SP_NORTE!AA110="","*",SP_NORTE!AA110)</f>
        <v>*</v>
      </c>
      <c r="I107" s="95" t="str">
        <f>IF(SP_NORTE!AB110="","*",SP_NORTE!AB110)</f>
        <v>*</v>
      </c>
      <c r="J107" s="96" t="str">
        <f>IF(SP_NORTE!Z110="","*",SP_NORTE!Z110)</f>
        <v>*</v>
      </c>
      <c r="K107" s="97" t="str">
        <f>IF(SP_NORTE!AC110="","*",SP_NORTE!AC110)</f>
        <v>*</v>
      </c>
    </row>
    <row r="108" spans="2:11" hidden="1">
      <c r="B108" s="94" t="str">
        <f>IF(SP_NORTE!X111="","*",SP_NORTE!X111)</f>
        <v>OPORTUNIDADE</v>
      </c>
      <c r="C108" s="95">
        <f>IF(SP_NORTE!B111="","*",SP_NORTE!B111)</f>
        <v>46061</v>
      </c>
      <c r="D108" s="94" t="str">
        <f>IF(SP_NORTE!D111="","*",SP_NORTE!D111)</f>
        <v>V83</v>
      </c>
      <c r="E108" s="94" t="str">
        <f>IF(SP_NORTE!G111="","*",SP_NORTE!G111)</f>
        <v>ZIQ2</v>
      </c>
      <c r="F108" s="100" t="str">
        <f>IF(SP_NORTE!L111="","*",SP_NORTE!L111)</f>
        <v>ZRQ-ZQX</v>
      </c>
      <c r="G108" s="95" t="str">
        <f>IF(SP_NORTE!H111="","*",SP_NORTE!H111)</f>
        <v>ZIQ</v>
      </c>
      <c r="H108" s="95" t="str">
        <f>IF(SP_NORTE!AA111="","*",SP_NORTE!AA111)</f>
        <v>*</v>
      </c>
      <c r="I108" s="95" t="str">
        <f>IF(SP_NORTE!AB111="","*",SP_NORTE!AB111)</f>
        <v>*</v>
      </c>
      <c r="J108" s="96" t="str">
        <f>IF(SP_NORTE!Z111="","*",SP_NORTE!Z111)</f>
        <v>*</v>
      </c>
      <c r="K108" s="97" t="str">
        <f>IF(SP_NORTE!AC111="","*",SP_NORTE!AC111)</f>
        <v>*</v>
      </c>
    </row>
    <row r="109" spans="2:11" hidden="1">
      <c r="B109" s="94" t="str">
        <f>IF(SP_NORTE!X112="","*",SP_NORTE!X112)</f>
        <v>*</v>
      </c>
      <c r="C109" s="95" t="str">
        <f>IF(SP_NORTE!B112="","*",SP_NORTE!B112)</f>
        <v>*</v>
      </c>
      <c r="D109" s="94" t="str">
        <f>IF(SP_NORTE!D112="","*",SP_NORTE!D112)</f>
        <v>*</v>
      </c>
      <c r="E109" s="94" t="str">
        <f>IF(SP_NORTE!G112="","*",SP_NORTE!G112)</f>
        <v>*</v>
      </c>
      <c r="F109" s="100" t="str">
        <f>IF(SP_NORTE!L112="","*",SP_NORTE!L112)</f>
        <v>-</v>
      </c>
      <c r="G109" s="95" t="str">
        <f>IF(SP_NORTE!H112="","*",SP_NORTE!H112)</f>
        <v>*</v>
      </c>
      <c r="H109" s="95" t="str">
        <f>IF(SP_NORTE!AA112="","*",SP_NORTE!AA112)</f>
        <v>*</v>
      </c>
      <c r="I109" s="95" t="str">
        <f>IF(SP_NORTE!AB112="","*",SP_NORTE!AB112)</f>
        <v>*</v>
      </c>
      <c r="J109" s="96" t="str">
        <f>IF(SP_NORTE!Z112="","*",SP_NORTE!Z112)</f>
        <v>*</v>
      </c>
      <c r="K109" s="97" t="str">
        <f>IF(SP_NORTE!AC112="","*",SP_NORTE!AC112)</f>
        <v>*</v>
      </c>
    </row>
    <row r="110" spans="2:11" hidden="1">
      <c r="B110" s="94" t="str">
        <f>IF(SP_NORTE!X113="","*",SP_NORTE!X113)</f>
        <v>*</v>
      </c>
      <c r="C110" s="95" t="str">
        <f>IF(SP_NORTE!B113="","*",SP_NORTE!B113)</f>
        <v>*</v>
      </c>
      <c r="D110" s="94" t="str">
        <f>IF(SP_NORTE!D113="","*",SP_NORTE!D113)</f>
        <v>*</v>
      </c>
      <c r="E110" s="94" t="str">
        <f>IF(SP_NORTE!G113="","*",SP_NORTE!G113)</f>
        <v>*</v>
      </c>
      <c r="F110" s="100" t="str">
        <f>IF(SP_NORTE!L113="","*",SP_NORTE!L113)</f>
        <v>-</v>
      </c>
      <c r="G110" s="95" t="str">
        <f>IF(SP_NORTE!H113="","*",SP_NORTE!H113)</f>
        <v>*</v>
      </c>
      <c r="H110" s="95" t="str">
        <f>IF(SP_NORTE!AA113="","*",SP_NORTE!AA113)</f>
        <v>*</v>
      </c>
      <c r="I110" s="95" t="str">
        <f>IF(SP_NORTE!AB113="","*",SP_NORTE!AB113)</f>
        <v>*</v>
      </c>
      <c r="J110" s="96" t="str">
        <f>IF(SP_NORTE!Z113="","*",SP_NORTE!Z113)</f>
        <v>*</v>
      </c>
      <c r="K110" s="97" t="str">
        <f>IF(SP_NORTE!AC113="","*",SP_NORTE!AC113)</f>
        <v>*</v>
      </c>
    </row>
    <row r="111" spans="2:11" hidden="1">
      <c r="B111" s="94" t="str">
        <f>IF(SP_NORTE!X114="","*",SP_NORTE!X114)</f>
        <v>*</v>
      </c>
      <c r="C111" s="95">
        <f>IF(SP_NORTE!B114="","*",SP_NORTE!B114)</f>
        <v>46062</v>
      </c>
      <c r="D111" s="94" t="str">
        <f>IF(SP_NORTE!D114="","*",SP_NORTE!D114)</f>
        <v>W48</v>
      </c>
      <c r="E111" s="94" t="str">
        <f>IF(SP_NORTE!G114="","*",SP_NORTE!G114)</f>
        <v>ZEC2</v>
      </c>
      <c r="F111" s="100" t="str">
        <f>IF(SP_NORTE!L114="","*",SP_NORTE!L114)</f>
        <v>ZEC-TAP</v>
      </c>
      <c r="G111" s="95" t="str">
        <f>IF(SP_NORTE!H114="","*",SP_NORTE!H114)</f>
        <v>TAP2</v>
      </c>
      <c r="H111" s="95" t="str">
        <f>IF(SP_NORTE!AA114="","*",SP_NORTE!AA114)</f>
        <v>FIXO</v>
      </c>
      <c r="I111" s="95" t="str">
        <f>IF(SP_NORTE!AB114="","*",SP_NORTE!AB114)</f>
        <v>*</v>
      </c>
      <c r="J111" s="96">
        <f>IF(SP_NORTE!Z114="","*",SP_NORTE!Z114)</f>
        <v>1</v>
      </c>
      <c r="K111" s="97">
        <f>IF(SP_NORTE!AC114="","*",SP_NORTE!AC114)</f>
        <v>0.29166666666666669</v>
      </c>
    </row>
    <row r="112" spans="2:11" hidden="1">
      <c r="B112" s="94" t="str">
        <f>IF(SP_NORTE!X115="","*",SP_NORTE!X115)</f>
        <v>*</v>
      </c>
      <c r="C112" s="95">
        <f>IF(SP_NORTE!B115="","*",SP_NORTE!B115)</f>
        <v>46062</v>
      </c>
      <c r="D112" s="94" t="str">
        <f>IF(SP_NORTE!D115="","*",SP_NORTE!D115)</f>
        <v>V87</v>
      </c>
      <c r="E112" s="94" t="str">
        <f>IF(SP_NORTE!G115="","*",SP_NORTE!G115)</f>
        <v>ZDP2</v>
      </c>
      <c r="F112" s="100" t="str">
        <f>IF(SP_NORTE!L115="","*",SP_NORTE!L115)</f>
        <v>ZGI-ZFN</v>
      </c>
      <c r="G112" s="95" t="str">
        <f>IF(SP_NORTE!H115="","*",SP_NORTE!H115)</f>
        <v>ZDP</v>
      </c>
      <c r="H112" s="95" t="str">
        <f>IF(SP_NORTE!AA115="","*",SP_NORTE!AA115)</f>
        <v>*</v>
      </c>
      <c r="I112" s="95" t="str">
        <f>IF(SP_NORTE!AB115="","*",SP_NORTE!AB115)</f>
        <v>*</v>
      </c>
      <c r="J112" s="96" t="str">
        <f>IF(SP_NORTE!Z115="","*",SP_NORTE!Z115)</f>
        <v>*</v>
      </c>
      <c r="K112" s="97" t="str">
        <f>IF(SP_NORTE!AC115="","*",SP_NORTE!AC115)</f>
        <v>*</v>
      </c>
    </row>
    <row r="113" spans="2:11" hidden="1">
      <c r="B113" s="94" t="str">
        <f>IF(SP_NORTE!X116="","*",SP_NORTE!X116)</f>
        <v>*</v>
      </c>
      <c r="C113" s="95">
        <f>IF(SP_NORTE!B116="","*",SP_NORTE!B116)</f>
        <v>46062</v>
      </c>
      <c r="D113" s="94" t="str">
        <f>IF(SP_NORTE!D116="","*",SP_NORTE!D116)</f>
        <v>JOVÂNIO (TP-850)</v>
      </c>
      <c r="E113" s="94" t="str">
        <f>IF(SP_NORTE!G116="","*",SP_NORTE!G116)</f>
        <v>-</v>
      </c>
      <c r="F113" s="100" t="str">
        <f>IF(SP_NORTE!L116="","*",SP_NORTE!L116)</f>
        <v>ZEC-ZKY</v>
      </c>
      <c r="G113" s="95" t="str">
        <f>IF(SP_NORTE!H116="","*",SP_NORTE!H116)</f>
        <v>-</v>
      </c>
      <c r="H113" s="95" t="str">
        <f>IF(SP_NORTE!AA116="","*",SP_NORTE!AA116)</f>
        <v>*</v>
      </c>
      <c r="I113" s="95" t="str">
        <f>IF(SP_NORTE!AB116="","*",SP_NORTE!AB116)</f>
        <v>*</v>
      </c>
      <c r="J113" s="96" t="str">
        <f>IF(SP_NORTE!Z116="","*",SP_NORTE!Z116)</f>
        <v>*</v>
      </c>
      <c r="K113" s="97" t="str">
        <f>IF(SP_NORTE!AC116="","*",SP_NORTE!AC116)</f>
        <v>*</v>
      </c>
    </row>
    <row r="114" spans="2:11" hidden="1">
      <c r="B114" s="94" t="str">
        <f>IF(SP_NORTE!X117="","*",SP_NORTE!X117)</f>
        <v>*</v>
      </c>
      <c r="C114" s="95">
        <f>IF(SP_NORTE!B117="","*",SP_NORTE!B117)</f>
        <v>46062</v>
      </c>
      <c r="D114" s="94" t="str">
        <f>IF(SP_NORTE!D117="","*",SP_NORTE!D117)</f>
        <v>JULIO CÉSAR (TP-701)</v>
      </c>
      <c r="E114" s="94" t="str">
        <f>IF(SP_NORTE!G117="","*",SP_NORTE!G117)</f>
        <v>-</v>
      </c>
      <c r="F114" s="100" t="str">
        <f>IF(SP_NORTE!L117="","*",SP_NORTE!L117)</f>
        <v>ZUC-ZCG</v>
      </c>
      <c r="G114" s="95" t="str">
        <f>IF(SP_NORTE!H117="","*",SP_NORTE!H117)</f>
        <v>-</v>
      </c>
      <c r="H114" s="95" t="str">
        <f>IF(SP_NORTE!AA117="","*",SP_NORTE!AA117)</f>
        <v>*</v>
      </c>
      <c r="I114" s="95" t="str">
        <f>IF(SP_NORTE!AB117="","*",SP_NORTE!AB117)</f>
        <v>*</v>
      </c>
      <c r="J114" s="96" t="str">
        <f>IF(SP_NORTE!Z117="","*",SP_NORTE!Z117)</f>
        <v>*</v>
      </c>
      <c r="K114" s="97" t="str">
        <f>IF(SP_NORTE!AC117="","*",SP_NORTE!AC117)</f>
        <v>*</v>
      </c>
    </row>
    <row r="115" spans="2:11" hidden="1">
      <c r="B115" s="94" t="str">
        <f>IF(SP_NORTE!X118="","*",SP_NORTE!X118)</f>
        <v>*</v>
      </c>
      <c r="C115" s="95">
        <f>IF(SP_NORTE!B118="","*",SP_NORTE!B118)</f>
        <v>46062</v>
      </c>
      <c r="D115" s="94" t="str">
        <f>IF(SP_NORTE!D118="","*",SP_NORTE!D118)</f>
        <v>V88</v>
      </c>
      <c r="E115" s="94" t="str">
        <f>IF(SP_NORTE!G118="","*",SP_NORTE!G118)</f>
        <v>ZPN2</v>
      </c>
      <c r="F115" s="100" t="str">
        <f>IF(SP_NORTE!L118="","*",SP_NORTE!L118)</f>
        <v>ZCV-ZCT</v>
      </c>
      <c r="G115" s="95" t="str">
        <f>IF(SP_NORTE!H118="","*",SP_NORTE!H118)</f>
        <v>ZPN</v>
      </c>
      <c r="H115" s="95" t="str">
        <f>IF(SP_NORTE!AA118="","*",SP_NORTE!AA118)</f>
        <v>*</v>
      </c>
      <c r="I115" s="95" t="str">
        <f>IF(SP_NORTE!AB118="","*",SP_NORTE!AB118)</f>
        <v>*</v>
      </c>
      <c r="J115" s="96" t="str">
        <f>IF(SP_NORTE!Z118="","*",SP_NORTE!Z118)</f>
        <v>*</v>
      </c>
      <c r="K115" s="97" t="str">
        <f>IF(SP_NORTE!AC118="","*",SP_NORTE!AC118)</f>
        <v>*</v>
      </c>
    </row>
    <row r="116" spans="2:11" hidden="1">
      <c r="B116" s="94" t="str">
        <f>IF(SP_NORTE!X119="","*",SP_NORTE!X119)</f>
        <v>*</v>
      </c>
      <c r="C116" s="95">
        <f>IF(SP_NORTE!B119="","*",SP_NORTE!B119)</f>
        <v>46062</v>
      </c>
      <c r="D116" s="94" t="str">
        <f>IF(SP_NORTE!D119="","*",SP_NORTE!D119)</f>
        <v>PEDRO (TP-696)</v>
      </c>
      <c r="E116" s="94" t="str">
        <f>IF(SP_NORTE!G119="","*",SP_NORTE!G119)</f>
        <v>-</v>
      </c>
      <c r="F116" s="100" t="str">
        <f>IF(SP_NORTE!L119="","*",SP_NORTE!L119)</f>
        <v>ZCZ-ZZF</v>
      </c>
      <c r="G116" s="95" t="str">
        <f>IF(SP_NORTE!H119="","*",SP_NORTE!H119)</f>
        <v>-</v>
      </c>
      <c r="H116" s="95" t="str">
        <f>IF(SP_NORTE!AA119="","*",SP_NORTE!AA119)</f>
        <v>*</v>
      </c>
      <c r="I116" s="95" t="str">
        <f>IF(SP_NORTE!AB119="","*",SP_NORTE!AB119)</f>
        <v>*</v>
      </c>
      <c r="J116" s="96" t="str">
        <f>IF(SP_NORTE!Z119="","*",SP_NORTE!Z119)</f>
        <v>*</v>
      </c>
      <c r="K116" s="97" t="str">
        <f>IF(SP_NORTE!AC119="","*",SP_NORTE!AC119)</f>
        <v>*</v>
      </c>
    </row>
    <row r="117" spans="2:11" hidden="1">
      <c r="B117" s="94" t="str">
        <f>IF(SP_NORTE!X120="","*",SP_NORTE!X120)</f>
        <v>*</v>
      </c>
      <c r="C117" s="95">
        <f>IF(SP_NORTE!B120="","*",SP_NORTE!B120)</f>
        <v>46062</v>
      </c>
      <c r="D117" s="94" t="str">
        <f>IF(SP_NORTE!D120="","*",SP_NORTE!D120)</f>
        <v>ANTÔNIO (TP-713)</v>
      </c>
      <c r="E117" s="94" t="str">
        <f>IF(SP_NORTE!G120="","*",SP_NORTE!G120)</f>
        <v>-</v>
      </c>
      <c r="F117" s="100" t="str">
        <f>IF(SP_NORTE!L120="","*",SP_NORTE!L120)</f>
        <v>ZZR-ZDZ</v>
      </c>
      <c r="G117" s="95" t="str">
        <f>IF(SP_NORTE!H120="","*",SP_NORTE!H120)</f>
        <v>-</v>
      </c>
      <c r="H117" s="95" t="str">
        <f>IF(SP_NORTE!AA120="","*",SP_NORTE!AA120)</f>
        <v>*</v>
      </c>
      <c r="I117" s="95" t="str">
        <f>IF(SP_NORTE!AB120="","*",SP_NORTE!AB120)</f>
        <v>*</v>
      </c>
      <c r="J117" s="96" t="str">
        <f>IF(SP_NORTE!Z120="","*",SP_NORTE!Z120)</f>
        <v>*</v>
      </c>
      <c r="K117" s="97" t="str">
        <f>IF(SP_NORTE!AC120="","*",SP_NORTE!AC120)</f>
        <v>*</v>
      </c>
    </row>
    <row r="118" spans="2:11" hidden="1">
      <c r="B118" s="94" t="str">
        <f>IF(SP_NORTE!X121="","*",SP_NORTE!X121)</f>
        <v>*</v>
      </c>
      <c r="C118" s="95">
        <f>IF(SP_NORTE!B121="","*",SP_NORTE!B121)</f>
        <v>46062</v>
      </c>
      <c r="D118" s="94" t="str">
        <f>IF(SP_NORTE!D121="","*",SP_NORTE!D121)</f>
        <v>V40</v>
      </c>
      <c r="E118" s="94" t="str">
        <f>IF(SP_NORTE!G121="","*",SP_NORTE!G121)</f>
        <v>ZDGK582</v>
      </c>
      <c r="F118" s="100" t="str">
        <f>IF(SP_NORTE!L121="","*",SP_NORTE!L121)</f>
        <v>ZDG-ZTN</v>
      </c>
      <c r="G118" s="95" t="str">
        <f>IF(SP_NORTE!H121="","*",SP_NORTE!H121)</f>
        <v>ZDGK582</v>
      </c>
      <c r="H118" s="95" t="str">
        <f>IF(SP_NORTE!AA121="","*",SP_NORTE!AA121)</f>
        <v>*</v>
      </c>
      <c r="I118" s="95" t="str">
        <f>IF(SP_NORTE!AB121="","*",SP_NORTE!AB121)</f>
        <v>*</v>
      </c>
      <c r="J118" s="96" t="str">
        <f>IF(SP_NORTE!Z121="","*",SP_NORTE!Z121)</f>
        <v>*</v>
      </c>
      <c r="K118" s="97" t="str">
        <f>IF(SP_NORTE!AC121="","*",SP_NORTE!AC121)</f>
        <v>*</v>
      </c>
    </row>
    <row r="119" spans="2:11" hidden="1">
      <c r="B119" s="94" t="str">
        <f>IF(SP_NORTE!X122="","*",SP_NORTE!X122)</f>
        <v>*</v>
      </c>
      <c r="C119" s="95">
        <f>IF(SP_NORTE!B122="","*",SP_NORTE!B122)</f>
        <v>46062</v>
      </c>
      <c r="D119" s="94" t="str">
        <f>IF(SP_NORTE!D122="","*",SP_NORTE!D122)</f>
        <v>A73</v>
      </c>
      <c r="E119" s="94" t="str">
        <f>IF(SP_NORTE!G122="","*",SP_NORTE!G122)</f>
        <v>ZTO2</v>
      </c>
      <c r="F119" s="100" t="str">
        <f>IF(SP_NORTE!L122="","*",SP_NORTE!L122)</f>
        <v>ZTO-ZPN</v>
      </c>
      <c r="G119" s="95" t="str">
        <f>IF(SP_NORTE!H122="","*",SP_NORTE!H122)</f>
        <v>ZPN</v>
      </c>
      <c r="H119" s="95" t="str">
        <f>IF(SP_NORTE!AA122="","*",SP_NORTE!AA122)</f>
        <v>*</v>
      </c>
      <c r="I119" s="95" t="str">
        <f>IF(SP_NORTE!AB122="","*",SP_NORTE!AB122)</f>
        <v>*</v>
      </c>
      <c r="J119" s="96" t="str">
        <f>IF(SP_NORTE!Z122="","*",SP_NORTE!Z122)</f>
        <v>*</v>
      </c>
      <c r="K119" s="97" t="str">
        <f>IF(SP_NORTE!AC122="","*",SP_NORTE!AC122)</f>
        <v>*</v>
      </c>
    </row>
    <row r="120" spans="2:11" hidden="1">
      <c r="B120" s="94" t="str">
        <f>IF(SP_NORTE!X123="","*",SP_NORTE!X123)</f>
        <v>*</v>
      </c>
      <c r="C120" s="95">
        <f>IF(SP_NORTE!B123="","*",SP_NORTE!B123)</f>
        <v>46062</v>
      </c>
      <c r="D120" s="94" t="str">
        <f>IF(SP_NORTE!D123="","*",SP_NORTE!D123)</f>
        <v>V83</v>
      </c>
      <c r="E120" s="94" t="str">
        <f>IF(SP_NORTE!G123="","*",SP_NORTE!G123)</f>
        <v>ZIQ2</v>
      </c>
      <c r="F120" s="100" t="str">
        <f>IF(SP_NORTE!L123="","*",SP_NORTE!L123)</f>
        <v>ZRQ-ZQX</v>
      </c>
      <c r="G120" s="95" t="str">
        <f>IF(SP_NORTE!H123="","*",SP_NORTE!H123)</f>
        <v>ZIQ2</v>
      </c>
      <c r="H120" s="95" t="str">
        <f>IF(SP_NORTE!AA123="","*",SP_NORTE!AA123)</f>
        <v>*</v>
      </c>
      <c r="I120" s="95" t="str">
        <f>IF(SP_NORTE!AB123="","*",SP_NORTE!AB123)</f>
        <v>*</v>
      </c>
      <c r="J120" s="96" t="str">
        <f>IF(SP_NORTE!Z123="","*",SP_NORTE!Z123)</f>
        <v>*</v>
      </c>
      <c r="K120" s="97" t="str">
        <f>IF(SP_NORTE!AC123="","*",SP_NORTE!AC123)</f>
        <v>*</v>
      </c>
    </row>
    <row r="121" spans="2:11" hidden="1">
      <c r="B121" s="94" t="str">
        <f>IF(SP_NORTE!X124="","*",SP_NORTE!X124)</f>
        <v>*</v>
      </c>
      <c r="C121" s="95">
        <f>IF(SP_NORTE!B124="","*",SP_NORTE!B124)</f>
        <v>46062</v>
      </c>
      <c r="D121" s="94" t="str">
        <f>IF(SP_NORTE!D124="","*",SP_NORTE!D124)</f>
        <v>V48</v>
      </c>
      <c r="E121" s="94" t="str">
        <f>IF(SP_NORTE!G124="","*",SP_NORTE!G124)</f>
        <v>ZSKPAT2</v>
      </c>
      <c r="F121" s="100" t="str">
        <f>IF(SP_NORTE!L124="","*",SP_NORTE!L124)</f>
        <v>ZSK-ZCZ</v>
      </c>
      <c r="G121" s="95" t="str">
        <f>IF(SP_NORTE!H124="","*",SP_NORTE!H124)</f>
        <v>ZCZ2</v>
      </c>
      <c r="H121" s="95" t="str">
        <f>IF(SP_NORTE!AA124="","*",SP_NORTE!AA124)</f>
        <v>FIXO</v>
      </c>
      <c r="I121" s="95" t="str">
        <f>IF(SP_NORTE!AB124="","*",SP_NORTE!AB124)</f>
        <v>*</v>
      </c>
      <c r="J121" s="96">
        <f>IF(SP_NORTE!Z124="","*",SP_NORTE!Z124)</f>
        <v>1</v>
      </c>
      <c r="K121" s="97">
        <f>IF(SP_NORTE!AC124="","*",SP_NORTE!AC124)</f>
        <v>0.29166666666666669</v>
      </c>
    </row>
    <row r="122" spans="2:11" hidden="1">
      <c r="B122" s="94" t="str">
        <f>IF(SP_NORTE!X125="","*",SP_NORTE!X125)</f>
        <v>*</v>
      </c>
      <c r="C122" s="95">
        <f>IF(SP_NORTE!B125="","*",SP_NORTE!B125)</f>
        <v>46062</v>
      </c>
      <c r="D122" s="94" t="str">
        <f>IF(SP_NORTE!D125="","*",SP_NORTE!D125)</f>
        <v>W92</v>
      </c>
      <c r="E122" s="94" t="str">
        <f>IF(SP_NORTE!G125="","*",SP_NORTE!G125)</f>
        <v>ZMA2</v>
      </c>
      <c r="F122" s="100" t="str">
        <f>IF(SP_NORTE!L125="","*",SP_NORTE!L125)</f>
        <v>ZDZ-ZMA</v>
      </c>
      <c r="G122" s="95" t="str">
        <f>IF(SP_NORTE!H125="","*",SP_NORTE!H125)</f>
        <v>ZMA2</v>
      </c>
      <c r="H122" s="95" t="str">
        <f>IF(SP_NORTE!AA125="","*",SP_NORTE!AA125)</f>
        <v>FIXO</v>
      </c>
      <c r="I122" s="95" t="str">
        <f>IF(SP_NORTE!AB125="","*",SP_NORTE!AB125)</f>
        <v>*</v>
      </c>
      <c r="J122" s="96" t="str">
        <f>IF(SP_NORTE!Z125="","*",SP_NORTE!Z125)</f>
        <v>2 José Carlos + Junior</v>
      </c>
      <c r="K122" s="97">
        <f>IF(SP_NORTE!AC125="","*",SP_NORTE!AC125)</f>
        <v>0.29166666666666669</v>
      </c>
    </row>
    <row r="123" spans="2:11" hidden="1">
      <c r="B123" s="94" t="str">
        <f>IF(SP_NORTE!X126="","*",SP_NORTE!X126)</f>
        <v>*</v>
      </c>
      <c r="C123" s="95" t="str">
        <f>IF(SP_NORTE!B126="","*",SP_NORTE!B126)</f>
        <v>*</v>
      </c>
      <c r="D123" s="94" t="str">
        <f>IF(SP_NORTE!D126="","*",SP_NORTE!D126)</f>
        <v>*</v>
      </c>
      <c r="E123" s="94" t="str">
        <f>IF(SP_NORTE!G126="","*",SP_NORTE!G126)</f>
        <v>*</v>
      </c>
      <c r="F123" s="100" t="str">
        <f>IF(SP_NORTE!L126="","*",SP_NORTE!L126)</f>
        <v>-</v>
      </c>
      <c r="G123" s="95" t="str">
        <f>IF(SP_NORTE!H126="","*",SP_NORTE!H126)</f>
        <v>*</v>
      </c>
      <c r="H123" s="95" t="str">
        <f>IF(SP_NORTE!AA126="","*",SP_NORTE!AA126)</f>
        <v>*</v>
      </c>
      <c r="I123" s="95" t="str">
        <f>IF(SP_NORTE!AB126="","*",SP_NORTE!AB126)</f>
        <v>*</v>
      </c>
      <c r="J123" s="96" t="str">
        <f>IF(SP_NORTE!Z126="","*",SP_NORTE!Z126)</f>
        <v>*</v>
      </c>
      <c r="K123" s="97" t="str">
        <f>IF(SP_NORTE!AC126="","*",SP_NORTE!AC126)</f>
        <v>*</v>
      </c>
    </row>
    <row r="124" spans="2:11" hidden="1">
      <c r="B124" s="94" t="str">
        <f>IF(SP_NORTE!X127="","*",SP_NORTE!X127)</f>
        <v>OPORTUNIDADE</v>
      </c>
      <c r="C124" s="95">
        <f>IF(SP_NORTE!B127="","*",SP_NORTE!B127)</f>
        <v>46063</v>
      </c>
      <c r="D124" s="94" t="str">
        <f>IF(SP_NORTE!D127="","*",SP_NORTE!D127)</f>
        <v>E40</v>
      </c>
      <c r="E124" s="94" t="str">
        <f>IF(SP_NORTE!G127="","*",SP_NORTE!G127)</f>
        <v>ZDP2</v>
      </c>
      <c r="F124" s="100" t="str">
        <f>IF(SP_NORTE!L127="","*",SP_NORTE!L127)</f>
        <v>ZUE</v>
      </c>
      <c r="G124" s="95" t="str">
        <f>IF(SP_NORTE!H127="","*",SP_NORTE!H127)</f>
        <v>ZDP2</v>
      </c>
      <c r="H124" s="95" t="str">
        <f>IF(SP_NORTE!AA127="","*",SP_NORTE!AA127)</f>
        <v>FIXO + ESCALA</v>
      </c>
      <c r="I124" s="95" t="str">
        <f>IF(SP_NORTE!AB127="","*",SP_NORTE!AB127)</f>
        <v>ACIONAMENTO</v>
      </c>
      <c r="J124" s="96" t="str">
        <f>IF(SP_NORTE!Z127="","*",SP_NORTE!Z127)</f>
        <v>2 Clayton + Escaka</v>
      </c>
      <c r="K124" s="97">
        <f>IF(SP_NORTE!AC127="","*",SP_NORTE!AC127)</f>
        <v>0.29166666666666669</v>
      </c>
    </row>
    <row r="125" spans="2:11" hidden="1">
      <c r="B125" s="94" t="str">
        <f>IF(SP_NORTE!X128="","*",SP_NORTE!X128)</f>
        <v>SIM</v>
      </c>
      <c r="C125" s="95">
        <f>IF(SP_NORTE!B128="","*",SP_NORTE!B128)</f>
        <v>46063</v>
      </c>
      <c r="D125" s="94" t="str">
        <f>IF(SP_NORTE!D128="","*",SP_NORTE!D128)</f>
        <v>V87</v>
      </c>
      <c r="E125" s="94" t="str">
        <f>IF(SP_NORTE!G128="","*",SP_NORTE!G128)</f>
        <v>ZDP2</v>
      </c>
      <c r="F125" s="100" t="str">
        <f>IF(SP_NORTE!L128="","*",SP_NORTE!L128)</f>
        <v>ZGI-ZFN</v>
      </c>
      <c r="G125" s="95" t="str">
        <f>IF(SP_NORTE!H128="","*",SP_NORTE!H128)</f>
        <v>ZDP2</v>
      </c>
      <c r="H125" s="95" t="str">
        <f>IF(SP_NORTE!AA128="","*",SP_NORTE!AA128)</f>
        <v>FIXO</v>
      </c>
      <c r="I125" s="95" t="str">
        <f>IF(SP_NORTE!AB128="","*",SP_NORTE!AB128)</f>
        <v>ACIONAMENTO</v>
      </c>
      <c r="J125" s="96">
        <f>IF(SP_NORTE!Z128="","*",SP_NORTE!Z128)</f>
        <v>1</v>
      </c>
      <c r="K125" s="97">
        <f>IF(SP_NORTE!AC128="","*",SP_NORTE!AC128)</f>
        <v>0.29166666666666669</v>
      </c>
    </row>
    <row r="126" spans="2:11" hidden="1">
      <c r="B126" s="94" t="str">
        <f>IF(SP_NORTE!X129="","*",SP_NORTE!X129)</f>
        <v>OPORTUNIDADE</v>
      </c>
      <c r="C126" s="95">
        <f>IF(SP_NORTE!B129="","*",SP_NORTE!B129)</f>
        <v>46063</v>
      </c>
      <c r="D126" s="94" t="str">
        <f>IF(SP_NORTE!D129="","*",SP_NORTE!D129)</f>
        <v>JOSUEL (TP-697)</v>
      </c>
      <c r="E126" s="94" t="str">
        <f>IF(SP_NORTE!G129="","*",SP_NORTE!G129)</f>
        <v>-</v>
      </c>
      <c r="F126" s="100" t="str">
        <f>IF(SP_NORTE!L129="","*",SP_NORTE!L129)</f>
        <v>ZVP-ZGI</v>
      </c>
      <c r="G126" s="95" t="str">
        <f>IF(SP_NORTE!H129="","*",SP_NORTE!H129)</f>
        <v>-</v>
      </c>
      <c r="H126" s="95" t="str">
        <f>IF(SP_NORTE!AA129="","*",SP_NORTE!AA129)</f>
        <v>*</v>
      </c>
      <c r="I126" s="95" t="str">
        <f>IF(SP_NORTE!AB129="","*",SP_NORTE!AB129)</f>
        <v>*</v>
      </c>
      <c r="J126" s="96" t="str">
        <f>IF(SP_NORTE!Z129="","*",SP_NORTE!Z129)</f>
        <v>-</v>
      </c>
      <c r="K126" s="97" t="str">
        <f>IF(SP_NORTE!AC129="","*",SP_NORTE!AC129)</f>
        <v>-</v>
      </c>
    </row>
    <row r="127" spans="2:11" hidden="1">
      <c r="B127" s="94" t="str">
        <f>IF(SP_NORTE!X130="","*",SP_NORTE!X130)</f>
        <v>*</v>
      </c>
      <c r="C127" s="95" t="str">
        <f>IF(SP_NORTE!B130="","*",SP_NORTE!B130)</f>
        <v>*</v>
      </c>
      <c r="D127" s="94" t="str">
        <f>IF(SP_NORTE!D130="","*",SP_NORTE!D130)</f>
        <v>*</v>
      </c>
      <c r="E127" s="94" t="str">
        <f>IF(SP_NORTE!G130="","*",SP_NORTE!G130)</f>
        <v>*</v>
      </c>
      <c r="F127" s="100" t="str">
        <f>IF(SP_NORTE!L130="","*",SP_NORTE!L130)</f>
        <v>-</v>
      </c>
      <c r="G127" s="95" t="str">
        <f>IF(SP_NORTE!H130="","*",SP_NORTE!H130)</f>
        <v>*</v>
      </c>
      <c r="H127" s="95" t="str">
        <f>IF(SP_NORTE!AA130="","*",SP_NORTE!AA130)</f>
        <v>*</v>
      </c>
      <c r="I127" s="95" t="str">
        <f>IF(SP_NORTE!AB130="","*",SP_NORTE!AB130)</f>
        <v>*</v>
      </c>
      <c r="J127" s="96" t="str">
        <f>IF(SP_NORTE!Z130="","*",SP_NORTE!Z130)</f>
        <v>*</v>
      </c>
      <c r="K127" s="97" t="str">
        <f>IF(SP_NORTE!AC130="","*",SP_NORTE!AC130)</f>
        <v>*</v>
      </c>
    </row>
    <row r="128" spans="2:11" hidden="1">
      <c r="B128" s="94" t="str">
        <f>IF(SP_NORTE!X131="","*",SP_NORTE!X131)</f>
        <v>OPORTUNIDADE</v>
      </c>
      <c r="C128" s="95">
        <f>IF(SP_NORTE!B131="","*",SP_NORTE!B131)</f>
        <v>46063</v>
      </c>
      <c r="D128" s="94" t="str">
        <f>IF(SP_NORTE!D131="","*",SP_NORTE!D131)</f>
        <v>A73</v>
      </c>
      <c r="E128" s="94" t="str">
        <f>IF(SP_NORTE!G131="","*",SP_NORTE!G131)</f>
        <v>ZUC</v>
      </c>
      <c r="F128" s="100" t="str">
        <f>IF(SP_NORTE!L131="","*",SP_NORTE!L131)</f>
        <v>ZUC-ZVP</v>
      </c>
      <c r="G128" s="95" t="str">
        <f>IF(SP_NORTE!H131="","*",SP_NORTE!H131)</f>
        <v>ZVP</v>
      </c>
      <c r="H128" s="95" t="str">
        <f>IF(SP_NORTE!AA131="","*",SP_NORTE!AA131)</f>
        <v>FIXO</v>
      </c>
      <c r="I128" s="95" t="str">
        <f>IF(SP_NORTE!AB131="","*",SP_NORTE!AB131)</f>
        <v>ACIONAMENTO</v>
      </c>
      <c r="J128" s="96">
        <f>IF(SP_NORTE!Z131="","*",SP_NORTE!Z131)</f>
        <v>1</v>
      </c>
      <c r="K128" s="97">
        <f>IF(SP_NORTE!AC131="","*",SP_NORTE!AC131)</f>
        <v>0.29166666666666669</v>
      </c>
    </row>
    <row r="129" spans="2:11" hidden="1">
      <c r="B129" s="94" t="str">
        <f>IF(SP_NORTE!X132="","*",SP_NORTE!X132)</f>
        <v>SIM</v>
      </c>
      <c r="C129" s="95">
        <f>IF(SP_NORTE!B132="","*",SP_NORTE!B132)</f>
        <v>46063</v>
      </c>
      <c r="D129" s="94" t="str">
        <f>IF(SP_NORTE!D132="","*",SP_NORTE!D132)</f>
        <v>V88</v>
      </c>
      <c r="E129" s="94" t="str">
        <f>IF(SP_NORTE!G132="","*",SP_NORTE!G132)</f>
        <v>ZPN2</v>
      </c>
      <c r="F129" s="100" t="str">
        <f>IF(SP_NORTE!L132="","*",SP_NORTE!L132)</f>
        <v>ZCV-ZCT</v>
      </c>
      <c r="G129" s="95" t="str">
        <f>IF(SP_NORTE!H132="","*",SP_NORTE!H132)</f>
        <v>ZPN2</v>
      </c>
      <c r="H129" s="95" t="str">
        <f>IF(SP_NORTE!AA132="","*",SP_NORTE!AA132)</f>
        <v>FIXO</v>
      </c>
      <c r="I129" s="95" t="str">
        <f>IF(SP_NORTE!AB132="","*",SP_NORTE!AB132)</f>
        <v>ACIONAMENTO</v>
      </c>
      <c r="J129" s="96">
        <f>IF(SP_NORTE!Z132="","*",SP_NORTE!Z132)</f>
        <v>1</v>
      </c>
      <c r="K129" s="97">
        <f>IF(SP_NORTE!AC132="","*",SP_NORTE!AC132)</f>
        <v>0.29166666666666669</v>
      </c>
    </row>
    <row r="130" spans="2:11" hidden="1">
      <c r="B130" s="94" t="str">
        <f>IF(SP_NORTE!X133="","*",SP_NORTE!X133)</f>
        <v>OPORTUNIDADE</v>
      </c>
      <c r="C130" s="95">
        <f>IF(SP_NORTE!B133="","*",SP_NORTE!B133)</f>
        <v>46063</v>
      </c>
      <c r="D130" s="94" t="str">
        <f>IF(SP_NORTE!D133="","*",SP_NORTE!D133)</f>
        <v>JULIO (TF-648)</v>
      </c>
      <c r="E130" s="94" t="str">
        <f>IF(SP_NORTE!G133="","*",SP_NORTE!G133)</f>
        <v>-</v>
      </c>
      <c r="F130" s="100" t="str">
        <f>IF(SP_NORTE!L133="","*",SP_NORTE!L133)</f>
        <v>ZCZ-ZZF</v>
      </c>
      <c r="G130" s="95" t="str">
        <f>IF(SP_NORTE!H133="","*",SP_NORTE!H133)</f>
        <v>-</v>
      </c>
      <c r="H130" s="95" t="str">
        <f>IF(SP_NORTE!AA133="","*",SP_NORTE!AA133)</f>
        <v>*</v>
      </c>
      <c r="I130" s="95" t="str">
        <f>IF(SP_NORTE!AB133="","*",SP_NORTE!AB133)</f>
        <v>*</v>
      </c>
      <c r="J130" s="96" t="str">
        <f>IF(SP_NORTE!Z133="","*",SP_NORTE!Z133)</f>
        <v>-</v>
      </c>
      <c r="K130" s="97" t="str">
        <f>IF(SP_NORTE!AC133="","*",SP_NORTE!AC133)</f>
        <v>-</v>
      </c>
    </row>
    <row r="131" spans="2:11" hidden="1">
      <c r="B131" s="94" t="str">
        <f>IF(SP_NORTE!X134="","*",SP_NORTE!X134)</f>
        <v>*</v>
      </c>
      <c r="C131" s="95" t="str">
        <f>IF(SP_NORTE!B134="","*",SP_NORTE!B134)</f>
        <v>*</v>
      </c>
      <c r="D131" s="94" t="str">
        <f>IF(SP_NORTE!D134="","*",SP_NORTE!D134)</f>
        <v>*</v>
      </c>
      <c r="E131" s="94" t="str">
        <f>IF(SP_NORTE!G134="","*",SP_NORTE!G134)</f>
        <v>*</v>
      </c>
      <c r="F131" s="100" t="str">
        <f>IF(SP_NORTE!L134="","*",SP_NORTE!L134)</f>
        <v>-</v>
      </c>
      <c r="G131" s="95" t="str">
        <f>IF(SP_NORTE!H134="","*",SP_NORTE!H134)</f>
        <v>*</v>
      </c>
      <c r="H131" s="95" t="str">
        <f>IF(SP_NORTE!AA134="","*",SP_NORTE!AA134)</f>
        <v>*</v>
      </c>
      <c r="I131" s="95" t="str">
        <f>IF(SP_NORTE!AB134="","*",SP_NORTE!AB134)</f>
        <v>*</v>
      </c>
      <c r="J131" s="96" t="str">
        <f>IF(SP_NORTE!Z134="","*",SP_NORTE!Z134)</f>
        <v>*</v>
      </c>
      <c r="K131" s="97" t="str">
        <f>IF(SP_NORTE!AC134="","*",SP_NORTE!AC134)</f>
        <v>*</v>
      </c>
    </row>
    <row r="132" spans="2:11" hidden="1">
      <c r="B132" s="94" t="str">
        <f>IF(SP_NORTE!X135="","*",SP_NORTE!X135)</f>
        <v>SIM</v>
      </c>
      <c r="C132" s="95">
        <f>IF(SP_NORTE!B135="","*",SP_NORTE!B135)</f>
        <v>46063</v>
      </c>
      <c r="D132" s="94" t="str">
        <f>IF(SP_NORTE!D135="","*",SP_NORTE!D135)</f>
        <v>MOD SPN</v>
      </c>
      <c r="E132" s="94" t="str">
        <f>IF(SP_NORTE!G135="","*",SP_NORTE!G135)</f>
        <v>-</v>
      </c>
      <c r="F132" s="100" t="str">
        <f>IF(SP_NORTE!L135="","*",SP_NORTE!L135)</f>
        <v>ZMA-ZDG</v>
      </c>
      <c r="G132" s="95" t="str">
        <f>IF(SP_NORTE!H135="","*",SP_NORTE!H135)</f>
        <v>-</v>
      </c>
      <c r="H132" s="95" t="str">
        <f>IF(SP_NORTE!AA135="","*",SP_NORTE!AA135)</f>
        <v>*</v>
      </c>
      <c r="I132" s="95" t="str">
        <f>IF(SP_NORTE!AB135="","*",SP_NORTE!AB135)</f>
        <v>*</v>
      </c>
      <c r="J132" s="96" t="str">
        <f>IF(SP_NORTE!Z135="","*",SP_NORTE!Z135)</f>
        <v>*</v>
      </c>
      <c r="K132" s="97" t="str">
        <f>IF(SP_NORTE!AC135="","*",SP_NORTE!AC135)</f>
        <v>-</v>
      </c>
    </row>
    <row r="133" spans="2:11" hidden="1">
      <c r="B133" s="94" t="str">
        <f>IF(SP_NORTE!X136="","*",SP_NORTE!X136)</f>
        <v>SIM</v>
      </c>
      <c r="C133" s="95">
        <f>IF(SP_NORTE!B136="","*",SP_NORTE!B136)</f>
        <v>46063</v>
      </c>
      <c r="D133" s="94" t="str">
        <f>IF(SP_NORTE!D136="","*",SP_NORTE!D136)</f>
        <v>V40</v>
      </c>
      <c r="E133" s="94" t="str">
        <f>IF(SP_NORTE!G136="","*",SP_NORTE!G136)</f>
        <v>K58K592</v>
      </c>
      <c r="F133" s="100" t="str">
        <f>IF(SP_NORTE!L136="","*",SP_NORTE!L136)</f>
        <v>ZMA-ZDG</v>
      </c>
      <c r="G133" s="95" t="str">
        <f>IF(SP_NORTE!H136="","*",SP_NORTE!H136)</f>
        <v>K58K592</v>
      </c>
      <c r="H133" s="95" t="str">
        <f>IF(SP_NORTE!AA136="","*",SP_NORTE!AA136)</f>
        <v>FIXO</v>
      </c>
      <c r="I133" s="95" t="str">
        <f>IF(SP_NORTE!AB136="","*",SP_NORTE!AB136)</f>
        <v>ACIONAMENTO</v>
      </c>
      <c r="J133" s="96">
        <f>IF(SP_NORTE!Z136="","*",SP_NORTE!Z136)</f>
        <v>1</v>
      </c>
      <c r="K133" s="97">
        <f>IF(SP_NORTE!AC136="","*",SP_NORTE!AC136)</f>
        <v>0.29166666666666669</v>
      </c>
    </row>
    <row r="134" spans="2:11" hidden="1">
      <c r="B134" s="94" t="str">
        <f>IF(SP_NORTE!X137="","*",SP_NORTE!X137)</f>
        <v>*</v>
      </c>
      <c r="C134" s="95" t="str">
        <f>IF(SP_NORTE!B137="","*",SP_NORTE!B137)</f>
        <v>*</v>
      </c>
      <c r="D134" s="94" t="str">
        <f>IF(SP_NORTE!D137="","*",SP_NORTE!D137)</f>
        <v>*</v>
      </c>
      <c r="E134" s="94" t="str">
        <f>IF(SP_NORTE!G137="","*",SP_NORTE!G137)</f>
        <v>*</v>
      </c>
      <c r="F134" s="100" t="str">
        <f>IF(SP_NORTE!L137="","*",SP_NORTE!L137)</f>
        <v>-</v>
      </c>
      <c r="G134" s="95" t="str">
        <f>IF(SP_NORTE!H137="","*",SP_NORTE!H137)</f>
        <v>*</v>
      </c>
      <c r="H134" s="95" t="str">
        <f>IF(SP_NORTE!AA137="","*",SP_NORTE!AA137)</f>
        <v>*</v>
      </c>
      <c r="I134" s="95" t="str">
        <f>IF(SP_NORTE!AB137="","*",SP_NORTE!AB137)</f>
        <v>*</v>
      </c>
      <c r="J134" s="96" t="str">
        <f>IF(SP_NORTE!Z137="","*",SP_NORTE!Z137)</f>
        <v>*</v>
      </c>
      <c r="K134" s="97" t="str">
        <f>IF(SP_NORTE!AC137="","*",SP_NORTE!AC137)</f>
        <v>*</v>
      </c>
    </row>
    <row r="135" spans="2:11" hidden="1">
      <c r="B135" s="94" t="str">
        <f>IF(SP_NORTE!X138="","*",SP_NORTE!X138)</f>
        <v>OPORTUNIDADE</v>
      </c>
      <c r="C135" s="95">
        <f>IF(SP_NORTE!B138="","*",SP_NORTE!B138)</f>
        <v>46063</v>
      </c>
      <c r="D135" s="94" t="str">
        <f>IF(SP_NORTE!D138="","*",SP_NORTE!D138)</f>
        <v>W92</v>
      </c>
      <c r="E135" s="94" t="str">
        <f>IF(SP_NORTE!G138="","*",SP_NORTE!G138)</f>
        <v>ZMA2</v>
      </c>
      <c r="F135" s="100" t="str">
        <f>IF(SP_NORTE!L138="","*",SP_NORTE!L138)</f>
        <v>ZDZ-ZMA</v>
      </c>
      <c r="G135" s="95" t="str">
        <f>IF(SP_NORTE!H138="","*",SP_NORTE!H138)</f>
        <v>ZMA2</v>
      </c>
      <c r="H135" s="95" t="str">
        <f>IF(SP_NORTE!AA138="","*",SP_NORTE!AA138)</f>
        <v>FIXO</v>
      </c>
      <c r="I135" s="95" t="str">
        <f>IF(SP_NORTE!AB138="","*",SP_NORTE!AB138)</f>
        <v>ACIONAMENTO</v>
      </c>
      <c r="J135" s="96" t="str">
        <f>IF(SP_NORTE!Z138="","*",SP_NORTE!Z138)</f>
        <v>2 José Carlos + Junior</v>
      </c>
      <c r="K135" s="97">
        <f>IF(SP_NORTE!AC138="","*",SP_NORTE!AC138)</f>
        <v>0.29166666666666669</v>
      </c>
    </row>
    <row r="136" spans="2:11" hidden="1">
      <c r="B136" s="94" t="str">
        <f>IF(SP_NORTE!X139="","*",SP_NORTE!X139)</f>
        <v>OPORTUNIDADE</v>
      </c>
      <c r="C136" s="95">
        <f>IF(SP_NORTE!B139="","*",SP_NORTE!B139)</f>
        <v>46063</v>
      </c>
      <c r="D136" s="94" t="str">
        <f>IF(SP_NORTE!D139="","*",SP_NORTE!D139)</f>
        <v>ANTONIO (TF-681)</v>
      </c>
      <c r="E136" s="94" t="str">
        <f>IF(SP_NORTE!G139="","*",SP_NORTE!G139)</f>
        <v>-</v>
      </c>
      <c r="F136" s="100" t="str">
        <f>IF(SP_NORTE!L139="","*",SP_NORTE!L139)</f>
        <v>ZZR-ZDZ</v>
      </c>
      <c r="G136" s="95" t="str">
        <f>IF(SP_NORTE!H139="","*",SP_NORTE!H139)</f>
        <v>-</v>
      </c>
      <c r="H136" s="95" t="str">
        <f>IF(SP_NORTE!AA139="","*",SP_NORTE!AA139)</f>
        <v>*</v>
      </c>
      <c r="I136" s="95" t="str">
        <f>IF(SP_NORTE!AB139="","*",SP_NORTE!AB139)</f>
        <v>*</v>
      </c>
      <c r="J136" s="96" t="str">
        <f>IF(SP_NORTE!Z139="","*",SP_NORTE!Z139)</f>
        <v>*</v>
      </c>
      <c r="K136" s="97" t="str">
        <f>IF(SP_NORTE!AC139="","*",SP_NORTE!AC139)</f>
        <v>-</v>
      </c>
    </row>
    <row r="137" spans="2:11" hidden="1">
      <c r="B137" s="94" t="str">
        <f>IF(SP_NORTE!X140="","*",SP_NORTE!X140)</f>
        <v>*</v>
      </c>
      <c r="C137" s="95" t="str">
        <f>IF(SP_NORTE!B140="","*",SP_NORTE!B140)</f>
        <v>*</v>
      </c>
      <c r="D137" s="94" t="str">
        <f>IF(SP_NORTE!D140="","*",SP_NORTE!D140)</f>
        <v>*</v>
      </c>
      <c r="E137" s="94" t="str">
        <f>IF(SP_NORTE!G140="","*",SP_NORTE!G140)</f>
        <v>*</v>
      </c>
      <c r="F137" s="100" t="str">
        <f>IF(SP_NORTE!L140="","*",SP_NORTE!L140)</f>
        <v>-</v>
      </c>
      <c r="G137" s="95" t="str">
        <f>IF(SP_NORTE!H140="","*",SP_NORTE!H140)</f>
        <v>*</v>
      </c>
      <c r="H137" s="95" t="str">
        <f>IF(SP_NORTE!AA140="","*",SP_NORTE!AA140)</f>
        <v>*</v>
      </c>
      <c r="I137" s="95" t="str">
        <f>IF(SP_NORTE!AB140="","*",SP_NORTE!AB140)</f>
        <v>*</v>
      </c>
      <c r="J137" s="96" t="str">
        <f>IF(SP_NORTE!Z140="","*",SP_NORTE!Z140)</f>
        <v>*</v>
      </c>
      <c r="K137" s="97" t="str">
        <f>IF(SP_NORTE!AC140="","*",SP_NORTE!AC140)</f>
        <v>*</v>
      </c>
    </row>
    <row r="138" spans="2:11" hidden="1">
      <c r="B138" s="94" t="str">
        <f>IF(SP_NORTE!X141="","*",SP_NORTE!X141)</f>
        <v>OPORTUNIDADE</v>
      </c>
      <c r="C138" s="95">
        <f>IF(SP_NORTE!B141="","*",SP_NORTE!B141)</f>
        <v>46063</v>
      </c>
      <c r="D138" s="94" t="str">
        <f>IF(SP_NORTE!D141="","*",SP_NORTE!D141)</f>
        <v>PEDRO (TP-696)</v>
      </c>
      <c r="E138" s="94" t="str">
        <f>IF(SP_NORTE!G141="","*",SP_NORTE!G141)</f>
        <v>-</v>
      </c>
      <c r="F138" s="100" t="str">
        <f>IF(SP_NORTE!L141="","*",SP_NORTE!L141)</f>
        <v>ZOX</v>
      </c>
      <c r="G138" s="95" t="str">
        <f>IF(SP_NORTE!H141="","*",SP_NORTE!H141)</f>
        <v>-</v>
      </c>
      <c r="H138" s="95" t="str">
        <f>IF(SP_NORTE!AA141="","*",SP_NORTE!AA141)</f>
        <v>*</v>
      </c>
      <c r="I138" s="95" t="str">
        <f>IF(SP_NORTE!AB141="","*",SP_NORTE!AB141)</f>
        <v>*</v>
      </c>
      <c r="J138" s="96" t="str">
        <f>IF(SP_NORTE!Z141="","*",SP_NORTE!Z141)</f>
        <v>-</v>
      </c>
      <c r="K138" s="97" t="str">
        <f>IF(SP_NORTE!AC141="","*",SP_NORTE!AC141)</f>
        <v>-</v>
      </c>
    </row>
    <row r="139" spans="2:11" hidden="1">
      <c r="B139" s="94" t="str">
        <f>IF(SP_NORTE!X142="","*",SP_NORTE!X142)</f>
        <v>SIM</v>
      </c>
      <c r="C139" s="95">
        <f>IF(SP_NORTE!B142="","*",SP_NORTE!B142)</f>
        <v>46063</v>
      </c>
      <c r="D139" s="94" t="str">
        <f>IF(SP_NORTE!D142="","*",SP_NORTE!D142)</f>
        <v>V83</v>
      </c>
      <c r="E139" s="94" t="str">
        <f>IF(SP_NORTE!G142="","*",SP_NORTE!G142)</f>
        <v>ZIQ2</v>
      </c>
      <c r="F139" s="100" t="str">
        <f>IF(SP_NORTE!L142="","*",SP_NORTE!L142)</f>
        <v>ZRQ-ZQX</v>
      </c>
      <c r="G139" s="95" t="str">
        <f>IF(SP_NORTE!H142="","*",SP_NORTE!H142)</f>
        <v>ZIQ2</v>
      </c>
      <c r="H139" s="95" t="str">
        <f>IF(SP_NORTE!AA142="","*",SP_NORTE!AA142)</f>
        <v>FIXO</v>
      </c>
      <c r="I139" s="95" t="str">
        <f>IF(SP_NORTE!AB142="","*",SP_NORTE!AB142)</f>
        <v>ACIONAMENTO</v>
      </c>
      <c r="J139" s="96">
        <f>IF(SP_NORTE!Z142="","*",SP_NORTE!Z142)</f>
        <v>1</v>
      </c>
      <c r="K139" s="97">
        <f>IF(SP_NORTE!AC142="","*",SP_NORTE!AC142)</f>
        <v>0.29166666666666669</v>
      </c>
    </row>
    <row r="140" spans="2:11" hidden="1">
      <c r="B140" s="94" t="str">
        <f>IF(SP_NORTE!X143="","*",SP_NORTE!X143)</f>
        <v>*</v>
      </c>
      <c r="C140" s="95" t="str">
        <f>IF(SP_NORTE!B143="","*",SP_NORTE!B143)</f>
        <v>*</v>
      </c>
      <c r="D140" s="94" t="str">
        <f>IF(SP_NORTE!D143="","*",SP_NORTE!D143)</f>
        <v>*</v>
      </c>
      <c r="E140" s="94" t="str">
        <f>IF(SP_NORTE!G143="","*",SP_NORTE!G143)</f>
        <v>*</v>
      </c>
      <c r="F140" s="100" t="str">
        <f>IF(SP_NORTE!L143="","*",SP_NORTE!L143)</f>
        <v>-</v>
      </c>
      <c r="G140" s="95" t="str">
        <f>IF(SP_NORTE!H143="","*",SP_NORTE!H143)</f>
        <v>*</v>
      </c>
      <c r="H140" s="95" t="str">
        <f>IF(SP_NORTE!AA143="","*",SP_NORTE!AA143)</f>
        <v>*</v>
      </c>
      <c r="I140" s="95" t="str">
        <f>IF(SP_NORTE!AB143="","*",SP_NORTE!AB143)</f>
        <v>*</v>
      </c>
      <c r="J140" s="96" t="str">
        <f>IF(SP_NORTE!Z143="","*",SP_NORTE!Z143)</f>
        <v>*</v>
      </c>
      <c r="K140" s="97" t="str">
        <f>IF(SP_NORTE!AC143="","*",SP_NORTE!AC143)</f>
        <v>*</v>
      </c>
    </row>
    <row r="141" spans="2:11" hidden="1">
      <c r="B141" s="94" t="str">
        <f>IF(SP_NORTE!X144="","*",SP_NORTE!X144)</f>
        <v>*</v>
      </c>
      <c r="C141" s="95" t="str">
        <f>IF(SP_NORTE!B144="","*",SP_NORTE!B144)</f>
        <v>*</v>
      </c>
      <c r="D141" s="94" t="str">
        <f>IF(SP_NORTE!D144="","*",SP_NORTE!D144)</f>
        <v>*</v>
      </c>
      <c r="E141" s="94" t="str">
        <f>IF(SP_NORTE!G144="","*",SP_NORTE!G144)</f>
        <v>*</v>
      </c>
      <c r="F141" s="100" t="str">
        <f>IF(SP_NORTE!L144="","*",SP_NORTE!L144)</f>
        <v>-</v>
      </c>
      <c r="G141" s="95" t="str">
        <f>IF(SP_NORTE!H144="","*",SP_NORTE!H144)</f>
        <v>*</v>
      </c>
      <c r="H141" s="95" t="str">
        <f>IF(SP_NORTE!AA144="","*",SP_NORTE!AA144)</f>
        <v>*</v>
      </c>
      <c r="I141" s="95" t="str">
        <f>IF(SP_NORTE!AB144="","*",SP_NORTE!AB144)</f>
        <v>*</v>
      </c>
      <c r="J141" s="96" t="str">
        <f>IF(SP_NORTE!Z144="","*",SP_NORTE!Z144)</f>
        <v>*</v>
      </c>
      <c r="K141" s="97" t="str">
        <f>IF(SP_NORTE!AC144="","*",SP_NORTE!AC144)</f>
        <v>*</v>
      </c>
    </row>
    <row r="142" spans="2:11" hidden="1">
      <c r="B142" s="94" t="str">
        <f>IF(SP_NORTE!X145="","*",SP_NORTE!X145)</f>
        <v>OPORTUNIDADE</v>
      </c>
      <c r="C142" s="95">
        <f>IF(SP_NORTE!B145="","*",SP_NORTE!B145)</f>
        <v>46064</v>
      </c>
      <c r="D142" s="94" t="str">
        <f>IF(SP_NORTE!D145="","*",SP_NORTE!D145)</f>
        <v>E40</v>
      </c>
      <c r="E142" s="94" t="str">
        <f>IF(SP_NORTE!G145="","*",SP_NORTE!G145)</f>
        <v>ZDP2</v>
      </c>
      <c r="F142" s="100" t="str">
        <f>IF(SP_NORTE!L145="","*",SP_NORTE!L145)</f>
        <v>ZUE</v>
      </c>
      <c r="G142" s="95" t="str">
        <f>IF(SP_NORTE!H145="","*",SP_NORTE!H145)</f>
        <v>ZDP2</v>
      </c>
      <c r="H142" s="95" t="str">
        <f>IF(SP_NORTE!AA145="","*",SP_NORTE!AA145)</f>
        <v>FIXO + ESCALA</v>
      </c>
      <c r="I142" s="95" t="str">
        <f>IF(SP_NORTE!AB145="","*",SP_NORTE!AB145)</f>
        <v>AGD ACIONAMENTO PCM</v>
      </c>
      <c r="J142" s="96" t="str">
        <f>IF(SP_NORTE!Z145="","*",SP_NORTE!Z145)</f>
        <v>2 Clayton + Escala</v>
      </c>
      <c r="K142" s="97">
        <f>IF(SP_NORTE!AC145="","*",SP_NORTE!AC145)</f>
        <v>0.29166666666666669</v>
      </c>
    </row>
    <row r="143" spans="2:11" hidden="1">
      <c r="B143" s="94" t="str">
        <f>IF(SP_NORTE!X147="","*",SP_NORTE!X147)</f>
        <v>OPORTUNIDADE</v>
      </c>
      <c r="C143" s="95">
        <f>IF(SP_NORTE!B147="","*",SP_NORTE!B147)</f>
        <v>46064</v>
      </c>
      <c r="D143" s="94" t="str">
        <f>IF(SP_NORTE!D147="","*",SP_NORTE!D147)</f>
        <v>V87</v>
      </c>
      <c r="E143" s="94" t="str">
        <f>IF(SP_NORTE!G147="","*",SP_NORTE!G147)</f>
        <v>ZDP2</v>
      </c>
      <c r="F143" s="100" t="str">
        <f>IF(SP_NORTE!L147="","*",SP_NORTE!L147)</f>
        <v>ZGI-ZFN</v>
      </c>
      <c r="G143" s="95" t="str">
        <f>IF(SP_NORTE!H147="","*",SP_NORTE!H147)</f>
        <v>ZDP2</v>
      </c>
      <c r="H143" s="95" t="str">
        <f>IF(SP_NORTE!AA147="","*",SP_NORTE!AA147)</f>
        <v>FIXO</v>
      </c>
      <c r="I143" s="95" t="str">
        <f>IF(SP_NORTE!AB147="","*",SP_NORTE!AB147)</f>
        <v>ACIONAMENTO</v>
      </c>
      <c r="J143" s="96">
        <f>IF(SP_NORTE!Z147="","*",SP_NORTE!Z147)</f>
        <v>1</v>
      </c>
      <c r="K143" s="97">
        <f>IF(SP_NORTE!AC147="","*",SP_NORTE!AC147)</f>
        <v>0.29166666666666669</v>
      </c>
    </row>
    <row r="144" spans="2:11" hidden="1">
      <c r="B144" s="94" t="str">
        <f>IF(SP_NORTE!X148="","*",SP_NORTE!X148)</f>
        <v>OPORTUNIDADE</v>
      </c>
      <c r="C144" s="95">
        <f>IF(SP_NORTE!B148="","*",SP_NORTE!B148)</f>
        <v>46064</v>
      </c>
      <c r="D144" s="94" t="str">
        <f>IF(SP_NORTE!D148="","*",SP_NORTE!D148)</f>
        <v>JOSUEL (TP-697)</v>
      </c>
      <c r="E144" s="94" t="str">
        <f>IF(SP_NORTE!G148="","*",SP_NORTE!G148)</f>
        <v>-</v>
      </c>
      <c r="F144" s="100" t="str">
        <f>IF(SP_NORTE!L148="","*",SP_NORTE!L148)</f>
        <v>ZVP-ZGI</v>
      </c>
      <c r="G144" s="95" t="str">
        <f>IF(SP_NORTE!H148="","*",SP_NORTE!H148)</f>
        <v>-</v>
      </c>
      <c r="H144" s="95" t="str">
        <f>IF(SP_NORTE!AA148="","*",SP_NORTE!AA148)</f>
        <v>*</v>
      </c>
      <c r="I144" s="95" t="str">
        <f>IF(SP_NORTE!AB148="","*",SP_NORTE!AB148)</f>
        <v>*</v>
      </c>
      <c r="J144" s="96" t="str">
        <f>IF(SP_NORTE!Z148="","*",SP_NORTE!Z148)</f>
        <v>-</v>
      </c>
      <c r="K144" s="97" t="str">
        <f>IF(SP_NORTE!AC148="","*",SP_NORTE!AC148)</f>
        <v>-</v>
      </c>
    </row>
    <row r="145" spans="2:11" hidden="1">
      <c r="B145" s="94" t="str">
        <f>IF(SP_NORTE!X149="","*",SP_NORTE!X149)</f>
        <v>OPORTUNIDADE</v>
      </c>
      <c r="C145" s="95">
        <f>IF(SP_NORTE!B149="","*",SP_NORTE!B149)</f>
        <v>46064</v>
      </c>
      <c r="D145" s="94" t="str">
        <f>IF(SP_NORTE!D149="","*",SP_NORTE!D149)</f>
        <v>V88</v>
      </c>
      <c r="E145" s="94" t="str">
        <f>IF(SP_NORTE!G149="","*",SP_NORTE!G149)</f>
        <v>ZPN2</v>
      </c>
      <c r="F145" s="100" t="str">
        <f>IF(SP_NORTE!L149="","*",SP_NORTE!L149)</f>
        <v>ZCV-ZCT</v>
      </c>
      <c r="G145" s="95" t="str">
        <f>IF(SP_NORTE!H149="","*",SP_NORTE!H149)</f>
        <v>ZPN2</v>
      </c>
      <c r="H145" s="95" t="str">
        <f>IF(SP_NORTE!AA149="","*",SP_NORTE!AA149)</f>
        <v>FIXO</v>
      </c>
      <c r="I145" s="95" t="str">
        <f>IF(SP_NORTE!AB149="","*",SP_NORTE!AB149)</f>
        <v>ACIONAMENTO</v>
      </c>
      <c r="J145" s="96">
        <f>IF(SP_NORTE!Z149="","*",SP_NORTE!Z149)</f>
        <v>1</v>
      </c>
      <c r="K145" s="97">
        <f>IF(SP_NORTE!AC149="","*",SP_NORTE!AC149)</f>
        <v>0.29166666666666669</v>
      </c>
    </row>
    <row r="146" spans="2:11" hidden="1">
      <c r="B146" s="94" t="str">
        <f>IF(SP_NORTE!X150="","*",SP_NORTE!X150)</f>
        <v>OPORTUNIDADE</v>
      </c>
      <c r="C146" s="95">
        <f>IF(SP_NORTE!B150="","*",SP_NORTE!B150)</f>
        <v>46064</v>
      </c>
      <c r="D146" s="94" t="str">
        <f>IF(SP_NORTE!D150="","*",SP_NORTE!D150)</f>
        <v>PEDRO (TP-696)</v>
      </c>
      <c r="E146" s="94" t="str">
        <f>IF(SP_NORTE!G150="","*",SP_NORTE!G150)</f>
        <v>-</v>
      </c>
      <c r="F146" s="100" t="str">
        <f>IF(SP_NORTE!L150="","*",SP_NORTE!L150)</f>
        <v>ZGB-ZMO</v>
      </c>
      <c r="G146" s="95" t="str">
        <f>IF(SP_NORTE!H150="","*",SP_NORTE!H150)</f>
        <v>-</v>
      </c>
      <c r="H146" s="95" t="str">
        <f>IF(SP_NORTE!AA150="","*",SP_NORTE!AA150)</f>
        <v>*</v>
      </c>
      <c r="I146" s="95" t="str">
        <f>IF(SP_NORTE!AB150="","*",SP_NORTE!AB150)</f>
        <v>*</v>
      </c>
      <c r="J146" s="96" t="str">
        <f>IF(SP_NORTE!Z150="","*",SP_NORTE!Z150)</f>
        <v>-</v>
      </c>
      <c r="K146" s="97" t="str">
        <f>IF(SP_NORTE!AC150="","*",SP_NORTE!AC150)</f>
        <v>-</v>
      </c>
    </row>
    <row r="147" spans="2:11" hidden="1">
      <c r="B147" s="94" t="str">
        <f>IF(SP_NORTE!X152="","*",SP_NORTE!X152)</f>
        <v>OPORTUNIDADE</v>
      </c>
      <c r="C147" s="95">
        <f>IF(SP_NORTE!B152="","*",SP_NORTE!B152)</f>
        <v>46064</v>
      </c>
      <c r="D147" s="94" t="str">
        <f>IF(SP_NORTE!D152="","*",SP_NORTE!D152)</f>
        <v>MOD SPN</v>
      </c>
      <c r="E147" s="94" t="str">
        <f>IF(SP_NORTE!G152="","*",SP_NORTE!G152)</f>
        <v>-</v>
      </c>
      <c r="F147" s="100" t="str">
        <f>IF(SP_NORTE!L152="","*",SP_NORTE!L152)</f>
        <v>ZDG-ZTN</v>
      </c>
      <c r="G147" s="95" t="str">
        <f>IF(SP_NORTE!H152="","*",SP_NORTE!H152)</f>
        <v>-</v>
      </c>
      <c r="H147" s="95" t="str">
        <f>IF(SP_NORTE!AA152="","*",SP_NORTE!AA152)</f>
        <v>*</v>
      </c>
      <c r="I147" s="95" t="str">
        <f>IF(SP_NORTE!AB152="","*",SP_NORTE!AB152)</f>
        <v>*</v>
      </c>
      <c r="J147" s="96" t="str">
        <f>IF(SP_NORTE!Z152="","*",SP_NORTE!Z152)</f>
        <v>*</v>
      </c>
      <c r="K147" s="97" t="str">
        <f>IF(SP_NORTE!AC152="","*",SP_NORTE!AC152)</f>
        <v>-</v>
      </c>
    </row>
    <row r="148" spans="2:11" hidden="1">
      <c r="B148" s="94" t="str">
        <f>IF(SP_NORTE!X153="","*",SP_NORTE!X153)</f>
        <v>OPORTUNIDADE</v>
      </c>
      <c r="C148" s="95">
        <f>IF(SP_NORTE!B153="","*",SP_NORTE!B153)</f>
        <v>46064</v>
      </c>
      <c r="D148" s="94" t="str">
        <f>IF(SP_NORTE!D153="","*",SP_NORTE!D153)</f>
        <v>V40</v>
      </c>
      <c r="E148" s="94" t="str">
        <f>IF(SP_NORTE!G153="","*",SP_NORTE!G153)</f>
        <v>K58K592</v>
      </c>
      <c r="F148" s="100" t="str">
        <f>IF(SP_NORTE!L153="","*",SP_NORTE!L153)</f>
        <v>ZDG-ZTN</v>
      </c>
      <c r="G148" s="95" t="str">
        <f>IF(SP_NORTE!H153="","*",SP_NORTE!H153)</f>
        <v>K58K592</v>
      </c>
      <c r="H148" s="95" t="str">
        <f>IF(SP_NORTE!AA153="","*",SP_NORTE!AA153)</f>
        <v>FIXO</v>
      </c>
      <c r="I148" s="95" t="str">
        <f>IF(SP_NORTE!AB153="","*",SP_NORTE!AB153)</f>
        <v>ACIONAMENTO</v>
      </c>
      <c r="J148" s="96">
        <f>IF(SP_NORTE!Z153="","*",SP_NORTE!Z153)</f>
        <v>1</v>
      </c>
      <c r="K148" s="97">
        <f>IF(SP_NORTE!AC153="","*",SP_NORTE!AC153)</f>
        <v>0.29166666666666669</v>
      </c>
    </row>
    <row r="149" spans="2:11" hidden="1">
      <c r="B149" s="94" t="str">
        <f>IF(SP_NORTE!X154="","*",SP_NORTE!X154)</f>
        <v>OPORTUNIDADE</v>
      </c>
      <c r="C149" s="95">
        <f>IF(SP_NORTE!B154="","*",SP_NORTE!B154)</f>
        <v>46064</v>
      </c>
      <c r="D149" s="94" t="str">
        <f>IF(SP_NORTE!D154="","*",SP_NORTE!D154)</f>
        <v>W92</v>
      </c>
      <c r="E149" s="94" t="str">
        <f>IF(SP_NORTE!G154="","*",SP_NORTE!G154)</f>
        <v>ZMA2</v>
      </c>
      <c r="F149" s="100" t="str">
        <f>IF(SP_NORTE!L154="","*",SP_NORTE!L154)</f>
        <v>ZDZ-ZMA</v>
      </c>
      <c r="G149" s="95" t="str">
        <f>IF(SP_NORTE!H154="","*",SP_NORTE!H154)</f>
        <v>ZMA2</v>
      </c>
      <c r="H149" s="95" t="str">
        <f>IF(SP_NORTE!AA154="","*",SP_NORTE!AA154)</f>
        <v>FIXO</v>
      </c>
      <c r="I149" s="95" t="str">
        <f>IF(SP_NORTE!AB154="","*",SP_NORTE!AB154)</f>
        <v>ACIONAMENTO</v>
      </c>
      <c r="J149" s="96" t="str">
        <f>IF(SP_NORTE!Z154="","*",SP_NORTE!Z154)</f>
        <v xml:space="preserve"> José Carlos + Junior</v>
      </c>
      <c r="K149" s="97">
        <f>IF(SP_NORTE!AC154="","*",SP_NORTE!AC154)</f>
        <v>0.29166666666666669</v>
      </c>
    </row>
    <row r="150" spans="2:11" hidden="1">
      <c r="B150" s="94" t="str">
        <f>IF(SP_NORTE!X155="","*",SP_NORTE!X155)</f>
        <v>OPORTUNIDADE</v>
      </c>
      <c r="C150" s="95">
        <f>IF(SP_NORTE!B155="","*",SP_NORTE!B155)</f>
        <v>46064</v>
      </c>
      <c r="D150" s="94" t="str">
        <f>IF(SP_NORTE!D155="","*",SP_NORTE!D155)</f>
        <v>ANTONIO (TF-681)</v>
      </c>
      <c r="E150" s="94" t="str">
        <f>IF(SP_NORTE!G155="","*",SP_NORTE!G155)</f>
        <v>-</v>
      </c>
      <c r="F150" s="100" t="str">
        <f>IF(SP_NORTE!L155="","*",SP_NORTE!L155)</f>
        <v>ZZR-ZDZ</v>
      </c>
      <c r="G150" s="95" t="str">
        <f>IF(SP_NORTE!H155="","*",SP_NORTE!H155)</f>
        <v>-</v>
      </c>
      <c r="H150" s="95" t="str">
        <f>IF(SP_NORTE!AA155="","*",SP_NORTE!AA155)</f>
        <v>*</v>
      </c>
      <c r="I150" s="95" t="str">
        <f>IF(SP_NORTE!AB155="","*",SP_NORTE!AB155)</f>
        <v>*</v>
      </c>
      <c r="J150" s="96" t="str">
        <f>IF(SP_NORTE!Z155="","*",SP_NORTE!Z155)</f>
        <v>*</v>
      </c>
      <c r="K150" s="97" t="str">
        <f>IF(SP_NORTE!AC155="","*",SP_NORTE!AC155)</f>
        <v>-</v>
      </c>
    </row>
    <row r="151" spans="2:11" hidden="1">
      <c r="B151" s="94" t="e">
        <f>IF(SP_NORTE!#REF!="","*",SP_NORTE!#REF!)</f>
        <v>#REF!</v>
      </c>
      <c r="C151" s="95" t="e">
        <f>IF(SP_NORTE!#REF!="","*",SP_NORTE!#REF!)</f>
        <v>#REF!</v>
      </c>
      <c r="D151" s="94" t="e">
        <f>IF(SP_NORTE!#REF!="","*",SP_NORTE!#REF!)</f>
        <v>#REF!</v>
      </c>
      <c r="E151" s="94" t="e">
        <f>IF(SP_NORTE!#REF!="","*",SP_NORTE!#REF!)</f>
        <v>#REF!</v>
      </c>
      <c r="F151" s="100" t="e">
        <f>IF(SP_NORTE!#REF!="","*",SP_NORTE!#REF!)</f>
        <v>#REF!</v>
      </c>
      <c r="G151" s="95" t="e">
        <f>IF(SP_NORTE!#REF!="","*",SP_NORTE!#REF!)</f>
        <v>#REF!</v>
      </c>
      <c r="H151" s="95" t="e">
        <f>IF(SP_NORTE!#REF!="","*",SP_NORTE!#REF!)</f>
        <v>#REF!</v>
      </c>
      <c r="I151" s="95" t="e">
        <f>IF(SP_NORTE!#REF!="","*",SP_NORTE!#REF!)</f>
        <v>#REF!</v>
      </c>
      <c r="J151" s="96" t="e">
        <f>IF(SP_NORTE!#REF!="","*",SP_NORTE!#REF!)</f>
        <v>#REF!</v>
      </c>
      <c r="K151" s="97" t="e">
        <f>IF(SP_NORTE!#REF!="","*",SP_NORTE!#REF!)</f>
        <v>#REF!</v>
      </c>
    </row>
    <row r="152" spans="2:11" hidden="1">
      <c r="B152" s="94" t="str">
        <f>IF(SP_NORTE!X156="","*",SP_NORTE!X156)</f>
        <v>OPORTUNIDADE</v>
      </c>
      <c r="C152" s="95">
        <f>IF(SP_NORTE!B156="","*",SP_NORTE!B156)</f>
        <v>46064</v>
      </c>
      <c r="D152" s="94" t="str">
        <f>IF(SP_NORTE!D156="","*",SP_NORTE!D156)</f>
        <v>V83</v>
      </c>
      <c r="E152" s="94" t="str">
        <f>IF(SP_NORTE!G156="","*",SP_NORTE!G156)</f>
        <v>ZIQ2</v>
      </c>
      <c r="F152" s="100" t="str">
        <f>IF(SP_NORTE!L156="","*",SP_NORTE!L156)</f>
        <v>ZRQ-ZQX</v>
      </c>
      <c r="G152" s="95" t="str">
        <f>IF(SP_NORTE!H156="","*",SP_NORTE!H156)</f>
        <v>ZIQ2</v>
      </c>
      <c r="H152" s="95" t="str">
        <f>IF(SP_NORTE!AA156="","*",SP_NORTE!AA156)</f>
        <v>FIXO</v>
      </c>
      <c r="I152" s="95" t="str">
        <f>IF(SP_NORTE!AB156="","*",SP_NORTE!AB156)</f>
        <v>ACIONAMENTO</v>
      </c>
      <c r="J152" s="96">
        <f>IF(SP_NORTE!Z156="","*",SP_NORTE!Z156)</f>
        <v>1</v>
      </c>
      <c r="K152" s="97">
        <f>IF(SP_NORTE!AC156="","*",SP_NORTE!AC156)</f>
        <v>0.29166666666666669</v>
      </c>
    </row>
    <row r="153" spans="2:11" hidden="1">
      <c r="B153" s="94" t="str">
        <f>IF(SP_NORTE!X157="","*",SP_NORTE!X157)</f>
        <v>*</v>
      </c>
      <c r="C153" s="95" t="str">
        <f>IF(SP_NORTE!B157="","*",SP_NORTE!B157)</f>
        <v>*</v>
      </c>
      <c r="D153" s="94" t="str">
        <f>IF(SP_NORTE!D157="","*",SP_NORTE!D157)</f>
        <v>*</v>
      </c>
      <c r="E153" s="94" t="str">
        <f>IF(SP_NORTE!G157="","*",SP_NORTE!G157)</f>
        <v>*</v>
      </c>
      <c r="F153" s="100" t="str">
        <f>IF(SP_NORTE!L157="","*",SP_NORTE!L157)</f>
        <v>-</v>
      </c>
      <c r="G153" s="95" t="str">
        <f>IF(SP_NORTE!H157="","*",SP_NORTE!H157)</f>
        <v>*</v>
      </c>
      <c r="H153" s="95" t="str">
        <f>IF(SP_NORTE!AA157="","*",SP_NORTE!AA157)</f>
        <v>*</v>
      </c>
      <c r="I153" s="95" t="str">
        <f>IF(SP_NORTE!AB157="","*",SP_NORTE!AB157)</f>
        <v>*</v>
      </c>
      <c r="J153" s="96" t="str">
        <f>IF(SP_NORTE!Z157="","*",SP_NORTE!Z157)</f>
        <v>*</v>
      </c>
      <c r="K153" s="97" t="str">
        <f>IF(SP_NORTE!AC157="","*",SP_NORTE!AC157)</f>
        <v>*</v>
      </c>
    </row>
    <row r="154" spans="2:11" hidden="1">
      <c r="B154" s="94" t="str">
        <f>IF(SP_NORTE!X158="","*",SP_NORTE!X158)</f>
        <v>*</v>
      </c>
      <c r="C154" s="95" t="str">
        <f>IF(SP_NORTE!B158="","*",SP_NORTE!B158)</f>
        <v>*</v>
      </c>
      <c r="D154" s="94" t="str">
        <f>IF(SP_NORTE!D158="","*",SP_NORTE!D158)</f>
        <v>*</v>
      </c>
      <c r="E154" s="94" t="str">
        <f>IF(SP_NORTE!G158="","*",SP_NORTE!G158)</f>
        <v>*</v>
      </c>
      <c r="F154" s="100" t="str">
        <f>IF(SP_NORTE!L158="","*",SP_NORTE!L158)</f>
        <v>-</v>
      </c>
      <c r="G154" s="95" t="str">
        <f>IF(SP_NORTE!H158="","*",SP_NORTE!H158)</f>
        <v>*</v>
      </c>
      <c r="H154" s="95" t="str">
        <f>IF(SP_NORTE!AA158="","*",SP_NORTE!AA158)</f>
        <v>*</v>
      </c>
      <c r="I154" s="95" t="str">
        <f>IF(SP_NORTE!AB158="","*",SP_NORTE!AB158)</f>
        <v>*</v>
      </c>
      <c r="J154" s="96" t="str">
        <f>IF(SP_NORTE!Z158="","*",SP_NORTE!Z158)</f>
        <v>*</v>
      </c>
      <c r="K154" s="97" t="str">
        <f>IF(SP_NORTE!AC158="","*",SP_NORTE!AC158)</f>
        <v>*</v>
      </c>
    </row>
    <row r="155" spans="2:11" hidden="1">
      <c r="B155" s="94" t="str">
        <f>IF(SP_NORTE!X159="","*",SP_NORTE!X159)</f>
        <v>OPORTUNIDADE</v>
      </c>
      <c r="C155" s="95">
        <f>IF(SP_NORTE!B159="","*",SP_NORTE!B159)</f>
        <v>46065</v>
      </c>
      <c r="D155" s="94" t="str">
        <f>IF(SP_NORTE!D159="","*",SP_NORTE!D159)</f>
        <v>E40</v>
      </c>
      <c r="E155" s="94" t="str">
        <f>IF(SP_NORTE!G159="","*",SP_NORTE!G159)</f>
        <v>ZDP2</v>
      </c>
      <c r="F155" s="100" t="str">
        <f>IF(SP_NORTE!L159="","*",SP_NORTE!L159)</f>
        <v>ZUE</v>
      </c>
      <c r="G155" s="95" t="str">
        <f>IF(SP_NORTE!H159="","*",SP_NORTE!H159)</f>
        <v>ZDP2</v>
      </c>
      <c r="H155" s="95" t="str">
        <f>IF(SP_NORTE!AA159="","*",SP_NORTE!AA159)</f>
        <v>FIXO + ESCALA</v>
      </c>
      <c r="I155" s="95" t="str">
        <f>IF(SP_NORTE!AB159="","*",SP_NORTE!AB159)</f>
        <v>AGD ACIONAMENTO PCM</v>
      </c>
      <c r="J155" s="96" t="str">
        <f>IF(SP_NORTE!Z159="","*",SP_NORTE!Z159)</f>
        <v>2 Clayton + Escala</v>
      </c>
      <c r="K155" s="97">
        <f>IF(SP_NORTE!AC159="","*",SP_NORTE!AC159)</f>
        <v>0.29166666666666669</v>
      </c>
    </row>
    <row r="156" spans="2:11" hidden="1">
      <c r="B156" s="94" t="str">
        <f>IF(SP_NORTE!X160="","*",SP_NORTE!X160)</f>
        <v>OPORTUNIDADE</v>
      </c>
      <c r="C156" s="95">
        <f>IF(SP_NORTE!B160="","*",SP_NORTE!B160)</f>
        <v>46065</v>
      </c>
      <c r="D156" s="94" t="str">
        <f>IF(SP_NORTE!D160="","*",SP_NORTE!D160)</f>
        <v>V87</v>
      </c>
      <c r="E156" s="94" t="str">
        <f>IF(SP_NORTE!G160="","*",SP_NORTE!G160)</f>
        <v>ZDP2</v>
      </c>
      <c r="F156" s="100" t="str">
        <f>IF(SP_NORTE!L160="","*",SP_NORTE!L160)</f>
        <v>ZGI-ZFN</v>
      </c>
      <c r="G156" s="95" t="str">
        <f>IF(SP_NORTE!H160="","*",SP_NORTE!H160)</f>
        <v>ZDP2</v>
      </c>
      <c r="H156" s="95" t="str">
        <f>IF(SP_NORTE!AA160="","*",SP_NORTE!AA160)</f>
        <v>FIXO</v>
      </c>
      <c r="I156" s="95" t="str">
        <f>IF(SP_NORTE!AB160="","*",SP_NORTE!AB160)</f>
        <v>ACIONAMENTO</v>
      </c>
      <c r="J156" s="96">
        <f>IF(SP_NORTE!Z160="","*",SP_NORTE!Z160)</f>
        <v>1</v>
      </c>
      <c r="K156" s="97">
        <f>IF(SP_NORTE!AC160="","*",SP_NORTE!AC160)</f>
        <v>0.29166666666666669</v>
      </c>
    </row>
    <row r="157" spans="2:11" hidden="1">
      <c r="B157" s="94" t="str">
        <f>IF(SP_NORTE!X161="","*",SP_NORTE!X161)</f>
        <v>OPORTUNIDADE</v>
      </c>
      <c r="C157" s="95">
        <f>IF(SP_NORTE!B161="","*",SP_NORTE!B161)</f>
        <v>46065</v>
      </c>
      <c r="D157" s="94" t="str">
        <f>IF(SP_NORTE!D161="","*",SP_NORTE!D161)</f>
        <v>JOSUEL (TP-697)</v>
      </c>
      <c r="E157" s="94" t="str">
        <f>IF(SP_NORTE!G161="","*",SP_NORTE!G161)</f>
        <v>-</v>
      </c>
      <c r="F157" s="100" t="str">
        <f>IF(SP_NORTE!L161="","*",SP_NORTE!L161)</f>
        <v>ZVP-ZGI</v>
      </c>
      <c r="G157" s="95" t="str">
        <f>IF(SP_NORTE!H161="","*",SP_NORTE!H161)</f>
        <v>-</v>
      </c>
      <c r="H157" s="95" t="str">
        <f>IF(SP_NORTE!AA161="","*",SP_NORTE!AA161)</f>
        <v>*</v>
      </c>
      <c r="I157" s="95" t="str">
        <f>IF(SP_NORTE!AB161="","*",SP_NORTE!AB161)</f>
        <v>*</v>
      </c>
      <c r="J157" s="96" t="str">
        <f>IF(SP_NORTE!Z161="","*",SP_NORTE!Z161)</f>
        <v>-</v>
      </c>
      <c r="K157" s="97" t="str">
        <f>IF(SP_NORTE!AC161="","*",SP_NORTE!AC161)</f>
        <v>-</v>
      </c>
    </row>
    <row r="158" spans="2:11" hidden="1">
      <c r="B158" s="94" t="str">
        <f>IF(SP_NORTE!X163="","*",SP_NORTE!X163)</f>
        <v>OPORTUNIDADE</v>
      </c>
      <c r="C158" s="95">
        <f>IF(SP_NORTE!B163="","*",SP_NORTE!B163)</f>
        <v>46065</v>
      </c>
      <c r="D158" s="94" t="str">
        <f>IF(SP_NORTE!D163="","*",SP_NORTE!D163)</f>
        <v>V88</v>
      </c>
      <c r="E158" s="94" t="str">
        <f>IF(SP_NORTE!G163="","*",SP_NORTE!G163)</f>
        <v>ZPN2</v>
      </c>
      <c r="F158" s="100" t="str">
        <f>IF(SP_NORTE!L163="","*",SP_NORTE!L163)</f>
        <v>ZCV-ZCT</v>
      </c>
      <c r="G158" s="95" t="str">
        <f>IF(SP_NORTE!H163="","*",SP_NORTE!H163)</f>
        <v>ZPN2</v>
      </c>
      <c r="H158" s="95" t="str">
        <f>IF(SP_NORTE!AA163="","*",SP_NORTE!AA163)</f>
        <v>FIXO</v>
      </c>
      <c r="I158" s="95" t="str">
        <f>IF(SP_NORTE!AB163="","*",SP_NORTE!AB163)</f>
        <v>ACIONAMENTO</v>
      </c>
      <c r="J158" s="96">
        <f>IF(SP_NORTE!Z163="","*",SP_NORTE!Z163)</f>
        <v>1</v>
      </c>
      <c r="K158" s="97">
        <f>IF(SP_NORTE!AC163="","*",SP_NORTE!AC163)</f>
        <v>0.29166666666666669</v>
      </c>
    </row>
    <row r="159" spans="2:11" hidden="1">
      <c r="B159" s="94" t="str">
        <f>IF(SP_NORTE!X164="","*",SP_NORTE!X164)</f>
        <v>OPORTUNIDADE</v>
      </c>
      <c r="C159" s="95">
        <f>IF(SP_NORTE!B164="","*",SP_NORTE!B164)</f>
        <v>46065</v>
      </c>
      <c r="D159" s="94" t="str">
        <f>IF(SP_NORTE!D164="","*",SP_NORTE!D164)</f>
        <v>PEDRO (TP-696)</v>
      </c>
      <c r="E159" s="94" t="str">
        <f>IF(SP_NORTE!G164="","*",SP_NORTE!G164)</f>
        <v>-</v>
      </c>
      <c r="F159" s="100" t="str">
        <f>IF(SP_NORTE!L164="","*",SP_NORTE!L164)</f>
        <v>ZGB-ZMO</v>
      </c>
      <c r="G159" s="95" t="str">
        <f>IF(SP_NORTE!H164="","*",SP_NORTE!H164)</f>
        <v>-</v>
      </c>
      <c r="H159" s="95" t="str">
        <f>IF(SP_NORTE!AA164="","*",SP_NORTE!AA164)</f>
        <v>*</v>
      </c>
      <c r="I159" s="95" t="str">
        <f>IF(SP_NORTE!AB164="","*",SP_NORTE!AB164)</f>
        <v>*</v>
      </c>
      <c r="J159" s="96" t="str">
        <f>IF(SP_NORTE!Z164="","*",SP_NORTE!Z164)</f>
        <v>-</v>
      </c>
      <c r="K159" s="97" t="str">
        <f>IF(SP_NORTE!AC164="","*",SP_NORTE!AC164)</f>
        <v>-</v>
      </c>
    </row>
    <row r="160" spans="2:11" hidden="1">
      <c r="B160" s="94" t="str">
        <f>IF(SP_NORTE!X165="","*",SP_NORTE!X165)</f>
        <v>OPORTUNIDADE</v>
      </c>
      <c r="C160" s="95">
        <f>IF(SP_NORTE!B165="","*",SP_NORTE!B165)</f>
        <v>46065</v>
      </c>
      <c r="D160" s="94" t="str">
        <f>IF(SP_NORTE!D165="","*",SP_NORTE!D165)</f>
        <v>MOD SPN</v>
      </c>
      <c r="E160" s="94" t="str">
        <f>IF(SP_NORTE!G165="","*",SP_NORTE!G165)</f>
        <v>-</v>
      </c>
      <c r="F160" s="100" t="str">
        <f>IF(SP_NORTE!L165="","*",SP_NORTE!L165)</f>
        <v>ZDG-ZTN</v>
      </c>
      <c r="G160" s="95" t="str">
        <f>IF(SP_NORTE!H165="","*",SP_NORTE!H165)</f>
        <v>-</v>
      </c>
      <c r="H160" s="95" t="str">
        <f>IF(SP_NORTE!AA165="","*",SP_NORTE!AA165)</f>
        <v>*</v>
      </c>
      <c r="I160" s="95" t="str">
        <f>IF(SP_NORTE!AB165="","*",SP_NORTE!AB165)</f>
        <v>*</v>
      </c>
      <c r="J160" s="96" t="str">
        <f>IF(SP_NORTE!Z165="","*",SP_NORTE!Z165)</f>
        <v>*</v>
      </c>
      <c r="K160" s="97" t="str">
        <f>IF(SP_NORTE!AC165="","*",SP_NORTE!AC165)</f>
        <v>-</v>
      </c>
    </row>
    <row r="161" spans="2:11" hidden="1">
      <c r="B161" s="94" t="str">
        <f>IF(SP_NORTE!X166="","*",SP_NORTE!X166)</f>
        <v>OPORTUNIDADE</v>
      </c>
      <c r="C161" s="95">
        <f>IF(SP_NORTE!B166="","*",SP_NORTE!B166)</f>
        <v>46065</v>
      </c>
      <c r="D161" s="94" t="str">
        <f>IF(SP_NORTE!D166="","*",SP_NORTE!D166)</f>
        <v>V40</v>
      </c>
      <c r="E161" s="94" t="str">
        <f>IF(SP_NORTE!G166="","*",SP_NORTE!G166)</f>
        <v>K58K592</v>
      </c>
      <c r="F161" s="100" t="str">
        <f>IF(SP_NORTE!L166="","*",SP_NORTE!L166)</f>
        <v>ZDG-ZTN</v>
      </c>
      <c r="G161" s="95" t="str">
        <f>IF(SP_NORTE!H166="","*",SP_NORTE!H166)</f>
        <v>K58K592</v>
      </c>
      <c r="H161" s="95" t="str">
        <f>IF(SP_NORTE!AA166="","*",SP_NORTE!AA166)</f>
        <v>FIXO</v>
      </c>
      <c r="I161" s="95" t="str">
        <f>IF(SP_NORTE!AB166="","*",SP_NORTE!AB166)</f>
        <v>ACIONAMENTO</v>
      </c>
      <c r="J161" s="96">
        <f>IF(SP_NORTE!Z166="","*",SP_NORTE!Z166)</f>
        <v>1</v>
      </c>
      <c r="K161" s="97">
        <f>IF(SP_NORTE!AC166="","*",SP_NORTE!AC166)</f>
        <v>0.29166666666666669</v>
      </c>
    </row>
    <row r="162" spans="2:11" hidden="1">
      <c r="B162" s="94" t="str">
        <f>IF(SP_NORTE!X167="","*",SP_NORTE!X167)</f>
        <v>OPORTUNIDADE</v>
      </c>
      <c r="C162" s="95">
        <f>IF(SP_NORTE!B167="","*",SP_NORTE!B167)</f>
        <v>46065</v>
      </c>
      <c r="D162" s="94" t="str">
        <f>IF(SP_NORTE!D167="","*",SP_NORTE!D167)</f>
        <v>V95</v>
      </c>
      <c r="E162" s="94" t="str">
        <f>IF(SP_NORTE!G167="","*",SP_NORTE!G167)</f>
        <v>ZMA2</v>
      </c>
      <c r="F162" s="100" t="str">
        <f>IF(SP_NORTE!L167="","*",SP_NORTE!L167)</f>
        <v>ZMA-ZYU</v>
      </c>
      <c r="G162" s="95" t="str">
        <f>IF(SP_NORTE!H167="","*",SP_NORTE!H167)</f>
        <v>ZYU</v>
      </c>
      <c r="H162" s="95" t="str">
        <f>IF(SP_NORTE!AA167="","*",SP_NORTE!AA167)</f>
        <v>FIXO</v>
      </c>
      <c r="I162" s="95" t="str">
        <f>IF(SP_NORTE!AB167="","*",SP_NORTE!AB167)</f>
        <v>ACIONAMENTO</v>
      </c>
      <c r="J162" s="96" t="str">
        <f>IF(SP_NORTE!Z167="","*",SP_NORTE!Z167)</f>
        <v xml:space="preserve">Juninho </v>
      </c>
      <c r="K162" s="97" t="str">
        <f>IF(SP_NORTE!AC167="","*",SP_NORTE!AC167)</f>
        <v>*</v>
      </c>
    </row>
    <row r="163" spans="2:11" hidden="1">
      <c r="B163" s="94" t="str">
        <f>IF(SP_NORTE!X169="","*",SP_NORTE!X169)</f>
        <v>OPORTUNIDADE</v>
      </c>
      <c r="C163" s="95">
        <f>IF(SP_NORTE!B169="","*",SP_NORTE!B169)</f>
        <v>46065</v>
      </c>
      <c r="D163" s="94" t="str">
        <f>IF(SP_NORTE!D169="","*",SP_NORTE!D169)</f>
        <v>ANTONIO (TF-681)</v>
      </c>
      <c r="E163" s="94" t="str">
        <f>IF(SP_NORTE!G169="","*",SP_NORTE!G169)</f>
        <v>-</v>
      </c>
      <c r="F163" s="100" t="str">
        <f>IF(SP_NORTE!L169="","*",SP_NORTE!L169)</f>
        <v>ZZR-ZDZ</v>
      </c>
      <c r="G163" s="95" t="str">
        <f>IF(SP_NORTE!H169="","*",SP_NORTE!H169)</f>
        <v>-</v>
      </c>
      <c r="H163" s="95" t="str">
        <f>IF(SP_NORTE!AA169="","*",SP_NORTE!AA169)</f>
        <v>*</v>
      </c>
      <c r="I163" s="95" t="str">
        <f>IF(SP_NORTE!AB169="","*",SP_NORTE!AB169)</f>
        <v>*</v>
      </c>
      <c r="J163" s="96" t="str">
        <f>IF(SP_NORTE!Z169="","*",SP_NORTE!Z169)</f>
        <v>*</v>
      </c>
      <c r="K163" s="97" t="str">
        <f>IF(SP_NORTE!AC169="","*",SP_NORTE!AC169)</f>
        <v>-</v>
      </c>
    </row>
    <row r="164" spans="2:11" hidden="1">
      <c r="B164" s="94" t="str">
        <f>IF(SP_NORTE!X170="","*",SP_NORTE!X170)</f>
        <v>OPORTUNIDADE</v>
      </c>
      <c r="C164" s="95">
        <f>IF(SP_NORTE!B170="","*",SP_NORTE!B170)</f>
        <v>46065</v>
      </c>
      <c r="D164" s="94" t="str">
        <f>IF(SP_NORTE!D170="","*",SP_NORTE!D170)</f>
        <v>V83</v>
      </c>
      <c r="E164" s="94" t="str">
        <f>IF(SP_NORTE!G170="","*",SP_NORTE!G170)</f>
        <v>ZIQ2</v>
      </c>
      <c r="F164" s="100" t="str">
        <f>IF(SP_NORTE!L170="","*",SP_NORTE!L170)</f>
        <v>ZRQ-ZQX</v>
      </c>
      <c r="G164" s="95" t="str">
        <f>IF(SP_NORTE!H170="","*",SP_NORTE!H170)</f>
        <v>ZIQ2</v>
      </c>
      <c r="H164" s="95" t="str">
        <f>IF(SP_NORTE!AA170="","*",SP_NORTE!AA170)</f>
        <v>FIXO</v>
      </c>
      <c r="I164" s="95" t="str">
        <f>IF(SP_NORTE!AB170="","*",SP_NORTE!AB170)</f>
        <v>ACIONAMENTO</v>
      </c>
      <c r="J164" s="96">
        <f>IF(SP_NORTE!Z170="","*",SP_NORTE!Z170)</f>
        <v>1</v>
      </c>
      <c r="K164" s="97">
        <f>IF(SP_NORTE!AC170="","*",SP_NORTE!AC170)</f>
        <v>0.29166666666666669</v>
      </c>
    </row>
    <row r="165" spans="2:11" hidden="1">
      <c r="B165" s="94" t="str">
        <f>IF(SP_NORTE!X171="","*",SP_NORTE!X171)</f>
        <v>*</v>
      </c>
      <c r="C165" s="95" t="str">
        <f>IF(SP_NORTE!B171="","*",SP_NORTE!B171)</f>
        <v>*</v>
      </c>
      <c r="D165" s="94" t="str">
        <f>IF(SP_NORTE!D171="","*",SP_NORTE!D171)</f>
        <v>*</v>
      </c>
      <c r="E165" s="94" t="str">
        <f>IF(SP_NORTE!G171="","*",SP_NORTE!G171)</f>
        <v>*</v>
      </c>
      <c r="F165" s="100" t="str">
        <f>IF(SP_NORTE!L171="","*",SP_NORTE!L171)</f>
        <v>-</v>
      </c>
      <c r="G165" s="95" t="str">
        <f>IF(SP_NORTE!H171="","*",SP_NORTE!H171)</f>
        <v>*</v>
      </c>
      <c r="H165" s="95" t="str">
        <f>IF(SP_NORTE!AA171="","*",SP_NORTE!AA171)</f>
        <v>*</v>
      </c>
      <c r="I165" s="95" t="str">
        <f>IF(SP_NORTE!AB171="","*",SP_NORTE!AB171)</f>
        <v>*</v>
      </c>
      <c r="J165" s="96" t="str">
        <f>IF(SP_NORTE!Z171="","*",SP_NORTE!Z171)</f>
        <v>*</v>
      </c>
      <c r="K165" s="97" t="str">
        <f>IF(SP_NORTE!AC171="","*",SP_NORTE!AC171)</f>
        <v>*</v>
      </c>
    </row>
    <row r="166" spans="2:11" hidden="1">
      <c r="B166" s="94" t="str">
        <f>IF(SP_NORTE!X172="","*",SP_NORTE!X172)</f>
        <v>*</v>
      </c>
      <c r="C166" s="95" t="str">
        <f>IF(SP_NORTE!B172="","*",SP_NORTE!B172)</f>
        <v>*</v>
      </c>
      <c r="D166" s="94" t="str">
        <f>IF(SP_NORTE!D172="","*",SP_NORTE!D172)</f>
        <v>*</v>
      </c>
      <c r="E166" s="94" t="str">
        <f>IF(SP_NORTE!G172="","*",SP_NORTE!G172)</f>
        <v>*</v>
      </c>
      <c r="F166" s="100" t="str">
        <f>IF(SP_NORTE!L172="","*",SP_NORTE!L172)</f>
        <v>-</v>
      </c>
      <c r="G166" s="95" t="str">
        <f>IF(SP_NORTE!H172="","*",SP_NORTE!H172)</f>
        <v>*</v>
      </c>
      <c r="H166" s="95" t="str">
        <f>IF(SP_NORTE!AA172="","*",SP_NORTE!AA172)</f>
        <v>*</v>
      </c>
      <c r="I166" s="95" t="str">
        <f>IF(SP_NORTE!AB172="","*",SP_NORTE!AB172)</f>
        <v>*</v>
      </c>
      <c r="J166" s="96" t="str">
        <f>IF(SP_NORTE!Z172="","*",SP_NORTE!Z172)</f>
        <v>*</v>
      </c>
      <c r="K166" s="97" t="str">
        <f>IF(SP_NORTE!AC172="","*",SP_NORTE!AC172)</f>
        <v>*</v>
      </c>
    </row>
    <row r="167" spans="2:11" hidden="1">
      <c r="B167" s="94" t="str">
        <f>IF(SP_NORTE!X173="","*",SP_NORTE!X173)</f>
        <v>OPORTUNIDADE</v>
      </c>
      <c r="C167" s="95">
        <f>IF(SP_NORTE!B173="","*",SP_NORTE!B173)</f>
        <v>46066</v>
      </c>
      <c r="D167" s="94" t="str">
        <f>IF(SP_NORTE!D173="","*",SP_NORTE!D173)</f>
        <v>E40</v>
      </c>
      <c r="E167" s="94" t="str">
        <f>IF(SP_NORTE!G173="","*",SP_NORTE!G173)</f>
        <v>ZDP2</v>
      </c>
      <c r="F167" s="100" t="str">
        <f>IF(SP_NORTE!L173="","*",SP_NORTE!L173)</f>
        <v>ZUE</v>
      </c>
      <c r="G167" s="95" t="str">
        <f>IF(SP_NORTE!H173="","*",SP_NORTE!H173)</f>
        <v>ZDP2</v>
      </c>
      <c r="H167" s="95" t="str">
        <f>IF(SP_NORTE!AA173="","*",SP_NORTE!AA173)</f>
        <v>FIXO + ESCALA</v>
      </c>
      <c r="I167" s="95" t="str">
        <f>IF(SP_NORTE!AB173="","*",SP_NORTE!AB173)</f>
        <v>AGD ACIONAMENTO PCM</v>
      </c>
      <c r="J167" s="96" t="str">
        <f>IF(SP_NORTE!Z173="","*",SP_NORTE!Z173)</f>
        <v>2 Clayton + Escala</v>
      </c>
      <c r="K167" s="97">
        <f>IF(SP_NORTE!AC173="","*",SP_NORTE!AC173)</f>
        <v>0.29166666666666669</v>
      </c>
    </row>
    <row r="168" spans="2:11" hidden="1">
      <c r="B168" s="94" t="str">
        <f>IF(SP_NORTE!X174="","*",SP_NORTE!X174)</f>
        <v>OPORTUNIDADE</v>
      </c>
      <c r="C168" s="95">
        <f>IF(SP_NORTE!B174="","*",SP_NORTE!B174)</f>
        <v>46066</v>
      </c>
      <c r="D168" s="94" t="str">
        <f>IF(SP_NORTE!D174="","*",SP_NORTE!D174)</f>
        <v>V87</v>
      </c>
      <c r="E168" s="94" t="str">
        <f>IF(SP_NORTE!G174="","*",SP_NORTE!G174)</f>
        <v>ZDP2</v>
      </c>
      <c r="F168" s="100" t="str">
        <f>IF(SP_NORTE!L174="","*",SP_NORTE!L174)</f>
        <v>ZGI-ZFN</v>
      </c>
      <c r="G168" s="95" t="str">
        <f>IF(SP_NORTE!H174="","*",SP_NORTE!H174)</f>
        <v>ZDP2</v>
      </c>
      <c r="H168" s="95" t="str">
        <f>IF(SP_NORTE!AA174="","*",SP_NORTE!AA174)</f>
        <v>FIXO</v>
      </c>
      <c r="I168" s="95" t="str">
        <f>IF(SP_NORTE!AB174="","*",SP_NORTE!AB174)</f>
        <v>ACIONAMENTO</v>
      </c>
      <c r="J168" s="96">
        <f>IF(SP_NORTE!Z174="","*",SP_NORTE!Z174)</f>
        <v>1</v>
      </c>
      <c r="K168" s="97">
        <f>IF(SP_NORTE!AC174="","*",SP_NORTE!AC174)</f>
        <v>0.29166666666666669</v>
      </c>
    </row>
    <row r="169" spans="2:11" hidden="1">
      <c r="B169" s="94" t="str">
        <f>IF(SP_NORTE!X175="","*",SP_NORTE!X175)</f>
        <v>OPORTUNIDADE</v>
      </c>
      <c r="C169" s="95">
        <f>IF(SP_NORTE!B175="","*",SP_NORTE!B175)</f>
        <v>46066</v>
      </c>
      <c r="D169" s="94" t="str">
        <f>IF(SP_NORTE!D175="","*",SP_NORTE!D175)</f>
        <v>JOSUEL (TP-697)</v>
      </c>
      <c r="E169" s="94" t="str">
        <f>IF(SP_NORTE!G175="","*",SP_NORTE!G175)</f>
        <v>-</v>
      </c>
      <c r="F169" s="100" t="str">
        <f>IF(SP_NORTE!L175="","*",SP_NORTE!L175)</f>
        <v>ZVP-ZGI</v>
      </c>
      <c r="G169" s="95" t="str">
        <f>IF(SP_NORTE!H175="","*",SP_NORTE!H175)</f>
        <v>-</v>
      </c>
      <c r="H169" s="95" t="str">
        <f>IF(SP_NORTE!AA175="","*",SP_NORTE!AA175)</f>
        <v>*</v>
      </c>
      <c r="I169" s="95" t="str">
        <f>IF(SP_NORTE!AB175="","*",SP_NORTE!AB175)</f>
        <v>*</v>
      </c>
      <c r="J169" s="96" t="str">
        <f>IF(SP_NORTE!Z175="","*",SP_NORTE!Z175)</f>
        <v>-</v>
      </c>
      <c r="K169" s="97" t="str">
        <f>IF(SP_NORTE!AC175="","*",SP_NORTE!AC175)</f>
        <v>-</v>
      </c>
    </row>
    <row r="170" spans="2:11" hidden="1">
      <c r="B170" s="94" t="str">
        <f>IF(SP_NORTE!X179="","*",SP_NORTE!X179)</f>
        <v>OPORTUNIDADE</v>
      </c>
      <c r="C170" s="95">
        <f>IF(SP_NORTE!B179="","*",SP_NORTE!B179)</f>
        <v>46066</v>
      </c>
      <c r="D170" s="94" t="str">
        <f>IF(SP_NORTE!D179="","*",SP_NORTE!D179)</f>
        <v>V88</v>
      </c>
      <c r="E170" s="94" t="str">
        <f>IF(SP_NORTE!G179="","*",SP_NORTE!G179)</f>
        <v>ZPN2</v>
      </c>
      <c r="F170" s="100" t="str">
        <f>IF(SP_NORTE!L179="","*",SP_NORTE!L179)</f>
        <v>ZCV-ZCT</v>
      </c>
      <c r="G170" s="95" t="str">
        <f>IF(SP_NORTE!H179="","*",SP_NORTE!H179)</f>
        <v>ZPN2</v>
      </c>
      <c r="H170" s="95" t="str">
        <f>IF(SP_NORTE!AA179="","*",SP_NORTE!AA179)</f>
        <v>FIXO</v>
      </c>
      <c r="I170" s="95" t="str">
        <f>IF(SP_NORTE!AB179="","*",SP_NORTE!AB179)</f>
        <v>ACIONAMENTO</v>
      </c>
      <c r="J170" s="96">
        <f>IF(SP_NORTE!Z179="","*",SP_NORTE!Z179)</f>
        <v>1</v>
      </c>
      <c r="K170" s="97">
        <f>IF(SP_NORTE!AC179="","*",SP_NORTE!AC179)</f>
        <v>0.29166666666666669</v>
      </c>
    </row>
    <row r="171" spans="2:11" hidden="1">
      <c r="B171" s="94" t="e">
        <f>IF(SP_NORTE!#REF!="","*",SP_NORTE!#REF!)</f>
        <v>#REF!</v>
      </c>
      <c r="C171" s="95" t="e">
        <f>IF(SP_NORTE!#REF!="","*",SP_NORTE!#REF!)</f>
        <v>#REF!</v>
      </c>
      <c r="D171" s="94" t="e">
        <f>IF(SP_NORTE!#REF!="","*",SP_NORTE!#REF!)</f>
        <v>#REF!</v>
      </c>
      <c r="E171" s="94" t="e">
        <f>IF(SP_NORTE!#REF!="","*",SP_NORTE!#REF!)</f>
        <v>#REF!</v>
      </c>
      <c r="F171" s="100" t="e">
        <f>IF(SP_NORTE!#REF!="","*",SP_NORTE!#REF!)</f>
        <v>#REF!</v>
      </c>
      <c r="G171" s="95" t="e">
        <f>IF(SP_NORTE!#REF!="","*",SP_NORTE!#REF!)</f>
        <v>#REF!</v>
      </c>
      <c r="H171" s="95" t="e">
        <f>IF(SP_NORTE!#REF!="","*",SP_NORTE!#REF!)</f>
        <v>#REF!</v>
      </c>
      <c r="I171" s="95" t="e">
        <f>IF(SP_NORTE!#REF!="","*",SP_NORTE!#REF!)</f>
        <v>#REF!</v>
      </c>
      <c r="J171" s="96" t="e">
        <f>IF(SP_NORTE!#REF!="","*",SP_NORTE!#REF!)</f>
        <v>#REF!</v>
      </c>
      <c r="K171" s="97" t="e">
        <f>IF(SP_NORTE!#REF!="","*",SP_NORTE!#REF!)</f>
        <v>#REF!</v>
      </c>
    </row>
    <row r="172" spans="2:11" hidden="1">
      <c r="B172" s="94" t="str">
        <f>IF(SP_NORTE!X181="","*",SP_NORTE!X181)</f>
        <v>OPORTUNIDADE</v>
      </c>
      <c r="C172" s="95">
        <f>IF(SP_NORTE!B181="","*",SP_NORTE!B181)</f>
        <v>46066</v>
      </c>
      <c r="D172" s="94" t="str">
        <f>IF(SP_NORTE!D181="","*",SP_NORTE!D181)</f>
        <v>MOD SPN</v>
      </c>
      <c r="E172" s="94" t="str">
        <f>IF(SP_NORTE!G181="","*",SP_NORTE!G181)</f>
        <v>-</v>
      </c>
      <c r="F172" s="100" t="str">
        <f>IF(SP_NORTE!L181="","*",SP_NORTE!L181)</f>
        <v>ZMA-ZDG</v>
      </c>
      <c r="G172" s="95" t="str">
        <f>IF(SP_NORTE!H181="","*",SP_NORTE!H181)</f>
        <v>-</v>
      </c>
      <c r="H172" s="95" t="str">
        <f>IF(SP_NORTE!AA181="","*",SP_NORTE!AA181)</f>
        <v>*</v>
      </c>
      <c r="I172" s="95" t="str">
        <f>IF(SP_NORTE!AB181="","*",SP_NORTE!AB181)</f>
        <v>*</v>
      </c>
      <c r="J172" s="96" t="str">
        <f>IF(SP_NORTE!Z181="","*",SP_NORTE!Z181)</f>
        <v>*</v>
      </c>
      <c r="K172" s="97" t="str">
        <f>IF(SP_NORTE!AC181="","*",SP_NORTE!AC181)</f>
        <v>-</v>
      </c>
    </row>
    <row r="173" spans="2:11" hidden="1">
      <c r="B173" s="94" t="str">
        <f>IF(SP_NORTE!X182="","*",SP_NORTE!X182)</f>
        <v>OPORTUNIDADE</v>
      </c>
      <c r="C173" s="95">
        <f>IF(SP_NORTE!B182="","*",SP_NORTE!B182)</f>
        <v>46066</v>
      </c>
      <c r="D173" s="94" t="str">
        <f>IF(SP_NORTE!D182="","*",SP_NORTE!D182)</f>
        <v>V40</v>
      </c>
      <c r="E173" s="94" t="str">
        <f>IF(SP_NORTE!G182="","*",SP_NORTE!G182)</f>
        <v>K58K592</v>
      </c>
      <c r="F173" s="100" t="str">
        <f>IF(SP_NORTE!L182="","*",SP_NORTE!L182)</f>
        <v>ZMA-ZDG</v>
      </c>
      <c r="G173" s="95" t="str">
        <f>IF(SP_NORTE!H182="","*",SP_NORTE!H182)</f>
        <v>K58K592</v>
      </c>
      <c r="H173" s="95" t="str">
        <f>IF(SP_NORTE!AA182="","*",SP_NORTE!AA182)</f>
        <v>FIXO</v>
      </c>
      <c r="I173" s="95" t="str">
        <f>IF(SP_NORTE!AB182="","*",SP_NORTE!AB182)</f>
        <v>ACIONAMENTO</v>
      </c>
      <c r="J173" s="96">
        <f>IF(SP_NORTE!Z182="","*",SP_NORTE!Z182)</f>
        <v>1</v>
      </c>
      <c r="K173" s="97">
        <f>IF(SP_NORTE!AC182="","*",SP_NORTE!AC182)</f>
        <v>0.29166666666666669</v>
      </c>
    </row>
    <row r="174" spans="2:11" hidden="1">
      <c r="B174" s="94" t="str">
        <f>IF(SP_NORTE!X184="","*",SP_NORTE!X184)</f>
        <v>OPORTUNIDADE</v>
      </c>
      <c r="C174" s="95">
        <f>IF(SP_NORTE!B184="","*",SP_NORTE!B184)</f>
        <v>46066</v>
      </c>
      <c r="D174" s="94" t="str">
        <f>IF(SP_NORTE!D184="","*",SP_NORTE!D184)</f>
        <v>ANTONIO (TF-681)</v>
      </c>
      <c r="E174" s="94" t="str">
        <f>IF(SP_NORTE!G184="","*",SP_NORTE!G184)</f>
        <v>-</v>
      </c>
      <c r="F174" s="100" t="str">
        <f>IF(SP_NORTE!L184="","*",SP_NORTE!L184)</f>
        <v>ZZR-ZDZ</v>
      </c>
      <c r="G174" s="95" t="str">
        <f>IF(SP_NORTE!H184="","*",SP_NORTE!H184)</f>
        <v>-</v>
      </c>
      <c r="H174" s="95" t="str">
        <f>IF(SP_NORTE!AA184="","*",SP_NORTE!AA184)</f>
        <v>*</v>
      </c>
      <c r="I174" s="95" t="str">
        <f>IF(SP_NORTE!AB184="","*",SP_NORTE!AB184)</f>
        <v>*</v>
      </c>
      <c r="J174" s="96" t="str">
        <f>IF(SP_NORTE!Z184="","*",SP_NORTE!Z184)</f>
        <v>*</v>
      </c>
      <c r="K174" s="97" t="str">
        <f>IF(SP_NORTE!AC184="","*",SP_NORTE!AC184)</f>
        <v>-</v>
      </c>
    </row>
    <row r="175" spans="2:11" hidden="1">
      <c r="B175" s="94" t="str">
        <f>IF(SP_NORTE!X186="","*",SP_NORTE!X186)</f>
        <v>OPORTUNIDADE</v>
      </c>
      <c r="C175" s="95">
        <f>IF(SP_NORTE!B186="","*",SP_NORTE!B186)</f>
        <v>46066</v>
      </c>
      <c r="D175" s="94" t="str">
        <f>IF(SP_NORTE!D186="","*",SP_NORTE!D186)</f>
        <v>V83</v>
      </c>
      <c r="E175" s="94" t="str">
        <f>IF(SP_NORTE!G186="","*",SP_NORTE!G186)</f>
        <v>ZIQ2</v>
      </c>
      <c r="F175" s="100" t="str">
        <f>IF(SP_NORTE!L186="","*",SP_NORTE!L186)</f>
        <v>ZRQ-ZQX</v>
      </c>
      <c r="G175" s="95" t="str">
        <f>IF(SP_NORTE!H186="","*",SP_NORTE!H186)</f>
        <v>ZIQ2</v>
      </c>
      <c r="H175" s="95" t="str">
        <f>IF(SP_NORTE!AA186="","*",SP_NORTE!AA186)</f>
        <v>FIXO</v>
      </c>
      <c r="I175" s="95" t="str">
        <f>IF(SP_NORTE!AB186="","*",SP_NORTE!AB186)</f>
        <v>ACIONAMENTO</v>
      </c>
      <c r="J175" s="96">
        <f>IF(SP_NORTE!Z186="","*",SP_NORTE!Z186)</f>
        <v>1</v>
      </c>
      <c r="K175" s="97">
        <f>IF(SP_NORTE!AC186="","*",SP_NORTE!AC186)</f>
        <v>0.29166666666666669</v>
      </c>
    </row>
    <row r="176" spans="2:11" hidden="1">
      <c r="B176" s="94" t="str">
        <f>IF(SP_NORTE!X187="","*",SP_NORTE!X187)</f>
        <v>*</v>
      </c>
      <c r="C176" s="95" t="str">
        <f>IF(SP_NORTE!B187="","*",SP_NORTE!B187)</f>
        <v>*</v>
      </c>
      <c r="D176" s="94" t="str">
        <f>IF(SP_NORTE!D187="","*",SP_NORTE!D187)</f>
        <v>*</v>
      </c>
      <c r="E176" s="94" t="str">
        <f>IF(SP_NORTE!G187="","*",SP_NORTE!G187)</f>
        <v>*</v>
      </c>
      <c r="F176" s="100" t="str">
        <f>IF(SP_NORTE!L187="","*",SP_NORTE!L187)</f>
        <v>-</v>
      </c>
      <c r="G176" s="95" t="str">
        <f>IF(SP_NORTE!H187="","*",SP_NORTE!H187)</f>
        <v>*</v>
      </c>
      <c r="H176" s="95" t="str">
        <f>IF(SP_NORTE!AA187="","*",SP_NORTE!AA187)</f>
        <v>*</v>
      </c>
      <c r="I176" s="95" t="str">
        <f>IF(SP_NORTE!AB187="","*",SP_NORTE!AB187)</f>
        <v>*</v>
      </c>
      <c r="J176" s="96" t="str">
        <f>IF(SP_NORTE!Z187="","*",SP_NORTE!Z187)</f>
        <v>*</v>
      </c>
      <c r="K176" s="97" t="str">
        <f>IF(SP_NORTE!AC187="","*",SP_NORTE!AC187)</f>
        <v>*</v>
      </c>
    </row>
    <row r="177" spans="2:11" hidden="1">
      <c r="B177" s="94" t="str">
        <f>IF(SP_NORTE!X189="","*",SP_NORTE!X189)</f>
        <v>OPORTUNIDADE</v>
      </c>
      <c r="C177" s="95">
        <f>IF(SP_NORTE!B189="","*",SP_NORTE!B189)</f>
        <v>46067</v>
      </c>
      <c r="D177" s="94" t="str">
        <f>IF(SP_NORTE!D189="","*",SP_NORTE!D189)</f>
        <v>W57</v>
      </c>
      <c r="E177" s="94" t="str">
        <f>IF(SP_NORTE!G189="","*",SP_NORTE!G189)</f>
        <v>ZJA2</v>
      </c>
      <c r="F177" s="100" t="str">
        <f>IF(SP_NORTE!L189="","*",SP_NORTE!L189)</f>
        <v>ZJA-ZUR</v>
      </c>
      <c r="G177" s="95" t="str">
        <f>IF(SP_NORTE!H189="","*",SP_NORTE!H189)</f>
        <v>ZJA</v>
      </c>
      <c r="H177" s="95" t="str">
        <f>IF(SP_NORTE!AA189="","*",SP_NORTE!AA189)</f>
        <v>FIXO</v>
      </c>
      <c r="I177" s="95" t="str">
        <f>IF(SP_NORTE!AB189="","*",SP_NORTE!AB189)</f>
        <v>ACIONAMENTO</v>
      </c>
      <c r="J177" s="96" t="str">
        <f>IF(SP_NORTE!Z189="","*",SP_NORTE!Z189)</f>
        <v>Clayton + Larocca</v>
      </c>
      <c r="K177" s="97">
        <f>IF(SP_NORTE!AC189="","*",SP_NORTE!AC189)</f>
        <v>0.29166666666666669</v>
      </c>
    </row>
    <row r="178" spans="2:11" hidden="1">
      <c r="B178" s="94" t="str">
        <f>IF(SP_NORTE!X190="","*",SP_NORTE!X190)</f>
        <v>OPORTUNIDADE</v>
      </c>
      <c r="C178" s="95">
        <f>IF(SP_NORTE!B190="","*",SP_NORTE!B190)</f>
        <v>46067</v>
      </c>
      <c r="D178" s="94" t="str">
        <f>IF(SP_NORTE!D190="","*",SP_NORTE!D190)</f>
        <v>V87</v>
      </c>
      <c r="E178" s="94" t="str">
        <f>IF(SP_NORTE!G190="","*",SP_NORTE!G190)</f>
        <v>ZDP2</v>
      </c>
      <c r="F178" s="100" t="str">
        <f>IF(SP_NORTE!L190="","*",SP_NORTE!L190)</f>
        <v>ZGI-ZFN</v>
      </c>
      <c r="G178" s="95" t="str">
        <f>IF(SP_NORTE!H190="","*",SP_NORTE!H190)</f>
        <v>ZDP2</v>
      </c>
      <c r="H178" s="95" t="str">
        <f>IF(SP_NORTE!AA190="","*",SP_NORTE!AA190)</f>
        <v>FIXO</v>
      </c>
      <c r="I178" s="95" t="str">
        <f>IF(SP_NORTE!AB190="","*",SP_NORTE!AB190)</f>
        <v>ACIONAMENTO</v>
      </c>
      <c r="J178" s="96">
        <f>IF(SP_NORTE!Z190="","*",SP_NORTE!Z190)</f>
        <v>1</v>
      </c>
      <c r="K178" s="97">
        <f>IF(SP_NORTE!AC190="","*",SP_NORTE!AC190)</f>
        <v>0.29166666666666669</v>
      </c>
    </row>
    <row r="179" spans="2:11" hidden="1">
      <c r="B179" s="94" t="str">
        <f>IF(SP_NORTE!X191="","*",SP_NORTE!X191)</f>
        <v>OPORTUNIDADE</v>
      </c>
      <c r="C179" s="95">
        <f>IF(SP_NORTE!B191="","*",SP_NORTE!B191)</f>
        <v>46067</v>
      </c>
      <c r="D179" s="94" t="str">
        <f>IF(SP_NORTE!D191="","*",SP_NORTE!D191)</f>
        <v>JOSUEL (TP-697)</v>
      </c>
      <c r="E179" s="94" t="str">
        <f>IF(SP_NORTE!G191="","*",SP_NORTE!G191)</f>
        <v>-</v>
      </c>
      <c r="F179" s="100" t="str">
        <f>IF(SP_NORTE!L191="","*",SP_NORTE!L191)</f>
        <v>ZVP-ZGI</v>
      </c>
      <c r="G179" s="95" t="str">
        <f>IF(SP_NORTE!H191="","*",SP_NORTE!H191)</f>
        <v>-</v>
      </c>
      <c r="H179" s="95" t="str">
        <f>IF(SP_NORTE!AA191="","*",SP_NORTE!AA191)</f>
        <v>*</v>
      </c>
      <c r="I179" s="95" t="str">
        <f>IF(SP_NORTE!AB191="","*",SP_NORTE!AB191)</f>
        <v>*</v>
      </c>
      <c r="J179" s="96" t="str">
        <f>IF(SP_NORTE!Z191="","*",SP_NORTE!Z191)</f>
        <v>*</v>
      </c>
      <c r="K179" s="97" t="str">
        <f>IF(SP_NORTE!AC191="","*",SP_NORTE!AC191)</f>
        <v>*</v>
      </c>
    </row>
    <row r="180" spans="2:11" hidden="1">
      <c r="B180" s="94" t="e">
        <f>IF(SP_NORTE!#REF!="","*",SP_NORTE!#REF!)</f>
        <v>#REF!</v>
      </c>
      <c r="C180" s="95" t="e">
        <f>IF(SP_NORTE!#REF!="","*",SP_NORTE!#REF!)</f>
        <v>#REF!</v>
      </c>
      <c r="D180" s="94" t="e">
        <f>IF(SP_NORTE!#REF!="","*",SP_NORTE!#REF!)</f>
        <v>#REF!</v>
      </c>
      <c r="E180" s="94" t="e">
        <f>IF(SP_NORTE!#REF!="","*",SP_NORTE!#REF!)</f>
        <v>#REF!</v>
      </c>
      <c r="F180" s="100" t="e">
        <f>IF(SP_NORTE!#REF!="","*",SP_NORTE!#REF!)</f>
        <v>#REF!</v>
      </c>
      <c r="G180" s="95" t="e">
        <f>IF(SP_NORTE!#REF!="","*",SP_NORTE!#REF!)</f>
        <v>#REF!</v>
      </c>
      <c r="H180" s="95" t="e">
        <f>IF(SP_NORTE!#REF!="","*",SP_NORTE!#REF!)</f>
        <v>#REF!</v>
      </c>
      <c r="I180" s="95" t="e">
        <f>IF(SP_NORTE!#REF!="","*",SP_NORTE!#REF!)</f>
        <v>#REF!</v>
      </c>
      <c r="J180" s="96" t="e">
        <f>IF(SP_NORTE!#REF!="","*",SP_NORTE!#REF!)</f>
        <v>#REF!</v>
      </c>
      <c r="K180" s="97" t="e">
        <f>IF(SP_NORTE!#REF!="","*",SP_NORTE!#REF!)</f>
        <v>#REF!</v>
      </c>
    </row>
    <row r="181" spans="2:11" hidden="1">
      <c r="B181" s="94" t="e">
        <f>IF(SP_NORTE!#REF!="","*",SP_NORTE!#REF!)</f>
        <v>#REF!</v>
      </c>
      <c r="C181" s="95" t="e">
        <f>IF(SP_NORTE!#REF!="","*",SP_NORTE!#REF!)</f>
        <v>#REF!</v>
      </c>
      <c r="D181" s="94" t="e">
        <f>IF(SP_NORTE!#REF!="","*",SP_NORTE!#REF!)</f>
        <v>#REF!</v>
      </c>
      <c r="E181" s="94" t="e">
        <f>IF(SP_NORTE!#REF!="","*",SP_NORTE!#REF!)</f>
        <v>#REF!</v>
      </c>
      <c r="F181" s="100" t="e">
        <f>IF(SP_NORTE!#REF!="","*",SP_NORTE!#REF!)</f>
        <v>#REF!</v>
      </c>
      <c r="G181" s="95" t="e">
        <f>IF(SP_NORTE!#REF!="","*",SP_NORTE!#REF!)</f>
        <v>#REF!</v>
      </c>
      <c r="H181" s="95" t="e">
        <f>IF(SP_NORTE!#REF!="","*",SP_NORTE!#REF!)</f>
        <v>#REF!</v>
      </c>
      <c r="I181" s="95" t="e">
        <f>IF(SP_NORTE!#REF!="","*",SP_NORTE!#REF!)</f>
        <v>#REF!</v>
      </c>
      <c r="J181" s="96" t="e">
        <f>IF(SP_NORTE!#REF!="","*",SP_NORTE!#REF!)</f>
        <v>#REF!</v>
      </c>
      <c r="K181" s="97" t="e">
        <f>IF(SP_NORTE!#REF!="","*",SP_NORTE!#REF!)</f>
        <v>#REF!</v>
      </c>
    </row>
    <row r="182" spans="2:11" hidden="1">
      <c r="B182" s="94" t="str">
        <f>IF(SP_NORTE!X202="","*",SP_NORTE!X202)</f>
        <v>OPORTUNIDADE</v>
      </c>
      <c r="C182" s="95">
        <f>IF(SP_NORTE!B202="","*",SP_NORTE!B202)</f>
        <v>46067</v>
      </c>
      <c r="D182" s="94" t="str">
        <f>IF(SP_NORTE!D202="","*",SP_NORTE!D202)</f>
        <v>V83</v>
      </c>
      <c r="E182" s="94" t="str">
        <f>IF(SP_NORTE!G202="","*",SP_NORTE!G202)</f>
        <v>ZIQ2</v>
      </c>
      <c r="F182" s="100" t="str">
        <f>IF(SP_NORTE!L202="","*",SP_NORTE!L202)</f>
        <v>ZRQ-ZQX</v>
      </c>
      <c r="G182" s="95" t="str">
        <f>IF(SP_NORTE!H202="","*",SP_NORTE!H202)</f>
        <v>ZIQ2</v>
      </c>
      <c r="H182" s="95" t="str">
        <f>IF(SP_NORTE!AA202="","*",SP_NORTE!AA202)</f>
        <v>*</v>
      </c>
      <c r="I182" s="95" t="str">
        <f>IF(SP_NORTE!AB202="","*",SP_NORTE!AB202)</f>
        <v>*</v>
      </c>
      <c r="J182" s="96" t="str">
        <f>IF(SP_NORTE!Z202="","*",SP_NORTE!Z202)</f>
        <v>*</v>
      </c>
      <c r="K182" s="97" t="str">
        <f>IF(SP_NORTE!AC202="","*",SP_NORTE!AC202)</f>
        <v>*</v>
      </c>
    </row>
    <row r="183" spans="2:11" hidden="1">
      <c r="B183" s="94" t="str">
        <f>IF(SP_NORTE!X203="","*",SP_NORTE!X203)</f>
        <v>*</v>
      </c>
      <c r="C183" s="95" t="str">
        <f>IF(SP_NORTE!B203="","*",SP_NORTE!B203)</f>
        <v>*</v>
      </c>
      <c r="D183" s="94" t="str">
        <f>IF(SP_NORTE!D203="","*",SP_NORTE!D203)</f>
        <v>*</v>
      </c>
      <c r="E183" s="94" t="str">
        <f>IF(SP_NORTE!G203="","*",SP_NORTE!G203)</f>
        <v>*</v>
      </c>
      <c r="F183" s="100" t="str">
        <f>IF(SP_NORTE!L203="","*",SP_NORTE!L203)</f>
        <v>-</v>
      </c>
      <c r="G183" s="95" t="str">
        <f>IF(SP_NORTE!H203="","*",SP_NORTE!H203)</f>
        <v>*</v>
      </c>
      <c r="H183" s="95" t="str">
        <f>IF(SP_NORTE!AA203="","*",SP_NORTE!AA203)</f>
        <v>*</v>
      </c>
      <c r="I183" s="95" t="str">
        <f>IF(SP_NORTE!AB203="","*",SP_NORTE!AB203)</f>
        <v>*</v>
      </c>
      <c r="J183" s="96" t="str">
        <f>IF(SP_NORTE!Z203="","*",SP_NORTE!Z203)</f>
        <v>*</v>
      </c>
      <c r="K183" s="97" t="str">
        <f>IF(SP_NORTE!AC203="","*",SP_NORTE!AC203)</f>
        <v>*</v>
      </c>
    </row>
    <row r="184" spans="2:11" hidden="1">
      <c r="B184" s="94" t="str">
        <f>IF(SP_NORTE!X204="","*",SP_NORTE!X204)</f>
        <v>OPORTUNIDADE</v>
      </c>
      <c r="C184" s="95">
        <f>IF(SP_NORTE!B204="","*",SP_NORTE!B204)</f>
        <v>46068</v>
      </c>
      <c r="D184" s="94" t="str">
        <f>IF(SP_NORTE!D204="","*",SP_NORTE!D204)</f>
        <v>W57</v>
      </c>
      <c r="E184" s="94" t="str">
        <f>IF(SP_NORTE!G204="","*",SP_NORTE!G204)</f>
        <v>ZJA2</v>
      </c>
      <c r="F184" s="100" t="str">
        <f>IF(SP_NORTE!L204="","*",SP_NORTE!L204)</f>
        <v>ZJA-ZUR</v>
      </c>
      <c r="G184" s="95" t="str">
        <f>IF(SP_NORTE!H204="","*",SP_NORTE!H204)</f>
        <v>ZJA</v>
      </c>
      <c r="H184" s="95" t="str">
        <f>IF(SP_NORTE!AA204="","*",SP_NORTE!AA204)</f>
        <v>FIXO + ESCALA</v>
      </c>
      <c r="I184" s="95" t="str">
        <f>IF(SP_NORTE!AB204="","*",SP_NORTE!AB204)</f>
        <v>AGD ACIONAMENTO PCM</v>
      </c>
      <c r="J184" s="96" t="str">
        <f>IF(SP_NORTE!Z204="","*",SP_NORTE!Z204)</f>
        <v>2 Fixo + Escala</v>
      </c>
      <c r="K184" s="97">
        <f>IF(SP_NORTE!AC204="","*",SP_NORTE!AC204)</f>
        <v>0.29166666666666669</v>
      </c>
    </row>
    <row r="185" spans="2:11" hidden="1">
      <c r="B185" s="94" t="str">
        <f>IF(SP_NORTE!X205="","*",SP_NORTE!X205)</f>
        <v>OPORTUNIDADE</v>
      </c>
      <c r="C185" s="95">
        <f>IF(SP_NORTE!B205="","*",SP_NORTE!B205)</f>
        <v>46068</v>
      </c>
      <c r="D185" s="94" t="str">
        <f>IF(SP_NORTE!D205="","*",SP_NORTE!D205)</f>
        <v>V87</v>
      </c>
      <c r="E185" s="94" t="str">
        <f>IF(SP_NORTE!G205="","*",SP_NORTE!G205)</f>
        <v>ZDP2</v>
      </c>
      <c r="F185" s="100" t="str">
        <f>IF(SP_NORTE!L205="","*",SP_NORTE!L205)</f>
        <v>ZGI-ZFN</v>
      </c>
      <c r="G185" s="95" t="str">
        <f>IF(SP_NORTE!H205="","*",SP_NORTE!H205)</f>
        <v>ZDP2</v>
      </c>
      <c r="H185" s="95" t="str">
        <f>IF(SP_NORTE!AA205="","*",SP_NORTE!AA205)</f>
        <v>FIXO</v>
      </c>
      <c r="I185" s="95" t="str">
        <f>IF(SP_NORTE!AB205="","*",SP_NORTE!AB205)</f>
        <v>ACIONAMENTO</v>
      </c>
      <c r="J185" s="96">
        <f>IF(SP_NORTE!Z205="","*",SP_NORTE!Z205)</f>
        <v>1</v>
      </c>
      <c r="K185" s="97">
        <f>IF(SP_NORTE!AC205="","*",SP_NORTE!AC205)</f>
        <v>0.29166666666666669</v>
      </c>
    </row>
    <row r="186" spans="2:11" hidden="1">
      <c r="B186" s="94" t="str">
        <f>IF(SP_NORTE!X206="","*",SP_NORTE!X206)</f>
        <v>OPORTUNIDADE</v>
      </c>
      <c r="C186" s="95">
        <f>IF(SP_NORTE!B206="","*",SP_NORTE!B206)</f>
        <v>46068</v>
      </c>
      <c r="D186" s="94" t="str">
        <f>IF(SP_NORTE!D206="","*",SP_NORTE!D206)</f>
        <v>V88</v>
      </c>
      <c r="E186" s="94" t="str">
        <f>IF(SP_NORTE!G206="","*",SP_NORTE!G206)</f>
        <v>ZPN2</v>
      </c>
      <c r="F186" s="100" t="str">
        <f>IF(SP_NORTE!L206="","*",SP_NORTE!L206)</f>
        <v>ZCV-ZCT</v>
      </c>
      <c r="G186" s="95" t="str">
        <f>IF(SP_NORTE!H206="","*",SP_NORTE!H206)</f>
        <v>ZPN2</v>
      </c>
      <c r="H186" s="95" t="str">
        <f>IF(SP_NORTE!AA206="","*",SP_NORTE!AA206)</f>
        <v>*</v>
      </c>
      <c r="I186" s="95" t="str">
        <f>IF(SP_NORTE!AB206="","*",SP_NORTE!AB206)</f>
        <v>*</v>
      </c>
      <c r="J186" s="96" t="str">
        <f>IF(SP_NORTE!Z206="","*",SP_NORTE!Z206)</f>
        <v>*</v>
      </c>
      <c r="K186" s="97" t="str">
        <f>IF(SP_NORTE!AC206="","*",SP_NORTE!AC206)</f>
        <v>*</v>
      </c>
    </row>
    <row r="187" spans="2:11" hidden="1">
      <c r="B187" s="94" t="str">
        <f>IF(SP_NORTE!X208="","*",SP_NORTE!X208)</f>
        <v>OPORTUNIDADE</v>
      </c>
      <c r="C187" s="95">
        <f>IF(SP_NORTE!B208="","*",SP_NORTE!B208)</f>
        <v>46068</v>
      </c>
      <c r="D187" s="94" t="str">
        <f>IF(SP_NORTE!D208="","*",SP_NORTE!D208)</f>
        <v>V83</v>
      </c>
      <c r="E187" s="94" t="str">
        <f>IF(SP_NORTE!G208="","*",SP_NORTE!G208)</f>
        <v>ZIQ2</v>
      </c>
      <c r="F187" s="100" t="str">
        <f>IF(SP_NORTE!L208="","*",SP_NORTE!L208)</f>
        <v>ZRQ-ZQX</v>
      </c>
      <c r="G187" s="95" t="str">
        <f>IF(SP_NORTE!H208="","*",SP_NORTE!H208)</f>
        <v>ZIQ2</v>
      </c>
      <c r="H187" s="95" t="str">
        <f>IF(SP_NORTE!AA208="","*",SP_NORTE!AA208)</f>
        <v>*</v>
      </c>
      <c r="I187" s="95" t="str">
        <f>IF(SP_NORTE!AB208="","*",SP_NORTE!AB208)</f>
        <v>*</v>
      </c>
      <c r="J187" s="96" t="str">
        <f>IF(SP_NORTE!Z208="","*",SP_NORTE!Z208)</f>
        <v>*</v>
      </c>
      <c r="K187" s="97" t="str">
        <f>IF(SP_NORTE!AC208="","*",SP_NORTE!AC208)</f>
        <v>*</v>
      </c>
    </row>
    <row r="188" spans="2:11" hidden="1">
      <c r="B188" s="94" t="str">
        <f>IF(SP_NORTE!X209="","*",SP_NORTE!X209)</f>
        <v>*</v>
      </c>
      <c r="C188" s="95">
        <f>IF(SP_NORTE!B209="","*",SP_NORTE!B209)</f>
        <v>46068</v>
      </c>
      <c r="D188" s="94" t="str">
        <f>IF(SP_NORTE!D209="","*",SP_NORTE!D209)</f>
        <v>V19</v>
      </c>
      <c r="E188" s="94" t="str">
        <f>IF(SP_NORTE!G209="","*",SP_NORTE!G209)</f>
        <v>ZAR</v>
      </c>
      <c r="F188" s="100" t="str">
        <f>IF(SP_NORTE!L209="","*",SP_NORTE!L209)</f>
        <v>ZAR-ZEH</v>
      </c>
      <c r="G188" s="95" t="str">
        <f>IF(SP_NORTE!H209="","*",SP_NORTE!H209)</f>
        <v>ZEH</v>
      </c>
      <c r="H188" s="95" t="str">
        <f>IF(SP_NORTE!AA209="","*",SP_NORTE!AA209)</f>
        <v>FIXO</v>
      </c>
      <c r="I188" s="95" t="str">
        <f>IF(SP_NORTE!AB209="","*",SP_NORTE!AB209)</f>
        <v>*</v>
      </c>
      <c r="J188" s="96">
        <f>IF(SP_NORTE!Z209="","*",SP_NORTE!Z209)</f>
        <v>1</v>
      </c>
      <c r="K188" s="97">
        <f>IF(SP_NORTE!AC209="","*",SP_NORTE!AC209)</f>
        <v>0.29166666666666669</v>
      </c>
    </row>
    <row r="189" spans="2:11" hidden="1">
      <c r="B189" s="94" t="str">
        <f>IF(SP_NORTE!X210="","*",SP_NORTE!X210)</f>
        <v>*</v>
      </c>
      <c r="C189" s="95" t="str">
        <f>IF(SP_NORTE!B210="","*",SP_NORTE!B210)</f>
        <v>*</v>
      </c>
      <c r="D189" s="94" t="str">
        <f>IF(SP_NORTE!D210="","*",SP_NORTE!D210)</f>
        <v>*</v>
      </c>
      <c r="E189" s="94" t="str">
        <f>IF(SP_NORTE!G210="","*",SP_NORTE!G210)</f>
        <v>*</v>
      </c>
      <c r="F189" s="100" t="str">
        <f>IF(SP_NORTE!L210="","*",SP_NORTE!L210)</f>
        <v>-</v>
      </c>
      <c r="G189" s="95" t="str">
        <f>IF(SP_NORTE!H210="","*",SP_NORTE!H210)</f>
        <v>*</v>
      </c>
      <c r="H189" s="95" t="str">
        <f>IF(SP_NORTE!AA210="","*",SP_NORTE!AA210)</f>
        <v>*</v>
      </c>
      <c r="I189" s="95" t="str">
        <f>IF(SP_NORTE!AB210="","*",SP_NORTE!AB210)</f>
        <v>*</v>
      </c>
      <c r="J189" s="96" t="str">
        <f>IF(SP_NORTE!Z210="","*",SP_NORTE!Z210)</f>
        <v>*</v>
      </c>
      <c r="K189" s="97" t="str">
        <f>IF(SP_NORTE!AC210="","*",SP_NORTE!AC210)</f>
        <v>*</v>
      </c>
    </row>
    <row r="190" spans="2:11" hidden="1">
      <c r="B190" s="94" t="str">
        <f>IF(SP_NORTE!X211="","*",SP_NORTE!X211)</f>
        <v>*</v>
      </c>
      <c r="C190" s="95" t="str">
        <f>IF(SP_NORTE!B211="","*",SP_NORTE!B211)</f>
        <v>*</v>
      </c>
      <c r="D190" s="94" t="str">
        <f>IF(SP_NORTE!D211="","*",SP_NORTE!D211)</f>
        <v>*</v>
      </c>
      <c r="E190" s="94" t="str">
        <f>IF(SP_NORTE!G211="","*",SP_NORTE!G211)</f>
        <v>*</v>
      </c>
      <c r="F190" s="100" t="str">
        <f>IF(SP_NORTE!L211="","*",SP_NORTE!L211)</f>
        <v>-</v>
      </c>
      <c r="G190" s="95" t="str">
        <f>IF(SP_NORTE!H211="","*",SP_NORTE!H211)</f>
        <v>*</v>
      </c>
      <c r="H190" s="95" t="str">
        <f>IF(SP_NORTE!AA211="","*",SP_NORTE!AA211)</f>
        <v>*</v>
      </c>
      <c r="I190" s="95" t="str">
        <f>IF(SP_NORTE!AB211="","*",SP_NORTE!AB211)</f>
        <v>*</v>
      </c>
      <c r="J190" s="96" t="str">
        <f>IF(SP_NORTE!Z211="","*",SP_NORTE!Z211)</f>
        <v>*</v>
      </c>
      <c r="K190" s="97" t="str">
        <f>IF(SP_NORTE!AC211="","*",SP_NORTE!AC211)</f>
        <v>*</v>
      </c>
    </row>
    <row r="191" spans="2:11" hidden="1">
      <c r="B191" s="94" t="str">
        <f>IF(SP_NORTE!X212="","*",SP_NORTE!X212)</f>
        <v>*</v>
      </c>
      <c r="C191" s="95" t="str">
        <f>IF(SP_NORTE!B212="","*",SP_NORTE!B212)</f>
        <v>*</v>
      </c>
      <c r="D191" s="94" t="str">
        <f>IF(SP_NORTE!D212="","*",SP_NORTE!D212)</f>
        <v>*</v>
      </c>
      <c r="E191" s="94" t="str">
        <f>IF(SP_NORTE!G212="","*",SP_NORTE!G212)</f>
        <v>*</v>
      </c>
      <c r="F191" s="100" t="str">
        <f>IF(SP_NORTE!L212="","*",SP_NORTE!L212)</f>
        <v>-</v>
      </c>
      <c r="G191" s="95" t="str">
        <f>IF(SP_NORTE!H212="","*",SP_NORTE!H212)</f>
        <v>*</v>
      </c>
      <c r="H191" s="95" t="str">
        <f>IF(SP_NORTE!AA212="","*",SP_NORTE!AA212)</f>
        <v>*</v>
      </c>
      <c r="I191" s="95" t="str">
        <f>IF(SP_NORTE!AB212="","*",SP_NORTE!AB212)</f>
        <v>*</v>
      </c>
      <c r="J191" s="96" t="str">
        <f>IF(SP_NORTE!Z212="","*",SP_NORTE!Z212)</f>
        <v>*</v>
      </c>
      <c r="K191" s="97" t="str">
        <f>IF(SP_NORTE!AC212="","*",SP_NORTE!AC212)</f>
        <v>*</v>
      </c>
    </row>
    <row r="192" spans="2:11" hidden="1">
      <c r="B192" s="94" t="str">
        <f>IF(SP_NORTE!X213="","*",SP_NORTE!X213)</f>
        <v>OPORTUNIDADE</v>
      </c>
      <c r="C192" s="95">
        <f>IF(SP_NORTE!B213="","*",SP_NORTE!B213)</f>
        <v>46069</v>
      </c>
      <c r="D192" s="94" t="str">
        <f>IF(SP_NORTE!D213="","*",SP_NORTE!D213)</f>
        <v>V87</v>
      </c>
      <c r="E192" s="94" t="str">
        <f>IF(SP_NORTE!G213="","*",SP_NORTE!G213)</f>
        <v>ZDP2</v>
      </c>
      <c r="F192" s="100" t="str">
        <f>IF(SP_NORTE!L213="","*",SP_NORTE!L213)</f>
        <v>ZGI-ZFN</v>
      </c>
      <c r="G192" s="95" t="str">
        <f>IF(SP_NORTE!H213="","*",SP_NORTE!H213)</f>
        <v>ZDP2</v>
      </c>
      <c r="H192" s="95" t="str">
        <f>IF(SP_NORTE!AA213="","*",SP_NORTE!AA213)</f>
        <v>FIXO</v>
      </c>
      <c r="I192" s="95" t="str">
        <f>IF(SP_NORTE!AB213="","*",SP_NORTE!AB213)</f>
        <v>ACIONAMENTO</v>
      </c>
      <c r="J192" s="96">
        <f>IF(SP_NORTE!Z213="","*",SP_NORTE!Z213)</f>
        <v>1</v>
      </c>
      <c r="K192" s="97">
        <f>IF(SP_NORTE!AC213="","*",SP_NORTE!AC213)</f>
        <v>0.29166666666666669</v>
      </c>
    </row>
    <row r="193" spans="2:11" hidden="1">
      <c r="B193" s="94" t="str">
        <f>IF(SP_NORTE!X214="","*",SP_NORTE!X214)</f>
        <v>OPORTUNIDADE</v>
      </c>
      <c r="C193" s="95">
        <f>IF(SP_NORTE!B214="","*",SP_NORTE!B214)</f>
        <v>46069</v>
      </c>
      <c r="D193" s="94" t="str">
        <f>IF(SP_NORTE!D214="","*",SP_NORTE!D214)</f>
        <v>JOSUEL (TP-697)</v>
      </c>
      <c r="E193" s="94" t="str">
        <f>IF(SP_NORTE!G214="","*",SP_NORTE!G214)</f>
        <v>-</v>
      </c>
      <c r="F193" s="100" t="str">
        <f>IF(SP_NORTE!L214="","*",SP_NORTE!L214)</f>
        <v>ZVP-ZGI</v>
      </c>
      <c r="G193" s="95" t="str">
        <f>IF(SP_NORTE!H214="","*",SP_NORTE!H214)</f>
        <v>-</v>
      </c>
      <c r="H193" s="95" t="str">
        <f>IF(SP_NORTE!AA214="","*",SP_NORTE!AA214)</f>
        <v>*</v>
      </c>
      <c r="I193" s="95" t="str">
        <f>IF(SP_NORTE!AB214="","*",SP_NORTE!AB214)</f>
        <v>*</v>
      </c>
      <c r="J193" s="96" t="str">
        <f>IF(SP_NORTE!Z214="","*",SP_NORTE!Z214)</f>
        <v>*</v>
      </c>
      <c r="K193" s="97" t="str">
        <f>IF(SP_NORTE!AC214="","*",SP_NORTE!AC214)</f>
        <v>*</v>
      </c>
    </row>
    <row r="194" spans="2:11" hidden="1">
      <c r="B194" s="94" t="str">
        <f>IF(SP_NORTE!X216="","*",SP_NORTE!X216)</f>
        <v>OPORTUNIDADE</v>
      </c>
      <c r="C194" s="95">
        <f>IF(SP_NORTE!B216="","*",SP_NORTE!B216)</f>
        <v>46069</v>
      </c>
      <c r="D194" s="94" t="str">
        <f>IF(SP_NORTE!D216="","*",SP_NORTE!D216)</f>
        <v>W54</v>
      </c>
      <c r="E194" s="94" t="str">
        <f>IF(SP_NORTE!G216="","*",SP_NORTE!G216)</f>
        <v>ZRU2</v>
      </c>
      <c r="F194" s="100" t="str">
        <f>IF(SP_NORTE!L216="","*",SP_NORTE!L216)</f>
        <v>ZRU-ZEC</v>
      </c>
      <c r="G194" s="95" t="str">
        <f>IF(SP_NORTE!H216="","*",SP_NORTE!H216)</f>
        <v>ZEC</v>
      </c>
      <c r="H194" s="95" t="str">
        <f>IF(SP_NORTE!AA216="","*",SP_NORTE!AA216)</f>
        <v>ESCALA</v>
      </c>
      <c r="I194" s="95" t="str">
        <f>IF(SP_NORTE!AB216="","*",SP_NORTE!AB216)</f>
        <v>AGD ACIONAMENTO PCM</v>
      </c>
      <c r="J194" s="96" t="str">
        <f>IF(SP_NORTE!Z216="","*",SP_NORTE!Z216)</f>
        <v>1 Maq. Escala 07hrs</v>
      </c>
      <c r="K194" s="97">
        <f>IF(SP_NORTE!AC216="","*",SP_NORTE!AC216)</f>
        <v>0.29166666666666669</v>
      </c>
    </row>
    <row r="195" spans="2:11" hidden="1">
      <c r="B195" s="94" t="str">
        <f>IF(SP_NORTE!X219="","*",SP_NORTE!X219)</f>
        <v>OPORTUNIDADE</v>
      </c>
      <c r="C195" s="95">
        <f>IF(SP_NORTE!B219="","*",SP_NORTE!B219)</f>
        <v>46069</v>
      </c>
      <c r="D195" s="94" t="str">
        <f>IF(SP_NORTE!D219="","*",SP_NORTE!D219)</f>
        <v>V88</v>
      </c>
      <c r="E195" s="94" t="str">
        <f>IF(SP_NORTE!G219="","*",SP_NORTE!G219)</f>
        <v>ZPN2</v>
      </c>
      <c r="F195" s="100" t="str">
        <f>IF(SP_NORTE!L219="","*",SP_NORTE!L219)</f>
        <v>ZCV-ZCT</v>
      </c>
      <c r="G195" s="95" t="str">
        <f>IF(SP_NORTE!H219="","*",SP_NORTE!H219)</f>
        <v>ZPN2</v>
      </c>
      <c r="H195" s="95" t="str">
        <f>IF(SP_NORTE!AA219="","*",SP_NORTE!AA219)</f>
        <v>*</v>
      </c>
      <c r="I195" s="95" t="str">
        <f>IF(SP_NORTE!AB219="","*",SP_NORTE!AB219)</f>
        <v>*</v>
      </c>
      <c r="J195" s="96" t="str">
        <f>IF(SP_NORTE!Z219="","*",SP_NORTE!Z219)</f>
        <v>*</v>
      </c>
      <c r="K195" s="97" t="str">
        <f>IF(SP_NORTE!AC219="","*",SP_NORTE!AC219)</f>
        <v>*</v>
      </c>
    </row>
    <row r="196" spans="2:11" hidden="1">
      <c r="B196" s="94" t="e">
        <f>IF(SP_NORTE!#REF!="","*",SP_NORTE!#REF!)</f>
        <v>#REF!</v>
      </c>
      <c r="C196" s="95" t="e">
        <f>IF(SP_NORTE!#REF!="","*",SP_NORTE!#REF!)</f>
        <v>#REF!</v>
      </c>
      <c r="D196" s="94" t="e">
        <f>IF(SP_NORTE!#REF!="","*",SP_NORTE!#REF!)</f>
        <v>#REF!</v>
      </c>
      <c r="E196" s="94" t="e">
        <f>IF(SP_NORTE!#REF!="","*",SP_NORTE!#REF!)</f>
        <v>#REF!</v>
      </c>
      <c r="F196" s="100" t="e">
        <f>IF(SP_NORTE!#REF!="","*",SP_NORTE!#REF!)</f>
        <v>#REF!</v>
      </c>
      <c r="G196" s="95" t="e">
        <f>IF(SP_NORTE!#REF!="","*",SP_NORTE!#REF!)</f>
        <v>#REF!</v>
      </c>
      <c r="H196" s="95" t="e">
        <f>IF(SP_NORTE!#REF!="","*",SP_NORTE!#REF!)</f>
        <v>#REF!</v>
      </c>
      <c r="I196" s="95" t="e">
        <f>IF(SP_NORTE!#REF!="","*",SP_NORTE!#REF!)</f>
        <v>#REF!</v>
      </c>
      <c r="J196" s="96" t="e">
        <f>IF(SP_NORTE!#REF!="","*",SP_NORTE!#REF!)</f>
        <v>#REF!</v>
      </c>
      <c r="K196" s="97" t="e">
        <f>IF(SP_NORTE!#REF!="","*",SP_NORTE!#REF!)</f>
        <v>#REF!</v>
      </c>
    </row>
    <row r="197" spans="2:11" hidden="1">
      <c r="B197" s="94" t="str">
        <f>IF(SP_NORTE!X224="","*",SP_NORTE!X224)</f>
        <v>OPORTUNIDADE</v>
      </c>
      <c r="C197" s="95">
        <f>IF(SP_NORTE!B224="","*",SP_NORTE!B224)</f>
        <v>46069</v>
      </c>
      <c r="D197" s="94" t="str">
        <f>IF(SP_NORTE!D224="","*",SP_NORTE!D224)</f>
        <v>ANTONIO (TF-681)</v>
      </c>
      <c r="E197" s="94" t="str">
        <f>IF(SP_NORTE!G224="","*",SP_NORTE!G224)</f>
        <v>-</v>
      </c>
      <c r="F197" s="100" t="str">
        <f>IF(SP_NORTE!L224="","*",SP_NORTE!L224)</f>
        <v>ZZR-ZDZ</v>
      </c>
      <c r="G197" s="95" t="str">
        <f>IF(SP_NORTE!H224="","*",SP_NORTE!H224)</f>
        <v>-</v>
      </c>
      <c r="H197" s="95" t="str">
        <f>IF(SP_NORTE!AA224="","*",SP_NORTE!AA224)</f>
        <v>*</v>
      </c>
      <c r="I197" s="95" t="str">
        <f>IF(SP_NORTE!AB224="","*",SP_NORTE!AB224)</f>
        <v>*</v>
      </c>
      <c r="J197" s="96" t="str">
        <f>IF(SP_NORTE!Z224="","*",SP_NORTE!Z224)</f>
        <v>*</v>
      </c>
      <c r="K197" s="97" t="str">
        <f>IF(SP_NORTE!AC224="","*",SP_NORTE!AC224)</f>
        <v>*</v>
      </c>
    </row>
    <row r="198" spans="2:11" hidden="1">
      <c r="B198" s="94" t="str">
        <f>IF(SP_NORTE!X225="","*",SP_NORTE!X225)</f>
        <v>OPORTUNIDADE</v>
      </c>
      <c r="C198" s="95">
        <f>IF(SP_NORTE!B225="","*",SP_NORTE!B225)</f>
        <v>46069</v>
      </c>
      <c r="D198" s="94" t="str">
        <f>IF(SP_NORTE!D225="","*",SP_NORTE!D225)</f>
        <v>V83</v>
      </c>
      <c r="E198" s="94" t="str">
        <f>IF(SP_NORTE!G225="","*",SP_NORTE!G225)</f>
        <v>ZIQ2</v>
      </c>
      <c r="F198" s="100" t="str">
        <f>IF(SP_NORTE!L225="","*",SP_NORTE!L225)</f>
        <v>ZRQ-ZQX</v>
      </c>
      <c r="G198" s="95" t="str">
        <f>IF(SP_NORTE!H225="","*",SP_NORTE!H225)</f>
        <v>ZIQ2</v>
      </c>
      <c r="H198" s="95" t="str">
        <f>IF(SP_NORTE!AA225="","*",SP_NORTE!AA225)</f>
        <v>*</v>
      </c>
      <c r="I198" s="95" t="str">
        <f>IF(SP_NORTE!AB225="","*",SP_NORTE!AB225)</f>
        <v>*</v>
      </c>
      <c r="J198" s="96" t="str">
        <f>IF(SP_NORTE!Z225="","*",SP_NORTE!Z225)</f>
        <v>*</v>
      </c>
      <c r="K198" s="97" t="str">
        <f>IF(SP_NORTE!AC225="","*",SP_NORTE!AC225)</f>
        <v>*</v>
      </c>
    </row>
    <row r="199" spans="2:11" hidden="1">
      <c r="B199" s="94" t="str">
        <f>IF(SP_NORTE!X226="","*",SP_NORTE!X226)</f>
        <v>*</v>
      </c>
      <c r="C199" s="95" t="str">
        <f>IF(SP_NORTE!B226="","*",SP_NORTE!B226)</f>
        <v>*</v>
      </c>
      <c r="D199" s="94" t="str">
        <f>IF(SP_NORTE!D226="","*",SP_NORTE!D226)</f>
        <v>*</v>
      </c>
      <c r="E199" s="94" t="str">
        <f>IF(SP_NORTE!G226="","*",SP_NORTE!G226)</f>
        <v>*</v>
      </c>
      <c r="F199" s="100" t="str">
        <f>IF(SP_NORTE!L226="","*",SP_NORTE!L226)</f>
        <v>*</v>
      </c>
      <c r="G199" s="95" t="str">
        <f>IF(SP_NORTE!H226="","*",SP_NORTE!H226)</f>
        <v>*</v>
      </c>
      <c r="H199" s="95" t="str">
        <f>IF(SP_NORTE!AA226="","*",SP_NORTE!AA226)</f>
        <v>*</v>
      </c>
      <c r="I199" s="95" t="str">
        <f>IF(SP_NORTE!AB226="","*",SP_NORTE!AB226)</f>
        <v>*</v>
      </c>
      <c r="J199" s="96" t="str">
        <f>IF(SP_NORTE!Z226="","*",SP_NORTE!Z226)</f>
        <v>*</v>
      </c>
      <c r="K199" s="97" t="str">
        <f>IF(SP_NORTE!AC226="","*",SP_NORTE!AC226)</f>
        <v>*</v>
      </c>
    </row>
    <row r="200" spans="2:11">
      <c r="B200" s="94" t="str">
        <f>IF(SP_NORTE!X227="","*",SP_NORTE!X227)</f>
        <v>OPORTUNIDADE</v>
      </c>
      <c r="C200" s="95">
        <f>IF(SP_NORTE!B227="","*",SP_NORTE!B227)</f>
        <v>46070</v>
      </c>
      <c r="D200" s="94" t="str">
        <f>IF(SP_NORTE!D227="","*",SP_NORTE!D227)</f>
        <v>W57</v>
      </c>
      <c r="E200" s="94" t="str">
        <f>IF(SP_NORTE!G227="","*",SP_NORTE!G227)</f>
        <v>ZSF2</v>
      </c>
      <c r="F200" s="100" t="str">
        <f>IF(SP_NORTE!L227="","*",SP_NORTE!L227)</f>
        <v>ZTF-ZSF</v>
      </c>
      <c r="G200" s="95" t="str">
        <f>IF(SP_NORTE!H227="","*",SP_NORTE!H227)</f>
        <v>ZSF2</v>
      </c>
      <c r="H200" s="95" t="str">
        <f>IF(SP_NORTE!AA227="","*",SP_NORTE!AA227)</f>
        <v>FIXO + ESCALA</v>
      </c>
      <c r="I200" s="95" t="str">
        <f>IF(SP_NORTE!AB227="","*",SP_NORTE!AB227)</f>
        <v>AGD ACIONAMENTO PCM</v>
      </c>
      <c r="J200" s="96" t="str">
        <f>IF(SP_NORTE!Z227="","*",SP_NORTE!Z227)</f>
        <v>2 Fixo + Escala</v>
      </c>
      <c r="K200" s="97">
        <f>IF(SP_NORTE!AC227="","*",SP_NORTE!AC227)</f>
        <v>0.375</v>
      </c>
    </row>
    <row r="201" spans="2:11" hidden="1">
      <c r="B201" s="94" t="str">
        <f>IF(SP_NORTE!X228="","*",SP_NORTE!X228)</f>
        <v>SIM</v>
      </c>
      <c r="C201" s="95">
        <f>IF(SP_NORTE!B228="","*",SP_NORTE!B228)</f>
        <v>46070</v>
      </c>
      <c r="D201" s="94" t="str">
        <f>IF(SP_NORTE!D228="","*",SP_NORTE!D228)</f>
        <v>V87</v>
      </c>
      <c r="E201" s="94" t="str">
        <f>IF(SP_NORTE!G228="","*",SP_NORTE!G228)</f>
        <v>ZDP2</v>
      </c>
      <c r="F201" s="100" t="str">
        <f>IF(SP_NORTE!L228="","*",SP_NORTE!L228)</f>
        <v>ZKY-ZZM</v>
      </c>
      <c r="G201" s="95" t="str">
        <f>IF(SP_NORTE!H228="","*",SP_NORTE!H228)</f>
        <v>ZDP2</v>
      </c>
      <c r="H201" s="95" t="str">
        <f>IF(SP_NORTE!AA228="","*",SP_NORTE!AA228)</f>
        <v>FIXO</v>
      </c>
      <c r="I201" s="95" t="str">
        <f>IF(SP_NORTE!AB228="","*",SP_NORTE!AB228)</f>
        <v>*</v>
      </c>
      <c r="J201" s="96">
        <f>IF(SP_NORTE!Z228="","*",SP_NORTE!Z228)</f>
        <v>1</v>
      </c>
      <c r="K201" s="97">
        <f>IF(SP_NORTE!AC228="","*",SP_NORTE!AC228)</f>
        <v>0.29166666666666669</v>
      </c>
    </row>
    <row r="202" spans="2:11" hidden="1">
      <c r="B202" s="94" t="str">
        <f>IF(SP_NORTE!X229="","*",SP_NORTE!X229)</f>
        <v>*</v>
      </c>
      <c r="C202" s="95" t="str">
        <f>IF(SP_NORTE!B229="","*",SP_NORTE!B229)</f>
        <v>*</v>
      </c>
      <c r="D202" s="94" t="str">
        <f>IF(SP_NORTE!D229="","*",SP_NORTE!D229)</f>
        <v>*</v>
      </c>
      <c r="E202" s="94" t="str">
        <f>IF(SP_NORTE!G229="","*",SP_NORTE!G229)</f>
        <v>*</v>
      </c>
      <c r="F202" s="100" t="str">
        <f>IF(SP_NORTE!L229="","*",SP_NORTE!L229)</f>
        <v>-</v>
      </c>
      <c r="G202" s="95" t="str">
        <f>IF(SP_NORTE!H229="","*",SP_NORTE!H229)</f>
        <v>*</v>
      </c>
      <c r="H202" s="95" t="str">
        <f>IF(SP_NORTE!AA229="","*",SP_NORTE!AA229)</f>
        <v>*</v>
      </c>
      <c r="I202" s="95" t="str">
        <f>IF(SP_NORTE!AB229="","*",SP_NORTE!AB229)</f>
        <v>*</v>
      </c>
      <c r="J202" s="96" t="str">
        <f>IF(SP_NORTE!Z229="","*",SP_NORTE!Z229)</f>
        <v>*</v>
      </c>
      <c r="K202" s="97" t="str">
        <f>IF(SP_NORTE!AC229="","*",SP_NORTE!AC229)</f>
        <v>*</v>
      </c>
    </row>
    <row r="203" spans="2:11" hidden="1">
      <c r="B203" s="94" t="str">
        <f>IF(SP_NORTE!X230="","*",SP_NORTE!X230)</f>
        <v>SIM</v>
      </c>
      <c r="C203" s="95">
        <f>IF(SP_NORTE!B230="","*",SP_NORTE!B230)</f>
        <v>46070</v>
      </c>
      <c r="D203" s="94" t="str">
        <f>IF(SP_NORTE!D230="","*",SP_NORTE!D230)</f>
        <v>V19</v>
      </c>
      <c r="E203" s="94" t="str">
        <f>IF(SP_NORTE!G230="","*",SP_NORTE!G230)</f>
        <v>ZEH2</v>
      </c>
      <c r="F203" s="100" t="str">
        <f>IF(SP_NORTE!L230="","*",SP_NORTE!L230)</f>
        <v>ZEH-ZRU</v>
      </c>
      <c r="G203" s="95" t="str">
        <f>IF(SP_NORTE!H230="","*",SP_NORTE!H230)</f>
        <v>ZEH2</v>
      </c>
      <c r="H203" s="95" t="str">
        <f>IF(SP_NORTE!AA230="","*",SP_NORTE!AA230)</f>
        <v>FIXO</v>
      </c>
      <c r="I203" s="95" t="str">
        <f>IF(SP_NORTE!AB230="","*",SP_NORTE!AB230)</f>
        <v>*</v>
      </c>
      <c r="J203" s="96">
        <f>IF(SP_NORTE!Z230="","*",SP_NORTE!Z230)</f>
        <v>1</v>
      </c>
      <c r="K203" s="97">
        <f>IF(SP_NORTE!AC230="","*",SP_NORTE!AC230)</f>
        <v>0.29166666666666669</v>
      </c>
    </row>
    <row r="204" spans="2:11" hidden="1">
      <c r="B204" s="94" t="str">
        <f>IF(SP_NORTE!X231="","*",SP_NORTE!X231)</f>
        <v>SIM</v>
      </c>
      <c r="C204" s="95">
        <f>IF(SP_NORTE!B231="","*",SP_NORTE!B231)</f>
        <v>46070</v>
      </c>
      <c r="D204" s="94" t="str">
        <f>IF(SP_NORTE!D231="","*",SP_NORTE!D231)</f>
        <v>V88</v>
      </c>
      <c r="E204" s="94" t="str">
        <f>IF(SP_NORTE!G231="","*",SP_NORTE!G231)</f>
        <v>ZPN2</v>
      </c>
      <c r="F204" s="100" t="str">
        <f>IF(SP_NORTE!L231="","*",SP_NORTE!L231)</f>
        <v>ZCV-ZCT</v>
      </c>
      <c r="G204" s="95" t="str">
        <f>IF(SP_NORTE!H231="","*",SP_NORTE!H231)</f>
        <v>ZPN2</v>
      </c>
      <c r="H204" s="95" t="str">
        <f>IF(SP_NORTE!AA231="","*",SP_NORTE!AA231)</f>
        <v>FIXO</v>
      </c>
      <c r="I204" s="95" t="str">
        <f>IF(SP_NORTE!AB231="","*",SP_NORTE!AB231)</f>
        <v>*</v>
      </c>
      <c r="J204" s="96">
        <f>IF(SP_NORTE!Z231="","*",SP_NORTE!Z231)</f>
        <v>1</v>
      </c>
      <c r="K204" s="97">
        <f>IF(SP_NORTE!AC231="","*",SP_NORTE!AC231)</f>
        <v>0.29166666666666669</v>
      </c>
    </row>
    <row r="205" spans="2:11" hidden="1">
      <c r="B205" s="94" t="str">
        <f>IF(SP_NORTE!X232="","*",SP_NORTE!X232)</f>
        <v>OPORTUNIDADE</v>
      </c>
      <c r="C205" s="95">
        <f>IF(SP_NORTE!B232="","*",SP_NORTE!B232)</f>
        <v>46070</v>
      </c>
      <c r="D205" s="94" t="str">
        <f>IF(SP_NORTE!D232="","*",SP_NORTE!D232)</f>
        <v>PEDRO (TP-696)</v>
      </c>
      <c r="E205" s="94" t="str">
        <f>IF(SP_NORTE!G232="","*",SP_NORTE!G232)</f>
        <v>-</v>
      </c>
      <c r="F205" s="100" t="str">
        <f>IF(SP_NORTE!L232="","*",SP_NORTE!L232)</f>
        <v>ZCZ-ZZF</v>
      </c>
      <c r="G205" s="95" t="str">
        <f>IF(SP_NORTE!H232="","*",SP_NORTE!H232)</f>
        <v>-</v>
      </c>
      <c r="H205" s="95" t="str">
        <f>IF(SP_NORTE!AA232="","*",SP_NORTE!AA232)</f>
        <v>*</v>
      </c>
      <c r="I205" s="95" t="str">
        <f>IF(SP_NORTE!AB232="","*",SP_NORTE!AB232)</f>
        <v>*</v>
      </c>
      <c r="J205" s="96" t="str">
        <f>IF(SP_NORTE!Z232="","*",SP_NORTE!Z232)</f>
        <v>-</v>
      </c>
      <c r="K205" s="97" t="str">
        <f>IF(SP_NORTE!AC232="","*",SP_NORTE!AC232)</f>
        <v>-</v>
      </c>
    </row>
    <row r="206" spans="2:11" hidden="1">
      <c r="B206" s="94" t="str">
        <f>IF(SP_NORTE!X233="","*",SP_NORTE!X233)</f>
        <v>*</v>
      </c>
      <c r="C206" s="95" t="str">
        <f>IF(SP_NORTE!B233="","*",SP_NORTE!B233)</f>
        <v>*</v>
      </c>
      <c r="D206" s="94" t="str">
        <f>IF(SP_NORTE!D233="","*",SP_NORTE!D233)</f>
        <v>*</v>
      </c>
      <c r="E206" s="94" t="str">
        <f>IF(SP_NORTE!G233="","*",SP_NORTE!G233)</f>
        <v>*</v>
      </c>
      <c r="F206" s="100" t="str">
        <f>IF(SP_NORTE!L233="","*",SP_NORTE!L233)</f>
        <v>-</v>
      </c>
      <c r="G206" s="95" t="str">
        <f>IF(SP_NORTE!H233="","*",SP_NORTE!H233)</f>
        <v>*</v>
      </c>
      <c r="H206" s="95" t="str">
        <f>IF(SP_NORTE!AA233="","*",SP_NORTE!AA233)</f>
        <v>*</v>
      </c>
      <c r="I206" s="95" t="str">
        <f>IF(SP_NORTE!AB233="","*",SP_NORTE!AB233)</f>
        <v>*</v>
      </c>
      <c r="J206" s="96" t="str">
        <f>IF(SP_NORTE!Z233="","*",SP_NORTE!Z233)</f>
        <v>*</v>
      </c>
      <c r="K206" s="97" t="str">
        <f>IF(SP_NORTE!AC233="","*",SP_NORTE!AC233)</f>
        <v>*</v>
      </c>
    </row>
    <row r="207" spans="2:11" hidden="1">
      <c r="B207" s="94" t="str">
        <f>IF(SP_NORTE!X234="","*",SP_NORTE!X234)</f>
        <v>*</v>
      </c>
      <c r="C207" s="95" t="str">
        <f>IF(SP_NORTE!B234="","*",SP_NORTE!B234)</f>
        <v>*</v>
      </c>
      <c r="D207" s="94" t="str">
        <f>IF(SP_NORTE!D234="","*",SP_NORTE!D234)</f>
        <v>*</v>
      </c>
      <c r="E207" s="94" t="str">
        <f>IF(SP_NORTE!G234="","*",SP_NORTE!G234)</f>
        <v>*</v>
      </c>
      <c r="F207" s="100" t="str">
        <f>IF(SP_NORTE!L234="","*",SP_NORTE!L234)</f>
        <v>-</v>
      </c>
      <c r="G207" s="95" t="str">
        <f>IF(SP_NORTE!H234="","*",SP_NORTE!H234)</f>
        <v>*</v>
      </c>
      <c r="H207" s="95" t="str">
        <f>IF(SP_NORTE!AA234="","*",SP_NORTE!AA234)</f>
        <v>*</v>
      </c>
      <c r="I207" s="95" t="str">
        <f>IF(SP_NORTE!AB234="","*",SP_NORTE!AB234)</f>
        <v>*</v>
      </c>
      <c r="J207" s="96" t="str">
        <f>IF(SP_NORTE!Z234="","*",SP_NORTE!Z234)</f>
        <v>*</v>
      </c>
      <c r="K207" s="97" t="str">
        <f>IF(SP_NORTE!AC234="","*",SP_NORTE!AC234)</f>
        <v>*</v>
      </c>
    </row>
    <row r="208" spans="2:11" hidden="1">
      <c r="B208" s="94" t="str">
        <f>IF(SP_NORTE!X235="","*",SP_NORTE!X235)</f>
        <v>SIM</v>
      </c>
      <c r="C208" s="95">
        <f>IF(SP_NORTE!B235="","*",SP_NORTE!B235)</f>
        <v>46070</v>
      </c>
      <c r="D208" s="94" t="str">
        <f>IF(SP_NORTE!D235="","*",SP_NORTE!D235)</f>
        <v>MOD SPN</v>
      </c>
      <c r="E208" s="94" t="str">
        <f>IF(SP_NORTE!G235="","*",SP_NORTE!G235)</f>
        <v>-</v>
      </c>
      <c r="F208" s="100" t="str">
        <f>IF(SP_NORTE!L235="","*",SP_NORTE!L235)</f>
        <v>ZMA-ZDG</v>
      </c>
      <c r="G208" s="95" t="str">
        <f>IF(SP_NORTE!H235="","*",SP_NORTE!H235)</f>
        <v>-</v>
      </c>
      <c r="H208" s="95" t="str">
        <f>IF(SP_NORTE!AA235="","*",SP_NORTE!AA235)</f>
        <v>*</v>
      </c>
      <c r="I208" s="95" t="str">
        <f>IF(SP_NORTE!AB235="","*",SP_NORTE!AB235)</f>
        <v>*</v>
      </c>
      <c r="J208" s="96" t="str">
        <f>IF(SP_NORTE!Z235="","*",SP_NORTE!Z235)</f>
        <v>-</v>
      </c>
      <c r="K208" s="97" t="str">
        <f>IF(SP_NORTE!AC235="","*",SP_NORTE!AC235)</f>
        <v>-</v>
      </c>
    </row>
    <row r="209" spans="2:11" hidden="1">
      <c r="B209" s="94" t="str">
        <f>IF(SP_NORTE!X236="","*",SP_NORTE!X236)</f>
        <v>SIM</v>
      </c>
      <c r="C209" s="95">
        <f>IF(SP_NORTE!B236="","*",SP_NORTE!B236)</f>
        <v>46070</v>
      </c>
      <c r="D209" s="94" t="str">
        <f>IF(SP_NORTE!D236="","*",SP_NORTE!D236)</f>
        <v>V40</v>
      </c>
      <c r="E209" s="94" t="str">
        <f>IF(SP_NORTE!G236="","*",SP_NORTE!G236)</f>
        <v>K58K592</v>
      </c>
      <c r="F209" s="100" t="str">
        <f>IF(SP_NORTE!L236="","*",SP_NORTE!L236)</f>
        <v>ZMA-ZDG</v>
      </c>
      <c r="G209" s="95" t="str">
        <f>IF(SP_NORTE!H236="","*",SP_NORTE!H236)</f>
        <v>K58K592</v>
      </c>
      <c r="H209" s="95" t="str">
        <f>IF(SP_NORTE!AA236="","*",SP_NORTE!AA236)</f>
        <v>FIXO</v>
      </c>
      <c r="I209" s="95" t="str">
        <f>IF(SP_NORTE!AB236="","*",SP_NORTE!AB236)</f>
        <v>*</v>
      </c>
      <c r="J209" s="96">
        <f>IF(SP_NORTE!Z236="","*",SP_NORTE!Z236)</f>
        <v>1</v>
      </c>
      <c r="K209" s="97">
        <f>IF(SP_NORTE!AC236="","*",SP_NORTE!AC236)</f>
        <v>0.29166666666666669</v>
      </c>
    </row>
    <row r="210" spans="2:11" hidden="1">
      <c r="B210" s="94" t="str">
        <f>IF(SP_NORTE!X237="","*",SP_NORTE!X237)</f>
        <v>SIM</v>
      </c>
      <c r="C210" s="95">
        <f>IF(SP_NORTE!B237="","*",SP_NORTE!B237)</f>
        <v>46070</v>
      </c>
      <c r="D210" s="94" t="str">
        <f>IF(SP_NORTE!D237="","*",SP_NORTE!D237)</f>
        <v>MAURO TP-868)</v>
      </c>
      <c r="E210" s="94" t="str">
        <f>IF(SP_NORTE!G237="","*",SP_NORTE!G237)</f>
        <v>-</v>
      </c>
      <c r="F210" s="100" t="str">
        <f>IF(SP_NORTE!L237="","*",SP_NORTE!L237)</f>
        <v>ZMA-ZDG</v>
      </c>
      <c r="G210" s="95" t="str">
        <f>IF(SP_NORTE!H237="","*",SP_NORTE!H237)</f>
        <v>-</v>
      </c>
      <c r="H210" s="95" t="str">
        <f>IF(SP_NORTE!AA237="","*",SP_NORTE!AA237)</f>
        <v>*</v>
      </c>
      <c r="I210" s="95" t="str">
        <f>IF(SP_NORTE!AB237="","*",SP_NORTE!AB237)</f>
        <v>*</v>
      </c>
      <c r="J210" s="96" t="str">
        <f>IF(SP_NORTE!Z237="","*",SP_NORTE!Z237)</f>
        <v>-</v>
      </c>
      <c r="K210" s="97" t="str">
        <f>IF(SP_NORTE!AC237="","*",SP_NORTE!AC237)</f>
        <v>-</v>
      </c>
    </row>
    <row r="211" spans="2:11" hidden="1">
      <c r="B211" s="94" t="str">
        <f>IF(SP_NORTE!X238="","*",SP_NORTE!X238)</f>
        <v>SIM</v>
      </c>
      <c r="C211" s="95">
        <f>IF(SP_NORTE!B238="","*",SP_NORTE!B238)</f>
        <v>46070</v>
      </c>
      <c r="D211" s="94" t="str">
        <f>IF(SP_NORTE!D238="","*",SP_NORTE!D238)</f>
        <v>IGOR (TF-660)</v>
      </c>
      <c r="E211" s="94" t="str">
        <f>IF(SP_NORTE!G238="","*",SP_NORTE!G238)</f>
        <v>-</v>
      </c>
      <c r="F211" s="100" t="str">
        <f>IF(SP_NORTE!L238="","*",SP_NORTE!L238)</f>
        <v>ZDG-ZTN</v>
      </c>
      <c r="G211" s="95" t="str">
        <f>IF(SP_NORTE!H238="","*",SP_NORTE!H238)</f>
        <v>-</v>
      </c>
      <c r="H211" s="95" t="str">
        <f>IF(SP_NORTE!AA238="","*",SP_NORTE!AA238)</f>
        <v>*</v>
      </c>
      <c r="I211" s="95" t="str">
        <f>IF(SP_NORTE!AB238="","*",SP_NORTE!AB238)</f>
        <v>*</v>
      </c>
      <c r="J211" s="96" t="str">
        <f>IF(SP_NORTE!Z238="","*",SP_NORTE!Z238)</f>
        <v>-</v>
      </c>
      <c r="K211" s="97" t="str">
        <f>IF(SP_NORTE!AC238="","*",SP_NORTE!AC238)</f>
        <v>-</v>
      </c>
    </row>
    <row r="212" spans="2:11" hidden="1">
      <c r="B212" s="94" t="str">
        <f>IF(SP_NORTE!X239="","*",SP_NORTE!X239)</f>
        <v>*</v>
      </c>
      <c r="C212" s="95">
        <f>IF(SP_NORTE!B239="","*",SP_NORTE!B239)</f>
        <v>46070</v>
      </c>
      <c r="D212" s="94" t="str">
        <f>IF(SP_NORTE!D239="","*",SP_NORTE!D239)</f>
        <v>V95</v>
      </c>
      <c r="E212" s="94" t="str">
        <f>IF(SP_NORTE!G239="","*",SP_NORTE!G239)</f>
        <v>ZMA</v>
      </c>
      <c r="F212" s="100" t="str">
        <f>IF(SP_NORTE!L239="","*",SP_NORTE!L239)</f>
        <v>ZMA-ZRX</v>
      </c>
      <c r="G212" s="95" t="str">
        <f>IF(SP_NORTE!H239="","*",SP_NORTE!H239)</f>
        <v>ZRX</v>
      </c>
      <c r="H212" s="95" t="str">
        <f>IF(SP_NORTE!AA239="","*",SP_NORTE!AA239)</f>
        <v>FIXO</v>
      </c>
      <c r="I212" s="95" t="str">
        <f>IF(SP_NORTE!AB239="","*",SP_NORTE!AB239)</f>
        <v>*</v>
      </c>
      <c r="J212" s="96">
        <f>IF(SP_NORTE!Z239="","*",SP_NORTE!Z239)</f>
        <v>1</v>
      </c>
      <c r="K212" s="97">
        <f>IF(SP_NORTE!AC239="","*",SP_NORTE!AC239)</f>
        <v>0.29166666666666669</v>
      </c>
    </row>
    <row r="213" spans="2:11" hidden="1">
      <c r="B213" s="94" t="str">
        <f>IF(SP_NORTE!X240="","*",SP_NORTE!X240)</f>
        <v>*</v>
      </c>
      <c r="C213" s="95" t="str">
        <f>IF(SP_NORTE!B240="","*",SP_NORTE!B240)</f>
        <v>*</v>
      </c>
      <c r="D213" s="94" t="str">
        <f>IF(SP_NORTE!D240="","*",SP_NORTE!D240)</f>
        <v>*</v>
      </c>
      <c r="E213" s="94" t="str">
        <f>IF(SP_NORTE!G240="","*",SP_NORTE!G240)</f>
        <v>*</v>
      </c>
      <c r="F213" s="100" t="str">
        <f>IF(SP_NORTE!L240="","*",SP_NORTE!L240)</f>
        <v>-</v>
      </c>
      <c r="G213" s="95" t="str">
        <f>IF(SP_NORTE!H240="","*",SP_NORTE!H240)</f>
        <v>*</v>
      </c>
      <c r="H213" s="95" t="str">
        <f>IF(SP_NORTE!AA240="","*",SP_NORTE!AA240)</f>
        <v>*</v>
      </c>
      <c r="I213" s="95" t="str">
        <f>IF(SP_NORTE!AB240="","*",SP_NORTE!AB240)</f>
        <v>*</v>
      </c>
      <c r="J213" s="96" t="str">
        <f>IF(SP_NORTE!Z240="","*",SP_NORTE!Z240)</f>
        <v>*</v>
      </c>
      <c r="K213" s="97" t="str">
        <f>IF(SP_NORTE!AC240="","*",SP_NORTE!AC240)</f>
        <v>*</v>
      </c>
    </row>
    <row r="214" spans="2:11" hidden="1">
      <c r="B214" s="94" t="str">
        <f>IF(SP_NORTE!X241="","*",SP_NORTE!X241)</f>
        <v>OPORTUNIDADE</v>
      </c>
      <c r="C214" s="95">
        <f>IF(SP_NORTE!B241="","*",SP_NORTE!B241)</f>
        <v>46070</v>
      </c>
      <c r="D214" s="94" t="str">
        <f>IF(SP_NORTE!D241="","*",SP_NORTE!D241)</f>
        <v>ANTONIO (TF-681)</v>
      </c>
      <c r="E214" s="94" t="str">
        <f>IF(SP_NORTE!G241="","*",SP_NORTE!G241)</f>
        <v>-</v>
      </c>
      <c r="F214" s="100" t="str">
        <f>IF(SP_NORTE!L241="","*",SP_NORTE!L241)</f>
        <v>ZZR-ZDZ</v>
      </c>
      <c r="G214" s="95" t="str">
        <f>IF(SP_NORTE!H241="","*",SP_NORTE!H241)</f>
        <v>-</v>
      </c>
      <c r="H214" s="95" t="str">
        <f>IF(SP_NORTE!AA241="","*",SP_NORTE!AA241)</f>
        <v>*</v>
      </c>
      <c r="I214" s="95" t="str">
        <f>IF(SP_NORTE!AB241="","*",SP_NORTE!AB241)</f>
        <v>*</v>
      </c>
      <c r="J214" s="96" t="str">
        <f>IF(SP_NORTE!Z241="","*",SP_NORTE!Z241)</f>
        <v>-</v>
      </c>
      <c r="K214" s="97" t="str">
        <f>IF(SP_NORTE!AC241="","*",SP_NORTE!AC241)</f>
        <v>-</v>
      </c>
    </row>
    <row r="215" spans="2:11" hidden="1">
      <c r="B215" s="94" t="str">
        <f>IF(SP_NORTE!X242="","*",SP_NORTE!X242)</f>
        <v>*</v>
      </c>
      <c r="C215" s="95" t="str">
        <f>IF(SP_NORTE!B242="","*",SP_NORTE!B242)</f>
        <v>*</v>
      </c>
      <c r="D215" s="94" t="str">
        <f>IF(SP_NORTE!D242="","*",SP_NORTE!D242)</f>
        <v>*</v>
      </c>
      <c r="E215" s="94" t="str">
        <f>IF(SP_NORTE!G242="","*",SP_NORTE!G242)</f>
        <v>*</v>
      </c>
      <c r="F215" s="100" t="str">
        <f>IF(SP_NORTE!L242="","*",SP_NORTE!L242)</f>
        <v>-</v>
      </c>
      <c r="G215" s="95" t="str">
        <f>IF(SP_NORTE!H242="","*",SP_NORTE!H242)</f>
        <v>*</v>
      </c>
      <c r="H215" s="95" t="str">
        <f>IF(SP_NORTE!AA242="","*",SP_NORTE!AA242)</f>
        <v>*</v>
      </c>
      <c r="I215" s="95" t="str">
        <f>IF(SP_NORTE!AB242="","*",SP_NORTE!AB242)</f>
        <v>*</v>
      </c>
      <c r="J215" s="96" t="str">
        <f>IF(SP_NORTE!Z242="","*",SP_NORTE!Z242)</f>
        <v>*</v>
      </c>
      <c r="K215" s="97" t="str">
        <f>IF(SP_NORTE!AC242="","*",SP_NORTE!AC242)</f>
        <v>*</v>
      </c>
    </row>
    <row r="216" spans="2:11" hidden="1">
      <c r="B216" s="94" t="str">
        <f>IF(SP_NORTE!X243="","*",SP_NORTE!X243)</f>
        <v>*</v>
      </c>
      <c r="C216" s="95" t="str">
        <f>IF(SP_NORTE!B243="","*",SP_NORTE!B243)</f>
        <v>*</v>
      </c>
      <c r="D216" s="94" t="str">
        <f>IF(SP_NORTE!D243="","*",SP_NORTE!D243)</f>
        <v>*</v>
      </c>
      <c r="E216" s="94" t="str">
        <f>IF(SP_NORTE!G243="","*",SP_NORTE!G243)</f>
        <v>*</v>
      </c>
      <c r="F216" s="100" t="str">
        <f>IF(SP_NORTE!L243="","*",SP_NORTE!L243)</f>
        <v>-</v>
      </c>
      <c r="G216" s="95" t="str">
        <f>IF(SP_NORTE!H243="","*",SP_NORTE!H243)</f>
        <v>*</v>
      </c>
      <c r="H216" s="95" t="str">
        <f>IF(SP_NORTE!AA243="","*",SP_NORTE!AA243)</f>
        <v>*</v>
      </c>
      <c r="I216" s="95" t="str">
        <f>IF(SP_NORTE!AB243="","*",SP_NORTE!AB243)</f>
        <v>*</v>
      </c>
      <c r="J216" s="96" t="str">
        <f>IF(SP_NORTE!Z243="","*",SP_NORTE!Z243)</f>
        <v>*</v>
      </c>
      <c r="K216" s="97" t="str">
        <f>IF(SP_NORTE!AC243="","*",SP_NORTE!AC243)</f>
        <v>*</v>
      </c>
    </row>
    <row r="217" spans="2:11" hidden="1">
      <c r="B217" s="94" t="str">
        <f>IF(SP_NORTE!X244="","*",SP_NORTE!X244)</f>
        <v>OPORTUNIDADE</v>
      </c>
      <c r="C217" s="95">
        <f>IF(SP_NORTE!B244="","*",SP_NORTE!B244)</f>
        <v>46070</v>
      </c>
      <c r="D217" s="94" t="str">
        <f>IF(SP_NORTE!D244="","*",SP_NORTE!D244)</f>
        <v>CARLOS (TP-722)</v>
      </c>
      <c r="E217" s="94" t="str">
        <f>IF(SP_NORTE!G244="","*",SP_NORTE!G244)</f>
        <v>-</v>
      </c>
      <c r="F217" s="100" t="str">
        <f>IF(SP_NORTE!L244="","*",SP_NORTE!L244)</f>
        <v>ZOX</v>
      </c>
      <c r="G217" s="95" t="str">
        <f>IF(SP_NORTE!H244="","*",SP_NORTE!H244)</f>
        <v>-</v>
      </c>
      <c r="H217" s="95" t="str">
        <f>IF(SP_NORTE!AA244="","*",SP_NORTE!AA244)</f>
        <v>*</v>
      </c>
      <c r="I217" s="95" t="str">
        <f>IF(SP_NORTE!AB244="","*",SP_NORTE!AB244)</f>
        <v>*</v>
      </c>
      <c r="J217" s="96" t="str">
        <f>IF(SP_NORTE!Z244="","*",SP_NORTE!Z244)</f>
        <v>-</v>
      </c>
      <c r="K217" s="97" t="str">
        <f>IF(SP_NORTE!AC244="","*",SP_NORTE!AC244)</f>
        <v>-</v>
      </c>
    </row>
    <row r="218" spans="2:11" hidden="1">
      <c r="B218" s="94" t="str">
        <f>IF(SP_NORTE!X245="","*",SP_NORTE!X245)</f>
        <v>SIM</v>
      </c>
      <c r="C218" s="95">
        <f>IF(SP_NORTE!B245="","*",SP_NORTE!B245)</f>
        <v>46070</v>
      </c>
      <c r="D218" s="94" t="str">
        <f>IF(SP_NORTE!D245="","*",SP_NORTE!D245)</f>
        <v>V83</v>
      </c>
      <c r="E218" s="94" t="str">
        <f>IF(SP_NORTE!G245="","*",SP_NORTE!G245)</f>
        <v>ZIQ1752</v>
      </c>
      <c r="F218" s="100" t="str">
        <f>IF(SP_NORTE!L245="","*",SP_NORTE!L245)</f>
        <v>ZRQ</v>
      </c>
      <c r="G218" s="95" t="str">
        <f>IF(SP_NORTE!H245="","*",SP_NORTE!H245)</f>
        <v>ZIQ1752</v>
      </c>
      <c r="H218" s="95" t="str">
        <f>IF(SP_NORTE!AA245="","*",SP_NORTE!AA245)</f>
        <v>FIXO</v>
      </c>
      <c r="I218" s="95" t="str">
        <f>IF(SP_NORTE!AB245="","*",SP_NORTE!AB245)</f>
        <v>*</v>
      </c>
      <c r="J218" s="96">
        <f>IF(SP_NORTE!Z245="","*",SP_NORTE!Z245)</f>
        <v>1</v>
      </c>
      <c r="K218" s="97">
        <f>IF(SP_NORTE!AC245="","*",SP_NORTE!AC245)</f>
        <v>0.29166666666666669</v>
      </c>
    </row>
    <row r="219" spans="2:11" hidden="1">
      <c r="B219" s="94" t="str">
        <f>IF(SP_NORTE!X246="","*",SP_NORTE!X246)</f>
        <v>*</v>
      </c>
      <c r="C219" s="95" t="str">
        <f>IF(SP_NORTE!B246="","*",SP_NORTE!B246)</f>
        <v>*</v>
      </c>
      <c r="D219" s="94" t="str">
        <f>IF(SP_NORTE!D246="","*",SP_NORTE!D246)</f>
        <v>*</v>
      </c>
      <c r="E219" s="94" t="str">
        <f>IF(SP_NORTE!G246="","*",SP_NORTE!G246)</f>
        <v>*</v>
      </c>
      <c r="F219" s="100" t="str">
        <f>IF(SP_NORTE!L246="","*",SP_NORTE!L246)</f>
        <v>-</v>
      </c>
      <c r="G219" s="95" t="str">
        <f>IF(SP_NORTE!H246="","*",SP_NORTE!H246)</f>
        <v>*</v>
      </c>
      <c r="H219" s="95" t="str">
        <f>IF(SP_NORTE!AA246="","*",SP_NORTE!AA246)</f>
        <v>*</v>
      </c>
      <c r="I219" s="95" t="str">
        <f>IF(SP_NORTE!AB246="","*",SP_NORTE!AB246)</f>
        <v>*</v>
      </c>
      <c r="J219" s="96" t="str">
        <f>IF(SP_NORTE!Z246="","*",SP_NORTE!Z246)</f>
        <v>*</v>
      </c>
      <c r="K219" s="97" t="str">
        <f>IF(SP_NORTE!AC246="","*",SP_NORTE!AC246)</f>
        <v>*</v>
      </c>
    </row>
    <row r="220" spans="2:11" hidden="1">
      <c r="B220" s="94" t="str">
        <f>IF(SP_NORTE!X247="","*",SP_NORTE!X247)</f>
        <v>*</v>
      </c>
      <c r="C220" s="95">
        <f>IF(SP_NORTE!B247="","*",SP_NORTE!B247)</f>
        <v>46071</v>
      </c>
      <c r="D220" s="94" t="str">
        <f>IF(SP_NORTE!D247="","*",SP_NORTE!D247)</f>
        <v>N40</v>
      </c>
      <c r="E220" s="94" t="str">
        <f>IF(SP_NORTE!G247="","*",SP_NORTE!G247)</f>
        <v>ZJA2</v>
      </c>
      <c r="F220" s="100" t="str">
        <f>IF(SP_NORTE!L247="","*",SP_NORTE!L247)</f>
        <v>ZJA-ZDP</v>
      </c>
      <c r="G220" s="95" t="str">
        <f>IF(SP_NORTE!H247="","*",SP_NORTE!H247)</f>
        <v>ZDP2</v>
      </c>
      <c r="H220" s="95" t="str">
        <f>IF(SP_NORTE!AA247="","*",SP_NORTE!AA247)</f>
        <v>FIXO</v>
      </c>
      <c r="I220" s="95" t="str">
        <f>IF(SP_NORTE!AB247="","*",SP_NORTE!AB247)</f>
        <v>*</v>
      </c>
      <c r="J220" s="96">
        <f>IF(SP_NORTE!Z247="","*",SP_NORTE!Z247)</f>
        <v>1</v>
      </c>
      <c r="K220" s="97">
        <f>IF(SP_NORTE!AC247="","*",SP_NORTE!AC247)</f>
        <v>0.33333333333333331</v>
      </c>
    </row>
    <row r="221" spans="2:11" hidden="1">
      <c r="B221" s="94" t="str">
        <f>IF(SP_NORTE!X248="","*",SP_NORTE!X248)</f>
        <v>*</v>
      </c>
      <c r="C221" s="95" t="str">
        <f>IF(SP_NORTE!B248="","*",SP_NORTE!B248)</f>
        <v>*</v>
      </c>
      <c r="D221" s="94" t="str">
        <f>IF(SP_NORTE!D248="","*",SP_NORTE!D248)</f>
        <v>*</v>
      </c>
      <c r="E221" s="94" t="str">
        <f>IF(SP_NORTE!G248="","*",SP_NORTE!G248)</f>
        <v>*</v>
      </c>
      <c r="F221" s="100" t="str">
        <f>IF(SP_NORTE!L248="","*",SP_NORTE!L248)</f>
        <v>-</v>
      </c>
      <c r="G221" s="95" t="str">
        <f>IF(SP_NORTE!H248="","*",SP_NORTE!H248)</f>
        <v>*</v>
      </c>
      <c r="H221" s="95" t="str">
        <f>IF(SP_NORTE!AA248="","*",SP_NORTE!AA248)</f>
        <v>*</v>
      </c>
      <c r="I221" s="95" t="str">
        <f>IF(SP_NORTE!AB248="","*",SP_NORTE!AB248)</f>
        <v>*</v>
      </c>
      <c r="J221" s="96" t="str">
        <f>IF(SP_NORTE!Z248="","*",SP_NORTE!Z248)</f>
        <v>*</v>
      </c>
      <c r="K221" s="97" t="str">
        <f>IF(SP_NORTE!AC248="","*",SP_NORTE!AC248)</f>
        <v>*</v>
      </c>
    </row>
    <row r="222" spans="2:11" hidden="1">
      <c r="B222" s="94" t="str">
        <f>IF(SP_NORTE!X249="","*",SP_NORTE!X249)</f>
        <v>*</v>
      </c>
      <c r="C222" s="95">
        <f>IF(SP_NORTE!B249="","*",SP_NORTE!B249)</f>
        <v>46071</v>
      </c>
      <c r="D222" s="94" t="str">
        <f>IF(SP_NORTE!D249="","*",SP_NORTE!D249)</f>
        <v>V87</v>
      </c>
      <c r="E222" s="94" t="str">
        <f>IF(SP_NORTE!G249="","*",SP_NORTE!G249)</f>
        <v>ZPD2</v>
      </c>
      <c r="F222" s="100" t="str">
        <f>IF(SP_NORTE!L249="","*",SP_NORTE!L249)</f>
        <v>ZGI-ZFN</v>
      </c>
      <c r="G222" s="95" t="str">
        <f>IF(SP_NORTE!H249="","*",SP_NORTE!H249)</f>
        <v>ZDP2</v>
      </c>
      <c r="H222" s="95" t="str">
        <f>IF(SP_NORTE!AA249="","*",SP_NORTE!AA249)</f>
        <v>FIXO</v>
      </c>
      <c r="I222" s="95" t="str">
        <f>IF(SP_NORTE!AB249="","*",SP_NORTE!AB249)</f>
        <v>*</v>
      </c>
      <c r="J222" s="96">
        <f>IF(SP_NORTE!Z249="","*",SP_NORTE!Z249)</f>
        <v>1</v>
      </c>
      <c r="K222" s="97">
        <f>IF(SP_NORTE!AC249="","*",SP_NORTE!AC249)</f>
        <v>0.29166666666666669</v>
      </c>
    </row>
    <row r="223" spans="2:11" hidden="1">
      <c r="B223" s="94" t="str">
        <f>IF(SP_NORTE!X250="","*",SP_NORTE!X250)</f>
        <v>*</v>
      </c>
      <c r="C223" s="95" t="str">
        <f>IF(SP_NORTE!B250="","*",SP_NORTE!B250)</f>
        <v>*</v>
      </c>
      <c r="D223" s="94" t="str">
        <f>IF(SP_NORTE!D250="","*",SP_NORTE!D250)</f>
        <v>*</v>
      </c>
      <c r="E223" s="94" t="str">
        <f>IF(SP_NORTE!G250="","*",SP_NORTE!G250)</f>
        <v>*</v>
      </c>
      <c r="F223" s="100" t="str">
        <f>IF(SP_NORTE!L250="","*",SP_NORTE!L250)</f>
        <v>-</v>
      </c>
      <c r="G223" s="95" t="str">
        <f>IF(SP_NORTE!H250="","*",SP_NORTE!H250)</f>
        <v>*</v>
      </c>
      <c r="H223" s="95" t="str">
        <f>IF(SP_NORTE!AA250="","*",SP_NORTE!AA250)</f>
        <v>*</v>
      </c>
      <c r="I223" s="95" t="str">
        <f>IF(SP_NORTE!AB250="","*",SP_NORTE!AB250)</f>
        <v>*</v>
      </c>
      <c r="J223" s="96" t="str">
        <f>IF(SP_NORTE!Z250="","*",SP_NORTE!Z250)</f>
        <v>*</v>
      </c>
      <c r="K223" s="97" t="str">
        <f>IF(SP_NORTE!AC250="","*",SP_NORTE!AC250)</f>
        <v>*</v>
      </c>
    </row>
    <row r="224" spans="2:11" hidden="1">
      <c r="B224" s="94" t="str">
        <f>IF(SP_NORTE!X251="","*",SP_NORTE!X251)</f>
        <v>*</v>
      </c>
      <c r="C224" s="95">
        <f>IF(SP_NORTE!B251="","*",SP_NORTE!B251)</f>
        <v>46071</v>
      </c>
      <c r="D224" s="94" t="str">
        <f>IF(SP_NORTE!D251="","*",SP_NORTE!D251)</f>
        <v>A73</v>
      </c>
      <c r="E224" s="94" t="str">
        <f>IF(SP_NORTE!G251="","*",SP_NORTE!G251)</f>
        <v>ZRU</v>
      </c>
      <c r="F224" s="100" t="str">
        <f>IF(SP_NORTE!L251="","*",SP_NORTE!L251)</f>
        <v>ZRU-ZVP</v>
      </c>
      <c r="G224" s="95" t="str">
        <f>IF(SP_NORTE!H251="","*",SP_NORTE!H251)</f>
        <v>ZDP</v>
      </c>
      <c r="H224" s="95" t="str">
        <f>IF(SP_NORTE!AA251="","*",SP_NORTE!AA251)</f>
        <v>FIXO</v>
      </c>
      <c r="I224" s="95" t="str">
        <f>IF(SP_NORTE!AB251="","*",SP_NORTE!AB251)</f>
        <v>*</v>
      </c>
      <c r="J224" s="96">
        <f>IF(SP_NORTE!Z251="","*",SP_NORTE!Z251)</f>
        <v>1</v>
      </c>
      <c r="K224" s="97">
        <f>IF(SP_NORTE!AC251="","*",SP_NORTE!AC251)</f>
        <v>0.29166666666666669</v>
      </c>
    </row>
    <row r="225" spans="2:11" hidden="1">
      <c r="B225" s="94" t="str">
        <f>IF(SP_NORTE!X252="","*",SP_NORTE!X252)</f>
        <v>*</v>
      </c>
      <c r="C225" s="95">
        <f>IF(SP_NORTE!B252="","*",SP_NORTE!B252)</f>
        <v>46071</v>
      </c>
      <c r="D225" s="94" t="str">
        <f>IF(SP_NORTE!D252="","*",SP_NORTE!D252)</f>
        <v>W54</v>
      </c>
      <c r="E225" s="94" t="str">
        <f>IF(SP_NORTE!G252="","*",SP_NORTE!G252)</f>
        <v>ZRU2</v>
      </c>
      <c r="F225" s="100" t="str">
        <f>IF(SP_NORTE!L252="","*",SP_NORTE!L252)</f>
        <v>ZRU-ZEC</v>
      </c>
      <c r="G225" s="95" t="str">
        <f>IF(SP_NORTE!H252="","*",SP_NORTE!H252)</f>
        <v>ZEC2</v>
      </c>
      <c r="H225" s="95" t="str">
        <f>IF(SP_NORTE!AA252="","*",SP_NORTE!AA252)</f>
        <v>ESCALA</v>
      </c>
      <c r="I225" s="95" t="str">
        <f>IF(SP_NORTE!AB252="","*",SP_NORTE!AB252)</f>
        <v>*</v>
      </c>
      <c r="J225" s="96">
        <f>IF(SP_NORTE!Z252="","*",SP_NORTE!Z252)</f>
        <v>1</v>
      </c>
      <c r="K225" s="97">
        <f>IF(SP_NORTE!AC252="","*",SP_NORTE!AC252)</f>
        <v>0.41666666666666669</v>
      </c>
    </row>
    <row r="226" spans="2:11" hidden="1">
      <c r="B226" s="94" t="str">
        <f>IF(SP_NORTE!X253="","*",SP_NORTE!X253)</f>
        <v>*</v>
      </c>
      <c r="C226" s="95" t="str">
        <f>IF(SP_NORTE!B253="","*",SP_NORTE!B253)</f>
        <v>*</v>
      </c>
      <c r="D226" s="94" t="str">
        <f>IF(SP_NORTE!D253="","*",SP_NORTE!D253)</f>
        <v>*</v>
      </c>
      <c r="E226" s="94" t="str">
        <f>IF(SP_NORTE!G253="","*",SP_NORTE!G253)</f>
        <v>*</v>
      </c>
      <c r="F226" s="100" t="str">
        <f>IF(SP_NORTE!L253="","*",SP_NORTE!L253)</f>
        <v>-</v>
      </c>
      <c r="G226" s="95" t="str">
        <f>IF(SP_NORTE!H253="","*",SP_NORTE!H253)</f>
        <v>*</v>
      </c>
      <c r="H226" s="95" t="str">
        <f>IF(SP_NORTE!AA253="","*",SP_NORTE!AA253)</f>
        <v>*</v>
      </c>
      <c r="I226" s="95" t="str">
        <f>IF(SP_NORTE!AB253="","*",SP_NORTE!AB253)</f>
        <v>*</v>
      </c>
      <c r="J226" s="96" t="str">
        <f>IF(SP_NORTE!Z253="","*",SP_NORTE!Z253)</f>
        <v>*</v>
      </c>
      <c r="K226" s="97" t="str">
        <f>IF(SP_NORTE!AC253="","*",SP_NORTE!AC253)</f>
        <v>*</v>
      </c>
    </row>
    <row r="227" spans="2:11" hidden="1">
      <c r="B227" s="94" t="str">
        <f>IF(SP_NORTE!X254="","*",SP_NORTE!X254)</f>
        <v>*</v>
      </c>
      <c r="C227" s="95">
        <f>IF(SP_NORTE!B254="","*",SP_NORTE!B254)</f>
        <v>46071</v>
      </c>
      <c r="D227" s="94" t="str">
        <f>IF(SP_NORTE!D254="","*",SP_NORTE!D254)</f>
        <v>PEDRO (TP-696)</v>
      </c>
      <c r="E227" s="94" t="str">
        <f>IF(SP_NORTE!G254="","*",SP_NORTE!G254)</f>
        <v>-</v>
      </c>
      <c r="F227" s="100" t="str">
        <f>IF(SP_NORTE!L254="","*",SP_NORTE!L254)</f>
        <v>ZGB-ZMO</v>
      </c>
      <c r="G227" s="95" t="str">
        <f>IF(SP_NORTE!H254="","*",SP_NORTE!H254)</f>
        <v>-</v>
      </c>
      <c r="H227" s="95" t="str">
        <f>IF(SP_NORTE!AA254="","*",SP_NORTE!AA254)</f>
        <v>*</v>
      </c>
      <c r="I227" s="95" t="str">
        <f>IF(SP_NORTE!AB254="","*",SP_NORTE!AB254)</f>
        <v>*</v>
      </c>
      <c r="J227" s="96" t="str">
        <f>IF(SP_NORTE!Z254="","*",SP_NORTE!Z254)</f>
        <v>-</v>
      </c>
      <c r="K227" s="97" t="str">
        <f>IF(SP_NORTE!AC254="","*",SP_NORTE!AC254)</f>
        <v>-</v>
      </c>
    </row>
    <row r="228" spans="2:11" hidden="1">
      <c r="B228" s="94" t="str">
        <f>IF(SP_NORTE!X255="","*",SP_NORTE!X255)</f>
        <v>*</v>
      </c>
      <c r="C228" s="95">
        <f>IF(SP_NORTE!B255="","*",SP_NORTE!B255)</f>
        <v>46071</v>
      </c>
      <c r="D228" s="94" t="str">
        <f>IF(SP_NORTE!D255="","*",SP_NORTE!D255)</f>
        <v>V19</v>
      </c>
      <c r="E228" s="94" t="str">
        <f>IF(SP_NORTE!G255="","*",SP_NORTE!G255)</f>
        <v>ZPNZXB</v>
      </c>
      <c r="F228" s="100" t="str">
        <f>IF(SP_NORTE!L255="","*",SP_NORTE!L255)</f>
        <v>ZUC-ZCG</v>
      </c>
      <c r="G228" s="95" t="str">
        <f>IF(SP_NORTE!H255="","*",SP_NORTE!H255)</f>
        <v>ZEH2</v>
      </c>
      <c r="H228" s="95" t="str">
        <f>IF(SP_NORTE!AA255="","*",SP_NORTE!AA255)</f>
        <v>FIXO</v>
      </c>
      <c r="I228" s="95" t="str">
        <f>IF(SP_NORTE!AB255="","*",SP_NORTE!AB255)</f>
        <v>*</v>
      </c>
      <c r="J228" s="96">
        <f>IF(SP_NORTE!Z255="","*",SP_NORTE!Z255)</f>
        <v>1</v>
      </c>
      <c r="K228" s="97">
        <f>IF(SP_NORTE!AC255="","*",SP_NORTE!AC255)</f>
        <v>0.29166666666666669</v>
      </c>
    </row>
    <row r="229" spans="2:11" hidden="1">
      <c r="B229" s="94" t="str">
        <f>IF(SP_NORTE!X256="","*",SP_NORTE!X256)</f>
        <v>*</v>
      </c>
      <c r="C229" s="95">
        <f>IF(SP_NORTE!B256="","*",SP_NORTE!B256)</f>
        <v>46071</v>
      </c>
      <c r="D229" s="94" t="str">
        <f>IF(SP_NORTE!D256="","*",SP_NORTE!D256)</f>
        <v>V88</v>
      </c>
      <c r="E229" s="94" t="str">
        <f>IF(SP_NORTE!G256="","*",SP_NORTE!G256)</f>
        <v>ZPNZXB</v>
      </c>
      <c r="F229" s="100" t="str">
        <f>IF(SP_NORTE!L256="","*",SP_NORTE!L256)</f>
        <v>ZCV-ZCT</v>
      </c>
      <c r="G229" s="95" t="str">
        <f>IF(SP_NORTE!H256="","*",SP_NORTE!H256)</f>
        <v>ZPNZXB</v>
      </c>
      <c r="H229" s="95" t="str">
        <f>IF(SP_NORTE!AA256="","*",SP_NORTE!AA256)</f>
        <v>FIXO</v>
      </c>
      <c r="I229" s="95" t="str">
        <f>IF(SP_NORTE!AB256="","*",SP_NORTE!AB256)</f>
        <v>*</v>
      </c>
      <c r="J229" s="96" t="str">
        <f>IF(SP_NORTE!Z256="","*",SP_NORTE!Z256)</f>
        <v>1 Jose Carlos</v>
      </c>
      <c r="K229" s="97">
        <f>IF(SP_NORTE!AC256="","*",SP_NORTE!AC256)</f>
        <v>0.29166666666666669</v>
      </c>
    </row>
    <row r="230" spans="2:11" hidden="1">
      <c r="B230" s="94" t="str">
        <f>IF(SP_NORTE!X257="","*",SP_NORTE!X257)</f>
        <v>*</v>
      </c>
      <c r="C230" s="95">
        <f>IF(SP_NORTE!B257="","*",SP_NORTE!B257)</f>
        <v>46071</v>
      </c>
      <c r="D230" s="94" t="str">
        <f>IF(SP_NORTE!D257="","*",SP_NORTE!D257)</f>
        <v>MAURO TP-868)</v>
      </c>
      <c r="E230" s="94" t="str">
        <f>IF(SP_NORTE!G257="","*",SP_NORTE!G257)</f>
        <v>-</v>
      </c>
      <c r="F230" s="100" t="str">
        <f>IF(SP_NORTE!L257="","*",SP_NORTE!L257)</f>
        <v>*</v>
      </c>
      <c r="G230" s="95" t="str">
        <f>IF(SP_NORTE!H257="","*",SP_NORTE!H257)</f>
        <v>-</v>
      </c>
      <c r="H230" s="95" t="str">
        <f>IF(SP_NORTE!AA257="","*",SP_NORTE!AA257)</f>
        <v>*</v>
      </c>
      <c r="I230" s="95" t="str">
        <f>IF(SP_NORTE!AB257="","*",SP_NORTE!AB257)</f>
        <v>*</v>
      </c>
      <c r="J230" s="96" t="str">
        <f>IF(SP_NORTE!Z257="","*",SP_NORTE!Z257)</f>
        <v>-</v>
      </c>
      <c r="K230" s="97" t="str">
        <f>IF(SP_NORTE!AC257="","*",SP_NORTE!AC257)</f>
        <v>-</v>
      </c>
    </row>
    <row r="231" spans="2:11" hidden="1">
      <c r="B231" s="94" t="str">
        <f>IF(SP_NORTE!X258="","*",SP_NORTE!X258)</f>
        <v>*</v>
      </c>
      <c r="C231" s="95">
        <f>IF(SP_NORTE!B258="","*",SP_NORTE!B258)</f>
        <v>46071</v>
      </c>
      <c r="D231" s="94" t="str">
        <f>IF(SP_NORTE!D258="","*",SP_NORTE!D258)</f>
        <v>V40</v>
      </c>
      <c r="E231" s="94" t="str">
        <f>IF(SP_NORTE!G258="","*",SP_NORTE!G258)</f>
        <v>K58K592</v>
      </c>
      <c r="F231" s="100" t="str">
        <f>IF(SP_NORTE!L258="","*",SP_NORTE!L258)</f>
        <v>ZMA-ZDG</v>
      </c>
      <c r="G231" s="95" t="str">
        <f>IF(SP_NORTE!H258="","*",SP_NORTE!H258)</f>
        <v>ZMAPAT2</v>
      </c>
      <c r="H231" s="95" t="str">
        <f>IF(SP_NORTE!AA258="","*",SP_NORTE!AA258)</f>
        <v>FIXO</v>
      </c>
      <c r="I231" s="95" t="str">
        <f>IF(SP_NORTE!AB258="","*",SP_NORTE!AB258)</f>
        <v>*</v>
      </c>
      <c r="J231" s="96">
        <f>IF(SP_NORTE!Z258="","*",SP_NORTE!Z258)</f>
        <v>1</v>
      </c>
      <c r="K231" s="97">
        <f>IF(SP_NORTE!AC258="","*",SP_NORTE!AC258)</f>
        <v>0.29166666666666669</v>
      </c>
    </row>
    <row r="232" spans="2:11" hidden="1">
      <c r="B232" s="94" t="str">
        <f>IF(SP_NORTE!X259="","*",SP_NORTE!X259)</f>
        <v>*</v>
      </c>
      <c r="C232" s="95">
        <f>IF(SP_NORTE!B259="","*",SP_NORTE!B259)</f>
        <v>46071</v>
      </c>
      <c r="D232" s="94" t="str">
        <f>IF(SP_NORTE!D259="","*",SP_NORTE!D259)</f>
        <v>IGOR (TF-660)</v>
      </c>
      <c r="E232" s="94" t="str">
        <f>IF(SP_NORTE!G259="","*",SP_NORTE!G259)</f>
        <v>-</v>
      </c>
      <c r="F232" s="100" t="str">
        <f>IF(SP_NORTE!L259="","*",SP_NORTE!L259)</f>
        <v>ZMA</v>
      </c>
      <c r="G232" s="95" t="str">
        <f>IF(SP_NORTE!H259="","*",SP_NORTE!H259)</f>
        <v>-</v>
      </c>
      <c r="H232" s="95" t="str">
        <f>IF(SP_NORTE!AA259="","*",SP_NORTE!AA259)</f>
        <v>*</v>
      </c>
      <c r="I232" s="95" t="str">
        <f>IF(SP_NORTE!AB259="","*",SP_NORTE!AB259)</f>
        <v>*</v>
      </c>
      <c r="J232" s="96" t="str">
        <f>IF(SP_NORTE!Z259="","*",SP_NORTE!Z259)</f>
        <v>-</v>
      </c>
      <c r="K232" s="97" t="str">
        <f>IF(SP_NORTE!AC259="","*",SP_NORTE!AC259)</f>
        <v>-</v>
      </c>
    </row>
    <row r="233" spans="2:11" hidden="1">
      <c r="B233" s="94" t="str">
        <f>IF(SP_NORTE!X260="","*",SP_NORTE!X260)</f>
        <v>*</v>
      </c>
      <c r="C233" s="95">
        <f>IF(SP_NORTE!B260="","*",SP_NORTE!B260)</f>
        <v>46071</v>
      </c>
      <c r="D233" s="94" t="str">
        <f>IF(SP_NORTE!D260="","*",SP_NORTE!D260)</f>
        <v>W99</v>
      </c>
      <c r="E233" s="94" t="str">
        <f>IF(SP_NORTE!G260="","*",SP_NORTE!G260)</f>
        <v>ZMAPAT2</v>
      </c>
      <c r="F233" s="100" t="str">
        <f>IF(SP_NORTE!L260="","*",SP_NORTE!L260)</f>
        <v>ZMA-ZDG</v>
      </c>
      <c r="G233" s="95" t="str">
        <f>IF(SP_NORTE!H260="","*",SP_NORTE!H260)</f>
        <v>ZMAPAT2</v>
      </c>
      <c r="H233" s="95" t="str">
        <f>IF(SP_NORTE!AA260="","*",SP_NORTE!AA260)</f>
        <v>FIXO</v>
      </c>
      <c r="I233" s="95" t="str">
        <f>IF(SP_NORTE!AB260="","*",SP_NORTE!AB260)</f>
        <v>*</v>
      </c>
      <c r="J233" s="96">
        <f>IF(SP_NORTE!Z260="","*",SP_NORTE!Z260)</f>
        <v>2</v>
      </c>
      <c r="K233" s="97">
        <f>IF(SP_NORTE!AC260="","*",SP_NORTE!AC260)</f>
        <v>0.45833333333333331</v>
      </c>
    </row>
    <row r="234" spans="2:11" hidden="1">
      <c r="B234" s="94" t="str">
        <f>IF(SP_NORTE!X261="","*",SP_NORTE!X261)</f>
        <v>*</v>
      </c>
      <c r="C234" s="95" t="str">
        <f>IF(SP_NORTE!B261="","*",SP_NORTE!B261)</f>
        <v>*</v>
      </c>
      <c r="D234" s="94" t="str">
        <f>IF(SP_NORTE!D261="","*",SP_NORTE!D261)</f>
        <v>*</v>
      </c>
      <c r="E234" s="94" t="str">
        <f>IF(SP_NORTE!G261="","*",SP_NORTE!G261)</f>
        <v>*</v>
      </c>
      <c r="F234" s="100" t="str">
        <f>IF(SP_NORTE!L261="","*",SP_NORTE!L261)</f>
        <v>*</v>
      </c>
      <c r="G234" s="95" t="str">
        <f>IF(SP_NORTE!H261="","*",SP_NORTE!H261)</f>
        <v>*</v>
      </c>
      <c r="H234" s="95" t="str">
        <f>IF(SP_NORTE!AA261="","*",SP_NORTE!AA261)</f>
        <v>*</v>
      </c>
      <c r="I234" s="95" t="str">
        <f>IF(SP_NORTE!AB261="","*",SP_NORTE!AB261)</f>
        <v>*</v>
      </c>
      <c r="J234" s="96" t="str">
        <f>IF(SP_NORTE!Z261="","*",SP_NORTE!Z261)</f>
        <v>*</v>
      </c>
      <c r="K234" s="97" t="str">
        <f>IF(SP_NORTE!AC261="","*",SP_NORTE!AC261)</f>
        <v>*</v>
      </c>
    </row>
    <row r="235" spans="2:11" hidden="1">
      <c r="B235" s="94" t="str">
        <f>IF(SP_NORTE!X262="","*",SP_NORTE!X262)</f>
        <v>*</v>
      </c>
      <c r="C235" s="95">
        <f>IF(SP_NORTE!B262="","*",SP_NORTE!B262)</f>
        <v>46071</v>
      </c>
      <c r="D235" s="94" t="str">
        <f>IF(SP_NORTE!D262="","*",SP_NORTE!D262)</f>
        <v>A63</v>
      </c>
      <c r="E235" s="94" t="str">
        <f>IF(SP_NORTE!G262="","*",SP_NORTE!G262)</f>
        <v>ZFTKM91</v>
      </c>
      <c r="F235" s="100" t="str">
        <f>IF(SP_NORTE!L262="","*",SP_NORTE!L262)</f>
        <v>ZTO-ZRU</v>
      </c>
      <c r="G235" s="95" t="str">
        <f>IF(SP_NORTE!H262="","*",SP_NORTE!H262)</f>
        <v>ZRU</v>
      </c>
      <c r="H235" s="95" t="str">
        <f>IF(SP_NORTE!AA262="","*",SP_NORTE!AA262)</f>
        <v>FIXO</v>
      </c>
      <c r="I235" s="95" t="str">
        <f>IF(SP_NORTE!AB262="","*",SP_NORTE!AB262)</f>
        <v>*</v>
      </c>
      <c r="J235" s="96">
        <f>IF(SP_NORTE!Z262="","*",SP_NORTE!Z262)</f>
        <v>1</v>
      </c>
      <c r="K235" s="97">
        <f>IF(SP_NORTE!AC262="","*",SP_NORTE!AC262)</f>
        <v>0.29166666666666669</v>
      </c>
    </row>
    <row r="236" spans="2:11" hidden="1">
      <c r="B236" s="94" t="str">
        <f>IF(SP_NORTE!X263="","*",SP_NORTE!X263)</f>
        <v>*</v>
      </c>
      <c r="C236" s="95">
        <f>IF(SP_NORTE!B263="","*",SP_NORTE!B263)</f>
        <v>46071</v>
      </c>
      <c r="D236" s="94" t="str">
        <f>IF(SP_NORTE!D263="","*",SP_NORTE!D263)</f>
        <v>A74</v>
      </c>
      <c r="E236" s="94" t="str">
        <f>IF(SP_NORTE!G263="","*",SP_NORTE!G263)</f>
        <v>253ZTO</v>
      </c>
      <c r="F236" s="100" t="str">
        <f>IF(SP_NORTE!L263="","*",SP_NORTE!L263)</f>
        <v>244-ZTO</v>
      </c>
      <c r="G236" s="95" t="str">
        <f>IF(SP_NORTE!H263="","*",SP_NORTE!H263)</f>
        <v xml:space="preserve">ZIQ </v>
      </c>
      <c r="H236" s="95" t="str">
        <f>IF(SP_NORTE!AA263="","*",SP_NORTE!AA263)</f>
        <v>FIXO</v>
      </c>
      <c r="I236" s="95" t="str">
        <f>IF(SP_NORTE!AB263="","*",SP_NORTE!AB263)</f>
        <v>*</v>
      </c>
      <c r="J236" s="96">
        <f>IF(SP_NORTE!Z263="","*",SP_NORTE!Z263)</f>
        <v>1</v>
      </c>
      <c r="K236" s="97">
        <f>IF(SP_NORTE!AC263="","*",SP_NORTE!AC263)</f>
        <v>0.29166666666666669</v>
      </c>
    </row>
    <row r="237" spans="2:11" hidden="1">
      <c r="B237" s="94" t="str">
        <f>IF(SP_NORTE!X264="","*",SP_NORTE!X264)</f>
        <v>*</v>
      </c>
      <c r="C237" s="95">
        <f>IF(SP_NORTE!B264="","*",SP_NORTE!B264)</f>
        <v>46071</v>
      </c>
      <c r="D237" s="94" t="str">
        <f>IF(SP_NORTE!D264="","*",SP_NORTE!D264)</f>
        <v>CARLOS (TP-722)</v>
      </c>
      <c r="E237" s="94" t="str">
        <f>IF(SP_NORTE!G264="","*",SP_NORTE!G264)</f>
        <v>-</v>
      </c>
      <c r="F237" s="100" t="str">
        <f>IF(SP_NORTE!L264="","*",SP_NORTE!L264)</f>
        <v>ZOX</v>
      </c>
      <c r="G237" s="95" t="str">
        <f>IF(SP_NORTE!H264="","*",SP_NORTE!H264)</f>
        <v>-</v>
      </c>
      <c r="H237" s="95" t="str">
        <f>IF(SP_NORTE!AA264="","*",SP_NORTE!AA264)</f>
        <v>*</v>
      </c>
      <c r="I237" s="95" t="str">
        <f>IF(SP_NORTE!AB264="","*",SP_NORTE!AB264)</f>
        <v>*</v>
      </c>
      <c r="J237" s="96" t="str">
        <f>IF(SP_NORTE!Z264="","*",SP_NORTE!Z264)</f>
        <v>*</v>
      </c>
      <c r="K237" s="97" t="str">
        <f>IF(SP_NORTE!AC264="","*",SP_NORTE!AC264)</f>
        <v>-</v>
      </c>
    </row>
    <row r="238" spans="2:11" hidden="1">
      <c r="B238" s="94" t="str">
        <f>IF(SP_NORTE!X265="","*",SP_NORTE!X265)</f>
        <v>*</v>
      </c>
      <c r="C238" s="95">
        <f>IF(SP_NORTE!B265="","*",SP_NORTE!B265)</f>
        <v>46071</v>
      </c>
      <c r="D238" s="94" t="str">
        <f>IF(SP_NORTE!D265="","*",SP_NORTE!D265)</f>
        <v>V83</v>
      </c>
      <c r="E238" s="94" t="str">
        <f>IF(SP_NORTE!G265="","*",SP_NORTE!G265)</f>
        <v>ZIQ1752</v>
      </c>
      <c r="F238" s="100" t="str">
        <f>IF(SP_NORTE!L265="","*",SP_NORTE!L265)</f>
        <v>ZRQ</v>
      </c>
      <c r="G238" s="95" t="str">
        <f>IF(SP_NORTE!H265="","*",SP_NORTE!H265)</f>
        <v>ZIQ1752</v>
      </c>
      <c r="H238" s="95" t="str">
        <f>IF(SP_NORTE!AA265="","*",SP_NORTE!AA265)</f>
        <v>FIXO</v>
      </c>
      <c r="I238" s="95" t="str">
        <f>IF(SP_NORTE!AB265="","*",SP_NORTE!AB265)</f>
        <v>*</v>
      </c>
      <c r="J238" s="96">
        <f>IF(SP_NORTE!Z265="","*",SP_NORTE!Z265)</f>
        <v>1</v>
      </c>
      <c r="K238" s="97">
        <f>IF(SP_NORTE!AC265="","*",SP_NORTE!AC265)</f>
        <v>0.29166666666666669</v>
      </c>
    </row>
    <row r="239" spans="2:11" hidden="1">
      <c r="B239" s="94" t="str">
        <f>IF(SP_NORTE!X266="","*",SP_NORTE!X266)</f>
        <v>*</v>
      </c>
      <c r="C239" s="95" t="str">
        <f>IF(SP_NORTE!B266="","*",SP_NORTE!B266)</f>
        <v>*</v>
      </c>
      <c r="D239" s="94" t="str">
        <f>IF(SP_NORTE!D266="","*",SP_NORTE!D266)</f>
        <v>*</v>
      </c>
      <c r="E239" s="94" t="str">
        <f>IF(SP_NORTE!G266="","*",SP_NORTE!G266)</f>
        <v>*</v>
      </c>
      <c r="F239" s="100" t="str">
        <f>IF(SP_NORTE!L266="","*",SP_NORTE!L266)</f>
        <v>-</v>
      </c>
      <c r="G239" s="95" t="str">
        <f>IF(SP_NORTE!H266="","*",SP_NORTE!H266)</f>
        <v>*</v>
      </c>
      <c r="H239" s="95" t="str">
        <f>IF(SP_NORTE!AA266="","*",SP_NORTE!AA266)</f>
        <v>*</v>
      </c>
      <c r="I239" s="95" t="str">
        <f>IF(SP_NORTE!AB266="","*",SP_NORTE!AB266)</f>
        <v>*</v>
      </c>
      <c r="J239" s="96" t="str">
        <f>IF(SP_NORTE!Z266="","*",SP_NORTE!Z266)</f>
        <v>*</v>
      </c>
      <c r="K239" s="97" t="str">
        <f>IF(SP_NORTE!AC266="","*",SP_NORTE!AC266)</f>
        <v>*</v>
      </c>
    </row>
    <row r="240" spans="2:11" hidden="1">
      <c r="B240" s="94" t="str">
        <f>IF(SP_NORTE!X267="","*",SP_NORTE!X267)</f>
        <v>*</v>
      </c>
      <c r="C240" s="95" t="str">
        <f>IF(SP_NORTE!B267="","*",SP_NORTE!B267)</f>
        <v>*</v>
      </c>
      <c r="D240" s="94" t="str">
        <f>IF(SP_NORTE!D267="","*",SP_NORTE!D267)</f>
        <v>*</v>
      </c>
      <c r="E240" s="94" t="str">
        <f>IF(SP_NORTE!G267="","*",SP_NORTE!G267)</f>
        <v>*</v>
      </c>
      <c r="F240" s="100" t="str">
        <f>IF(SP_NORTE!L267="","*",SP_NORTE!L267)</f>
        <v>-</v>
      </c>
      <c r="G240" s="95" t="str">
        <f>IF(SP_NORTE!H267="","*",SP_NORTE!H267)</f>
        <v>*</v>
      </c>
      <c r="H240" s="95" t="str">
        <f>IF(SP_NORTE!AA267="","*",SP_NORTE!AA267)</f>
        <v>*</v>
      </c>
      <c r="I240" s="95" t="str">
        <f>IF(SP_NORTE!AB267="","*",SP_NORTE!AB267)</f>
        <v>*</v>
      </c>
      <c r="J240" s="96" t="str">
        <f>IF(SP_NORTE!Z267="","*",SP_NORTE!Z267)</f>
        <v>*</v>
      </c>
      <c r="K240" s="97" t="str">
        <f>IF(SP_NORTE!AC267="","*",SP_NORTE!AC267)</f>
        <v>*</v>
      </c>
    </row>
    <row r="241" spans="2:11" hidden="1">
      <c r="B241" s="94" t="str">
        <f>IF(SP_NORTE!X268="","*",SP_NORTE!X268)</f>
        <v>*</v>
      </c>
      <c r="C241" s="95" t="str">
        <f>IF(SP_NORTE!B268="","*",SP_NORTE!B268)</f>
        <v>*</v>
      </c>
      <c r="D241" s="94" t="str">
        <f>IF(SP_NORTE!D268="","*",SP_NORTE!D268)</f>
        <v>*</v>
      </c>
      <c r="E241" s="94" t="str">
        <f>IF(SP_NORTE!G268="","*",SP_NORTE!G268)</f>
        <v>*</v>
      </c>
      <c r="F241" s="100" t="str">
        <f>IF(SP_NORTE!L268="","*",SP_NORTE!L268)</f>
        <v>-</v>
      </c>
      <c r="G241" s="95" t="str">
        <f>IF(SP_NORTE!H268="","*",SP_NORTE!H268)</f>
        <v>*</v>
      </c>
      <c r="H241" s="95" t="str">
        <f>IF(SP_NORTE!AA268="","*",SP_NORTE!AA268)</f>
        <v>*</v>
      </c>
      <c r="I241" s="95" t="str">
        <f>IF(SP_NORTE!AB268="","*",SP_NORTE!AB268)</f>
        <v>*</v>
      </c>
      <c r="J241" s="96" t="str">
        <f>IF(SP_NORTE!Z268="","*",SP_NORTE!Z268)</f>
        <v>*</v>
      </c>
      <c r="K241" s="97" t="str">
        <f>IF(SP_NORTE!AC268="","*",SP_NORTE!AC268)</f>
        <v>*</v>
      </c>
    </row>
    <row r="242" spans="2:11" hidden="1">
      <c r="B242" s="94" t="str">
        <f>IF(SP_NORTE!X269="","*",SP_NORTE!X269)</f>
        <v>*</v>
      </c>
      <c r="C242" s="95" t="str">
        <f>IF(SP_NORTE!B269="","*",SP_NORTE!B269)</f>
        <v>*</v>
      </c>
      <c r="D242" s="94" t="str">
        <f>IF(SP_NORTE!D269="","*",SP_NORTE!D269)</f>
        <v>*</v>
      </c>
      <c r="E242" s="94" t="str">
        <f>IF(SP_NORTE!G269="","*",SP_NORTE!G269)</f>
        <v>*</v>
      </c>
      <c r="F242" s="100" t="str">
        <f>IF(SP_NORTE!L269="","*",SP_NORTE!L269)</f>
        <v>-</v>
      </c>
      <c r="G242" s="95" t="str">
        <f>IF(SP_NORTE!H269="","*",SP_NORTE!H269)</f>
        <v>*</v>
      </c>
      <c r="H242" s="95" t="str">
        <f>IF(SP_NORTE!AA269="","*",SP_NORTE!AA269)</f>
        <v>*</v>
      </c>
      <c r="I242" s="95" t="str">
        <f>IF(SP_NORTE!AB269="","*",SP_NORTE!AB269)</f>
        <v>*</v>
      </c>
      <c r="J242" s="96" t="str">
        <f>IF(SP_NORTE!Z269="","*",SP_NORTE!Z269)</f>
        <v>*</v>
      </c>
      <c r="K242" s="97" t="str">
        <f>IF(SP_NORTE!AC269="","*",SP_NORTE!AC269)</f>
        <v>*</v>
      </c>
    </row>
    <row r="243" spans="2:11" hidden="1">
      <c r="B243" s="94" t="str">
        <f>IF(SP_NORTE!X270="","*",SP_NORTE!X270)</f>
        <v>*</v>
      </c>
      <c r="C243" s="95" t="str">
        <f>IF(SP_NORTE!B270="","*",SP_NORTE!B270)</f>
        <v>*</v>
      </c>
      <c r="D243" s="94" t="str">
        <f>IF(SP_NORTE!D270="","*",SP_NORTE!D270)</f>
        <v>*</v>
      </c>
      <c r="E243" s="94" t="str">
        <f>IF(SP_NORTE!G270="","*",SP_NORTE!G270)</f>
        <v>*</v>
      </c>
      <c r="F243" s="100" t="str">
        <f>IF(SP_NORTE!L270="","*",SP_NORTE!L270)</f>
        <v>-</v>
      </c>
      <c r="G243" s="95" t="str">
        <f>IF(SP_NORTE!H270="","*",SP_NORTE!H270)</f>
        <v>*</v>
      </c>
      <c r="H243" s="95" t="str">
        <f>IF(SP_NORTE!AA270="","*",SP_NORTE!AA270)</f>
        <v>*</v>
      </c>
      <c r="I243" s="95" t="str">
        <f>IF(SP_NORTE!AB270="","*",SP_NORTE!AB270)</f>
        <v>*</v>
      </c>
      <c r="J243" s="96" t="str">
        <f>IF(SP_NORTE!Z270="","*",SP_NORTE!Z270)</f>
        <v>*</v>
      </c>
      <c r="K243" s="97" t="str">
        <f>IF(SP_NORTE!AC270="","*",SP_NORTE!AC270)</f>
        <v>*</v>
      </c>
    </row>
    <row r="244" spans="2:11" hidden="1">
      <c r="B244" s="94" t="str">
        <f>IF(SP_NORTE!X271="","*",SP_NORTE!X271)</f>
        <v>*</v>
      </c>
      <c r="C244" s="95" t="str">
        <f>IF(SP_NORTE!B271="","*",SP_NORTE!B271)</f>
        <v>*</v>
      </c>
      <c r="D244" s="94" t="str">
        <f>IF(SP_NORTE!D271="","*",SP_NORTE!D271)</f>
        <v>*</v>
      </c>
      <c r="E244" s="94" t="str">
        <f>IF(SP_NORTE!G271="","*",SP_NORTE!G271)</f>
        <v>*</v>
      </c>
      <c r="F244" s="100" t="str">
        <f>IF(SP_NORTE!L271="","*",SP_NORTE!L271)</f>
        <v>-</v>
      </c>
      <c r="G244" s="95" t="str">
        <f>IF(SP_NORTE!H271="","*",SP_NORTE!H271)</f>
        <v>*</v>
      </c>
      <c r="H244" s="95" t="str">
        <f>IF(SP_NORTE!AA271="","*",SP_NORTE!AA271)</f>
        <v>*</v>
      </c>
      <c r="I244" s="95" t="str">
        <f>IF(SP_NORTE!AB271="","*",SP_NORTE!AB271)</f>
        <v>*</v>
      </c>
      <c r="J244" s="96" t="str">
        <f>IF(SP_NORTE!Z271="","*",SP_NORTE!Z271)</f>
        <v>*</v>
      </c>
      <c r="K244" s="97" t="str">
        <f>IF(SP_NORTE!AC271="","*",SP_NORTE!AC271)</f>
        <v>*</v>
      </c>
    </row>
    <row r="245" spans="2:11" hidden="1">
      <c r="B245" s="94" t="str">
        <f>IF(SP_NORTE!X272="","*",SP_NORTE!X272)</f>
        <v>*</v>
      </c>
      <c r="C245" s="95" t="str">
        <f>IF(SP_NORTE!B272="","*",SP_NORTE!B272)</f>
        <v>*</v>
      </c>
      <c r="D245" s="94" t="str">
        <f>IF(SP_NORTE!D272="","*",SP_NORTE!D272)</f>
        <v>*</v>
      </c>
      <c r="E245" s="94" t="str">
        <f>IF(SP_NORTE!G272="","*",SP_NORTE!G272)</f>
        <v>*</v>
      </c>
      <c r="F245" s="100" t="str">
        <f>IF(SP_NORTE!L272="","*",SP_NORTE!L272)</f>
        <v>-</v>
      </c>
      <c r="G245" s="95" t="str">
        <f>IF(SP_NORTE!H272="","*",SP_NORTE!H272)</f>
        <v>*</v>
      </c>
      <c r="H245" s="95" t="str">
        <f>IF(SP_NORTE!AA272="","*",SP_NORTE!AA272)</f>
        <v>*</v>
      </c>
      <c r="I245" s="95" t="str">
        <f>IF(SP_NORTE!AB272="","*",SP_NORTE!AB272)</f>
        <v>*</v>
      </c>
      <c r="J245" s="96" t="str">
        <f>IF(SP_NORTE!Z272="","*",SP_NORTE!Z272)</f>
        <v>*</v>
      </c>
      <c r="K245" s="97" t="str">
        <f>IF(SP_NORTE!AC272="","*",SP_NORTE!AC272)</f>
        <v>*</v>
      </c>
    </row>
    <row r="246" spans="2:11" hidden="1">
      <c r="B246" s="94" t="str">
        <f>IF(SP_NORTE!X273="","*",SP_NORTE!X273)</f>
        <v>*</v>
      </c>
      <c r="C246" s="95" t="str">
        <f>IF(SP_NORTE!B273="","*",SP_NORTE!B273)</f>
        <v>*</v>
      </c>
      <c r="D246" s="94" t="str">
        <f>IF(SP_NORTE!D273="","*",SP_NORTE!D273)</f>
        <v>*</v>
      </c>
      <c r="E246" s="94" t="str">
        <f>IF(SP_NORTE!G273="","*",SP_NORTE!G273)</f>
        <v>*</v>
      </c>
      <c r="F246" s="100" t="str">
        <f>IF(SP_NORTE!L273="","*",SP_NORTE!L273)</f>
        <v>-</v>
      </c>
      <c r="G246" s="95" t="str">
        <f>IF(SP_NORTE!H273="","*",SP_NORTE!H273)</f>
        <v>*</v>
      </c>
      <c r="H246" s="95" t="str">
        <f>IF(SP_NORTE!AA273="","*",SP_NORTE!AA273)</f>
        <v>*</v>
      </c>
      <c r="I246" s="95" t="str">
        <f>IF(SP_NORTE!AB273="","*",SP_NORTE!AB273)</f>
        <v>*</v>
      </c>
      <c r="J246" s="96" t="str">
        <f>IF(SP_NORTE!Z273="","*",SP_NORTE!Z273)</f>
        <v>*</v>
      </c>
      <c r="K246" s="97" t="str">
        <f>IF(SP_NORTE!AC273="","*",SP_NORTE!AC273)</f>
        <v>*</v>
      </c>
    </row>
    <row r="247" spans="2:11" hidden="1">
      <c r="B247" s="94" t="str">
        <f>IF(SP_NORTE!X274="","*",SP_NORTE!X274)</f>
        <v>*</v>
      </c>
      <c r="C247" s="95" t="str">
        <f>IF(SP_NORTE!B274="","*",SP_NORTE!B274)</f>
        <v>*</v>
      </c>
      <c r="D247" s="94" t="str">
        <f>IF(SP_NORTE!D274="","*",SP_NORTE!D274)</f>
        <v>*</v>
      </c>
      <c r="E247" s="94" t="str">
        <f>IF(SP_NORTE!G274="","*",SP_NORTE!G274)</f>
        <v>*</v>
      </c>
      <c r="F247" s="100" t="str">
        <f>IF(SP_NORTE!L274="","*",SP_NORTE!L274)</f>
        <v>-</v>
      </c>
      <c r="G247" s="95" t="str">
        <f>IF(SP_NORTE!H274="","*",SP_NORTE!H274)</f>
        <v>*</v>
      </c>
      <c r="H247" s="95" t="str">
        <f>IF(SP_NORTE!AA274="","*",SP_NORTE!AA274)</f>
        <v>*</v>
      </c>
      <c r="I247" s="95" t="str">
        <f>IF(SP_NORTE!AB274="","*",SP_NORTE!AB274)</f>
        <v>*</v>
      </c>
      <c r="J247" s="96" t="str">
        <f>IF(SP_NORTE!Z274="","*",SP_NORTE!Z274)</f>
        <v>*</v>
      </c>
      <c r="K247" s="97" t="str">
        <f>IF(SP_NORTE!AC274="","*",SP_NORTE!AC274)</f>
        <v>*</v>
      </c>
    </row>
    <row r="248" spans="2:11" hidden="1">
      <c r="B248" s="94" t="str">
        <f>IF(SP_NORTE!X275="","*",SP_NORTE!X275)</f>
        <v>*</v>
      </c>
      <c r="C248" s="95" t="str">
        <f>IF(SP_NORTE!B275="","*",SP_NORTE!B275)</f>
        <v>*</v>
      </c>
      <c r="D248" s="94" t="str">
        <f>IF(SP_NORTE!D275="","*",SP_NORTE!D275)</f>
        <v>*</v>
      </c>
      <c r="E248" s="94" t="str">
        <f>IF(SP_NORTE!G275="","*",SP_NORTE!G275)</f>
        <v>*</v>
      </c>
      <c r="F248" s="100" t="str">
        <f>IF(SP_NORTE!L275="","*",SP_NORTE!L275)</f>
        <v>-</v>
      </c>
      <c r="G248" s="95" t="str">
        <f>IF(SP_NORTE!H275="","*",SP_NORTE!H275)</f>
        <v>*</v>
      </c>
      <c r="H248" s="95" t="str">
        <f>IF(SP_NORTE!AA275="","*",SP_NORTE!AA275)</f>
        <v>*</v>
      </c>
      <c r="I248" s="95" t="str">
        <f>IF(SP_NORTE!AB275="","*",SP_NORTE!AB275)</f>
        <v>*</v>
      </c>
      <c r="J248" s="96" t="str">
        <f>IF(SP_NORTE!Z275="","*",SP_NORTE!Z275)</f>
        <v>*</v>
      </c>
      <c r="K248" s="97" t="str">
        <f>IF(SP_NORTE!AC275="","*",SP_NORTE!AC275)</f>
        <v>*</v>
      </c>
    </row>
    <row r="249" spans="2:11" hidden="1">
      <c r="B249" s="94" t="str">
        <f>IF(SP_NORTE!X276="","*",SP_NORTE!X276)</f>
        <v>*</v>
      </c>
      <c r="C249" s="95" t="str">
        <f>IF(SP_NORTE!B276="","*",SP_NORTE!B276)</f>
        <v>*</v>
      </c>
      <c r="D249" s="94" t="str">
        <f>IF(SP_NORTE!D276="","*",SP_NORTE!D276)</f>
        <v>*</v>
      </c>
      <c r="E249" s="94" t="str">
        <f>IF(SP_NORTE!G276="","*",SP_NORTE!G276)</f>
        <v>*</v>
      </c>
      <c r="F249" s="100" t="str">
        <f>IF(SP_NORTE!L276="","*",SP_NORTE!L276)</f>
        <v>-</v>
      </c>
      <c r="G249" s="95" t="str">
        <f>IF(SP_NORTE!H276="","*",SP_NORTE!H276)</f>
        <v>*</v>
      </c>
      <c r="H249" s="95" t="str">
        <f>IF(SP_NORTE!AA276="","*",SP_NORTE!AA276)</f>
        <v>*</v>
      </c>
      <c r="I249" s="95" t="str">
        <f>IF(SP_NORTE!AB276="","*",SP_NORTE!AB276)</f>
        <v>*</v>
      </c>
      <c r="J249" s="96" t="str">
        <f>IF(SP_NORTE!Z276="","*",SP_NORTE!Z276)</f>
        <v>*</v>
      </c>
      <c r="K249" s="97" t="str">
        <f>IF(SP_NORTE!AC276="","*",SP_NORTE!AC276)</f>
        <v>*</v>
      </c>
    </row>
    <row r="250" spans="2:11" hidden="1">
      <c r="B250" s="94" t="str">
        <f>IF(SP_NORTE!X277="","*",SP_NORTE!X277)</f>
        <v>*</v>
      </c>
      <c r="C250" s="95" t="str">
        <f>IF(SP_NORTE!B277="","*",SP_NORTE!B277)</f>
        <v>*</v>
      </c>
      <c r="D250" s="94" t="str">
        <f>IF(SP_NORTE!D277="","*",SP_NORTE!D277)</f>
        <v>*</v>
      </c>
      <c r="E250" s="94" t="str">
        <f>IF(SP_NORTE!G277="","*",SP_NORTE!G277)</f>
        <v>*</v>
      </c>
      <c r="F250" s="100" t="str">
        <f>IF(SP_NORTE!L277="","*",SP_NORTE!L277)</f>
        <v>-</v>
      </c>
      <c r="G250" s="95" t="str">
        <f>IF(SP_NORTE!H277="","*",SP_NORTE!H277)</f>
        <v>*</v>
      </c>
      <c r="H250" s="95" t="str">
        <f>IF(SP_NORTE!AA277="","*",SP_NORTE!AA277)</f>
        <v>*</v>
      </c>
      <c r="I250" s="95" t="str">
        <f>IF(SP_NORTE!AB277="","*",SP_NORTE!AB277)</f>
        <v>*</v>
      </c>
      <c r="J250" s="96" t="str">
        <f>IF(SP_NORTE!Z277="","*",SP_NORTE!Z277)</f>
        <v>*</v>
      </c>
      <c r="K250" s="97" t="str">
        <f>IF(SP_NORTE!AC277="","*",SP_NORTE!AC277)</f>
        <v>*</v>
      </c>
    </row>
    <row r="251" spans="2:11" hidden="1">
      <c r="B251" s="94" t="str">
        <f>IF(SP_NORTE!X278="","*",SP_NORTE!X278)</f>
        <v>*</v>
      </c>
      <c r="C251" s="95" t="str">
        <f>IF(SP_NORTE!B278="","*",SP_NORTE!B278)</f>
        <v>*</v>
      </c>
      <c r="D251" s="94" t="str">
        <f>IF(SP_NORTE!D278="","*",SP_NORTE!D278)</f>
        <v>*</v>
      </c>
      <c r="E251" s="94" t="str">
        <f>IF(SP_NORTE!G278="","*",SP_NORTE!G278)</f>
        <v>*</v>
      </c>
      <c r="F251" s="100" t="str">
        <f>IF(SP_NORTE!L278="","*",SP_NORTE!L278)</f>
        <v>-</v>
      </c>
      <c r="G251" s="95" t="str">
        <f>IF(SP_NORTE!H278="","*",SP_NORTE!H278)</f>
        <v>*</v>
      </c>
      <c r="H251" s="95" t="str">
        <f>IF(SP_NORTE!AA278="","*",SP_NORTE!AA278)</f>
        <v>*</v>
      </c>
      <c r="I251" s="95" t="str">
        <f>IF(SP_NORTE!AB278="","*",SP_NORTE!AB278)</f>
        <v>*</v>
      </c>
      <c r="J251" s="96" t="str">
        <f>IF(SP_NORTE!Z278="","*",SP_NORTE!Z278)</f>
        <v>*</v>
      </c>
      <c r="K251" s="97" t="str">
        <f>IF(SP_NORTE!AC278="","*",SP_NORTE!AC278)</f>
        <v>*</v>
      </c>
    </row>
    <row r="252" spans="2:11" hidden="1">
      <c r="B252" s="94" t="str">
        <f>IF(SP_NORTE!X279="","*",SP_NORTE!X279)</f>
        <v>*</v>
      </c>
      <c r="C252" s="95" t="str">
        <f>IF(SP_NORTE!B279="","*",SP_NORTE!B279)</f>
        <v>*</v>
      </c>
      <c r="D252" s="94" t="str">
        <f>IF(SP_NORTE!D279="","*",SP_NORTE!D279)</f>
        <v>*</v>
      </c>
      <c r="E252" s="94" t="str">
        <f>IF(SP_NORTE!G279="","*",SP_NORTE!G279)</f>
        <v>*</v>
      </c>
      <c r="F252" s="100" t="str">
        <f>IF(SP_NORTE!L279="","*",SP_NORTE!L279)</f>
        <v>-</v>
      </c>
      <c r="G252" s="95" t="str">
        <f>IF(SP_NORTE!H279="","*",SP_NORTE!H279)</f>
        <v>*</v>
      </c>
      <c r="H252" s="95" t="str">
        <f>IF(SP_NORTE!AA279="","*",SP_NORTE!AA279)</f>
        <v>*</v>
      </c>
      <c r="I252" s="95" t="str">
        <f>IF(SP_NORTE!AB279="","*",SP_NORTE!AB279)</f>
        <v>*</v>
      </c>
      <c r="J252" s="96" t="str">
        <f>IF(SP_NORTE!Z279="","*",SP_NORTE!Z279)</f>
        <v>*</v>
      </c>
      <c r="K252" s="97" t="str">
        <f>IF(SP_NORTE!AC279="","*",SP_NORTE!AC279)</f>
        <v>*</v>
      </c>
    </row>
    <row r="253" spans="2:11" hidden="1">
      <c r="B253" s="94" t="str">
        <f>IF(SP_NORTE!X280="","*",SP_NORTE!X280)</f>
        <v>*</v>
      </c>
      <c r="C253" s="95" t="str">
        <f>IF(SP_NORTE!B280="","*",SP_NORTE!B280)</f>
        <v>*</v>
      </c>
      <c r="D253" s="94" t="str">
        <f>IF(SP_NORTE!D280="","*",SP_NORTE!D280)</f>
        <v>*</v>
      </c>
      <c r="E253" s="94" t="str">
        <f>IF(SP_NORTE!G280="","*",SP_NORTE!G280)</f>
        <v>*</v>
      </c>
      <c r="F253" s="100" t="str">
        <f>IF(SP_NORTE!L280="","*",SP_NORTE!L280)</f>
        <v>-</v>
      </c>
      <c r="G253" s="95" t="str">
        <f>IF(SP_NORTE!H280="","*",SP_NORTE!H280)</f>
        <v>*</v>
      </c>
      <c r="H253" s="95" t="str">
        <f>IF(SP_NORTE!AA280="","*",SP_NORTE!AA280)</f>
        <v>*</v>
      </c>
      <c r="I253" s="95" t="str">
        <f>IF(SP_NORTE!AB280="","*",SP_NORTE!AB280)</f>
        <v>*</v>
      </c>
      <c r="J253" s="96" t="str">
        <f>IF(SP_NORTE!Z280="","*",SP_NORTE!Z280)</f>
        <v>*</v>
      </c>
      <c r="K253" s="97" t="str">
        <f>IF(SP_NORTE!AC280="","*",SP_NORTE!AC280)</f>
        <v>*</v>
      </c>
    </row>
    <row r="254" spans="2:11" hidden="1">
      <c r="B254" s="94" t="str">
        <f>IF(SP_NORTE!X281="","*",SP_NORTE!X281)</f>
        <v>*</v>
      </c>
      <c r="C254" s="95" t="str">
        <f>IF(SP_NORTE!B281="","*",SP_NORTE!B281)</f>
        <v>*</v>
      </c>
      <c r="D254" s="94" t="str">
        <f>IF(SP_NORTE!D281="","*",SP_NORTE!D281)</f>
        <v>*</v>
      </c>
      <c r="E254" s="94" t="str">
        <f>IF(SP_NORTE!G281="","*",SP_NORTE!G281)</f>
        <v>*</v>
      </c>
      <c r="F254" s="100" t="str">
        <f>IF(SP_NORTE!L281="","*",SP_NORTE!L281)</f>
        <v>-</v>
      </c>
      <c r="G254" s="95" t="str">
        <f>IF(SP_NORTE!H281="","*",SP_NORTE!H281)</f>
        <v>*</v>
      </c>
      <c r="H254" s="95" t="str">
        <f>IF(SP_NORTE!AA281="","*",SP_NORTE!AA281)</f>
        <v>*</v>
      </c>
      <c r="I254" s="95" t="str">
        <f>IF(SP_NORTE!AB281="","*",SP_NORTE!AB281)</f>
        <v>*</v>
      </c>
      <c r="J254" s="96" t="str">
        <f>IF(SP_NORTE!Z281="","*",SP_NORTE!Z281)</f>
        <v>*</v>
      </c>
      <c r="K254" s="97" t="str">
        <f>IF(SP_NORTE!AC281="","*",SP_NORTE!AC281)</f>
        <v>*</v>
      </c>
    </row>
    <row r="255" spans="2:11" hidden="1">
      <c r="B255" s="94" t="str">
        <f>IF(SP_NORTE!X282="","*",SP_NORTE!X282)</f>
        <v>*</v>
      </c>
      <c r="C255" s="95" t="str">
        <f>IF(SP_NORTE!B282="","*",SP_NORTE!B282)</f>
        <v>*</v>
      </c>
      <c r="D255" s="94" t="str">
        <f>IF(SP_NORTE!D282="","*",SP_NORTE!D282)</f>
        <v>*</v>
      </c>
      <c r="E255" s="94" t="str">
        <f>IF(SP_NORTE!G282="","*",SP_NORTE!G282)</f>
        <v>*</v>
      </c>
      <c r="F255" s="100" t="str">
        <f>IF(SP_NORTE!L282="","*",SP_NORTE!L282)</f>
        <v>-</v>
      </c>
      <c r="G255" s="95" t="str">
        <f>IF(SP_NORTE!H282="","*",SP_NORTE!H282)</f>
        <v>*</v>
      </c>
      <c r="H255" s="95" t="str">
        <f>IF(SP_NORTE!AA282="","*",SP_NORTE!AA282)</f>
        <v>*</v>
      </c>
      <c r="I255" s="95" t="str">
        <f>IF(SP_NORTE!AB282="","*",SP_NORTE!AB282)</f>
        <v>*</v>
      </c>
      <c r="J255" s="96" t="str">
        <f>IF(SP_NORTE!Z282="","*",SP_NORTE!Z282)</f>
        <v>*</v>
      </c>
      <c r="K255" s="97" t="str">
        <f>IF(SP_NORTE!AC282="","*",SP_NORTE!AC282)</f>
        <v>*</v>
      </c>
    </row>
    <row r="256" spans="2:11" hidden="1">
      <c r="B256" s="94" t="str">
        <f>IF(SP_NORTE!X283="","*",SP_NORTE!X283)</f>
        <v>*</v>
      </c>
      <c r="C256" s="95" t="str">
        <f>IF(SP_NORTE!B283="","*",SP_NORTE!B283)</f>
        <v>*</v>
      </c>
      <c r="D256" s="94" t="str">
        <f>IF(SP_NORTE!D283="","*",SP_NORTE!D283)</f>
        <v>*</v>
      </c>
      <c r="E256" s="94" t="str">
        <f>IF(SP_NORTE!G283="","*",SP_NORTE!G283)</f>
        <v>*</v>
      </c>
      <c r="F256" s="100" t="str">
        <f>IF(SP_NORTE!L283="","*",SP_NORTE!L283)</f>
        <v>-</v>
      </c>
      <c r="G256" s="95" t="str">
        <f>IF(SP_NORTE!H283="","*",SP_NORTE!H283)</f>
        <v>*</v>
      </c>
      <c r="H256" s="95" t="str">
        <f>IF(SP_NORTE!AA283="","*",SP_NORTE!AA283)</f>
        <v>*</v>
      </c>
      <c r="I256" s="95" t="str">
        <f>IF(SP_NORTE!AB283="","*",SP_NORTE!AB283)</f>
        <v>*</v>
      </c>
      <c r="J256" s="96" t="str">
        <f>IF(SP_NORTE!Z283="","*",SP_NORTE!Z283)</f>
        <v>*</v>
      </c>
      <c r="K256" s="97" t="str">
        <f>IF(SP_NORTE!AC283="","*",SP_NORTE!AC283)</f>
        <v>*</v>
      </c>
    </row>
    <row r="257" spans="2:11" hidden="1">
      <c r="B257" s="94" t="str">
        <f>IF(SP_NORTE!X284="","*",SP_NORTE!X284)</f>
        <v>*</v>
      </c>
      <c r="C257" s="95" t="str">
        <f>IF(SP_NORTE!B284="","*",SP_NORTE!B284)</f>
        <v>*</v>
      </c>
      <c r="D257" s="94" t="str">
        <f>IF(SP_NORTE!D284="","*",SP_NORTE!D284)</f>
        <v>*</v>
      </c>
      <c r="E257" s="94" t="str">
        <f>IF(SP_NORTE!G284="","*",SP_NORTE!G284)</f>
        <v>*</v>
      </c>
      <c r="F257" s="100" t="str">
        <f>IF(SP_NORTE!L284="","*",SP_NORTE!L284)</f>
        <v>-</v>
      </c>
      <c r="G257" s="95" t="str">
        <f>IF(SP_NORTE!H284="","*",SP_NORTE!H284)</f>
        <v>*</v>
      </c>
      <c r="H257" s="95" t="str">
        <f>IF(SP_NORTE!AA284="","*",SP_NORTE!AA284)</f>
        <v>*</v>
      </c>
      <c r="I257" s="95" t="str">
        <f>IF(SP_NORTE!AB284="","*",SP_NORTE!AB284)</f>
        <v>*</v>
      </c>
      <c r="J257" s="96" t="str">
        <f>IF(SP_NORTE!Z284="","*",SP_NORTE!Z284)</f>
        <v>*</v>
      </c>
      <c r="K257" s="97" t="str">
        <f>IF(SP_NORTE!AC284="","*",SP_NORTE!AC284)</f>
        <v>*</v>
      </c>
    </row>
    <row r="258" spans="2:11" hidden="1">
      <c r="B258" s="94" t="str">
        <f>IF(SP_NORTE!X285="","*",SP_NORTE!X285)</f>
        <v>*</v>
      </c>
      <c r="C258" s="95" t="str">
        <f>IF(SP_NORTE!B285="","*",SP_NORTE!B285)</f>
        <v>*</v>
      </c>
      <c r="D258" s="94" t="str">
        <f>IF(SP_NORTE!D285="","*",SP_NORTE!D285)</f>
        <v>*</v>
      </c>
      <c r="E258" s="94" t="str">
        <f>IF(SP_NORTE!G285="","*",SP_NORTE!G285)</f>
        <v>*</v>
      </c>
      <c r="F258" s="100" t="str">
        <f>IF(SP_NORTE!L285="","*",SP_NORTE!L285)</f>
        <v>-</v>
      </c>
      <c r="G258" s="95" t="str">
        <f>IF(SP_NORTE!H285="","*",SP_NORTE!H285)</f>
        <v>*</v>
      </c>
      <c r="H258" s="95" t="str">
        <f>IF(SP_NORTE!AA285="","*",SP_NORTE!AA285)</f>
        <v>*</v>
      </c>
      <c r="I258" s="95" t="str">
        <f>IF(SP_NORTE!AB285="","*",SP_NORTE!AB285)</f>
        <v>*</v>
      </c>
      <c r="J258" s="96" t="str">
        <f>IF(SP_NORTE!Z285="","*",SP_NORTE!Z285)</f>
        <v>*</v>
      </c>
      <c r="K258" s="97" t="str">
        <f>IF(SP_NORTE!AC285="","*",SP_NORTE!AC285)</f>
        <v>*</v>
      </c>
    </row>
    <row r="259" spans="2:11" hidden="1">
      <c r="B259" s="94" t="str">
        <f>IF(SP_NORTE!X286="","*",SP_NORTE!X286)</f>
        <v>*</v>
      </c>
      <c r="C259" s="95" t="str">
        <f>IF(SP_NORTE!B286="","*",SP_NORTE!B286)</f>
        <v>*</v>
      </c>
      <c r="D259" s="94" t="str">
        <f>IF(SP_NORTE!D286="","*",SP_NORTE!D286)</f>
        <v>*</v>
      </c>
      <c r="E259" s="94" t="str">
        <f>IF(SP_NORTE!G286="","*",SP_NORTE!G286)</f>
        <v>*</v>
      </c>
      <c r="F259" s="100" t="str">
        <f>IF(SP_NORTE!L286="","*",SP_NORTE!L286)</f>
        <v>-</v>
      </c>
      <c r="G259" s="95" t="str">
        <f>IF(SP_NORTE!H286="","*",SP_NORTE!H286)</f>
        <v>*</v>
      </c>
      <c r="H259" s="95" t="str">
        <f>IF(SP_NORTE!AA286="","*",SP_NORTE!AA286)</f>
        <v>*</v>
      </c>
      <c r="I259" s="95" t="str">
        <f>IF(SP_NORTE!AB286="","*",SP_NORTE!AB286)</f>
        <v>*</v>
      </c>
      <c r="J259" s="96" t="str">
        <f>IF(SP_NORTE!Z286="","*",SP_NORTE!Z286)</f>
        <v>*</v>
      </c>
      <c r="K259" s="97" t="str">
        <f>IF(SP_NORTE!AC286="","*",SP_NORTE!AC286)</f>
        <v>*</v>
      </c>
    </row>
    <row r="260" spans="2:11" hidden="1">
      <c r="B260" s="94" t="str">
        <f>IF(SP_NORTE!X287="","*",SP_NORTE!X287)</f>
        <v>*</v>
      </c>
      <c r="C260" s="95" t="str">
        <f>IF(SP_NORTE!B287="","*",SP_NORTE!B287)</f>
        <v>*</v>
      </c>
      <c r="D260" s="94" t="str">
        <f>IF(SP_NORTE!D287="","*",SP_NORTE!D287)</f>
        <v>*</v>
      </c>
      <c r="E260" s="94" t="str">
        <f>IF(SP_NORTE!G287="","*",SP_NORTE!G287)</f>
        <v>*</v>
      </c>
      <c r="F260" s="100" t="str">
        <f>IF(SP_NORTE!L287="","*",SP_NORTE!L287)</f>
        <v>-</v>
      </c>
      <c r="G260" s="95" t="str">
        <f>IF(SP_NORTE!H287="","*",SP_NORTE!H287)</f>
        <v>*</v>
      </c>
      <c r="H260" s="95" t="str">
        <f>IF(SP_NORTE!AA287="","*",SP_NORTE!AA287)</f>
        <v>*</v>
      </c>
      <c r="I260" s="95" t="str">
        <f>IF(SP_NORTE!AB287="","*",SP_NORTE!AB287)</f>
        <v>*</v>
      </c>
      <c r="J260" s="96" t="str">
        <f>IF(SP_NORTE!Z287="","*",SP_NORTE!Z287)</f>
        <v>*</v>
      </c>
      <c r="K260" s="97" t="str">
        <f>IF(SP_NORTE!AC287="","*",SP_NORTE!AC287)</f>
        <v>*</v>
      </c>
    </row>
    <row r="261" spans="2:11" hidden="1">
      <c r="B261" s="94" t="str">
        <f>IF(SP_NORTE!X288="","*",SP_NORTE!X288)</f>
        <v>*</v>
      </c>
      <c r="C261" s="95" t="str">
        <f>IF(SP_NORTE!B288="","*",SP_NORTE!B288)</f>
        <v>*</v>
      </c>
      <c r="D261" s="94" t="str">
        <f>IF(SP_NORTE!D288="","*",SP_NORTE!D288)</f>
        <v>*</v>
      </c>
      <c r="E261" s="94" t="str">
        <f>IF(SP_NORTE!G288="","*",SP_NORTE!G288)</f>
        <v>*</v>
      </c>
      <c r="F261" s="100" t="str">
        <f>IF(SP_NORTE!L288="","*",SP_NORTE!L288)</f>
        <v>-</v>
      </c>
      <c r="G261" s="95" t="str">
        <f>IF(SP_NORTE!H288="","*",SP_NORTE!H288)</f>
        <v>*</v>
      </c>
      <c r="H261" s="95" t="str">
        <f>IF(SP_NORTE!AA288="","*",SP_NORTE!AA288)</f>
        <v>*</v>
      </c>
      <c r="I261" s="95" t="str">
        <f>IF(SP_NORTE!AB288="","*",SP_NORTE!AB288)</f>
        <v>*</v>
      </c>
      <c r="J261" s="96" t="str">
        <f>IF(SP_NORTE!Z288="","*",SP_NORTE!Z288)</f>
        <v>*</v>
      </c>
      <c r="K261" s="97" t="str">
        <f>IF(SP_NORTE!AC288="","*",SP_NORTE!AC288)</f>
        <v>*</v>
      </c>
    </row>
    <row r="262" spans="2:11" hidden="1">
      <c r="B262" s="94" t="str">
        <f>IF(SP_NORTE!X289="","*",SP_NORTE!X289)</f>
        <v>*</v>
      </c>
      <c r="C262" s="95" t="str">
        <f>IF(SP_NORTE!B289="","*",SP_NORTE!B289)</f>
        <v>*</v>
      </c>
      <c r="D262" s="94" t="str">
        <f>IF(SP_NORTE!D289="","*",SP_NORTE!D289)</f>
        <v>*</v>
      </c>
      <c r="E262" s="94" t="str">
        <f>IF(SP_NORTE!G289="","*",SP_NORTE!G289)</f>
        <v>*</v>
      </c>
      <c r="F262" s="100" t="str">
        <f>IF(SP_NORTE!L289="","*",SP_NORTE!L289)</f>
        <v>-</v>
      </c>
      <c r="G262" s="95" t="str">
        <f>IF(SP_NORTE!H289="","*",SP_NORTE!H289)</f>
        <v>*</v>
      </c>
      <c r="H262" s="95" t="str">
        <f>IF(SP_NORTE!AA289="","*",SP_NORTE!AA289)</f>
        <v>*</v>
      </c>
      <c r="I262" s="95" t="str">
        <f>IF(SP_NORTE!AB289="","*",SP_NORTE!AB289)</f>
        <v>*</v>
      </c>
      <c r="J262" s="96" t="str">
        <f>IF(SP_NORTE!Z289="","*",SP_NORTE!Z289)</f>
        <v>*</v>
      </c>
      <c r="K262" s="97" t="str">
        <f>IF(SP_NORTE!AC289="","*",SP_NORTE!AC289)</f>
        <v>*</v>
      </c>
    </row>
    <row r="263" spans="2:11" hidden="1">
      <c r="B263" s="94" t="str">
        <f>IF(SP_NORTE!X290="","*",SP_NORTE!X290)</f>
        <v>*</v>
      </c>
      <c r="C263" s="95" t="str">
        <f>IF(SP_NORTE!B290="","*",SP_NORTE!B290)</f>
        <v>*</v>
      </c>
      <c r="D263" s="94" t="str">
        <f>IF(SP_NORTE!D290="","*",SP_NORTE!D290)</f>
        <v>*</v>
      </c>
      <c r="E263" s="94" t="str">
        <f>IF(SP_NORTE!G290="","*",SP_NORTE!G290)</f>
        <v>*</v>
      </c>
      <c r="F263" s="100" t="str">
        <f>IF(SP_NORTE!L290="","*",SP_NORTE!L290)</f>
        <v>-</v>
      </c>
      <c r="G263" s="95" t="str">
        <f>IF(SP_NORTE!H290="","*",SP_NORTE!H290)</f>
        <v>*</v>
      </c>
      <c r="H263" s="95" t="str">
        <f>IF(SP_NORTE!AA290="","*",SP_NORTE!AA290)</f>
        <v>*</v>
      </c>
      <c r="I263" s="95" t="str">
        <f>IF(SP_NORTE!AB290="","*",SP_NORTE!AB290)</f>
        <v>*</v>
      </c>
      <c r="J263" s="96" t="str">
        <f>IF(SP_NORTE!Z290="","*",SP_NORTE!Z290)</f>
        <v>*</v>
      </c>
      <c r="K263" s="97" t="str">
        <f>IF(SP_NORTE!AC290="","*",SP_NORTE!AC290)</f>
        <v>*</v>
      </c>
    </row>
    <row r="264" spans="2:11" hidden="1">
      <c r="B264" s="94" t="str">
        <f>IF(SP_NORTE!X291="","*",SP_NORTE!X291)</f>
        <v>*</v>
      </c>
      <c r="C264" s="95" t="str">
        <f>IF(SP_NORTE!B291="","*",SP_NORTE!B291)</f>
        <v>*</v>
      </c>
      <c r="D264" s="94" t="str">
        <f>IF(SP_NORTE!D291="","*",SP_NORTE!D291)</f>
        <v>*</v>
      </c>
      <c r="E264" s="94" t="str">
        <f>IF(SP_NORTE!G291="","*",SP_NORTE!G291)</f>
        <v>*</v>
      </c>
      <c r="F264" s="100" t="str">
        <f>IF(SP_NORTE!L291="","*",SP_NORTE!L291)</f>
        <v>-</v>
      </c>
      <c r="G264" s="95" t="str">
        <f>IF(SP_NORTE!H291="","*",SP_NORTE!H291)</f>
        <v>*</v>
      </c>
      <c r="H264" s="95" t="str">
        <f>IF(SP_NORTE!AA291="","*",SP_NORTE!AA291)</f>
        <v>*</v>
      </c>
      <c r="I264" s="95" t="str">
        <f>IF(SP_NORTE!AB291="","*",SP_NORTE!AB291)</f>
        <v>*</v>
      </c>
      <c r="J264" s="96" t="str">
        <f>IF(SP_NORTE!Z291="","*",SP_NORTE!Z291)</f>
        <v>*</v>
      </c>
      <c r="K264" s="97" t="str">
        <f>IF(SP_NORTE!AC291="","*",SP_NORTE!AC291)</f>
        <v>*</v>
      </c>
    </row>
    <row r="265" spans="2:11" hidden="1">
      <c r="B265" s="94" t="str">
        <f>IF(SP_NORTE!X292="","*",SP_NORTE!X292)</f>
        <v>*</v>
      </c>
      <c r="C265" s="95" t="str">
        <f>IF(SP_NORTE!B292="","*",SP_NORTE!B292)</f>
        <v>*</v>
      </c>
      <c r="D265" s="94" t="str">
        <f>IF(SP_NORTE!D292="","*",SP_NORTE!D292)</f>
        <v>*</v>
      </c>
      <c r="E265" s="94" t="str">
        <f>IF(SP_NORTE!G292="","*",SP_NORTE!G292)</f>
        <v>*</v>
      </c>
      <c r="F265" s="100" t="str">
        <f>IF(SP_NORTE!L292="","*",SP_NORTE!L292)</f>
        <v>-</v>
      </c>
      <c r="G265" s="95" t="str">
        <f>IF(SP_NORTE!H292="","*",SP_NORTE!H292)</f>
        <v>*</v>
      </c>
      <c r="H265" s="95" t="str">
        <f>IF(SP_NORTE!AA292="","*",SP_NORTE!AA292)</f>
        <v>*</v>
      </c>
      <c r="I265" s="95" t="str">
        <f>IF(SP_NORTE!AB292="","*",SP_NORTE!AB292)</f>
        <v>*</v>
      </c>
      <c r="J265" s="96" t="str">
        <f>IF(SP_NORTE!Z292="","*",SP_NORTE!Z292)</f>
        <v>*</v>
      </c>
      <c r="K265" s="97" t="str">
        <f>IF(SP_NORTE!AC292="","*",SP_NORTE!AC292)</f>
        <v>*</v>
      </c>
    </row>
    <row r="266" spans="2:11" hidden="1">
      <c r="B266" s="94" t="str">
        <f>IF(SP_NORTE!X293="","*",SP_NORTE!X293)</f>
        <v>*</v>
      </c>
      <c r="C266" s="95" t="str">
        <f>IF(SP_NORTE!B293="","*",SP_NORTE!B293)</f>
        <v>*</v>
      </c>
      <c r="D266" s="94" t="str">
        <f>IF(SP_NORTE!D293="","*",SP_NORTE!D293)</f>
        <v>*</v>
      </c>
      <c r="E266" s="94" t="str">
        <f>IF(SP_NORTE!G293="","*",SP_NORTE!G293)</f>
        <v>*</v>
      </c>
      <c r="F266" s="100" t="str">
        <f>IF(SP_NORTE!L293="","*",SP_NORTE!L293)</f>
        <v>-</v>
      </c>
      <c r="G266" s="95" t="str">
        <f>IF(SP_NORTE!H293="","*",SP_NORTE!H293)</f>
        <v>*</v>
      </c>
      <c r="H266" s="95" t="str">
        <f>IF(SP_NORTE!AA293="","*",SP_NORTE!AA293)</f>
        <v>*</v>
      </c>
      <c r="I266" s="95" t="str">
        <f>IF(SP_NORTE!AB293="","*",SP_NORTE!AB293)</f>
        <v>*</v>
      </c>
      <c r="J266" s="96" t="str">
        <f>IF(SP_NORTE!Z293="","*",SP_NORTE!Z293)</f>
        <v>*</v>
      </c>
      <c r="K266" s="97" t="str">
        <f>IF(SP_NORTE!AC293="","*",SP_NORTE!AC293)</f>
        <v>*</v>
      </c>
    </row>
    <row r="267" spans="2:11" hidden="1">
      <c r="B267" s="94" t="str">
        <f>IF(SP_NORTE!X294="","*",SP_NORTE!X294)</f>
        <v>*</v>
      </c>
      <c r="C267" s="95" t="str">
        <f>IF(SP_NORTE!B294="","*",SP_NORTE!B294)</f>
        <v>*</v>
      </c>
      <c r="D267" s="94" t="str">
        <f>IF(SP_NORTE!D294="","*",SP_NORTE!D294)</f>
        <v>*</v>
      </c>
      <c r="E267" s="94" t="str">
        <f>IF(SP_NORTE!G294="","*",SP_NORTE!G294)</f>
        <v>*</v>
      </c>
      <c r="F267" s="100" t="str">
        <f>IF(SP_NORTE!L294="","*",SP_NORTE!L294)</f>
        <v>-</v>
      </c>
      <c r="G267" s="95" t="str">
        <f>IF(SP_NORTE!H294="","*",SP_NORTE!H294)</f>
        <v>*</v>
      </c>
      <c r="H267" s="95" t="str">
        <f>IF(SP_NORTE!AA294="","*",SP_NORTE!AA294)</f>
        <v>*</v>
      </c>
      <c r="I267" s="95" t="str">
        <f>IF(SP_NORTE!AB294="","*",SP_NORTE!AB294)</f>
        <v>*</v>
      </c>
      <c r="J267" s="96" t="str">
        <f>IF(SP_NORTE!Z294="","*",SP_NORTE!Z294)</f>
        <v>*</v>
      </c>
      <c r="K267" s="97" t="str">
        <f>IF(SP_NORTE!AC294="","*",SP_NORTE!AC294)</f>
        <v>*</v>
      </c>
    </row>
    <row r="268" spans="2:11" hidden="1">
      <c r="B268" s="94" t="str">
        <f>IF(SP_NORTE!X295="","*",SP_NORTE!X295)</f>
        <v>*</v>
      </c>
      <c r="C268" s="95" t="str">
        <f>IF(SP_NORTE!B295="","*",SP_NORTE!B295)</f>
        <v>*</v>
      </c>
      <c r="D268" s="94" t="str">
        <f>IF(SP_NORTE!D295="","*",SP_NORTE!D295)</f>
        <v>*</v>
      </c>
      <c r="E268" s="94" t="str">
        <f>IF(SP_NORTE!G295="","*",SP_NORTE!G295)</f>
        <v>*</v>
      </c>
      <c r="F268" s="100" t="str">
        <f>IF(SP_NORTE!L295="","*",SP_NORTE!L295)</f>
        <v>-</v>
      </c>
      <c r="G268" s="95" t="str">
        <f>IF(SP_NORTE!H295="","*",SP_NORTE!H295)</f>
        <v>*</v>
      </c>
      <c r="H268" s="95" t="str">
        <f>IF(SP_NORTE!AA295="","*",SP_NORTE!AA295)</f>
        <v>*</v>
      </c>
      <c r="I268" s="95" t="str">
        <f>IF(SP_NORTE!AB295="","*",SP_NORTE!AB295)</f>
        <v>*</v>
      </c>
      <c r="J268" s="96" t="str">
        <f>IF(SP_NORTE!Z295="","*",SP_NORTE!Z295)</f>
        <v>*</v>
      </c>
      <c r="K268" s="97" t="str">
        <f>IF(SP_NORTE!AC295="","*",SP_NORTE!AC295)</f>
        <v>*</v>
      </c>
    </row>
    <row r="269" spans="2:11" hidden="1">
      <c r="B269" s="94" t="str">
        <f>IF(SP_NORTE!X296="","*",SP_NORTE!X296)</f>
        <v>*</v>
      </c>
      <c r="C269" s="95" t="str">
        <f>IF(SP_NORTE!B296="","*",SP_NORTE!B296)</f>
        <v>*</v>
      </c>
      <c r="D269" s="94" t="str">
        <f>IF(SP_NORTE!D296="","*",SP_NORTE!D296)</f>
        <v>*</v>
      </c>
      <c r="E269" s="94" t="str">
        <f>IF(SP_NORTE!G296="","*",SP_NORTE!G296)</f>
        <v>*</v>
      </c>
      <c r="F269" s="100" t="str">
        <f>IF(SP_NORTE!L296="","*",SP_NORTE!L296)</f>
        <v>-</v>
      </c>
      <c r="G269" s="95" t="str">
        <f>IF(SP_NORTE!H296="","*",SP_NORTE!H296)</f>
        <v>*</v>
      </c>
      <c r="H269" s="95" t="str">
        <f>IF(SP_NORTE!AA296="","*",SP_NORTE!AA296)</f>
        <v>*</v>
      </c>
      <c r="I269" s="95" t="str">
        <f>IF(SP_NORTE!AB296="","*",SP_NORTE!AB296)</f>
        <v>*</v>
      </c>
      <c r="J269" s="96" t="str">
        <f>IF(SP_NORTE!Z296="","*",SP_NORTE!Z296)</f>
        <v>*</v>
      </c>
      <c r="K269" s="97" t="str">
        <f>IF(SP_NORTE!AC296="","*",SP_NORTE!AC296)</f>
        <v>*</v>
      </c>
    </row>
    <row r="270" spans="2:11" hidden="1">
      <c r="B270" s="94" t="str">
        <f>IF(SP_NORTE!X297="","*",SP_NORTE!X297)</f>
        <v>*</v>
      </c>
      <c r="C270" s="95" t="str">
        <f>IF(SP_NORTE!B297="","*",SP_NORTE!B297)</f>
        <v>*</v>
      </c>
      <c r="D270" s="94" t="str">
        <f>IF(SP_NORTE!D297="","*",SP_NORTE!D297)</f>
        <v>*</v>
      </c>
      <c r="E270" s="94" t="str">
        <f>IF(SP_NORTE!G297="","*",SP_NORTE!G297)</f>
        <v>*</v>
      </c>
      <c r="F270" s="100" t="str">
        <f>IF(SP_NORTE!L297="","*",SP_NORTE!L297)</f>
        <v>-</v>
      </c>
      <c r="G270" s="95" t="str">
        <f>IF(SP_NORTE!H297="","*",SP_NORTE!H297)</f>
        <v>*</v>
      </c>
      <c r="H270" s="95" t="str">
        <f>IF(SP_NORTE!AA297="","*",SP_NORTE!AA297)</f>
        <v>*</v>
      </c>
      <c r="I270" s="95" t="str">
        <f>IF(SP_NORTE!AB297="","*",SP_NORTE!AB297)</f>
        <v>*</v>
      </c>
      <c r="J270" s="96" t="str">
        <f>IF(SP_NORTE!Z297="","*",SP_NORTE!Z297)</f>
        <v>*</v>
      </c>
      <c r="K270" s="97" t="str">
        <f>IF(SP_NORTE!AC297="","*",SP_NORTE!AC297)</f>
        <v>*</v>
      </c>
    </row>
    <row r="271" spans="2:11" hidden="1">
      <c r="B271" s="94" t="str">
        <f>IF(SP_NORTE!X298="","*",SP_NORTE!X298)</f>
        <v>*</v>
      </c>
      <c r="C271" s="95" t="str">
        <f>IF(SP_NORTE!B298="","*",SP_NORTE!B298)</f>
        <v>*</v>
      </c>
      <c r="D271" s="94" t="str">
        <f>IF(SP_NORTE!D298="","*",SP_NORTE!D298)</f>
        <v>*</v>
      </c>
      <c r="E271" s="94" t="str">
        <f>IF(SP_NORTE!G298="","*",SP_NORTE!G298)</f>
        <v>*</v>
      </c>
      <c r="F271" s="100" t="str">
        <f>IF(SP_NORTE!L298="","*",SP_NORTE!L298)</f>
        <v>-</v>
      </c>
      <c r="G271" s="95" t="str">
        <f>IF(SP_NORTE!H298="","*",SP_NORTE!H298)</f>
        <v>*</v>
      </c>
      <c r="H271" s="95" t="str">
        <f>IF(SP_NORTE!AA298="","*",SP_NORTE!AA298)</f>
        <v>*</v>
      </c>
      <c r="I271" s="95" t="str">
        <f>IF(SP_NORTE!AB298="","*",SP_NORTE!AB298)</f>
        <v>*</v>
      </c>
      <c r="J271" s="96" t="str">
        <f>IF(SP_NORTE!Z298="","*",SP_NORTE!Z298)</f>
        <v>*</v>
      </c>
      <c r="K271" s="97" t="str">
        <f>IF(SP_NORTE!AC298="","*",SP_NORTE!AC298)</f>
        <v>*</v>
      </c>
    </row>
    <row r="272" spans="2:11" hidden="1">
      <c r="B272" s="94" t="str">
        <f>IF(SP_NORTE!X299="","*",SP_NORTE!X299)</f>
        <v>*</v>
      </c>
      <c r="C272" s="95" t="str">
        <f>IF(SP_NORTE!B299="","*",SP_NORTE!B299)</f>
        <v>*</v>
      </c>
      <c r="D272" s="94" t="str">
        <f>IF(SP_NORTE!D299="","*",SP_NORTE!D299)</f>
        <v>*</v>
      </c>
      <c r="E272" s="94" t="str">
        <f>IF(SP_NORTE!G299="","*",SP_NORTE!G299)</f>
        <v>*</v>
      </c>
      <c r="F272" s="100" t="str">
        <f>IF(SP_NORTE!L299="","*",SP_NORTE!L299)</f>
        <v>-</v>
      </c>
      <c r="G272" s="95" t="str">
        <f>IF(SP_NORTE!H299="","*",SP_NORTE!H299)</f>
        <v>*</v>
      </c>
      <c r="H272" s="95" t="str">
        <f>IF(SP_NORTE!AA299="","*",SP_NORTE!AA299)</f>
        <v>*</v>
      </c>
      <c r="I272" s="95" t="str">
        <f>IF(SP_NORTE!AB299="","*",SP_NORTE!AB299)</f>
        <v>*</v>
      </c>
      <c r="J272" s="96" t="str">
        <f>IF(SP_NORTE!Z299="","*",SP_NORTE!Z299)</f>
        <v>*</v>
      </c>
      <c r="K272" s="97" t="str">
        <f>IF(SP_NORTE!AC299="","*",SP_NORTE!AC299)</f>
        <v>*</v>
      </c>
    </row>
    <row r="273" spans="2:11" hidden="1">
      <c r="B273" s="94" t="str">
        <f>IF(SP_NORTE!X300="","*",SP_NORTE!X300)</f>
        <v>*</v>
      </c>
      <c r="C273" s="95" t="str">
        <f>IF(SP_NORTE!B300="","*",SP_NORTE!B300)</f>
        <v>*</v>
      </c>
      <c r="D273" s="94" t="str">
        <f>IF(SP_NORTE!D300="","*",SP_NORTE!D300)</f>
        <v>*</v>
      </c>
      <c r="E273" s="94" t="str">
        <f>IF(SP_NORTE!G300="","*",SP_NORTE!G300)</f>
        <v>*</v>
      </c>
      <c r="F273" s="100" t="str">
        <f>IF(SP_NORTE!L300="","*",SP_NORTE!L300)</f>
        <v>-</v>
      </c>
      <c r="G273" s="95" t="str">
        <f>IF(SP_NORTE!H300="","*",SP_NORTE!H300)</f>
        <v>*</v>
      </c>
      <c r="H273" s="95" t="str">
        <f>IF(SP_NORTE!AA300="","*",SP_NORTE!AA300)</f>
        <v>*</v>
      </c>
      <c r="I273" s="95" t="str">
        <f>IF(SP_NORTE!AB300="","*",SP_NORTE!AB300)</f>
        <v>*</v>
      </c>
      <c r="J273" s="96" t="str">
        <f>IF(SP_NORTE!Z300="","*",SP_NORTE!Z300)</f>
        <v>*</v>
      </c>
      <c r="K273" s="97" t="str">
        <f>IF(SP_NORTE!AC300="","*",SP_NORTE!AC300)</f>
        <v>*</v>
      </c>
    </row>
    <row r="274" spans="2:11" hidden="1">
      <c r="B274" s="94" t="str">
        <f>IF(SP_NORTE!X301="","*",SP_NORTE!X301)</f>
        <v>*</v>
      </c>
      <c r="C274" s="95" t="str">
        <f>IF(SP_NORTE!B301="","*",SP_NORTE!B301)</f>
        <v>*</v>
      </c>
      <c r="D274" s="94" t="str">
        <f>IF(SP_NORTE!D301="","*",SP_NORTE!D301)</f>
        <v>*</v>
      </c>
      <c r="E274" s="94" t="str">
        <f>IF(SP_NORTE!G301="","*",SP_NORTE!G301)</f>
        <v>*</v>
      </c>
      <c r="F274" s="100" t="str">
        <f>IF(SP_NORTE!L301="","*",SP_NORTE!L301)</f>
        <v>-</v>
      </c>
      <c r="G274" s="95" t="str">
        <f>IF(SP_NORTE!H301="","*",SP_NORTE!H301)</f>
        <v>*</v>
      </c>
      <c r="H274" s="95" t="str">
        <f>IF(SP_NORTE!AA301="","*",SP_NORTE!AA301)</f>
        <v>*</v>
      </c>
      <c r="I274" s="95" t="str">
        <f>IF(SP_NORTE!AB301="","*",SP_NORTE!AB301)</f>
        <v>*</v>
      </c>
      <c r="J274" s="96" t="str">
        <f>IF(SP_NORTE!Z301="","*",SP_NORTE!Z301)</f>
        <v>*</v>
      </c>
      <c r="K274" s="97" t="str">
        <f>IF(SP_NORTE!AC301="","*",SP_NORTE!AC301)</f>
        <v>*</v>
      </c>
    </row>
    <row r="275" spans="2:11" hidden="1">
      <c r="B275" s="94" t="str">
        <f>IF(SP_NORTE!X302="","*",SP_NORTE!X302)</f>
        <v>*</v>
      </c>
      <c r="C275" s="95" t="str">
        <f>IF(SP_NORTE!B302="","*",SP_NORTE!B302)</f>
        <v>*</v>
      </c>
      <c r="D275" s="94" t="str">
        <f>IF(SP_NORTE!D302="","*",SP_NORTE!D302)</f>
        <v>*</v>
      </c>
      <c r="E275" s="94" t="str">
        <f>IF(SP_NORTE!G302="","*",SP_NORTE!G302)</f>
        <v>*</v>
      </c>
      <c r="F275" s="100" t="str">
        <f>IF(SP_NORTE!L302="","*",SP_NORTE!L302)</f>
        <v>-</v>
      </c>
      <c r="G275" s="95" t="str">
        <f>IF(SP_NORTE!H302="","*",SP_NORTE!H302)</f>
        <v>*</v>
      </c>
      <c r="H275" s="95" t="str">
        <f>IF(SP_NORTE!AA302="","*",SP_NORTE!AA302)</f>
        <v>*</v>
      </c>
      <c r="I275" s="95" t="str">
        <f>IF(SP_NORTE!AB302="","*",SP_NORTE!AB302)</f>
        <v>*</v>
      </c>
      <c r="J275" s="96" t="str">
        <f>IF(SP_NORTE!Z302="","*",SP_NORTE!Z302)</f>
        <v>*</v>
      </c>
      <c r="K275" s="97" t="str">
        <f>IF(SP_NORTE!AC302="","*",SP_NORTE!AC302)</f>
        <v>*</v>
      </c>
    </row>
    <row r="276" spans="2:11" hidden="1">
      <c r="B276" s="94" t="str">
        <f>IF(SP_NORTE!X303="","*",SP_NORTE!X303)</f>
        <v>*</v>
      </c>
      <c r="C276" s="95" t="str">
        <f>IF(SP_NORTE!B303="","*",SP_NORTE!B303)</f>
        <v>*</v>
      </c>
      <c r="D276" s="94" t="str">
        <f>IF(SP_NORTE!D303="","*",SP_NORTE!D303)</f>
        <v>*</v>
      </c>
      <c r="E276" s="94" t="str">
        <f>IF(SP_NORTE!G303="","*",SP_NORTE!G303)</f>
        <v>*</v>
      </c>
      <c r="F276" s="100" t="str">
        <f>IF(SP_NORTE!L303="","*",SP_NORTE!L303)</f>
        <v>-</v>
      </c>
      <c r="G276" s="95" t="str">
        <f>IF(SP_NORTE!H303="","*",SP_NORTE!H303)</f>
        <v>*</v>
      </c>
      <c r="H276" s="95" t="str">
        <f>IF(SP_NORTE!AA303="","*",SP_NORTE!AA303)</f>
        <v>*</v>
      </c>
      <c r="I276" s="95" t="str">
        <f>IF(SP_NORTE!AB303="","*",SP_NORTE!AB303)</f>
        <v>*</v>
      </c>
      <c r="J276" s="96" t="str">
        <f>IF(SP_NORTE!Z303="","*",SP_NORTE!Z303)</f>
        <v>*</v>
      </c>
      <c r="K276" s="97" t="str">
        <f>IF(SP_NORTE!AC303="","*",SP_NORTE!AC303)</f>
        <v>*</v>
      </c>
    </row>
    <row r="277" spans="2:11" hidden="1">
      <c r="B277" s="94" t="str">
        <f>IF(SP_NORTE!X304="","*",SP_NORTE!X304)</f>
        <v>*</v>
      </c>
      <c r="C277" s="95" t="str">
        <f>IF(SP_NORTE!B304="","*",SP_NORTE!B304)</f>
        <v>*</v>
      </c>
      <c r="D277" s="94" t="str">
        <f>IF(SP_NORTE!D304="","*",SP_NORTE!D304)</f>
        <v>*</v>
      </c>
      <c r="E277" s="94" t="str">
        <f>IF(SP_NORTE!G304="","*",SP_NORTE!G304)</f>
        <v>*</v>
      </c>
      <c r="F277" s="100" t="str">
        <f>IF(SP_NORTE!L304="","*",SP_NORTE!L304)</f>
        <v>-</v>
      </c>
      <c r="G277" s="95" t="str">
        <f>IF(SP_NORTE!H304="","*",SP_NORTE!H304)</f>
        <v>*</v>
      </c>
      <c r="H277" s="95" t="str">
        <f>IF(SP_NORTE!AA304="","*",SP_NORTE!AA304)</f>
        <v>*</v>
      </c>
      <c r="I277" s="95" t="str">
        <f>IF(SP_NORTE!AB304="","*",SP_NORTE!AB304)</f>
        <v>*</v>
      </c>
      <c r="J277" s="96" t="str">
        <f>IF(SP_NORTE!Z304="","*",SP_NORTE!Z304)</f>
        <v>*</v>
      </c>
      <c r="K277" s="97" t="str">
        <f>IF(SP_NORTE!AC304="","*",SP_NORTE!AC304)</f>
        <v>*</v>
      </c>
    </row>
    <row r="278" spans="2:11" hidden="1">
      <c r="B278" s="94" t="str">
        <f>IF(SP_NORTE!X305="","*",SP_NORTE!X305)</f>
        <v>*</v>
      </c>
      <c r="C278" s="95" t="str">
        <f>IF(SP_NORTE!B305="","*",SP_NORTE!B305)</f>
        <v>*</v>
      </c>
      <c r="D278" s="94" t="str">
        <f>IF(SP_NORTE!D305="","*",SP_NORTE!D305)</f>
        <v>*</v>
      </c>
      <c r="E278" s="94" t="str">
        <f>IF(SP_NORTE!G305="","*",SP_NORTE!G305)</f>
        <v>*</v>
      </c>
      <c r="F278" s="100" t="str">
        <f>IF(SP_NORTE!L305="","*",SP_NORTE!L305)</f>
        <v>-</v>
      </c>
      <c r="G278" s="95" t="str">
        <f>IF(SP_NORTE!H305="","*",SP_NORTE!H305)</f>
        <v>*</v>
      </c>
      <c r="H278" s="95" t="str">
        <f>IF(SP_NORTE!AA305="","*",SP_NORTE!AA305)</f>
        <v>*</v>
      </c>
      <c r="I278" s="95" t="str">
        <f>IF(SP_NORTE!AB305="","*",SP_NORTE!AB305)</f>
        <v>*</v>
      </c>
      <c r="J278" s="96" t="str">
        <f>IF(SP_NORTE!Z305="","*",SP_NORTE!Z305)</f>
        <v>*</v>
      </c>
      <c r="K278" s="97" t="str">
        <f>IF(SP_NORTE!AC305="","*",SP_NORTE!AC305)</f>
        <v>*</v>
      </c>
    </row>
    <row r="279" spans="2:11" hidden="1">
      <c r="B279" s="94" t="str">
        <f>IF(SP_NORTE!X306="","*",SP_NORTE!X306)</f>
        <v>*</v>
      </c>
      <c r="C279" s="95" t="str">
        <f>IF(SP_NORTE!B306="","*",SP_NORTE!B306)</f>
        <v>*</v>
      </c>
      <c r="D279" s="94" t="str">
        <f>IF(SP_NORTE!D306="","*",SP_NORTE!D306)</f>
        <v>*</v>
      </c>
      <c r="E279" s="94" t="str">
        <f>IF(SP_NORTE!G306="","*",SP_NORTE!G306)</f>
        <v>*</v>
      </c>
      <c r="F279" s="100" t="str">
        <f>IF(SP_NORTE!L306="","*",SP_NORTE!L306)</f>
        <v>-</v>
      </c>
      <c r="G279" s="95" t="str">
        <f>IF(SP_NORTE!H306="","*",SP_NORTE!H306)</f>
        <v>*</v>
      </c>
      <c r="H279" s="95" t="str">
        <f>IF(SP_NORTE!AA306="","*",SP_NORTE!AA306)</f>
        <v>*</v>
      </c>
      <c r="I279" s="95" t="str">
        <f>IF(SP_NORTE!AB306="","*",SP_NORTE!AB306)</f>
        <v>*</v>
      </c>
      <c r="J279" s="96" t="str">
        <f>IF(SP_NORTE!Z306="","*",SP_NORTE!Z306)</f>
        <v>*</v>
      </c>
      <c r="K279" s="97" t="str">
        <f>IF(SP_NORTE!AC306="","*",SP_NORTE!AC306)</f>
        <v>*</v>
      </c>
    </row>
    <row r="280" spans="2:11" hidden="1">
      <c r="B280" s="94" t="str">
        <f>IF(SP_NORTE!X307="","*",SP_NORTE!X307)</f>
        <v>*</v>
      </c>
      <c r="C280" s="95" t="str">
        <f>IF(SP_NORTE!B307="","*",SP_NORTE!B307)</f>
        <v>*</v>
      </c>
      <c r="D280" s="94" t="str">
        <f>IF(SP_NORTE!D307="","*",SP_NORTE!D307)</f>
        <v>*</v>
      </c>
      <c r="E280" s="94" t="str">
        <f>IF(SP_NORTE!G307="","*",SP_NORTE!G307)</f>
        <v>*</v>
      </c>
      <c r="F280" s="100" t="str">
        <f>IF(SP_NORTE!L307="","*",SP_NORTE!L307)</f>
        <v>-</v>
      </c>
      <c r="G280" s="95" t="str">
        <f>IF(SP_NORTE!H307="","*",SP_NORTE!H307)</f>
        <v>*</v>
      </c>
      <c r="H280" s="95" t="str">
        <f>IF(SP_NORTE!AA307="","*",SP_NORTE!AA307)</f>
        <v>*</v>
      </c>
      <c r="I280" s="95" t="str">
        <f>IF(SP_NORTE!AB307="","*",SP_NORTE!AB307)</f>
        <v>*</v>
      </c>
      <c r="J280" s="96" t="str">
        <f>IF(SP_NORTE!Z307="","*",SP_NORTE!Z307)</f>
        <v>*</v>
      </c>
      <c r="K280" s="97" t="str">
        <f>IF(SP_NORTE!AC307="","*",SP_NORTE!AC307)</f>
        <v>*</v>
      </c>
    </row>
    <row r="281" spans="2:11" hidden="1">
      <c r="B281" s="94" t="str">
        <f>IF(SP_NORTE!X308="","*",SP_NORTE!X308)</f>
        <v>*</v>
      </c>
      <c r="C281" s="95" t="str">
        <f>IF(SP_NORTE!B308="","*",SP_NORTE!B308)</f>
        <v>*</v>
      </c>
      <c r="D281" s="94" t="str">
        <f>IF(SP_NORTE!D308="","*",SP_NORTE!D308)</f>
        <v>*</v>
      </c>
      <c r="E281" s="94" t="str">
        <f>IF(SP_NORTE!G308="","*",SP_NORTE!G308)</f>
        <v>*</v>
      </c>
      <c r="F281" s="100" t="str">
        <f>IF(SP_NORTE!L308="","*",SP_NORTE!L308)</f>
        <v>-</v>
      </c>
      <c r="G281" s="95" t="str">
        <f>IF(SP_NORTE!H308="","*",SP_NORTE!H308)</f>
        <v>*</v>
      </c>
      <c r="H281" s="95" t="str">
        <f>IF(SP_NORTE!AA308="","*",SP_NORTE!AA308)</f>
        <v>*</v>
      </c>
      <c r="I281" s="95" t="str">
        <f>IF(SP_NORTE!AB308="","*",SP_NORTE!AB308)</f>
        <v>*</v>
      </c>
      <c r="J281" s="96" t="str">
        <f>IF(SP_NORTE!Z308="","*",SP_NORTE!Z308)</f>
        <v>*</v>
      </c>
      <c r="K281" s="97" t="str">
        <f>IF(SP_NORTE!AC308="","*",SP_NORTE!AC308)</f>
        <v>*</v>
      </c>
    </row>
    <row r="282" spans="2:11" hidden="1">
      <c r="B282" s="94" t="str">
        <f>IF(SP_NORTE!X309="","*",SP_NORTE!X309)</f>
        <v>*</v>
      </c>
      <c r="C282" s="95" t="str">
        <f>IF(SP_NORTE!B309="","*",SP_NORTE!B309)</f>
        <v>*</v>
      </c>
      <c r="D282" s="94" t="str">
        <f>IF(SP_NORTE!D309="","*",SP_NORTE!D309)</f>
        <v>*</v>
      </c>
      <c r="E282" s="94" t="str">
        <f>IF(SP_NORTE!G309="","*",SP_NORTE!G309)</f>
        <v>*</v>
      </c>
      <c r="F282" s="100" t="str">
        <f>IF(SP_NORTE!L309="","*",SP_NORTE!L309)</f>
        <v>-</v>
      </c>
      <c r="G282" s="95" t="str">
        <f>IF(SP_NORTE!H309="","*",SP_NORTE!H309)</f>
        <v>*</v>
      </c>
      <c r="H282" s="95" t="str">
        <f>IF(SP_NORTE!AA309="","*",SP_NORTE!AA309)</f>
        <v>*</v>
      </c>
      <c r="I282" s="95" t="str">
        <f>IF(SP_NORTE!AB309="","*",SP_NORTE!AB309)</f>
        <v>*</v>
      </c>
      <c r="J282" s="96" t="str">
        <f>IF(SP_NORTE!Z309="","*",SP_NORTE!Z309)</f>
        <v>*</v>
      </c>
      <c r="K282" s="97" t="str">
        <f>IF(SP_NORTE!AC309="","*",SP_NORTE!AC309)</f>
        <v>*</v>
      </c>
    </row>
    <row r="283" spans="2:11" hidden="1">
      <c r="B283" s="94" t="str">
        <f>IF(SP_NORTE!X310="","*",SP_NORTE!X310)</f>
        <v>*</v>
      </c>
      <c r="C283" s="95" t="str">
        <f>IF(SP_NORTE!B310="","*",SP_NORTE!B310)</f>
        <v>*</v>
      </c>
      <c r="D283" s="94" t="str">
        <f>IF(SP_NORTE!D310="","*",SP_NORTE!D310)</f>
        <v>*</v>
      </c>
      <c r="E283" s="94" t="str">
        <f>IF(SP_NORTE!G310="","*",SP_NORTE!G310)</f>
        <v>*</v>
      </c>
      <c r="F283" s="100" t="str">
        <f>IF(SP_NORTE!L310="","*",SP_NORTE!L310)</f>
        <v>-</v>
      </c>
      <c r="G283" s="95" t="str">
        <f>IF(SP_NORTE!H310="","*",SP_NORTE!H310)</f>
        <v>*</v>
      </c>
      <c r="H283" s="95" t="str">
        <f>IF(SP_NORTE!AA310="","*",SP_NORTE!AA310)</f>
        <v>*</v>
      </c>
      <c r="I283" s="95" t="str">
        <f>IF(SP_NORTE!AB310="","*",SP_NORTE!AB310)</f>
        <v>*</v>
      </c>
      <c r="J283" s="96" t="str">
        <f>IF(SP_NORTE!Z310="","*",SP_NORTE!Z310)</f>
        <v>*</v>
      </c>
      <c r="K283" s="97" t="str">
        <f>IF(SP_NORTE!AC310="","*",SP_NORTE!AC310)</f>
        <v>*</v>
      </c>
    </row>
    <row r="284" spans="2:11" hidden="1">
      <c r="B284" s="94" t="str">
        <f>IF(SP_NORTE!X311="","*",SP_NORTE!X311)</f>
        <v>*</v>
      </c>
      <c r="C284" s="95" t="str">
        <f>IF(SP_NORTE!B311="","*",SP_NORTE!B311)</f>
        <v>*</v>
      </c>
      <c r="D284" s="94" t="str">
        <f>IF(SP_NORTE!D311="","*",SP_NORTE!D311)</f>
        <v>*</v>
      </c>
      <c r="E284" s="94" t="str">
        <f>IF(SP_NORTE!G311="","*",SP_NORTE!G311)</f>
        <v>*</v>
      </c>
      <c r="F284" s="100" t="str">
        <f>IF(SP_NORTE!L311="","*",SP_NORTE!L311)</f>
        <v>-</v>
      </c>
      <c r="G284" s="95" t="str">
        <f>IF(SP_NORTE!H311="","*",SP_NORTE!H311)</f>
        <v>*</v>
      </c>
      <c r="H284" s="95" t="str">
        <f>IF(SP_NORTE!AA311="","*",SP_NORTE!AA311)</f>
        <v>*</v>
      </c>
      <c r="I284" s="95" t="str">
        <f>IF(SP_NORTE!AB311="","*",SP_NORTE!AB311)</f>
        <v>*</v>
      </c>
      <c r="J284" s="96" t="str">
        <f>IF(SP_NORTE!Z311="","*",SP_NORTE!Z311)</f>
        <v>*</v>
      </c>
      <c r="K284" s="97" t="str">
        <f>IF(SP_NORTE!AC311="","*",SP_NORTE!AC311)</f>
        <v>*</v>
      </c>
    </row>
    <row r="285" spans="2:11" hidden="1">
      <c r="B285" s="94" t="str">
        <f>IF(SP_NORTE!X312="","*",SP_NORTE!X312)</f>
        <v>*</v>
      </c>
      <c r="C285" s="95" t="str">
        <f>IF(SP_NORTE!B312="","*",SP_NORTE!B312)</f>
        <v>*</v>
      </c>
      <c r="D285" s="94" t="str">
        <f>IF(SP_NORTE!D312="","*",SP_NORTE!D312)</f>
        <v>*</v>
      </c>
      <c r="E285" s="94" t="str">
        <f>IF(SP_NORTE!G312="","*",SP_NORTE!G312)</f>
        <v>*</v>
      </c>
      <c r="F285" s="100" t="str">
        <f>IF(SP_NORTE!L312="","*",SP_NORTE!L312)</f>
        <v>-</v>
      </c>
      <c r="G285" s="95" t="str">
        <f>IF(SP_NORTE!H312="","*",SP_NORTE!H312)</f>
        <v>*</v>
      </c>
      <c r="H285" s="95" t="str">
        <f>IF(SP_NORTE!AA312="","*",SP_NORTE!AA312)</f>
        <v>*</v>
      </c>
      <c r="I285" s="95" t="str">
        <f>IF(SP_NORTE!AB312="","*",SP_NORTE!AB312)</f>
        <v>*</v>
      </c>
      <c r="J285" s="96" t="str">
        <f>IF(SP_NORTE!Z312="","*",SP_NORTE!Z312)</f>
        <v>*</v>
      </c>
      <c r="K285" s="97" t="str">
        <f>IF(SP_NORTE!AC312="","*",SP_NORTE!AC312)</f>
        <v>*</v>
      </c>
    </row>
    <row r="286" spans="2:11" hidden="1">
      <c r="B286" s="94" t="str">
        <f>IF(SP_NORTE!X313="","*",SP_NORTE!X313)</f>
        <v>*</v>
      </c>
      <c r="C286" s="95" t="str">
        <f>IF(SP_NORTE!B313="","*",SP_NORTE!B313)</f>
        <v>*</v>
      </c>
      <c r="D286" s="94" t="str">
        <f>IF(SP_NORTE!D313="","*",SP_NORTE!D313)</f>
        <v>*</v>
      </c>
      <c r="E286" s="94" t="str">
        <f>IF(SP_NORTE!G313="","*",SP_NORTE!G313)</f>
        <v>*</v>
      </c>
      <c r="F286" s="100" t="str">
        <f>IF(SP_NORTE!L313="","*",SP_NORTE!L313)</f>
        <v>-</v>
      </c>
      <c r="G286" s="95" t="str">
        <f>IF(SP_NORTE!H313="","*",SP_NORTE!H313)</f>
        <v>*</v>
      </c>
      <c r="H286" s="95" t="str">
        <f>IF(SP_NORTE!AA313="","*",SP_NORTE!AA313)</f>
        <v>*</v>
      </c>
      <c r="I286" s="95" t="str">
        <f>IF(SP_NORTE!AB313="","*",SP_NORTE!AB313)</f>
        <v>*</v>
      </c>
      <c r="J286" s="96" t="str">
        <f>IF(SP_NORTE!Z313="","*",SP_NORTE!Z313)</f>
        <v>*</v>
      </c>
      <c r="K286" s="97" t="str">
        <f>IF(SP_NORTE!AC313="","*",SP_NORTE!AC313)</f>
        <v>*</v>
      </c>
    </row>
    <row r="287" spans="2:11" hidden="1">
      <c r="B287" s="94" t="str">
        <f>IF(SP_NORTE!X314="","*",SP_NORTE!X314)</f>
        <v>*</v>
      </c>
      <c r="C287" s="95" t="str">
        <f>IF(SP_NORTE!B314="","*",SP_NORTE!B314)</f>
        <v>*</v>
      </c>
      <c r="D287" s="94" t="str">
        <f>IF(SP_NORTE!D314="","*",SP_NORTE!D314)</f>
        <v>*</v>
      </c>
      <c r="E287" s="94" t="str">
        <f>IF(SP_NORTE!G314="","*",SP_NORTE!G314)</f>
        <v>*</v>
      </c>
      <c r="F287" s="100" t="str">
        <f>IF(SP_NORTE!L314="","*",SP_NORTE!L314)</f>
        <v>-</v>
      </c>
      <c r="G287" s="95" t="str">
        <f>IF(SP_NORTE!H314="","*",SP_NORTE!H314)</f>
        <v>*</v>
      </c>
      <c r="H287" s="95" t="str">
        <f>IF(SP_NORTE!AA314="","*",SP_NORTE!AA314)</f>
        <v>*</v>
      </c>
      <c r="I287" s="95" t="str">
        <f>IF(SP_NORTE!AB314="","*",SP_NORTE!AB314)</f>
        <v>*</v>
      </c>
      <c r="J287" s="96" t="str">
        <f>IF(SP_NORTE!Z314="","*",SP_NORTE!Z314)</f>
        <v>*</v>
      </c>
      <c r="K287" s="97" t="str">
        <f>IF(SP_NORTE!AC314="","*",SP_NORTE!AC314)</f>
        <v>*</v>
      </c>
    </row>
    <row r="288" spans="2:11" hidden="1">
      <c r="B288" s="94" t="str">
        <f>IF(SP_NORTE!X315="","*",SP_NORTE!X315)</f>
        <v>*</v>
      </c>
      <c r="C288" s="95" t="str">
        <f>IF(SP_NORTE!B315="","*",SP_NORTE!B315)</f>
        <v>*</v>
      </c>
      <c r="D288" s="94" t="str">
        <f>IF(SP_NORTE!D315="","*",SP_NORTE!D315)</f>
        <v>*</v>
      </c>
      <c r="E288" s="94" t="str">
        <f>IF(SP_NORTE!G315="","*",SP_NORTE!G315)</f>
        <v>*</v>
      </c>
      <c r="F288" s="100" t="str">
        <f>IF(SP_NORTE!L315="","*",SP_NORTE!L315)</f>
        <v>-</v>
      </c>
      <c r="G288" s="95" t="str">
        <f>IF(SP_NORTE!H315="","*",SP_NORTE!H315)</f>
        <v>*</v>
      </c>
      <c r="H288" s="95" t="str">
        <f>IF(SP_NORTE!AA315="","*",SP_NORTE!AA315)</f>
        <v>*</v>
      </c>
      <c r="I288" s="95" t="str">
        <f>IF(SP_NORTE!AB315="","*",SP_NORTE!AB315)</f>
        <v>*</v>
      </c>
      <c r="J288" s="96" t="str">
        <f>IF(SP_NORTE!Z315="","*",SP_NORTE!Z315)</f>
        <v>*</v>
      </c>
      <c r="K288" s="97" t="str">
        <f>IF(SP_NORTE!AC315="","*",SP_NORTE!AC315)</f>
        <v>*</v>
      </c>
    </row>
    <row r="289" spans="2:11" hidden="1">
      <c r="B289" s="94" t="str">
        <f>IF(SP_NORTE!X316="","*",SP_NORTE!X316)</f>
        <v>*</v>
      </c>
      <c r="C289" s="95" t="str">
        <f>IF(SP_NORTE!B316="","*",SP_NORTE!B316)</f>
        <v>*</v>
      </c>
      <c r="D289" s="94" t="str">
        <f>IF(SP_NORTE!D316="","*",SP_NORTE!D316)</f>
        <v>*</v>
      </c>
      <c r="E289" s="94" t="str">
        <f>IF(SP_NORTE!G316="","*",SP_NORTE!G316)</f>
        <v>*</v>
      </c>
      <c r="F289" s="100" t="str">
        <f>IF(SP_NORTE!L316="","*",SP_NORTE!L316)</f>
        <v>-</v>
      </c>
      <c r="G289" s="95" t="str">
        <f>IF(SP_NORTE!H316="","*",SP_NORTE!H316)</f>
        <v>*</v>
      </c>
      <c r="H289" s="95" t="str">
        <f>IF(SP_NORTE!AA316="","*",SP_NORTE!AA316)</f>
        <v>*</v>
      </c>
      <c r="I289" s="95" t="str">
        <f>IF(SP_NORTE!AB316="","*",SP_NORTE!AB316)</f>
        <v>*</v>
      </c>
      <c r="J289" s="96" t="str">
        <f>IF(SP_NORTE!Z316="","*",SP_NORTE!Z316)</f>
        <v>*</v>
      </c>
      <c r="K289" s="97" t="str">
        <f>IF(SP_NORTE!AC316="","*",SP_NORTE!AC316)</f>
        <v>*</v>
      </c>
    </row>
    <row r="290" spans="2:11" hidden="1">
      <c r="B290" s="94" t="str">
        <f>IF(SP_NORTE!X317="","*",SP_NORTE!X317)</f>
        <v>*</v>
      </c>
      <c r="C290" s="95" t="str">
        <f>IF(SP_NORTE!B317="","*",SP_NORTE!B317)</f>
        <v>*</v>
      </c>
      <c r="D290" s="94" t="str">
        <f>IF(SP_NORTE!D317="","*",SP_NORTE!D317)</f>
        <v>*</v>
      </c>
      <c r="E290" s="94" t="str">
        <f>IF(SP_NORTE!G317="","*",SP_NORTE!G317)</f>
        <v>*</v>
      </c>
      <c r="F290" s="100" t="str">
        <f>IF(SP_NORTE!L317="","*",SP_NORTE!L317)</f>
        <v>-</v>
      </c>
      <c r="G290" s="95" t="str">
        <f>IF(SP_NORTE!H317="","*",SP_NORTE!H317)</f>
        <v>*</v>
      </c>
      <c r="H290" s="95" t="str">
        <f>IF(SP_NORTE!AA317="","*",SP_NORTE!AA317)</f>
        <v>*</v>
      </c>
      <c r="I290" s="95" t="str">
        <f>IF(SP_NORTE!AB317="","*",SP_NORTE!AB317)</f>
        <v>*</v>
      </c>
      <c r="J290" s="96" t="str">
        <f>IF(SP_NORTE!Z317="","*",SP_NORTE!Z317)</f>
        <v>*</v>
      </c>
      <c r="K290" s="97" t="str">
        <f>IF(SP_NORTE!AC317="","*",SP_NORTE!AC317)</f>
        <v>*</v>
      </c>
    </row>
    <row r="291" spans="2:11" hidden="1">
      <c r="B291" s="94" t="str">
        <f>IF(SP_NORTE!X318="","*",SP_NORTE!X318)</f>
        <v>*</v>
      </c>
      <c r="C291" s="95" t="str">
        <f>IF(SP_NORTE!B318="","*",SP_NORTE!B318)</f>
        <v>*</v>
      </c>
      <c r="D291" s="94" t="str">
        <f>IF(SP_NORTE!D318="","*",SP_NORTE!D318)</f>
        <v>*</v>
      </c>
      <c r="E291" s="94" t="str">
        <f>IF(SP_NORTE!G318="","*",SP_NORTE!G318)</f>
        <v>*</v>
      </c>
      <c r="F291" s="100" t="str">
        <f>IF(SP_NORTE!L318="","*",SP_NORTE!L318)</f>
        <v>-</v>
      </c>
      <c r="G291" s="95" t="str">
        <f>IF(SP_NORTE!H318="","*",SP_NORTE!H318)</f>
        <v>*</v>
      </c>
      <c r="H291" s="95" t="str">
        <f>IF(SP_NORTE!AA318="","*",SP_NORTE!AA318)</f>
        <v>*</v>
      </c>
      <c r="I291" s="95" t="str">
        <f>IF(SP_NORTE!AB318="","*",SP_NORTE!AB318)</f>
        <v>*</v>
      </c>
      <c r="J291" s="96" t="str">
        <f>IF(SP_NORTE!Z318="","*",SP_NORTE!Z318)</f>
        <v>*</v>
      </c>
      <c r="K291" s="97" t="str">
        <f>IF(SP_NORTE!AC318="","*",SP_NORTE!AC318)</f>
        <v>*</v>
      </c>
    </row>
    <row r="292" spans="2:11" hidden="1">
      <c r="B292" s="94" t="str">
        <f>IF(SP_NORTE!X319="","*",SP_NORTE!X319)</f>
        <v>*</v>
      </c>
      <c r="C292" s="95" t="str">
        <f>IF(SP_NORTE!B319="","*",SP_NORTE!B319)</f>
        <v>*</v>
      </c>
      <c r="D292" s="94" t="str">
        <f>IF(SP_NORTE!D319="","*",SP_NORTE!D319)</f>
        <v>*</v>
      </c>
      <c r="E292" s="94" t="str">
        <f>IF(SP_NORTE!G319="","*",SP_NORTE!G319)</f>
        <v>*</v>
      </c>
      <c r="F292" s="100" t="str">
        <f>IF(SP_NORTE!L319="","*",SP_NORTE!L319)</f>
        <v>-</v>
      </c>
      <c r="G292" s="95" t="str">
        <f>IF(SP_NORTE!H319="","*",SP_NORTE!H319)</f>
        <v>*</v>
      </c>
      <c r="H292" s="95" t="str">
        <f>IF(SP_NORTE!AA319="","*",SP_NORTE!AA319)</f>
        <v>*</v>
      </c>
      <c r="I292" s="95" t="str">
        <f>IF(SP_NORTE!AB319="","*",SP_NORTE!AB319)</f>
        <v>*</v>
      </c>
      <c r="J292" s="96" t="str">
        <f>IF(SP_NORTE!Z319="","*",SP_NORTE!Z319)</f>
        <v>*</v>
      </c>
      <c r="K292" s="97" t="str">
        <f>IF(SP_NORTE!AC319="","*",SP_NORTE!AC319)</f>
        <v>*</v>
      </c>
    </row>
    <row r="293" spans="2:11" hidden="1">
      <c r="B293" s="94" t="str">
        <f>IF(SP_NORTE!X320="","*",SP_NORTE!X320)</f>
        <v>*</v>
      </c>
      <c r="C293" s="95" t="str">
        <f>IF(SP_NORTE!B320="","*",SP_NORTE!B320)</f>
        <v>*</v>
      </c>
      <c r="D293" s="94" t="str">
        <f>IF(SP_NORTE!D320="","*",SP_NORTE!D320)</f>
        <v>*</v>
      </c>
      <c r="E293" s="94" t="str">
        <f>IF(SP_NORTE!G320="","*",SP_NORTE!G320)</f>
        <v>*</v>
      </c>
      <c r="F293" s="100" t="str">
        <f>IF(SP_NORTE!L320="","*",SP_NORTE!L320)</f>
        <v>-</v>
      </c>
      <c r="G293" s="95" t="str">
        <f>IF(SP_NORTE!H320="","*",SP_NORTE!H320)</f>
        <v>*</v>
      </c>
      <c r="H293" s="95" t="str">
        <f>IF(SP_NORTE!AA320="","*",SP_NORTE!AA320)</f>
        <v>*</v>
      </c>
      <c r="I293" s="95" t="str">
        <f>IF(SP_NORTE!AB320="","*",SP_NORTE!AB320)</f>
        <v>*</v>
      </c>
      <c r="J293" s="96" t="str">
        <f>IF(SP_NORTE!Z320="","*",SP_NORTE!Z320)</f>
        <v>*</v>
      </c>
      <c r="K293" s="97" t="str">
        <f>IF(SP_NORTE!AC320="","*",SP_NORTE!AC320)</f>
        <v>*</v>
      </c>
    </row>
    <row r="294" spans="2:11" hidden="1">
      <c r="B294" s="94" t="str">
        <f>IF(SP_NORTE!X321="","*",SP_NORTE!X321)</f>
        <v>*</v>
      </c>
      <c r="C294" s="95" t="str">
        <f>IF(SP_NORTE!B321="","*",SP_NORTE!B321)</f>
        <v>*</v>
      </c>
      <c r="D294" s="94" t="str">
        <f>IF(SP_NORTE!D321="","*",SP_NORTE!D321)</f>
        <v>*</v>
      </c>
      <c r="E294" s="94" t="str">
        <f>IF(SP_NORTE!G321="","*",SP_NORTE!G321)</f>
        <v>*</v>
      </c>
      <c r="F294" s="100" t="str">
        <f>IF(SP_NORTE!L321="","*",SP_NORTE!L321)</f>
        <v>-</v>
      </c>
      <c r="G294" s="95" t="str">
        <f>IF(SP_NORTE!H321="","*",SP_NORTE!H321)</f>
        <v>*</v>
      </c>
      <c r="H294" s="95" t="str">
        <f>IF(SP_NORTE!AA321="","*",SP_NORTE!AA321)</f>
        <v>*</v>
      </c>
      <c r="I294" s="95" t="str">
        <f>IF(SP_NORTE!AB321="","*",SP_NORTE!AB321)</f>
        <v>*</v>
      </c>
      <c r="J294" s="96" t="str">
        <f>IF(SP_NORTE!Z321="","*",SP_NORTE!Z321)</f>
        <v>*</v>
      </c>
      <c r="K294" s="97" t="str">
        <f>IF(SP_NORTE!AC321="","*",SP_NORTE!AC321)</f>
        <v>*</v>
      </c>
    </row>
    <row r="295" spans="2:11" hidden="1">
      <c r="B295" s="94" t="str">
        <f>IF(SP_NORTE!X322="","*",SP_NORTE!X322)</f>
        <v>*</v>
      </c>
      <c r="C295" s="95" t="str">
        <f>IF(SP_NORTE!B322="","*",SP_NORTE!B322)</f>
        <v>*</v>
      </c>
      <c r="D295" s="94" t="str">
        <f>IF(SP_NORTE!D322="","*",SP_NORTE!D322)</f>
        <v>*</v>
      </c>
      <c r="E295" s="94" t="str">
        <f>IF(SP_NORTE!G322="","*",SP_NORTE!G322)</f>
        <v>*</v>
      </c>
      <c r="F295" s="100" t="str">
        <f>IF(SP_NORTE!L322="","*",SP_NORTE!L322)</f>
        <v>-</v>
      </c>
      <c r="G295" s="95" t="str">
        <f>IF(SP_NORTE!H322="","*",SP_NORTE!H322)</f>
        <v>*</v>
      </c>
      <c r="H295" s="95" t="str">
        <f>IF(SP_NORTE!AA322="","*",SP_NORTE!AA322)</f>
        <v>*</v>
      </c>
      <c r="I295" s="95" t="str">
        <f>IF(SP_NORTE!AB322="","*",SP_NORTE!AB322)</f>
        <v>*</v>
      </c>
      <c r="J295" s="96" t="str">
        <f>IF(SP_NORTE!Z322="","*",SP_NORTE!Z322)</f>
        <v>*</v>
      </c>
      <c r="K295" s="97" t="str">
        <f>IF(SP_NORTE!AC322="","*",SP_NORTE!AC322)</f>
        <v>*</v>
      </c>
    </row>
    <row r="296" spans="2:11" hidden="1">
      <c r="B296" s="94" t="str">
        <f>IF(SP_NORTE!X323="","*",SP_NORTE!X323)</f>
        <v>*</v>
      </c>
      <c r="C296" s="95" t="str">
        <f>IF(SP_NORTE!B323="","*",SP_NORTE!B323)</f>
        <v>*</v>
      </c>
      <c r="D296" s="94" t="str">
        <f>IF(SP_NORTE!D323="","*",SP_NORTE!D323)</f>
        <v>*</v>
      </c>
      <c r="E296" s="94" t="str">
        <f>IF(SP_NORTE!G323="","*",SP_NORTE!G323)</f>
        <v>*</v>
      </c>
      <c r="F296" s="100" t="str">
        <f>IF(SP_NORTE!L323="","*",SP_NORTE!L323)</f>
        <v>-</v>
      </c>
      <c r="G296" s="95" t="str">
        <f>IF(SP_NORTE!H323="","*",SP_NORTE!H323)</f>
        <v>*</v>
      </c>
      <c r="H296" s="95" t="str">
        <f>IF(SP_NORTE!AA323="","*",SP_NORTE!AA323)</f>
        <v>*</v>
      </c>
      <c r="I296" s="95" t="str">
        <f>IF(SP_NORTE!AB323="","*",SP_NORTE!AB323)</f>
        <v>*</v>
      </c>
      <c r="J296" s="96" t="str">
        <f>IF(SP_NORTE!Z323="","*",SP_NORTE!Z323)</f>
        <v>*</v>
      </c>
      <c r="K296" s="97" t="str">
        <f>IF(SP_NORTE!AC323="","*",SP_NORTE!AC323)</f>
        <v>*</v>
      </c>
    </row>
    <row r="297" spans="2:11" hidden="1">
      <c r="B297" s="94" t="str">
        <f>IF(SP_NORTE!X324="","*",SP_NORTE!X324)</f>
        <v>*</v>
      </c>
      <c r="C297" s="95" t="str">
        <f>IF(SP_NORTE!B324="","*",SP_NORTE!B324)</f>
        <v>*</v>
      </c>
      <c r="D297" s="94" t="str">
        <f>IF(SP_NORTE!D324="","*",SP_NORTE!D324)</f>
        <v>*</v>
      </c>
      <c r="E297" s="94" t="str">
        <f>IF(SP_NORTE!G324="","*",SP_NORTE!G324)</f>
        <v>*</v>
      </c>
      <c r="F297" s="100" t="str">
        <f>IF(SP_NORTE!L324="","*",SP_NORTE!L324)</f>
        <v>-</v>
      </c>
      <c r="G297" s="95" t="str">
        <f>IF(SP_NORTE!H324="","*",SP_NORTE!H324)</f>
        <v>*</v>
      </c>
      <c r="H297" s="95" t="str">
        <f>IF(SP_NORTE!AA324="","*",SP_NORTE!AA324)</f>
        <v>*</v>
      </c>
      <c r="I297" s="95" t="str">
        <f>IF(SP_NORTE!AB324="","*",SP_NORTE!AB324)</f>
        <v>*</v>
      </c>
      <c r="J297" s="96" t="str">
        <f>IF(SP_NORTE!Z324="","*",SP_NORTE!Z324)</f>
        <v>*</v>
      </c>
      <c r="K297" s="97" t="str">
        <f>IF(SP_NORTE!AC324="","*",SP_NORTE!AC324)</f>
        <v>*</v>
      </c>
    </row>
    <row r="298" spans="2:11" hidden="1">
      <c r="B298" s="94" t="str">
        <f>IF(SP_NORTE!X325="","*",SP_NORTE!X325)</f>
        <v>*</v>
      </c>
      <c r="C298" s="95" t="str">
        <f>IF(SP_NORTE!B325="","*",SP_NORTE!B325)</f>
        <v>*</v>
      </c>
      <c r="D298" s="94" t="str">
        <f>IF(SP_NORTE!D325="","*",SP_NORTE!D325)</f>
        <v>*</v>
      </c>
      <c r="E298" s="94" t="str">
        <f>IF(SP_NORTE!G325="","*",SP_NORTE!G325)</f>
        <v>*</v>
      </c>
      <c r="F298" s="100" t="str">
        <f>IF(SP_NORTE!L325="","*",SP_NORTE!L325)</f>
        <v>-</v>
      </c>
      <c r="G298" s="95" t="str">
        <f>IF(SP_NORTE!H325="","*",SP_NORTE!H325)</f>
        <v>*</v>
      </c>
      <c r="H298" s="95" t="str">
        <f>IF(SP_NORTE!AA325="","*",SP_NORTE!AA325)</f>
        <v>*</v>
      </c>
      <c r="I298" s="95" t="str">
        <f>IF(SP_NORTE!AB325="","*",SP_NORTE!AB325)</f>
        <v>*</v>
      </c>
      <c r="J298" s="96" t="str">
        <f>IF(SP_NORTE!Z325="","*",SP_NORTE!Z325)</f>
        <v>*</v>
      </c>
      <c r="K298" s="97" t="str">
        <f>IF(SP_NORTE!AC325="","*",SP_NORTE!AC325)</f>
        <v>*</v>
      </c>
    </row>
    <row r="299" spans="2:11" hidden="1">
      <c r="B299" s="94" t="str">
        <f>IF(SP_NORTE!X326="","*",SP_NORTE!X326)</f>
        <v>*</v>
      </c>
      <c r="C299" s="95" t="str">
        <f>IF(SP_NORTE!B326="","*",SP_NORTE!B326)</f>
        <v>*</v>
      </c>
      <c r="D299" s="94" t="str">
        <f>IF(SP_NORTE!D326="","*",SP_NORTE!D326)</f>
        <v>*</v>
      </c>
      <c r="E299" s="94" t="str">
        <f>IF(SP_NORTE!G326="","*",SP_NORTE!G326)</f>
        <v>*</v>
      </c>
      <c r="F299" s="100" t="str">
        <f>IF(SP_NORTE!L326="","*",SP_NORTE!L326)</f>
        <v>-</v>
      </c>
      <c r="G299" s="95" t="str">
        <f>IF(SP_NORTE!H326="","*",SP_NORTE!H326)</f>
        <v>*</v>
      </c>
      <c r="H299" s="95" t="str">
        <f>IF(SP_NORTE!AA326="","*",SP_NORTE!AA326)</f>
        <v>*</v>
      </c>
      <c r="I299" s="95" t="str">
        <f>IF(SP_NORTE!AB326="","*",SP_NORTE!AB326)</f>
        <v>*</v>
      </c>
      <c r="J299" s="96" t="str">
        <f>IF(SP_NORTE!Z326="","*",SP_NORTE!Z326)</f>
        <v>*</v>
      </c>
      <c r="K299" s="97" t="str">
        <f>IF(SP_NORTE!AC326="","*",SP_NORTE!AC326)</f>
        <v>*</v>
      </c>
    </row>
    <row r="300" spans="2:11" hidden="1">
      <c r="B300" s="94" t="str">
        <f>IF(SP_NORTE!X327="","*",SP_NORTE!X327)</f>
        <v>*</v>
      </c>
      <c r="C300" s="95" t="str">
        <f>IF(SP_NORTE!B327="","*",SP_NORTE!B327)</f>
        <v>*</v>
      </c>
      <c r="D300" s="94" t="str">
        <f>IF(SP_NORTE!D327="","*",SP_NORTE!D327)</f>
        <v>*</v>
      </c>
      <c r="E300" s="94" t="str">
        <f>IF(SP_NORTE!G327="","*",SP_NORTE!G327)</f>
        <v>*</v>
      </c>
      <c r="F300" s="100" t="str">
        <f>IF(SP_NORTE!L327="","*",SP_NORTE!L327)</f>
        <v>-</v>
      </c>
      <c r="G300" s="95" t="str">
        <f>IF(SP_NORTE!H327="","*",SP_NORTE!H327)</f>
        <v>*</v>
      </c>
      <c r="H300" s="95" t="str">
        <f>IF(SP_NORTE!AA327="","*",SP_NORTE!AA327)</f>
        <v>*</v>
      </c>
      <c r="I300" s="95" t="str">
        <f>IF(SP_NORTE!AB327="","*",SP_NORTE!AB327)</f>
        <v>*</v>
      </c>
      <c r="J300" s="96" t="str">
        <f>IF(SP_NORTE!Z327="","*",SP_NORTE!Z327)</f>
        <v>*</v>
      </c>
      <c r="K300" s="97" t="str">
        <f>IF(SP_NORTE!AC327="","*",SP_NORTE!AC327)</f>
        <v>*</v>
      </c>
    </row>
    <row r="301" spans="2:11" hidden="1">
      <c r="B301" s="94" t="str">
        <f>IF(SP_NORTE!X328="","*",SP_NORTE!X328)</f>
        <v>*</v>
      </c>
      <c r="C301" s="95" t="str">
        <f>IF(SP_NORTE!B328="","*",SP_NORTE!B328)</f>
        <v>*</v>
      </c>
      <c r="D301" s="94" t="str">
        <f>IF(SP_NORTE!D328="","*",SP_NORTE!D328)</f>
        <v>*</v>
      </c>
      <c r="E301" s="94" t="str">
        <f>IF(SP_NORTE!G328="","*",SP_NORTE!G328)</f>
        <v>*</v>
      </c>
      <c r="F301" s="100" t="str">
        <f>IF(SP_NORTE!L328="","*",SP_NORTE!L328)</f>
        <v>-</v>
      </c>
      <c r="G301" s="95" t="str">
        <f>IF(SP_NORTE!H328="","*",SP_NORTE!H328)</f>
        <v>*</v>
      </c>
      <c r="H301" s="95" t="str">
        <f>IF(SP_NORTE!AA328="","*",SP_NORTE!AA328)</f>
        <v>*</v>
      </c>
      <c r="I301" s="95" t="str">
        <f>IF(SP_NORTE!AB328="","*",SP_NORTE!AB328)</f>
        <v>*</v>
      </c>
      <c r="J301" s="96" t="str">
        <f>IF(SP_NORTE!Z328="","*",SP_NORTE!Z328)</f>
        <v>*</v>
      </c>
      <c r="K301" s="97" t="str">
        <f>IF(SP_NORTE!AC328="","*",SP_NORTE!AC328)</f>
        <v>*</v>
      </c>
    </row>
    <row r="302" spans="2:11" hidden="1">
      <c r="B302" s="94" t="str">
        <f>IF(SP_NORTE!X329="","*",SP_NORTE!X329)</f>
        <v>*</v>
      </c>
      <c r="C302" s="95" t="str">
        <f>IF(SP_NORTE!B329="","*",SP_NORTE!B329)</f>
        <v>*</v>
      </c>
      <c r="D302" s="94" t="str">
        <f>IF(SP_NORTE!D329="","*",SP_NORTE!D329)</f>
        <v>*</v>
      </c>
      <c r="E302" s="94" t="str">
        <f>IF(SP_NORTE!G329="","*",SP_NORTE!G329)</f>
        <v>*</v>
      </c>
      <c r="F302" s="100" t="str">
        <f>IF(SP_NORTE!L329="","*",SP_NORTE!L329)</f>
        <v>-</v>
      </c>
      <c r="G302" s="95" t="str">
        <f>IF(SP_NORTE!H329="","*",SP_NORTE!H329)</f>
        <v>*</v>
      </c>
      <c r="H302" s="95" t="str">
        <f>IF(SP_NORTE!AA329="","*",SP_NORTE!AA329)</f>
        <v>*</v>
      </c>
      <c r="I302" s="95" t="str">
        <f>IF(SP_NORTE!AB329="","*",SP_NORTE!AB329)</f>
        <v>*</v>
      </c>
      <c r="J302" s="96" t="str">
        <f>IF(SP_NORTE!Z329="","*",SP_NORTE!Z329)</f>
        <v>*</v>
      </c>
      <c r="K302" s="97" t="str">
        <f>IF(SP_NORTE!AC329="","*",SP_NORTE!AC329)</f>
        <v>*</v>
      </c>
    </row>
    <row r="303" spans="2:11" hidden="1">
      <c r="B303" s="94" t="str">
        <f>IF(SP_NORTE!X330="","*",SP_NORTE!X330)</f>
        <v>*</v>
      </c>
      <c r="C303" s="95" t="str">
        <f>IF(SP_NORTE!B330="","*",SP_NORTE!B330)</f>
        <v>*</v>
      </c>
      <c r="D303" s="94" t="str">
        <f>IF(SP_NORTE!D330="","*",SP_NORTE!D330)</f>
        <v>*</v>
      </c>
      <c r="E303" s="94" t="str">
        <f>IF(SP_NORTE!G330="","*",SP_NORTE!G330)</f>
        <v>*</v>
      </c>
      <c r="F303" s="100" t="str">
        <f>IF(SP_NORTE!L330="","*",SP_NORTE!L330)</f>
        <v>-</v>
      </c>
      <c r="G303" s="95" t="str">
        <f>IF(SP_NORTE!H330="","*",SP_NORTE!H330)</f>
        <v>*</v>
      </c>
      <c r="H303" s="95" t="str">
        <f>IF(SP_NORTE!AA330="","*",SP_NORTE!AA330)</f>
        <v>*</v>
      </c>
      <c r="I303" s="95" t="str">
        <f>IF(SP_NORTE!AB330="","*",SP_NORTE!AB330)</f>
        <v>*</v>
      </c>
      <c r="J303" s="96" t="str">
        <f>IF(SP_NORTE!Z330="","*",SP_NORTE!Z330)</f>
        <v>*</v>
      </c>
      <c r="K303" s="97" t="str">
        <f>IF(SP_NORTE!AC330="","*",SP_NORTE!AC330)</f>
        <v>*</v>
      </c>
    </row>
    <row r="304" spans="2:11" hidden="1">
      <c r="B304" s="94" t="str">
        <f>IF(SP_NORTE!X331="","*",SP_NORTE!X331)</f>
        <v>*</v>
      </c>
      <c r="C304" s="95" t="str">
        <f>IF(SP_NORTE!B331="","*",SP_NORTE!B331)</f>
        <v>*</v>
      </c>
      <c r="D304" s="94" t="str">
        <f>IF(SP_NORTE!D331="","*",SP_NORTE!D331)</f>
        <v>*</v>
      </c>
      <c r="E304" s="94" t="str">
        <f>IF(SP_NORTE!G331="","*",SP_NORTE!G331)</f>
        <v>*</v>
      </c>
      <c r="F304" s="100" t="str">
        <f>IF(SP_NORTE!L331="","*",SP_NORTE!L331)</f>
        <v>-</v>
      </c>
      <c r="G304" s="95" t="str">
        <f>IF(SP_NORTE!H331="","*",SP_NORTE!H331)</f>
        <v>*</v>
      </c>
      <c r="H304" s="95" t="str">
        <f>IF(SP_NORTE!AA331="","*",SP_NORTE!AA331)</f>
        <v>*</v>
      </c>
      <c r="I304" s="95" t="str">
        <f>IF(SP_NORTE!AB331="","*",SP_NORTE!AB331)</f>
        <v>*</v>
      </c>
      <c r="J304" s="96" t="str">
        <f>IF(SP_NORTE!Z331="","*",SP_NORTE!Z331)</f>
        <v>*</v>
      </c>
      <c r="K304" s="97" t="str">
        <f>IF(SP_NORTE!AC331="","*",SP_NORTE!AC331)</f>
        <v>*</v>
      </c>
    </row>
    <row r="305" spans="2:11" hidden="1">
      <c r="B305" s="94" t="str">
        <f>IF(SP_NORTE!X332="","*",SP_NORTE!X332)</f>
        <v>*</v>
      </c>
      <c r="C305" s="95" t="str">
        <f>IF(SP_NORTE!B332="","*",SP_NORTE!B332)</f>
        <v>*</v>
      </c>
      <c r="D305" s="94" t="str">
        <f>IF(SP_NORTE!D332="","*",SP_NORTE!D332)</f>
        <v>*</v>
      </c>
      <c r="E305" s="94" t="str">
        <f>IF(SP_NORTE!G332="","*",SP_NORTE!G332)</f>
        <v>*</v>
      </c>
      <c r="F305" s="100" t="str">
        <f>IF(SP_NORTE!L332="","*",SP_NORTE!L332)</f>
        <v>-</v>
      </c>
      <c r="G305" s="95" t="str">
        <f>IF(SP_NORTE!H332="","*",SP_NORTE!H332)</f>
        <v>*</v>
      </c>
      <c r="H305" s="95" t="str">
        <f>IF(SP_NORTE!AA332="","*",SP_NORTE!AA332)</f>
        <v>*</v>
      </c>
      <c r="I305" s="95" t="str">
        <f>IF(SP_NORTE!AB332="","*",SP_NORTE!AB332)</f>
        <v>*</v>
      </c>
      <c r="J305" s="96" t="str">
        <f>IF(SP_NORTE!Z332="","*",SP_NORTE!Z332)</f>
        <v>*</v>
      </c>
      <c r="K305" s="97" t="str">
        <f>IF(SP_NORTE!AC332="","*",SP_NORTE!AC332)</f>
        <v>*</v>
      </c>
    </row>
    <row r="306" spans="2:11" hidden="1">
      <c r="B306" s="94" t="str">
        <f>IF(SP_NORTE!X333="","*",SP_NORTE!X333)</f>
        <v>*</v>
      </c>
      <c r="C306" s="95" t="str">
        <f>IF(SP_NORTE!B333="","*",SP_NORTE!B333)</f>
        <v>*</v>
      </c>
      <c r="D306" s="94" t="str">
        <f>IF(SP_NORTE!D333="","*",SP_NORTE!D333)</f>
        <v>*</v>
      </c>
      <c r="E306" s="94" t="str">
        <f>IF(SP_NORTE!G333="","*",SP_NORTE!G333)</f>
        <v>*</v>
      </c>
      <c r="F306" s="100" t="str">
        <f>IF(SP_NORTE!L333="","*",SP_NORTE!L333)</f>
        <v>-</v>
      </c>
      <c r="G306" s="95" t="str">
        <f>IF(SP_NORTE!H333="","*",SP_NORTE!H333)</f>
        <v>*</v>
      </c>
      <c r="H306" s="95" t="str">
        <f>IF(SP_NORTE!AA333="","*",SP_NORTE!AA333)</f>
        <v>*</v>
      </c>
      <c r="I306" s="95" t="str">
        <f>IF(SP_NORTE!AB333="","*",SP_NORTE!AB333)</f>
        <v>*</v>
      </c>
      <c r="J306" s="96" t="str">
        <f>IF(SP_NORTE!Z333="","*",SP_NORTE!Z333)</f>
        <v>*</v>
      </c>
      <c r="K306" s="97" t="str">
        <f>IF(SP_NORTE!AC333="","*",SP_NORTE!AC333)</f>
        <v>*</v>
      </c>
    </row>
    <row r="307" spans="2:11" hidden="1">
      <c r="B307" s="94" t="str">
        <f>IF(SP_NORTE!X334="","*",SP_NORTE!X334)</f>
        <v>*</v>
      </c>
      <c r="C307" s="95" t="str">
        <f>IF(SP_NORTE!B334="","*",SP_NORTE!B334)</f>
        <v>*</v>
      </c>
      <c r="D307" s="94" t="str">
        <f>IF(SP_NORTE!D334="","*",SP_NORTE!D334)</f>
        <v>*</v>
      </c>
      <c r="E307" s="94" t="str">
        <f>IF(SP_NORTE!G334="","*",SP_NORTE!G334)</f>
        <v>*</v>
      </c>
      <c r="F307" s="100" t="str">
        <f>IF(SP_NORTE!L334="","*",SP_NORTE!L334)</f>
        <v>-</v>
      </c>
      <c r="G307" s="95" t="str">
        <f>IF(SP_NORTE!H334="","*",SP_NORTE!H334)</f>
        <v>*</v>
      </c>
      <c r="H307" s="95" t="str">
        <f>IF(SP_NORTE!AA334="","*",SP_NORTE!AA334)</f>
        <v>*</v>
      </c>
      <c r="I307" s="95" t="str">
        <f>IF(SP_NORTE!AB334="","*",SP_NORTE!AB334)</f>
        <v>*</v>
      </c>
      <c r="J307" s="96" t="str">
        <f>IF(SP_NORTE!Z334="","*",SP_NORTE!Z334)</f>
        <v>*</v>
      </c>
      <c r="K307" s="97" t="str">
        <f>IF(SP_NORTE!AC334="","*",SP_NORTE!AC334)</f>
        <v>*</v>
      </c>
    </row>
    <row r="308" spans="2:11" hidden="1">
      <c r="B308" s="94" t="str">
        <f>IF(SP_NORTE!X335="","*",SP_NORTE!X335)</f>
        <v>*</v>
      </c>
      <c r="C308" s="95" t="str">
        <f>IF(SP_NORTE!B335="","*",SP_NORTE!B335)</f>
        <v>*</v>
      </c>
      <c r="D308" s="94" t="str">
        <f>IF(SP_NORTE!D335="","*",SP_NORTE!D335)</f>
        <v>*</v>
      </c>
      <c r="E308" s="94" t="str">
        <f>IF(SP_NORTE!G335="","*",SP_NORTE!G335)</f>
        <v>*</v>
      </c>
      <c r="F308" s="100" t="str">
        <f>IF(SP_NORTE!L335="","*",SP_NORTE!L335)</f>
        <v>-</v>
      </c>
      <c r="G308" s="95" t="str">
        <f>IF(SP_NORTE!H335="","*",SP_NORTE!H335)</f>
        <v>*</v>
      </c>
      <c r="H308" s="95" t="str">
        <f>IF(SP_NORTE!AA335="","*",SP_NORTE!AA335)</f>
        <v>*</v>
      </c>
      <c r="I308" s="95" t="str">
        <f>IF(SP_NORTE!AB335="","*",SP_NORTE!AB335)</f>
        <v>*</v>
      </c>
      <c r="J308" s="96" t="str">
        <f>IF(SP_NORTE!Z335="","*",SP_NORTE!Z335)</f>
        <v>*</v>
      </c>
      <c r="K308" s="97" t="str">
        <f>IF(SP_NORTE!AC335="","*",SP_NORTE!AC335)</f>
        <v>*</v>
      </c>
    </row>
    <row r="309" spans="2:11" hidden="1">
      <c r="B309" s="94" t="str">
        <f>IF(SP_NORTE!X336="","*",SP_NORTE!X336)</f>
        <v>*</v>
      </c>
      <c r="C309" s="95" t="str">
        <f>IF(SP_NORTE!B336="","*",SP_NORTE!B336)</f>
        <v>*</v>
      </c>
      <c r="D309" s="94" t="str">
        <f>IF(SP_NORTE!D336="","*",SP_NORTE!D336)</f>
        <v>*</v>
      </c>
      <c r="E309" s="94" t="str">
        <f>IF(SP_NORTE!G336="","*",SP_NORTE!G336)</f>
        <v>*</v>
      </c>
      <c r="F309" s="100" t="str">
        <f>IF(SP_NORTE!L336="","*",SP_NORTE!L336)</f>
        <v>-</v>
      </c>
      <c r="G309" s="95" t="str">
        <f>IF(SP_NORTE!H336="","*",SP_NORTE!H336)</f>
        <v>*</v>
      </c>
      <c r="H309" s="95" t="str">
        <f>IF(SP_NORTE!AA336="","*",SP_NORTE!AA336)</f>
        <v>*</v>
      </c>
      <c r="I309" s="95" t="str">
        <f>IF(SP_NORTE!AB336="","*",SP_NORTE!AB336)</f>
        <v>*</v>
      </c>
      <c r="J309" s="96" t="str">
        <f>IF(SP_NORTE!Z336="","*",SP_NORTE!Z336)</f>
        <v>*</v>
      </c>
      <c r="K309" s="97" t="str">
        <f>IF(SP_NORTE!AC336="","*",SP_NORTE!AC336)</f>
        <v>*</v>
      </c>
    </row>
    <row r="310" spans="2:11" hidden="1">
      <c r="B310" s="94" t="str">
        <f>IF(SP_NORTE!X337="","*",SP_NORTE!X337)</f>
        <v>*</v>
      </c>
      <c r="C310" s="95" t="str">
        <f>IF(SP_NORTE!B337="","*",SP_NORTE!B337)</f>
        <v>*</v>
      </c>
      <c r="D310" s="94" t="str">
        <f>IF(SP_NORTE!D337="","*",SP_NORTE!D337)</f>
        <v>*</v>
      </c>
      <c r="E310" s="94" t="str">
        <f>IF(SP_NORTE!G337="","*",SP_NORTE!G337)</f>
        <v>*</v>
      </c>
      <c r="F310" s="100" t="str">
        <f>IF(SP_NORTE!L337="","*",SP_NORTE!L337)</f>
        <v>-</v>
      </c>
      <c r="G310" s="95" t="str">
        <f>IF(SP_NORTE!H337="","*",SP_NORTE!H337)</f>
        <v>*</v>
      </c>
      <c r="H310" s="95" t="str">
        <f>IF(SP_NORTE!AA337="","*",SP_NORTE!AA337)</f>
        <v>*</v>
      </c>
      <c r="I310" s="95" t="str">
        <f>IF(SP_NORTE!AB337="","*",SP_NORTE!AB337)</f>
        <v>*</v>
      </c>
      <c r="J310" s="96" t="str">
        <f>IF(SP_NORTE!Z337="","*",SP_NORTE!Z337)</f>
        <v>*</v>
      </c>
      <c r="K310" s="97" t="str">
        <f>IF(SP_NORTE!AC337="","*",SP_NORTE!AC337)</f>
        <v>*</v>
      </c>
    </row>
    <row r="311" spans="2:11" hidden="1">
      <c r="B311" s="94" t="str">
        <f>IF(SP_NORTE!X338="","*",SP_NORTE!X338)</f>
        <v>*</v>
      </c>
      <c r="C311" s="95" t="str">
        <f>IF(SP_NORTE!B338="","*",SP_NORTE!B338)</f>
        <v>*</v>
      </c>
      <c r="D311" s="94" t="str">
        <f>IF(SP_NORTE!D338="","*",SP_NORTE!D338)</f>
        <v>*</v>
      </c>
      <c r="E311" s="94" t="str">
        <f>IF(SP_NORTE!G338="","*",SP_NORTE!G338)</f>
        <v>*</v>
      </c>
      <c r="F311" s="100" t="str">
        <f>IF(SP_NORTE!L338="","*",SP_NORTE!L338)</f>
        <v>-</v>
      </c>
      <c r="G311" s="95" t="str">
        <f>IF(SP_NORTE!H338="","*",SP_NORTE!H338)</f>
        <v>*</v>
      </c>
      <c r="H311" s="95" t="str">
        <f>IF(SP_NORTE!AA338="","*",SP_NORTE!AA338)</f>
        <v>*</v>
      </c>
      <c r="I311" s="95" t="str">
        <f>IF(SP_NORTE!AB338="","*",SP_NORTE!AB338)</f>
        <v>*</v>
      </c>
      <c r="J311" s="96" t="str">
        <f>IF(SP_NORTE!Z338="","*",SP_NORTE!Z338)</f>
        <v>*</v>
      </c>
      <c r="K311" s="97" t="str">
        <f>IF(SP_NORTE!AC338="","*",SP_NORTE!AC338)</f>
        <v>*</v>
      </c>
    </row>
    <row r="312" spans="2:11" hidden="1">
      <c r="B312" s="94" t="str">
        <f>IF(SP_NORTE!X339="","*",SP_NORTE!X339)</f>
        <v>*</v>
      </c>
      <c r="C312" s="95" t="str">
        <f>IF(SP_NORTE!B339="","*",SP_NORTE!B339)</f>
        <v>*</v>
      </c>
      <c r="D312" s="94" t="str">
        <f>IF(SP_NORTE!D339="","*",SP_NORTE!D339)</f>
        <v>*</v>
      </c>
      <c r="E312" s="94" t="str">
        <f>IF(SP_NORTE!G339="","*",SP_NORTE!G339)</f>
        <v>*</v>
      </c>
      <c r="F312" s="100" t="str">
        <f>IF(SP_NORTE!L339="","*",SP_NORTE!L339)</f>
        <v>-</v>
      </c>
      <c r="G312" s="95" t="str">
        <f>IF(SP_NORTE!H339="","*",SP_NORTE!H339)</f>
        <v>*</v>
      </c>
      <c r="H312" s="95" t="str">
        <f>IF(SP_NORTE!AA339="","*",SP_NORTE!AA339)</f>
        <v>*</v>
      </c>
      <c r="I312" s="95" t="str">
        <f>IF(SP_NORTE!AB339="","*",SP_NORTE!AB339)</f>
        <v>*</v>
      </c>
      <c r="J312" s="96" t="str">
        <f>IF(SP_NORTE!Z339="","*",SP_NORTE!Z339)</f>
        <v>*</v>
      </c>
      <c r="K312" s="97" t="str">
        <f>IF(SP_NORTE!AC339="","*",SP_NORTE!AC339)</f>
        <v>*</v>
      </c>
    </row>
    <row r="313" spans="2:11" hidden="1">
      <c r="B313" s="94" t="str">
        <f>IF(SP_NORTE!X340="","*",SP_NORTE!X340)</f>
        <v>*</v>
      </c>
      <c r="C313" s="95" t="str">
        <f>IF(SP_NORTE!B340="","*",SP_NORTE!B340)</f>
        <v>*</v>
      </c>
      <c r="D313" s="94" t="str">
        <f>IF(SP_NORTE!D340="","*",SP_NORTE!D340)</f>
        <v>*</v>
      </c>
      <c r="E313" s="94" t="str">
        <f>IF(SP_NORTE!G340="","*",SP_NORTE!G340)</f>
        <v>*</v>
      </c>
      <c r="F313" s="100" t="str">
        <f>IF(SP_NORTE!L340="","*",SP_NORTE!L340)</f>
        <v>-</v>
      </c>
      <c r="G313" s="95" t="str">
        <f>IF(SP_NORTE!H340="","*",SP_NORTE!H340)</f>
        <v>*</v>
      </c>
      <c r="H313" s="95" t="str">
        <f>IF(SP_NORTE!AA340="","*",SP_NORTE!AA340)</f>
        <v>*</v>
      </c>
      <c r="I313" s="95" t="str">
        <f>IF(SP_NORTE!AB340="","*",SP_NORTE!AB340)</f>
        <v>*</v>
      </c>
      <c r="J313" s="96" t="str">
        <f>IF(SP_NORTE!Z340="","*",SP_NORTE!Z340)</f>
        <v>*</v>
      </c>
      <c r="K313" s="97" t="str">
        <f>IF(SP_NORTE!AC340="","*",SP_NORTE!AC340)</f>
        <v>*</v>
      </c>
    </row>
    <row r="314" spans="2:11" hidden="1">
      <c r="B314" s="94" t="str">
        <f>IF(SP_NORTE!X341="","*",SP_NORTE!X341)</f>
        <v>*</v>
      </c>
      <c r="C314" s="95" t="str">
        <f>IF(SP_NORTE!B341="","*",SP_NORTE!B341)</f>
        <v>*</v>
      </c>
      <c r="D314" s="94" t="str">
        <f>IF(SP_NORTE!D341="","*",SP_NORTE!D341)</f>
        <v>*</v>
      </c>
      <c r="E314" s="94" t="str">
        <f>IF(SP_NORTE!G341="","*",SP_NORTE!G341)</f>
        <v>*</v>
      </c>
      <c r="F314" s="100" t="str">
        <f>IF(SP_NORTE!L341="","*",SP_NORTE!L341)</f>
        <v>-</v>
      </c>
      <c r="G314" s="95" t="str">
        <f>IF(SP_NORTE!H341="","*",SP_NORTE!H341)</f>
        <v>*</v>
      </c>
      <c r="H314" s="95" t="str">
        <f>IF(SP_NORTE!AA341="","*",SP_NORTE!AA341)</f>
        <v>*</v>
      </c>
      <c r="I314" s="95" t="str">
        <f>IF(SP_NORTE!AB341="","*",SP_NORTE!AB341)</f>
        <v>*</v>
      </c>
      <c r="J314" s="96" t="str">
        <f>IF(SP_NORTE!Z341="","*",SP_NORTE!Z341)</f>
        <v>*</v>
      </c>
      <c r="K314" s="97" t="str">
        <f>IF(SP_NORTE!AC341="","*",SP_NORTE!AC341)</f>
        <v>*</v>
      </c>
    </row>
    <row r="315" spans="2:11" hidden="1">
      <c r="B315" s="94" t="str">
        <f>IF(SP_NORTE!X342="","*",SP_NORTE!X342)</f>
        <v>*</v>
      </c>
      <c r="C315" s="95" t="str">
        <f>IF(SP_NORTE!B342="","*",SP_NORTE!B342)</f>
        <v>*</v>
      </c>
      <c r="D315" s="94" t="str">
        <f>IF(SP_NORTE!D342="","*",SP_NORTE!D342)</f>
        <v>*</v>
      </c>
      <c r="E315" s="94" t="str">
        <f>IF(SP_NORTE!G342="","*",SP_NORTE!G342)</f>
        <v>*</v>
      </c>
      <c r="F315" s="100" t="str">
        <f>IF(SP_NORTE!L342="","*",SP_NORTE!L342)</f>
        <v>-</v>
      </c>
      <c r="G315" s="95" t="str">
        <f>IF(SP_NORTE!H342="","*",SP_NORTE!H342)</f>
        <v>*</v>
      </c>
      <c r="H315" s="95" t="str">
        <f>IF(SP_NORTE!AA342="","*",SP_NORTE!AA342)</f>
        <v>*</v>
      </c>
      <c r="I315" s="95" t="str">
        <f>IF(SP_NORTE!AB342="","*",SP_NORTE!AB342)</f>
        <v>*</v>
      </c>
      <c r="J315" s="96" t="str">
        <f>IF(SP_NORTE!Z342="","*",SP_NORTE!Z342)</f>
        <v>*</v>
      </c>
      <c r="K315" s="97" t="str">
        <f>IF(SP_NORTE!AC342="","*",SP_NORTE!AC342)</f>
        <v>*</v>
      </c>
    </row>
    <row r="316" spans="2:11" hidden="1">
      <c r="B316" s="94" t="str">
        <f>IF(SP_NORTE!X343="","*",SP_NORTE!X343)</f>
        <v>*</v>
      </c>
      <c r="C316" s="95" t="str">
        <f>IF(SP_NORTE!B343="","*",SP_NORTE!B343)</f>
        <v>*</v>
      </c>
      <c r="D316" s="94" t="str">
        <f>IF(SP_NORTE!D343="","*",SP_NORTE!D343)</f>
        <v>*</v>
      </c>
      <c r="E316" s="94" t="str">
        <f>IF(SP_NORTE!G343="","*",SP_NORTE!G343)</f>
        <v>*</v>
      </c>
      <c r="F316" s="100" t="str">
        <f>IF(SP_NORTE!L343="","*",SP_NORTE!L343)</f>
        <v>-</v>
      </c>
      <c r="G316" s="95" t="str">
        <f>IF(SP_NORTE!H343="","*",SP_NORTE!H343)</f>
        <v>*</v>
      </c>
      <c r="H316" s="95" t="str">
        <f>IF(SP_NORTE!AA343="","*",SP_NORTE!AA343)</f>
        <v>*</v>
      </c>
      <c r="I316" s="95" t="str">
        <f>IF(SP_NORTE!AB343="","*",SP_NORTE!AB343)</f>
        <v>*</v>
      </c>
      <c r="J316" s="96" t="str">
        <f>IF(SP_NORTE!Z343="","*",SP_NORTE!Z343)</f>
        <v>*</v>
      </c>
      <c r="K316" s="97" t="str">
        <f>IF(SP_NORTE!AC343="","*",SP_NORTE!AC343)</f>
        <v>*</v>
      </c>
    </row>
    <row r="317" spans="2:11" hidden="1">
      <c r="B317" s="94" t="str">
        <f>IF(SP_NORTE!X344="","*",SP_NORTE!X344)</f>
        <v>*</v>
      </c>
      <c r="C317" s="95" t="str">
        <f>IF(SP_NORTE!B344="","*",SP_NORTE!B344)</f>
        <v>*</v>
      </c>
      <c r="D317" s="94" t="str">
        <f>IF(SP_NORTE!D344="","*",SP_NORTE!D344)</f>
        <v>*</v>
      </c>
      <c r="E317" s="94" t="str">
        <f>IF(SP_NORTE!G344="","*",SP_NORTE!G344)</f>
        <v>*</v>
      </c>
      <c r="F317" s="100" t="str">
        <f>IF(SP_NORTE!L344="","*",SP_NORTE!L344)</f>
        <v>-</v>
      </c>
      <c r="G317" s="95" t="str">
        <f>IF(SP_NORTE!H344="","*",SP_NORTE!H344)</f>
        <v>*</v>
      </c>
      <c r="H317" s="95" t="str">
        <f>IF(SP_NORTE!AA344="","*",SP_NORTE!AA344)</f>
        <v>*</v>
      </c>
      <c r="I317" s="95" t="str">
        <f>IF(SP_NORTE!AB344="","*",SP_NORTE!AB344)</f>
        <v>*</v>
      </c>
      <c r="J317" s="96" t="str">
        <f>IF(SP_NORTE!Z344="","*",SP_NORTE!Z344)</f>
        <v>*</v>
      </c>
      <c r="K317" s="97" t="str">
        <f>IF(SP_NORTE!AC344="","*",SP_NORTE!AC344)</f>
        <v>*</v>
      </c>
    </row>
    <row r="318" spans="2:11" hidden="1">
      <c r="B318" s="94" t="str">
        <f>IF(SP_NORTE!X345="","*",SP_NORTE!X345)</f>
        <v>*</v>
      </c>
      <c r="C318" s="95" t="str">
        <f>IF(SP_NORTE!B345="","*",SP_NORTE!B345)</f>
        <v>*</v>
      </c>
      <c r="D318" s="94" t="str">
        <f>IF(SP_NORTE!D345="","*",SP_NORTE!D345)</f>
        <v>*</v>
      </c>
      <c r="E318" s="94" t="str">
        <f>IF(SP_NORTE!G345="","*",SP_NORTE!G345)</f>
        <v>*</v>
      </c>
      <c r="F318" s="100" t="str">
        <f>IF(SP_NORTE!L345="","*",SP_NORTE!L345)</f>
        <v>-</v>
      </c>
      <c r="G318" s="95" t="str">
        <f>IF(SP_NORTE!H345="","*",SP_NORTE!H345)</f>
        <v>*</v>
      </c>
      <c r="H318" s="95" t="str">
        <f>IF(SP_NORTE!AA345="","*",SP_NORTE!AA345)</f>
        <v>*</v>
      </c>
      <c r="I318" s="95" t="str">
        <f>IF(SP_NORTE!AB345="","*",SP_NORTE!AB345)</f>
        <v>*</v>
      </c>
      <c r="J318" s="96" t="str">
        <f>IF(SP_NORTE!Z345="","*",SP_NORTE!Z345)</f>
        <v>*</v>
      </c>
      <c r="K318" s="97" t="str">
        <f>IF(SP_NORTE!AC345="","*",SP_NORTE!AC345)</f>
        <v>*</v>
      </c>
    </row>
    <row r="319" spans="2:11" hidden="1">
      <c r="B319" s="94" t="str">
        <f>IF(SP_NORTE!X346="","*",SP_NORTE!X346)</f>
        <v>*</v>
      </c>
      <c r="C319" s="95" t="str">
        <f>IF(SP_NORTE!B346="","*",SP_NORTE!B346)</f>
        <v>*</v>
      </c>
      <c r="D319" s="94" t="str">
        <f>IF(SP_NORTE!D346="","*",SP_NORTE!D346)</f>
        <v>*</v>
      </c>
      <c r="E319" s="94" t="str">
        <f>IF(SP_NORTE!G346="","*",SP_NORTE!G346)</f>
        <v>*</v>
      </c>
      <c r="F319" s="100" t="str">
        <f>IF(SP_NORTE!L346="","*",SP_NORTE!L346)</f>
        <v>-</v>
      </c>
      <c r="G319" s="95" t="str">
        <f>IF(SP_NORTE!H346="","*",SP_NORTE!H346)</f>
        <v>*</v>
      </c>
      <c r="H319" s="95" t="str">
        <f>IF(SP_NORTE!AA346="","*",SP_NORTE!AA346)</f>
        <v>*</v>
      </c>
      <c r="I319" s="95" t="str">
        <f>IF(SP_NORTE!AB346="","*",SP_NORTE!AB346)</f>
        <v>*</v>
      </c>
      <c r="J319" s="96" t="str">
        <f>IF(SP_NORTE!Z346="","*",SP_NORTE!Z346)</f>
        <v>*</v>
      </c>
      <c r="K319" s="97" t="str">
        <f>IF(SP_NORTE!AC346="","*",SP_NORTE!AC346)</f>
        <v>*</v>
      </c>
    </row>
    <row r="320" spans="2:11" hidden="1">
      <c r="B320" s="94" t="str">
        <f>IF(SP_NORTE!X347="","*",SP_NORTE!X347)</f>
        <v>*</v>
      </c>
      <c r="C320" s="95" t="str">
        <f>IF(SP_NORTE!B347="","*",SP_NORTE!B347)</f>
        <v>*</v>
      </c>
      <c r="D320" s="94" t="str">
        <f>IF(SP_NORTE!D347="","*",SP_NORTE!D347)</f>
        <v>*</v>
      </c>
      <c r="E320" s="94" t="str">
        <f>IF(SP_NORTE!G347="","*",SP_NORTE!G347)</f>
        <v>*</v>
      </c>
      <c r="F320" s="100" t="str">
        <f>IF(SP_NORTE!L347="","*",SP_NORTE!L347)</f>
        <v>-</v>
      </c>
      <c r="G320" s="95" t="str">
        <f>IF(SP_NORTE!H347="","*",SP_NORTE!H347)</f>
        <v>*</v>
      </c>
      <c r="H320" s="95" t="str">
        <f>IF(SP_NORTE!AA347="","*",SP_NORTE!AA347)</f>
        <v>*</v>
      </c>
      <c r="I320" s="95" t="str">
        <f>IF(SP_NORTE!AB347="","*",SP_NORTE!AB347)</f>
        <v>*</v>
      </c>
      <c r="J320" s="96" t="str">
        <f>IF(SP_NORTE!Z347="","*",SP_NORTE!Z347)</f>
        <v>*</v>
      </c>
      <c r="K320" s="97" t="str">
        <f>IF(SP_NORTE!AC347="","*",SP_NORTE!AC347)</f>
        <v>*</v>
      </c>
    </row>
    <row r="321" spans="2:11" hidden="1">
      <c r="B321" s="94" t="str">
        <f>IF(SP_NORTE!X348="","*",SP_NORTE!X348)</f>
        <v>*</v>
      </c>
      <c r="C321" s="95" t="str">
        <f>IF(SP_NORTE!B348="","*",SP_NORTE!B348)</f>
        <v>*</v>
      </c>
      <c r="D321" s="94" t="str">
        <f>IF(SP_NORTE!D348="","*",SP_NORTE!D348)</f>
        <v>*</v>
      </c>
      <c r="E321" s="94" t="str">
        <f>IF(SP_NORTE!G348="","*",SP_NORTE!G348)</f>
        <v>*</v>
      </c>
      <c r="F321" s="100" t="str">
        <f>IF(SP_NORTE!L348="","*",SP_NORTE!L348)</f>
        <v>-</v>
      </c>
      <c r="G321" s="95" t="str">
        <f>IF(SP_NORTE!H348="","*",SP_NORTE!H348)</f>
        <v>*</v>
      </c>
      <c r="H321" s="95" t="str">
        <f>IF(SP_NORTE!AA348="","*",SP_NORTE!AA348)</f>
        <v>*</v>
      </c>
      <c r="I321" s="95" t="str">
        <f>IF(SP_NORTE!AB348="","*",SP_NORTE!AB348)</f>
        <v>*</v>
      </c>
      <c r="J321" s="96" t="str">
        <f>IF(SP_NORTE!Z348="","*",SP_NORTE!Z348)</f>
        <v>*</v>
      </c>
      <c r="K321" s="97" t="str">
        <f>IF(SP_NORTE!AC348="","*",SP_NORTE!AC348)</f>
        <v>*</v>
      </c>
    </row>
    <row r="322" spans="2:11" hidden="1">
      <c r="B322" s="94" t="str">
        <f>IF(SP_NORTE!X349="","*",SP_NORTE!X349)</f>
        <v>*</v>
      </c>
      <c r="C322" s="95" t="str">
        <f>IF(SP_NORTE!B349="","*",SP_NORTE!B349)</f>
        <v>*</v>
      </c>
      <c r="D322" s="94" t="str">
        <f>IF(SP_NORTE!D349="","*",SP_NORTE!D349)</f>
        <v>*</v>
      </c>
      <c r="E322" s="94" t="str">
        <f>IF(SP_NORTE!G349="","*",SP_NORTE!G349)</f>
        <v>*</v>
      </c>
      <c r="F322" s="100" t="str">
        <f>IF(SP_NORTE!L349="","*",SP_NORTE!L349)</f>
        <v>-</v>
      </c>
      <c r="G322" s="95" t="str">
        <f>IF(SP_NORTE!H349="","*",SP_NORTE!H349)</f>
        <v>*</v>
      </c>
      <c r="H322" s="95" t="str">
        <f>IF(SP_NORTE!AA349="","*",SP_NORTE!AA349)</f>
        <v>*</v>
      </c>
      <c r="I322" s="95" t="str">
        <f>IF(SP_NORTE!AB349="","*",SP_NORTE!AB349)</f>
        <v>*</v>
      </c>
      <c r="J322" s="96" t="str">
        <f>IF(SP_NORTE!Z349="","*",SP_NORTE!Z349)</f>
        <v>*</v>
      </c>
      <c r="K322" s="97" t="str">
        <f>IF(SP_NORTE!AC349="","*",SP_NORTE!AC349)</f>
        <v>*</v>
      </c>
    </row>
    <row r="323" spans="2:11" hidden="1">
      <c r="B323" s="94" t="str">
        <f>IF(SP_NORTE!X350="","*",SP_NORTE!X350)</f>
        <v>*</v>
      </c>
      <c r="C323" s="95" t="str">
        <f>IF(SP_NORTE!B350="","*",SP_NORTE!B350)</f>
        <v>*</v>
      </c>
      <c r="D323" s="94" t="str">
        <f>IF(SP_NORTE!D350="","*",SP_NORTE!D350)</f>
        <v>*</v>
      </c>
      <c r="E323" s="94" t="str">
        <f>IF(SP_NORTE!G350="","*",SP_NORTE!G350)</f>
        <v>*</v>
      </c>
      <c r="F323" s="100" t="str">
        <f>IF(SP_NORTE!L350="","*",SP_NORTE!L350)</f>
        <v>-</v>
      </c>
      <c r="G323" s="95" t="str">
        <f>IF(SP_NORTE!H350="","*",SP_NORTE!H350)</f>
        <v>*</v>
      </c>
      <c r="H323" s="95" t="str">
        <f>IF(SP_NORTE!AA350="","*",SP_NORTE!AA350)</f>
        <v>*</v>
      </c>
      <c r="I323" s="95" t="str">
        <f>IF(SP_NORTE!AB350="","*",SP_NORTE!AB350)</f>
        <v>*</v>
      </c>
      <c r="J323" s="96" t="str">
        <f>IF(SP_NORTE!Z350="","*",SP_NORTE!Z350)</f>
        <v>*</v>
      </c>
      <c r="K323" s="97" t="str">
        <f>IF(SP_NORTE!AC350="","*",SP_NORTE!AC350)</f>
        <v>*</v>
      </c>
    </row>
    <row r="324" spans="2:11" hidden="1">
      <c r="B324" s="94" t="str">
        <f>IF(SP_NORTE!X351="","*",SP_NORTE!X351)</f>
        <v>*</v>
      </c>
      <c r="C324" s="95" t="str">
        <f>IF(SP_NORTE!B351="","*",SP_NORTE!B351)</f>
        <v>*</v>
      </c>
      <c r="D324" s="94" t="str">
        <f>IF(SP_NORTE!D351="","*",SP_NORTE!D351)</f>
        <v>*</v>
      </c>
      <c r="E324" s="94" t="str">
        <f>IF(SP_NORTE!G351="","*",SP_NORTE!G351)</f>
        <v>*</v>
      </c>
      <c r="F324" s="100" t="str">
        <f>IF(SP_NORTE!L351="","*",SP_NORTE!L351)</f>
        <v>-</v>
      </c>
      <c r="G324" s="95" t="str">
        <f>IF(SP_NORTE!H351="","*",SP_NORTE!H351)</f>
        <v>*</v>
      </c>
      <c r="H324" s="95" t="str">
        <f>IF(SP_NORTE!AA351="","*",SP_NORTE!AA351)</f>
        <v>*</v>
      </c>
      <c r="I324" s="95" t="str">
        <f>IF(SP_NORTE!AB351="","*",SP_NORTE!AB351)</f>
        <v>*</v>
      </c>
      <c r="J324" s="96" t="str">
        <f>IF(SP_NORTE!Z351="","*",SP_NORTE!Z351)</f>
        <v>*</v>
      </c>
      <c r="K324" s="97" t="str">
        <f>IF(SP_NORTE!AC351="","*",SP_NORTE!AC351)</f>
        <v>*</v>
      </c>
    </row>
    <row r="325" spans="2:11" hidden="1">
      <c r="B325" s="94" t="str">
        <f>IF(SP_NORTE!X352="","*",SP_NORTE!X352)</f>
        <v>*</v>
      </c>
      <c r="C325" s="95" t="str">
        <f>IF(SP_NORTE!B352="","*",SP_NORTE!B352)</f>
        <v>*</v>
      </c>
      <c r="D325" s="94" t="str">
        <f>IF(SP_NORTE!D352="","*",SP_NORTE!D352)</f>
        <v>*</v>
      </c>
      <c r="E325" s="94" t="str">
        <f>IF(SP_NORTE!G352="","*",SP_NORTE!G352)</f>
        <v>*</v>
      </c>
      <c r="F325" s="100" t="str">
        <f>IF(SP_NORTE!L352="","*",SP_NORTE!L352)</f>
        <v>-</v>
      </c>
      <c r="G325" s="95" t="str">
        <f>IF(SP_NORTE!H352="","*",SP_NORTE!H352)</f>
        <v>*</v>
      </c>
      <c r="H325" s="95" t="str">
        <f>IF(SP_NORTE!AA352="","*",SP_NORTE!AA352)</f>
        <v>*</v>
      </c>
      <c r="I325" s="95" t="str">
        <f>IF(SP_NORTE!AB352="","*",SP_NORTE!AB352)</f>
        <v>*</v>
      </c>
      <c r="J325" s="96" t="str">
        <f>IF(SP_NORTE!Z352="","*",SP_NORTE!Z352)</f>
        <v>*</v>
      </c>
      <c r="K325" s="97" t="str">
        <f>IF(SP_NORTE!AC352="","*",SP_NORTE!AC352)</f>
        <v>*</v>
      </c>
    </row>
    <row r="326" spans="2:11" hidden="1">
      <c r="B326" s="94" t="str">
        <f>IF(SP_NORTE!X353="","*",SP_NORTE!X353)</f>
        <v>*</v>
      </c>
      <c r="C326" s="95" t="str">
        <f>IF(SP_NORTE!B353="","*",SP_NORTE!B353)</f>
        <v>*</v>
      </c>
      <c r="D326" s="94" t="str">
        <f>IF(SP_NORTE!D353="","*",SP_NORTE!D353)</f>
        <v>*</v>
      </c>
      <c r="E326" s="94" t="str">
        <f>IF(SP_NORTE!G353="","*",SP_NORTE!G353)</f>
        <v>*</v>
      </c>
      <c r="F326" s="100" t="str">
        <f>IF(SP_NORTE!L353="","*",SP_NORTE!L353)</f>
        <v>-</v>
      </c>
      <c r="G326" s="95" t="str">
        <f>IF(SP_NORTE!H353="","*",SP_NORTE!H353)</f>
        <v>*</v>
      </c>
      <c r="H326" s="95" t="str">
        <f>IF(SP_NORTE!AA353="","*",SP_NORTE!AA353)</f>
        <v>*</v>
      </c>
      <c r="I326" s="95" t="str">
        <f>IF(SP_NORTE!AB353="","*",SP_NORTE!AB353)</f>
        <v>*</v>
      </c>
      <c r="J326" s="96" t="str">
        <f>IF(SP_NORTE!Z353="","*",SP_NORTE!Z353)</f>
        <v>*</v>
      </c>
      <c r="K326" s="97" t="str">
        <f>IF(SP_NORTE!AC353="","*",SP_NORTE!AC353)</f>
        <v>*</v>
      </c>
    </row>
    <row r="327" spans="2:11" hidden="1">
      <c r="B327" s="94" t="str">
        <f>IF(SP_NORTE!X354="","*",SP_NORTE!X354)</f>
        <v>*</v>
      </c>
      <c r="C327" s="95" t="str">
        <f>IF(SP_NORTE!B354="","*",SP_NORTE!B354)</f>
        <v>*</v>
      </c>
      <c r="D327" s="94" t="str">
        <f>IF(SP_NORTE!D354="","*",SP_NORTE!D354)</f>
        <v>*</v>
      </c>
      <c r="E327" s="94" t="str">
        <f>IF(SP_NORTE!G354="","*",SP_NORTE!G354)</f>
        <v>*</v>
      </c>
      <c r="F327" s="100" t="str">
        <f>IF(SP_NORTE!L354="","*",SP_NORTE!L354)</f>
        <v>-</v>
      </c>
      <c r="G327" s="95" t="str">
        <f>IF(SP_NORTE!H354="","*",SP_NORTE!H354)</f>
        <v>*</v>
      </c>
      <c r="H327" s="95" t="str">
        <f>IF(SP_NORTE!AA354="","*",SP_NORTE!AA354)</f>
        <v>*</v>
      </c>
      <c r="I327" s="95" t="str">
        <f>IF(SP_NORTE!AB354="","*",SP_NORTE!AB354)</f>
        <v>*</v>
      </c>
      <c r="J327" s="96" t="str">
        <f>IF(SP_NORTE!Z354="","*",SP_NORTE!Z354)</f>
        <v>*</v>
      </c>
      <c r="K327" s="97" t="str">
        <f>IF(SP_NORTE!AC354="","*",SP_NORTE!AC354)</f>
        <v>*</v>
      </c>
    </row>
    <row r="328" spans="2:11" hidden="1">
      <c r="B328" s="94" t="str">
        <f>IF(SP_NORTE!X355="","*",SP_NORTE!X355)</f>
        <v>*</v>
      </c>
      <c r="C328" s="95" t="str">
        <f>IF(SP_NORTE!B355="","*",SP_NORTE!B355)</f>
        <v>*</v>
      </c>
      <c r="D328" s="94" t="str">
        <f>IF(SP_NORTE!D355="","*",SP_NORTE!D355)</f>
        <v>*</v>
      </c>
      <c r="E328" s="94" t="str">
        <f>IF(SP_NORTE!G355="","*",SP_NORTE!G355)</f>
        <v>*</v>
      </c>
      <c r="F328" s="100" t="str">
        <f>IF(SP_NORTE!L355="","*",SP_NORTE!L355)</f>
        <v>-</v>
      </c>
      <c r="G328" s="95" t="str">
        <f>IF(SP_NORTE!H355="","*",SP_NORTE!H355)</f>
        <v>*</v>
      </c>
      <c r="H328" s="95" t="str">
        <f>IF(SP_NORTE!AA355="","*",SP_NORTE!AA355)</f>
        <v>*</v>
      </c>
      <c r="I328" s="95" t="str">
        <f>IF(SP_NORTE!AB355="","*",SP_NORTE!AB355)</f>
        <v>*</v>
      </c>
      <c r="J328" s="96" t="str">
        <f>IF(SP_NORTE!Z355="","*",SP_NORTE!Z355)</f>
        <v>*</v>
      </c>
      <c r="K328" s="97" t="str">
        <f>IF(SP_NORTE!AC355="","*",SP_NORTE!AC355)</f>
        <v>*</v>
      </c>
    </row>
    <row r="329" spans="2:11" hidden="1">
      <c r="B329" s="94" t="str">
        <f>IF(SP_NORTE!X356="","*",SP_NORTE!X356)</f>
        <v>*</v>
      </c>
      <c r="C329" s="95" t="str">
        <f>IF(SP_NORTE!B356="","*",SP_NORTE!B356)</f>
        <v>*</v>
      </c>
      <c r="D329" s="94" t="str">
        <f>IF(SP_NORTE!D356="","*",SP_NORTE!D356)</f>
        <v>*</v>
      </c>
      <c r="E329" s="94" t="str">
        <f>IF(SP_NORTE!G356="","*",SP_NORTE!G356)</f>
        <v>*</v>
      </c>
      <c r="F329" s="100" t="str">
        <f>IF(SP_NORTE!L356="","*",SP_NORTE!L356)</f>
        <v>-</v>
      </c>
      <c r="G329" s="95" t="str">
        <f>IF(SP_NORTE!H356="","*",SP_NORTE!H356)</f>
        <v>*</v>
      </c>
      <c r="H329" s="95" t="str">
        <f>IF(SP_NORTE!AA356="","*",SP_NORTE!AA356)</f>
        <v>*</v>
      </c>
      <c r="I329" s="95" t="str">
        <f>IF(SP_NORTE!AB356="","*",SP_NORTE!AB356)</f>
        <v>*</v>
      </c>
      <c r="J329" s="96" t="str">
        <f>IF(SP_NORTE!Z356="","*",SP_NORTE!Z356)</f>
        <v>*</v>
      </c>
      <c r="K329" s="97" t="str">
        <f>IF(SP_NORTE!AC356="","*",SP_NORTE!AC356)</f>
        <v>*</v>
      </c>
    </row>
    <row r="330" spans="2:11" hidden="1">
      <c r="B330" s="94" t="str">
        <f>IF(SP_NORTE!X357="","*",SP_NORTE!X357)</f>
        <v>*</v>
      </c>
      <c r="C330" s="95" t="str">
        <f>IF(SP_NORTE!B357="","*",SP_NORTE!B357)</f>
        <v>*</v>
      </c>
      <c r="D330" s="94" t="str">
        <f>IF(SP_NORTE!D357="","*",SP_NORTE!D357)</f>
        <v>*</v>
      </c>
      <c r="E330" s="94" t="str">
        <f>IF(SP_NORTE!G357="","*",SP_NORTE!G357)</f>
        <v>*</v>
      </c>
      <c r="F330" s="100" t="str">
        <f>IF(SP_NORTE!L357="","*",SP_NORTE!L357)</f>
        <v>-</v>
      </c>
      <c r="G330" s="95" t="str">
        <f>IF(SP_NORTE!H357="","*",SP_NORTE!H357)</f>
        <v>*</v>
      </c>
      <c r="H330" s="95" t="str">
        <f>IF(SP_NORTE!AA357="","*",SP_NORTE!AA357)</f>
        <v>*</v>
      </c>
      <c r="I330" s="95" t="str">
        <f>IF(SP_NORTE!AB357="","*",SP_NORTE!AB357)</f>
        <v>*</v>
      </c>
      <c r="J330" s="96" t="str">
        <f>IF(SP_NORTE!Z357="","*",SP_NORTE!Z357)</f>
        <v>*</v>
      </c>
      <c r="K330" s="97" t="str">
        <f>IF(SP_NORTE!AC357="","*",SP_NORTE!AC357)</f>
        <v>*</v>
      </c>
    </row>
    <row r="331" spans="2:11" hidden="1">
      <c r="B331" s="94" t="str">
        <f>IF(SP_NORTE!X358="","*",SP_NORTE!X358)</f>
        <v>*</v>
      </c>
      <c r="C331" s="95" t="str">
        <f>IF(SP_NORTE!B358="","*",SP_NORTE!B358)</f>
        <v>*</v>
      </c>
      <c r="D331" s="94" t="str">
        <f>IF(SP_NORTE!D358="","*",SP_NORTE!D358)</f>
        <v>*</v>
      </c>
      <c r="E331" s="94" t="str">
        <f>IF(SP_NORTE!G358="","*",SP_NORTE!G358)</f>
        <v>*</v>
      </c>
      <c r="F331" s="100" t="str">
        <f>IF(SP_NORTE!L358="","*",SP_NORTE!L358)</f>
        <v>-</v>
      </c>
      <c r="G331" s="95" t="str">
        <f>IF(SP_NORTE!H358="","*",SP_NORTE!H358)</f>
        <v>*</v>
      </c>
      <c r="H331" s="95" t="str">
        <f>IF(SP_NORTE!AA358="","*",SP_NORTE!AA358)</f>
        <v>*</v>
      </c>
      <c r="I331" s="95" t="str">
        <f>IF(SP_NORTE!AB358="","*",SP_NORTE!AB358)</f>
        <v>*</v>
      </c>
      <c r="J331" s="96" t="str">
        <f>IF(SP_NORTE!Z358="","*",SP_NORTE!Z358)</f>
        <v>*</v>
      </c>
      <c r="K331" s="97" t="str">
        <f>IF(SP_NORTE!AC358="","*",SP_NORTE!AC358)</f>
        <v>*</v>
      </c>
    </row>
    <row r="332" spans="2:11" hidden="1">
      <c r="B332" s="94" t="str">
        <f>IF(SP_NORTE!X359="","*",SP_NORTE!X359)</f>
        <v>*</v>
      </c>
      <c r="C332" s="95" t="str">
        <f>IF(SP_NORTE!B359="","*",SP_NORTE!B359)</f>
        <v>*</v>
      </c>
      <c r="D332" s="94" t="str">
        <f>IF(SP_NORTE!D359="","*",SP_NORTE!D359)</f>
        <v>*</v>
      </c>
      <c r="E332" s="94" t="str">
        <f>IF(SP_NORTE!G359="","*",SP_NORTE!G359)</f>
        <v>*</v>
      </c>
      <c r="F332" s="100" t="str">
        <f>IF(SP_NORTE!L359="","*",SP_NORTE!L359)</f>
        <v>-</v>
      </c>
      <c r="G332" s="95" t="str">
        <f>IF(SP_NORTE!H359="","*",SP_NORTE!H359)</f>
        <v>*</v>
      </c>
      <c r="H332" s="95" t="str">
        <f>IF(SP_NORTE!AA359="","*",SP_NORTE!AA359)</f>
        <v>*</v>
      </c>
      <c r="I332" s="95" t="str">
        <f>IF(SP_NORTE!AB359="","*",SP_NORTE!AB359)</f>
        <v>*</v>
      </c>
      <c r="J332" s="96" t="str">
        <f>IF(SP_NORTE!Z359="","*",SP_NORTE!Z359)</f>
        <v>*</v>
      </c>
      <c r="K332" s="97" t="str">
        <f>IF(SP_NORTE!AC359="","*",SP_NORTE!AC359)</f>
        <v>*</v>
      </c>
    </row>
    <row r="333" spans="2:11" hidden="1">
      <c r="B333" s="94" t="str">
        <f>IF(SP_NORTE!X360="","*",SP_NORTE!X360)</f>
        <v>*</v>
      </c>
      <c r="C333" s="95" t="str">
        <f>IF(SP_NORTE!B360="","*",SP_NORTE!B360)</f>
        <v>*</v>
      </c>
      <c r="D333" s="94" t="str">
        <f>IF(SP_NORTE!D360="","*",SP_NORTE!D360)</f>
        <v>*</v>
      </c>
      <c r="E333" s="94" t="str">
        <f>IF(SP_NORTE!G360="","*",SP_NORTE!G360)</f>
        <v>*</v>
      </c>
      <c r="F333" s="100" t="str">
        <f>IF(SP_NORTE!L360="","*",SP_NORTE!L360)</f>
        <v>-</v>
      </c>
      <c r="G333" s="95" t="str">
        <f>IF(SP_NORTE!H360="","*",SP_NORTE!H360)</f>
        <v>*</v>
      </c>
      <c r="H333" s="95" t="str">
        <f>IF(SP_NORTE!AA360="","*",SP_NORTE!AA360)</f>
        <v>*</v>
      </c>
      <c r="I333" s="95" t="str">
        <f>IF(SP_NORTE!AB360="","*",SP_NORTE!AB360)</f>
        <v>*</v>
      </c>
      <c r="J333" s="96" t="str">
        <f>IF(SP_NORTE!Z360="","*",SP_NORTE!Z360)</f>
        <v>*</v>
      </c>
      <c r="K333" s="97" t="str">
        <f>IF(SP_NORTE!AC360="","*",SP_NORTE!AC360)</f>
        <v>*</v>
      </c>
    </row>
    <row r="334" spans="2:11" hidden="1">
      <c r="B334" s="94" t="str">
        <f>IF(SP_NORTE!X361="","*",SP_NORTE!X361)</f>
        <v>*</v>
      </c>
      <c r="C334" s="95" t="str">
        <f>IF(SP_NORTE!B361="","*",SP_NORTE!B361)</f>
        <v>*</v>
      </c>
      <c r="D334" s="94" t="str">
        <f>IF(SP_NORTE!D361="","*",SP_NORTE!D361)</f>
        <v>*</v>
      </c>
      <c r="E334" s="94" t="str">
        <f>IF(SP_NORTE!G361="","*",SP_NORTE!G361)</f>
        <v>*</v>
      </c>
      <c r="F334" s="100" t="str">
        <f>IF(SP_NORTE!L361="","*",SP_NORTE!L361)</f>
        <v>-</v>
      </c>
      <c r="G334" s="95" t="str">
        <f>IF(SP_NORTE!H361="","*",SP_NORTE!H361)</f>
        <v>*</v>
      </c>
      <c r="H334" s="95" t="str">
        <f>IF(SP_NORTE!AA361="","*",SP_NORTE!AA361)</f>
        <v>*</v>
      </c>
      <c r="I334" s="95" t="str">
        <f>IF(SP_NORTE!AB361="","*",SP_NORTE!AB361)</f>
        <v>*</v>
      </c>
      <c r="J334" s="96" t="str">
        <f>IF(SP_NORTE!Z361="","*",SP_NORTE!Z361)</f>
        <v>*</v>
      </c>
      <c r="K334" s="97" t="str">
        <f>IF(SP_NORTE!AC361="","*",SP_NORTE!AC361)</f>
        <v>*</v>
      </c>
    </row>
    <row r="335" spans="2:11" hidden="1">
      <c r="B335" s="94" t="str">
        <f>IF(SP_NORTE!X362="","*",SP_NORTE!X362)</f>
        <v>*</v>
      </c>
      <c r="C335" s="95" t="str">
        <f>IF(SP_NORTE!B362="","*",SP_NORTE!B362)</f>
        <v>*</v>
      </c>
      <c r="D335" s="94" t="str">
        <f>IF(SP_NORTE!D362="","*",SP_NORTE!D362)</f>
        <v>*</v>
      </c>
      <c r="E335" s="94" t="str">
        <f>IF(SP_NORTE!G362="","*",SP_NORTE!G362)</f>
        <v>*</v>
      </c>
      <c r="F335" s="100" t="str">
        <f>IF(SP_NORTE!L362="","*",SP_NORTE!L362)</f>
        <v>-</v>
      </c>
      <c r="G335" s="95" t="str">
        <f>IF(SP_NORTE!H362="","*",SP_NORTE!H362)</f>
        <v>*</v>
      </c>
      <c r="H335" s="95" t="str">
        <f>IF(SP_NORTE!AA362="","*",SP_NORTE!AA362)</f>
        <v>*</v>
      </c>
      <c r="I335" s="95" t="str">
        <f>IF(SP_NORTE!AB362="","*",SP_NORTE!AB362)</f>
        <v>*</v>
      </c>
      <c r="J335" s="96" t="str">
        <f>IF(SP_NORTE!Z362="","*",SP_NORTE!Z362)</f>
        <v>*</v>
      </c>
      <c r="K335" s="97" t="str">
        <f>IF(SP_NORTE!AC362="","*",SP_NORTE!AC362)</f>
        <v>*</v>
      </c>
    </row>
    <row r="336" spans="2:11" hidden="1">
      <c r="B336" s="94" t="str">
        <f>IF(SP_NORTE!X363="","*",SP_NORTE!X363)</f>
        <v>*</v>
      </c>
      <c r="C336" s="95" t="str">
        <f>IF(SP_NORTE!B363="","*",SP_NORTE!B363)</f>
        <v>*</v>
      </c>
      <c r="D336" s="94" t="str">
        <f>IF(SP_NORTE!D363="","*",SP_NORTE!D363)</f>
        <v>*</v>
      </c>
      <c r="E336" s="94" t="str">
        <f>IF(SP_NORTE!G363="","*",SP_NORTE!G363)</f>
        <v>*</v>
      </c>
      <c r="F336" s="100" t="str">
        <f>IF(SP_NORTE!L363="","*",SP_NORTE!L363)</f>
        <v>-</v>
      </c>
      <c r="G336" s="95" t="str">
        <f>IF(SP_NORTE!H363="","*",SP_NORTE!H363)</f>
        <v>*</v>
      </c>
      <c r="H336" s="95" t="str">
        <f>IF(SP_NORTE!AA363="","*",SP_NORTE!AA363)</f>
        <v>*</v>
      </c>
      <c r="I336" s="95" t="str">
        <f>IF(SP_NORTE!AB363="","*",SP_NORTE!AB363)</f>
        <v>*</v>
      </c>
      <c r="J336" s="96" t="str">
        <f>IF(SP_NORTE!Z363="","*",SP_NORTE!Z363)</f>
        <v>*</v>
      </c>
      <c r="K336" s="97" t="str">
        <f>IF(SP_NORTE!AC363="","*",SP_NORTE!AC363)</f>
        <v>*</v>
      </c>
    </row>
    <row r="337" spans="2:11" hidden="1">
      <c r="B337" s="94" t="str">
        <f>IF(SP_NORTE!X364="","*",SP_NORTE!X364)</f>
        <v>*</v>
      </c>
      <c r="C337" s="95" t="str">
        <f>IF(SP_NORTE!B364="","*",SP_NORTE!B364)</f>
        <v>*</v>
      </c>
      <c r="D337" s="94" t="str">
        <f>IF(SP_NORTE!D364="","*",SP_NORTE!D364)</f>
        <v>*</v>
      </c>
      <c r="E337" s="94" t="str">
        <f>IF(SP_NORTE!G364="","*",SP_NORTE!G364)</f>
        <v>*</v>
      </c>
      <c r="F337" s="100" t="str">
        <f>IF(SP_NORTE!L364="","*",SP_NORTE!L364)</f>
        <v>-</v>
      </c>
      <c r="G337" s="95" t="str">
        <f>IF(SP_NORTE!H364="","*",SP_NORTE!H364)</f>
        <v>*</v>
      </c>
      <c r="H337" s="95" t="str">
        <f>IF(SP_NORTE!AA364="","*",SP_NORTE!AA364)</f>
        <v>*</v>
      </c>
      <c r="I337" s="95" t="str">
        <f>IF(SP_NORTE!AB364="","*",SP_NORTE!AB364)</f>
        <v>*</v>
      </c>
      <c r="J337" s="96" t="str">
        <f>IF(SP_NORTE!Z364="","*",SP_NORTE!Z364)</f>
        <v>*</v>
      </c>
      <c r="K337" s="97" t="str">
        <f>IF(SP_NORTE!AC364="","*",SP_NORTE!AC364)</f>
        <v>*</v>
      </c>
    </row>
    <row r="338" spans="2:11" hidden="1">
      <c r="B338" s="94" t="str">
        <f>IF(SP_NORTE!X365="","*",SP_NORTE!X365)</f>
        <v>*</v>
      </c>
      <c r="C338" s="95" t="str">
        <f>IF(SP_NORTE!B365="","*",SP_NORTE!B365)</f>
        <v>*</v>
      </c>
      <c r="D338" s="94" t="str">
        <f>IF(SP_NORTE!D365="","*",SP_NORTE!D365)</f>
        <v>*</v>
      </c>
      <c r="E338" s="94" t="str">
        <f>IF(SP_NORTE!G365="","*",SP_NORTE!G365)</f>
        <v>*</v>
      </c>
      <c r="F338" s="100" t="str">
        <f>IF(SP_NORTE!L365="","*",SP_NORTE!L365)</f>
        <v>-</v>
      </c>
      <c r="G338" s="95" t="str">
        <f>IF(SP_NORTE!H365="","*",SP_NORTE!H365)</f>
        <v>*</v>
      </c>
      <c r="H338" s="95" t="str">
        <f>IF(SP_NORTE!AA365="","*",SP_NORTE!AA365)</f>
        <v>*</v>
      </c>
      <c r="I338" s="95" t="str">
        <f>IF(SP_NORTE!AB365="","*",SP_NORTE!AB365)</f>
        <v>*</v>
      </c>
      <c r="J338" s="96" t="str">
        <f>IF(SP_NORTE!Z365="","*",SP_NORTE!Z365)</f>
        <v>*</v>
      </c>
      <c r="K338" s="97" t="str">
        <f>IF(SP_NORTE!AC365="","*",SP_NORTE!AC365)</f>
        <v>*</v>
      </c>
    </row>
    <row r="339" spans="2:11" hidden="1">
      <c r="B339" s="94" t="str">
        <f>IF(SP_NORTE!X366="","*",SP_NORTE!X366)</f>
        <v>*</v>
      </c>
      <c r="C339" s="95" t="str">
        <f>IF(SP_NORTE!B366="","*",SP_NORTE!B366)</f>
        <v>*</v>
      </c>
      <c r="D339" s="94" t="str">
        <f>IF(SP_NORTE!D366="","*",SP_NORTE!D366)</f>
        <v>*</v>
      </c>
      <c r="E339" s="94" t="str">
        <f>IF(SP_NORTE!G366="","*",SP_NORTE!G366)</f>
        <v>*</v>
      </c>
      <c r="F339" s="100" t="str">
        <f>IF(SP_NORTE!L366="","*",SP_NORTE!L366)</f>
        <v>-</v>
      </c>
      <c r="G339" s="95" t="str">
        <f>IF(SP_NORTE!H366="","*",SP_NORTE!H366)</f>
        <v>*</v>
      </c>
      <c r="H339" s="95" t="str">
        <f>IF(SP_NORTE!AA366="","*",SP_NORTE!AA366)</f>
        <v>*</v>
      </c>
      <c r="I339" s="95" t="str">
        <f>IF(SP_NORTE!AB366="","*",SP_NORTE!AB366)</f>
        <v>*</v>
      </c>
      <c r="J339" s="96" t="str">
        <f>IF(SP_NORTE!Z366="","*",SP_NORTE!Z366)</f>
        <v>*</v>
      </c>
      <c r="K339" s="97" t="str">
        <f>IF(SP_NORTE!AC366="","*",SP_NORTE!AC366)</f>
        <v>*</v>
      </c>
    </row>
    <row r="340" spans="2:11" hidden="1">
      <c r="B340" s="94" t="str">
        <f>IF(SP_NORTE!X367="","*",SP_NORTE!X367)</f>
        <v>*</v>
      </c>
      <c r="C340" s="95" t="str">
        <f>IF(SP_NORTE!B367="","*",SP_NORTE!B367)</f>
        <v>*</v>
      </c>
      <c r="D340" s="94" t="str">
        <f>IF(SP_NORTE!D367="","*",SP_NORTE!D367)</f>
        <v>*</v>
      </c>
      <c r="E340" s="94" t="str">
        <f>IF(SP_NORTE!G367="","*",SP_NORTE!G367)</f>
        <v>*</v>
      </c>
      <c r="F340" s="100" t="str">
        <f>IF(SP_NORTE!L367="","*",SP_NORTE!L367)</f>
        <v>-</v>
      </c>
      <c r="G340" s="95" t="str">
        <f>IF(SP_NORTE!H367="","*",SP_NORTE!H367)</f>
        <v>*</v>
      </c>
      <c r="H340" s="95" t="str">
        <f>IF(SP_NORTE!AA367="","*",SP_NORTE!AA367)</f>
        <v>*</v>
      </c>
      <c r="I340" s="95" t="str">
        <f>IF(SP_NORTE!AB367="","*",SP_NORTE!AB367)</f>
        <v>*</v>
      </c>
      <c r="J340" s="96" t="str">
        <f>IF(SP_NORTE!Z367="","*",SP_NORTE!Z367)</f>
        <v>*</v>
      </c>
      <c r="K340" s="97" t="str">
        <f>IF(SP_NORTE!AC367="","*",SP_NORTE!AC367)</f>
        <v>*</v>
      </c>
    </row>
    <row r="341" spans="2:11" hidden="1">
      <c r="B341" s="94" t="str">
        <f>IF(SP_NORTE!X368="","*",SP_NORTE!X368)</f>
        <v>*</v>
      </c>
      <c r="C341" s="95" t="str">
        <f>IF(SP_NORTE!B368="","*",SP_NORTE!B368)</f>
        <v>*</v>
      </c>
      <c r="D341" s="94" t="str">
        <f>IF(SP_NORTE!D368="","*",SP_NORTE!D368)</f>
        <v>*</v>
      </c>
      <c r="E341" s="94" t="str">
        <f>IF(SP_NORTE!G368="","*",SP_NORTE!G368)</f>
        <v>*</v>
      </c>
      <c r="F341" s="100" t="str">
        <f>IF(SP_NORTE!L368="","*",SP_NORTE!L368)</f>
        <v>-</v>
      </c>
      <c r="G341" s="95" t="str">
        <f>IF(SP_NORTE!H368="","*",SP_NORTE!H368)</f>
        <v>*</v>
      </c>
      <c r="H341" s="95" t="str">
        <f>IF(SP_NORTE!AA368="","*",SP_NORTE!AA368)</f>
        <v>*</v>
      </c>
      <c r="I341" s="95" t="str">
        <f>IF(SP_NORTE!AB368="","*",SP_NORTE!AB368)</f>
        <v>*</v>
      </c>
      <c r="J341" s="96" t="str">
        <f>IF(SP_NORTE!Z368="","*",SP_NORTE!Z368)</f>
        <v>*</v>
      </c>
      <c r="K341" s="97" t="str">
        <f>IF(SP_NORTE!AC368="","*",SP_NORTE!AC368)</f>
        <v>*</v>
      </c>
    </row>
    <row r="342" spans="2:11" hidden="1">
      <c r="B342" s="94" t="str">
        <f>IF(SP_NORTE!X369="","*",SP_NORTE!X369)</f>
        <v>*</v>
      </c>
      <c r="C342" s="95" t="str">
        <f>IF(SP_NORTE!B369="","*",SP_NORTE!B369)</f>
        <v>*</v>
      </c>
      <c r="D342" s="94" t="str">
        <f>IF(SP_NORTE!D369="","*",SP_NORTE!D369)</f>
        <v>*</v>
      </c>
      <c r="E342" s="94" t="str">
        <f>IF(SP_NORTE!G369="","*",SP_NORTE!G369)</f>
        <v>*</v>
      </c>
      <c r="F342" s="100" t="str">
        <f>IF(SP_NORTE!L369="","*",SP_NORTE!L369)</f>
        <v>-</v>
      </c>
      <c r="G342" s="95" t="str">
        <f>IF(SP_NORTE!H369="","*",SP_NORTE!H369)</f>
        <v>*</v>
      </c>
      <c r="H342" s="95" t="str">
        <f>IF(SP_NORTE!AA369="","*",SP_NORTE!AA369)</f>
        <v>*</v>
      </c>
      <c r="I342" s="95" t="str">
        <f>IF(SP_NORTE!AB369="","*",SP_NORTE!AB369)</f>
        <v>*</v>
      </c>
      <c r="J342" s="96" t="str">
        <f>IF(SP_NORTE!Z369="","*",SP_NORTE!Z369)</f>
        <v>*</v>
      </c>
      <c r="K342" s="97" t="str">
        <f>IF(SP_NORTE!AC369="","*",SP_NORTE!AC369)</f>
        <v>*</v>
      </c>
    </row>
    <row r="343" spans="2:11" hidden="1">
      <c r="B343" s="94" t="str">
        <f>IF(SP_NORTE!X370="","*",SP_NORTE!X370)</f>
        <v>*</v>
      </c>
      <c r="C343" s="95" t="str">
        <f>IF(SP_NORTE!B370="","*",SP_NORTE!B370)</f>
        <v>*</v>
      </c>
      <c r="D343" s="94" t="str">
        <f>IF(SP_NORTE!D370="","*",SP_NORTE!D370)</f>
        <v>*</v>
      </c>
      <c r="E343" s="94" t="str">
        <f>IF(SP_NORTE!G370="","*",SP_NORTE!G370)</f>
        <v>*</v>
      </c>
      <c r="F343" s="100" t="str">
        <f>IF(SP_NORTE!L370="","*",SP_NORTE!L370)</f>
        <v>-</v>
      </c>
      <c r="G343" s="95" t="str">
        <f>IF(SP_NORTE!H370="","*",SP_NORTE!H370)</f>
        <v>*</v>
      </c>
      <c r="H343" s="95" t="str">
        <f>IF(SP_NORTE!AA370="","*",SP_NORTE!AA370)</f>
        <v>*</v>
      </c>
      <c r="I343" s="95" t="str">
        <f>IF(SP_NORTE!AB370="","*",SP_NORTE!AB370)</f>
        <v>*</v>
      </c>
      <c r="J343" s="96" t="str">
        <f>IF(SP_NORTE!Z370="","*",SP_NORTE!Z370)</f>
        <v>*</v>
      </c>
      <c r="K343" s="97" t="str">
        <f>IF(SP_NORTE!AC370="","*",SP_NORTE!AC370)</f>
        <v>*</v>
      </c>
    </row>
    <row r="344" spans="2:11" hidden="1">
      <c r="B344" s="94" t="str">
        <f>IF(SP_NORTE!X371="","*",SP_NORTE!X371)</f>
        <v>*</v>
      </c>
      <c r="C344" s="95" t="str">
        <f>IF(SP_NORTE!B371="","*",SP_NORTE!B371)</f>
        <v>*</v>
      </c>
      <c r="D344" s="94" t="str">
        <f>IF(SP_NORTE!D371="","*",SP_NORTE!D371)</f>
        <v>*</v>
      </c>
      <c r="E344" s="94" t="str">
        <f>IF(SP_NORTE!G371="","*",SP_NORTE!G371)</f>
        <v>*</v>
      </c>
      <c r="F344" s="100" t="str">
        <f>IF(SP_NORTE!L371="","*",SP_NORTE!L371)</f>
        <v>-</v>
      </c>
      <c r="G344" s="95" t="str">
        <f>IF(SP_NORTE!H371="","*",SP_NORTE!H371)</f>
        <v>*</v>
      </c>
      <c r="H344" s="95" t="str">
        <f>IF(SP_NORTE!AA371="","*",SP_NORTE!AA371)</f>
        <v>*</v>
      </c>
      <c r="I344" s="95" t="str">
        <f>IF(SP_NORTE!AB371="","*",SP_NORTE!AB371)</f>
        <v>*</v>
      </c>
      <c r="J344" s="96" t="str">
        <f>IF(SP_NORTE!Z371="","*",SP_NORTE!Z371)</f>
        <v>*</v>
      </c>
      <c r="K344" s="97" t="str">
        <f>IF(SP_NORTE!AC371="","*",SP_NORTE!AC371)</f>
        <v>*</v>
      </c>
    </row>
    <row r="345" spans="2:11" hidden="1">
      <c r="B345" s="94" t="str">
        <f>IF(SP_NORTE!X372="","*",SP_NORTE!X372)</f>
        <v>*</v>
      </c>
      <c r="C345" s="95" t="str">
        <f>IF(SP_NORTE!B372="","*",SP_NORTE!B372)</f>
        <v>*</v>
      </c>
      <c r="D345" s="94" t="str">
        <f>IF(SP_NORTE!D372="","*",SP_NORTE!D372)</f>
        <v>*</v>
      </c>
      <c r="E345" s="94" t="str">
        <f>IF(SP_NORTE!G372="","*",SP_NORTE!G372)</f>
        <v>*</v>
      </c>
      <c r="F345" s="100" t="str">
        <f>IF(SP_NORTE!L372="","*",SP_NORTE!L372)</f>
        <v>-</v>
      </c>
      <c r="G345" s="95" t="str">
        <f>IF(SP_NORTE!H372="","*",SP_NORTE!H372)</f>
        <v>*</v>
      </c>
      <c r="H345" s="95" t="str">
        <f>IF(SP_NORTE!AA372="","*",SP_NORTE!AA372)</f>
        <v>*</v>
      </c>
      <c r="I345" s="95" t="str">
        <f>IF(SP_NORTE!AB372="","*",SP_NORTE!AB372)</f>
        <v>*</v>
      </c>
      <c r="J345" s="96" t="str">
        <f>IF(SP_NORTE!Z372="","*",SP_NORTE!Z372)</f>
        <v>*</v>
      </c>
      <c r="K345" s="97" t="str">
        <f>IF(SP_NORTE!AC372="","*",SP_NORTE!AC372)</f>
        <v>*</v>
      </c>
    </row>
    <row r="346" spans="2:11" hidden="1">
      <c r="B346" s="94" t="str">
        <f>IF(SP_NORTE!X373="","*",SP_NORTE!X373)</f>
        <v>*</v>
      </c>
      <c r="C346" s="95" t="str">
        <f>IF(SP_NORTE!B373="","*",SP_NORTE!B373)</f>
        <v>*</v>
      </c>
      <c r="D346" s="94" t="str">
        <f>IF(SP_NORTE!D373="","*",SP_NORTE!D373)</f>
        <v>*</v>
      </c>
      <c r="E346" s="94" t="str">
        <f>IF(SP_NORTE!G373="","*",SP_NORTE!G373)</f>
        <v>*</v>
      </c>
      <c r="F346" s="100" t="str">
        <f>IF(SP_NORTE!L373="","*",SP_NORTE!L373)</f>
        <v>-</v>
      </c>
      <c r="G346" s="95" t="str">
        <f>IF(SP_NORTE!H373="","*",SP_NORTE!H373)</f>
        <v>*</v>
      </c>
      <c r="H346" s="95" t="str">
        <f>IF(SP_NORTE!AA373="","*",SP_NORTE!AA373)</f>
        <v>*</v>
      </c>
      <c r="I346" s="95" t="str">
        <f>IF(SP_NORTE!AB373="","*",SP_NORTE!AB373)</f>
        <v>*</v>
      </c>
      <c r="J346" s="96" t="str">
        <f>IF(SP_NORTE!Z373="","*",SP_NORTE!Z373)</f>
        <v>*</v>
      </c>
      <c r="K346" s="97" t="str">
        <f>IF(SP_NORTE!AC373="","*",SP_NORTE!AC373)</f>
        <v>*</v>
      </c>
    </row>
    <row r="347" spans="2:11" hidden="1">
      <c r="B347" s="94" t="str">
        <f>IF(SP_NORTE!X374="","*",SP_NORTE!X374)</f>
        <v>*</v>
      </c>
      <c r="C347" s="95" t="str">
        <f>IF(SP_NORTE!B374="","*",SP_NORTE!B374)</f>
        <v>*</v>
      </c>
      <c r="D347" s="94" t="str">
        <f>IF(SP_NORTE!D374="","*",SP_NORTE!D374)</f>
        <v>*</v>
      </c>
      <c r="E347" s="94" t="str">
        <f>IF(SP_NORTE!G374="","*",SP_NORTE!G374)</f>
        <v>*</v>
      </c>
      <c r="F347" s="100" t="str">
        <f>IF(SP_NORTE!L374="","*",SP_NORTE!L374)</f>
        <v>-</v>
      </c>
      <c r="G347" s="95" t="str">
        <f>IF(SP_NORTE!H374="","*",SP_NORTE!H374)</f>
        <v>*</v>
      </c>
      <c r="H347" s="95" t="str">
        <f>IF(SP_NORTE!AA374="","*",SP_NORTE!AA374)</f>
        <v>*</v>
      </c>
      <c r="I347" s="95" t="str">
        <f>IF(SP_NORTE!AB374="","*",SP_NORTE!AB374)</f>
        <v>*</v>
      </c>
      <c r="J347" s="96" t="str">
        <f>IF(SP_NORTE!Z374="","*",SP_NORTE!Z374)</f>
        <v>*</v>
      </c>
      <c r="K347" s="97" t="str">
        <f>IF(SP_NORTE!AC374="","*",SP_NORTE!AC374)</f>
        <v>*</v>
      </c>
    </row>
    <row r="348" spans="2:11" hidden="1">
      <c r="B348" s="94" t="str">
        <f>IF(SP_NORTE!X375="","*",SP_NORTE!X375)</f>
        <v>*</v>
      </c>
      <c r="C348" s="95" t="str">
        <f>IF(SP_NORTE!B375="","*",SP_NORTE!B375)</f>
        <v>*</v>
      </c>
      <c r="D348" s="94" t="str">
        <f>IF(SP_NORTE!D375="","*",SP_NORTE!D375)</f>
        <v>*</v>
      </c>
      <c r="E348" s="94" t="str">
        <f>IF(SP_NORTE!G375="","*",SP_NORTE!G375)</f>
        <v>*</v>
      </c>
      <c r="F348" s="100" t="str">
        <f>IF(SP_NORTE!L375="","*",SP_NORTE!L375)</f>
        <v>-</v>
      </c>
      <c r="G348" s="95" t="str">
        <f>IF(SP_NORTE!H375="","*",SP_NORTE!H375)</f>
        <v>*</v>
      </c>
      <c r="H348" s="95" t="str">
        <f>IF(SP_NORTE!AA375="","*",SP_NORTE!AA375)</f>
        <v>*</v>
      </c>
      <c r="I348" s="95" t="str">
        <f>IF(SP_NORTE!AB375="","*",SP_NORTE!AB375)</f>
        <v>*</v>
      </c>
      <c r="J348" s="96" t="str">
        <f>IF(SP_NORTE!Z375="","*",SP_NORTE!Z375)</f>
        <v>*</v>
      </c>
      <c r="K348" s="97" t="str">
        <f>IF(SP_NORTE!AC375="","*",SP_NORTE!AC375)</f>
        <v>*</v>
      </c>
    </row>
    <row r="349" spans="2:11" hidden="1">
      <c r="B349" s="94" t="str">
        <f>IF(SP_NORTE!X376="","*",SP_NORTE!X376)</f>
        <v>*</v>
      </c>
      <c r="C349" s="95" t="str">
        <f>IF(SP_NORTE!B376="","*",SP_NORTE!B376)</f>
        <v>*</v>
      </c>
      <c r="D349" s="94" t="str">
        <f>IF(SP_NORTE!D376="","*",SP_NORTE!D376)</f>
        <v>*</v>
      </c>
      <c r="E349" s="94" t="str">
        <f>IF(SP_NORTE!G376="","*",SP_NORTE!G376)</f>
        <v>*</v>
      </c>
      <c r="F349" s="100" t="str">
        <f>IF(SP_NORTE!L376="","*",SP_NORTE!L376)</f>
        <v>-</v>
      </c>
      <c r="G349" s="95" t="str">
        <f>IF(SP_NORTE!H376="","*",SP_NORTE!H376)</f>
        <v>*</v>
      </c>
      <c r="H349" s="95" t="str">
        <f>IF(SP_NORTE!AA376="","*",SP_NORTE!AA376)</f>
        <v>*</v>
      </c>
      <c r="I349" s="95" t="str">
        <f>IF(SP_NORTE!AB376="","*",SP_NORTE!AB376)</f>
        <v>*</v>
      </c>
      <c r="J349" s="96" t="str">
        <f>IF(SP_NORTE!Z376="","*",SP_NORTE!Z376)</f>
        <v>*</v>
      </c>
      <c r="K349" s="97" t="str">
        <f>IF(SP_NORTE!AC376="","*",SP_NORTE!AC376)</f>
        <v>*</v>
      </c>
    </row>
    <row r="350" spans="2:11" hidden="1">
      <c r="B350" s="94" t="str">
        <f>IF(SP_NORTE!X377="","*",SP_NORTE!X377)</f>
        <v>*</v>
      </c>
      <c r="C350" s="95" t="str">
        <f>IF(SP_NORTE!B377="","*",SP_NORTE!B377)</f>
        <v>*</v>
      </c>
      <c r="D350" s="94" t="str">
        <f>IF(SP_NORTE!D377="","*",SP_NORTE!D377)</f>
        <v>*</v>
      </c>
      <c r="E350" s="94" t="str">
        <f>IF(SP_NORTE!G377="","*",SP_NORTE!G377)</f>
        <v>*</v>
      </c>
      <c r="F350" s="100" t="str">
        <f>IF(SP_NORTE!L377="","*",SP_NORTE!L377)</f>
        <v>-</v>
      </c>
      <c r="G350" s="95" t="str">
        <f>IF(SP_NORTE!H377="","*",SP_NORTE!H377)</f>
        <v>*</v>
      </c>
      <c r="H350" s="95" t="str">
        <f>IF(SP_NORTE!AA377="","*",SP_NORTE!AA377)</f>
        <v>*</v>
      </c>
      <c r="I350" s="95" t="str">
        <f>IF(SP_NORTE!AB377="","*",SP_NORTE!AB377)</f>
        <v>*</v>
      </c>
      <c r="J350" s="96" t="str">
        <f>IF(SP_NORTE!Z377="","*",SP_NORTE!Z377)</f>
        <v>*</v>
      </c>
      <c r="K350" s="97" t="str">
        <f>IF(SP_NORTE!AC377="","*",SP_NORTE!AC377)</f>
        <v>*</v>
      </c>
    </row>
    <row r="351" spans="2:11" hidden="1">
      <c r="B351" s="94" t="str">
        <f>IF(SP_NORTE!X378="","*",SP_NORTE!X378)</f>
        <v>*</v>
      </c>
      <c r="C351" s="95" t="str">
        <f>IF(SP_NORTE!B378="","*",SP_NORTE!B378)</f>
        <v>*</v>
      </c>
      <c r="D351" s="94" t="str">
        <f>IF(SP_NORTE!D378="","*",SP_NORTE!D378)</f>
        <v>*</v>
      </c>
      <c r="E351" s="94" t="str">
        <f>IF(SP_NORTE!G378="","*",SP_NORTE!G378)</f>
        <v>*</v>
      </c>
      <c r="F351" s="100" t="str">
        <f>IF(SP_NORTE!L378="","*",SP_NORTE!L378)</f>
        <v>-</v>
      </c>
      <c r="G351" s="95" t="str">
        <f>IF(SP_NORTE!H378="","*",SP_NORTE!H378)</f>
        <v>*</v>
      </c>
      <c r="H351" s="95" t="str">
        <f>IF(SP_NORTE!AA378="","*",SP_NORTE!AA378)</f>
        <v>*</v>
      </c>
      <c r="I351" s="95" t="str">
        <f>IF(SP_NORTE!AB378="","*",SP_NORTE!AB378)</f>
        <v>*</v>
      </c>
      <c r="J351" s="96" t="str">
        <f>IF(SP_NORTE!Z378="","*",SP_NORTE!Z378)</f>
        <v>*</v>
      </c>
      <c r="K351" s="97" t="str">
        <f>IF(SP_NORTE!AC378="","*",SP_NORTE!AC378)</f>
        <v>*</v>
      </c>
    </row>
    <row r="352" spans="2:11" hidden="1">
      <c r="B352" s="94" t="str">
        <f>IF(SP_NORTE!X379="","*",SP_NORTE!X379)</f>
        <v>*</v>
      </c>
      <c r="C352" s="95" t="str">
        <f>IF(SP_NORTE!B379="","*",SP_NORTE!B379)</f>
        <v>*</v>
      </c>
      <c r="D352" s="94" t="str">
        <f>IF(SP_NORTE!D379="","*",SP_NORTE!D379)</f>
        <v>*</v>
      </c>
      <c r="E352" s="94" t="str">
        <f>IF(SP_NORTE!G379="","*",SP_NORTE!G379)</f>
        <v>*</v>
      </c>
      <c r="F352" s="100" t="str">
        <f>IF(SP_NORTE!L379="","*",SP_NORTE!L379)</f>
        <v>-</v>
      </c>
      <c r="G352" s="95" t="str">
        <f>IF(SP_NORTE!H379="","*",SP_NORTE!H379)</f>
        <v>*</v>
      </c>
      <c r="H352" s="95" t="str">
        <f>IF(SP_NORTE!AA379="","*",SP_NORTE!AA379)</f>
        <v>*</v>
      </c>
      <c r="I352" s="95" t="str">
        <f>IF(SP_NORTE!AB379="","*",SP_NORTE!AB379)</f>
        <v>*</v>
      </c>
      <c r="J352" s="96" t="str">
        <f>IF(SP_NORTE!Z379="","*",SP_NORTE!Z379)</f>
        <v>*</v>
      </c>
      <c r="K352" s="97" t="str">
        <f>IF(SP_NORTE!AC379="","*",SP_NORTE!AC379)</f>
        <v>*</v>
      </c>
    </row>
    <row r="353" spans="2:11" hidden="1">
      <c r="B353" s="94" t="str">
        <f>IF(SP_NORTE!X380="","*",SP_NORTE!X380)</f>
        <v>*</v>
      </c>
      <c r="C353" s="95" t="str">
        <f>IF(SP_NORTE!B380="","*",SP_NORTE!B380)</f>
        <v>*</v>
      </c>
      <c r="D353" s="94" t="str">
        <f>IF(SP_NORTE!D380="","*",SP_NORTE!D380)</f>
        <v>*</v>
      </c>
      <c r="E353" s="94" t="str">
        <f>IF(SP_NORTE!G380="","*",SP_NORTE!G380)</f>
        <v>*</v>
      </c>
      <c r="F353" s="100" t="str">
        <f>IF(SP_NORTE!L380="","*",SP_NORTE!L380)</f>
        <v>-</v>
      </c>
      <c r="G353" s="95" t="str">
        <f>IF(SP_NORTE!H380="","*",SP_NORTE!H380)</f>
        <v>*</v>
      </c>
      <c r="H353" s="95" t="str">
        <f>IF(SP_NORTE!AA380="","*",SP_NORTE!AA380)</f>
        <v>*</v>
      </c>
      <c r="I353" s="95" t="str">
        <f>IF(SP_NORTE!AB380="","*",SP_NORTE!AB380)</f>
        <v>*</v>
      </c>
      <c r="J353" s="96" t="str">
        <f>IF(SP_NORTE!Z380="","*",SP_NORTE!Z380)</f>
        <v>*</v>
      </c>
      <c r="K353" s="97" t="str">
        <f>IF(SP_NORTE!AC380="","*",SP_NORTE!AC380)</f>
        <v>*</v>
      </c>
    </row>
    <row r="354" spans="2:11" hidden="1">
      <c r="B354" s="94" t="str">
        <f>IF(SP_NORTE!X381="","*",SP_NORTE!X381)</f>
        <v>*</v>
      </c>
      <c r="C354" s="95" t="str">
        <f>IF(SP_NORTE!B381="","*",SP_NORTE!B381)</f>
        <v>*</v>
      </c>
      <c r="D354" s="94" t="str">
        <f>IF(SP_NORTE!D381="","*",SP_NORTE!D381)</f>
        <v>*</v>
      </c>
      <c r="E354" s="94" t="str">
        <f>IF(SP_NORTE!G381="","*",SP_NORTE!G381)</f>
        <v>*</v>
      </c>
      <c r="F354" s="100" t="str">
        <f>IF(SP_NORTE!L381="","*",SP_NORTE!L381)</f>
        <v>-</v>
      </c>
      <c r="G354" s="95" t="str">
        <f>IF(SP_NORTE!H381="","*",SP_NORTE!H381)</f>
        <v>*</v>
      </c>
      <c r="H354" s="95" t="str">
        <f>IF(SP_NORTE!AA381="","*",SP_NORTE!AA381)</f>
        <v>*</v>
      </c>
      <c r="I354" s="95" t="str">
        <f>IF(SP_NORTE!AB381="","*",SP_NORTE!AB381)</f>
        <v>*</v>
      </c>
      <c r="J354" s="96" t="str">
        <f>IF(SP_NORTE!Z381="","*",SP_NORTE!Z381)</f>
        <v>*</v>
      </c>
      <c r="K354" s="97" t="str">
        <f>IF(SP_NORTE!AC381="","*",SP_NORTE!AC381)</f>
        <v>*</v>
      </c>
    </row>
    <row r="355" spans="2:11" hidden="1">
      <c r="B355" s="94" t="str">
        <f>IF(SP_NORTE!X382="","*",SP_NORTE!X382)</f>
        <v>*</v>
      </c>
      <c r="C355" s="95" t="str">
        <f>IF(SP_NORTE!B382="","*",SP_NORTE!B382)</f>
        <v>*</v>
      </c>
      <c r="D355" s="94" t="str">
        <f>IF(SP_NORTE!D382="","*",SP_NORTE!D382)</f>
        <v>*</v>
      </c>
      <c r="E355" s="94" t="str">
        <f>IF(SP_NORTE!G382="","*",SP_NORTE!G382)</f>
        <v>*</v>
      </c>
      <c r="F355" s="100" t="str">
        <f>IF(SP_NORTE!L382="","*",SP_NORTE!L382)</f>
        <v>-</v>
      </c>
      <c r="G355" s="95" t="str">
        <f>IF(SP_NORTE!H382="","*",SP_NORTE!H382)</f>
        <v>*</v>
      </c>
      <c r="H355" s="95" t="str">
        <f>IF(SP_NORTE!AA382="","*",SP_NORTE!AA382)</f>
        <v>*</v>
      </c>
      <c r="I355" s="95" t="str">
        <f>IF(SP_NORTE!AB382="","*",SP_NORTE!AB382)</f>
        <v>*</v>
      </c>
      <c r="J355" s="96" t="str">
        <f>IF(SP_NORTE!Z382="","*",SP_NORTE!Z382)</f>
        <v>*</v>
      </c>
      <c r="K355" s="97" t="str">
        <f>IF(SP_NORTE!AC382="","*",SP_NORTE!AC382)</f>
        <v>*</v>
      </c>
    </row>
    <row r="356" spans="2:11" hidden="1">
      <c r="B356" s="94" t="str">
        <f>IF(SP_NORTE!X383="","*",SP_NORTE!X383)</f>
        <v>*</v>
      </c>
      <c r="C356" s="95" t="str">
        <f>IF(SP_NORTE!B383="","*",SP_NORTE!B383)</f>
        <v>*</v>
      </c>
      <c r="D356" s="94" t="str">
        <f>IF(SP_NORTE!D383="","*",SP_NORTE!D383)</f>
        <v>*</v>
      </c>
      <c r="E356" s="94" t="str">
        <f>IF(SP_NORTE!G383="","*",SP_NORTE!G383)</f>
        <v>*</v>
      </c>
      <c r="F356" s="100" t="str">
        <f>IF(SP_NORTE!L383="","*",SP_NORTE!L383)</f>
        <v>-</v>
      </c>
      <c r="G356" s="95" t="str">
        <f>IF(SP_NORTE!H383="","*",SP_NORTE!H383)</f>
        <v>*</v>
      </c>
      <c r="H356" s="95" t="str">
        <f>IF(SP_NORTE!AA383="","*",SP_NORTE!AA383)</f>
        <v>*</v>
      </c>
      <c r="I356" s="95" t="str">
        <f>IF(SP_NORTE!AB383="","*",SP_NORTE!AB383)</f>
        <v>*</v>
      </c>
      <c r="J356" s="96" t="str">
        <f>IF(SP_NORTE!Z383="","*",SP_NORTE!Z383)</f>
        <v>*</v>
      </c>
      <c r="K356" s="97" t="str">
        <f>IF(SP_NORTE!AC383="","*",SP_NORTE!AC383)</f>
        <v>*</v>
      </c>
    </row>
    <row r="357" spans="2:11" hidden="1">
      <c r="B357" s="94" t="str">
        <f>IF(SP_NORTE!X384="","*",SP_NORTE!X384)</f>
        <v>*</v>
      </c>
      <c r="C357" s="95" t="str">
        <f>IF(SP_NORTE!B384="","*",SP_NORTE!B384)</f>
        <v>*</v>
      </c>
      <c r="D357" s="94" t="str">
        <f>IF(SP_NORTE!D384="","*",SP_NORTE!D384)</f>
        <v>*</v>
      </c>
      <c r="E357" s="94" t="str">
        <f>IF(SP_NORTE!G384="","*",SP_NORTE!G384)</f>
        <v>*</v>
      </c>
      <c r="F357" s="100" t="str">
        <f>IF(SP_NORTE!L384="","*",SP_NORTE!L384)</f>
        <v>-</v>
      </c>
      <c r="G357" s="95" t="str">
        <f>IF(SP_NORTE!H384="","*",SP_NORTE!H384)</f>
        <v>*</v>
      </c>
      <c r="H357" s="95" t="str">
        <f>IF(SP_NORTE!AA384="","*",SP_NORTE!AA384)</f>
        <v>*</v>
      </c>
      <c r="I357" s="95" t="str">
        <f>IF(SP_NORTE!AB384="","*",SP_NORTE!AB384)</f>
        <v>*</v>
      </c>
      <c r="J357" s="96" t="str">
        <f>IF(SP_NORTE!Z384="","*",SP_NORTE!Z384)</f>
        <v>*</v>
      </c>
      <c r="K357" s="97" t="str">
        <f>IF(SP_NORTE!AC384="","*",SP_NORTE!AC384)</f>
        <v>*</v>
      </c>
    </row>
    <row r="358" spans="2:11" hidden="1">
      <c r="B358" s="94" t="str">
        <f>IF(SP_NORTE!X385="","*",SP_NORTE!X385)</f>
        <v>*</v>
      </c>
      <c r="C358" s="95" t="str">
        <f>IF(SP_NORTE!B385="","*",SP_NORTE!B385)</f>
        <v>*</v>
      </c>
      <c r="D358" s="94" t="str">
        <f>IF(SP_NORTE!D385="","*",SP_NORTE!D385)</f>
        <v>*</v>
      </c>
      <c r="E358" s="94" t="str">
        <f>IF(SP_NORTE!G385="","*",SP_NORTE!G385)</f>
        <v>*</v>
      </c>
      <c r="F358" s="100" t="str">
        <f>IF(SP_NORTE!L385="","*",SP_NORTE!L385)</f>
        <v>-</v>
      </c>
      <c r="G358" s="95" t="str">
        <f>IF(SP_NORTE!H385="","*",SP_NORTE!H385)</f>
        <v>*</v>
      </c>
      <c r="H358" s="95" t="str">
        <f>IF(SP_NORTE!AA385="","*",SP_NORTE!AA385)</f>
        <v>*</v>
      </c>
      <c r="I358" s="95" t="str">
        <f>IF(SP_NORTE!AB385="","*",SP_NORTE!AB385)</f>
        <v>*</v>
      </c>
      <c r="J358" s="96" t="str">
        <f>IF(SP_NORTE!Z385="","*",SP_NORTE!Z385)</f>
        <v>*</v>
      </c>
      <c r="K358" s="97" t="str">
        <f>IF(SP_NORTE!AC385="","*",SP_NORTE!AC385)</f>
        <v>*</v>
      </c>
    </row>
    <row r="359" spans="2:11" hidden="1">
      <c r="B359" s="94" t="str">
        <f>IF(SP_NORTE!X386="","*",SP_NORTE!X386)</f>
        <v>*</v>
      </c>
      <c r="C359" s="95" t="str">
        <f>IF(SP_NORTE!B386="","*",SP_NORTE!B386)</f>
        <v>*</v>
      </c>
      <c r="D359" s="94" t="str">
        <f>IF(SP_NORTE!D386="","*",SP_NORTE!D386)</f>
        <v>*</v>
      </c>
      <c r="E359" s="94" t="str">
        <f>IF(SP_NORTE!G386="","*",SP_NORTE!G386)</f>
        <v>*</v>
      </c>
      <c r="F359" s="100" t="str">
        <f>IF(SP_NORTE!L386="","*",SP_NORTE!L386)</f>
        <v>-</v>
      </c>
      <c r="G359" s="95" t="str">
        <f>IF(SP_NORTE!H386="","*",SP_NORTE!H386)</f>
        <v>*</v>
      </c>
      <c r="H359" s="95" t="str">
        <f>IF(SP_NORTE!AA386="","*",SP_NORTE!AA386)</f>
        <v>*</v>
      </c>
      <c r="I359" s="95" t="str">
        <f>IF(SP_NORTE!AB386="","*",SP_NORTE!AB386)</f>
        <v>*</v>
      </c>
      <c r="J359" s="96" t="str">
        <f>IF(SP_NORTE!Z386="","*",SP_NORTE!Z386)</f>
        <v>*</v>
      </c>
      <c r="K359" s="97" t="str">
        <f>IF(SP_NORTE!AC386="","*",SP_NORTE!AC386)</f>
        <v>*</v>
      </c>
    </row>
    <row r="360" spans="2:11" hidden="1">
      <c r="B360" s="94" t="str">
        <f>IF(SP_NORTE!X387="","*",SP_NORTE!X387)</f>
        <v>*</v>
      </c>
      <c r="C360" s="95" t="str">
        <f>IF(SP_NORTE!B387="","*",SP_NORTE!B387)</f>
        <v>*</v>
      </c>
      <c r="D360" s="94" t="str">
        <f>IF(SP_NORTE!D387="","*",SP_NORTE!D387)</f>
        <v>*</v>
      </c>
      <c r="E360" s="94" t="str">
        <f>IF(SP_NORTE!G387="","*",SP_NORTE!G387)</f>
        <v>*</v>
      </c>
      <c r="F360" s="100" t="str">
        <f>IF(SP_NORTE!L387="","*",SP_NORTE!L387)</f>
        <v>-</v>
      </c>
      <c r="G360" s="95" t="str">
        <f>IF(SP_NORTE!H387="","*",SP_NORTE!H387)</f>
        <v>*</v>
      </c>
      <c r="H360" s="95" t="str">
        <f>IF(SP_NORTE!AA387="","*",SP_NORTE!AA387)</f>
        <v>*</v>
      </c>
      <c r="I360" s="95" t="str">
        <f>IF(SP_NORTE!AB387="","*",SP_NORTE!AB387)</f>
        <v>*</v>
      </c>
      <c r="J360" s="96" t="str">
        <f>IF(SP_NORTE!Z387="","*",SP_NORTE!Z387)</f>
        <v>*</v>
      </c>
      <c r="K360" s="97" t="str">
        <f>IF(SP_NORTE!AC387="","*",SP_NORTE!AC387)</f>
        <v>*</v>
      </c>
    </row>
    <row r="361" spans="2:11" hidden="1">
      <c r="B361" s="94" t="str">
        <f>IF(SP_NORTE!X388="","*",SP_NORTE!X388)</f>
        <v>*</v>
      </c>
      <c r="C361" s="95" t="str">
        <f>IF(SP_NORTE!B388="","*",SP_NORTE!B388)</f>
        <v>*</v>
      </c>
      <c r="D361" s="94" t="str">
        <f>IF(SP_NORTE!D388="","*",SP_NORTE!D388)</f>
        <v>*</v>
      </c>
      <c r="E361" s="94" t="str">
        <f>IF(SP_NORTE!G388="","*",SP_NORTE!G388)</f>
        <v>*</v>
      </c>
      <c r="F361" s="100" t="str">
        <f>IF(SP_NORTE!L388="","*",SP_NORTE!L388)</f>
        <v>-</v>
      </c>
      <c r="G361" s="95" t="str">
        <f>IF(SP_NORTE!H388="","*",SP_NORTE!H388)</f>
        <v>*</v>
      </c>
      <c r="H361" s="95" t="str">
        <f>IF(SP_NORTE!AA388="","*",SP_NORTE!AA388)</f>
        <v>*</v>
      </c>
      <c r="I361" s="95" t="str">
        <f>IF(SP_NORTE!AB388="","*",SP_NORTE!AB388)</f>
        <v>*</v>
      </c>
      <c r="J361" s="96" t="str">
        <f>IF(SP_NORTE!Z388="","*",SP_NORTE!Z388)</f>
        <v>*</v>
      </c>
      <c r="K361" s="97" t="str">
        <f>IF(SP_NORTE!AC388="","*",SP_NORTE!AC388)</f>
        <v>*</v>
      </c>
    </row>
    <row r="362" spans="2:11" hidden="1">
      <c r="B362" s="94" t="str">
        <f>IF(SP_NORTE!X389="","*",SP_NORTE!X389)</f>
        <v>*</v>
      </c>
      <c r="C362" s="95" t="str">
        <f>IF(SP_NORTE!B389="","*",SP_NORTE!B389)</f>
        <v>*</v>
      </c>
      <c r="D362" s="94" t="str">
        <f>IF(SP_NORTE!D389="","*",SP_NORTE!D389)</f>
        <v>*</v>
      </c>
      <c r="E362" s="94" t="str">
        <f>IF(SP_NORTE!G389="","*",SP_NORTE!G389)</f>
        <v>*</v>
      </c>
      <c r="F362" s="100" t="str">
        <f>IF(SP_NORTE!L389="","*",SP_NORTE!L389)</f>
        <v>-</v>
      </c>
      <c r="G362" s="95" t="str">
        <f>IF(SP_NORTE!H389="","*",SP_NORTE!H389)</f>
        <v>*</v>
      </c>
      <c r="H362" s="95" t="str">
        <f>IF(SP_NORTE!AA389="","*",SP_NORTE!AA389)</f>
        <v>*</v>
      </c>
      <c r="I362" s="95" t="str">
        <f>IF(SP_NORTE!AB389="","*",SP_NORTE!AB389)</f>
        <v>*</v>
      </c>
      <c r="J362" s="96" t="str">
        <f>IF(SP_NORTE!Z389="","*",SP_NORTE!Z389)</f>
        <v>*</v>
      </c>
      <c r="K362" s="97" t="str">
        <f>IF(SP_NORTE!AC389="","*",SP_NORTE!AC389)</f>
        <v>*</v>
      </c>
    </row>
    <row r="363" spans="2:11" hidden="1">
      <c r="B363" s="94" t="str">
        <f>IF(SP_NORTE!X390="","*",SP_NORTE!X390)</f>
        <v>*</v>
      </c>
      <c r="C363" s="95" t="str">
        <f>IF(SP_NORTE!B390="","*",SP_NORTE!B390)</f>
        <v>*</v>
      </c>
      <c r="D363" s="94" t="str">
        <f>IF(SP_NORTE!D390="","*",SP_NORTE!D390)</f>
        <v>*</v>
      </c>
      <c r="E363" s="94" t="str">
        <f>IF(SP_NORTE!G390="","*",SP_NORTE!G390)</f>
        <v>*</v>
      </c>
      <c r="F363" s="100" t="str">
        <f>IF(SP_NORTE!L390="","*",SP_NORTE!L390)</f>
        <v>-</v>
      </c>
      <c r="G363" s="95" t="str">
        <f>IF(SP_NORTE!H390="","*",SP_NORTE!H390)</f>
        <v>*</v>
      </c>
      <c r="H363" s="95" t="str">
        <f>IF(SP_NORTE!AA390="","*",SP_NORTE!AA390)</f>
        <v>*</v>
      </c>
      <c r="I363" s="95" t="str">
        <f>IF(SP_NORTE!AB390="","*",SP_NORTE!AB390)</f>
        <v>*</v>
      </c>
      <c r="J363" s="96" t="str">
        <f>IF(SP_NORTE!Z390="","*",SP_NORTE!Z390)</f>
        <v>*</v>
      </c>
      <c r="K363" s="97" t="str">
        <f>IF(SP_NORTE!AC390="","*",SP_NORTE!AC390)</f>
        <v>*</v>
      </c>
    </row>
    <row r="364" spans="2:11" hidden="1">
      <c r="B364" s="94" t="str">
        <f>IF(SP_NORTE!X391="","*",SP_NORTE!X391)</f>
        <v>*</v>
      </c>
      <c r="C364" s="95" t="str">
        <f>IF(SP_NORTE!B391="","*",SP_NORTE!B391)</f>
        <v>*</v>
      </c>
      <c r="D364" s="94" t="str">
        <f>IF(SP_NORTE!D391="","*",SP_NORTE!D391)</f>
        <v>*</v>
      </c>
      <c r="E364" s="94" t="str">
        <f>IF(SP_NORTE!G391="","*",SP_NORTE!G391)</f>
        <v>*</v>
      </c>
      <c r="F364" s="100" t="str">
        <f>IF(SP_NORTE!L391="","*",SP_NORTE!L391)</f>
        <v>-</v>
      </c>
      <c r="G364" s="95" t="str">
        <f>IF(SP_NORTE!H391="","*",SP_NORTE!H391)</f>
        <v>*</v>
      </c>
      <c r="H364" s="95" t="str">
        <f>IF(SP_NORTE!AA391="","*",SP_NORTE!AA391)</f>
        <v>*</v>
      </c>
      <c r="I364" s="95" t="str">
        <f>IF(SP_NORTE!AB391="","*",SP_NORTE!AB391)</f>
        <v>*</v>
      </c>
      <c r="J364" s="96" t="str">
        <f>IF(SP_NORTE!Z391="","*",SP_NORTE!Z391)</f>
        <v>*</v>
      </c>
      <c r="K364" s="97" t="str">
        <f>IF(SP_NORTE!AC391="","*",SP_NORTE!AC391)</f>
        <v>*</v>
      </c>
    </row>
    <row r="365" spans="2:11" hidden="1">
      <c r="B365" s="94" t="str">
        <f>IF(SP_NORTE!X392="","*",SP_NORTE!X392)</f>
        <v>*</v>
      </c>
      <c r="C365" s="95" t="str">
        <f>IF(SP_NORTE!B392="","*",SP_NORTE!B392)</f>
        <v>*</v>
      </c>
      <c r="D365" s="94" t="str">
        <f>IF(SP_NORTE!D392="","*",SP_NORTE!D392)</f>
        <v>*</v>
      </c>
      <c r="E365" s="94" t="str">
        <f>IF(SP_NORTE!G392="","*",SP_NORTE!G392)</f>
        <v>*</v>
      </c>
      <c r="F365" s="100" t="str">
        <f>IF(SP_NORTE!L392="","*",SP_NORTE!L392)</f>
        <v>-</v>
      </c>
      <c r="G365" s="95" t="str">
        <f>IF(SP_NORTE!H392="","*",SP_NORTE!H392)</f>
        <v>*</v>
      </c>
      <c r="H365" s="95" t="str">
        <f>IF(SP_NORTE!AA392="","*",SP_NORTE!AA392)</f>
        <v>*</v>
      </c>
      <c r="I365" s="95" t="str">
        <f>IF(SP_NORTE!AB392="","*",SP_NORTE!AB392)</f>
        <v>*</v>
      </c>
      <c r="J365" s="96" t="str">
        <f>IF(SP_NORTE!Z392="","*",SP_NORTE!Z392)</f>
        <v>*</v>
      </c>
      <c r="K365" s="97" t="str">
        <f>IF(SP_NORTE!AC392="","*",SP_NORTE!AC392)</f>
        <v>*</v>
      </c>
    </row>
    <row r="366" spans="2:11" hidden="1">
      <c r="B366" s="94" t="str">
        <f>IF(SP_NORTE!X393="","*",SP_NORTE!X393)</f>
        <v>*</v>
      </c>
      <c r="C366" s="95" t="str">
        <f>IF(SP_NORTE!B393="","*",SP_NORTE!B393)</f>
        <v>*</v>
      </c>
      <c r="D366" s="94" t="str">
        <f>IF(SP_NORTE!D393="","*",SP_NORTE!D393)</f>
        <v>*</v>
      </c>
      <c r="E366" s="94" t="str">
        <f>IF(SP_NORTE!G393="","*",SP_NORTE!G393)</f>
        <v>*</v>
      </c>
      <c r="F366" s="100" t="str">
        <f>IF(SP_NORTE!L393="","*",SP_NORTE!L393)</f>
        <v>-</v>
      </c>
      <c r="G366" s="95" t="str">
        <f>IF(SP_NORTE!H393="","*",SP_NORTE!H393)</f>
        <v>*</v>
      </c>
      <c r="H366" s="95" t="str">
        <f>IF(SP_NORTE!AA393="","*",SP_NORTE!AA393)</f>
        <v>*</v>
      </c>
      <c r="I366" s="95" t="str">
        <f>IF(SP_NORTE!AB393="","*",SP_NORTE!AB393)</f>
        <v>*</v>
      </c>
      <c r="J366" s="96" t="str">
        <f>IF(SP_NORTE!Z393="","*",SP_NORTE!Z393)</f>
        <v>*</v>
      </c>
      <c r="K366" s="97" t="str">
        <f>IF(SP_NORTE!AC393="","*",SP_NORTE!AC393)</f>
        <v>*</v>
      </c>
    </row>
    <row r="367" spans="2:11" hidden="1">
      <c r="B367" s="94" t="str">
        <f>IF(SP_NORTE!X394="","*",SP_NORTE!X394)</f>
        <v>*</v>
      </c>
      <c r="C367" s="95" t="str">
        <f>IF(SP_NORTE!B394="","*",SP_NORTE!B394)</f>
        <v>*</v>
      </c>
      <c r="D367" s="94" t="str">
        <f>IF(SP_NORTE!D394="","*",SP_NORTE!D394)</f>
        <v>*</v>
      </c>
      <c r="E367" s="94" t="str">
        <f>IF(SP_NORTE!G394="","*",SP_NORTE!G394)</f>
        <v>*</v>
      </c>
      <c r="F367" s="100" t="str">
        <f>IF(SP_NORTE!L394="","*",SP_NORTE!L394)</f>
        <v>-</v>
      </c>
      <c r="G367" s="95" t="str">
        <f>IF(SP_NORTE!H394="","*",SP_NORTE!H394)</f>
        <v>*</v>
      </c>
      <c r="H367" s="95" t="str">
        <f>IF(SP_NORTE!AA394="","*",SP_NORTE!AA394)</f>
        <v>*</v>
      </c>
      <c r="I367" s="95" t="str">
        <f>IF(SP_NORTE!AB394="","*",SP_NORTE!AB394)</f>
        <v>*</v>
      </c>
      <c r="J367" s="96" t="str">
        <f>IF(SP_NORTE!Z394="","*",SP_NORTE!Z394)</f>
        <v>*</v>
      </c>
      <c r="K367" s="97" t="str">
        <f>IF(SP_NORTE!AC394="","*",SP_NORTE!AC394)</f>
        <v>*</v>
      </c>
    </row>
    <row r="368" spans="2:11" hidden="1">
      <c r="B368" s="94" t="str">
        <f>IF(SP_NORTE!X395="","*",SP_NORTE!X395)</f>
        <v>*</v>
      </c>
      <c r="C368" s="95" t="str">
        <f>IF(SP_NORTE!B395="","*",SP_NORTE!B395)</f>
        <v>*</v>
      </c>
      <c r="D368" s="94" t="str">
        <f>IF(SP_NORTE!D395="","*",SP_NORTE!D395)</f>
        <v>*</v>
      </c>
      <c r="E368" s="94" t="str">
        <f>IF(SP_NORTE!G395="","*",SP_NORTE!G395)</f>
        <v>*</v>
      </c>
      <c r="F368" s="100" t="str">
        <f>IF(SP_NORTE!L395="","*",SP_NORTE!L395)</f>
        <v>-</v>
      </c>
      <c r="G368" s="95" t="str">
        <f>IF(SP_NORTE!H395="","*",SP_NORTE!H395)</f>
        <v>*</v>
      </c>
      <c r="H368" s="95" t="str">
        <f>IF(SP_NORTE!AA395="","*",SP_NORTE!AA395)</f>
        <v>*</v>
      </c>
      <c r="I368" s="95" t="str">
        <f>IF(SP_NORTE!AB395="","*",SP_NORTE!AB395)</f>
        <v>*</v>
      </c>
      <c r="J368" s="96" t="str">
        <f>IF(SP_NORTE!Z395="","*",SP_NORTE!Z395)</f>
        <v>*</v>
      </c>
      <c r="K368" s="97" t="str">
        <f>IF(SP_NORTE!AC395="","*",SP_NORTE!AC395)</f>
        <v>*</v>
      </c>
    </row>
    <row r="369" spans="2:11" hidden="1">
      <c r="B369" s="94" t="str">
        <f>IF(SP_NORTE!X396="","*",SP_NORTE!X396)</f>
        <v>*</v>
      </c>
      <c r="C369" s="95" t="str">
        <f>IF(SP_NORTE!B396="","*",SP_NORTE!B396)</f>
        <v>*</v>
      </c>
      <c r="D369" s="94" t="str">
        <f>IF(SP_NORTE!D396="","*",SP_NORTE!D396)</f>
        <v>*</v>
      </c>
      <c r="E369" s="94" t="str">
        <f>IF(SP_NORTE!G396="","*",SP_NORTE!G396)</f>
        <v>*</v>
      </c>
      <c r="F369" s="100" t="str">
        <f>IF(SP_NORTE!L396="","*",SP_NORTE!L396)</f>
        <v>-</v>
      </c>
      <c r="G369" s="95" t="str">
        <f>IF(SP_NORTE!H396="","*",SP_NORTE!H396)</f>
        <v>*</v>
      </c>
      <c r="H369" s="95" t="str">
        <f>IF(SP_NORTE!AA396="","*",SP_NORTE!AA396)</f>
        <v>*</v>
      </c>
      <c r="I369" s="95" t="str">
        <f>IF(SP_NORTE!AB396="","*",SP_NORTE!AB396)</f>
        <v>*</v>
      </c>
      <c r="J369" s="96" t="str">
        <f>IF(SP_NORTE!Z396="","*",SP_NORTE!Z396)</f>
        <v>*</v>
      </c>
      <c r="K369" s="97" t="str">
        <f>IF(SP_NORTE!AC396="","*",SP_NORTE!AC396)</f>
        <v>*</v>
      </c>
    </row>
    <row r="370" spans="2:11" hidden="1">
      <c r="B370" s="94" t="str">
        <f>IF(SP_NORTE!X397="","*",SP_NORTE!X397)</f>
        <v>*</v>
      </c>
      <c r="C370" s="95" t="str">
        <f>IF(SP_NORTE!B397="","*",SP_NORTE!B397)</f>
        <v>*</v>
      </c>
      <c r="D370" s="94" t="str">
        <f>IF(SP_NORTE!D397="","*",SP_NORTE!D397)</f>
        <v>*</v>
      </c>
      <c r="E370" s="94" t="str">
        <f>IF(SP_NORTE!G397="","*",SP_NORTE!G397)</f>
        <v>*</v>
      </c>
      <c r="F370" s="100" t="str">
        <f>IF(SP_NORTE!L397="","*",SP_NORTE!L397)</f>
        <v>-</v>
      </c>
      <c r="G370" s="95" t="str">
        <f>IF(SP_NORTE!H397="","*",SP_NORTE!H397)</f>
        <v>*</v>
      </c>
      <c r="H370" s="95" t="str">
        <f>IF(SP_NORTE!AA397="","*",SP_NORTE!AA397)</f>
        <v>*</v>
      </c>
      <c r="I370" s="95" t="str">
        <f>IF(SP_NORTE!AB397="","*",SP_NORTE!AB397)</f>
        <v>*</v>
      </c>
      <c r="J370" s="96" t="str">
        <f>IF(SP_NORTE!Z397="","*",SP_NORTE!Z397)</f>
        <v>*</v>
      </c>
      <c r="K370" s="97" t="str">
        <f>IF(SP_NORTE!AC397="","*",SP_NORTE!AC397)</f>
        <v>*</v>
      </c>
    </row>
    <row r="371" spans="2:11" hidden="1">
      <c r="B371" s="94" t="str">
        <f>IF(SP_NORTE!X398="","*",SP_NORTE!X398)</f>
        <v>*</v>
      </c>
      <c r="C371" s="95" t="str">
        <f>IF(SP_NORTE!B398="","*",SP_NORTE!B398)</f>
        <v>*</v>
      </c>
      <c r="D371" s="94" t="str">
        <f>IF(SP_NORTE!D398="","*",SP_NORTE!D398)</f>
        <v>*</v>
      </c>
      <c r="E371" s="94" t="str">
        <f>IF(SP_NORTE!G398="","*",SP_NORTE!G398)</f>
        <v>*</v>
      </c>
      <c r="F371" s="100" t="str">
        <f>IF(SP_NORTE!L398="","*",SP_NORTE!L398)</f>
        <v>-</v>
      </c>
      <c r="G371" s="95" t="str">
        <f>IF(SP_NORTE!H398="","*",SP_NORTE!H398)</f>
        <v>*</v>
      </c>
      <c r="H371" s="95" t="str">
        <f>IF(SP_NORTE!AA398="","*",SP_NORTE!AA398)</f>
        <v>*</v>
      </c>
      <c r="I371" s="95" t="str">
        <f>IF(SP_NORTE!AB398="","*",SP_NORTE!AB398)</f>
        <v>*</v>
      </c>
      <c r="J371" s="96" t="str">
        <f>IF(SP_NORTE!Z398="","*",SP_NORTE!Z398)</f>
        <v>*</v>
      </c>
      <c r="K371" s="97" t="str">
        <f>IF(SP_NORTE!AC398="","*",SP_NORTE!AC398)</f>
        <v>*</v>
      </c>
    </row>
    <row r="372" spans="2:11" hidden="1">
      <c r="B372" s="94" t="str">
        <f>IF(SP_NORTE!X399="","*",SP_NORTE!X399)</f>
        <v>*</v>
      </c>
      <c r="C372" s="95" t="str">
        <f>IF(SP_NORTE!B399="","*",SP_NORTE!B399)</f>
        <v>*</v>
      </c>
      <c r="D372" s="94" t="str">
        <f>IF(SP_NORTE!D399="","*",SP_NORTE!D399)</f>
        <v>*</v>
      </c>
      <c r="E372" s="94" t="str">
        <f>IF(SP_NORTE!G399="","*",SP_NORTE!G399)</f>
        <v>*</v>
      </c>
      <c r="F372" s="100" t="str">
        <f>IF(SP_NORTE!L399="","*",SP_NORTE!L399)</f>
        <v>-</v>
      </c>
      <c r="G372" s="95" t="str">
        <f>IF(SP_NORTE!H399="","*",SP_NORTE!H399)</f>
        <v>*</v>
      </c>
      <c r="H372" s="95" t="str">
        <f>IF(SP_NORTE!AA399="","*",SP_NORTE!AA399)</f>
        <v>*</v>
      </c>
      <c r="I372" s="95" t="str">
        <f>IF(SP_NORTE!AB399="","*",SP_NORTE!AB399)</f>
        <v>*</v>
      </c>
      <c r="J372" s="96" t="str">
        <f>IF(SP_NORTE!Z399="","*",SP_NORTE!Z399)</f>
        <v>*</v>
      </c>
      <c r="K372" s="97" t="str">
        <f>IF(SP_NORTE!AC399="","*",SP_NORTE!AC399)</f>
        <v>*</v>
      </c>
    </row>
    <row r="373" spans="2:11" hidden="1">
      <c r="B373" s="94" t="str">
        <f>IF(SP_NORTE!X400="","*",SP_NORTE!X400)</f>
        <v>*</v>
      </c>
      <c r="C373" s="95" t="str">
        <f>IF(SP_NORTE!B400="","*",SP_NORTE!B400)</f>
        <v>*</v>
      </c>
      <c r="D373" s="94" t="str">
        <f>IF(SP_NORTE!D400="","*",SP_NORTE!D400)</f>
        <v>*</v>
      </c>
      <c r="E373" s="94" t="str">
        <f>IF(SP_NORTE!G400="","*",SP_NORTE!G400)</f>
        <v>*</v>
      </c>
      <c r="F373" s="100" t="str">
        <f>IF(SP_NORTE!L400="","*",SP_NORTE!L400)</f>
        <v>-</v>
      </c>
      <c r="G373" s="95" t="str">
        <f>IF(SP_NORTE!H400="","*",SP_NORTE!H400)</f>
        <v>*</v>
      </c>
      <c r="H373" s="95" t="str">
        <f>IF(SP_NORTE!AA400="","*",SP_NORTE!AA400)</f>
        <v>*</v>
      </c>
      <c r="I373" s="95" t="str">
        <f>IF(SP_NORTE!AB400="","*",SP_NORTE!AB400)</f>
        <v>*</v>
      </c>
      <c r="J373" s="96" t="str">
        <f>IF(SP_NORTE!Z400="","*",SP_NORTE!Z400)</f>
        <v>*</v>
      </c>
      <c r="K373" s="97" t="str">
        <f>IF(SP_NORTE!AC400="","*",SP_NORTE!AC400)</f>
        <v>*</v>
      </c>
    </row>
    <row r="374" spans="2:11" hidden="1">
      <c r="B374" s="94" t="str">
        <f>IF(SP_NORTE!X401="","*",SP_NORTE!X401)</f>
        <v>*</v>
      </c>
      <c r="C374" s="95" t="str">
        <f>IF(SP_NORTE!B401="","*",SP_NORTE!B401)</f>
        <v>*</v>
      </c>
      <c r="D374" s="94" t="str">
        <f>IF(SP_NORTE!D401="","*",SP_NORTE!D401)</f>
        <v>*</v>
      </c>
      <c r="E374" s="94" t="str">
        <f>IF(SP_NORTE!G401="","*",SP_NORTE!G401)</f>
        <v>*</v>
      </c>
      <c r="F374" s="100" t="str">
        <f>IF(SP_NORTE!L401="","*",SP_NORTE!L401)</f>
        <v>-</v>
      </c>
      <c r="G374" s="95" t="str">
        <f>IF(SP_NORTE!H401="","*",SP_NORTE!H401)</f>
        <v>*</v>
      </c>
      <c r="H374" s="95" t="str">
        <f>IF(SP_NORTE!AA401="","*",SP_NORTE!AA401)</f>
        <v>*</v>
      </c>
      <c r="I374" s="95" t="str">
        <f>IF(SP_NORTE!AB401="","*",SP_NORTE!AB401)</f>
        <v>*</v>
      </c>
      <c r="J374" s="96" t="str">
        <f>IF(SP_NORTE!Z401="","*",SP_NORTE!Z401)</f>
        <v>*</v>
      </c>
      <c r="K374" s="97" t="str">
        <f>IF(SP_NORTE!AC401="","*",SP_NORTE!AC401)</f>
        <v>*</v>
      </c>
    </row>
    <row r="375" spans="2:11" hidden="1">
      <c r="B375" s="94" t="str">
        <f>IF(SP_NORTE!X402="","*",SP_NORTE!X402)</f>
        <v>*</v>
      </c>
      <c r="C375" s="95" t="str">
        <f>IF(SP_NORTE!B402="","*",SP_NORTE!B402)</f>
        <v>*</v>
      </c>
      <c r="D375" s="94" t="str">
        <f>IF(SP_NORTE!D402="","*",SP_NORTE!D402)</f>
        <v>*</v>
      </c>
      <c r="E375" s="94" t="str">
        <f>IF(SP_NORTE!G402="","*",SP_NORTE!G402)</f>
        <v>*</v>
      </c>
      <c r="F375" s="100" t="str">
        <f>IF(SP_NORTE!L402="","*",SP_NORTE!L402)</f>
        <v>-</v>
      </c>
      <c r="G375" s="95" t="str">
        <f>IF(SP_NORTE!H402="","*",SP_NORTE!H402)</f>
        <v>*</v>
      </c>
      <c r="H375" s="95" t="str">
        <f>IF(SP_NORTE!AA402="","*",SP_NORTE!AA402)</f>
        <v>*</v>
      </c>
      <c r="I375" s="95" t="str">
        <f>IF(SP_NORTE!AB402="","*",SP_NORTE!AB402)</f>
        <v>*</v>
      </c>
      <c r="J375" s="96" t="str">
        <f>IF(SP_NORTE!Z402="","*",SP_NORTE!Z402)</f>
        <v>*</v>
      </c>
      <c r="K375" s="97" t="str">
        <f>IF(SP_NORTE!AC402="","*",SP_NORTE!AC402)</f>
        <v>*</v>
      </c>
    </row>
    <row r="376" spans="2:11" hidden="1">
      <c r="B376" s="94" t="str">
        <f>IF(SP_NORTE!X403="","*",SP_NORTE!X403)</f>
        <v>*</v>
      </c>
      <c r="C376" s="95" t="str">
        <f>IF(SP_NORTE!B403="","*",SP_NORTE!B403)</f>
        <v>*</v>
      </c>
      <c r="D376" s="94" t="str">
        <f>IF(SP_NORTE!D403="","*",SP_NORTE!D403)</f>
        <v>*</v>
      </c>
      <c r="E376" s="94" t="str">
        <f>IF(SP_NORTE!G403="","*",SP_NORTE!G403)</f>
        <v>*</v>
      </c>
      <c r="F376" s="100" t="str">
        <f>IF(SP_NORTE!L403="","*",SP_NORTE!L403)</f>
        <v>-</v>
      </c>
      <c r="G376" s="95" t="str">
        <f>IF(SP_NORTE!H403="","*",SP_NORTE!H403)</f>
        <v>*</v>
      </c>
      <c r="H376" s="95" t="str">
        <f>IF(SP_NORTE!AA403="","*",SP_NORTE!AA403)</f>
        <v>*</v>
      </c>
      <c r="I376" s="95" t="str">
        <f>IF(SP_NORTE!AB403="","*",SP_NORTE!AB403)</f>
        <v>*</v>
      </c>
      <c r="J376" s="96" t="str">
        <f>IF(SP_NORTE!Z403="","*",SP_NORTE!Z403)</f>
        <v>*</v>
      </c>
      <c r="K376" s="97" t="str">
        <f>IF(SP_NORTE!AC403="","*",SP_NORTE!AC403)</f>
        <v>*</v>
      </c>
    </row>
    <row r="377" spans="2:11" hidden="1">
      <c r="B377" s="94" t="str">
        <f>IF(SP_NORTE!X404="","*",SP_NORTE!X404)</f>
        <v>*</v>
      </c>
      <c r="C377" s="95" t="str">
        <f>IF(SP_NORTE!B404="","*",SP_NORTE!B404)</f>
        <v>*</v>
      </c>
      <c r="D377" s="94" t="str">
        <f>IF(SP_NORTE!D404="","*",SP_NORTE!D404)</f>
        <v>*</v>
      </c>
      <c r="E377" s="94" t="str">
        <f>IF(SP_NORTE!G404="","*",SP_NORTE!G404)</f>
        <v>*</v>
      </c>
      <c r="F377" s="100" t="str">
        <f>IF(SP_NORTE!L404="","*",SP_NORTE!L404)</f>
        <v>-</v>
      </c>
      <c r="G377" s="95" t="str">
        <f>IF(SP_NORTE!H404="","*",SP_NORTE!H404)</f>
        <v>*</v>
      </c>
      <c r="H377" s="95" t="str">
        <f>IF(SP_NORTE!AA404="","*",SP_NORTE!AA404)</f>
        <v>*</v>
      </c>
      <c r="I377" s="95" t="str">
        <f>IF(SP_NORTE!AB404="","*",SP_NORTE!AB404)</f>
        <v>*</v>
      </c>
      <c r="J377" s="96" t="str">
        <f>IF(SP_NORTE!Z404="","*",SP_NORTE!Z404)</f>
        <v>*</v>
      </c>
      <c r="K377" s="97" t="str">
        <f>IF(SP_NORTE!AC404="","*",SP_NORTE!AC404)</f>
        <v>*</v>
      </c>
    </row>
    <row r="378" spans="2:11" hidden="1">
      <c r="B378" s="94" t="str">
        <f>IF(SP_NORTE!X405="","*",SP_NORTE!X405)</f>
        <v>*</v>
      </c>
      <c r="C378" s="95" t="str">
        <f>IF(SP_NORTE!B405="","*",SP_NORTE!B405)</f>
        <v>*</v>
      </c>
      <c r="D378" s="94" t="str">
        <f>IF(SP_NORTE!D405="","*",SP_NORTE!D405)</f>
        <v>*</v>
      </c>
      <c r="E378" s="94" t="str">
        <f>IF(SP_NORTE!G405="","*",SP_NORTE!G405)</f>
        <v>*</v>
      </c>
      <c r="F378" s="100" t="str">
        <f>IF(SP_NORTE!L405="","*",SP_NORTE!L405)</f>
        <v>-</v>
      </c>
      <c r="G378" s="95" t="str">
        <f>IF(SP_NORTE!H405="","*",SP_NORTE!H405)</f>
        <v>*</v>
      </c>
      <c r="H378" s="95" t="str">
        <f>IF(SP_NORTE!AA405="","*",SP_NORTE!AA405)</f>
        <v>*</v>
      </c>
      <c r="I378" s="95" t="str">
        <f>IF(SP_NORTE!AB405="","*",SP_NORTE!AB405)</f>
        <v>*</v>
      </c>
      <c r="J378" s="96" t="str">
        <f>IF(SP_NORTE!Z405="","*",SP_NORTE!Z405)</f>
        <v>*</v>
      </c>
      <c r="K378" s="97" t="str">
        <f>IF(SP_NORTE!AC405="","*",SP_NORTE!AC405)</f>
        <v>*</v>
      </c>
    </row>
    <row r="379" spans="2:11" hidden="1">
      <c r="B379" s="94" t="str">
        <f>IF(SP_NORTE!X406="","*",SP_NORTE!X406)</f>
        <v>*</v>
      </c>
      <c r="C379" s="95" t="str">
        <f>IF(SP_NORTE!B406="","*",SP_NORTE!B406)</f>
        <v>*</v>
      </c>
      <c r="D379" s="94" t="str">
        <f>IF(SP_NORTE!D406="","*",SP_NORTE!D406)</f>
        <v>*</v>
      </c>
      <c r="E379" s="94" t="str">
        <f>IF(SP_NORTE!G406="","*",SP_NORTE!G406)</f>
        <v>*</v>
      </c>
      <c r="F379" s="100" t="str">
        <f>IF(SP_NORTE!L406="","*",SP_NORTE!L406)</f>
        <v>-</v>
      </c>
      <c r="G379" s="95" t="str">
        <f>IF(SP_NORTE!H406="","*",SP_NORTE!H406)</f>
        <v>*</v>
      </c>
      <c r="H379" s="95" t="str">
        <f>IF(SP_NORTE!AA406="","*",SP_NORTE!AA406)</f>
        <v>*</v>
      </c>
      <c r="I379" s="95" t="str">
        <f>IF(SP_NORTE!AB406="","*",SP_NORTE!AB406)</f>
        <v>*</v>
      </c>
      <c r="J379" s="96" t="str">
        <f>IF(SP_NORTE!Z406="","*",SP_NORTE!Z406)</f>
        <v>*</v>
      </c>
      <c r="K379" s="97" t="str">
        <f>IF(SP_NORTE!AC406="","*",SP_NORTE!AC406)</f>
        <v>*</v>
      </c>
    </row>
    <row r="380" spans="2:11" hidden="1">
      <c r="B380" s="94" t="str">
        <f>IF(SP_NORTE!X407="","*",SP_NORTE!X407)</f>
        <v>*</v>
      </c>
      <c r="C380" s="95" t="str">
        <f>IF(SP_NORTE!B407="","*",SP_NORTE!B407)</f>
        <v>*</v>
      </c>
      <c r="D380" s="94" t="str">
        <f>IF(SP_NORTE!D407="","*",SP_NORTE!D407)</f>
        <v>*</v>
      </c>
      <c r="E380" s="94" t="str">
        <f>IF(SP_NORTE!G407="","*",SP_NORTE!G407)</f>
        <v>*</v>
      </c>
      <c r="F380" s="100" t="str">
        <f>IF(SP_NORTE!L407="","*",SP_NORTE!L407)</f>
        <v>-</v>
      </c>
      <c r="G380" s="95" t="str">
        <f>IF(SP_NORTE!H407="","*",SP_NORTE!H407)</f>
        <v>*</v>
      </c>
      <c r="H380" s="95" t="str">
        <f>IF(SP_NORTE!AA407="","*",SP_NORTE!AA407)</f>
        <v>*</v>
      </c>
      <c r="I380" s="95" t="str">
        <f>IF(SP_NORTE!AB407="","*",SP_NORTE!AB407)</f>
        <v>*</v>
      </c>
      <c r="J380" s="96" t="str">
        <f>IF(SP_NORTE!Z407="","*",SP_NORTE!Z407)</f>
        <v>*</v>
      </c>
      <c r="K380" s="97" t="str">
        <f>IF(SP_NORTE!AC407="","*",SP_NORTE!AC407)</f>
        <v>*</v>
      </c>
    </row>
    <row r="381" spans="2:11" hidden="1">
      <c r="B381" s="94" t="str">
        <f>IF(SP_NORTE!X408="","*",SP_NORTE!X408)</f>
        <v>*</v>
      </c>
      <c r="C381" s="95" t="str">
        <f>IF(SP_NORTE!B408="","*",SP_NORTE!B408)</f>
        <v>*</v>
      </c>
      <c r="D381" s="94" t="str">
        <f>IF(SP_NORTE!D408="","*",SP_NORTE!D408)</f>
        <v>*</v>
      </c>
      <c r="E381" s="94" t="str">
        <f>IF(SP_NORTE!G408="","*",SP_NORTE!G408)</f>
        <v>*</v>
      </c>
      <c r="F381" s="100" t="str">
        <f>IF(SP_NORTE!L408="","*",SP_NORTE!L408)</f>
        <v>-</v>
      </c>
      <c r="G381" s="95" t="str">
        <f>IF(SP_NORTE!H408="","*",SP_NORTE!H408)</f>
        <v>*</v>
      </c>
      <c r="H381" s="95" t="str">
        <f>IF(SP_NORTE!AA408="","*",SP_NORTE!AA408)</f>
        <v>*</v>
      </c>
      <c r="I381" s="95" t="str">
        <f>IF(SP_NORTE!AB408="","*",SP_NORTE!AB408)</f>
        <v>*</v>
      </c>
      <c r="J381" s="96" t="str">
        <f>IF(SP_NORTE!Z408="","*",SP_NORTE!Z408)</f>
        <v>*</v>
      </c>
      <c r="K381" s="97" t="str">
        <f>IF(SP_NORTE!AC408="","*",SP_NORTE!AC408)</f>
        <v>*</v>
      </c>
    </row>
    <row r="382" spans="2:11" hidden="1">
      <c r="B382" s="94" t="str">
        <f>IF(SP_NORTE!X409="","*",SP_NORTE!X409)</f>
        <v>*</v>
      </c>
      <c r="C382" s="95" t="str">
        <f>IF(SP_NORTE!B409="","*",SP_NORTE!B409)</f>
        <v>*</v>
      </c>
      <c r="D382" s="94" t="str">
        <f>IF(SP_NORTE!D409="","*",SP_NORTE!D409)</f>
        <v>*</v>
      </c>
      <c r="E382" s="94" t="str">
        <f>IF(SP_NORTE!G409="","*",SP_NORTE!G409)</f>
        <v>*</v>
      </c>
      <c r="F382" s="100" t="str">
        <f>IF(SP_NORTE!L409="","*",SP_NORTE!L409)</f>
        <v>-</v>
      </c>
      <c r="G382" s="95" t="str">
        <f>IF(SP_NORTE!H409="","*",SP_NORTE!H409)</f>
        <v>*</v>
      </c>
      <c r="H382" s="95" t="str">
        <f>IF(SP_NORTE!AA409="","*",SP_NORTE!AA409)</f>
        <v>*</v>
      </c>
      <c r="I382" s="95" t="str">
        <f>IF(SP_NORTE!AB409="","*",SP_NORTE!AB409)</f>
        <v>*</v>
      </c>
      <c r="J382" s="96" t="str">
        <f>IF(SP_NORTE!Z409="","*",SP_NORTE!Z409)</f>
        <v>*</v>
      </c>
      <c r="K382" s="97" t="str">
        <f>IF(SP_NORTE!AC409="","*",SP_NORTE!AC409)</f>
        <v>*</v>
      </c>
    </row>
    <row r="383" spans="2:11" hidden="1">
      <c r="B383" s="94" t="str">
        <f>IF(SP_NORTE!X410="","*",SP_NORTE!X410)</f>
        <v>*</v>
      </c>
      <c r="C383" s="95" t="str">
        <f>IF(SP_NORTE!B410="","*",SP_NORTE!B410)</f>
        <v>*</v>
      </c>
      <c r="D383" s="94" t="str">
        <f>IF(SP_NORTE!D410="","*",SP_NORTE!D410)</f>
        <v>*</v>
      </c>
      <c r="E383" s="94" t="str">
        <f>IF(SP_NORTE!G410="","*",SP_NORTE!G410)</f>
        <v>*</v>
      </c>
      <c r="F383" s="100" t="str">
        <f>IF(SP_NORTE!L410="","*",SP_NORTE!L410)</f>
        <v>-</v>
      </c>
      <c r="G383" s="95" t="str">
        <f>IF(SP_NORTE!H410="","*",SP_NORTE!H410)</f>
        <v>*</v>
      </c>
      <c r="H383" s="95" t="str">
        <f>IF(SP_NORTE!AA410="","*",SP_NORTE!AA410)</f>
        <v>*</v>
      </c>
      <c r="I383" s="95" t="str">
        <f>IF(SP_NORTE!AB410="","*",SP_NORTE!AB410)</f>
        <v>*</v>
      </c>
      <c r="J383" s="96" t="str">
        <f>IF(SP_NORTE!Z410="","*",SP_NORTE!Z410)</f>
        <v>*</v>
      </c>
      <c r="K383" s="97" t="str">
        <f>IF(SP_NORTE!AC410="","*",SP_NORTE!AC410)</f>
        <v>*</v>
      </c>
    </row>
    <row r="384" spans="2:11" hidden="1">
      <c r="B384" s="94" t="str">
        <f>IF(SP_NORTE!X411="","*",SP_NORTE!X411)</f>
        <v>*</v>
      </c>
      <c r="C384" s="95" t="str">
        <f>IF(SP_NORTE!B411="","*",SP_NORTE!B411)</f>
        <v>*</v>
      </c>
      <c r="D384" s="94" t="str">
        <f>IF(SP_NORTE!D411="","*",SP_NORTE!D411)</f>
        <v>*</v>
      </c>
      <c r="E384" s="94" t="str">
        <f>IF(SP_NORTE!G411="","*",SP_NORTE!G411)</f>
        <v>*</v>
      </c>
      <c r="F384" s="100" t="str">
        <f>IF(SP_NORTE!L411="","*",SP_NORTE!L411)</f>
        <v>-</v>
      </c>
      <c r="G384" s="95" t="str">
        <f>IF(SP_NORTE!H411="","*",SP_NORTE!H411)</f>
        <v>*</v>
      </c>
      <c r="H384" s="95" t="str">
        <f>IF(SP_NORTE!AA411="","*",SP_NORTE!AA411)</f>
        <v>*</v>
      </c>
      <c r="I384" s="95" t="str">
        <f>IF(SP_NORTE!AB411="","*",SP_NORTE!AB411)</f>
        <v>*</v>
      </c>
      <c r="J384" s="96" t="str">
        <f>IF(SP_NORTE!Z411="","*",SP_NORTE!Z411)</f>
        <v>*</v>
      </c>
      <c r="K384" s="97" t="str">
        <f>IF(SP_NORTE!AC411="","*",SP_NORTE!AC411)</f>
        <v>*</v>
      </c>
    </row>
    <row r="385" spans="2:11" hidden="1">
      <c r="B385" s="94" t="str">
        <f>IF(SP_NORTE!X412="","*",SP_NORTE!X412)</f>
        <v>*</v>
      </c>
      <c r="C385" s="95" t="str">
        <f>IF(SP_NORTE!B412="","*",SP_NORTE!B412)</f>
        <v>*</v>
      </c>
      <c r="D385" s="94" t="str">
        <f>IF(SP_NORTE!D412="","*",SP_NORTE!D412)</f>
        <v>*</v>
      </c>
      <c r="E385" s="94" t="str">
        <f>IF(SP_NORTE!G412="","*",SP_NORTE!G412)</f>
        <v>*</v>
      </c>
      <c r="F385" s="100" t="str">
        <f>IF(SP_NORTE!L412="","*",SP_NORTE!L412)</f>
        <v>-</v>
      </c>
      <c r="G385" s="95" t="str">
        <f>IF(SP_NORTE!H412="","*",SP_NORTE!H412)</f>
        <v>*</v>
      </c>
      <c r="H385" s="95" t="str">
        <f>IF(SP_NORTE!AA412="","*",SP_NORTE!AA412)</f>
        <v>*</v>
      </c>
      <c r="I385" s="95" t="str">
        <f>IF(SP_NORTE!AB412="","*",SP_NORTE!AB412)</f>
        <v>*</v>
      </c>
      <c r="J385" s="96" t="str">
        <f>IF(SP_NORTE!Z412="","*",SP_NORTE!Z412)</f>
        <v>*</v>
      </c>
      <c r="K385" s="97" t="str">
        <f>IF(SP_NORTE!AC412="","*",SP_NORTE!AC412)</f>
        <v>*</v>
      </c>
    </row>
    <row r="386" spans="2:11" hidden="1">
      <c r="B386" s="94" t="str">
        <f>IF(SP_NORTE!X413="","*",SP_NORTE!X413)</f>
        <v>*</v>
      </c>
      <c r="C386" s="95" t="str">
        <f>IF(SP_NORTE!B413="","*",SP_NORTE!B413)</f>
        <v>*</v>
      </c>
      <c r="D386" s="94" t="str">
        <f>IF(SP_NORTE!D413="","*",SP_NORTE!D413)</f>
        <v>*</v>
      </c>
      <c r="E386" s="94" t="str">
        <f>IF(SP_NORTE!G413="","*",SP_NORTE!G413)</f>
        <v>*</v>
      </c>
      <c r="F386" s="100" t="str">
        <f>IF(SP_NORTE!L413="","*",SP_NORTE!L413)</f>
        <v>-</v>
      </c>
      <c r="G386" s="95" t="str">
        <f>IF(SP_NORTE!H413="","*",SP_NORTE!H413)</f>
        <v>*</v>
      </c>
      <c r="H386" s="95" t="str">
        <f>IF(SP_NORTE!AA413="","*",SP_NORTE!AA413)</f>
        <v>*</v>
      </c>
      <c r="I386" s="95" t="str">
        <f>IF(SP_NORTE!AB413="","*",SP_NORTE!AB413)</f>
        <v>*</v>
      </c>
      <c r="J386" s="96" t="str">
        <f>IF(SP_NORTE!Z413="","*",SP_NORTE!Z413)</f>
        <v>*</v>
      </c>
      <c r="K386" s="97" t="str">
        <f>IF(SP_NORTE!AC413="","*",SP_NORTE!AC413)</f>
        <v>*</v>
      </c>
    </row>
    <row r="387" spans="2:11" hidden="1">
      <c r="B387" s="94" t="str">
        <f>IF(SP_NORTE!X414="","*",SP_NORTE!X414)</f>
        <v>*</v>
      </c>
      <c r="C387" s="95" t="str">
        <f>IF(SP_NORTE!B414="","*",SP_NORTE!B414)</f>
        <v>*</v>
      </c>
      <c r="D387" s="94" t="str">
        <f>IF(SP_NORTE!D414="","*",SP_NORTE!D414)</f>
        <v>*</v>
      </c>
      <c r="E387" s="94" t="str">
        <f>IF(SP_NORTE!G414="","*",SP_NORTE!G414)</f>
        <v>*</v>
      </c>
      <c r="F387" s="100" t="str">
        <f>IF(SP_NORTE!L414="","*",SP_NORTE!L414)</f>
        <v>-</v>
      </c>
      <c r="G387" s="95" t="str">
        <f>IF(SP_NORTE!H414="","*",SP_NORTE!H414)</f>
        <v>*</v>
      </c>
      <c r="H387" s="95" t="str">
        <f>IF(SP_NORTE!AA414="","*",SP_NORTE!AA414)</f>
        <v>*</v>
      </c>
      <c r="I387" s="95" t="str">
        <f>IF(SP_NORTE!AB414="","*",SP_NORTE!AB414)</f>
        <v>*</v>
      </c>
      <c r="J387" s="96" t="str">
        <f>IF(SP_NORTE!Z414="","*",SP_NORTE!Z414)</f>
        <v>*</v>
      </c>
      <c r="K387" s="97" t="str">
        <f>IF(SP_NORTE!AC414="","*",SP_NORTE!AC414)</f>
        <v>*</v>
      </c>
    </row>
    <row r="388" spans="2:11" hidden="1">
      <c r="B388" s="94" t="str">
        <f>IF(SP_NORTE!X415="","*",SP_NORTE!X415)</f>
        <v>*</v>
      </c>
      <c r="C388" s="95" t="str">
        <f>IF(SP_NORTE!B415="","*",SP_NORTE!B415)</f>
        <v>*</v>
      </c>
      <c r="D388" s="94" t="str">
        <f>IF(SP_NORTE!D415="","*",SP_NORTE!D415)</f>
        <v>*</v>
      </c>
      <c r="E388" s="94" t="str">
        <f>IF(SP_NORTE!G415="","*",SP_NORTE!G415)</f>
        <v>*</v>
      </c>
      <c r="F388" s="100" t="str">
        <f>IF(SP_NORTE!L415="","*",SP_NORTE!L415)</f>
        <v>-</v>
      </c>
      <c r="G388" s="95" t="str">
        <f>IF(SP_NORTE!H415="","*",SP_NORTE!H415)</f>
        <v>*</v>
      </c>
      <c r="H388" s="95" t="str">
        <f>IF(SP_NORTE!AA415="","*",SP_NORTE!AA415)</f>
        <v>*</v>
      </c>
      <c r="I388" s="95" t="str">
        <f>IF(SP_NORTE!AB415="","*",SP_NORTE!AB415)</f>
        <v>*</v>
      </c>
      <c r="J388" s="96" t="str">
        <f>IF(SP_NORTE!Z415="","*",SP_NORTE!Z415)</f>
        <v>*</v>
      </c>
      <c r="K388" s="97" t="str">
        <f>IF(SP_NORTE!AC415="","*",SP_NORTE!AC415)</f>
        <v>*</v>
      </c>
    </row>
    <row r="389" spans="2:11" hidden="1">
      <c r="B389" s="94" t="str">
        <f>IF(SP_NORTE!X416="","*",SP_NORTE!X416)</f>
        <v>*</v>
      </c>
      <c r="C389" s="95" t="str">
        <f>IF(SP_NORTE!B416="","*",SP_NORTE!B416)</f>
        <v>*</v>
      </c>
      <c r="D389" s="94" t="str">
        <f>IF(SP_NORTE!D416="","*",SP_NORTE!D416)</f>
        <v>*</v>
      </c>
      <c r="E389" s="94" t="str">
        <f>IF(SP_NORTE!G416="","*",SP_NORTE!G416)</f>
        <v>*</v>
      </c>
      <c r="F389" s="100" t="str">
        <f>IF(SP_NORTE!L416="","*",SP_NORTE!L416)</f>
        <v>-</v>
      </c>
      <c r="G389" s="95" t="str">
        <f>IF(SP_NORTE!H416="","*",SP_NORTE!H416)</f>
        <v>*</v>
      </c>
      <c r="H389" s="95" t="str">
        <f>IF(SP_NORTE!AA416="","*",SP_NORTE!AA416)</f>
        <v>*</v>
      </c>
      <c r="I389" s="95" t="str">
        <f>IF(SP_NORTE!AB416="","*",SP_NORTE!AB416)</f>
        <v>*</v>
      </c>
      <c r="J389" s="96" t="str">
        <f>IF(SP_NORTE!Z416="","*",SP_NORTE!Z416)</f>
        <v>*</v>
      </c>
      <c r="K389" s="97" t="str">
        <f>IF(SP_NORTE!AC416="","*",SP_NORTE!AC416)</f>
        <v>*</v>
      </c>
    </row>
    <row r="390" spans="2:11" hidden="1">
      <c r="B390" s="94" t="str">
        <f>IF(SP_NORTE!X417="","*",SP_NORTE!X417)</f>
        <v>*</v>
      </c>
      <c r="C390" s="95" t="str">
        <f>IF(SP_NORTE!B417="","*",SP_NORTE!B417)</f>
        <v>*</v>
      </c>
      <c r="D390" s="94" t="str">
        <f>IF(SP_NORTE!D417="","*",SP_NORTE!D417)</f>
        <v>*</v>
      </c>
      <c r="E390" s="94" t="str">
        <f>IF(SP_NORTE!G417="","*",SP_NORTE!G417)</f>
        <v>*</v>
      </c>
      <c r="F390" s="100" t="str">
        <f>IF(SP_NORTE!L417="","*",SP_NORTE!L417)</f>
        <v>-</v>
      </c>
      <c r="G390" s="95" t="str">
        <f>IF(SP_NORTE!H417="","*",SP_NORTE!H417)</f>
        <v>*</v>
      </c>
      <c r="H390" s="95" t="str">
        <f>IF(SP_NORTE!AA417="","*",SP_NORTE!AA417)</f>
        <v>*</v>
      </c>
      <c r="I390" s="95" t="str">
        <f>IF(SP_NORTE!AB417="","*",SP_NORTE!AB417)</f>
        <v>*</v>
      </c>
      <c r="J390" s="96" t="str">
        <f>IF(SP_NORTE!Z417="","*",SP_NORTE!Z417)</f>
        <v>*</v>
      </c>
      <c r="K390" s="97" t="str">
        <f>IF(SP_NORTE!AC417="","*",SP_NORTE!AC417)</f>
        <v>*</v>
      </c>
    </row>
    <row r="391" spans="2:11" hidden="1">
      <c r="B391" s="94" t="str">
        <f>IF(SP_NORTE!X418="","*",SP_NORTE!X418)</f>
        <v>*</v>
      </c>
      <c r="C391" s="95" t="str">
        <f>IF(SP_NORTE!B418="","*",SP_NORTE!B418)</f>
        <v>*</v>
      </c>
      <c r="D391" s="94" t="str">
        <f>IF(SP_NORTE!D418="","*",SP_NORTE!D418)</f>
        <v>*</v>
      </c>
      <c r="E391" s="94" t="str">
        <f>IF(SP_NORTE!G418="","*",SP_NORTE!G418)</f>
        <v>*</v>
      </c>
      <c r="F391" s="100" t="str">
        <f>IF(SP_NORTE!L418="","*",SP_NORTE!L418)</f>
        <v>-</v>
      </c>
      <c r="G391" s="95" t="str">
        <f>IF(SP_NORTE!H418="","*",SP_NORTE!H418)</f>
        <v>*</v>
      </c>
      <c r="H391" s="95" t="str">
        <f>IF(SP_NORTE!AA418="","*",SP_NORTE!AA418)</f>
        <v>*</v>
      </c>
      <c r="I391" s="95" t="str">
        <f>IF(SP_NORTE!AB418="","*",SP_NORTE!AB418)</f>
        <v>*</v>
      </c>
      <c r="J391" s="96" t="str">
        <f>IF(SP_NORTE!Z418="","*",SP_NORTE!Z418)</f>
        <v>*</v>
      </c>
      <c r="K391" s="97" t="str">
        <f>IF(SP_NORTE!AC418="","*",SP_NORTE!AC418)</f>
        <v>*</v>
      </c>
    </row>
    <row r="392" spans="2:11" hidden="1">
      <c r="B392" s="94" t="str">
        <f>IF(SP_NORTE!X419="","*",SP_NORTE!X419)</f>
        <v>*</v>
      </c>
      <c r="C392" s="95" t="str">
        <f>IF(SP_NORTE!B419="","*",SP_NORTE!B419)</f>
        <v>*</v>
      </c>
      <c r="D392" s="94" t="str">
        <f>IF(SP_NORTE!D419="","*",SP_NORTE!D419)</f>
        <v>*</v>
      </c>
      <c r="E392" s="94" t="str">
        <f>IF(SP_NORTE!G419="","*",SP_NORTE!G419)</f>
        <v>*</v>
      </c>
      <c r="F392" s="100" t="str">
        <f>IF(SP_NORTE!L419="","*",SP_NORTE!L419)</f>
        <v>-</v>
      </c>
      <c r="G392" s="95" t="str">
        <f>IF(SP_NORTE!H419="","*",SP_NORTE!H419)</f>
        <v>*</v>
      </c>
      <c r="H392" s="95" t="str">
        <f>IF(SP_NORTE!AA419="","*",SP_NORTE!AA419)</f>
        <v>*</v>
      </c>
      <c r="I392" s="95" t="str">
        <f>IF(SP_NORTE!AB419="","*",SP_NORTE!AB419)</f>
        <v>*</v>
      </c>
      <c r="J392" s="96" t="str">
        <f>IF(SP_NORTE!Z419="","*",SP_NORTE!Z419)</f>
        <v>*</v>
      </c>
      <c r="K392" s="97" t="str">
        <f>IF(SP_NORTE!AC419="","*",SP_NORTE!AC419)</f>
        <v>*</v>
      </c>
    </row>
    <row r="393" spans="2:11" hidden="1">
      <c r="B393" s="94" t="str">
        <f>IF(SP_NORTE!X420="","*",SP_NORTE!X420)</f>
        <v>*</v>
      </c>
      <c r="C393" s="95" t="str">
        <f>IF(SP_NORTE!B420="","*",SP_NORTE!B420)</f>
        <v>*</v>
      </c>
      <c r="D393" s="94" t="str">
        <f>IF(SP_NORTE!D420="","*",SP_NORTE!D420)</f>
        <v>*</v>
      </c>
      <c r="E393" s="94" t="str">
        <f>IF(SP_NORTE!G420="","*",SP_NORTE!G420)</f>
        <v>*</v>
      </c>
      <c r="F393" s="100" t="str">
        <f>IF(SP_NORTE!L420="","*",SP_NORTE!L420)</f>
        <v>-</v>
      </c>
      <c r="G393" s="95" t="str">
        <f>IF(SP_NORTE!H420="","*",SP_NORTE!H420)</f>
        <v>*</v>
      </c>
      <c r="H393" s="95" t="str">
        <f>IF(SP_NORTE!AA420="","*",SP_NORTE!AA420)</f>
        <v>*</v>
      </c>
      <c r="I393" s="95" t="str">
        <f>IF(SP_NORTE!AB420="","*",SP_NORTE!AB420)</f>
        <v>*</v>
      </c>
      <c r="J393" s="96" t="str">
        <f>IF(SP_NORTE!Z420="","*",SP_NORTE!Z420)</f>
        <v>*</v>
      </c>
      <c r="K393" s="97" t="str">
        <f>IF(SP_NORTE!AC420="","*",SP_NORTE!AC420)</f>
        <v>*</v>
      </c>
    </row>
    <row r="394" spans="2:11" hidden="1">
      <c r="B394" s="94" t="str">
        <f>IF(SP_NORTE!X421="","*",SP_NORTE!X421)</f>
        <v>*</v>
      </c>
      <c r="C394" s="95" t="str">
        <f>IF(SP_NORTE!B421="","*",SP_NORTE!B421)</f>
        <v>*</v>
      </c>
      <c r="D394" s="94" t="str">
        <f>IF(SP_NORTE!D421="","*",SP_NORTE!D421)</f>
        <v>*</v>
      </c>
      <c r="E394" s="94" t="str">
        <f>IF(SP_NORTE!G421="","*",SP_NORTE!G421)</f>
        <v>*</v>
      </c>
      <c r="F394" s="100" t="str">
        <f>IF(SP_NORTE!L421="","*",SP_NORTE!L421)</f>
        <v>-</v>
      </c>
      <c r="G394" s="95" t="str">
        <f>IF(SP_NORTE!H421="","*",SP_NORTE!H421)</f>
        <v>*</v>
      </c>
      <c r="H394" s="95" t="str">
        <f>IF(SP_NORTE!AA421="","*",SP_NORTE!AA421)</f>
        <v>*</v>
      </c>
      <c r="I394" s="95" t="str">
        <f>IF(SP_NORTE!AB421="","*",SP_NORTE!AB421)</f>
        <v>*</v>
      </c>
      <c r="J394" s="96" t="str">
        <f>IF(SP_NORTE!Z421="","*",SP_NORTE!Z421)</f>
        <v>*</v>
      </c>
      <c r="K394" s="97" t="str">
        <f>IF(SP_NORTE!AC421="","*",SP_NORTE!AC421)</f>
        <v>*</v>
      </c>
    </row>
    <row r="395" spans="2:11" hidden="1">
      <c r="B395" s="94" t="str">
        <f>IF(SP_NORTE!X422="","*",SP_NORTE!X422)</f>
        <v>*</v>
      </c>
      <c r="C395" s="95" t="str">
        <f>IF(SP_NORTE!B422="","*",SP_NORTE!B422)</f>
        <v>*</v>
      </c>
      <c r="D395" s="94" t="str">
        <f>IF(SP_NORTE!D422="","*",SP_NORTE!D422)</f>
        <v>*</v>
      </c>
      <c r="E395" s="94" t="str">
        <f>IF(SP_NORTE!G422="","*",SP_NORTE!G422)</f>
        <v>*</v>
      </c>
      <c r="F395" s="100" t="str">
        <f>IF(SP_NORTE!L422="","*",SP_NORTE!L422)</f>
        <v>-</v>
      </c>
      <c r="G395" s="95" t="str">
        <f>IF(SP_NORTE!H422="","*",SP_NORTE!H422)</f>
        <v>*</v>
      </c>
      <c r="H395" s="95" t="str">
        <f>IF(SP_NORTE!AA422="","*",SP_NORTE!AA422)</f>
        <v>*</v>
      </c>
      <c r="I395" s="95" t="str">
        <f>IF(SP_NORTE!AB422="","*",SP_NORTE!AB422)</f>
        <v>*</v>
      </c>
      <c r="J395" s="96" t="str">
        <f>IF(SP_NORTE!Z422="","*",SP_NORTE!Z422)</f>
        <v>*</v>
      </c>
      <c r="K395" s="97" t="str">
        <f>IF(SP_NORTE!AC422="","*",SP_NORTE!AC422)</f>
        <v>*</v>
      </c>
    </row>
    <row r="396" spans="2:11" hidden="1">
      <c r="B396" s="94" t="str">
        <f>IF(SP_NORTE!X423="","*",SP_NORTE!X423)</f>
        <v>*</v>
      </c>
      <c r="C396" s="95" t="str">
        <f>IF(SP_NORTE!B423="","*",SP_NORTE!B423)</f>
        <v>*</v>
      </c>
      <c r="D396" s="94" t="str">
        <f>IF(SP_NORTE!D423="","*",SP_NORTE!D423)</f>
        <v>*</v>
      </c>
      <c r="E396" s="94" t="str">
        <f>IF(SP_NORTE!G423="","*",SP_NORTE!G423)</f>
        <v>*</v>
      </c>
      <c r="F396" s="100" t="str">
        <f>IF(SP_NORTE!L423="","*",SP_NORTE!L423)</f>
        <v>-</v>
      </c>
      <c r="G396" s="95" t="str">
        <f>IF(SP_NORTE!H423="","*",SP_NORTE!H423)</f>
        <v>*</v>
      </c>
      <c r="H396" s="95" t="str">
        <f>IF(SP_NORTE!AA423="","*",SP_NORTE!AA423)</f>
        <v>*</v>
      </c>
      <c r="I396" s="95" t="str">
        <f>IF(SP_NORTE!AB423="","*",SP_NORTE!AB423)</f>
        <v>*</v>
      </c>
      <c r="J396" s="96" t="str">
        <f>IF(SP_NORTE!Z423="","*",SP_NORTE!Z423)</f>
        <v>*</v>
      </c>
      <c r="K396" s="97" t="str">
        <f>IF(SP_NORTE!AC423="","*",SP_NORTE!AC423)</f>
        <v>*</v>
      </c>
    </row>
    <row r="397" spans="2:11" hidden="1">
      <c r="B397" s="94" t="str">
        <f>IF(SP_NORTE!X424="","*",SP_NORTE!X424)</f>
        <v>*</v>
      </c>
      <c r="C397" s="95" t="str">
        <f>IF(SP_NORTE!B424="","*",SP_NORTE!B424)</f>
        <v>*</v>
      </c>
      <c r="D397" s="94" t="str">
        <f>IF(SP_NORTE!D424="","*",SP_NORTE!D424)</f>
        <v>*</v>
      </c>
      <c r="E397" s="94" t="str">
        <f>IF(SP_NORTE!G424="","*",SP_NORTE!G424)</f>
        <v>*</v>
      </c>
      <c r="F397" s="100" t="str">
        <f>IF(SP_NORTE!L424="","*",SP_NORTE!L424)</f>
        <v>-</v>
      </c>
      <c r="G397" s="95" t="str">
        <f>IF(SP_NORTE!H424="","*",SP_NORTE!H424)</f>
        <v>*</v>
      </c>
      <c r="H397" s="95" t="str">
        <f>IF(SP_NORTE!AA424="","*",SP_NORTE!AA424)</f>
        <v>*</v>
      </c>
      <c r="I397" s="95" t="str">
        <f>IF(SP_NORTE!AB424="","*",SP_NORTE!AB424)</f>
        <v>*</v>
      </c>
      <c r="J397" s="96" t="str">
        <f>IF(SP_NORTE!Z424="","*",SP_NORTE!Z424)</f>
        <v>*</v>
      </c>
      <c r="K397" s="97" t="str">
        <f>IF(SP_NORTE!AC424="","*",SP_NORTE!AC424)</f>
        <v>*</v>
      </c>
    </row>
    <row r="398" spans="2:11" hidden="1">
      <c r="B398" s="94" t="str">
        <f>IF(SP_NORTE!X425="","*",SP_NORTE!X425)</f>
        <v>*</v>
      </c>
      <c r="C398" s="95" t="str">
        <f>IF(SP_NORTE!B425="","*",SP_NORTE!B425)</f>
        <v>*</v>
      </c>
      <c r="D398" s="94" t="str">
        <f>IF(SP_NORTE!D425="","*",SP_NORTE!D425)</f>
        <v>*</v>
      </c>
      <c r="E398" s="94" t="str">
        <f>IF(SP_NORTE!G425="","*",SP_NORTE!G425)</f>
        <v>*</v>
      </c>
      <c r="F398" s="100" t="str">
        <f>IF(SP_NORTE!L425="","*",SP_NORTE!L425)</f>
        <v>-</v>
      </c>
      <c r="G398" s="95" t="str">
        <f>IF(SP_NORTE!H425="","*",SP_NORTE!H425)</f>
        <v>*</v>
      </c>
      <c r="H398" s="95" t="str">
        <f>IF(SP_NORTE!AA425="","*",SP_NORTE!AA425)</f>
        <v>*</v>
      </c>
      <c r="I398" s="95" t="str">
        <f>IF(SP_NORTE!AB425="","*",SP_NORTE!AB425)</f>
        <v>*</v>
      </c>
      <c r="J398" s="96" t="str">
        <f>IF(SP_NORTE!Z425="","*",SP_NORTE!Z425)</f>
        <v>*</v>
      </c>
      <c r="K398" s="97" t="str">
        <f>IF(SP_NORTE!AC425="","*",SP_NORTE!AC425)</f>
        <v>*</v>
      </c>
    </row>
    <row r="399" spans="2:11" hidden="1">
      <c r="B399" s="94" t="str">
        <f>IF(SP_NORTE!X426="","*",SP_NORTE!X426)</f>
        <v>*</v>
      </c>
      <c r="C399" s="95" t="str">
        <f>IF(SP_NORTE!B426="","*",SP_NORTE!B426)</f>
        <v>*</v>
      </c>
      <c r="D399" s="94" t="str">
        <f>IF(SP_NORTE!D426="","*",SP_NORTE!D426)</f>
        <v>*</v>
      </c>
      <c r="E399" s="94" t="str">
        <f>IF(SP_NORTE!G426="","*",SP_NORTE!G426)</f>
        <v>*</v>
      </c>
      <c r="F399" s="100" t="str">
        <f>IF(SP_NORTE!L426="","*",SP_NORTE!L426)</f>
        <v>-</v>
      </c>
      <c r="G399" s="95" t="str">
        <f>IF(SP_NORTE!H426="","*",SP_NORTE!H426)</f>
        <v>*</v>
      </c>
      <c r="H399" s="95" t="str">
        <f>IF(SP_NORTE!AA426="","*",SP_NORTE!AA426)</f>
        <v>*</v>
      </c>
      <c r="I399" s="95" t="str">
        <f>IF(SP_NORTE!AB426="","*",SP_NORTE!AB426)</f>
        <v>*</v>
      </c>
      <c r="J399" s="96" t="str">
        <f>IF(SP_NORTE!Z426="","*",SP_NORTE!Z426)</f>
        <v>*</v>
      </c>
      <c r="K399" s="97" t="str">
        <f>IF(SP_NORTE!AC426="","*",SP_NORTE!AC426)</f>
        <v>*</v>
      </c>
    </row>
    <row r="400" spans="2:11" hidden="1">
      <c r="B400" s="94" t="str">
        <f>IF(SP_NORTE!X427="","*",SP_NORTE!X427)</f>
        <v>*</v>
      </c>
      <c r="C400" s="95" t="str">
        <f>IF(SP_NORTE!B427="","*",SP_NORTE!B427)</f>
        <v>*</v>
      </c>
      <c r="D400" s="94" t="str">
        <f>IF(SP_NORTE!D427="","*",SP_NORTE!D427)</f>
        <v>*</v>
      </c>
      <c r="E400" s="94" t="str">
        <f>IF(SP_NORTE!G427="","*",SP_NORTE!G427)</f>
        <v>*</v>
      </c>
      <c r="F400" s="100" t="str">
        <f>IF(SP_NORTE!L427="","*",SP_NORTE!L427)</f>
        <v>-</v>
      </c>
      <c r="G400" s="95" t="str">
        <f>IF(SP_NORTE!H427="","*",SP_NORTE!H427)</f>
        <v>*</v>
      </c>
      <c r="H400" s="95" t="str">
        <f>IF(SP_NORTE!AA427="","*",SP_NORTE!AA427)</f>
        <v>*</v>
      </c>
      <c r="I400" s="95" t="str">
        <f>IF(SP_NORTE!AB427="","*",SP_NORTE!AB427)</f>
        <v>*</v>
      </c>
      <c r="J400" s="96" t="str">
        <f>IF(SP_NORTE!Z427="","*",SP_NORTE!Z427)</f>
        <v>*</v>
      </c>
      <c r="K400" s="97" t="str">
        <f>IF(SP_NORTE!AC427="","*",SP_NORTE!AC427)</f>
        <v>*</v>
      </c>
    </row>
    <row r="401" spans="2:11" hidden="1">
      <c r="B401" s="94" t="str">
        <f>IF(SP_NORTE!X428="","*",SP_NORTE!X428)</f>
        <v>*</v>
      </c>
      <c r="C401" s="95" t="str">
        <f>IF(SP_NORTE!B428="","*",SP_NORTE!B428)</f>
        <v>*</v>
      </c>
      <c r="D401" s="94" t="str">
        <f>IF(SP_NORTE!D428="","*",SP_NORTE!D428)</f>
        <v>*</v>
      </c>
      <c r="E401" s="94" t="str">
        <f>IF(SP_NORTE!G428="","*",SP_NORTE!G428)</f>
        <v>*</v>
      </c>
      <c r="F401" s="100" t="str">
        <f>IF(SP_NORTE!L428="","*",SP_NORTE!L428)</f>
        <v>-</v>
      </c>
      <c r="G401" s="95" t="str">
        <f>IF(SP_NORTE!H428="","*",SP_NORTE!H428)</f>
        <v>*</v>
      </c>
      <c r="H401" s="95" t="str">
        <f>IF(SP_NORTE!AA428="","*",SP_NORTE!AA428)</f>
        <v>*</v>
      </c>
      <c r="I401" s="95" t="str">
        <f>IF(SP_NORTE!AB428="","*",SP_NORTE!AB428)</f>
        <v>*</v>
      </c>
      <c r="J401" s="96" t="str">
        <f>IF(SP_NORTE!Z428="","*",SP_NORTE!Z428)</f>
        <v>*</v>
      </c>
      <c r="K401" s="97" t="str">
        <f>IF(SP_NORTE!AC428="","*",SP_NORTE!AC428)</f>
        <v>*</v>
      </c>
    </row>
    <row r="402" spans="2:11" hidden="1">
      <c r="B402" s="94" t="str">
        <f>IF(SP_NORTE!X429="","*",SP_NORTE!X429)</f>
        <v>*</v>
      </c>
      <c r="C402" s="95" t="str">
        <f>IF(SP_NORTE!B429="","*",SP_NORTE!B429)</f>
        <v>*</v>
      </c>
      <c r="D402" s="94" t="str">
        <f>IF(SP_NORTE!D429="","*",SP_NORTE!D429)</f>
        <v>*</v>
      </c>
      <c r="E402" s="94" t="str">
        <f>IF(SP_NORTE!G429="","*",SP_NORTE!G429)</f>
        <v>*</v>
      </c>
      <c r="F402" s="100" t="str">
        <f>IF(SP_NORTE!L429="","*",SP_NORTE!L429)</f>
        <v>-</v>
      </c>
      <c r="G402" s="95" t="str">
        <f>IF(SP_NORTE!H429="","*",SP_NORTE!H429)</f>
        <v>*</v>
      </c>
      <c r="H402" s="95" t="str">
        <f>IF(SP_NORTE!AA429="","*",SP_NORTE!AA429)</f>
        <v>*</v>
      </c>
      <c r="I402" s="95" t="str">
        <f>IF(SP_NORTE!AB429="","*",SP_NORTE!AB429)</f>
        <v>*</v>
      </c>
      <c r="J402" s="96" t="str">
        <f>IF(SP_NORTE!Z429="","*",SP_NORTE!Z429)</f>
        <v>*</v>
      </c>
      <c r="K402" s="97" t="str">
        <f>IF(SP_NORTE!AC429="","*",SP_NORTE!AC429)</f>
        <v>*</v>
      </c>
    </row>
    <row r="403" spans="2:11" hidden="1">
      <c r="B403" s="94" t="str">
        <f>IF(SP_NORTE!X430="","*",SP_NORTE!X430)</f>
        <v>*</v>
      </c>
      <c r="C403" s="95" t="str">
        <f>IF(SP_NORTE!B430="","*",SP_NORTE!B430)</f>
        <v>*</v>
      </c>
      <c r="D403" s="94" t="str">
        <f>IF(SP_NORTE!D430="","*",SP_NORTE!D430)</f>
        <v>*</v>
      </c>
      <c r="E403" s="94" t="str">
        <f>IF(SP_NORTE!G430="","*",SP_NORTE!G430)</f>
        <v>*</v>
      </c>
      <c r="F403" s="100" t="str">
        <f>IF(SP_NORTE!L430="","*",SP_NORTE!L430)</f>
        <v>-</v>
      </c>
      <c r="G403" s="95" t="str">
        <f>IF(SP_NORTE!H430="","*",SP_NORTE!H430)</f>
        <v>*</v>
      </c>
      <c r="H403" s="95" t="str">
        <f>IF(SP_NORTE!AA430="","*",SP_NORTE!AA430)</f>
        <v>*</v>
      </c>
      <c r="I403" s="95" t="str">
        <f>IF(SP_NORTE!AB430="","*",SP_NORTE!AB430)</f>
        <v>*</v>
      </c>
      <c r="J403" s="96" t="str">
        <f>IF(SP_NORTE!Z430="","*",SP_NORTE!Z430)</f>
        <v>*</v>
      </c>
      <c r="K403" s="97" t="str">
        <f>IF(SP_NORTE!AC430="","*",SP_NORTE!AC430)</f>
        <v>*</v>
      </c>
    </row>
    <row r="404" spans="2:11" hidden="1">
      <c r="B404" s="94" t="str">
        <f>IF(SP_NORTE!X431="","*",SP_NORTE!X431)</f>
        <v>*</v>
      </c>
      <c r="C404" s="95" t="str">
        <f>IF(SP_NORTE!B431="","*",SP_NORTE!B431)</f>
        <v>*</v>
      </c>
      <c r="D404" s="94" t="str">
        <f>IF(SP_NORTE!D431="","*",SP_NORTE!D431)</f>
        <v>*</v>
      </c>
      <c r="E404" s="94" t="str">
        <f>IF(SP_NORTE!G431="","*",SP_NORTE!G431)</f>
        <v>*</v>
      </c>
      <c r="F404" s="100" t="str">
        <f>IF(SP_NORTE!L431="","*",SP_NORTE!L431)</f>
        <v>-</v>
      </c>
      <c r="G404" s="95" t="str">
        <f>IF(SP_NORTE!H431="","*",SP_NORTE!H431)</f>
        <v>*</v>
      </c>
      <c r="H404" s="95" t="str">
        <f>IF(SP_NORTE!AA431="","*",SP_NORTE!AA431)</f>
        <v>*</v>
      </c>
      <c r="I404" s="95" t="str">
        <f>IF(SP_NORTE!AB431="","*",SP_NORTE!AB431)</f>
        <v>*</v>
      </c>
      <c r="J404" s="96" t="str">
        <f>IF(SP_NORTE!Z431="","*",SP_NORTE!Z431)</f>
        <v>*</v>
      </c>
      <c r="K404" s="97" t="str">
        <f>IF(SP_NORTE!AC431="","*",SP_NORTE!AC431)</f>
        <v>*</v>
      </c>
    </row>
    <row r="405" spans="2:11" hidden="1">
      <c r="B405" s="94" t="str">
        <f>IF(SP_NORTE!X432="","*",SP_NORTE!X432)</f>
        <v>*</v>
      </c>
      <c r="C405" s="95" t="str">
        <f>IF(SP_NORTE!B432="","*",SP_NORTE!B432)</f>
        <v>*</v>
      </c>
      <c r="D405" s="94" t="str">
        <f>IF(SP_NORTE!D432="","*",SP_NORTE!D432)</f>
        <v>*</v>
      </c>
      <c r="E405" s="94" t="str">
        <f>IF(SP_NORTE!G432="","*",SP_NORTE!G432)</f>
        <v>*</v>
      </c>
      <c r="F405" s="100" t="str">
        <f>IF(SP_NORTE!L432="","*",SP_NORTE!L432)</f>
        <v>-</v>
      </c>
      <c r="G405" s="95" t="str">
        <f>IF(SP_NORTE!H432="","*",SP_NORTE!H432)</f>
        <v>*</v>
      </c>
      <c r="H405" s="95" t="str">
        <f>IF(SP_NORTE!AA432="","*",SP_NORTE!AA432)</f>
        <v>*</v>
      </c>
      <c r="I405" s="95" t="str">
        <f>IF(SP_NORTE!AB432="","*",SP_NORTE!AB432)</f>
        <v>*</v>
      </c>
      <c r="J405" s="96" t="str">
        <f>IF(SP_NORTE!Z432="","*",SP_NORTE!Z432)</f>
        <v>*</v>
      </c>
      <c r="K405" s="97" t="str">
        <f>IF(SP_NORTE!AC432="","*",SP_NORTE!AC432)</f>
        <v>*</v>
      </c>
    </row>
    <row r="406" spans="2:11" hidden="1">
      <c r="B406" s="94" t="str">
        <f>IF(SP_NORTE!X433="","*",SP_NORTE!X433)</f>
        <v>*</v>
      </c>
      <c r="C406" s="95" t="str">
        <f>IF(SP_NORTE!B433="","*",SP_NORTE!B433)</f>
        <v>*</v>
      </c>
      <c r="D406" s="94" t="str">
        <f>IF(SP_NORTE!D433="","*",SP_NORTE!D433)</f>
        <v>*</v>
      </c>
      <c r="E406" s="94" t="str">
        <f>IF(SP_NORTE!G433="","*",SP_NORTE!G433)</f>
        <v>*</v>
      </c>
      <c r="F406" s="100" t="str">
        <f>IF(SP_NORTE!L433="","*",SP_NORTE!L433)</f>
        <v>-</v>
      </c>
      <c r="G406" s="95" t="str">
        <f>IF(SP_NORTE!H433="","*",SP_NORTE!H433)</f>
        <v>*</v>
      </c>
      <c r="H406" s="95" t="str">
        <f>IF(SP_NORTE!AA433="","*",SP_NORTE!AA433)</f>
        <v>*</v>
      </c>
      <c r="I406" s="95" t="str">
        <f>IF(SP_NORTE!AB433="","*",SP_NORTE!AB433)</f>
        <v>*</v>
      </c>
      <c r="J406" s="96" t="str">
        <f>IF(SP_NORTE!Z433="","*",SP_NORTE!Z433)</f>
        <v>*</v>
      </c>
      <c r="K406" s="97" t="str">
        <f>IF(SP_NORTE!AC433="","*",SP_NORTE!AC433)</f>
        <v>*</v>
      </c>
    </row>
    <row r="407" spans="2:11" hidden="1">
      <c r="B407" s="94" t="str">
        <f>IF(SP_NORTE!X434="","*",SP_NORTE!X434)</f>
        <v>*</v>
      </c>
      <c r="C407" s="95" t="str">
        <f>IF(SP_NORTE!B434="","*",SP_NORTE!B434)</f>
        <v>*</v>
      </c>
      <c r="D407" s="94" t="str">
        <f>IF(SP_NORTE!D434="","*",SP_NORTE!D434)</f>
        <v>*</v>
      </c>
      <c r="E407" s="94" t="str">
        <f>IF(SP_NORTE!G434="","*",SP_NORTE!G434)</f>
        <v>*</v>
      </c>
      <c r="F407" s="100" t="str">
        <f>IF(SP_NORTE!L434="","*",SP_NORTE!L434)</f>
        <v>-</v>
      </c>
      <c r="G407" s="95" t="str">
        <f>IF(SP_NORTE!H434="","*",SP_NORTE!H434)</f>
        <v>*</v>
      </c>
      <c r="H407" s="95" t="str">
        <f>IF(SP_NORTE!AA434="","*",SP_NORTE!AA434)</f>
        <v>*</v>
      </c>
      <c r="I407" s="95" t="str">
        <f>IF(SP_NORTE!AB434="","*",SP_NORTE!AB434)</f>
        <v>*</v>
      </c>
      <c r="J407" s="96" t="str">
        <f>IF(SP_NORTE!Z434="","*",SP_NORTE!Z434)</f>
        <v>*</v>
      </c>
      <c r="K407" s="97" t="str">
        <f>IF(SP_NORTE!AC434="","*",SP_NORTE!AC434)</f>
        <v>*</v>
      </c>
    </row>
    <row r="408" spans="2:11" hidden="1">
      <c r="B408" s="94" t="str">
        <f>IF(SP_NORTE!X435="","*",SP_NORTE!X435)</f>
        <v>*</v>
      </c>
      <c r="C408" s="95" t="str">
        <f>IF(SP_NORTE!B435="","*",SP_NORTE!B435)</f>
        <v>*</v>
      </c>
      <c r="D408" s="94" t="str">
        <f>IF(SP_NORTE!D435="","*",SP_NORTE!D435)</f>
        <v>*</v>
      </c>
      <c r="E408" s="94" t="str">
        <f>IF(SP_NORTE!G435="","*",SP_NORTE!G435)</f>
        <v>*</v>
      </c>
      <c r="F408" s="100" t="str">
        <f>IF(SP_NORTE!L435="","*",SP_NORTE!L435)</f>
        <v>-</v>
      </c>
      <c r="G408" s="95" t="str">
        <f>IF(SP_NORTE!H435="","*",SP_NORTE!H435)</f>
        <v>*</v>
      </c>
      <c r="H408" s="95" t="str">
        <f>IF(SP_NORTE!AA435="","*",SP_NORTE!AA435)</f>
        <v>*</v>
      </c>
      <c r="I408" s="95" t="str">
        <f>IF(SP_NORTE!AB435="","*",SP_NORTE!AB435)</f>
        <v>*</v>
      </c>
      <c r="J408" s="96" t="str">
        <f>IF(SP_NORTE!Z435="","*",SP_NORTE!Z435)</f>
        <v>*</v>
      </c>
      <c r="K408" s="97" t="str">
        <f>IF(SP_NORTE!AC435="","*",SP_NORTE!AC435)</f>
        <v>*</v>
      </c>
    </row>
    <row r="409" spans="2:11" hidden="1">
      <c r="B409" s="94" t="str">
        <f>IF(SP_NORTE!X436="","*",SP_NORTE!X436)</f>
        <v>*</v>
      </c>
      <c r="C409" s="95" t="str">
        <f>IF(SP_NORTE!B436="","*",SP_NORTE!B436)</f>
        <v>*</v>
      </c>
      <c r="D409" s="94" t="str">
        <f>IF(SP_NORTE!D436="","*",SP_NORTE!D436)</f>
        <v>*</v>
      </c>
      <c r="E409" s="94" t="str">
        <f>IF(SP_NORTE!G436="","*",SP_NORTE!G436)</f>
        <v>*</v>
      </c>
      <c r="F409" s="100" t="str">
        <f>IF(SP_NORTE!L436="","*",SP_NORTE!L436)</f>
        <v>-</v>
      </c>
      <c r="G409" s="95" t="str">
        <f>IF(SP_NORTE!H436="","*",SP_NORTE!H436)</f>
        <v>*</v>
      </c>
      <c r="H409" s="95" t="str">
        <f>IF(SP_NORTE!AA436="","*",SP_NORTE!AA436)</f>
        <v>*</v>
      </c>
      <c r="I409" s="95" t="str">
        <f>IF(SP_NORTE!AB436="","*",SP_NORTE!AB436)</f>
        <v>*</v>
      </c>
      <c r="J409" s="96" t="str">
        <f>IF(SP_NORTE!Z436="","*",SP_NORTE!Z436)</f>
        <v>*</v>
      </c>
      <c r="K409" s="97" t="str">
        <f>IF(SP_NORTE!AC436="","*",SP_NORTE!AC436)</f>
        <v>*</v>
      </c>
    </row>
    <row r="410" spans="2:11" hidden="1">
      <c r="B410" s="94" t="str">
        <f>IF(SP_NORTE!X437="","*",SP_NORTE!X437)</f>
        <v>*</v>
      </c>
      <c r="C410" s="95" t="str">
        <f>IF(SP_NORTE!B437="","*",SP_NORTE!B437)</f>
        <v>*</v>
      </c>
      <c r="D410" s="94" t="str">
        <f>IF(SP_NORTE!D437="","*",SP_NORTE!D437)</f>
        <v>*</v>
      </c>
      <c r="E410" s="94" t="str">
        <f>IF(SP_NORTE!G437="","*",SP_NORTE!G437)</f>
        <v>*</v>
      </c>
      <c r="F410" s="100" t="str">
        <f>IF(SP_NORTE!L437="","*",SP_NORTE!L437)</f>
        <v>-</v>
      </c>
      <c r="G410" s="95" t="str">
        <f>IF(SP_NORTE!H437="","*",SP_NORTE!H437)</f>
        <v>*</v>
      </c>
      <c r="H410" s="95" t="str">
        <f>IF(SP_NORTE!AA437="","*",SP_NORTE!AA437)</f>
        <v>*</v>
      </c>
      <c r="I410" s="95" t="str">
        <f>IF(SP_NORTE!AB437="","*",SP_NORTE!AB437)</f>
        <v>*</v>
      </c>
      <c r="J410" s="96" t="str">
        <f>IF(SP_NORTE!Z437="","*",SP_NORTE!Z437)</f>
        <v>*</v>
      </c>
      <c r="K410" s="97" t="str">
        <f>IF(SP_NORTE!AC437="","*",SP_NORTE!AC437)</f>
        <v>*</v>
      </c>
    </row>
    <row r="411" spans="2:11" hidden="1">
      <c r="B411" s="94" t="str">
        <f>IF(SP_NORTE!X438="","*",SP_NORTE!X438)</f>
        <v>*</v>
      </c>
      <c r="C411" s="95" t="str">
        <f>IF(SP_NORTE!B438="","*",SP_NORTE!B438)</f>
        <v>*</v>
      </c>
      <c r="D411" s="94" t="str">
        <f>IF(SP_NORTE!D438="","*",SP_NORTE!D438)</f>
        <v>*</v>
      </c>
      <c r="E411" s="94" t="str">
        <f>IF(SP_NORTE!G438="","*",SP_NORTE!G438)</f>
        <v>*</v>
      </c>
      <c r="F411" s="100" t="str">
        <f>IF(SP_NORTE!L438="","*",SP_NORTE!L438)</f>
        <v>-</v>
      </c>
      <c r="G411" s="95" t="str">
        <f>IF(SP_NORTE!H438="","*",SP_NORTE!H438)</f>
        <v>*</v>
      </c>
      <c r="H411" s="95" t="str">
        <f>IF(SP_NORTE!AA438="","*",SP_NORTE!AA438)</f>
        <v>*</v>
      </c>
      <c r="I411" s="95" t="str">
        <f>IF(SP_NORTE!AB438="","*",SP_NORTE!AB438)</f>
        <v>*</v>
      </c>
      <c r="J411" s="96" t="str">
        <f>IF(SP_NORTE!Z438="","*",SP_NORTE!Z438)</f>
        <v>*</v>
      </c>
      <c r="K411" s="97" t="str">
        <f>IF(SP_NORTE!AC438="","*",SP_NORTE!AC438)</f>
        <v>*</v>
      </c>
    </row>
    <row r="412" spans="2:11" hidden="1">
      <c r="B412" s="94" t="str">
        <f>IF(SP_NORTE!X439="","*",SP_NORTE!X439)</f>
        <v>*</v>
      </c>
      <c r="C412" s="95" t="str">
        <f>IF(SP_NORTE!B439="","*",SP_NORTE!B439)</f>
        <v>*</v>
      </c>
      <c r="D412" s="94" t="str">
        <f>IF(SP_NORTE!D439="","*",SP_NORTE!D439)</f>
        <v>*</v>
      </c>
      <c r="E412" s="94" t="str">
        <f>IF(SP_NORTE!G439="","*",SP_NORTE!G439)</f>
        <v>*</v>
      </c>
      <c r="F412" s="100" t="str">
        <f>IF(SP_NORTE!L439="","*",SP_NORTE!L439)</f>
        <v>-</v>
      </c>
      <c r="G412" s="95" t="str">
        <f>IF(SP_NORTE!H439="","*",SP_NORTE!H439)</f>
        <v>*</v>
      </c>
      <c r="H412" s="95" t="str">
        <f>IF(SP_NORTE!AA439="","*",SP_NORTE!AA439)</f>
        <v>*</v>
      </c>
      <c r="I412" s="95" t="str">
        <f>IF(SP_NORTE!AB439="","*",SP_NORTE!AB439)</f>
        <v>*</v>
      </c>
      <c r="J412" s="96" t="str">
        <f>IF(SP_NORTE!Z439="","*",SP_NORTE!Z439)</f>
        <v>*</v>
      </c>
      <c r="K412" s="97" t="str">
        <f>IF(SP_NORTE!AC439="","*",SP_NORTE!AC439)</f>
        <v>*</v>
      </c>
    </row>
    <row r="413" spans="2:11" hidden="1">
      <c r="B413" s="94" t="str">
        <f>IF(SP_NORTE!X440="","*",SP_NORTE!X440)</f>
        <v>*</v>
      </c>
      <c r="C413" s="95" t="str">
        <f>IF(SP_NORTE!B440="","*",SP_NORTE!B440)</f>
        <v>*</v>
      </c>
      <c r="D413" s="94" t="str">
        <f>IF(SP_NORTE!D440="","*",SP_NORTE!D440)</f>
        <v>*</v>
      </c>
      <c r="E413" s="94" t="str">
        <f>IF(SP_NORTE!G440="","*",SP_NORTE!G440)</f>
        <v>*</v>
      </c>
      <c r="F413" s="100" t="str">
        <f>IF(SP_NORTE!L440="","*",SP_NORTE!L440)</f>
        <v>-</v>
      </c>
      <c r="G413" s="95" t="str">
        <f>IF(SP_NORTE!H440="","*",SP_NORTE!H440)</f>
        <v>*</v>
      </c>
      <c r="H413" s="95" t="str">
        <f>IF(SP_NORTE!AA440="","*",SP_NORTE!AA440)</f>
        <v>*</v>
      </c>
      <c r="I413" s="95" t="str">
        <f>IF(SP_NORTE!AB440="","*",SP_NORTE!AB440)</f>
        <v>*</v>
      </c>
      <c r="J413" s="96" t="str">
        <f>IF(SP_NORTE!Z440="","*",SP_NORTE!Z440)</f>
        <v>*</v>
      </c>
      <c r="K413" s="97" t="str">
        <f>IF(SP_NORTE!AC440="","*",SP_NORTE!AC440)</f>
        <v>*</v>
      </c>
    </row>
    <row r="414" spans="2:11" hidden="1">
      <c r="B414" s="94" t="str">
        <f>IF(SP_NORTE!X441="","*",SP_NORTE!X441)</f>
        <v>*</v>
      </c>
      <c r="C414" s="95" t="str">
        <f>IF(SP_NORTE!B441="","*",SP_NORTE!B441)</f>
        <v>*</v>
      </c>
      <c r="D414" s="94" t="str">
        <f>IF(SP_NORTE!D441="","*",SP_NORTE!D441)</f>
        <v>*</v>
      </c>
      <c r="E414" s="94" t="str">
        <f>IF(SP_NORTE!G441="","*",SP_NORTE!G441)</f>
        <v>*</v>
      </c>
      <c r="F414" s="100" t="str">
        <f>IF(SP_NORTE!L441="","*",SP_NORTE!L441)</f>
        <v>-</v>
      </c>
      <c r="G414" s="95" t="str">
        <f>IF(SP_NORTE!H441="","*",SP_NORTE!H441)</f>
        <v>*</v>
      </c>
      <c r="H414" s="95" t="str">
        <f>IF(SP_NORTE!AA441="","*",SP_NORTE!AA441)</f>
        <v>*</v>
      </c>
      <c r="I414" s="95" t="str">
        <f>IF(SP_NORTE!AB441="","*",SP_NORTE!AB441)</f>
        <v>*</v>
      </c>
      <c r="J414" s="96" t="str">
        <f>IF(SP_NORTE!Z441="","*",SP_NORTE!Z441)</f>
        <v>*</v>
      </c>
      <c r="K414" s="97" t="str">
        <f>IF(SP_NORTE!AC441="","*",SP_NORTE!AC441)</f>
        <v>*</v>
      </c>
    </row>
    <row r="415" spans="2:11" hidden="1">
      <c r="B415" s="94" t="str">
        <f>IF(SP_NORTE!X442="","*",SP_NORTE!X442)</f>
        <v>*</v>
      </c>
      <c r="C415" s="95" t="str">
        <f>IF(SP_NORTE!B442="","*",SP_NORTE!B442)</f>
        <v>*</v>
      </c>
      <c r="D415" s="94" t="str">
        <f>IF(SP_NORTE!D442="","*",SP_NORTE!D442)</f>
        <v>*</v>
      </c>
      <c r="E415" s="94" t="str">
        <f>IF(SP_NORTE!G442="","*",SP_NORTE!G442)</f>
        <v>*</v>
      </c>
      <c r="F415" s="100" t="str">
        <f>IF(SP_NORTE!L442="","*",SP_NORTE!L442)</f>
        <v>-</v>
      </c>
      <c r="G415" s="95" t="str">
        <f>IF(SP_NORTE!H442="","*",SP_NORTE!H442)</f>
        <v>*</v>
      </c>
      <c r="H415" s="95" t="str">
        <f>IF(SP_NORTE!AA442="","*",SP_NORTE!AA442)</f>
        <v>*</v>
      </c>
      <c r="I415" s="95" t="str">
        <f>IF(SP_NORTE!AB442="","*",SP_NORTE!AB442)</f>
        <v>*</v>
      </c>
      <c r="J415" s="96" t="str">
        <f>IF(SP_NORTE!Z442="","*",SP_NORTE!Z442)</f>
        <v>*</v>
      </c>
      <c r="K415" s="97" t="str">
        <f>IF(SP_NORTE!AC442="","*",SP_NORTE!AC442)</f>
        <v>*</v>
      </c>
    </row>
    <row r="416" spans="2:11" hidden="1">
      <c r="B416" s="94" t="str">
        <f>IF(SP_NORTE!X443="","*",SP_NORTE!X443)</f>
        <v>*</v>
      </c>
      <c r="C416" s="95" t="str">
        <f>IF(SP_NORTE!B443="","*",SP_NORTE!B443)</f>
        <v>*</v>
      </c>
      <c r="D416" s="94" t="str">
        <f>IF(SP_NORTE!D443="","*",SP_NORTE!D443)</f>
        <v>*</v>
      </c>
      <c r="E416" s="94" t="str">
        <f>IF(SP_NORTE!G443="","*",SP_NORTE!G443)</f>
        <v>*</v>
      </c>
      <c r="F416" s="100" t="str">
        <f>IF(SP_NORTE!L443="","*",SP_NORTE!L443)</f>
        <v>-</v>
      </c>
      <c r="G416" s="95" t="str">
        <f>IF(SP_NORTE!H443="","*",SP_NORTE!H443)</f>
        <v>*</v>
      </c>
      <c r="H416" s="95" t="str">
        <f>IF(SP_NORTE!AA443="","*",SP_NORTE!AA443)</f>
        <v>*</v>
      </c>
      <c r="I416" s="95" t="str">
        <f>IF(SP_NORTE!AB443="","*",SP_NORTE!AB443)</f>
        <v>*</v>
      </c>
      <c r="J416" s="96" t="str">
        <f>IF(SP_NORTE!Z443="","*",SP_NORTE!Z443)</f>
        <v>*</v>
      </c>
      <c r="K416" s="97" t="str">
        <f>IF(SP_NORTE!AC443="","*",SP_NORTE!AC443)</f>
        <v>*</v>
      </c>
    </row>
    <row r="417" spans="2:11" hidden="1">
      <c r="B417" s="94" t="str">
        <f>IF(SP_NORTE!X444="","*",SP_NORTE!X444)</f>
        <v>*</v>
      </c>
      <c r="C417" s="95" t="str">
        <f>IF(SP_NORTE!B444="","*",SP_NORTE!B444)</f>
        <v>*</v>
      </c>
      <c r="D417" s="94" t="str">
        <f>IF(SP_NORTE!D444="","*",SP_NORTE!D444)</f>
        <v>*</v>
      </c>
      <c r="E417" s="94" t="str">
        <f>IF(SP_NORTE!G444="","*",SP_NORTE!G444)</f>
        <v>*</v>
      </c>
      <c r="F417" s="100" t="str">
        <f>IF(SP_NORTE!L444="","*",SP_NORTE!L444)</f>
        <v>-</v>
      </c>
      <c r="G417" s="95" t="str">
        <f>IF(SP_NORTE!H444="","*",SP_NORTE!H444)</f>
        <v>*</v>
      </c>
      <c r="H417" s="95" t="str">
        <f>IF(SP_NORTE!AA444="","*",SP_NORTE!AA444)</f>
        <v>*</v>
      </c>
      <c r="I417" s="95" t="str">
        <f>IF(SP_NORTE!AB444="","*",SP_NORTE!AB444)</f>
        <v>*</v>
      </c>
      <c r="J417" s="96" t="str">
        <f>IF(SP_NORTE!Z444="","*",SP_NORTE!Z444)</f>
        <v>*</v>
      </c>
      <c r="K417" s="97" t="str">
        <f>IF(SP_NORTE!AC444="","*",SP_NORTE!AC444)</f>
        <v>*</v>
      </c>
    </row>
    <row r="418" spans="2:11" hidden="1">
      <c r="B418" s="94" t="str">
        <f>IF(SP_NORTE!X445="","*",SP_NORTE!X445)</f>
        <v>*</v>
      </c>
      <c r="C418" s="95" t="str">
        <f>IF(SP_NORTE!B445="","*",SP_NORTE!B445)</f>
        <v>*</v>
      </c>
      <c r="D418" s="94" t="str">
        <f>IF(SP_NORTE!D445="","*",SP_NORTE!D445)</f>
        <v>*</v>
      </c>
      <c r="E418" s="94" t="str">
        <f>IF(SP_NORTE!G445="","*",SP_NORTE!G445)</f>
        <v>*</v>
      </c>
      <c r="F418" s="100" t="str">
        <f>IF(SP_NORTE!L445="","*",SP_NORTE!L445)</f>
        <v>-</v>
      </c>
      <c r="G418" s="95" t="str">
        <f>IF(SP_NORTE!H445="","*",SP_NORTE!H445)</f>
        <v>*</v>
      </c>
      <c r="H418" s="95" t="str">
        <f>IF(SP_NORTE!AA445="","*",SP_NORTE!AA445)</f>
        <v>*</v>
      </c>
      <c r="I418" s="95" t="str">
        <f>IF(SP_NORTE!AB445="","*",SP_NORTE!AB445)</f>
        <v>*</v>
      </c>
      <c r="J418" s="96" t="str">
        <f>IF(SP_NORTE!Z445="","*",SP_NORTE!Z445)</f>
        <v>*</v>
      </c>
      <c r="K418" s="97" t="str">
        <f>IF(SP_NORTE!AC445="","*",SP_NORTE!AC445)</f>
        <v>*</v>
      </c>
    </row>
    <row r="419" spans="2:11" hidden="1">
      <c r="B419" s="94" t="str">
        <f>IF(SP_NORTE!X446="","*",SP_NORTE!X446)</f>
        <v>*</v>
      </c>
      <c r="C419" s="95" t="str">
        <f>IF(SP_NORTE!B446="","*",SP_NORTE!B446)</f>
        <v>*</v>
      </c>
      <c r="D419" s="94" t="str">
        <f>IF(SP_NORTE!D446="","*",SP_NORTE!D446)</f>
        <v>*</v>
      </c>
      <c r="E419" s="94" t="str">
        <f>IF(SP_NORTE!G446="","*",SP_NORTE!G446)</f>
        <v>*</v>
      </c>
      <c r="F419" s="100" t="str">
        <f>IF(SP_NORTE!L446="","*",SP_NORTE!L446)</f>
        <v>-</v>
      </c>
      <c r="G419" s="95" t="str">
        <f>IF(SP_NORTE!H446="","*",SP_NORTE!H446)</f>
        <v>*</v>
      </c>
      <c r="H419" s="95" t="str">
        <f>IF(SP_NORTE!AA446="","*",SP_NORTE!AA446)</f>
        <v>*</v>
      </c>
      <c r="I419" s="95" t="str">
        <f>IF(SP_NORTE!AB446="","*",SP_NORTE!AB446)</f>
        <v>*</v>
      </c>
      <c r="J419" s="96" t="str">
        <f>IF(SP_NORTE!Z446="","*",SP_NORTE!Z446)</f>
        <v>*</v>
      </c>
      <c r="K419" s="97" t="str">
        <f>IF(SP_NORTE!AC446="","*",SP_NORTE!AC446)</f>
        <v>*</v>
      </c>
    </row>
    <row r="420" spans="2:11" hidden="1">
      <c r="B420" s="94" t="str">
        <f>IF(SP_NORTE!X447="","*",SP_NORTE!X447)</f>
        <v>*</v>
      </c>
      <c r="C420" s="95" t="str">
        <f>IF(SP_NORTE!B447="","*",SP_NORTE!B447)</f>
        <v>*</v>
      </c>
      <c r="D420" s="94" t="str">
        <f>IF(SP_NORTE!D447="","*",SP_NORTE!D447)</f>
        <v>*</v>
      </c>
      <c r="E420" s="94" t="str">
        <f>IF(SP_NORTE!G447="","*",SP_NORTE!G447)</f>
        <v>*</v>
      </c>
      <c r="F420" s="100" t="str">
        <f>IF(SP_NORTE!L447="","*",SP_NORTE!L447)</f>
        <v>-</v>
      </c>
      <c r="G420" s="95" t="str">
        <f>IF(SP_NORTE!H447="","*",SP_NORTE!H447)</f>
        <v>*</v>
      </c>
      <c r="H420" s="95" t="str">
        <f>IF(SP_NORTE!AA447="","*",SP_NORTE!AA447)</f>
        <v>*</v>
      </c>
      <c r="I420" s="95" t="str">
        <f>IF(SP_NORTE!AB447="","*",SP_NORTE!AB447)</f>
        <v>*</v>
      </c>
      <c r="J420" s="96" t="str">
        <f>IF(SP_NORTE!Z447="","*",SP_NORTE!Z447)</f>
        <v>*</v>
      </c>
      <c r="K420" s="97" t="str">
        <f>IF(SP_NORTE!AC447="","*",SP_NORTE!AC447)</f>
        <v>*</v>
      </c>
    </row>
    <row r="421" spans="2:11" hidden="1">
      <c r="B421" s="94" t="str">
        <f>IF(SP_NORTE!X448="","*",SP_NORTE!X448)</f>
        <v>*</v>
      </c>
      <c r="C421" s="95" t="str">
        <f>IF(SP_NORTE!B448="","*",SP_NORTE!B448)</f>
        <v>*</v>
      </c>
      <c r="D421" s="94" t="str">
        <f>IF(SP_NORTE!D448="","*",SP_NORTE!D448)</f>
        <v>*</v>
      </c>
      <c r="E421" s="94" t="str">
        <f>IF(SP_NORTE!G448="","*",SP_NORTE!G448)</f>
        <v>*</v>
      </c>
      <c r="F421" s="100" t="str">
        <f>IF(SP_NORTE!L448="","*",SP_NORTE!L448)</f>
        <v>-</v>
      </c>
      <c r="G421" s="95" t="str">
        <f>IF(SP_NORTE!H448="","*",SP_NORTE!H448)</f>
        <v>*</v>
      </c>
      <c r="H421" s="95" t="str">
        <f>IF(SP_NORTE!AA448="","*",SP_NORTE!AA448)</f>
        <v>*</v>
      </c>
      <c r="I421" s="95" t="str">
        <f>IF(SP_NORTE!AB448="","*",SP_NORTE!AB448)</f>
        <v>*</v>
      </c>
      <c r="J421" s="96" t="str">
        <f>IF(SP_NORTE!Z448="","*",SP_NORTE!Z448)</f>
        <v>*</v>
      </c>
      <c r="K421" s="97" t="str">
        <f>IF(SP_NORTE!AC448="","*",SP_NORTE!AC448)</f>
        <v>*</v>
      </c>
    </row>
    <row r="422" spans="2:11" hidden="1">
      <c r="B422" s="94" t="str">
        <f>IF(SP_NORTE!X449="","*",SP_NORTE!X449)</f>
        <v>*</v>
      </c>
      <c r="C422" s="95" t="str">
        <f>IF(SP_NORTE!B449="","*",SP_NORTE!B449)</f>
        <v>*</v>
      </c>
      <c r="D422" s="94" t="str">
        <f>IF(SP_NORTE!D449="","*",SP_NORTE!D449)</f>
        <v>*</v>
      </c>
      <c r="E422" s="94" t="str">
        <f>IF(SP_NORTE!G449="","*",SP_NORTE!G449)</f>
        <v>*</v>
      </c>
      <c r="F422" s="100" t="str">
        <f>IF(SP_NORTE!L449="","*",SP_NORTE!L449)</f>
        <v>-</v>
      </c>
      <c r="G422" s="95" t="str">
        <f>IF(SP_NORTE!H449="","*",SP_NORTE!H449)</f>
        <v>*</v>
      </c>
      <c r="H422" s="95" t="str">
        <f>IF(SP_NORTE!AA449="","*",SP_NORTE!AA449)</f>
        <v>*</v>
      </c>
      <c r="I422" s="95" t="str">
        <f>IF(SP_NORTE!AB449="","*",SP_NORTE!AB449)</f>
        <v>*</v>
      </c>
      <c r="J422" s="96" t="str">
        <f>IF(SP_NORTE!Z449="","*",SP_NORTE!Z449)</f>
        <v>*</v>
      </c>
      <c r="K422" s="97" t="str">
        <f>IF(SP_NORTE!AC449="","*",SP_NORTE!AC449)</f>
        <v>*</v>
      </c>
    </row>
    <row r="423" spans="2:11" hidden="1">
      <c r="B423" s="94" t="str">
        <f>IF(SP_NORTE!X450="","*",SP_NORTE!X450)</f>
        <v>*</v>
      </c>
      <c r="C423" s="95" t="str">
        <f>IF(SP_NORTE!B450="","*",SP_NORTE!B450)</f>
        <v>*</v>
      </c>
      <c r="D423" s="94" t="str">
        <f>IF(SP_NORTE!D450="","*",SP_NORTE!D450)</f>
        <v>*</v>
      </c>
      <c r="E423" s="94" t="str">
        <f>IF(SP_NORTE!G450="","*",SP_NORTE!G450)</f>
        <v>*</v>
      </c>
      <c r="F423" s="100" t="str">
        <f>IF(SP_NORTE!L450="","*",SP_NORTE!L450)</f>
        <v>-</v>
      </c>
      <c r="G423" s="95" t="str">
        <f>IF(SP_NORTE!H450="","*",SP_NORTE!H450)</f>
        <v>*</v>
      </c>
      <c r="H423" s="95" t="str">
        <f>IF(SP_NORTE!AA450="","*",SP_NORTE!AA450)</f>
        <v>*</v>
      </c>
      <c r="I423" s="95" t="str">
        <f>IF(SP_NORTE!AB450="","*",SP_NORTE!AB450)</f>
        <v>*</v>
      </c>
      <c r="J423" s="96" t="str">
        <f>IF(SP_NORTE!Z450="","*",SP_NORTE!Z450)</f>
        <v>*</v>
      </c>
      <c r="K423" s="97" t="str">
        <f>IF(SP_NORTE!AC450="","*",SP_NORTE!AC450)</f>
        <v>*</v>
      </c>
    </row>
    <row r="424" spans="2:11" hidden="1">
      <c r="B424" s="94" t="str">
        <f>IF(SP_NORTE!X451="","*",SP_NORTE!X451)</f>
        <v>*</v>
      </c>
      <c r="C424" s="95" t="str">
        <f>IF(SP_NORTE!B451="","*",SP_NORTE!B451)</f>
        <v>*</v>
      </c>
      <c r="D424" s="94" t="str">
        <f>IF(SP_NORTE!D451="","*",SP_NORTE!D451)</f>
        <v>*</v>
      </c>
      <c r="E424" s="94" t="str">
        <f>IF(SP_NORTE!G451="","*",SP_NORTE!G451)</f>
        <v>*</v>
      </c>
      <c r="F424" s="100" t="str">
        <f>IF(SP_NORTE!L451="","*",SP_NORTE!L451)</f>
        <v>-</v>
      </c>
      <c r="G424" s="95" t="str">
        <f>IF(SP_NORTE!H451="","*",SP_NORTE!H451)</f>
        <v>*</v>
      </c>
      <c r="H424" s="95" t="str">
        <f>IF(SP_NORTE!AA451="","*",SP_NORTE!AA451)</f>
        <v>*</v>
      </c>
      <c r="I424" s="95" t="str">
        <f>IF(SP_NORTE!AB451="","*",SP_NORTE!AB451)</f>
        <v>*</v>
      </c>
      <c r="J424" s="96" t="str">
        <f>IF(SP_NORTE!Z451="","*",SP_NORTE!Z451)</f>
        <v>*</v>
      </c>
      <c r="K424" s="97" t="str">
        <f>IF(SP_NORTE!AC451="","*",SP_NORTE!AC451)</f>
        <v>*</v>
      </c>
    </row>
    <row r="425" spans="2:11" hidden="1">
      <c r="B425" s="94" t="str">
        <f>IF(SP_NORTE!X452="","*",SP_NORTE!X452)</f>
        <v>*</v>
      </c>
      <c r="C425" s="95" t="str">
        <f>IF(SP_NORTE!B452="","*",SP_NORTE!B452)</f>
        <v>*</v>
      </c>
      <c r="D425" s="94" t="str">
        <f>IF(SP_NORTE!D452="","*",SP_NORTE!D452)</f>
        <v>*</v>
      </c>
      <c r="E425" s="94" t="str">
        <f>IF(SP_NORTE!G452="","*",SP_NORTE!G452)</f>
        <v>*</v>
      </c>
      <c r="F425" s="100" t="str">
        <f>IF(SP_NORTE!L452="","*",SP_NORTE!L452)</f>
        <v>-</v>
      </c>
      <c r="G425" s="95" t="str">
        <f>IF(SP_NORTE!H452="","*",SP_NORTE!H452)</f>
        <v>*</v>
      </c>
      <c r="H425" s="95" t="str">
        <f>IF(SP_NORTE!AA452="","*",SP_NORTE!AA452)</f>
        <v>*</v>
      </c>
      <c r="I425" s="95" t="str">
        <f>IF(SP_NORTE!AB452="","*",SP_NORTE!AB452)</f>
        <v>*</v>
      </c>
      <c r="J425" s="96" t="str">
        <f>IF(SP_NORTE!Z452="","*",SP_NORTE!Z452)</f>
        <v>*</v>
      </c>
      <c r="K425" s="97" t="str">
        <f>IF(SP_NORTE!AC452="","*",SP_NORTE!AC452)</f>
        <v>*</v>
      </c>
    </row>
    <row r="426" spans="2:11" hidden="1">
      <c r="B426" s="94" t="str">
        <f>IF(SP_NORTE!X453="","*",SP_NORTE!X453)</f>
        <v>*</v>
      </c>
      <c r="C426" s="95" t="str">
        <f>IF(SP_NORTE!B453="","*",SP_NORTE!B453)</f>
        <v>*</v>
      </c>
      <c r="D426" s="94" t="str">
        <f>IF(SP_NORTE!D453="","*",SP_NORTE!D453)</f>
        <v>*</v>
      </c>
      <c r="E426" s="94" t="str">
        <f>IF(SP_NORTE!G453="","*",SP_NORTE!G453)</f>
        <v>*</v>
      </c>
      <c r="F426" s="100" t="str">
        <f>IF(SP_NORTE!L453="","*",SP_NORTE!L453)</f>
        <v>-</v>
      </c>
      <c r="G426" s="95" t="str">
        <f>IF(SP_NORTE!H453="","*",SP_NORTE!H453)</f>
        <v>*</v>
      </c>
      <c r="H426" s="95" t="str">
        <f>IF(SP_NORTE!AA453="","*",SP_NORTE!AA453)</f>
        <v>*</v>
      </c>
      <c r="I426" s="95" t="str">
        <f>IF(SP_NORTE!AB453="","*",SP_NORTE!AB453)</f>
        <v>*</v>
      </c>
      <c r="J426" s="96" t="str">
        <f>IF(SP_NORTE!Z453="","*",SP_NORTE!Z453)</f>
        <v>*</v>
      </c>
      <c r="K426" s="97" t="str">
        <f>IF(SP_NORTE!AC453="","*",SP_NORTE!AC453)</f>
        <v>*</v>
      </c>
    </row>
    <row r="427" spans="2:11" hidden="1">
      <c r="B427" s="94" t="str">
        <f>IF(SP_NORTE!X454="","*",SP_NORTE!X454)</f>
        <v>*</v>
      </c>
      <c r="C427" s="95" t="str">
        <f>IF(SP_NORTE!B454="","*",SP_NORTE!B454)</f>
        <v>*</v>
      </c>
      <c r="D427" s="94" t="str">
        <f>IF(SP_NORTE!D454="","*",SP_NORTE!D454)</f>
        <v>*</v>
      </c>
      <c r="E427" s="94" t="str">
        <f>IF(SP_NORTE!G454="","*",SP_NORTE!G454)</f>
        <v>*</v>
      </c>
      <c r="F427" s="100" t="str">
        <f>IF(SP_NORTE!L454="","*",SP_NORTE!L454)</f>
        <v>-</v>
      </c>
      <c r="G427" s="95" t="str">
        <f>IF(SP_NORTE!H454="","*",SP_NORTE!H454)</f>
        <v>*</v>
      </c>
      <c r="H427" s="95" t="str">
        <f>IF(SP_NORTE!AA454="","*",SP_NORTE!AA454)</f>
        <v>*</v>
      </c>
      <c r="I427" s="95" t="str">
        <f>IF(SP_NORTE!AB454="","*",SP_NORTE!AB454)</f>
        <v>*</v>
      </c>
      <c r="J427" s="96" t="str">
        <f>IF(SP_NORTE!Z454="","*",SP_NORTE!Z454)</f>
        <v>*</v>
      </c>
      <c r="K427" s="97" t="str">
        <f>IF(SP_NORTE!AC454="","*",SP_NORTE!AC454)</f>
        <v>*</v>
      </c>
    </row>
    <row r="428" spans="2:11" hidden="1">
      <c r="B428" s="94" t="str">
        <f>IF(SP_NORTE!X455="","*",SP_NORTE!X455)</f>
        <v>*</v>
      </c>
      <c r="C428" s="95" t="str">
        <f>IF(SP_NORTE!B455="","*",SP_NORTE!B455)</f>
        <v>*</v>
      </c>
      <c r="D428" s="94" t="str">
        <f>IF(SP_NORTE!D455="","*",SP_NORTE!D455)</f>
        <v>*</v>
      </c>
      <c r="E428" s="94" t="str">
        <f>IF(SP_NORTE!G455="","*",SP_NORTE!G455)</f>
        <v>*</v>
      </c>
      <c r="F428" s="100" t="str">
        <f>IF(SP_NORTE!L455="","*",SP_NORTE!L455)</f>
        <v>-</v>
      </c>
      <c r="G428" s="95" t="str">
        <f>IF(SP_NORTE!H455="","*",SP_NORTE!H455)</f>
        <v>*</v>
      </c>
      <c r="H428" s="95" t="str">
        <f>IF(SP_NORTE!AA455="","*",SP_NORTE!AA455)</f>
        <v>*</v>
      </c>
      <c r="I428" s="95" t="str">
        <f>IF(SP_NORTE!AB455="","*",SP_NORTE!AB455)</f>
        <v>*</v>
      </c>
      <c r="J428" s="96" t="str">
        <f>IF(SP_NORTE!Z455="","*",SP_NORTE!Z455)</f>
        <v>*</v>
      </c>
      <c r="K428" s="97" t="str">
        <f>IF(SP_NORTE!AC455="","*",SP_NORTE!AC455)</f>
        <v>*</v>
      </c>
    </row>
    <row r="429" spans="2:11" hidden="1">
      <c r="B429" s="94" t="str">
        <f>IF(SP_NORTE!X456="","*",SP_NORTE!X456)</f>
        <v>*</v>
      </c>
      <c r="C429" s="95" t="str">
        <f>IF(SP_NORTE!B456="","*",SP_NORTE!B456)</f>
        <v>*</v>
      </c>
      <c r="D429" s="94" t="str">
        <f>IF(SP_NORTE!D456="","*",SP_NORTE!D456)</f>
        <v>*</v>
      </c>
      <c r="E429" s="94" t="str">
        <f>IF(SP_NORTE!G456="","*",SP_NORTE!G456)</f>
        <v>*</v>
      </c>
      <c r="F429" s="100" t="str">
        <f>IF(SP_NORTE!L456="","*",SP_NORTE!L456)</f>
        <v>-</v>
      </c>
      <c r="G429" s="95" t="str">
        <f>IF(SP_NORTE!H456="","*",SP_NORTE!H456)</f>
        <v>*</v>
      </c>
      <c r="H429" s="95" t="str">
        <f>IF(SP_NORTE!AA456="","*",SP_NORTE!AA456)</f>
        <v>*</v>
      </c>
      <c r="I429" s="95" t="str">
        <f>IF(SP_NORTE!AB456="","*",SP_NORTE!AB456)</f>
        <v>*</v>
      </c>
      <c r="J429" s="96" t="str">
        <f>IF(SP_NORTE!Z456="","*",SP_NORTE!Z456)</f>
        <v>*</v>
      </c>
      <c r="K429" s="97" t="str">
        <f>IF(SP_NORTE!AC456="","*",SP_NORTE!AC456)</f>
        <v>*</v>
      </c>
    </row>
    <row r="430" spans="2:11" hidden="1">
      <c r="B430" s="94" t="str">
        <f>IF(SP_NORTE!X457="","*",SP_NORTE!X457)</f>
        <v>*</v>
      </c>
      <c r="C430" s="95" t="str">
        <f>IF(SP_NORTE!B457="","*",SP_NORTE!B457)</f>
        <v>*</v>
      </c>
      <c r="D430" s="94" t="str">
        <f>IF(SP_NORTE!D457="","*",SP_NORTE!D457)</f>
        <v>*</v>
      </c>
      <c r="E430" s="94" t="str">
        <f>IF(SP_NORTE!G457="","*",SP_NORTE!G457)</f>
        <v>*</v>
      </c>
      <c r="F430" s="100" t="str">
        <f>IF(SP_NORTE!L457="","*",SP_NORTE!L457)</f>
        <v>-</v>
      </c>
      <c r="G430" s="95" t="str">
        <f>IF(SP_NORTE!H457="","*",SP_NORTE!H457)</f>
        <v>*</v>
      </c>
      <c r="H430" s="95" t="str">
        <f>IF(SP_NORTE!AA457="","*",SP_NORTE!AA457)</f>
        <v>*</v>
      </c>
      <c r="I430" s="95" t="str">
        <f>IF(SP_NORTE!AB457="","*",SP_NORTE!AB457)</f>
        <v>*</v>
      </c>
      <c r="J430" s="96" t="str">
        <f>IF(SP_NORTE!Z457="","*",SP_NORTE!Z457)</f>
        <v>*</v>
      </c>
      <c r="K430" s="97" t="str">
        <f>IF(SP_NORTE!AC457="","*",SP_NORTE!AC457)</f>
        <v>*</v>
      </c>
    </row>
    <row r="431" spans="2:11" hidden="1">
      <c r="B431" s="94" t="str">
        <f>IF(SP_NORTE!X458="","*",SP_NORTE!X458)</f>
        <v>*</v>
      </c>
      <c r="C431" s="95" t="str">
        <f>IF(SP_NORTE!B458="","*",SP_NORTE!B458)</f>
        <v>*</v>
      </c>
      <c r="D431" s="94" t="str">
        <f>IF(SP_NORTE!D458="","*",SP_NORTE!D458)</f>
        <v>*</v>
      </c>
      <c r="E431" s="94" t="str">
        <f>IF(SP_NORTE!G458="","*",SP_NORTE!G458)</f>
        <v>*</v>
      </c>
      <c r="F431" s="100" t="str">
        <f>IF(SP_NORTE!L458="","*",SP_NORTE!L458)</f>
        <v>-</v>
      </c>
      <c r="G431" s="95" t="str">
        <f>IF(SP_NORTE!H458="","*",SP_NORTE!H458)</f>
        <v>*</v>
      </c>
      <c r="H431" s="95" t="str">
        <f>IF(SP_NORTE!AA458="","*",SP_NORTE!AA458)</f>
        <v>*</v>
      </c>
      <c r="I431" s="95" t="str">
        <f>IF(SP_NORTE!AB458="","*",SP_NORTE!AB458)</f>
        <v>*</v>
      </c>
      <c r="J431" s="96" t="str">
        <f>IF(SP_NORTE!Z458="","*",SP_NORTE!Z458)</f>
        <v>*</v>
      </c>
      <c r="K431" s="97" t="str">
        <f>IF(SP_NORTE!AC458="","*",SP_NORTE!AC458)</f>
        <v>*</v>
      </c>
    </row>
    <row r="432" spans="2:11" hidden="1">
      <c r="B432" s="94" t="str">
        <f>IF(SP_NORTE!X459="","*",SP_NORTE!X459)</f>
        <v>*</v>
      </c>
      <c r="C432" s="95" t="str">
        <f>IF(SP_NORTE!B459="","*",SP_NORTE!B459)</f>
        <v>*</v>
      </c>
      <c r="D432" s="94" t="str">
        <f>IF(SP_NORTE!D459="","*",SP_NORTE!D459)</f>
        <v>*</v>
      </c>
      <c r="E432" s="94" t="str">
        <f>IF(SP_NORTE!G459="","*",SP_NORTE!G459)</f>
        <v>*</v>
      </c>
      <c r="F432" s="100" t="str">
        <f>IF(SP_NORTE!L459="","*",SP_NORTE!L459)</f>
        <v>-</v>
      </c>
      <c r="G432" s="95" t="str">
        <f>IF(SP_NORTE!H459="","*",SP_NORTE!H459)</f>
        <v>*</v>
      </c>
      <c r="H432" s="95" t="str">
        <f>IF(SP_NORTE!AA459="","*",SP_NORTE!AA459)</f>
        <v>*</v>
      </c>
      <c r="I432" s="95" t="str">
        <f>IF(SP_NORTE!AB459="","*",SP_NORTE!AB459)</f>
        <v>*</v>
      </c>
      <c r="J432" s="96" t="str">
        <f>IF(SP_NORTE!Z459="","*",SP_NORTE!Z459)</f>
        <v>*</v>
      </c>
      <c r="K432" s="97" t="str">
        <f>IF(SP_NORTE!AC459="","*",SP_NORTE!AC459)</f>
        <v>*</v>
      </c>
    </row>
    <row r="433" spans="2:11" hidden="1">
      <c r="B433" s="94" t="str">
        <f>IF(SP_NORTE!X460="","*",SP_NORTE!X460)</f>
        <v>*</v>
      </c>
      <c r="C433" s="95" t="str">
        <f>IF(SP_NORTE!B460="","*",SP_NORTE!B460)</f>
        <v>*</v>
      </c>
      <c r="D433" s="94" t="str">
        <f>IF(SP_NORTE!D460="","*",SP_NORTE!D460)</f>
        <v>*</v>
      </c>
      <c r="E433" s="94" t="str">
        <f>IF(SP_NORTE!G460="","*",SP_NORTE!G460)</f>
        <v>*</v>
      </c>
      <c r="F433" s="100" t="str">
        <f>IF(SP_NORTE!L460="","*",SP_NORTE!L460)</f>
        <v>-</v>
      </c>
      <c r="G433" s="95" t="str">
        <f>IF(SP_NORTE!H460="","*",SP_NORTE!H460)</f>
        <v>*</v>
      </c>
      <c r="H433" s="95" t="str">
        <f>IF(SP_NORTE!AA460="","*",SP_NORTE!AA460)</f>
        <v>*</v>
      </c>
      <c r="I433" s="95" t="str">
        <f>IF(SP_NORTE!AB460="","*",SP_NORTE!AB460)</f>
        <v>*</v>
      </c>
      <c r="J433" s="96" t="str">
        <f>IF(SP_NORTE!Z460="","*",SP_NORTE!Z460)</f>
        <v>*</v>
      </c>
      <c r="K433" s="97" t="str">
        <f>IF(SP_NORTE!AC460="","*",SP_NORTE!AC460)</f>
        <v>*</v>
      </c>
    </row>
    <row r="434" spans="2:11" hidden="1">
      <c r="B434" s="94" t="str">
        <f>IF(SP_NORTE!X461="","*",SP_NORTE!X461)</f>
        <v>*</v>
      </c>
      <c r="C434" s="95" t="str">
        <f>IF(SP_NORTE!B461="","*",SP_NORTE!B461)</f>
        <v>*</v>
      </c>
      <c r="D434" s="94" t="str">
        <f>IF(SP_NORTE!D461="","*",SP_NORTE!D461)</f>
        <v>*</v>
      </c>
      <c r="E434" s="94" t="str">
        <f>IF(SP_NORTE!G461="","*",SP_NORTE!G461)</f>
        <v>*</v>
      </c>
      <c r="F434" s="100" t="str">
        <f>IF(SP_NORTE!L461="","*",SP_NORTE!L461)</f>
        <v>-</v>
      </c>
      <c r="G434" s="95" t="str">
        <f>IF(SP_NORTE!H461="","*",SP_NORTE!H461)</f>
        <v>*</v>
      </c>
      <c r="H434" s="95" t="str">
        <f>IF(SP_NORTE!AA461="","*",SP_NORTE!AA461)</f>
        <v>*</v>
      </c>
      <c r="I434" s="95" t="str">
        <f>IF(SP_NORTE!AB461="","*",SP_NORTE!AB461)</f>
        <v>*</v>
      </c>
      <c r="J434" s="96" t="str">
        <f>IF(SP_NORTE!Z461="","*",SP_NORTE!Z461)</f>
        <v>*</v>
      </c>
      <c r="K434" s="97" t="str">
        <f>IF(SP_NORTE!AC461="","*",SP_NORTE!AC461)</f>
        <v>*</v>
      </c>
    </row>
    <row r="435" spans="2:11" hidden="1">
      <c r="B435" s="94" t="str">
        <f>IF(SP_NORTE!X462="","*",SP_NORTE!X462)</f>
        <v>*</v>
      </c>
      <c r="C435" s="95" t="str">
        <f>IF(SP_NORTE!B462="","*",SP_NORTE!B462)</f>
        <v>*</v>
      </c>
      <c r="D435" s="94" t="str">
        <f>IF(SP_NORTE!D462="","*",SP_NORTE!D462)</f>
        <v>*</v>
      </c>
      <c r="E435" s="94" t="str">
        <f>IF(SP_NORTE!G462="","*",SP_NORTE!G462)</f>
        <v>*</v>
      </c>
      <c r="F435" s="100" t="str">
        <f>IF(SP_NORTE!L462="","*",SP_NORTE!L462)</f>
        <v>-</v>
      </c>
      <c r="G435" s="95" t="str">
        <f>IF(SP_NORTE!H462="","*",SP_NORTE!H462)</f>
        <v>*</v>
      </c>
      <c r="H435" s="95" t="str">
        <f>IF(SP_NORTE!AA462="","*",SP_NORTE!AA462)</f>
        <v>*</v>
      </c>
      <c r="I435" s="95" t="str">
        <f>IF(SP_NORTE!AB462="","*",SP_NORTE!AB462)</f>
        <v>*</v>
      </c>
      <c r="J435" s="96" t="str">
        <f>IF(SP_NORTE!Z462="","*",SP_NORTE!Z462)</f>
        <v>*</v>
      </c>
      <c r="K435" s="97" t="str">
        <f>IF(SP_NORTE!AC462="","*",SP_NORTE!AC462)</f>
        <v>*</v>
      </c>
    </row>
    <row r="436" spans="2:11" hidden="1">
      <c r="B436" s="94" t="str">
        <f>IF(SP_NORTE!X463="","*",SP_NORTE!X463)</f>
        <v>*</v>
      </c>
      <c r="C436" s="95" t="str">
        <f>IF(SP_NORTE!B463="","*",SP_NORTE!B463)</f>
        <v>*</v>
      </c>
      <c r="D436" s="94" t="str">
        <f>IF(SP_NORTE!D463="","*",SP_NORTE!D463)</f>
        <v>*</v>
      </c>
      <c r="E436" s="94" t="str">
        <f>IF(SP_NORTE!G463="","*",SP_NORTE!G463)</f>
        <v>*</v>
      </c>
      <c r="F436" s="100" t="str">
        <f>IF(SP_NORTE!L463="","*",SP_NORTE!L463)</f>
        <v>-</v>
      </c>
      <c r="G436" s="95" t="str">
        <f>IF(SP_NORTE!H463="","*",SP_NORTE!H463)</f>
        <v>*</v>
      </c>
      <c r="H436" s="95" t="str">
        <f>IF(SP_NORTE!AA463="","*",SP_NORTE!AA463)</f>
        <v>*</v>
      </c>
      <c r="I436" s="95" t="str">
        <f>IF(SP_NORTE!AB463="","*",SP_NORTE!AB463)</f>
        <v>*</v>
      </c>
      <c r="J436" s="96" t="str">
        <f>IF(SP_NORTE!Z463="","*",SP_NORTE!Z463)</f>
        <v>*</v>
      </c>
      <c r="K436" s="97" t="str">
        <f>IF(SP_NORTE!AC463="","*",SP_NORTE!AC463)</f>
        <v>*</v>
      </c>
    </row>
    <row r="437" spans="2:11" hidden="1">
      <c r="B437" s="94" t="str">
        <f>IF(SP_NORTE!X464="","*",SP_NORTE!X464)</f>
        <v>*</v>
      </c>
      <c r="C437" s="95" t="str">
        <f>IF(SP_NORTE!B464="","*",SP_NORTE!B464)</f>
        <v>*</v>
      </c>
      <c r="D437" s="94" t="str">
        <f>IF(SP_NORTE!D464="","*",SP_NORTE!D464)</f>
        <v>*</v>
      </c>
      <c r="E437" s="94" t="str">
        <f>IF(SP_NORTE!G464="","*",SP_NORTE!G464)</f>
        <v>*</v>
      </c>
      <c r="F437" s="100" t="str">
        <f>IF(SP_NORTE!L464="","*",SP_NORTE!L464)</f>
        <v>-</v>
      </c>
      <c r="G437" s="95" t="str">
        <f>IF(SP_NORTE!H464="","*",SP_NORTE!H464)</f>
        <v>*</v>
      </c>
      <c r="H437" s="95" t="str">
        <f>IF(SP_NORTE!AA464="","*",SP_NORTE!AA464)</f>
        <v>*</v>
      </c>
      <c r="I437" s="95" t="str">
        <f>IF(SP_NORTE!AB464="","*",SP_NORTE!AB464)</f>
        <v>*</v>
      </c>
      <c r="J437" s="96" t="str">
        <f>IF(SP_NORTE!Z464="","*",SP_NORTE!Z464)</f>
        <v>*</v>
      </c>
      <c r="K437" s="97" t="str">
        <f>IF(SP_NORTE!AC464="","*",SP_NORTE!AC464)</f>
        <v>*</v>
      </c>
    </row>
    <row r="438" spans="2:11" hidden="1">
      <c r="B438" s="94" t="str">
        <f>IF(SP_NORTE!X465="","*",SP_NORTE!X465)</f>
        <v>*</v>
      </c>
      <c r="C438" s="95" t="str">
        <f>IF(SP_NORTE!B465="","*",SP_NORTE!B465)</f>
        <v>*</v>
      </c>
      <c r="D438" s="94" t="str">
        <f>IF(SP_NORTE!D465="","*",SP_NORTE!D465)</f>
        <v>*</v>
      </c>
      <c r="E438" s="94" t="str">
        <f>IF(SP_NORTE!G465="","*",SP_NORTE!G465)</f>
        <v>*</v>
      </c>
      <c r="F438" s="100" t="str">
        <f>IF(SP_NORTE!L465="","*",SP_NORTE!L465)</f>
        <v>-</v>
      </c>
      <c r="G438" s="95" t="str">
        <f>IF(SP_NORTE!H465="","*",SP_NORTE!H465)</f>
        <v>*</v>
      </c>
      <c r="H438" s="95" t="str">
        <f>IF(SP_NORTE!AA465="","*",SP_NORTE!AA465)</f>
        <v>*</v>
      </c>
      <c r="I438" s="95" t="str">
        <f>IF(SP_NORTE!AB465="","*",SP_NORTE!AB465)</f>
        <v>*</v>
      </c>
      <c r="J438" s="96" t="str">
        <f>IF(SP_NORTE!Z465="","*",SP_NORTE!Z465)</f>
        <v>*</v>
      </c>
      <c r="K438" s="97" t="str">
        <f>IF(SP_NORTE!AC465="","*",SP_NORTE!AC465)</f>
        <v>*</v>
      </c>
    </row>
    <row r="439" spans="2:11" hidden="1">
      <c r="B439" s="94" t="str">
        <f>IF(SP_NORTE!X466="","*",SP_NORTE!X466)</f>
        <v>*</v>
      </c>
      <c r="C439" s="95" t="str">
        <f>IF(SP_NORTE!B466="","*",SP_NORTE!B466)</f>
        <v>*</v>
      </c>
      <c r="D439" s="94" t="str">
        <f>IF(SP_NORTE!D466="","*",SP_NORTE!D466)</f>
        <v>*</v>
      </c>
      <c r="E439" s="94" t="str">
        <f>IF(SP_NORTE!G466="","*",SP_NORTE!G466)</f>
        <v>*</v>
      </c>
      <c r="F439" s="100" t="str">
        <f>IF(SP_NORTE!L466="","*",SP_NORTE!L466)</f>
        <v>-</v>
      </c>
      <c r="G439" s="95" t="str">
        <f>IF(SP_NORTE!H466="","*",SP_NORTE!H466)</f>
        <v>*</v>
      </c>
      <c r="H439" s="95" t="str">
        <f>IF(SP_NORTE!AA466="","*",SP_NORTE!AA466)</f>
        <v>*</v>
      </c>
      <c r="I439" s="95" t="str">
        <f>IF(SP_NORTE!AB466="","*",SP_NORTE!AB466)</f>
        <v>*</v>
      </c>
      <c r="J439" s="96" t="str">
        <f>IF(SP_NORTE!Z466="","*",SP_NORTE!Z466)</f>
        <v>*</v>
      </c>
      <c r="K439" s="97" t="str">
        <f>IF(SP_NORTE!AC466="","*",SP_NORTE!AC466)</f>
        <v>*</v>
      </c>
    </row>
    <row r="440" spans="2:11" hidden="1">
      <c r="B440" s="94" t="str">
        <f>IF(SP_NORTE!X467="","*",SP_NORTE!X467)</f>
        <v>*</v>
      </c>
      <c r="C440" s="95" t="str">
        <f>IF(SP_NORTE!B467="","*",SP_NORTE!B467)</f>
        <v>*</v>
      </c>
      <c r="D440" s="94" t="str">
        <f>IF(SP_NORTE!D467="","*",SP_NORTE!D467)</f>
        <v>*</v>
      </c>
      <c r="E440" s="94" t="str">
        <f>IF(SP_NORTE!G467="","*",SP_NORTE!G467)</f>
        <v>*</v>
      </c>
      <c r="F440" s="100" t="str">
        <f>IF(SP_NORTE!L467="","*",SP_NORTE!L467)</f>
        <v>-</v>
      </c>
      <c r="G440" s="95" t="str">
        <f>IF(SP_NORTE!H467="","*",SP_NORTE!H467)</f>
        <v>*</v>
      </c>
      <c r="H440" s="95" t="str">
        <f>IF(SP_NORTE!AA467="","*",SP_NORTE!AA467)</f>
        <v>*</v>
      </c>
      <c r="I440" s="95" t="str">
        <f>IF(SP_NORTE!AB467="","*",SP_NORTE!AB467)</f>
        <v>*</v>
      </c>
      <c r="J440" s="96" t="str">
        <f>IF(SP_NORTE!Z467="","*",SP_NORTE!Z467)</f>
        <v>*</v>
      </c>
      <c r="K440" s="97" t="str">
        <f>IF(SP_NORTE!AC467="","*",SP_NORTE!AC467)</f>
        <v>*</v>
      </c>
    </row>
    <row r="441" spans="2:11" hidden="1">
      <c r="B441" s="94" t="str">
        <f>IF(SP_NORTE!X468="","*",SP_NORTE!X468)</f>
        <v>*</v>
      </c>
      <c r="C441" s="95" t="str">
        <f>IF(SP_NORTE!B468="","*",SP_NORTE!B468)</f>
        <v>*</v>
      </c>
      <c r="D441" s="94" t="str">
        <f>IF(SP_NORTE!D468="","*",SP_NORTE!D468)</f>
        <v>*</v>
      </c>
      <c r="E441" s="94" t="str">
        <f>IF(SP_NORTE!G468="","*",SP_NORTE!G468)</f>
        <v>*</v>
      </c>
      <c r="F441" s="100" t="str">
        <f>IF(SP_NORTE!L468="","*",SP_NORTE!L468)</f>
        <v>-</v>
      </c>
      <c r="G441" s="95" t="str">
        <f>IF(SP_NORTE!H468="","*",SP_NORTE!H468)</f>
        <v>*</v>
      </c>
      <c r="H441" s="95" t="str">
        <f>IF(SP_NORTE!AA468="","*",SP_NORTE!AA468)</f>
        <v>*</v>
      </c>
      <c r="I441" s="95" t="str">
        <f>IF(SP_NORTE!AB468="","*",SP_NORTE!AB468)</f>
        <v>*</v>
      </c>
      <c r="J441" s="96" t="str">
        <f>IF(SP_NORTE!Z468="","*",SP_NORTE!Z468)</f>
        <v>*</v>
      </c>
      <c r="K441" s="97" t="str">
        <f>IF(SP_NORTE!AC468="","*",SP_NORTE!AC468)</f>
        <v>*</v>
      </c>
    </row>
    <row r="442" spans="2:11" hidden="1">
      <c r="B442" s="94" t="str">
        <f>IF(SP_NORTE!X469="","*",SP_NORTE!X469)</f>
        <v>*</v>
      </c>
      <c r="C442" s="95" t="str">
        <f>IF(SP_NORTE!B469="","*",SP_NORTE!B469)</f>
        <v>*</v>
      </c>
      <c r="D442" s="94" t="str">
        <f>IF(SP_NORTE!D469="","*",SP_NORTE!D469)</f>
        <v>*</v>
      </c>
      <c r="E442" s="94" t="str">
        <f>IF(SP_NORTE!G469="","*",SP_NORTE!G469)</f>
        <v>*</v>
      </c>
      <c r="F442" s="100" t="str">
        <f>IF(SP_NORTE!L469="","*",SP_NORTE!L469)</f>
        <v>-</v>
      </c>
      <c r="G442" s="95" t="str">
        <f>IF(SP_NORTE!H469="","*",SP_NORTE!H469)</f>
        <v>*</v>
      </c>
      <c r="H442" s="95" t="str">
        <f>IF(SP_NORTE!AA469="","*",SP_NORTE!AA469)</f>
        <v>*</v>
      </c>
      <c r="I442" s="95" t="str">
        <f>IF(SP_NORTE!AB469="","*",SP_NORTE!AB469)</f>
        <v>*</v>
      </c>
      <c r="J442" s="96" t="str">
        <f>IF(SP_NORTE!Z469="","*",SP_NORTE!Z469)</f>
        <v>*</v>
      </c>
      <c r="K442" s="97" t="str">
        <f>IF(SP_NORTE!AC469="","*",SP_NORTE!AC469)</f>
        <v>*</v>
      </c>
    </row>
    <row r="443" spans="2:11" hidden="1">
      <c r="B443" s="94" t="str">
        <f>IF(SP_NORTE!X470="","*",SP_NORTE!X470)</f>
        <v>*</v>
      </c>
      <c r="C443" s="95" t="str">
        <f>IF(SP_NORTE!B470="","*",SP_NORTE!B470)</f>
        <v>*</v>
      </c>
      <c r="D443" s="94" t="str">
        <f>IF(SP_NORTE!D470="","*",SP_NORTE!D470)</f>
        <v>*</v>
      </c>
      <c r="E443" s="94" t="str">
        <f>IF(SP_NORTE!G470="","*",SP_NORTE!G470)</f>
        <v>*</v>
      </c>
      <c r="F443" s="100" t="str">
        <f>IF(SP_NORTE!L470="","*",SP_NORTE!L470)</f>
        <v>-</v>
      </c>
      <c r="G443" s="95" t="str">
        <f>IF(SP_NORTE!H470="","*",SP_NORTE!H470)</f>
        <v>*</v>
      </c>
      <c r="H443" s="95" t="str">
        <f>IF(SP_NORTE!AA470="","*",SP_NORTE!AA470)</f>
        <v>*</v>
      </c>
      <c r="I443" s="95" t="str">
        <f>IF(SP_NORTE!AB470="","*",SP_NORTE!AB470)</f>
        <v>*</v>
      </c>
      <c r="J443" s="96" t="str">
        <f>IF(SP_NORTE!Z470="","*",SP_NORTE!Z470)</f>
        <v>*</v>
      </c>
      <c r="K443" s="97" t="str">
        <f>IF(SP_NORTE!AC470="","*",SP_NORTE!AC470)</f>
        <v>*</v>
      </c>
    </row>
    <row r="444" spans="2:11" hidden="1">
      <c r="B444" s="94" t="str">
        <f>IF(SP_NORTE!X471="","*",SP_NORTE!X471)</f>
        <v>*</v>
      </c>
      <c r="C444" s="95" t="str">
        <f>IF(SP_NORTE!B471="","*",SP_NORTE!B471)</f>
        <v>*</v>
      </c>
      <c r="D444" s="94" t="str">
        <f>IF(SP_NORTE!D471="","*",SP_NORTE!D471)</f>
        <v>*</v>
      </c>
      <c r="E444" s="94" t="str">
        <f>IF(SP_NORTE!G471="","*",SP_NORTE!G471)</f>
        <v>*</v>
      </c>
      <c r="F444" s="100" t="str">
        <f>IF(SP_NORTE!L471="","*",SP_NORTE!L471)</f>
        <v>-</v>
      </c>
      <c r="G444" s="95" t="str">
        <f>IF(SP_NORTE!H471="","*",SP_NORTE!H471)</f>
        <v>*</v>
      </c>
      <c r="H444" s="95" t="str">
        <f>IF(SP_NORTE!AA471="","*",SP_NORTE!AA471)</f>
        <v>*</v>
      </c>
      <c r="I444" s="95" t="str">
        <f>IF(SP_NORTE!AB471="","*",SP_NORTE!AB471)</f>
        <v>*</v>
      </c>
      <c r="J444" s="96" t="str">
        <f>IF(SP_NORTE!Z471="","*",SP_NORTE!Z471)</f>
        <v>*</v>
      </c>
      <c r="K444" s="97" t="str">
        <f>IF(SP_NORTE!AC471="","*",SP_NORTE!AC471)</f>
        <v>*</v>
      </c>
    </row>
    <row r="445" spans="2:11" hidden="1">
      <c r="B445" s="94" t="str">
        <f>IF(SP_NORTE!X472="","*",SP_NORTE!X472)</f>
        <v>*</v>
      </c>
      <c r="C445" s="95" t="str">
        <f>IF(SP_NORTE!B472="","*",SP_NORTE!B472)</f>
        <v>*</v>
      </c>
      <c r="D445" s="94" t="str">
        <f>IF(SP_NORTE!D472="","*",SP_NORTE!D472)</f>
        <v>*</v>
      </c>
      <c r="E445" s="94" t="str">
        <f>IF(SP_NORTE!G472="","*",SP_NORTE!G472)</f>
        <v>*</v>
      </c>
      <c r="F445" s="100" t="str">
        <f>IF(SP_NORTE!L472="","*",SP_NORTE!L472)</f>
        <v>-</v>
      </c>
      <c r="G445" s="95" t="str">
        <f>IF(SP_NORTE!H472="","*",SP_NORTE!H472)</f>
        <v>*</v>
      </c>
      <c r="H445" s="95" t="str">
        <f>IF(SP_NORTE!AA472="","*",SP_NORTE!AA472)</f>
        <v>*</v>
      </c>
      <c r="I445" s="95" t="str">
        <f>IF(SP_NORTE!AB472="","*",SP_NORTE!AB472)</f>
        <v>*</v>
      </c>
      <c r="J445" s="96" t="str">
        <f>IF(SP_NORTE!Z472="","*",SP_NORTE!Z472)</f>
        <v>*</v>
      </c>
      <c r="K445" s="97" t="str">
        <f>IF(SP_NORTE!AC472="","*",SP_NORTE!AC472)</f>
        <v>*</v>
      </c>
    </row>
    <row r="446" spans="2:11" hidden="1">
      <c r="B446" s="94" t="str">
        <f>IF(SP_NORTE!X473="","*",SP_NORTE!X473)</f>
        <v>*</v>
      </c>
      <c r="C446" s="95" t="str">
        <f>IF(SP_NORTE!B473="","*",SP_NORTE!B473)</f>
        <v>*</v>
      </c>
      <c r="D446" s="94" t="str">
        <f>IF(SP_NORTE!D473="","*",SP_NORTE!D473)</f>
        <v>*</v>
      </c>
      <c r="E446" s="94" t="str">
        <f>IF(SP_NORTE!G473="","*",SP_NORTE!G473)</f>
        <v>*</v>
      </c>
      <c r="F446" s="100" t="str">
        <f>IF(SP_NORTE!L473="","*",SP_NORTE!L473)</f>
        <v>-</v>
      </c>
      <c r="G446" s="95" t="str">
        <f>IF(SP_NORTE!H473="","*",SP_NORTE!H473)</f>
        <v>*</v>
      </c>
      <c r="H446" s="95" t="str">
        <f>IF(SP_NORTE!AA473="","*",SP_NORTE!AA473)</f>
        <v>*</v>
      </c>
      <c r="I446" s="95" t="str">
        <f>IF(SP_NORTE!AB473="","*",SP_NORTE!AB473)</f>
        <v>*</v>
      </c>
      <c r="J446" s="96" t="str">
        <f>IF(SP_NORTE!Z473="","*",SP_NORTE!Z473)</f>
        <v>*</v>
      </c>
      <c r="K446" s="97" t="str">
        <f>IF(SP_NORTE!AC473="","*",SP_NORTE!AC473)</f>
        <v>*</v>
      </c>
    </row>
    <row r="447" spans="2:11" hidden="1">
      <c r="B447" s="94" t="str">
        <f>IF(SP_NORTE!X474="","*",SP_NORTE!X474)</f>
        <v>*</v>
      </c>
      <c r="C447" s="95" t="str">
        <f>IF(SP_NORTE!B474="","*",SP_NORTE!B474)</f>
        <v>*</v>
      </c>
      <c r="D447" s="94" t="str">
        <f>IF(SP_NORTE!D474="","*",SP_NORTE!D474)</f>
        <v>*</v>
      </c>
      <c r="E447" s="94" t="str">
        <f>IF(SP_NORTE!G474="","*",SP_NORTE!G474)</f>
        <v>*</v>
      </c>
      <c r="F447" s="100" t="str">
        <f>IF(SP_NORTE!L474="","*",SP_NORTE!L474)</f>
        <v>-</v>
      </c>
      <c r="G447" s="95" t="str">
        <f>IF(SP_NORTE!H474="","*",SP_NORTE!H474)</f>
        <v>*</v>
      </c>
      <c r="H447" s="95" t="str">
        <f>IF(SP_NORTE!AA474="","*",SP_NORTE!AA474)</f>
        <v>*</v>
      </c>
      <c r="I447" s="95" t="str">
        <f>IF(SP_NORTE!AB474="","*",SP_NORTE!AB474)</f>
        <v>*</v>
      </c>
      <c r="J447" s="96" t="str">
        <f>IF(SP_NORTE!Z474="","*",SP_NORTE!Z474)</f>
        <v>*</v>
      </c>
      <c r="K447" s="97" t="str">
        <f>IF(SP_NORTE!AC474="","*",SP_NORTE!AC474)</f>
        <v>*</v>
      </c>
    </row>
    <row r="448" spans="2:11" hidden="1">
      <c r="B448" s="94" t="str">
        <f>IF(SP_NORTE!X475="","*",SP_NORTE!X475)</f>
        <v>*</v>
      </c>
      <c r="C448" s="95" t="str">
        <f>IF(SP_NORTE!B475="","*",SP_NORTE!B475)</f>
        <v>*</v>
      </c>
      <c r="D448" s="94" t="str">
        <f>IF(SP_NORTE!D475="","*",SP_NORTE!D475)</f>
        <v>*</v>
      </c>
      <c r="E448" s="94" t="str">
        <f>IF(SP_NORTE!G475="","*",SP_NORTE!G475)</f>
        <v>*</v>
      </c>
      <c r="F448" s="100" t="str">
        <f>IF(SP_NORTE!L475="","*",SP_NORTE!L475)</f>
        <v>-</v>
      </c>
      <c r="G448" s="95" t="str">
        <f>IF(SP_NORTE!H475="","*",SP_NORTE!H475)</f>
        <v>*</v>
      </c>
      <c r="H448" s="95" t="str">
        <f>IF(SP_NORTE!AA475="","*",SP_NORTE!AA475)</f>
        <v>*</v>
      </c>
      <c r="I448" s="95" t="str">
        <f>IF(SP_NORTE!AB475="","*",SP_NORTE!AB475)</f>
        <v>*</v>
      </c>
      <c r="J448" s="96" t="str">
        <f>IF(SP_NORTE!Z475="","*",SP_NORTE!Z475)</f>
        <v>*</v>
      </c>
      <c r="K448" s="97" t="str">
        <f>IF(SP_NORTE!AC475="","*",SP_NORTE!AC475)</f>
        <v>*</v>
      </c>
    </row>
    <row r="449" spans="2:11" hidden="1">
      <c r="B449" s="94" t="str">
        <f>IF(SP_NORTE!X476="","*",SP_NORTE!X476)</f>
        <v>*</v>
      </c>
      <c r="C449" s="95" t="str">
        <f>IF(SP_NORTE!B476="","*",SP_NORTE!B476)</f>
        <v>*</v>
      </c>
      <c r="D449" s="94" t="str">
        <f>IF(SP_NORTE!D476="","*",SP_NORTE!D476)</f>
        <v>*</v>
      </c>
      <c r="E449" s="94" t="str">
        <f>IF(SP_NORTE!G476="","*",SP_NORTE!G476)</f>
        <v>*</v>
      </c>
      <c r="F449" s="100" t="str">
        <f>IF(SP_NORTE!L476="","*",SP_NORTE!L476)</f>
        <v>-</v>
      </c>
      <c r="G449" s="95" t="str">
        <f>IF(SP_NORTE!H476="","*",SP_NORTE!H476)</f>
        <v>*</v>
      </c>
      <c r="H449" s="95" t="str">
        <f>IF(SP_NORTE!AA476="","*",SP_NORTE!AA476)</f>
        <v>*</v>
      </c>
      <c r="I449" s="95" t="str">
        <f>IF(SP_NORTE!AB476="","*",SP_NORTE!AB476)</f>
        <v>*</v>
      </c>
      <c r="J449" s="96" t="str">
        <f>IF(SP_NORTE!Z476="","*",SP_NORTE!Z476)</f>
        <v>*</v>
      </c>
      <c r="K449" s="97" t="str">
        <f>IF(SP_NORTE!AC476="","*",SP_NORTE!AC476)</f>
        <v>*</v>
      </c>
    </row>
    <row r="450" spans="2:11" hidden="1">
      <c r="B450" s="94" t="str">
        <f>IF(SP_NORTE!X477="","*",SP_NORTE!X477)</f>
        <v>*</v>
      </c>
      <c r="C450" s="95" t="str">
        <f>IF(SP_NORTE!B477="","*",SP_NORTE!B477)</f>
        <v>*</v>
      </c>
      <c r="D450" s="94" t="str">
        <f>IF(SP_NORTE!D477="","*",SP_NORTE!D477)</f>
        <v>*</v>
      </c>
      <c r="E450" s="94" t="str">
        <f>IF(SP_NORTE!G477="","*",SP_NORTE!G477)</f>
        <v>*</v>
      </c>
      <c r="F450" s="100" t="str">
        <f>IF(SP_NORTE!L477="","*",SP_NORTE!L477)</f>
        <v>-</v>
      </c>
      <c r="G450" s="95" t="str">
        <f>IF(SP_NORTE!H477="","*",SP_NORTE!H477)</f>
        <v>*</v>
      </c>
      <c r="H450" s="95" t="str">
        <f>IF(SP_NORTE!AA477="","*",SP_NORTE!AA477)</f>
        <v>*</v>
      </c>
      <c r="I450" s="95" t="str">
        <f>IF(SP_NORTE!AB477="","*",SP_NORTE!AB477)</f>
        <v>*</v>
      </c>
      <c r="J450" s="96" t="str">
        <f>IF(SP_NORTE!Z477="","*",SP_NORTE!Z477)</f>
        <v>*</v>
      </c>
      <c r="K450" s="97" t="str">
        <f>IF(SP_NORTE!AC477="","*",SP_NORTE!AC477)</f>
        <v>*</v>
      </c>
    </row>
    <row r="451" spans="2:11" hidden="1">
      <c r="B451" s="94" t="str">
        <f>IF(SP_NORTE!X478="","*",SP_NORTE!X478)</f>
        <v>*</v>
      </c>
      <c r="C451" s="95" t="str">
        <f>IF(SP_NORTE!B478="","*",SP_NORTE!B478)</f>
        <v>*</v>
      </c>
      <c r="D451" s="94" t="str">
        <f>IF(SP_NORTE!D478="","*",SP_NORTE!D478)</f>
        <v>*</v>
      </c>
      <c r="E451" s="94" t="str">
        <f>IF(SP_NORTE!G478="","*",SP_NORTE!G478)</f>
        <v>*</v>
      </c>
      <c r="F451" s="100" t="str">
        <f>IF(SP_NORTE!L478="","*",SP_NORTE!L478)</f>
        <v>-</v>
      </c>
      <c r="G451" s="95" t="str">
        <f>IF(SP_NORTE!H478="","*",SP_NORTE!H478)</f>
        <v>*</v>
      </c>
      <c r="H451" s="95" t="str">
        <f>IF(SP_NORTE!AA478="","*",SP_NORTE!AA478)</f>
        <v>*</v>
      </c>
      <c r="I451" s="95" t="str">
        <f>IF(SP_NORTE!AB478="","*",SP_NORTE!AB478)</f>
        <v>*</v>
      </c>
      <c r="J451" s="96" t="str">
        <f>IF(SP_NORTE!Z478="","*",SP_NORTE!Z478)</f>
        <v>*</v>
      </c>
      <c r="K451" s="97" t="str">
        <f>IF(SP_NORTE!AC478="","*",SP_NORTE!AC478)</f>
        <v>*</v>
      </c>
    </row>
    <row r="452" spans="2:11" hidden="1">
      <c r="B452" s="94" t="str">
        <f>IF(SP_NORTE!X479="","*",SP_NORTE!X479)</f>
        <v>*</v>
      </c>
      <c r="C452" s="95" t="str">
        <f>IF(SP_NORTE!B479="","*",SP_NORTE!B479)</f>
        <v>*</v>
      </c>
      <c r="D452" s="94" t="str">
        <f>IF(SP_NORTE!D479="","*",SP_NORTE!D479)</f>
        <v>*</v>
      </c>
      <c r="E452" s="94" t="str">
        <f>IF(SP_NORTE!G479="","*",SP_NORTE!G479)</f>
        <v>*</v>
      </c>
      <c r="F452" s="100" t="str">
        <f>IF(SP_NORTE!L479="","*",SP_NORTE!L479)</f>
        <v>-</v>
      </c>
      <c r="G452" s="95" t="str">
        <f>IF(SP_NORTE!H479="","*",SP_NORTE!H479)</f>
        <v>*</v>
      </c>
      <c r="H452" s="95" t="str">
        <f>IF(SP_NORTE!AA479="","*",SP_NORTE!AA479)</f>
        <v>*</v>
      </c>
      <c r="I452" s="95" t="str">
        <f>IF(SP_NORTE!AB479="","*",SP_NORTE!AB479)</f>
        <v>*</v>
      </c>
      <c r="J452" s="96" t="str">
        <f>IF(SP_NORTE!Z479="","*",SP_NORTE!Z479)</f>
        <v>*</v>
      </c>
      <c r="K452" s="97" t="str">
        <f>IF(SP_NORTE!AC479="","*",SP_NORTE!AC479)</f>
        <v>*</v>
      </c>
    </row>
    <row r="453" spans="2:11" hidden="1">
      <c r="B453" s="94" t="str">
        <f>IF(SP_NORTE!X480="","*",SP_NORTE!X480)</f>
        <v>*</v>
      </c>
      <c r="C453" s="95" t="str">
        <f>IF(SP_NORTE!B480="","*",SP_NORTE!B480)</f>
        <v>*</v>
      </c>
      <c r="D453" s="94" t="str">
        <f>IF(SP_NORTE!D480="","*",SP_NORTE!D480)</f>
        <v>*</v>
      </c>
      <c r="E453" s="94" t="str">
        <f>IF(SP_NORTE!G480="","*",SP_NORTE!G480)</f>
        <v>*</v>
      </c>
      <c r="F453" s="100" t="str">
        <f>IF(SP_NORTE!L480="","*",SP_NORTE!L480)</f>
        <v>-</v>
      </c>
      <c r="G453" s="95" t="str">
        <f>IF(SP_NORTE!H480="","*",SP_NORTE!H480)</f>
        <v>*</v>
      </c>
      <c r="H453" s="95" t="str">
        <f>IF(SP_NORTE!AA480="","*",SP_NORTE!AA480)</f>
        <v>*</v>
      </c>
      <c r="I453" s="95" t="str">
        <f>IF(SP_NORTE!AB480="","*",SP_NORTE!AB480)</f>
        <v>*</v>
      </c>
      <c r="J453" s="96" t="str">
        <f>IF(SP_NORTE!Z480="","*",SP_NORTE!Z480)</f>
        <v>*</v>
      </c>
      <c r="K453" s="97" t="str">
        <f>IF(SP_NORTE!AC480="","*",SP_NORTE!AC480)</f>
        <v>*</v>
      </c>
    </row>
    <row r="454" spans="2:11" hidden="1">
      <c r="B454" s="94" t="str">
        <f>IF(SP_NORTE!X481="","*",SP_NORTE!X481)</f>
        <v>*</v>
      </c>
      <c r="C454" s="95" t="str">
        <f>IF(SP_NORTE!B481="","*",SP_NORTE!B481)</f>
        <v>*</v>
      </c>
      <c r="D454" s="94" t="str">
        <f>IF(SP_NORTE!D481="","*",SP_NORTE!D481)</f>
        <v>*</v>
      </c>
      <c r="E454" s="94" t="str">
        <f>IF(SP_NORTE!G481="","*",SP_NORTE!G481)</f>
        <v>*</v>
      </c>
      <c r="F454" s="100" t="str">
        <f>IF(SP_NORTE!L481="","*",SP_NORTE!L481)</f>
        <v>-</v>
      </c>
      <c r="G454" s="95" t="str">
        <f>IF(SP_NORTE!H481="","*",SP_NORTE!H481)</f>
        <v>*</v>
      </c>
      <c r="H454" s="95" t="str">
        <f>IF(SP_NORTE!AA481="","*",SP_NORTE!AA481)</f>
        <v>*</v>
      </c>
      <c r="I454" s="95" t="str">
        <f>IF(SP_NORTE!AB481="","*",SP_NORTE!AB481)</f>
        <v>*</v>
      </c>
      <c r="J454" s="96" t="str">
        <f>IF(SP_NORTE!Z481="","*",SP_NORTE!Z481)</f>
        <v>*</v>
      </c>
      <c r="K454" s="97" t="str">
        <f>IF(SP_NORTE!AC481="","*",SP_NORTE!AC481)</f>
        <v>*</v>
      </c>
    </row>
    <row r="455" spans="2:11" hidden="1">
      <c r="B455" s="94" t="str">
        <f>IF(SP_NORTE!X482="","*",SP_NORTE!X482)</f>
        <v>*</v>
      </c>
      <c r="C455" s="95" t="str">
        <f>IF(SP_NORTE!B482="","*",SP_NORTE!B482)</f>
        <v>*</v>
      </c>
      <c r="D455" s="94" t="str">
        <f>IF(SP_NORTE!D482="","*",SP_NORTE!D482)</f>
        <v>*</v>
      </c>
      <c r="E455" s="94" t="str">
        <f>IF(SP_NORTE!G482="","*",SP_NORTE!G482)</f>
        <v>*</v>
      </c>
      <c r="F455" s="100" t="str">
        <f>IF(SP_NORTE!L482="","*",SP_NORTE!L482)</f>
        <v>-</v>
      </c>
      <c r="G455" s="95" t="str">
        <f>IF(SP_NORTE!H482="","*",SP_NORTE!H482)</f>
        <v>*</v>
      </c>
      <c r="H455" s="95" t="str">
        <f>IF(SP_NORTE!AA482="","*",SP_NORTE!AA482)</f>
        <v>*</v>
      </c>
      <c r="I455" s="95" t="str">
        <f>IF(SP_NORTE!AB482="","*",SP_NORTE!AB482)</f>
        <v>*</v>
      </c>
      <c r="J455" s="96" t="str">
        <f>IF(SP_NORTE!Z482="","*",SP_NORTE!Z482)</f>
        <v>*</v>
      </c>
      <c r="K455" s="97" t="str">
        <f>IF(SP_NORTE!AC482="","*",SP_NORTE!AC482)</f>
        <v>*</v>
      </c>
    </row>
    <row r="456" spans="2:11" hidden="1">
      <c r="B456" s="94" t="str">
        <f>IF(SP_NORTE!X483="","*",SP_NORTE!X483)</f>
        <v>*</v>
      </c>
      <c r="C456" s="95" t="str">
        <f>IF(SP_NORTE!B483="","*",SP_NORTE!B483)</f>
        <v>*</v>
      </c>
      <c r="D456" s="94" t="str">
        <f>IF(SP_NORTE!D483="","*",SP_NORTE!D483)</f>
        <v>*</v>
      </c>
      <c r="E456" s="94" t="str">
        <f>IF(SP_NORTE!G483="","*",SP_NORTE!G483)</f>
        <v>*</v>
      </c>
      <c r="F456" s="100" t="str">
        <f>IF(SP_NORTE!L483="","*",SP_NORTE!L483)</f>
        <v>-</v>
      </c>
      <c r="G456" s="95" t="str">
        <f>IF(SP_NORTE!H483="","*",SP_NORTE!H483)</f>
        <v>*</v>
      </c>
      <c r="H456" s="95" t="str">
        <f>IF(SP_NORTE!AA483="","*",SP_NORTE!AA483)</f>
        <v>*</v>
      </c>
      <c r="I456" s="95" t="str">
        <f>IF(SP_NORTE!AB483="","*",SP_NORTE!AB483)</f>
        <v>*</v>
      </c>
      <c r="J456" s="96" t="str">
        <f>IF(SP_NORTE!Z483="","*",SP_NORTE!Z483)</f>
        <v>*</v>
      </c>
      <c r="K456" s="97" t="str">
        <f>IF(SP_NORTE!AC483="","*",SP_NORTE!AC483)</f>
        <v>*</v>
      </c>
    </row>
    <row r="457" spans="2:11" hidden="1">
      <c r="B457" s="94" t="str">
        <f>IF(SP_NORTE!X484="","*",SP_NORTE!X484)</f>
        <v>*</v>
      </c>
      <c r="C457" s="95" t="str">
        <f>IF(SP_NORTE!B484="","*",SP_NORTE!B484)</f>
        <v>*</v>
      </c>
      <c r="D457" s="94" t="str">
        <f>IF(SP_NORTE!D484="","*",SP_NORTE!D484)</f>
        <v>*</v>
      </c>
      <c r="E457" s="94" t="str">
        <f>IF(SP_NORTE!G484="","*",SP_NORTE!G484)</f>
        <v>*</v>
      </c>
      <c r="F457" s="100" t="str">
        <f>IF(SP_NORTE!L484="","*",SP_NORTE!L484)</f>
        <v>-</v>
      </c>
      <c r="G457" s="95" t="str">
        <f>IF(SP_NORTE!H484="","*",SP_NORTE!H484)</f>
        <v>*</v>
      </c>
      <c r="H457" s="95" t="str">
        <f>IF(SP_NORTE!AA484="","*",SP_NORTE!AA484)</f>
        <v>*</v>
      </c>
      <c r="I457" s="95" t="str">
        <f>IF(SP_NORTE!AB484="","*",SP_NORTE!AB484)</f>
        <v>*</v>
      </c>
      <c r="J457" s="96" t="str">
        <f>IF(SP_NORTE!Z484="","*",SP_NORTE!Z484)</f>
        <v>*</v>
      </c>
      <c r="K457" s="97" t="str">
        <f>IF(SP_NORTE!AC484="","*",SP_NORTE!AC484)</f>
        <v>*</v>
      </c>
    </row>
    <row r="458" spans="2:11" hidden="1">
      <c r="B458" s="94" t="str">
        <f>IF(SP_NORTE!X485="","*",SP_NORTE!X485)</f>
        <v>*</v>
      </c>
      <c r="C458" s="95" t="str">
        <f>IF(SP_NORTE!B485="","*",SP_NORTE!B485)</f>
        <v>*</v>
      </c>
      <c r="D458" s="94" t="str">
        <f>IF(SP_NORTE!D485="","*",SP_NORTE!D485)</f>
        <v>*</v>
      </c>
      <c r="E458" s="94" t="str">
        <f>IF(SP_NORTE!G485="","*",SP_NORTE!G485)</f>
        <v>*</v>
      </c>
      <c r="F458" s="100" t="str">
        <f>IF(SP_NORTE!L485="","*",SP_NORTE!L485)</f>
        <v>-</v>
      </c>
      <c r="G458" s="95" t="str">
        <f>IF(SP_NORTE!H485="","*",SP_NORTE!H485)</f>
        <v>*</v>
      </c>
      <c r="H458" s="95" t="str">
        <f>IF(SP_NORTE!AA485="","*",SP_NORTE!AA485)</f>
        <v>*</v>
      </c>
      <c r="I458" s="95" t="str">
        <f>IF(SP_NORTE!AB485="","*",SP_NORTE!AB485)</f>
        <v>*</v>
      </c>
      <c r="J458" s="96" t="str">
        <f>IF(SP_NORTE!Z485="","*",SP_NORTE!Z485)</f>
        <v>*</v>
      </c>
      <c r="K458" s="97" t="str">
        <f>IF(SP_NORTE!AC485="","*",SP_NORTE!AC485)</f>
        <v>*</v>
      </c>
    </row>
    <row r="459" spans="2:11" hidden="1">
      <c r="B459" s="94" t="str">
        <f>IF(SP_NORTE!X486="","*",SP_NORTE!X486)</f>
        <v>*</v>
      </c>
      <c r="C459" s="95" t="str">
        <f>IF(SP_NORTE!B486="","*",SP_NORTE!B486)</f>
        <v>*</v>
      </c>
      <c r="D459" s="94" t="str">
        <f>IF(SP_NORTE!D486="","*",SP_NORTE!D486)</f>
        <v>*</v>
      </c>
      <c r="E459" s="94" t="str">
        <f>IF(SP_NORTE!G486="","*",SP_NORTE!G486)</f>
        <v>*</v>
      </c>
      <c r="F459" s="100" t="str">
        <f>IF(SP_NORTE!L486="","*",SP_NORTE!L486)</f>
        <v>-</v>
      </c>
      <c r="G459" s="95" t="str">
        <f>IF(SP_NORTE!H486="","*",SP_NORTE!H486)</f>
        <v>*</v>
      </c>
      <c r="H459" s="95" t="str">
        <f>IF(SP_NORTE!AA486="","*",SP_NORTE!AA486)</f>
        <v>*</v>
      </c>
      <c r="I459" s="95" t="str">
        <f>IF(SP_NORTE!AB486="","*",SP_NORTE!AB486)</f>
        <v>*</v>
      </c>
      <c r="J459" s="96" t="str">
        <f>IF(SP_NORTE!Z486="","*",SP_NORTE!Z486)</f>
        <v>*</v>
      </c>
      <c r="K459" s="97" t="str">
        <f>IF(SP_NORTE!AC486="","*",SP_NORTE!AC486)</f>
        <v>*</v>
      </c>
    </row>
    <row r="460" spans="2:11" hidden="1">
      <c r="B460" s="94" t="str">
        <f>IF(SP_NORTE!X487="","*",SP_NORTE!X487)</f>
        <v>*</v>
      </c>
      <c r="C460" s="95" t="str">
        <f>IF(SP_NORTE!B487="","*",SP_NORTE!B487)</f>
        <v>*</v>
      </c>
      <c r="D460" s="94" t="str">
        <f>IF(SP_NORTE!D487="","*",SP_NORTE!D487)</f>
        <v>*</v>
      </c>
      <c r="E460" s="94" t="str">
        <f>IF(SP_NORTE!G487="","*",SP_NORTE!G487)</f>
        <v>*</v>
      </c>
      <c r="F460" s="100" t="str">
        <f>IF(SP_NORTE!L487="","*",SP_NORTE!L487)</f>
        <v>-</v>
      </c>
      <c r="G460" s="95" t="str">
        <f>IF(SP_NORTE!H487="","*",SP_NORTE!H487)</f>
        <v>*</v>
      </c>
      <c r="H460" s="95" t="str">
        <f>IF(SP_NORTE!AA487="","*",SP_NORTE!AA487)</f>
        <v>*</v>
      </c>
      <c r="I460" s="95" t="str">
        <f>IF(SP_NORTE!AB487="","*",SP_NORTE!AB487)</f>
        <v>*</v>
      </c>
      <c r="J460" s="96" t="str">
        <f>IF(SP_NORTE!Z487="","*",SP_NORTE!Z487)</f>
        <v>*</v>
      </c>
      <c r="K460" s="97" t="str">
        <f>IF(SP_NORTE!AC487="","*",SP_NORTE!AC487)</f>
        <v>*</v>
      </c>
    </row>
    <row r="461" spans="2:11" hidden="1">
      <c r="B461" s="94" t="str">
        <f>IF(SP_NORTE!X488="","*",SP_NORTE!X488)</f>
        <v>*</v>
      </c>
      <c r="C461" s="95" t="str">
        <f>IF(SP_NORTE!B488="","*",SP_NORTE!B488)</f>
        <v>*</v>
      </c>
      <c r="D461" s="94" t="str">
        <f>IF(SP_NORTE!D488="","*",SP_NORTE!D488)</f>
        <v>*</v>
      </c>
      <c r="E461" s="94" t="str">
        <f>IF(SP_NORTE!G488="","*",SP_NORTE!G488)</f>
        <v>*</v>
      </c>
      <c r="F461" s="100" t="str">
        <f>IF(SP_NORTE!L488="","*",SP_NORTE!L488)</f>
        <v>-</v>
      </c>
      <c r="G461" s="95" t="str">
        <f>IF(SP_NORTE!H488="","*",SP_NORTE!H488)</f>
        <v>*</v>
      </c>
      <c r="H461" s="95" t="str">
        <f>IF(SP_NORTE!AA488="","*",SP_NORTE!AA488)</f>
        <v>*</v>
      </c>
      <c r="I461" s="95" t="str">
        <f>IF(SP_NORTE!AB488="","*",SP_NORTE!AB488)</f>
        <v>*</v>
      </c>
      <c r="J461" s="96" t="str">
        <f>IF(SP_NORTE!Z488="","*",SP_NORTE!Z488)</f>
        <v>*</v>
      </c>
      <c r="K461" s="97" t="str">
        <f>IF(SP_NORTE!AC488="","*",SP_NORTE!AC488)</f>
        <v>*</v>
      </c>
    </row>
    <row r="462" spans="2:11" hidden="1">
      <c r="B462" s="94" t="str">
        <f>IF(SP_NORTE!X489="","*",SP_NORTE!X489)</f>
        <v>*</v>
      </c>
      <c r="C462" s="95" t="str">
        <f>IF(SP_NORTE!B489="","*",SP_NORTE!B489)</f>
        <v>*</v>
      </c>
      <c r="D462" s="94" t="str">
        <f>IF(SP_NORTE!D489="","*",SP_NORTE!D489)</f>
        <v>*</v>
      </c>
      <c r="E462" s="94" t="str">
        <f>IF(SP_NORTE!G489="","*",SP_NORTE!G489)</f>
        <v>*</v>
      </c>
      <c r="F462" s="100" t="str">
        <f>IF(SP_NORTE!L489="","*",SP_NORTE!L489)</f>
        <v>-</v>
      </c>
      <c r="G462" s="95" t="str">
        <f>IF(SP_NORTE!H489="","*",SP_NORTE!H489)</f>
        <v>*</v>
      </c>
      <c r="H462" s="95" t="str">
        <f>IF(SP_NORTE!AA489="","*",SP_NORTE!AA489)</f>
        <v>*</v>
      </c>
      <c r="I462" s="95" t="str">
        <f>IF(SP_NORTE!AB489="","*",SP_NORTE!AB489)</f>
        <v>*</v>
      </c>
      <c r="J462" s="96" t="str">
        <f>IF(SP_NORTE!Z489="","*",SP_NORTE!Z489)</f>
        <v>*</v>
      </c>
      <c r="K462" s="97" t="str">
        <f>IF(SP_NORTE!AC489="","*",SP_NORTE!AC489)</f>
        <v>*</v>
      </c>
    </row>
    <row r="463" spans="2:11" hidden="1">
      <c r="B463" s="94" t="str">
        <f>IF(SP_NORTE!X490="","*",SP_NORTE!X490)</f>
        <v>*</v>
      </c>
      <c r="C463" s="95" t="str">
        <f>IF(SP_NORTE!B490="","*",SP_NORTE!B490)</f>
        <v>*</v>
      </c>
      <c r="D463" s="94" t="str">
        <f>IF(SP_NORTE!D490="","*",SP_NORTE!D490)</f>
        <v>*</v>
      </c>
      <c r="E463" s="94" t="str">
        <f>IF(SP_NORTE!G490="","*",SP_NORTE!G490)</f>
        <v>*</v>
      </c>
      <c r="F463" s="100" t="str">
        <f>IF(SP_NORTE!L490="","*",SP_NORTE!L490)</f>
        <v>-</v>
      </c>
      <c r="G463" s="95" t="str">
        <f>IF(SP_NORTE!H490="","*",SP_NORTE!H490)</f>
        <v>*</v>
      </c>
      <c r="H463" s="95" t="str">
        <f>IF(SP_NORTE!AA490="","*",SP_NORTE!AA490)</f>
        <v>*</v>
      </c>
      <c r="I463" s="95" t="str">
        <f>IF(SP_NORTE!AB490="","*",SP_NORTE!AB490)</f>
        <v>*</v>
      </c>
      <c r="J463" s="96" t="str">
        <f>IF(SP_NORTE!Z490="","*",SP_NORTE!Z490)</f>
        <v>*</v>
      </c>
      <c r="K463" s="97" t="str">
        <f>IF(SP_NORTE!AC490="","*",SP_NORTE!AC490)</f>
        <v>*</v>
      </c>
    </row>
    <row r="464" spans="2:11" hidden="1">
      <c r="B464" s="94" t="str">
        <f>IF(SP_NORTE!X491="","*",SP_NORTE!X491)</f>
        <v>*</v>
      </c>
      <c r="C464" s="95" t="str">
        <f>IF(SP_NORTE!B491="","*",SP_NORTE!B491)</f>
        <v>*</v>
      </c>
      <c r="D464" s="94" t="str">
        <f>IF(SP_NORTE!D491="","*",SP_NORTE!D491)</f>
        <v>*</v>
      </c>
      <c r="E464" s="94" t="str">
        <f>IF(SP_NORTE!G491="","*",SP_NORTE!G491)</f>
        <v>*</v>
      </c>
      <c r="F464" s="100" t="str">
        <f>IF(SP_NORTE!L491="","*",SP_NORTE!L491)</f>
        <v>-</v>
      </c>
      <c r="G464" s="95" t="str">
        <f>IF(SP_NORTE!H491="","*",SP_NORTE!H491)</f>
        <v>*</v>
      </c>
      <c r="H464" s="95" t="str">
        <f>IF(SP_NORTE!AA491="","*",SP_NORTE!AA491)</f>
        <v>*</v>
      </c>
      <c r="I464" s="95" t="str">
        <f>IF(SP_NORTE!AB491="","*",SP_NORTE!AB491)</f>
        <v>*</v>
      </c>
      <c r="J464" s="96" t="str">
        <f>IF(SP_NORTE!Z491="","*",SP_NORTE!Z491)</f>
        <v>*</v>
      </c>
      <c r="K464" s="97" t="str">
        <f>IF(SP_NORTE!AC491="","*",SP_NORTE!AC491)</f>
        <v>*</v>
      </c>
    </row>
    <row r="465" spans="2:11" hidden="1">
      <c r="B465" s="94" t="str">
        <f>IF(SP_NORTE!X492="","*",SP_NORTE!X492)</f>
        <v>*</v>
      </c>
      <c r="C465" s="95" t="str">
        <f>IF(SP_NORTE!B492="","*",SP_NORTE!B492)</f>
        <v>*</v>
      </c>
      <c r="D465" s="94" t="str">
        <f>IF(SP_NORTE!D492="","*",SP_NORTE!D492)</f>
        <v>*</v>
      </c>
      <c r="E465" s="94" t="str">
        <f>IF(SP_NORTE!G492="","*",SP_NORTE!G492)</f>
        <v>*</v>
      </c>
      <c r="F465" s="100" t="str">
        <f>IF(SP_NORTE!L492="","*",SP_NORTE!L492)</f>
        <v>-</v>
      </c>
      <c r="G465" s="95" t="str">
        <f>IF(SP_NORTE!H492="","*",SP_NORTE!H492)</f>
        <v>*</v>
      </c>
      <c r="H465" s="95" t="str">
        <f>IF(SP_NORTE!AA492="","*",SP_NORTE!AA492)</f>
        <v>*</v>
      </c>
      <c r="I465" s="95" t="str">
        <f>IF(SP_NORTE!AB492="","*",SP_NORTE!AB492)</f>
        <v>*</v>
      </c>
      <c r="J465" s="96" t="str">
        <f>IF(SP_NORTE!Z492="","*",SP_NORTE!Z492)</f>
        <v>*</v>
      </c>
      <c r="K465" s="97" t="str">
        <f>IF(SP_NORTE!AC492="","*",SP_NORTE!AC492)</f>
        <v>*</v>
      </c>
    </row>
    <row r="466" spans="2:11" hidden="1">
      <c r="B466" s="94" t="str">
        <f>IF(SP_NORTE!X493="","*",SP_NORTE!X493)</f>
        <v>*</v>
      </c>
      <c r="C466" s="95" t="str">
        <f>IF(SP_NORTE!B493="","*",SP_NORTE!B493)</f>
        <v>*</v>
      </c>
      <c r="D466" s="94" t="str">
        <f>IF(SP_NORTE!D493="","*",SP_NORTE!D493)</f>
        <v>*</v>
      </c>
      <c r="E466" s="94" t="str">
        <f>IF(SP_NORTE!G493="","*",SP_NORTE!G493)</f>
        <v>*</v>
      </c>
      <c r="F466" s="100" t="str">
        <f>IF(SP_NORTE!L493="","*",SP_NORTE!L493)</f>
        <v>-</v>
      </c>
      <c r="G466" s="95" t="str">
        <f>IF(SP_NORTE!H493="","*",SP_NORTE!H493)</f>
        <v>*</v>
      </c>
      <c r="H466" s="95" t="str">
        <f>IF(SP_NORTE!AA493="","*",SP_NORTE!AA493)</f>
        <v>*</v>
      </c>
      <c r="I466" s="95" t="str">
        <f>IF(SP_NORTE!AB493="","*",SP_NORTE!AB493)</f>
        <v>*</v>
      </c>
      <c r="J466" s="96" t="str">
        <f>IF(SP_NORTE!Z493="","*",SP_NORTE!Z493)</f>
        <v>*</v>
      </c>
      <c r="K466" s="97" t="str">
        <f>IF(SP_NORTE!AC493="","*",SP_NORTE!AC493)</f>
        <v>*</v>
      </c>
    </row>
    <row r="467" spans="2:11" hidden="1">
      <c r="B467" s="94" t="str">
        <f>IF(SP_NORTE!X494="","*",SP_NORTE!X494)</f>
        <v>*</v>
      </c>
      <c r="C467" s="95" t="str">
        <f>IF(SP_NORTE!B494="","*",SP_NORTE!B494)</f>
        <v>*</v>
      </c>
      <c r="D467" s="94" t="str">
        <f>IF(SP_NORTE!D494="","*",SP_NORTE!D494)</f>
        <v>*</v>
      </c>
      <c r="E467" s="94" t="str">
        <f>IF(SP_NORTE!G494="","*",SP_NORTE!G494)</f>
        <v>*</v>
      </c>
      <c r="F467" s="100" t="str">
        <f>IF(SP_NORTE!L494="","*",SP_NORTE!L494)</f>
        <v>-</v>
      </c>
      <c r="G467" s="95" t="str">
        <f>IF(SP_NORTE!H494="","*",SP_NORTE!H494)</f>
        <v>*</v>
      </c>
      <c r="H467" s="95" t="str">
        <f>IF(SP_NORTE!AA494="","*",SP_NORTE!AA494)</f>
        <v>*</v>
      </c>
      <c r="I467" s="95" t="str">
        <f>IF(SP_NORTE!AB494="","*",SP_NORTE!AB494)</f>
        <v>*</v>
      </c>
      <c r="J467" s="96" t="str">
        <f>IF(SP_NORTE!Z494="","*",SP_NORTE!Z494)</f>
        <v>*</v>
      </c>
      <c r="K467" s="97" t="str">
        <f>IF(SP_NORTE!AC494="","*",SP_NORTE!AC494)</f>
        <v>*</v>
      </c>
    </row>
    <row r="468" spans="2:11" hidden="1">
      <c r="B468" s="94" t="str">
        <f>IF(SP_NORTE!X495="","*",SP_NORTE!X495)</f>
        <v>*</v>
      </c>
      <c r="C468" s="95" t="str">
        <f>IF(SP_NORTE!B495="","*",SP_NORTE!B495)</f>
        <v>*</v>
      </c>
      <c r="D468" s="94" t="str">
        <f>IF(SP_NORTE!D495="","*",SP_NORTE!D495)</f>
        <v>*</v>
      </c>
      <c r="E468" s="94" t="str">
        <f>IF(SP_NORTE!G495="","*",SP_NORTE!G495)</f>
        <v>*</v>
      </c>
      <c r="F468" s="100" t="str">
        <f>IF(SP_NORTE!L495="","*",SP_NORTE!L495)</f>
        <v>-</v>
      </c>
      <c r="G468" s="95" t="str">
        <f>IF(SP_NORTE!H495="","*",SP_NORTE!H495)</f>
        <v>*</v>
      </c>
      <c r="H468" s="95" t="str">
        <f>IF(SP_NORTE!AA495="","*",SP_NORTE!AA495)</f>
        <v>*</v>
      </c>
      <c r="I468" s="95" t="str">
        <f>IF(SP_NORTE!AB495="","*",SP_NORTE!AB495)</f>
        <v>*</v>
      </c>
      <c r="J468" s="96" t="str">
        <f>IF(SP_NORTE!Z495="","*",SP_NORTE!Z495)</f>
        <v>*</v>
      </c>
      <c r="K468" s="97" t="str">
        <f>IF(SP_NORTE!AC495="","*",SP_NORTE!AC495)</f>
        <v>*</v>
      </c>
    </row>
    <row r="469" spans="2:11" hidden="1">
      <c r="B469" s="94" t="str">
        <f>IF(SP_NORTE!X496="","*",SP_NORTE!X496)</f>
        <v>*</v>
      </c>
      <c r="C469" s="95" t="str">
        <f>IF(SP_NORTE!B496="","*",SP_NORTE!B496)</f>
        <v>*</v>
      </c>
      <c r="D469" s="94" t="str">
        <f>IF(SP_NORTE!D496="","*",SP_NORTE!D496)</f>
        <v>*</v>
      </c>
      <c r="E469" s="94" t="str">
        <f>IF(SP_NORTE!G496="","*",SP_NORTE!G496)</f>
        <v>*</v>
      </c>
      <c r="F469" s="100" t="str">
        <f>IF(SP_NORTE!L496="","*",SP_NORTE!L496)</f>
        <v>-</v>
      </c>
      <c r="G469" s="95" t="str">
        <f>IF(SP_NORTE!H496="","*",SP_NORTE!H496)</f>
        <v>*</v>
      </c>
      <c r="H469" s="95" t="str">
        <f>IF(SP_NORTE!AA496="","*",SP_NORTE!AA496)</f>
        <v>*</v>
      </c>
      <c r="I469" s="95" t="str">
        <f>IF(SP_NORTE!AB496="","*",SP_NORTE!AB496)</f>
        <v>*</v>
      </c>
      <c r="J469" s="96" t="str">
        <f>IF(SP_NORTE!Z496="","*",SP_NORTE!Z496)</f>
        <v>*</v>
      </c>
      <c r="K469" s="97" t="str">
        <f>IF(SP_NORTE!AC496="","*",SP_NORTE!AC496)</f>
        <v>*</v>
      </c>
    </row>
    <row r="470" spans="2:11" hidden="1">
      <c r="B470" s="94" t="str">
        <f>IF(SP_NORTE!X497="","*",SP_NORTE!X497)</f>
        <v>*</v>
      </c>
      <c r="C470" s="95" t="str">
        <f>IF(SP_NORTE!B497="","*",SP_NORTE!B497)</f>
        <v>*</v>
      </c>
      <c r="D470" s="94" t="str">
        <f>IF(SP_NORTE!D497="","*",SP_NORTE!D497)</f>
        <v>*</v>
      </c>
      <c r="E470" s="94" t="str">
        <f>IF(SP_NORTE!G497="","*",SP_NORTE!G497)</f>
        <v>*</v>
      </c>
      <c r="F470" s="100" t="str">
        <f>IF(SP_NORTE!L497="","*",SP_NORTE!L497)</f>
        <v>-</v>
      </c>
      <c r="G470" s="95" t="str">
        <f>IF(SP_NORTE!H497="","*",SP_NORTE!H497)</f>
        <v>*</v>
      </c>
      <c r="H470" s="95" t="str">
        <f>IF(SP_NORTE!AA497="","*",SP_NORTE!AA497)</f>
        <v>*</v>
      </c>
      <c r="I470" s="95" t="str">
        <f>IF(SP_NORTE!AB497="","*",SP_NORTE!AB497)</f>
        <v>*</v>
      </c>
      <c r="J470" s="96" t="str">
        <f>IF(SP_NORTE!Z497="","*",SP_NORTE!Z497)</f>
        <v>*</v>
      </c>
      <c r="K470" s="97" t="str">
        <f>IF(SP_NORTE!AC497="","*",SP_NORTE!AC497)</f>
        <v>*</v>
      </c>
    </row>
    <row r="471" spans="2:11" hidden="1">
      <c r="B471" s="94" t="str">
        <f>IF(SP_NORTE!X498="","*",SP_NORTE!X498)</f>
        <v>*</v>
      </c>
      <c r="C471" s="95" t="str">
        <f>IF(SP_NORTE!B498="","*",SP_NORTE!B498)</f>
        <v>*</v>
      </c>
      <c r="D471" s="94" t="str">
        <f>IF(SP_NORTE!D498="","*",SP_NORTE!D498)</f>
        <v>*</v>
      </c>
      <c r="E471" s="94" t="str">
        <f>IF(SP_NORTE!G498="","*",SP_NORTE!G498)</f>
        <v>*</v>
      </c>
      <c r="F471" s="100" t="str">
        <f>IF(SP_NORTE!L498="","*",SP_NORTE!L498)</f>
        <v>-</v>
      </c>
      <c r="G471" s="95" t="str">
        <f>IF(SP_NORTE!H498="","*",SP_NORTE!H498)</f>
        <v>*</v>
      </c>
      <c r="H471" s="95" t="str">
        <f>IF(SP_NORTE!AA498="","*",SP_NORTE!AA498)</f>
        <v>*</v>
      </c>
      <c r="I471" s="95" t="str">
        <f>IF(SP_NORTE!AB498="","*",SP_NORTE!AB498)</f>
        <v>*</v>
      </c>
      <c r="J471" s="96" t="str">
        <f>IF(SP_NORTE!Z498="","*",SP_NORTE!Z498)</f>
        <v>*</v>
      </c>
      <c r="K471" s="97" t="str">
        <f>IF(SP_NORTE!AC498="","*",SP_NORTE!AC498)</f>
        <v>*</v>
      </c>
    </row>
    <row r="472" spans="2:11" hidden="1">
      <c r="B472" s="94" t="str">
        <f>IF(SP_NORTE!X499="","*",SP_NORTE!X499)</f>
        <v>*</v>
      </c>
      <c r="C472" s="95" t="str">
        <f>IF(SP_NORTE!B499="","*",SP_NORTE!B499)</f>
        <v>*</v>
      </c>
      <c r="D472" s="94" t="str">
        <f>IF(SP_NORTE!D499="","*",SP_NORTE!D499)</f>
        <v>*</v>
      </c>
      <c r="E472" s="94" t="str">
        <f>IF(SP_NORTE!G499="","*",SP_NORTE!G499)</f>
        <v>*</v>
      </c>
      <c r="F472" s="100" t="str">
        <f>IF(SP_NORTE!L499="","*",SP_NORTE!L499)</f>
        <v>-</v>
      </c>
      <c r="G472" s="95" t="str">
        <f>IF(SP_NORTE!H499="","*",SP_NORTE!H499)</f>
        <v>*</v>
      </c>
      <c r="H472" s="95" t="str">
        <f>IF(SP_NORTE!AA499="","*",SP_NORTE!AA499)</f>
        <v>*</v>
      </c>
      <c r="I472" s="95" t="str">
        <f>IF(SP_NORTE!AB499="","*",SP_NORTE!AB499)</f>
        <v>*</v>
      </c>
      <c r="J472" s="96" t="str">
        <f>IF(SP_NORTE!Z499="","*",SP_NORTE!Z499)</f>
        <v>*</v>
      </c>
      <c r="K472" s="97" t="str">
        <f>IF(SP_NORTE!AC499="","*",SP_NORTE!AC499)</f>
        <v>*</v>
      </c>
    </row>
    <row r="473" spans="2:11" hidden="1">
      <c r="B473" s="94" t="str">
        <f>IF(SP_NORTE!X500="","*",SP_NORTE!X500)</f>
        <v>*</v>
      </c>
      <c r="C473" s="95" t="str">
        <f>IF(SP_NORTE!B500="","*",SP_NORTE!B500)</f>
        <v>*</v>
      </c>
      <c r="D473" s="94" t="str">
        <f>IF(SP_NORTE!D500="","*",SP_NORTE!D500)</f>
        <v>*</v>
      </c>
      <c r="E473" s="94" t="str">
        <f>IF(SP_NORTE!G500="","*",SP_NORTE!G500)</f>
        <v>*</v>
      </c>
      <c r="F473" s="100" t="str">
        <f>IF(SP_NORTE!L500="","*",SP_NORTE!L500)</f>
        <v>-</v>
      </c>
      <c r="G473" s="95" t="str">
        <f>IF(SP_NORTE!H500="","*",SP_NORTE!H500)</f>
        <v>*</v>
      </c>
      <c r="H473" s="95" t="str">
        <f>IF(SP_NORTE!AA500="","*",SP_NORTE!AA500)</f>
        <v>*</v>
      </c>
      <c r="I473" s="95" t="str">
        <f>IF(SP_NORTE!AB500="","*",SP_NORTE!AB500)</f>
        <v>*</v>
      </c>
      <c r="J473" s="96" t="str">
        <f>IF(SP_NORTE!Z500="","*",SP_NORTE!Z500)</f>
        <v>*</v>
      </c>
      <c r="K473" s="97" t="str">
        <f>IF(SP_NORTE!AC500="","*",SP_NORTE!AC500)</f>
        <v>*</v>
      </c>
    </row>
    <row r="474" spans="2:11" hidden="1">
      <c r="B474" s="94" t="str">
        <f>IF(SP_NORTE!X501="","*",SP_NORTE!X501)</f>
        <v>*</v>
      </c>
      <c r="C474" s="95" t="str">
        <f>IF(SP_NORTE!B501="","*",SP_NORTE!B501)</f>
        <v>*</v>
      </c>
      <c r="D474" s="94" t="str">
        <f>IF(SP_NORTE!D501="","*",SP_NORTE!D501)</f>
        <v>*</v>
      </c>
      <c r="E474" s="94" t="str">
        <f>IF(SP_NORTE!G501="","*",SP_NORTE!G501)</f>
        <v>*</v>
      </c>
      <c r="F474" s="100" t="str">
        <f>IF(SP_NORTE!L501="","*",SP_NORTE!L501)</f>
        <v>-</v>
      </c>
      <c r="G474" s="95" t="str">
        <f>IF(SP_NORTE!H501="","*",SP_NORTE!H501)</f>
        <v>*</v>
      </c>
      <c r="H474" s="95" t="str">
        <f>IF(SP_NORTE!AA501="","*",SP_NORTE!AA501)</f>
        <v>*</v>
      </c>
      <c r="I474" s="95" t="str">
        <f>IF(SP_NORTE!AB501="","*",SP_NORTE!AB501)</f>
        <v>*</v>
      </c>
      <c r="J474" s="96" t="str">
        <f>IF(SP_NORTE!Z501="","*",SP_NORTE!Z501)</f>
        <v>*</v>
      </c>
      <c r="K474" s="97" t="str">
        <f>IF(SP_NORTE!AC501="","*",SP_NORTE!AC501)</f>
        <v>*</v>
      </c>
    </row>
    <row r="475" spans="2:11" hidden="1">
      <c r="B475" s="94" t="str">
        <f>IF(SP_NORTE!X502="","*",SP_NORTE!X502)</f>
        <v>*</v>
      </c>
      <c r="C475" s="95" t="str">
        <f>IF(SP_NORTE!B502="","*",SP_NORTE!B502)</f>
        <v>*</v>
      </c>
      <c r="D475" s="94" t="str">
        <f>IF(SP_NORTE!D502="","*",SP_NORTE!D502)</f>
        <v>*</v>
      </c>
      <c r="E475" s="94" t="str">
        <f>IF(SP_NORTE!G502="","*",SP_NORTE!G502)</f>
        <v>*</v>
      </c>
      <c r="F475" s="100" t="str">
        <f>IF(SP_NORTE!L502="","*",SP_NORTE!L502)</f>
        <v>-</v>
      </c>
      <c r="G475" s="95" t="str">
        <f>IF(SP_NORTE!H502="","*",SP_NORTE!H502)</f>
        <v>*</v>
      </c>
      <c r="H475" s="95" t="str">
        <f>IF(SP_NORTE!AA502="","*",SP_NORTE!AA502)</f>
        <v>*</v>
      </c>
      <c r="I475" s="95" t="str">
        <f>IF(SP_NORTE!AB502="","*",SP_NORTE!AB502)</f>
        <v>*</v>
      </c>
      <c r="J475" s="96" t="str">
        <f>IF(SP_NORTE!Z502="","*",SP_NORTE!Z502)</f>
        <v>*</v>
      </c>
      <c r="K475" s="97" t="str">
        <f>IF(SP_NORTE!AC502="","*",SP_NORTE!AC502)</f>
        <v>*</v>
      </c>
    </row>
    <row r="476" spans="2:11" hidden="1">
      <c r="B476" s="94" t="str">
        <f>IF(SP_NORTE!X503="","*",SP_NORTE!X503)</f>
        <v>*</v>
      </c>
      <c r="C476" s="95" t="str">
        <f>IF(SP_NORTE!B503="","*",SP_NORTE!B503)</f>
        <v>*</v>
      </c>
      <c r="D476" s="94" t="str">
        <f>IF(SP_NORTE!D503="","*",SP_NORTE!D503)</f>
        <v>*</v>
      </c>
      <c r="E476" s="94" t="str">
        <f>IF(SP_NORTE!G503="","*",SP_NORTE!G503)</f>
        <v>*</v>
      </c>
      <c r="F476" s="100" t="str">
        <f>IF(SP_NORTE!L503="","*",SP_NORTE!L503)</f>
        <v>-</v>
      </c>
      <c r="G476" s="95" t="str">
        <f>IF(SP_NORTE!H503="","*",SP_NORTE!H503)</f>
        <v>*</v>
      </c>
      <c r="H476" s="95" t="str">
        <f>IF(SP_NORTE!AA503="","*",SP_NORTE!AA503)</f>
        <v>*</v>
      </c>
      <c r="I476" s="95" t="str">
        <f>IF(SP_NORTE!AB503="","*",SP_NORTE!AB503)</f>
        <v>*</v>
      </c>
      <c r="J476" s="96" t="str">
        <f>IF(SP_NORTE!Z503="","*",SP_NORTE!Z503)</f>
        <v>*</v>
      </c>
      <c r="K476" s="97" t="str">
        <f>IF(SP_NORTE!AC503="","*",SP_NORTE!AC503)</f>
        <v>*</v>
      </c>
    </row>
    <row r="477" spans="2:11" hidden="1">
      <c r="B477" s="94" t="str">
        <f>IF(SP_NORTE!X504="","*",SP_NORTE!X504)</f>
        <v>*</v>
      </c>
      <c r="C477" s="95" t="str">
        <f>IF(SP_NORTE!B504="","*",SP_NORTE!B504)</f>
        <v>*</v>
      </c>
      <c r="D477" s="94" t="str">
        <f>IF(SP_NORTE!D504="","*",SP_NORTE!D504)</f>
        <v>*</v>
      </c>
      <c r="E477" s="94" t="str">
        <f>IF(SP_NORTE!G504="","*",SP_NORTE!G504)</f>
        <v>*</v>
      </c>
      <c r="F477" s="100" t="str">
        <f>IF(SP_NORTE!L504="","*",SP_NORTE!L504)</f>
        <v>-</v>
      </c>
      <c r="G477" s="95" t="str">
        <f>IF(SP_NORTE!H504="","*",SP_NORTE!H504)</f>
        <v>*</v>
      </c>
      <c r="H477" s="95" t="str">
        <f>IF(SP_NORTE!AA504="","*",SP_NORTE!AA504)</f>
        <v>*</v>
      </c>
      <c r="I477" s="95" t="str">
        <f>IF(SP_NORTE!AB504="","*",SP_NORTE!AB504)</f>
        <v>*</v>
      </c>
      <c r="J477" s="96" t="str">
        <f>IF(SP_NORTE!Z504="","*",SP_NORTE!Z504)</f>
        <v>*</v>
      </c>
      <c r="K477" s="97" t="str">
        <f>IF(SP_NORTE!AC504="","*",SP_NORTE!AC504)</f>
        <v>*</v>
      </c>
    </row>
    <row r="478" spans="2:11" hidden="1">
      <c r="B478" s="94" t="str">
        <f>IF(SP_NORTE!X505="","*",SP_NORTE!X505)</f>
        <v>*</v>
      </c>
      <c r="C478" s="95" t="str">
        <f>IF(SP_NORTE!B505="","*",SP_NORTE!B505)</f>
        <v>*</v>
      </c>
      <c r="D478" s="94" t="str">
        <f>IF(SP_NORTE!D505="","*",SP_NORTE!D505)</f>
        <v>*</v>
      </c>
      <c r="E478" s="94" t="str">
        <f>IF(SP_NORTE!G505="","*",SP_NORTE!G505)</f>
        <v>*</v>
      </c>
      <c r="F478" s="100" t="str">
        <f>IF(SP_NORTE!L505="","*",SP_NORTE!L505)</f>
        <v>-</v>
      </c>
      <c r="G478" s="95" t="str">
        <f>IF(SP_NORTE!H505="","*",SP_NORTE!H505)</f>
        <v>*</v>
      </c>
      <c r="H478" s="95" t="str">
        <f>IF(SP_NORTE!AA505="","*",SP_NORTE!AA505)</f>
        <v>*</v>
      </c>
      <c r="I478" s="95" t="str">
        <f>IF(SP_NORTE!AB505="","*",SP_NORTE!AB505)</f>
        <v>*</v>
      </c>
      <c r="J478" s="96" t="str">
        <f>IF(SP_NORTE!Z505="","*",SP_NORTE!Z505)</f>
        <v>*</v>
      </c>
      <c r="K478" s="97" t="str">
        <f>IF(SP_NORTE!AC505="","*",SP_NORTE!AC505)</f>
        <v>*</v>
      </c>
    </row>
    <row r="479" spans="2:11" hidden="1">
      <c r="B479" s="94" t="str">
        <f>IF(SP_NORTE!X506="","*",SP_NORTE!X506)</f>
        <v>*</v>
      </c>
      <c r="C479" s="95" t="str">
        <f>IF(SP_NORTE!B506="","*",SP_NORTE!B506)</f>
        <v>*</v>
      </c>
      <c r="D479" s="94" t="str">
        <f>IF(SP_NORTE!D506="","*",SP_NORTE!D506)</f>
        <v>*</v>
      </c>
      <c r="E479" s="94" t="str">
        <f>IF(SP_NORTE!G506="","*",SP_NORTE!G506)</f>
        <v>*</v>
      </c>
      <c r="F479" s="100" t="str">
        <f>IF(SP_NORTE!L506="","*",SP_NORTE!L506)</f>
        <v>-</v>
      </c>
      <c r="G479" s="95" t="str">
        <f>IF(SP_NORTE!H506="","*",SP_NORTE!H506)</f>
        <v>*</v>
      </c>
      <c r="H479" s="95" t="str">
        <f>IF(SP_NORTE!AA506="","*",SP_NORTE!AA506)</f>
        <v>*</v>
      </c>
      <c r="I479" s="95" t="str">
        <f>IF(SP_NORTE!AB506="","*",SP_NORTE!AB506)</f>
        <v>*</v>
      </c>
      <c r="J479" s="96" t="str">
        <f>IF(SP_NORTE!Z506="","*",SP_NORTE!Z506)</f>
        <v>*</v>
      </c>
      <c r="K479" s="97" t="str">
        <f>IF(SP_NORTE!AC506="","*",SP_NORTE!AC506)</f>
        <v>*</v>
      </c>
    </row>
    <row r="480" spans="2:11" hidden="1">
      <c r="B480" s="94" t="str">
        <f>IF(SP_NORTE!X507="","*",SP_NORTE!X507)</f>
        <v>*</v>
      </c>
      <c r="C480" s="95" t="str">
        <f>IF(SP_NORTE!B507="","*",SP_NORTE!B507)</f>
        <v>*</v>
      </c>
      <c r="D480" s="94" t="str">
        <f>IF(SP_NORTE!D507="","*",SP_NORTE!D507)</f>
        <v>*</v>
      </c>
      <c r="E480" s="94" t="str">
        <f>IF(SP_NORTE!G507="","*",SP_NORTE!G507)</f>
        <v>*</v>
      </c>
      <c r="F480" s="100" t="str">
        <f>IF(SP_NORTE!L507="","*",SP_NORTE!L507)</f>
        <v>-</v>
      </c>
      <c r="G480" s="95" t="str">
        <f>IF(SP_NORTE!H507="","*",SP_NORTE!H507)</f>
        <v>*</v>
      </c>
      <c r="H480" s="95" t="str">
        <f>IF(SP_NORTE!AA507="","*",SP_NORTE!AA507)</f>
        <v>*</v>
      </c>
      <c r="I480" s="95" t="str">
        <f>IF(SP_NORTE!AB507="","*",SP_NORTE!AB507)</f>
        <v>*</v>
      </c>
      <c r="J480" s="96" t="str">
        <f>IF(SP_NORTE!Z507="","*",SP_NORTE!Z507)</f>
        <v>*</v>
      </c>
      <c r="K480" s="97" t="str">
        <f>IF(SP_NORTE!AC507="","*",SP_NORTE!AC507)</f>
        <v>*</v>
      </c>
    </row>
    <row r="481" spans="2:11" hidden="1">
      <c r="B481" s="94" t="str">
        <f>IF(SP_NORTE!X508="","*",SP_NORTE!X508)</f>
        <v>*</v>
      </c>
      <c r="C481" s="95" t="str">
        <f>IF(SP_NORTE!B508="","*",SP_NORTE!B508)</f>
        <v>*</v>
      </c>
      <c r="D481" s="94" t="str">
        <f>IF(SP_NORTE!D508="","*",SP_NORTE!D508)</f>
        <v>*</v>
      </c>
      <c r="E481" s="94" t="str">
        <f>IF(SP_NORTE!G508="","*",SP_NORTE!G508)</f>
        <v>*</v>
      </c>
      <c r="F481" s="100" t="str">
        <f>IF(SP_NORTE!L508="","*",SP_NORTE!L508)</f>
        <v>-</v>
      </c>
      <c r="G481" s="95" t="str">
        <f>IF(SP_NORTE!H508="","*",SP_NORTE!H508)</f>
        <v>*</v>
      </c>
      <c r="H481" s="95" t="str">
        <f>IF(SP_NORTE!AA508="","*",SP_NORTE!AA508)</f>
        <v>*</v>
      </c>
      <c r="I481" s="95" t="str">
        <f>IF(SP_NORTE!AB508="","*",SP_NORTE!AB508)</f>
        <v>*</v>
      </c>
      <c r="J481" s="96" t="str">
        <f>IF(SP_NORTE!Z508="","*",SP_NORTE!Z508)</f>
        <v>*</v>
      </c>
      <c r="K481" s="97" t="str">
        <f>IF(SP_NORTE!AC508="","*",SP_NORTE!AC508)</f>
        <v>*</v>
      </c>
    </row>
    <row r="482" spans="2:11" hidden="1">
      <c r="B482" s="94" t="str">
        <f>IF(SP_NORTE!X509="","*",SP_NORTE!X509)</f>
        <v>*</v>
      </c>
      <c r="C482" s="95" t="str">
        <f>IF(SP_NORTE!B509="","*",SP_NORTE!B509)</f>
        <v>*</v>
      </c>
      <c r="D482" s="94" t="str">
        <f>IF(SP_NORTE!D509="","*",SP_NORTE!D509)</f>
        <v>*</v>
      </c>
      <c r="E482" s="94" t="str">
        <f>IF(SP_NORTE!G509="","*",SP_NORTE!G509)</f>
        <v>*</v>
      </c>
      <c r="F482" s="100" t="str">
        <f>IF(SP_NORTE!L509="","*",SP_NORTE!L509)</f>
        <v>-</v>
      </c>
      <c r="G482" s="95" t="str">
        <f>IF(SP_NORTE!H509="","*",SP_NORTE!H509)</f>
        <v>*</v>
      </c>
      <c r="H482" s="95" t="str">
        <f>IF(SP_NORTE!AA509="","*",SP_NORTE!AA509)</f>
        <v>*</v>
      </c>
      <c r="I482" s="95" t="str">
        <f>IF(SP_NORTE!AB509="","*",SP_NORTE!AB509)</f>
        <v>*</v>
      </c>
      <c r="J482" s="96" t="str">
        <f>IF(SP_NORTE!Z509="","*",SP_NORTE!Z509)</f>
        <v>*</v>
      </c>
      <c r="K482" s="97" t="str">
        <f>IF(SP_NORTE!AC509="","*",SP_NORTE!AC509)</f>
        <v>*</v>
      </c>
    </row>
    <row r="483" spans="2:11" hidden="1">
      <c r="B483" s="94" t="str">
        <f>IF(SP_NORTE!X510="","*",SP_NORTE!X510)</f>
        <v>*</v>
      </c>
      <c r="C483" s="95" t="str">
        <f>IF(SP_NORTE!B510="","*",SP_NORTE!B510)</f>
        <v>*</v>
      </c>
      <c r="D483" s="94" t="str">
        <f>IF(SP_NORTE!D510="","*",SP_NORTE!D510)</f>
        <v>*</v>
      </c>
      <c r="E483" s="94" t="str">
        <f>IF(SP_NORTE!G510="","*",SP_NORTE!G510)</f>
        <v>*</v>
      </c>
      <c r="F483" s="100" t="str">
        <f>IF(SP_NORTE!L510="","*",SP_NORTE!L510)</f>
        <v>-</v>
      </c>
      <c r="G483" s="95" t="str">
        <f>IF(SP_NORTE!H510="","*",SP_NORTE!H510)</f>
        <v>*</v>
      </c>
      <c r="H483" s="95" t="str">
        <f>IF(SP_NORTE!AA510="","*",SP_NORTE!AA510)</f>
        <v>*</v>
      </c>
      <c r="I483" s="95" t="str">
        <f>IF(SP_NORTE!AB510="","*",SP_NORTE!AB510)</f>
        <v>*</v>
      </c>
      <c r="J483" s="96" t="str">
        <f>IF(SP_NORTE!Z510="","*",SP_NORTE!Z510)</f>
        <v>*</v>
      </c>
      <c r="K483" s="97" t="str">
        <f>IF(SP_NORTE!AC510="","*",SP_NORTE!AC510)</f>
        <v>*</v>
      </c>
    </row>
    <row r="484" spans="2:11" hidden="1">
      <c r="B484" s="94" t="str">
        <f>IF(SP_NORTE!X511="","*",SP_NORTE!X511)</f>
        <v>*</v>
      </c>
      <c r="C484" s="95" t="str">
        <f>IF(SP_NORTE!B511="","*",SP_NORTE!B511)</f>
        <v>*</v>
      </c>
      <c r="D484" s="94" t="str">
        <f>IF(SP_NORTE!D511="","*",SP_NORTE!D511)</f>
        <v>*</v>
      </c>
      <c r="E484" s="94" t="str">
        <f>IF(SP_NORTE!G511="","*",SP_NORTE!G511)</f>
        <v>*</v>
      </c>
      <c r="F484" s="100" t="str">
        <f>IF(SP_NORTE!L511="","*",SP_NORTE!L511)</f>
        <v>-</v>
      </c>
      <c r="G484" s="95" t="str">
        <f>IF(SP_NORTE!H511="","*",SP_NORTE!H511)</f>
        <v>*</v>
      </c>
      <c r="H484" s="95" t="str">
        <f>IF(SP_NORTE!AA511="","*",SP_NORTE!AA511)</f>
        <v>*</v>
      </c>
      <c r="I484" s="95" t="str">
        <f>IF(SP_NORTE!AB511="","*",SP_NORTE!AB511)</f>
        <v>*</v>
      </c>
      <c r="J484" s="96" t="str">
        <f>IF(SP_NORTE!Z511="","*",SP_NORTE!Z511)</f>
        <v>*</v>
      </c>
      <c r="K484" s="97" t="str">
        <f>IF(SP_NORTE!AC511="","*",SP_NORTE!AC511)</f>
        <v>*</v>
      </c>
    </row>
    <row r="485" spans="2:11" hidden="1">
      <c r="B485" s="94" t="str">
        <f>IF(SP_NORTE!X512="","*",SP_NORTE!X512)</f>
        <v>*</v>
      </c>
      <c r="C485" s="95" t="str">
        <f>IF(SP_NORTE!B512="","*",SP_NORTE!B512)</f>
        <v>*</v>
      </c>
      <c r="D485" s="94" t="str">
        <f>IF(SP_NORTE!D512="","*",SP_NORTE!D512)</f>
        <v>*</v>
      </c>
      <c r="E485" s="94" t="str">
        <f>IF(SP_NORTE!G512="","*",SP_NORTE!G512)</f>
        <v>*</v>
      </c>
      <c r="F485" s="100" t="str">
        <f>IF(SP_NORTE!L512="","*",SP_NORTE!L512)</f>
        <v>-</v>
      </c>
      <c r="G485" s="95" t="str">
        <f>IF(SP_NORTE!H512="","*",SP_NORTE!H512)</f>
        <v>*</v>
      </c>
      <c r="H485" s="95" t="str">
        <f>IF(SP_NORTE!AA512="","*",SP_NORTE!AA512)</f>
        <v>*</v>
      </c>
      <c r="I485" s="95" t="str">
        <f>IF(SP_NORTE!AB512="","*",SP_NORTE!AB512)</f>
        <v>*</v>
      </c>
      <c r="J485" s="96" t="str">
        <f>IF(SP_NORTE!Z512="","*",SP_NORTE!Z512)</f>
        <v>*</v>
      </c>
      <c r="K485" s="97" t="str">
        <f>IF(SP_NORTE!AC512="","*",SP_NORTE!AC512)</f>
        <v>*</v>
      </c>
    </row>
    <row r="486" spans="2:11" hidden="1">
      <c r="B486" s="94" t="str">
        <f>IF(SP_NORTE!X513="","*",SP_NORTE!X513)</f>
        <v>*</v>
      </c>
      <c r="C486" s="95" t="str">
        <f>IF(SP_NORTE!B513="","*",SP_NORTE!B513)</f>
        <v>*</v>
      </c>
      <c r="D486" s="94" t="str">
        <f>IF(SP_NORTE!D513="","*",SP_NORTE!D513)</f>
        <v>*</v>
      </c>
      <c r="E486" s="94" t="str">
        <f>IF(SP_NORTE!G513="","*",SP_NORTE!G513)</f>
        <v>*</v>
      </c>
      <c r="F486" s="100" t="str">
        <f>IF(SP_NORTE!L513="","*",SP_NORTE!L513)</f>
        <v>-</v>
      </c>
      <c r="G486" s="95" t="str">
        <f>IF(SP_NORTE!H513="","*",SP_NORTE!H513)</f>
        <v>*</v>
      </c>
      <c r="H486" s="95" t="str">
        <f>IF(SP_NORTE!AA513="","*",SP_NORTE!AA513)</f>
        <v>*</v>
      </c>
      <c r="I486" s="95" t="str">
        <f>IF(SP_NORTE!AB513="","*",SP_NORTE!AB513)</f>
        <v>*</v>
      </c>
      <c r="J486" s="96" t="str">
        <f>IF(SP_NORTE!Z513="","*",SP_NORTE!Z513)</f>
        <v>*</v>
      </c>
      <c r="K486" s="97" t="str">
        <f>IF(SP_NORTE!AC513="","*",SP_NORTE!AC513)</f>
        <v>*</v>
      </c>
    </row>
    <row r="487" spans="2:11" hidden="1">
      <c r="B487" s="94" t="str">
        <f>IF(SP_NORTE!X514="","*",SP_NORTE!X514)</f>
        <v>*</v>
      </c>
      <c r="C487" s="95" t="str">
        <f>IF(SP_NORTE!B514="","*",SP_NORTE!B514)</f>
        <v>*</v>
      </c>
      <c r="D487" s="94" t="str">
        <f>IF(SP_NORTE!D514="","*",SP_NORTE!D514)</f>
        <v>*</v>
      </c>
      <c r="E487" s="94" t="str">
        <f>IF(SP_NORTE!G514="","*",SP_NORTE!G514)</f>
        <v>*</v>
      </c>
      <c r="F487" s="100" t="str">
        <f>IF(SP_NORTE!L514="","*",SP_NORTE!L514)</f>
        <v>-</v>
      </c>
      <c r="G487" s="95" t="str">
        <f>IF(SP_NORTE!H514="","*",SP_NORTE!H514)</f>
        <v>*</v>
      </c>
      <c r="H487" s="95" t="str">
        <f>IF(SP_NORTE!AA514="","*",SP_NORTE!AA514)</f>
        <v>*</v>
      </c>
      <c r="I487" s="95" t="str">
        <f>IF(SP_NORTE!AB514="","*",SP_NORTE!AB514)</f>
        <v>*</v>
      </c>
      <c r="J487" s="96" t="str">
        <f>IF(SP_NORTE!Z514="","*",SP_NORTE!Z514)</f>
        <v>*</v>
      </c>
      <c r="K487" s="97" t="str">
        <f>IF(SP_NORTE!AC514="","*",SP_NORTE!AC514)</f>
        <v>*</v>
      </c>
    </row>
    <row r="488" spans="2:11" hidden="1">
      <c r="B488" s="94" t="str">
        <f>IF(SP_NORTE!X515="","*",SP_NORTE!X515)</f>
        <v>*</v>
      </c>
      <c r="C488" s="95" t="str">
        <f>IF(SP_NORTE!B515="","*",SP_NORTE!B515)</f>
        <v>*</v>
      </c>
      <c r="D488" s="94" t="str">
        <f>IF(SP_NORTE!D515="","*",SP_NORTE!D515)</f>
        <v>*</v>
      </c>
      <c r="E488" s="94" t="str">
        <f>IF(SP_NORTE!G515="","*",SP_NORTE!G515)</f>
        <v>*</v>
      </c>
      <c r="F488" s="100" t="str">
        <f>IF(SP_NORTE!L515="","*",SP_NORTE!L515)</f>
        <v>-</v>
      </c>
      <c r="G488" s="95" t="str">
        <f>IF(SP_NORTE!H515="","*",SP_NORTE!H515)</f>
        <v>*</v>
      </c>
      <c r="H488" s="95" t="str">
        <f>IF(SP_NORTE!AA515="","*",SP_NORTE!AA515)</f>
        <v>*</v>
      </c>
      <c r="I488" s="95" t="str">
        <f>IF(SP_NORTE!AB515="","*",SP_NORTE!AB515)</f>
        <v>*</v>
      </c>
      <c r="J488" s="96" t="str">
        <f>IF(SP_NORTE!Z515="","*",SP_NORTE!Z515)</f>
        <v>*</v>
      </c>
      <c r="K488" s="97" t="str">
        <f>IF(SP_NORTE!AC515="","*",SP_NORTE!AC515)</f>
        <v>*</v>
      </c>
    </row>
    <row r="489" spans="2:11" hidden="1">
      <c r="B489" s="94" t="str">
        <f>IF(SP_NORTE!X516="","*",SP_NORTE!X516)</f>
        <v>*</v>
      </c>
      <c r="C489" s="95" t="str">
        <f>IF(SP_NORTE!B516="","*",SP_NORTE!B516)</f>
        <v>*</v>
      </c>
      <c r="D489" s="94" t="str">
        <f>IF(SP_NORTE!D516="","*",SP_NORTE!D516)</f>
        <v>*</v>
      </c>
      <c r="E489" s="94" t="str">
        <f>IF(SP_NORTE!G516="","*",SP_NORTE!G516)</f>
        <v>*</v>
      </c>
      <c r="F489" s="100" t="str">
        <f>IF(SP_NORTE!L516="","*",SP_NORTE!L516)</f>
        <v>-</v>
      </c>
      <c r="G489" s="95" t="str">
        <f>IF(SP_NORTE!H516="","*",SP_NORTE!H516)</f>
        <v>*</v>
      </c>
      <c r="H489" s="95" t="str">
        <f>IF(SP_NORTE!AA516="","*",SP_NORTE!AA516)</f>
        <v>*</v>
      </c>
      <c r="I489" s="95" t="str">
        <f>IF(SP_NORTE!AB516="","*",SP_NORTE!AB516)</f>
        <v>*</v>
      </c>
      <c r="J489" s="96" t="str">
        <f>IF(SP_NORTE!Z516="","*",SP_NORTE!Z516)</f>
        <v>*</v>
      </c>
      <c r="K489" s="97" t="str">
        <f>IF(SP_NORTE!AC516="","*",SP_NORTE!AC516)</f>
        <v>*</v>
      </c>
    </row>
    <row r="490" spans="2:11" hidden="1">
      <c r="B490" s="94" t="str">
        <f>IF(SP_NORTE!X517="","*",SP_NORTE!X517)</f>
        <v>*</v>
      </c>
      <c r="C490" s="95" t="str">
        <f>IF(SP_NORTE!B517="","*",SP_NORTE!B517)</f>
        <v>*</v>
      </c>
      <c r="D490" s="94" t="str">
        <f>IF(SP_NORTE!D517="","*",SP_NORTE!D517)</f>
        <v>*</v>
      </c>
      <c r="E490" s="94" t="str">
        <f>IF(SP_NORTE!G517="","*",SP_NORTE!G517)</f>
        <v>*</v>
      </c>
      <c r="F490" s="100" t="str">
        <f>IF(SP_NORTE!L517="","*",SP_NORTE!L517)</f>
        <v>-</v>
      </c>
      <c r="G490" s="95" t="str">
        <f>IF(SP_NORTE!H517="","*",SP_NORTE!H517)</f>
        <v>*</v>
      </c>
      <c r="H490" s="95" t="str">
        <f>IF(SP_NORTE!AA517="","*",SP_NORTE!AA517)</f>
        <v>*</v>
      </c>
      <c r="I490" s="95" t="str">
        <f>IF(SP_NORTE!AB517="","*",SP_NORTE!AB517)</f>
        <v>*</v>
      </c>
      <c r="J490" s="96" t="str">
        <f>IF(SP_NORTE!Z517="","*",SP_NORTE!Z517)</f>
        <v>*</v>
      </c>
      <c r="K490" s="97" t="str">
        <f>IF(SP_NORTE!AC517="","*",SP_NORTE!AC517)</f>
        <v>*</v>
      </c>
    </row>
    <row r="491" spans="2:11" hidden="1">
      <c r="B491" s="94" t="str">
        <f>IF(SP_NORTE!X518="","*",SP_NORTE!X518)</f>
        <v>*</v>
      </c>
      <c r="C491" s="95" t="str">
        <f>IF(SP_NORTE!B518="","*",SP_NORTE!B518)</f>
        <v>*</v>
      </c>
      <c r="D491" s="94" t="str">
        <f>IF(SP_NORTE!D518="","*",SP_NORTE!D518)</f>
        <v>*</v>
      </c>
      <c r="E491" s="94" t="str">
        <f>IF(SP_NORTE!G518="","*",SP_NORTE!G518)</f>
        <v>*</v>
      </c>
      <c r="F491" s="100" t="str">
        <f>IF(SP_NORTE!L518="","*",SP_NORTE!L518)</f>
        <v>-</v>
      </c>
      <c r="G491" s="95" t="str">
        <f>IF(SP_NORTE!H518="","*",SP_NORTE!H518)</f>
        <v>*</v>
      </c>
      <c r="H491" s="95" t="str">
        <f>IF(SP_NORTE!AA518="","*",SP_NORTE!AA518)</f>
        <v>*</v>
      </c>
      <c r="I491" s="95" t="str">
        <f>IF(SP_NORTE!AB518="","*",SP_NORTE!AB518)</f>
        <v>*</v>
      </c>
      <c r="J491" s="96" t="str">
        <f>IF(SP_NORTE!Z518="","*",SP_NORTE!Z518)</f>
        <v>*</v>
      </c>
      <c r="K491" s="97" t="str">
        <f>IF(SP_NORTE!AC518="","*",SP_NORTE!AC518)</f>
        <v>*</v>
      </c>
    </row>
    <row r="492" spans="2:11" hidden="1">
      <c r="B492" s="94" t="str">
        <f>IF(SP_NORTE!X519="","*",SP_NORTE!X519)</f>
        <v>*</v>
      </c>
      <c r="C492" s="95" t="str">
        <f>IF(SP_NORTE!B519="","*",SP_NORTE!B519)</f>
        <v>*</v>
      </c>
      <c r="D492" s="94" t="str">
        <f>IF(SP_NORTE!D519="","*",SP_NORTE!D519)</f>
        <v>*</v>
      </c>
      <c r="E492" s="94" t="str">
        <f>IF(SP_NORTE!G519="","*",SP_NORTE!G519)</f>
        <v>*</v>
      </c>
      <c r="F492" s="100" t="str">
        <f>IF(SP_NORTE!L519="","*",SP_NORTE!L519)</f>
        <v>-</v>
      </c>
      <c r="G492" s="95" t="str">
        <f>IF(SP_NORTE!H519="","*",SP_NORTE!H519)</f>
        <v>*</v>
      </c>
      <c r="H492" s="95" t="str">
        <f>IF(SP_NORTE!AA519="","*",SP_NORTE!AA519)</f>
        <v>*</v>
      </c>
      <c r="I492" s="95" t="str">
        <f>IF(SP_NORTE!AB519="","*",SP_NORTE!AB519)</f>
        <v>*</v>
      </c>
      <c r="J492" s="96" t="str">
        <f>IF(SP_NORTE!Z519="","*",SP_NORTE!Z519)</f>
        <v>*</v>
      </c>
      <c r="K492" s="97" t="str">
        <f>IF(SP_NORTE!AC519="","*",SP_NORTE!AC519)</f>
        <v>*</v>
      </c>
    </row>
    <row r="493" spans="2:11" hidden="1">
      <c r="B493" s="94" t="str">
        <f>IF(SP_NORTE!X520="","*",SP_NORTE!X520)</f>
        <v>*</v>
      </c>
      <c r="C493" s="95" t="str">
        <f>IF(SP_NORTE!B520="","*",SP_NORTE!B520)</f>
        <v>*</v>
      </c>
      <c r="D493" s="94" t="str">
        <f>IF(SP_NORTE!D520="","*",SP_NORTE!D520)</f>
        <v>*</v>
      </c>
      <c r="E493" s="94" t="str">
        <f>IF(SP_NORTE!G520="","*",SP_NORTE!G520)</f>
        <v>*</v>
      </c>
      <c r="F493" s="100" t="str">
        <f>IF(SP_NORTE!L520="","*",SP_NORTE!L520)</f>
        <v>-</v>
      </c>
      <c r="G493" s="95" t="str">
        <f>IF(SP_NORTE!H520="","*",SP_NORTE!H520)</f>
        <v>*</v>
      </c>
      <c r="H493" s="95" t="str">
        <f>IF(SP_NORTE!AA520="","*",SP_NORTE!AA520)</f>
        <v>*</v>
      </c>
      <c r="I493" s="95" t="str">
        <f>IF(SP_NORTE!AB520="","*",SP_NORTE!AB520)</f>
        <v>*</v>
      </c>
      <c r="J493" s="96" t="str">
        <f>IF(SP_NORTE!Z520="","*",SP_NORTE!Z520)</f>
        <v>*</v>
      </c>
      <c r="K493" s="97" t="str">
        <f>IF(SP_NORTE!AC520="","*",SP_NORTE!AC520)</f>
        <v>*</v>
      </c>
    </row>
    <row r="494" spans="2:11" hidden="1">
      <c r="B494" s="94" t="str">
        <f>IF(SP_NORTE!X521="","*",SP_NORTE!X521)</f>
        <v>*</v>
      </c>
      <c r="C494" s="95" t="str">
        <f>IF(SP_NORTE!B521="","*",SP_NORTE!B521)</f>
        <v>*</v>
      </c>
      <c r="D494" s="94" t="str">
        <f>IF(SP_NORTE!D521="","*",SP_NORTE!D521)</f>
        <v>*</v>
      </c>
      <c r="E494" s="94" t="str">
        <f>IF(SP_NORTE!G521="","*",SP_NORTE!G521)</f>
        <v>*</v>
      </c>
      <c r="F494" s="100" t="str">
        <f>IF(SP_NORTE!L521="","*",SP_NORTE!L521)</f>
        <v>-</v>
      </c>
      <c r="G494" s="95" t="str">
        <f>IF(SP_NORTE!H521="","*",SP_NORTE!H521)</f>
        <v>*</v>
      </c>
      <c r="H494" s="95" t="str">
        <f>IF(SP_NORTE!AA521="","*",SP_NORTE!AA521)</f>
        <v>*</v>
      </c>
      <c r="I494" s="95" t="str">
        <f>IF(SP_NORTE!AB521="","*",SP_NORTE!AB521)</f>
        <v>*</v>
      </c>
      <c r="J494" s="96" t="str">
        <f>IF(SP_NORTE!Z521="","*",SP_NORTE!Z521)</f>
        <v>*</v>
      </c>
      <c r="K494" s="97" t="str">
        <f>IF(SP_NORTE!AC521="","*",SP_NORTE!AC521)</f>
        <v>*</v>
      </c>
    </row>
    <row r="495" spans="2:11" hidden="1">
      <c r="B495" s="94" t="str">
        <f>IF(SP_NORTE!X522="","*",SP_NORTE!X522)</f>
        <v>*</v>
      </c>
      <c r="C495" s="95" t="str">
        <f>IF(SP_NORTE!B522="","*",SP_NORTE!B522)</f>
        <v>*</v>
      </c>
      <c r="D495" s="94" t="str">
        <f>IF(SP_NORTE!D522="","*",SP_NORTE!D522)</f>
        <v>*</v>
      </c>
      <c r="E495" s="94" t="str">
        <f>IF(SP_NORTE!G522="","*",SP_NORTE!G522)</f>
        <v>*</v>
      </c>
      <c r="F495" s="100" t="str">
        <f>IF(SP_NORTE!L522="","*",SP_NORTE!L522)</f>
        <v>-</v>
      </c>
      <c r="G495" s="95" t="str">
        <f>IF(SP_NORTE!H522="","*",SP_NORTE!H522)</f>
        <v>*</v>
      </c>
      <c r="H495" s="95" t="str">
        <f>IF(SP_NORTE!AA522="","*",SP_NORTE!AA522)</f>
        <v>*</v>
      </c>
      <c r="I495" s="95" t="str">
        <f>IF(SP_NORTE!AB522="","*",SP_NORTE!AB522)</f>
        <v>*</v>
      </c>
      <c r="J495" s="96" t="str">
        <f>IF(SP_NORTE!Z522="","*",SP_NORTE!Z522)</f>
        <v>*</v>
      </c>
      <c r="K495" s="97" t="str">
        <f>IF(SP_NORTE!AC522="","*",SP_NORTE!AC522)</f>
        <v>*</v>
      </c>
    </row>
    <row r="496" spans="2:11" hidden="1">
      <c r="B496" s="94" t="str">
        <f>IF(SP_NORTE!X523="","*",SP_NORTE!X523)</f>
        <v>*</v>
      </c>
      <c r="C496" s="95" t="str">
        <f>IF(SP_NORTE!B523="","*",SP_NORTE!B523)</f>
        <v>*</v>
      </c>
      <c r="D496" s="94" t="str">
        <f>IF(SP_NORTE!D523="","*",SP_NORTE!D523)</f>
        <v>*</v>
      </c>
      <c r="E496" s="94" t="str">
        <f>IF(SP_NORTE!G523="","*",SP_NORTE!G523)</f>
        <v>*</v>
      </c>
      <c r="F496" s="100" t="str">
        <f>IF(SP_NORTE!L523="","*",SP_NORTE!L523)</f>
        <v>-</v>
      </c>
      <c r="G496" s="95" t="str">
        <f>IF(SP_NORTE!H523="","*",SP_NORTE!H523)</f>
        <v>*</v>
      </c>
      <c r="H496" s="95" t="str">
        <f>IF(SP_NORTE!AA523="","*",SP_NORTE!AA523)</f>
        <v>*</v>
      </c>
      <c r="I496" s="95" t="str">
        <f>IF(SP_NORTE!AB523="","*",SP_NORTE!AB523)</f>
        <v>*</v>
      </c>
      <c r="J496" s="96" t="str">
        <f>IF(SP_NORTE!Z523="","*",SP_NORTE!Z523)</f>
        <v>*</v>
      </c>
      <c r="K496" s="97" t="str">
        <f>IF(SP_NORTE!AC523="","*",SP_NORTE!AC523)</f>
        <v>*</v>
      </c>
    </row>
    <row r="497" spans="2:11" hidden="1">
      <c r="B497" s="94" t="str">
        <f>IF(SP_NORTE!X524="","*",SP_NORTE!X524)</f>
        <v>*</v>
      </c>
      <c r="C497" s="95" t="str">
        <f>IF(SP_NORTE!B524="","*",SP_NORTE!B524)</f>
        <v>*</v>
      </c>
      <c r="D497" s="94" t="str">
        <f>IF(SP_NORTE!D524="","*",SP_NORTE!D524)</f>
        <v>*</v>
      </c>
      <c r="E497" s="94" t="str">
        <f>IF(SP_NORTE!G524="","*",SP_NORTE!G524)</f>
        <v>*</v>
      </c>
      <c r="F497" s="100" t="str">
        <f>IF(SP_NORTE!L524="","*",SP_NORTE!L524)</f>
        <v>-</v>
      </c>
      <c r="G497" s="95" t="str">
        <f>IF(SP_NORTE!H524="","*",SP_NORTE!H524)</f>
        <v>*</v>
      </c>
      <c r="H497" s="95" t="str">
        <f>IF(SP_NORTE!AA524="","*",SP_NORTE!AA524)</f>
        <v>*</v>
      </c>
      <c r="I497" s="95" t="str">
        <f>IF(SP_NORTE!AB524="","*",SP_NORTE!AB524)</f>
        <v>*</v>
      </c>
      <c r="J497" s="96" t="str">
        <f>IF(SP_NORTE!Z524="","*",SP_NORTE!Z524)</f>
        <v>*</v>
      </c>
      <c r="K497" s="97" t="str">
        <f>IF(SP_NORTE!AC524="","*",SP_NORTE!AC524)</f>
        <v>*</v>
      </c>
    </row>
    <row r="498" spans="2:11" hidden="1">
      <c r="B498" s="94" t="str">
        <f>IF(SP_NORTE!X525="","*",SP_NORTE!X525)</f>
        <v>*</v>
      </c>
      <c r="C498" s="95" t="str">
        <f>IF(SP_NORTE!B525="","*",SP_NORTE!B525)</f>
        <v>*</v>
      </c>
      <c r="D498" s="94" t="str">
        <f>IF(SP_NORTE!D525="","*",SP_NORTE!D525)</f>
        <v>*</v>
      </c>
      <c r="E498" s="94" t="str">
        <f>IF(SP_NORTE!G525="","*",SP_NORTE!G525)</f>
        <v>*</v>
      </c>
      <c r="F498" s="100" t="str">
        <f>IF(SP_NORTE!L525="","*",SP_NORTE!L525)</f>
        <v>-</v>
      </c>
      <c r="G498" s="95" t="str">
        <f>IF(SP_NORTE!H525="","*",SP_NORTE!H525)</f>
        <v>*</v>
      </c>
      <c r="H498" s="95" t="str">
        <f>IF(SP_NORTE!AA525="","*",SP_NORTE!AA525)</f>
        <v>*</v>
      </c>
      <c r="I498" s="95" t="str">
        <f>IF(SP_NORTE!AB525="","*",SP_NORTE!AB525)</f>
        <v>*</v>
      </c>
      <c r="J498" s="96" t="str">
        <f>IF(SP_NORTE!Z525="","*",SP_NORTE!Z525)</f>
        <v>*</v>
      </c>
      <c r="K498" s="97" t="str">
        <f>IF(SP_NORTE!AC525="","*",SP_NORTE!AC525)</f>
        <v>*</v>
      </c>
    </row>
    <row r="499" spans="2:11" hidden="1">
      <c r="B499" s="94" t="str">
        <f>IF(SP_NORTE!X526="","*",SP_NORTE!X526)</f>
        <v>*</v>
      </c>
      <c r="C499" s="95" t="str">
        <f>IF(SP_NORTE!B526="","*",SP_NORTE!B526)</f>
        <v>*</v>
      </c>
      <c r="D499" s="94" t="str">
        <f>IF(SP_NORTE!D526="","*",SP_NORTE!D526)</f>
        <v>*</v>
      </c>
      <c r="E499" s="94" t="str">
        <f>IF(SP_NORTE!G526="","*",SP_NORTE!G526)</f>
        <v>*</v>
      </c>
      <c r="F499" s="100" t="str">
        <f>IF(SP_NORTE!L526="","*",SP_NORTE!L526)</f>
        <v>-</v>
      </c>
      <c r="G499" s="95" t="str">
        <f>IF(SP_NORTE!H526="","*",SP_NORTE!H526)</f>
        <v>*</v>
      </c>
      <c r="H499" s="95" t="str">
        <f>IF(SP_NORTE!AA526="","*",SP_NORTE!AA526)</f>
        <v>*</v>
      </c>
      <c r="I499" s="95" t="str">
        <f>IF(SP_NORTE!AB526="","*",SP_NORTE!AB526)</f>
        <v>*</v>
      </c>
      <c r="J499" s="96" t="str">
        <f>IF(SP_NORTE!Z526="","*",SP_NORTE!Z526)</f>
        <v>*</v>
      </c>
      <c r="K499" s="97" t="str">
        <f>IF(SP_NORTE!AC526="","*",SP_NORTE!AC526)</f>
        <v>*</v>
      </c>
    </row>
    <row r="500" spans="2:11" hidden="1">
      <c r="B500" s="94" t="str">
        <f>IF(SP_NORTE!X527="","*",SP_NORTE!X527)</f>
        <v>*</v>
      </c>
      <c r="C500" s="95" t="str">
        <f>IF(SP_NORTE!B527="","*",SP_NORTE!B527)</f>
        <v>*</v>
      </c>
      <c r="D500" s="94" t="str">
        <f>IF(SP_NORTE!D527="","*",SP_NORTE!D527)</f>
        <v>*</v>
      </c>
      <c r="E500" s="94" t="str">
        <f>IF(SP_NORTE!G527="","*",SP_NORTE!G527)</f>
        <v>*</v>
      </c>
      <c r="F500" s="100" t="str">
        <f>IF(SP_NORTE!L527="","*",SP_NORTE!L527)</f>
        <v>-</v>
      </c>
      <c r="G500" s="95" t="str">
        <f>IF(SP_NORTE!H527="","*",SP_NORTE!H527)</f>
        <v>*</v>
      </c>
      <c r="H500" s="95" t="str">
        <f>IF(SP_NORTE!AA527="","*",SP_NORTE!AA527)</f>
        <v>*</v>
      </c>
      <c r="I500" s="95" t="str">
        <f>IF(SP_NORTE!AB527="","*",SP_NORTE!AB527)</f>
        <v>*</v>
      </c>
      <c r="J500" s="96" t="str">
        <f>IF(SP_NORTE!Z527="","*",SP_NORTE!Z527)</f>
        <v>*</v>
      </c>
      <c r="K500" s="97" t="str">
        <f>IF(SP_NORTE!AC527="","*",SP_NORTE!AC527)</f>
        <v>*</v>
      </c>
    </row>
    <row r="501" spans="2:11" hidden="1">
      <c r="B501" s="94" t="str">
        <f>IF(SP_NORTE!X528="","*",SP_NORTE!X528)</f>
        <v>*</v>
      </c>
      <c r="C501" s="95" t="str">
        <f>IF(SP_NORTE!B528="","*",SP_NORTE!B528)</f>
        <v>*</v>
      </c>
      <c r="D501" s="94" t="str">
        <f>IF(SP_NORTE!D528="","*",SP_NORTE!D528)</f>
        <v>*</v>
      </c>
      <c r="E501" s="94" t="str">
        <f>IF(SP_NORTE!G528="","*",SP_NORTE!G528)</f>
        <v>*</v>
      </c>
      <c r="F501" s="100" t="str">
        <f>IF(SP_NORTE!L528="","*",SP_NORTE!L528)</f>
        <v>-</v>
      </c>
      <c r="G501" s="95" t="str">
        <f>IF(SP_NORTE!H528="","*",SP_NORTE!H528)</f>
        <v>*</v>
      </c>
      <c r="H501" s="95" t="str">
        <f>IF(SP_NORTE!AA528="","*",SP_NORTE!AA528)</f>
        <v>*</v>
      </c>
      <c r="I501" s="95" t="str">
        <f>IF(SP_NORTE!AB528="","*",SP_NORTE!AB528)</f>
        <v>*</v>
      </c>
      <c r="J501" s="96" t="str">
        <f>IF(SP_NORTE!Z528="","*",SP_NORTE!Z528)</f>
        <v>*</v>
      </c>
      <c r="K501" s="97" t="str">
        <f>IF(SP_NORTE!AC528="","*",SP_NORTE!AC528)</f>
        <v>*</v>
      </c>
    </row>
    <row r="502" spans="2:11" hidden="1">
      <c r="B502" s="94" t="str">
        <f>IF(SP_NORTE!X529="","*",SP_NORTE!X529)</f>
        <v>*</v>
      </c>
      <c r="C502" s="95" t="str">
        <f>IF(SP_NORTE!B529="","*",SP_NORTE!B529)</f>
        <v>*</v>
      </c>
      <c r="D502" s="94" t="str">
        <f>IF(SP_NORTE!D529="","*",SP_NORTE!D529)</f>
        <v>*</v>
      </c>
      <c r="E502" s="94" t="str">
        <f>IF(SP_NORTE!G529="","*",SP_NORTE!G529)</f>
        <v>*</v>
      </c>
      <c r="F502" s="100" t="str">
        <f>IF(SP_NORTE!L529="","*",SP_NORTE!L529)</f>
        <v>-</v>
      </c>
      <c r="G502" s="95" t="str">
        <f>IF(SP_NORTE!H529="","*",SP_NORTE!H529)</f>
        <v>*</v>
      </c>
      <c r="H502" s="95" t="str">
        <f>IF(SP_NORTE!AA529="","*",SP_NORTE!AA529)</f>
        <v>*</v>
      </c>
      <c r="I502" s="95" t="str">
        <f>IF(SP_NORTE!AB529="","*",SP_NORTE!AB529)</f>
        <v>*</v>
      </c>
      <c r="J502" s="96" t="str">
        <f>IF(SP_NORTE!Z529="","*",SP_NORTE!Z529)</f>
        <v>*</v>
      </c>
      <c r="K502" s="97" t="str">
        <f>IF(SP_NORTE!AC529="","*",SP_NORTE!AC529)</f>
        <v>*</v>
      </c>
    </row>
    <row r="503" spans="2:11" hidden="1">
      <c r="B503" s="94" t="str">
        <f>IF(SP_NORTE!X530="","*",SP_NORTE!X530)</f>
        <v>*</v>
      </c>
      <c r="C503" s="95" t="str">
        <f>IF(SP_NORTE!B530="","*",SP_NORTE!B530)</f>
        <v>*</v>
      </c>
      <c r="D503" s="94" t="str">
        <f>IF(SP_NORTE!D530="","*",SP_NORTE!D530)</f>
        <v>*</v>
      </c>
      <c r="E503" s="94" t="str">
        <f>IF(SP_NORTE!G530="","*",SP_NORTE!G530)</f>
        <v>*</v>
      </c>
      <c r="F503" s="100" t="str">
        <f>IF(SP_NORTE!L530="","*",SP_NORTE!L530)</f>
        <v>-</v>
      </c>
      <c r="G503" s="95" t="str">
        <f>IF(SP_NORTE!H530="","*",SP_NORTE!H530)</f>
        <v>*</v>
      </c>
      <c r="H503" s="95" t="str">
        <f>IF(SP_NORTE!AA530="","*",SP_NORTE!AA530)</f>
        <v>*</v>
      </c>
      <c r="I503" s="95" t="str">
        <f>IF(SP_NORTE!AB530="","*",SP_NORTE!AB530)</f>
        <v>*</v>
      </c>
      <c r="J503" s="96" t="str">
        <f>IF(SP_NORTE!Z530="","*",SP_NORTE!Z530)</f>
        <v>*</v>
      </c>
      <c r="K503" s="97" t="str">
        <f>IF(SP_NORTE!AC530="","*",SP_NORTE!AC530)</f>
        <v>*</v>
      </c>
    </row>
    <row r="504" spans="2:11" hidden="1">
      <c r="B504" s="94" t="str">
        <f>IF(SP_NORTE!X531="","*",SP_NORTE!X531)</f>
        <v>*</v>
      </c>
      <c r="C504" s="95" t="str">
        <f>IF(SP_NORTE!B531="","*",SP_NORTE!B531)</f>
        <v>*</v>
      </c>
      <c r="D504" s="94" t="str">
        <f>IF(SP_NORTE!D531="","*",SP_NORTE!D531)</f>
        <v>*</v>
      </c>
      <c r="E504" s="94" t="str">
        <f>IF(SP_NORTE!G531="","*",SP_NORTE!G531)</f>
        <v>*</v>
      </c>
      <c r="F504" s="100" t="str">
        <f>IF(SP_NORTE!L531="","*",SP_NORTE!L531)</f>
        <v>-</v>
      </c>
      <c r="G504" s="95" t="str">
        <f>IF(SP_NORTE!H531="","*",SP_NORTE!H531)</f>
        <v>*</v>
      </c>
      <c r="H504" s="95" t="str">
        <f>IF(SP_NORTE!AA531="","*",SP_NORTE!AA531)</f>
        <v>*</v>
      </c>
      <c r="I504" s="95" t="str">
        <f>IF(SP_NORTE!AB531="","*",SP_NORTE!AB531)</f>
        <v>*</v>
      </c>
      <c r="J504" s="96" t="str">
        <f>IF(SP_NORTE!Z531="","*",SP_NORTE!Z531)</f>
        <v>*</v>
      </c>
      <c r="K504" s="97" t="str">
        <f>IF(SP_NORTE!AC531="","*",SP_NORTE!AC531)</f>
        <v>*</v>
      </c>
    </row>
    <row r="505" spans="2:11" hidden="1">
      <c r="B505" s="94" t="str">
        <f>IF(SP_NORTE!X532="","*",SP_NORTE!X532)</f>
        <v>*</v>
      </c>
      <c r="C505" s="95" t="str">
        <f>IF(SP_NORTE!B532="","*",SP_NORTE!B532)</f>
        <v>*</v>
      </c>
      <c r="D505" s="94" t="str">
        <f>IF(SP_NORTE!D532="","*",SP_NORTE!D532)</f>
        <v>*</v>
      </c>
      <c r="E505" s="94" t="str">
        <f>IF(SP_NORTE!G532="","*",SP_NORTE!G532)</f>
        <v>*</v>
      </c>
      <c r="F505" s="100" t="str">
        <f>IF(SP_NORTE!L532="","*",SP_NORTE!L532)</f>
        <v>-</v>
      </c>
      <c r="G505" s="95" t="str">
        <f>IF(SP_NORTE!H532="","*",SP_NORTE!H532)</f>
        <v>*</v>
      </c>
      <c r="H505" s="95" t="str">
        <f>IF(SP_NORTE!AA532="","*",SP_NORTE!AA532)</f>
        <v>*</v>
      </c>
      <c r="I505" s="95" t="str">
        <f>IF(SP_NORTE!AB532="","*",SP_NORTE!AB532)</f>
        <v>*</v>
      </c>
      <c r="J505" s="96" t="str">
        <f>IF(SP_NORTE!Z532="","*",SP_NORTE!Z532)</f>
        <v>*</v>
      </c>
      <c r="K505" s="97" t="str">
        <f>IF(SP_NORTE!AC532="","*",SP_NORTE!AC532)</f>
        <v>*</v>
      </c>
    </row>
    <row r="506" spans="2:11" hidden="1">
      <c r="B506" s="94" t="str">
        <f>IF(SP_NORTE!X533="","*",SP_NORTE!X533)</f>
        <v>*</v>
      </c>
      <c r="C506" s="95" t="str">
        <f>IF(SP_NORTE!B533="","*",SP_NORTE!B533)</f>
        <v>*</v>
      </c>
      <c r="D506" s="94" t="str">
        <f>IF(SP_NORTE!D533="","*",SP_NORTE!D533)</f>
        <v>*</v>
      </c>
      <c r="E506" s="94" t="str">
        <f>IF(SP_NORTE!G533="","*",SP_NORTE!G533)</f>
        <v>*</v>
      </c>
      <c r="F506" s="100" t="str">
        <f>IF(SP_NORTE!L533="","*",SP_NORTE!L533)</f>
        <v>-</v>
      </c>
      <c r="G506" s="95" t="str">
        <f>IF(SP_NORTE!H533="","*",SP_NORTE!H533)</f>
        <v>*</v>
      </c>
      <c r="H506" s="95" t="str">
        <f>IF(SP_NORTE!AA533="","*",SP_NORTE!AA533)</f>
        <v>*</v>
      </c>
      <c r="I506" s="95" t="str">
        <f>IF(SP_NORTE!AB533="","*",SP_NORTE!AB533)</f>
        <v>*</v>
      </c>
      <c r="J506" s="96" t="str">
        <f>IF(SP_NORTE!Z533="","*",SP_NORTE!Z533)</f>
        <v>*</v>
      </c>
      <c r="K506" s="97" t="str">
        <f>IF(SP_NORTE!AC533="","*",SP_NORTE!AC533)</f>
        <v>*</v>
      </c>
    </row>
    <row r="507" spans="2:11" hidden="1">
      <c r="B507" s="94" t="str">
        <f>IF(SP_NORTE!X534="","*",SP_NORTE!X534)</f>
        <v>*</v>
      </c>
      <c r="C507" s="95" t="str">
        <f>IF(SP_NORTE!B534="","*",SP_NORTE!B534)</f>
        <v>*</v>
      </c>
      <c r="D507" s="94" t="str">
        <f>IF(SP_NORTE!D534="","*",SP_NORTE!D534)</f>
        <v>*</v>
      </c>
      <c r="E507" s="94" t="str">
        <f>IF(SP_NORTE!G534="","*",SP_NORTE!G534)</f>
        <v>*</v>
      </c>
      <c r="F507" s="100" t="str">
        <f>IF(SP_NORTE!L534="","*",SP_NORTE!L534)</f>
        <v>-</v>
      </c>
      <c r="G507" s="95" t="str">
        <f>IF(SP_NORTE!H534="","*",SP_NORTE!H534)</f>
        <v>*</v>
      </c>
      <c r="H507" s="95" t="str">
        <f>IF(SP_NORTE!AA534="","*",SP_NORTE!AA534)</f>
        <v>*</v>
      </c>
      <c r="I507" s="95" t="str">
        <f>IF(SP_NORTE!AB534="","*",SP_NORTE!AB534)</f>
        <v>*</v>
      </c>
      <c r="J507" s="96" t="str">
        <f>IF(SP_NORTE!Z534="","*",SP_NORTE!Z534)</f>
        <v>*</v>
      </c>
      <c r="K507" s="97" t="str">
        <f>IF(SP_NORTE!AC534="","*",SP_NORTE!AC534)</f>
        <v>*</v>
      </c>
    </row>
    <row r="508" spans="2:11" hidden="1">
      <c r="B508" s="94" t="str">
        <f>IF(SP_NORTE!X535="","*",SP_NORTE!X535)</f>
        <v>*</v>
      </c>
      <c r="C508" s="95" t="str">
        <f>IF(SP_NORTE!B535="","*",SP_NORTE!B535)</f>
        <v>*</v>
      </c>
      <c r="D508" s="94" t="str">
        <f>IF(SP_NORTE!D535="","*",SP_NORTE!D535)</f>
        <v>*</v>
      </c>
      <c r="E508" s="94" t="str">
        <f>IF(SP_NORTE!G535="","*",SP_NORTE!G535)</f>
        <v>*</v>
      </c>
      <c r="F508" s="100" t="str">
        <f>IF(SP_NORTE!L535="","*",SP_NORTE!L535)</f>
        <v>-</v>
      </c>
      <c r="G508" s="95" t="str">
        <f>IF(SP_NORTE!H535="","*",SP_NORTE!H535)</f>
        <v>*</v>
      </c>
      <c r="H508" s="95" t="str">
        <f>IF(SP_NORTE!AA535="","*",SP_NORTE!AA535)</f>
        <v>*</v>
      </c>
      <c r="I508" s="95" t="str">
        <f>IF(SP_NORTE!AB535="","*",SP_NORTE!AB535)</f>
        <v>*</v>
      </c>
      <c r="J508" s="96" t="str">
        <f>IF(SP_NORTE!Z535="","*",SP_NORTE!Z535)</f>
        <v>*</v>
      </c>
      <c r="K508" s="97" t="str">
        <f>IF(SP_NORTE!AC535="","*",SP_NORTE!AC535)</f>
        <v>*</v>
      </c>
    </row>
    <row r="509" spans="2:11" hidden="1">
      <c r="B509" s="94" t="str">
        <f>IF(SP_NORTE!X536="","*",SP_NORTE!X536)</f>
        <v>*</v>
      </c>
      <c r="C509" s="95" t="str">
        <f>IF(SP_NORTE!B536="","*",SP_NORTE!B536)</f>
        <v>*</v>
      </c>
      <c r="D509" s="94" t="str">
        <f>IF(SP_NORTE!D536="","*",SP_NORTE!D536)</f>
        <v>*</v>
      </c>
      <c r="E509" s="94" t="str">
        <f>IF(SP_NORTE!G536="","*",SP_NORTE!G536)</f>
        <v>*</v>
      </c>
      <c r="F509" s="100" t="str">
        <f>IF(SP_NORTE!L536="","*",SP_NORTE!L536)</f>
        <v>-</v>
      </c>
      <c r="G509" s="95" t="str">
        <f>IF(SP_NORTE!H536="","*",SP_NORTE!H536)</f>
        <v>*</v>
      </c>
      <c r="H509" s="95" t="str">
        <f>IF(SP_NORTE!AA536="","*",SP_NORTE!AA536)</f>
        <v>*</v>
      </c>
      <c r="I509" s="95" t="str">
        <f>IF(SP_NORTE!AB536="","*",SP_NORTE!AB536)</f>
        <v>*</v>
      </c>
      <c r="J509" s="96" t="str">
        <f>IF(SP_NORTE!Z536="","*",SP_NORTE!Z536)</f>
        <v>*</v>
      </c>
      <c r="K509" s="97" t="str">
        <f>IF(SP_NORTE!AC536="","*",SP_NORTE!AC536)</f>
        <v>*</v>
      </c>
    </row>
    <row r="510" spans="2:11" hidden="1">
      <c r="B510" s="94" t="str">
        <f>IF(SP_NORTE!X537="","*",SP_NORTE!X537)</f>
        <v>*</v>
      </c>
      <c r="C510" s="95" t="str">
        <f>IF(SP_NORTE!B537="","*",SP_NORTE!B537)</f>
        <v>*</v>
      </c>
      <c r="D510" s="94" t="str">
        <f>IF(SP_NORTE!D537="","*",SP_NORTE!D537)</f>
        <v>*</v>
      </c>
      <c r="E510" s="94" t="str">
        <f>IF(SP_NORTE!G537="","*",SP_NORTE!G537)</f>
        <v>*</v>
      </c>
      <c r="F510" s="100" t="str">
        <f>IF(SP_NORTE!L537="","*",SP_NORTE!L537)</f>
        <v>-</v>
      </c>
      <c r="G510" s="95" t="str">
        <f>IF(SP_NORTE!H537="","*",SP_NORTE!H537)</f>
        <v>*</v>
      </c>
      <c r="H510" s="95" t="str">
        <f>IF(SP_NORTE!AA537="","*",SP_NORTE!AA537)</f>
        <v>*</v>
      </c>
      <c r="I510" s="95" t="str">
        <f>IF(SP_NORTE!AB537="","*",SP_NORTE!AB537)</f>
        <v>*</v>
      </c>
      <c r="J510" s="96" t="str">
        <f>IF(SP_NORTE!Z537="","*",SP_NORTE!Z537)</f>
        <v>*</v>
      </c>
      <c r="K510" s="97" t="str">
        <f>IF(SP_NORTE!AC537="","*",SP_NORTE!AC537)</f>
        <v>*</v>
      </c>
    </row>
    <row r="511" spans="2:11" hidden="1">
      <c r="B511" s="94" t="str">
        <f>IF(SP_NORTE!X538="","*",SP_NORTE!X538)</f>
        <v>*</v>
      </c>
      <c r="C511" s="95" t="str">
        <f>IF(SP_NORTE!B538="","*",SP_NORTE!B538)</f>
        <v>*</v>
      </c>
      <c r="D511" s="94" t="str">
        <f>IF(SP_NORTE!D538="","*",SP_NORTE!D538)</f>
        <v>*</v>
      </c>
      <c r="E511" s="94" t="str">
        <f>IF(SP_NORTE!G538="","*",SP_NORTE!G538)</f>
        <v>*</v>
      </c>
      <c r="F511" s="100" t="str">
        <f>IF(SP_NORTE!L538="","*",SP_NORTE!L538)</f>
        <v>-</v>
      </c>
      <c r="G511" s="95" t="str">
        <f>IF(SP_NORTE!H538="","*",SP_NORTE!H538)</f>
        <v>*</v>
      </c>
      <c r="H511" s="95" t="str">
        <f>IF(SP_NORTE!AA538="","*",SP_NORTE!AA538)</f>
        <v>*</v>
      </c>
      <c r="I511" s="95" t="str">
        <f>IF(SP_NORTE!AB538="","*",SP_NORTE!AB538)</f>
        <v>*</v>
      </c>
      <c r="J511" s="96" t="str">
        <f>IF(SP_NORTE!Z538="","*",SP_NORTE!Z538)</f>
        <v>*</v>
      </c>
      <c r="K511" s="97" t="str">
        <f>IF(SP_NORTE!AC538="","*",SP_NORTE!AC538)</f>
        <v>*</v>
      </c>
    </row>
    <row r="512" spans="2:11" hidden="1">
      <c r="B512" s="94" t="str">
        <f>IF(SP_NORTE!X539="","*",SP_NORTE!X539)</f>
        <v>*</v>
      </c>
      <c r="C512" s="95" t="str">
        <f>IF(SP_NORTE!B539="","*",SP_NORTE!B539)</f>
        <v>*</v>
      </c>
      <c r="D512" s="94" t="str">
        <f>IF(SP_NORTE!D539="","*",SP_NORTE!D539)</f>
        <v>*</v>
      </c>
      <c r="E512" s="94" t="str">
        <f>IF(SP_NORTE!G539="","*",SP_NORTE!G539)</f>
        <v>*</v>
      </c>
      <c r="F512" s="100" t="str">
        <f>IF(SP_NORTE!L539="","*",SP_NORTE!L539)</f>
        <v>-</v>
      </c>
      <c r="G512" s="95" t="str">
        <f>IF(SP_NORTE!H539="","*",SP_NORTE!H539)</f>
        <v>*</v>
      </c>
      <c r="H512" s="95" t="str">
        <f>IF(SP_NORTE!AA539="","*",SP_NORTE!AA539)</f>
        <v>*</v>
      </c>
      <c r="I512" s="95" t="str">
        <f>IF(SP_NORTE!AB539="","*",SP_NORTE!AB539)</f>
        <v>*</v>
      </c>
      <c r="J512" s="96" t="str">
        <f>IF(SP_NORTE!Z539="","*",SP_NORTE!Z539)</f>
        <v>*</v>
      </c>
      <c r="K512" s="97" t="str">
        <f>IF(SP_NORTE!AC539="","*",SP_NORTE!AC539)</f>
        <v>*</v>
      </c>
    </row>
    <row r="513" spans="2:11" hidden="1">
      <c r="B513" s="94" t="str">
        <f>IF(SP_NORTE!X540="","*",SP_NORTE!X540)</f>
        <v>*</v>
      </c>
      <c r="C513" s="95" t="str">
        <f>IF(SP_NORTE!B540="","*",SP_NORTE!B540)</f>
        <v>*</v>
      </c>
      <c r="D513" s="94" t="str">
        <f>IF(SP_NORTE!D540="","*",SP_NORTE!D540)</f>
        <v>*</v>
      </c>
      <c r="E513" s="94" t="str">
        <f>IF(SP_NORTE!G540="","*",SP_NORTE!G540)</f>
        <v>*</v>
      </c>
      <c r="F513" s="100" t="str">
        <f>IF(SP_NORTE!L540="","*",SP_NORTE!L540)</f>
        <v>-</v>
      </c>
      <c r="G513" s="95" t="str">
        <f>IF(SP_NORTE!H540="","*",SP_NORTE!H540)</f>
        <v>*</v>
      </c>
      <c r="H513" s="95" t="str">
        <f>IF(SP_NORTE!AA540="","*",SP_NORTE!AA540)</f>
        <v>*</v>
      </c>
      <c r="I513" s="95" t="str">
        <f>IF(SP_NORTE!AB540="","*",SP_NORTE!AB540)</f>
        <v>*</v>
      </c>
      <c r="J513" s="96" t="str">
        <f>IF(SP_NORTE!Z540="","*",SP_NORTE!Z540)</f>
        <v>*</v>
      </c>
      <c r="K513" s="97" t="str">
        <f>IF(SP_NORTE!AC540="","*",SP_NORTE!AC540)</f>
        <v>*</v>
      </c>
    </row>
    <row r="514" spans="2:11" hidden="1">
      <c r="B514" s="94" t="str">
        <f>IF(SP_NORTE!X541="","*",SP_NORTE!X541)</f>
        <v>*</v>
      </c>
      <c r="C514" s="95" t="str">
        <f>IF(SP_NORTE!B541="","*",SP_NORTE!B541)</f>
        <v>*</v>
      </c>
      <c r="D514" s="94" t="str">
        <f>IF(SP_NORTE!D541="","*",SP_NORTE!D541)</f>
        <v>*</v>
      </c>
      <c r="E514" s="94" t="str">
        <f>IF(SP_NORTE!G541="","*",SP_NORTE!G541)</f>
        <v>*</v>
      </c>
      <c r="F514" s="100" t="str">
        <f>IF(SP_NORTE!L541="","*",SP_NORTE!L541)</f>
        <v>-</v>
      </c>
      <c r="G514" s="95" t="str">
        <f>IF(SP_NORTE!H541="","*",SP_NORTE!H541)</f>
        <v>*</v>
      </c>
      <c r="H514" s="95" t="str">
        <f>IF(SP_NORTE!AA541="","*",SP_NORTE!AA541)</f>
        <v>*</v>
      </c>
      <c r="I514" s="95" t="str">
        <f>IF(SP_NORTE!AB541="","*",SP_NORTE!AB541)</f>
        <v>*</v>
      </c>
      <c r="J514" s="96" t="str">
        <f>IF(SP_NORTE!Z541="","*",SP_NORTE!Z541)</f>
        <v>*</v>
      </c>
      <c r="K514" s="97" t="str">
        <f>IF(SP_NORTE!AC541="","*",SP_NORTE!AC541)</f>
        <v>*</v>
      </c>
    </row>
    <row r="515" spans="2:11" hidden="1">
      <c r="B515" s="94" t="str">
        <f>IF(SP_NORTE!X542="","*",SP_NORTE!X542)</f>
        <v>*</v>
      </c>
      <c r="C515" s="95" t="str">
        <f>IF(SP_NORTE!B542="","*",SP_NORTE!B542)</f>
        <v>*</v>
      </c>
      <c r="D515" s="94" t="str">
        <f>IF(SP_NORTE!D542="","*",SP_NORTE!D542)</f>
        <v>*</v>
      </c>
      <c r="E515" s="94" t="str">
        <f>IF(SP_NORTE!G542="","*",SP_NORTE!G542)</f>
        <v>*</v>
      </c>
      <c r="F515" s="100" t="str">
        <f>IF(SP_NORTE!L542="","*",SP_NORTE!L542)</f>
        <v>-</v>
      </c>
      <c r="G515" s="95" t="str">
        <f>IF(SP_NORTE!H542="","*",SP_NORTE!H542)</f>
        <v>*</v>
      </c>
      <c r="H515" s="95" t="str">
        <f>IF(SP_NORTE!AA542="","*",SP_NORTE!AA542)</f>
        <v>*</v>
      </c>
      <c r="I515" s="95" t="str">
        <f>IF(SP_NORTE!AB542="","*",SP_NORTE!AB542)</f>
        <v>*</v>
      </c>
      <c r="J515" s="96" t="str">
        <f>IF(SP_NORTE!Z542="","*",SP_NORTE!Z542)</f>
        <v>*</v>
      </c>
      <c r="K515" s="97" t="str">
        <f>IF(SP_NORTE!AC542="","*",SP_NORTE!AC542)</f>
        <v>*</v>
      </c>
    </row>
    <row r="516" spans="2:11" hidden="1">
      <c r="B516" s="94" t="str">
        <f>IF(SP_NORTE!X543="","*",SP_NORTE!X543)</f>
        <v>*</v>
      </c>
      <c r="C516" s="95" t="str">
        <f>IF(SP_NORTE!B543="","*",SP_NORTE!B543)</f>
        <v>*</v>
      </c>
      <c r="D516" s="94" t="str">
        <f>IF(SP_NORTE!D543="","*",SP_NORTE!D543)</f>
        <v>*</v>
      </c>
      <c r="E516" s="94" t="str">
        <f>IF(SP_NORTE!G543="","*",SP_NORTE!G543)</f>
        <v>*</v>
      </c>
      <c r="F516" s="100" t="str">
        <f>IF(SP_NORTE!L543="","*",SP_NORTE!L543)</f>
        <v>-</v>
      </c>
      <c r="G516" s="95" t="str">
        <f>IF(SP_NORTE!H543="","*",SP_NORTE!H543)</f>
        <v>*</v>
      </c>
      <c r="H516" s="95" t="str">
        <f>IF(SP_NORTE!AA543="","*",SP_NORTE!AA543)</f>
        <v>*</v>
      </c>
      <c r="I516" s="95" t="str">
        <f>IF(SP_NORTE!AB543="","*",SP_NORTE!AB543)</f>
        <v>*</v>
      </c>
      <c r="J516" s="96" t="str">
        <f>IF(SP_NORTE!Z543="","*",SP_NORTE!Z543)</f>
        <v>*</v>
      </c>
      <c r="K516" s="97" t="str">
        <f>IF(SP_NORTE!AC543="","*",SP_NORTE!AC543)</f>
        <v>*</v>
      </c>
    </row>
    <row r="517" spans="2:11" hidden="1">
      <c r="B517" s="94" t="str">
        <f>IF(SP_NORTE!X544="","*",SP_NORTE!X544)</f>
        <v>*</v>
      </c>
      <c r="C517" s="95" t="str">
        <f>IF(SP_NORTE!B544="","*",SP_NORTE!B544)</f>
        <v>*</v>
      </c>
      <c r="D517" s="94" t="str">
        <f>IF(SP_NORTE!D544="","*",SP_NORTE!D544)</f>
        <v>*</v>
      </c>
      <c r="E517" s="94" t="str">
        <f>IF(SP_NORTE!G544="","*",SP_NORTE!G544)</f>
        <v>*</v>
      </c>
      <c r="F517" s="100" t="str">
        <f>IF(SP_NORTE!L544="","*",SP_NORTE!L544)</f>
        <v>-</v>
      </c>
      <c r="G517" s="95" t="str">
        <f>IF(SP_NORTE!H544="","*",SP_NORTE!H544)</f>
        <v>*</v>
      </c>
      <c r="H517" s="95" t="str">
        <f>IF(SP_NORTE!AA544="","*",SP_NORTE!AA544)</f>
        <v>*</v>
      </c>
      <c r="I517" s="95" t="str">
        <f>IF(SP_NORTE!AB544="","*",SP_NORTE!AB544)</f>
        <v>*</v>
      </c>
      <c r="J517" s="96" t="str">
        <f>IF(SP_NORTE!Z544="","*",SP_NORTE!Z544)</f>
        <v>*</v>
      </c>
      <c r="K517" s="97" t="str">
        <f>IF(SP_NORTE!AC544="","*",SP_NORTE!AC544)</f>
        <v>*</v>
      </c>
    </row>
    <row r="518" spans="2:11" hidden="1">
      <c r="B518" s="94" t="str">
        <f>IF(SP_NORTE!X545="","*",SP_NORTE!X545)</f>
        <v>*</v>
      </c>
      <c r="C518" s="95" t="str">
        <f>IF(SP_NORTE!B545="","*",SP_NORTE!B545)</f>
        <v>*</v>
      </c>
      <c r="D518" s="94" t="str">
        <f>IF(SP_NORTE!D545="","*",SP_NORTE!D545)</f>
        <v>*</v>
      </c>
      <c r="E518" s="94" t="str">
        <f>IF(SP_NORTE!G545="","*",SP_NORTE!G545)</f>
        <v>*</v>
      </c>
      <c r="F518" s="100" t="str">
        <f>IF(SP_NORTE!L545="","*",SP_NORTE!L545)</f>
        <v>-</v>
      </c>
      <c r="G518" s="95" t="str">
        <f>IF(SP_NORTE!H545="","*",SP_NORTE!H545)</f>
        <v>*</v>
      </c>
      <c r="H518" s="95" t="str">
        <f>IF(SP_NORTE!AA545="","*",SP_NORTE!AA545)</f>
        <v>*</v>
      </c>
      <c r="I518" s="95" t="str">
        <f>IF(SP_NORTE!AB545="","*",SP_NORTE!AB545)</f>
        <v>*</v>
      </c>
      <c r="J518" s="96" t="str">
        <f>IF(SP_NORTE!Z545="","*",SP_NORTE!Z545)</f>
        <v>*</v>
      </c>
      <c r="K518" s="97" t="str">
        <f>IF(SP_NORTE!AC545="","*",SP_NORTE!AC545)</f>
        <v>*</v>
      </c>
    </row>
    <row r="519" spans="2:11" hidden="1">
      <c r="B519" s="94" t="str">
        <f>IF(SP_NORTE!X546="","*",SP_NORTE!X546)</f>
        <v>*</v>
      </c>
      <c r="C519" s="95" t="str">
        <f>IF(SP_NORTE!B546="","*",SP_NORTE!B546)</f>
        <v>*</v>
      </c>
      <c r="D519" s="94" t="str">
        <f>IF(SP_NORTE!D546="","*",SP_NORTE!D546)</f>
        <v>*</v>
      </c>
      <c r="E519" s="94" t="str">
        <f>IF(SP_NORTE!G546="","*",SP_NORTE!G546)</f>
        <v>*</v>
      </c>
      <c r="F519" s="100" t="str">
        <f>IF(SP_NORTE!L546="","*",SP_NORTE!L546)</f>
        <v>-</v>
      </c>
      <c r="G519" s="95" t="str">
        <f>IF(SP_NORTE!H546="","*",SP_NORTE!H546)</f>
        <v>*</v>
      </c>
      <c r="H519" s="95" t="str">
        <f>IF(SP_NORTE!AA546="","*",SP_NORTE!AA546)</f>
        <v>*</v>
      </c>
      <c r="I519" s="95" t="str">
        <f>IF(SP_NORTE!AB546="","*",SP_NORTE!AB546)</f>
        <v>*</v>
      </c>
      <c r="J519" s="96" t="str">
        <f>IF(SP_NORTE!Z546="","*",SP_NORTE!Z546)</f>
        <v>*</v>
      </c>
      <c r="K519" s="97" t="str">
        <f>IF(SP_NORTE!AC546="","*",SP_NORTE!AC546)</f>
        <v>*</v>
      </c>
    </row>
    <row r="520" spans="2:11" hidden="1">
      <c r="B520" s="94" t="str">
        <f>IF(SP_NORTE!X547="","*",SP_NORTE!X547)</f>
        <v>*</v>
      </c>
      <c r="C520" s="95" t="str">
        <f>IF(SP_NORTE!B547="","*",SP_NORTE!B547)</f>
        <v>*</v>
      </c>
      <c r="D520" s="94" t="str">
        <f>IF(SP_NORTE!D547="","*",SP_NORTE!D547)</f>
        <v>*</v>
      </c>
      <c r="E520" s="94" t="str">
        <f>IF(SP_NORTE!G547="","*",SP_NORTE!G547)</f>
        <v>*</v>
      </c>
      <c r="F520" s="100" t="str">
        <f>IF(SP_NORTE!L547="","*",SP_NORTE!L547)</f>
        <v>-</v>
      </c>
      <c r="G520" s="95" t="str">
        <f>IF(SP_NORTE!H547="","*",SP_NORTE!H547)</f>
        <v>*</v>
      </c>
      <c r="H520" s="95" t="str">
        <f>IF(SP_NORTE!AA547="","*",SP_NORTE!AA547)</f>
        <v>*</v>
      </c>
      <c r="I520" s="95" t="str">
        <f>IF(SP_NORTE!AB547="","*",SP_NORTE!AB547)</f>
        <v>*</v>
      </c>
      <c r="J520" s="96" t="str">
        <f>IF(SP_NORTE!Z547="","*",SP_NORTE!Z547)</f>
        <v>*</v>
      </c>
      <c r="K520" s="97" t="str">
        <f>IF(SP_NORTE!AC547="","*",SP_NORTE!AC547)</f>
        <v>*</v>
      </c>
    </row>
    <row r="521" spans="2:11" hidden="1">
      <c r="B521" s="94" t="str">
        <f>IF(SP_NORTE!X548="","*",SP_NORTE!X548)</f>
        <v>*</v>
      </c>
      <c r="C521" s="95" t="str">
        <f>IF(SP_NORTE!B548="","*",SP_NORTE!B548)</f>
        <v>*</v>
      </c>
      <c r="D521" s="94" t="str">
        <f>IF(SP_NORTE!D548="","*",SP_NORTE!D548)</f>
        <v>*</v>
      </c>
      <c r="E521" s="94" t="str">
        <f>IF(SP_NORTE!G548="","*",SP_NORTE!G548)</f>
        <v>*</v>
      </c>
      <c r="F521" s="100" t="str">
        <f>IF(SP_NORTE!L548="","*",SP_NORTE!L548)</f>
        <v>-</v>
      </c>
      <c r="G521" s="95" t="str">
        <f>IF(SP_NORTE!H548="","*",SP_NORTE!H548)</f>
        <v>*</v>
      </c>
      <c r="H521" s="95" t="str">
        <f>IF(SP_NORTE!AA548="","*",SP_NORTE!AA548)</f>
        <v>*</v>
      </c>
      <c r="I521" s="95" t="str">
        <f>IF(SP_NORTE!AB548="","*",SP_NORTE!AB548)</f>
        <v>*</v>
      </c>
      <c r="J521" s="96" t="str">
        <f>IF(SP_NORTE!Z548="","*",SP_NORTE!Z548)</f>
        <v>*</v>
      </c>
      <c r="K521" s="97" t="str">
        <f>IF(SP_NORTE!AC548="","*",SP_NORTE!AC548)</f>
        <v>*</v>
      </c>
    </row>
    <row r="522" spans="2:11" hidden="1">
      <c r="B522" s="94" t="str">
        <f>IF(SP_NORTE!X549="","*",SP_NORTE!X549)</f>
        <v>*</v>
      </c>
      <c r="C522" s="95" t="str">
        <f>IF(SP_NORTE!B549="","*",SP_NORTE!B549)</f>
        <v>*</v>
      </c>
      <c r="D522" s="94" t="str">
        <f>IF(SP_NORTE!D549="","*",SP_NORTE!D549)</f>
        <v>*</v>
      </c>
      <c r="E522" s="94" t="str">
        <f>IF(SP_NORTE!G549="","*",SP_NORTE!G549)</f>
        <v>*</v>
      </c>
      <c r="F522" s="100" t="str">
        <f>IF(SP_NORTE!L549="","*",SP_NORTE!L549)</f>
        <v>-</v>
      </c>
      <c r="G522" s="95" t="str">
        <f>IF(SP_NORTE!H549="","*",SP_NORTE!H549)</f>
        <v>*</v>
      </c>
      <c r="H522" s="95" t="str">
        <f>IF(SP_NORTE!AA549="","*",SP_NORTE!AA549)</f>
        <v>*</v>
      </c>
      <c r="I522" s="95" t="str">
        <f>IF(SP_NORTE!AB549="","*",SP_NORTE!AB549)</f>
        <v>*</v>
      </c>
      <c r="J522" s="96" t="str">
        <f>IF(SP_NORTE!Z549="","*",SP_NORTE!Z549)</f>
        <v>*</v>
      </c>
      <c r="K522" s="97" t="str">
        <f>IF(SP_NORTE!AC549="","*",SP_NORTE!AC549)</f>
        <v>*</v>
      </c>
    </row>
    <row r="523" spans="2:11" hidden="1">
      <c r="B523" s="94" t="str">
        <f>IF(SP_NORTE!X550="","*",SP_NORTE!X550)</f>
        <v>*</v>
      </c>
      <c r="C523" s="95" t="str">
        <f>IF(SP_NORTE!B550="","*",SP_NORTE!B550)</f>
        <v>*</v>
      </c>
      <c r="D523" s="94" t="str">
        <f>IF(SP_NORTE!D550="","*",SP_NORTE!D550)</f>
        <v>*</v>
      </c>
      <c r="E523" s="94" t="str">
        <f>IF(SP_NORTE!G550="","*",SP_NORTE!G550)</f>
        <v>*</v>
      </c>
      <c r="F523" s="100" t="str">
        <f>IF(SP_NORTE!L550="","*",SP_NORTE!L550)</f>
        <v>-</v>
      </c>
      <c r="G523" s="95" t="str">
        <f>IF(SP_NORTE!H550="","*",SP_NORTE!H550)</f>
        <v>*</v>
      </c>
      <c r="H523" s="95" t="str">
        <f>IF(SP_NORTE!AA550="","*",SP_NORTE!AA550)</f>
        <v>*</v>
      </c>
      <c r="I523" s="95" t="str">
        <f>IF(SP_NORTE!AB550="","*",SP_NORTE!AB550)</f>
        <v>*</v>
      </c>
      <c r="J523" s="96" t="str">
        <f>IF(SP_NORTE!Z550="","*",SP_NORTE!Z550)</f>
        <v>*</v>
      </c>
      <c r="K523" s="97" t="str">
        <f>IF(SP_NORTE!AC550="","*",SP_NORTE!AC550)</f>
        <v>*</v>
      </c>
    </row>
    <row r="524" spans="2:11" hidden="1">
      <c r="B524" s="94" t="str">
        <f>IF(SP_NORTE!X551="","*",SP_NORTE!X551)</f>
        <v>*</v>
      </c>
      <c r="C524" s="95" t="str">
        <f>IF(SP_NORTE!B551="","*",SP_NORTE!B551)</f>
        <v>*</v>
      </c>
      <c r="D524" s="94" t="str">
        <f>IF(SP_NORTE!D551="","*",SP_NORTE!D551)</f>
        <v>*</v>
      </c>
      <c r="E524" s="94" t="str">
        <f>IF(SP_NORTE!G551="","*",SP_NORTE!G551)</f>
        <v>*</v>
      </c>
      <c r="F524" s="100" t="str">
        <f>IF(SP_NORTE!L551="","*",SP_NORTE!L551)</f>
        <v>-</v>
      </c>
      <c r="G524" s="95" t="str">
        <f>IF(SP_NORTE!H551="","*",SP_NORTE!H551)</f>
        <v>*</v>
      </c>
      <c r="H524" s="95" t="str">
        <f>IF(SP_NORTE!AA551="","*",SP_NORTE!AA551)</f>
        <v>*</v>
      </c>
      <c r="I524" s="95" t="str">
        <f>IF(SP_NORTE!AB551="","*",SP_NORTE!AB551)</f>
        <v>*</v>
      </c>
      <c r="J524" s="96" t="str">
        <f>IF(SP_NORTE!Z551="","*",SP_NORTE!Z551)</f>
        <v>*</v>
      </c>
      <c r="K524" s="97" t="str">
        <f>IF(SP_NORTE!AC551="","*",SP_NORTE!AC551)</f>
        <v>*</v>
      </c>
    </row>
    <row r="525" spans="2:11" hidden="1">
      <c r="B525" s="94" t="str">
        <f>IF(SP_NORTE!X552="","*",SP_NORTE!X552)</f>
        <v>*</v>
      </c>
      <c r="C525" s="95" t="str">
        <f>IF(SP_NORTE!B552="","*",SP_NORTE!B552)</f>
        <v>*</v>
      </c>
      <c r="D525" s="94" t="str">
        <f>IF(SP_NORTE!D552="","*",SP_NORTE!D552)</f>
        <v>*</v>
      </c>
      <c r="E525" s="94" t="str">
        <f>IF(SP_NORTE!G552="","*",SP_NORTE!G552)</f>
        <v>*</v>
      </c>
      <c r="F525" s="100" t="str">
        <f>IF(SP_NORTE!L552="","*",SP_NORTE!L552)</f>
        <v>-</v>
      </c>
      <c r="G525" s="95" t="str">
        <f>IF(SP_NORTE!H552="","*",SP_NORTE!H552)</f>
        <v>*</v>
      </c>
      <c r="H525" s="95" t="str">
        <f>IF(SP_NORTE!AA552="","*",SP_NORTE!AA552)</f>
        <v>*</v>
      </c>
      <c r="I525" s="95" t="str">
        <f>IF(SP_NORTE!AB552="","*",SP_NORTE!AB552)</f>
        <v>*</v>
      </c>
      <c r="J525" s="96" t="str">
        <f>IF(SP_NORTE!Z552="","*",SP_NORTE!Z552)</f>
        <v>*</v>
      </c>
      <c r="K525" s="97" t="str">
        <f>IF(SP_NORTE!AC552="","*",SP_NORTE!AC552)</f>
        <v>*</v>
      </c>
    </row>
    <row r="526" spans="2:11" hidden="1">
      <c r="B526" s="94" t="str">
        <f>IF(SP_NORTE!X553="","*",SP_NORTE!X553)</f>
        <v>*</v>
      </c>
      <c r="C526" s="95" t="str">
        <f>IF(SP_NORTE!B553="","*",SP_NORTE!B553)</f>
        <v>*</v>
      </c>
      <c r="D526" s="94" t="str">
        <f>IF(SP_NORTE!D553="","*",SP_NORTE!D553)</f>
        <v>*</v>
      </c>
      <c r="E526" s="94" t="str">
        <f>IF(SP_NORTE!G553="","*",SP_NORTE!G553)</f>
        <v>*</v>
      </c>
      <c r="F526" s="100" t="str">
        <f>IF(SP_NORTE!L553="","*",SP_NORTE!L553)</f>
        <v>-</v>
      </c>
      <c r="G526" s="95" t="str">
        <f>IF(SP_NORTE!H553="","*",SP_NORTE!H553)</f>
        <v>*</v>
      </c>
      <c r="H526" s="95" t="str">
        <f>IF(SP_NORTE!AA553="","*",SP_NORTE!AA553)</f>
        <v>*</v>
      </c>
      <c r="I526" s="95" t="str">
        <f>IF(SP_NORTE!AB553="","*",SP_NORTE!AB553)</f>
        <v>*</v>
      </c>
      <c r="J526" s="96" t="str">
        <f>IF(SP_NORTE!Z553="","*",SP_NORTE!Z553)</f>
        <v>*</v>
      </c>
      <c r="K526" s="97" t="str">
        <f>IF(SP_NORTE!AC553="","*",SP_NORTE!AC553)</f>
        <v>*</v>
      </c>
    </row>
    <row r="527" spans="2:11" hidden="1">
      <c r="B527" s="94" t="str">
        <f>IF(SP_NORTE!X554="","*",SP_NORTE!X554)</f>
        <v>*</v>
      </c>
      <c r="C527" s="95" t="str">
        <f>IF(SP_NORTE!B554="","*",SP_NORTE!B554)</f>
        <v>*</v>
      </c>
      <c r="D527" s="94" t="str">
        <f>IF(SP_NORTE!D554="","*",SP_NORTE!D554)</f>
        <v>*</v>
      </c>
      <c r="E527" s="94" t="str">
        <f>IF(SP_NORTE!G554="","*",SP_NORTE!G554)</f>
        <v>*</v>
      </c>
      <c r="F527" s="100" t="str">
        <f>IF(SP_NORTE!L554="","*",SP_NORTE!L554)</f>
        <v>-</v>
      </c>
      <c r="G527" s="95" t="str">
        <f>IF(SP_NORTE!H554="","*",SP_NORTE!H554)</f>
        <v>*</v>
      </c>
      <c r="H527" s="95" t="str">
        <f>IF(SP_NORTE!AA554="","*",SP_NORTE!AA554)</f>
        <v>*</v>
      </c>
      <c r="I527" s="95" t="str">
        <f>IF(SP_NORTE!AB554="","*",SP_NORTE!AB554)</f>
        <v>*</v>
      </c>
      <c r="J527" s="96" t="str">
        <f>IF(SP_NORTE!Z554="","*",SP_NORTE!Z554)</f>
        <v>*</v>
      </c>
      <c r="K527" s="97" t="str">
        <f>IF(SP_NORTE!AC554="","*",SP_NORTE!AC554)</f>
        <v>*</v>
      </c>
    </row>
    <row r="528" spans="2:11" hidden="1">
      <c r="B528" s="94" t="str">
        <f>IF(SP_NORTE!X555="","*",SP_NORTE!X555)</f>
        <v>*</v>
      </c>
      <c r="C528" s="95" t="str">
        <f>IF(SP_NORTE!B555="","*",SP_NORTE!B555)</f>
        <v>*</v>
      </c>
      <c r="D528" s="94" t="str">
        <f>IF(SP_NORTE!D555="","*",SP_NORTE!D555)</f>
        <v>*</v>
      </c>
      <c r="E528" s="94" t="str">
        <f>IF(SP_NORTE!G555="","*",SP_NORTE!G555)</f>
        <v>*</v>
      </c>
      <c r="F528" s="100" t="str">
        <f>IF(SP_NORTE!L555="","*",SP_NORTE!L555)</f>
        <v>-</v>
      </c>
      <c r="G528" s="95" t="str">
        <f>IF(SP_NORTE!H555="","*",SP_NORTE!H555)</f>
        <v>*</v>
      </c>
      <c r="H528" s="95" t="str">
        <f>IF(SP_NORTE!AA555="","*",SP_NORTE!AA555)</f>
        <v>*</v>
      </c>
      <c r="I528" s="95" t="str">
        <f>IF(SP_NORTE!AB555="","*",SP_NORTE!AB555)</f>
        <v>*</v>
      </c>
      <c r="J528" s="96" t="str">
        <f>IF(SP_NORTE!Z555="","*",SP_NORTE!Z555)</f>
        <v>*</v>
      </c>
      <c r="K528" s="97" t="str">
        <f>IF(SP_NORTE!AC555="","*",SP_NORTE!AC555)</f>
        <v>*</v>
      </c>
    </row>
    <row r="529" spans="2:11" hidden="1">
      <c r="B529" s="94" t="str">
        <f>IF(SP_NORTE!X556="","*",SP_NORTE!X556)</f>
        <v>*</v>
      </c>
      <c r="C529" s="95" t="str">
        <f>IF(SP_NORTE!B556="","*",SP_NORTE!B556)</f>
        <v>*</v>
      </c>
      <c r="D529" s="94" t="str">
        <f>IF(SP_NORTE!D556="","*",SP_NORTE!D556)</f>
        <v>*</v>
      </c>
      <c r="E529" s="94" t="str">
        <f>IF(SP_NORTE!G556="","*",SP_NORTE!G556)</f>
        <v>*</v>
      </c>
      <c r="F529" s="100" t="str">
        <f>IF(SP_NORTE!L556="","*",SP_NORTE!L556)</f>
        <v>-</v>
      </c>
      <c r="G529" s="95" t="str">
        <f>IF(SP_NORTE!H556="","*",SP_NORTE!H556)</f>
        <v>*</v>
      </c>
      <c r="H529" s="95" t="str">
        <f>IF(SP_NORTE!AA556="","*",SP_NORTE!AA556)</f>
        <v>*</v>
      </c>
      <c r="I529" s="95" t="str">
        <f>IF(SP_NORTE!AB556="","*",SP_NORTE!AB556)</f>
        <v>*</v>
      </c>
      <c r="J529" s="96" t="str">
        <f>IF(SP_NORTE!Z556="","*",SP_NORTE!Z556)</f>
        <v>*</v>
      </c>
      <c r="K529" s="97" t="str">
        <f>IF(SP_NORTE!AC556="","*",SP_NORTE!AC556)</f>
        <v>*</v>
      </c>
    </row>
    <row r="530" spans="2:11" hidden="1">
      <c r="B530" s="94" t="str">
        <f>IF(SP_NORTE!X557="","*",SP_NORTE!X557)</f>
        <v>*</v>
      </c>
      <c r="C530" s="95" t="str">
        <f>IF(SP_NORTE!B557="","*",SP_NORTE!B557)</f>
        <v>*</v>
      </c>
      <c r="D530" s="94" t="str">
        <f>IF(SP_NORTE!D557="","*",SP_NORTE!D557)</f>
        <v>*</v>
      </c>
      <c r="E530" s="94" t="str">
        <f>IF(SP_NORTE!G557="","*",SP_NORTE!G557)</f>
        <v>*</v>
      </c>
      <c r="F530" s="100" t="str">
        <f>IF(SP_NORTE!L557="","*",SP_NORTE!L557)</f>
        <v>-</v>
      </c>
      <c r="G530" s="95" t="str">
        <f>IF(SP_NORTE!H557="","*",SP_NORTE!H557)</f>
        <v>*</v>
      </c>
      <c r="H530" s="95" t="str">
        <f>IF(SP_NORTE!AA557="","*",SP_NORTE!AA557)</f>
        <v>*</v>
      </c>
      <c r="I530" s="95" t="str">
        <f>IF(SP_NORTE!AB557="","*",SP_NORTE!AB557)</f>
        <v>*</v>
      </c>
      <c r="J530" s="96" t="str">
        <f>IF(SP_NORTE!Z557="","*",SP_NORTE!Z557)</f>
        <v>*</v>
      </c>
      <c r="K530" s="97" t="str">
        <f>IF(SP_NORTE!AC557="","*",SP_NORTE!AC557)</f>
        <v>*</v>
      </c>
    </row>
    <row r="531" spans="2:11" hidden="1">
      <c r="B531" s="94" t="str">
        <f>IF(SP_NORTE!X558="","*",SP_NORTE!X558)</f>
        <v>*</v>
      </c>
      <c r="C531" s="95" t="str">
        <f>IF(SP_NORTE!B558="","*",SP_NORTE!B558)</f>
        <v>*</v>
      </c>
      <c r="D531" s="94" t="str">
        <f>IF(SP_NORTE!D558="","*",SP_NORTE!D558)</f>
        <v>*</v>
      </c>
      <c r="E531" s="94" t="str">
        <f>IF(SP_NORTE!G558="","*",SP_NORTE!G558)</f>
        <v>*</v>
      </c>
      <c r="F531" s="100" t="str">
        <f>IF(SP_NORTE!L558="","*",SP_NORTE!L558)</f>
        <v>-</v>
      </c>
      <c r="G531" s="95" t="str">
        <f>IF(SP_NORTE!H558="","*",SP_NORTE!H558)</f>
        <v>*</v>
      </c>
      <c r="H531" s="95" t="str">
        <f>IF(SP_NORTE!AA558="","*",SP_NORTE!AA558)</f>
        <v>*</v>
      </c>
      <c r="I531" s="95" t="str">
        <f>IF(SP_NORTE!AB558="","*",SP_NORTE!AB558)</f>
        <v>*</v>
      </c>
      <c r="J531" s="96" t="str">
        <f>IF(SP_NORTE!Z558="","*",SP_NORTE!Z558)</f>
        <v>*</v>
      </c>
      <c r="K531" s="97" t="str">
        <f>IF(SP_NORTE!AC558="","*",SP_NORTE!AC558)</f>
        <v>*</v>
      </c>
    </row>
    <row r="532" spans="2:11" hidden="1">
      <c r="B532" s="94" t="str">
        <f>IF(SP_NORTE!X559="","*",SP_NORTE!X559)</f>
        <v>*</v>
      </c>
      <c r="C532" s="95" t="str">
        <f>IF(SP_NORTE!B559="","*",SP_NORTE!B559)</f>
        <v>*</v>
      </c>
      <c r="D532" s="94" t="str">
        <f>IF(SP_NORTE!D559="","*",SP_NORTE!D559)</f>
        <v>*</v>
      </c>
      <c r="E532" s="94" t="str">
        <f>IF(SP_NORTE!G559="","*",SP_NORTE!G559)</f>
        <v>*</v>
      </c>
      <c r="F532" s="100" t="str">
        <f>IF(SP_NORTE!L559="","*",SP_NORTE!L559)</f>
        <v>-</v>
      </c>
      <c r="G532" s="95" t="str">
        <f>IF(SP_NORTE!H559="","*",SP_NORTE!H559)</f>
        <v>*</v>
      </c>
      <c r="H532" s="95" t="str">
        <f>IF(SP_NORTE!AA559="","*",SP_NORTE!AA559)</f>
        <v>*</v>
      </c>
      <c r="I532" s="95" t="str">
        <f>IF(SP_NORTE!AB559="","*",SP_NORTE!AB559)</f>
        <v>*</v>
      </c>
      <c r="J532" s="96" t="str">
        <f>IF(SP_NORTE!Z559="","*",SP_NORTE!Z559)</f>
        <v>*</v>
      </c>
      <c r="K532" s="97" t="str">
        <f>IF(SP_NORTE!AC559="","*",SP_NORTE!AC559)</f>
        <v>*</v>
      </c>
    </row>
    <row r="533" spans="2:11" hidden="1">
      <c r="B533" s="94" t="str">
        <f>IF(SP_NORTE!X560="","*",SP_NORTE!X560)</f>
        <v>*</v>
      </c>
      <c r="C533" s="95" t="str">
        <f>IF(SP_NORTE!B560="","*",SP_NORTE!B560)</f>
        <v>*</v>
      </c>
      <c r="D533" s="94" t="str">
        <f>IF(SP_NORTE!D560="","*",SP_NORTE!D560)</f>
        <v>*</v>
      </c>
      <c r="E533" s="94" t="str">
        <f>IF(SP_NORTE!G560="","*",SP_NORTE!G560)</f>
        <v>*</v>
      </c>
      <c r="F533" s="100" t="str">
        <f>IF(SP_NORTE!L560="","*",SP_NORTE!L560)</f>
        <v>-</v>
      </c>
      <c r="G533" s="95" t="str">
        <f>IF(SP_NORTE!H560="","*",SP_NORTE!H560)</f>
        <v>*</v>
      </c>
      <c r="H533" s="95" t="str">
        <f>IF(SP_NORTE!AA560="","*",SP_NORTE!AA560)</f>
        <v>*</v>
      </c>
      <c r="I533" s="95" t="str">
        <f>IF(SP_NORTE!AB560="","*",SP_NORTE!AB560)</f>
        <v>*</v>
      </c>
      <c r="J533" s="96" t="str">
        <f>IF(SP_NORTE!Z560="","*",SP_NORTE!Z560)</f>
        <v>*</v>
      </c>
      <c r="K533" s="97" t="str">
        <f>IF(SP_NORTE!AC560="","*",SP_NORTE!AC560)</f>
        <v>*</v>
      </c>
    </row>
    <row r="534" spans="2:11" hidden="1">
      <c r="B534" s="94" t="str">
        <f>IF(SP_NORTE!X561="","*",SP_NORTE!X561)</f>
        <v>*</v>
      </c>
      <c r="C534" s="95" t="str">
        <f>IF(SP_NORTE!B561="","*",SP_NORTE!B561)</f>
        <v>*</v>
      </c>
      <c r="D534" s="94" t="str">
        <f>IF(SP_NORTE!D561="","*",SP_NORTE!D561)</f>
        <v>*</v>
      </c>
      <c r="E534" s="94" t="str">
        <f>IF(SP_NORTE!G561="","*",SP_NORTE!G561)</f>
        <v>*</v>
      </c>
      <c r="F534" s="100" t="str">
        <f>IF(SP_NORTE!L561="","*",SP_NORTE!L561)</f>
        <v>-</v>
      </c>
      <c r="G534" s="95" t="str">
        <f>IF(SP_NORTE!H561="","*",SP_NORTE!H561)</f>
        <v>*</v>
      </c>
      <c r="H534" s="95" t="str">
        <f>IF(SP_NORTE!AA561="","*",SP_NORTE!AA561)</f>
        <v>*</v>
      </c>
      <c r="I534" s="95" t="str">
        <f>IF(SP_NORTE!AB561="","*",SP_NORTE!AB561)</f>
        <v>*</v>
      </c>
      <c r="J534" s="96" t="str">
        <f>IF(SP_NORTE!Z561="","*",SP_NORTE!Z561)</f>
        <v>*</v>
      </c>
      <c r="K534" s="97" t="str">
        <f>IF(SP_NORTE!AC561="","*",SP_NORTE!AC561)</f>
        <v>*</v>
      </c>
    </row>
    <row r="535" spans="2:11" hidden="1">
      <c r="B535" s="94" t="str">
        <f>IF(SP_NORTE!X562="","*",SP_NORTE!X562)</f>
        <v>*</v>
      </c>
      <c r="C535" s="95" t="str">
        <f>IF(SP_NORTE!B562="","*",SP_NORTE!B562)</f>
        <v>*</v>
      </c>
      <c r="D535" s="94" t="str">
        <f>IF(SP_NORTE!D562="","*",SP_NORTE!D562)</f>
        <v>*</v>
      </c>
      <c r="E535" s="94" t="str">
        <f>IF(SP_NORTE!G562="","*",SP_NORTE!G562)</f>
        <v>*</v>
      </c>
      <c r="F535" s="100" t="str">
        <f>IF(SP_NORTE!L562="","*",SP_NORTE!L562)</f>
        <v>-</v>
      </c>
      <c r="G535" s="95" t="str">
        <f>IF(SP_NORTE!H562="","*",SP_NORTE!H562)</f>
        <v>*</v>
      </c>
      <c r="H535" s="95" t="str">
        <f>IF(SP_NORTE!AA562="","*",SP_NORTE!AA562)</f>
        <v>*</v>
      </c>
      <c r="I535" s="95" t="str">
        <f>IF(SP_NORTE!AB562="","*",SP_NORTE!AB562)</f>
        <v>*</v>
      </c>
      <c r="J535" s="96" t="str">
        <f>IF(SP_NORTE!Z562="","*",SP_NORTE!Z562)</f>
        <v>*</v>
      </c>
      <c r="K535" s="97" t="str">
        <f>IF(SP_NORTE!AC562="","*",SP_NORTE!AC562)</f>
        <v>*</v>
      </c>
    </row>
    <row r="536" spans="2:11" hidden="1">
      <c r="B536" s="94" t="str">
        <f>IF(SP_NORTE!X563="","*",SP_NORTE!X563)</f>
        <v>*</v>
      </c>
      <c r="C536" s="95" t="str">
        <f>IF(SP_NORTE!B563="","*",SP_NORTE!B563)</f>
        <v>*</v>
      </c>
      <c r="D536" s="94" t="str">
        <f>IF(SP_NORTE!D563="","*",SP_NORTE!D563)</f>
        <v>*</v>
      </c>
      <c r="E536" s="94" t="str">
        <f>IF(SP_NORTE!G563="","*",SP_NORTE!G563)</f>
        <v>*</v>
      </c>
      <c r="F536" s="100" t="str">
        <f>IF(SP_NORTE!L563="","*",SP_NORTE!L563)</f>
        <v>-</v>
      </c>
      <c r="G536" s="95" t="str">
        <f>IF(SP_NORTE!H563="","*",SP_NORTE!H563)</f>
        <v>*</v>
      </c>
      <c r="H536" s="95" t="str">
        <f>IF(SP_NORTE!AA563="","*",SP_NORTE!AA563)</f>
        <v>*</v>
      </c>
      <c r="I536" s="95" t="str">
        <f>IF(SP_NORTE!AB563="","*",SP_NORTE!AB563)</f>
        <v>*</v>
      </c>
      <c r="J536" s="96" t="str">
        <f>IF(SP_NORTE!Z563="","*",SP_NORTE!Z563)</f>
        <v>*</v>
      </c>
      <c r="K536" s="97" t="str">
        <f>IF(SP_NORTE!AC563="","*",SP_NORTE!AC563)</f>
        <v>*</v>
      </c>
    </row>
    <row r="537" spans="2:11" hidden="1">
      <c r="B537" s="94" t="str">
        <f>IF(SP_NORTE!X564="","*",SP_NORTE!X564)</f>
        <v>*</v>
      </c>
      <c r="C537" s="95" t="str">
        <f>IF(SP_NORTE!B564="","*",SP_NORTE!B564)</f>
        <v>*</v>
      </c>
      <c r="D537" s="94" t="str">
        <f>IF(SP_NORTE!D564="","*",SP_NORTE!D564)</f>
        <v>*</v>
      </c>
      <c r="E537" s="94" t="str">
        <f>IF(SP_NORTE!G564="","*",SP_NORTE!G564)</f>
        <v>*</v>
      </c>
      <c r="F537" s="100" t="str">
        <f>IF(SP_NORTE!L564="","*",SP_NORTE!L564)</f>
        <v>-</v>
      </c>
      <c r="G537" s="95" t="str">
        <f>IF(SP_NORTE!H564="","*",SP_NORTE!H564)</f>
        <v>*</v>
      </c>
      <c r="H537" s="95" t="str">
        <f>IF(SP_NORTE!AA564="","*",SP_NORTE!AA564)</f>
        <v>*</v>
      </c>
      <c r="I537" s="95" t="str">
        <f>IF(SP_NORTE!AB564="","*",SP_NORTE!AB564)</f>
        <v>*</v>
      </c>
      <c r="J537" s="96" t="str">
        <f>IF(SP_NORTE!Z564="","*",SP_NORTE!Z564)</f>
        <v>*</v>
      </c>
      <c r="K537" s="97" t="str">
        <f>IF(SP_NORTE!AC564="","*",SP_NORTE!AC564)</f>
        <v>*</v>
      </c>
    </row>
    <row r="538" spans="2:11" hidden="1">
      <c r="B538" s="94" t="str">
        <f>IF(SP_NORTE!X565="","*",SP_NORTE!X565)</f>
        <v>*</v>
      </c>
      <c r="C538" s="95" t="str">
        <f>IF(SP_NORTE!B565="","*",SP_NORTE!B565)</f>
        <v>*</v>
      </c>
      <c r="D538" s="94" t="str">
        <f>IF(SP_NORTE!D565="","*",SP_NORTE!D565)</f>
        <v>*</v>
      </c>
      <c r="E538" s="94" t="str">
        <f>IF(SP_NORTE!G565="","*",SP_NORTE!G565)</f>
        <v>*</v>
      </c>
      <c r="F538" s="100" t="str">
        <f>IF(SP_NORTE!L565="","*",SP_NORTE!L565)</f>
        <v>-</v>
      </c>
      <c r="G538" s="95" t="str">
        <f>IF(SP_NORTE!H565="","*",SP_NORTE!H565)</f>
        <v>*</v>
      </c>
      <c r="H538" s="95" t="str">
        <f>IF(SP_NORTE!AA565="","*",SP_NORTE!AA565)</f>
        <v>*</v>
      </c>
      <c r="I538" s="95" t="str">
        <f>IF(SP_NORTE!AB565="","*",SP_NORTE!AB565)</f>
        <v>*</v>
      </c>
      <c r="J538" s="96" t="str">
        <f>IF(SP_NORTE!Z565="","*",SP_NORTE!Z565)</f>
        <v>*</v>
      </c>
      <c r="K538" s="97" t="str">
        <f>IF(SP_NORTE!AC565="","*",SP_NORTE!AC565)</f>
        <v>*</v>
      </c>
    </row>
    <row r="539" spans="2:11" hidden="1">
      <c r="B539" s="94" t="str">
        <f>IF(SP_NORTE!X566="","*",SP_NORTE!X566)</f>
        <v>*</v>
      </c>
      <c r="C539" s="95" t="str">
        <f>IF(SP_NORTE!B566="","*",SP_NORTE!B566)</f>
        <v>*</v>
      </c>
      <c r="D539" s="94" t="str">
        <f>IF(SP_NORTE!D566="","*",SP_NORTE!D566)</f>
        <v>*</v>
      </c>
      <c r="E539" s="94" t="str">
        <f>IF(SP_NORTE!G566="","*",SP_NORTE!G566)</f>
        <v>*</v>
      </c>
      <c r="F539" s="100" t="str">
        <f>IF(SP_NORTE!L566="","*",SP_NORTE!L566)</f>
        <v>-</v>
      </c>
      <c r="G539" s="95" t="str">
        <f>IF(SP_NORTE!H566="","*",SP_NORTE!H566)</f>
        <v>*</v>
      </c>
      <c r="H539" s="95" t="str">
        <f>IF(SP_NORTE!AA566="","*",SP_NORTE!AA566)</f>
        <v>*</v>
      </c>
      <c r="I539" s="95" t="str">
        <f>IF(SP_NORTE!AB566="","*",SP_NORTE!AB566)</f>
        <v>*</v>
      </c>
      <c r="J539" s="96" t="str">
        <f>IF(SP_NORTE!Z566="","*",SP_NORTE!Z566)</f>
        <v>*</v>
      </c>
      <c r="K539" s="97" t="str">
        <f>IF(SP_NORTE!AC566="","*",SP_NORTE!AC566)</f>
        <v>*</v>
      </c>
    </row>
    <row r="540" spans="2:11" hidden="1">
      <c r="B540" s="94" t="str">
        <f>IF(SP_NORTE!X567="","*",SP_NORTE!X567)</f>
        <v>*</v>
      </c>
      <c r="C540" s="95" t="str">
        <f>IF(SP_NORTE!B567="","*",SP_NORTE!B567)</f>
        <v>*</v>
      </c>
      <c r="D540" s="94" t="str">
        <f>IF(SP_NORTE!D567="","*",SP_NORTE!D567)</f>
        <v>*</v>
      </c>
      <c r="E540" s="94" t="str">
        <f>IF(SP_NORTE!G567="","*",SP_NORTE!G567)</f>
        <v>*</v>
      </c>
      <c r="F540" s="100" t="str">
        <f>IF(SP_NORTE!L567="","*",SP_NORTE!L567)</f>
        <v>-</v>
      </c>
      <c r="G540" s="95" t="str">
        <f>IF(SP_NORTE!H567="","*",SP_NORTE!H567)</f>
        <v>*</v>
      </c>
      <c r="H540" s="95" t="str">
        <f>IF(SP_NORTE!AA567="","*",SP_NORTE!AA567)</f>
        <v>*</v>
      </c>
      <c r="I540" s="95" t="str">
        <f>IF(SP_NORTE!AB567="","*",SP_NORTE!AB567)</f>
        <v>*</v>
      </c>
      <c r="J540" s="96" t="str">
        <f>IF(SP_NORTE!Z567="","*",SP_NORTE!Z567)</f>
        <v>*</v>
      </c>
      <c r="K540" s="97" t="str">
        <f>IF(SP_NORTE!AC567="","*",SP_NORTE!AC567)</f>
        <v>*</v>
      </c>
    </row>
    <row r="541" spans="2:11" hidden="1">
      <c r="B541" s="94" t="str">
        <f>IF(SP_NORTE!X568="","*",SP_NORTE!X568)</f>
        <v>*</v>
      </c>
      <c r="C541" s="95" t="str">
        <f>IF(SP_NORTE!B568="","*",SP_NORTE!B568)</f>
        <v>*</v>
      </c>
      <c r="D541" s="94" t="str">
        <f>IF(SP_NORTE!D568="","*",SP_NORTE!D568)</f>
        <v>*</v>
      </c>
      <c r="E541" s="94" t="str">
        <f>IF(SP_NORTE!G568="","*",SP_NORTE!G568)</f>
        <v>*</v>
      </c>
      <c r="F541" s="100" t="str">
        <f>IF(SP_NORTE!L568="","*",SP_NORTE!L568)</f>
        <v>-</v>
      </c>
      <c r="G541" s="95" t="str">
        <f>IF(SP_NORTE!H568="","*",SP_NORTE!H568)</f>
        <v>*</v>
      </c>
      <c r="H541" s="95" t="str">
        <f>IF(SP_NORTE!AA568="","*",SP_NORTE!AA568)</f>
        <v>*</v>
      </c>
      <c r="I541" s="95" t="str">
        <f>IF(SP_NORTE!AB568="","*",SP_NORTE!AB568)</f>
        <v>*</v>
      </c>
      <c r="J541" s="96" t="str">
        <f>IF(SP_NORTE!Z568="","*",SP_NORTE!Z568)</f>
        <v>*</v>
      </c>
      <c r="K541" s="97" t="str">
        <f>IF(SP_NORTE!AC568="","*",SP_NORTE!AC568)</f>
        <v>*</v>
      </c>
    </row>
    <row r="542" spans="2:11" hidden="1">
      <c r="B542" s="94" t="str">
        <f>IF(SP_NORTE!X569="","*",SP_NORTE!X569)</f>
        <v>*</v>
      </c>
      <c r="C542" s="95" t="str">
        <f>IF(SP_NORTE!B569="","*",SP_NORTE!B569)</f>
        <v>*</v>
      </c>
      <c r="D542" s="94" t="str">
        <f>IF(SP_NORTE!D569="","*",SP_NORTE!D569)</f>
        <v>*</v>
      </c>
      <c r="E542" s="94" t="str">
        <f>IF(SP_NORTE!G569="","*",SP_NORTE!G569)</f>
        <v>*</v>
      </c>
      <c r="F542" s="100" t="str">
        <f>IF(SP_NORTE!L569="","*",SP_NORTE!L569)</f>
        <v>-</v>
      </c>
      <c r="G542" s="95" t="str">
        <f>IF(SP_NORTE!H569="","*",SP_NORTE!H569)</f>
        <v>*</v>
      </c>
      <c r="H542" s="95" t="str">
        <f>IF(SP_NORTE!AA569="","*",SP_NORTE!AA569)</f>
        <v>*</v>
      </c>
      <c r="I542" s="95" t="str">
        <f>IF(SP_NORTE!AB569="","*",SP_NORTE!AB569)</f>
        <v>*</v>
      </c>
      <c r="J542" s="96" t="str">
        <f>IF(SP_NORTE!Z569="","*",SP_NORTE!Z569)</f>
        <v>*</v>
      </c>
      <c r="K542" s="97" t="str">
        <f>IF(SP_NORTE!AC569="","*",SP_NORTE!AC569)</f>
        <v>*</v>
      </c>
    </row>
    <row r="543" spans="2:11" hidden="1">
      <c r="B543" s="94" t="str">
        <f>IF(SP_NORTE!X570="","*",SP_NORTE!X570)</f>
        <v>*</v>
      </c>
      <c r="C543" s="95" t="str">
        <f>IF(SP_NORTE!B570="","*",SP_NORTE!B570)</f>
        <v>*</v>
      </c>
      <c r="D543" s="94" t="str">
        <f>IF(SP_NORTE!D570="","*",SP_NORTE!D570)</f>
        <v>*</v>
      </c>
      <c r="E543" s="94" t="str">
        <f>IF(SP_NORTE!G570="","*",SP_NORTE!G570)</f>
        <v>*</v>
      </c>
      <c r="F543" s="100" t="str">
        <f>IF(SP_NORTE!L570="","*",SP_NORTE!L570)</f>
        <v>-</v>
      </c>
      <c r="G543" s="95" t="str">
        <f>IF(SP_NORTE!H570="","*",SP_NORTE!H570)</f>
        <v>*</v>
      </c>
      <c r="H543" s="95" t="str">
        <f>IF(SP_NORTE!AA570="","*",SP_NORTE!AA570)</f>
        <v>*</v>
      </c>
      <c r="I543" s="95" t="str">
        <f>IF(SP_NORTE!AB570="","*",SP_NORTE!AB570)</f>
        <v>*</v>
      </c>
      <c r="J543" s="96" t="str">
        <f>IF(SP_NORTE!Z570="","*",SP_NORTE!Z570)</f>
        <v>*</v>
      </c>
      <c r="K543" s="97" t="str">
        <f>IF(SP_NORTE!AC570="","*",SP_NORTE!AC570)</f>
        <v>*</v>
      </c>
    </row>
    <row r="544" spans="2:11" hidden="1">
      <c r="B544" s="94" t="str">
        <f>IF(SP_NORTE!X571="","*",SP_NORTE!X571)</f>
        <v>*</v>
      </c>
      <c r="C544" s="95" t="str">
        <f>IF(SP_NORTE!B571="","*",SP_NORTE!B571)</f>
        <v>*</v>
      </c>
      <c r="D544" s="94" t="str">
        <f>IF(SP_NORTE!D571="","*",SP_NORTE!D571)</f>
        <v>*</v>
      </c>
      <c r="E544" s="94" t="str">
        <f>IF(SP_NORTE!G571="","*",SP_NORTE!G571)</f>
        <v>*</v>
      </c>
      <c r="F544" s="100" t="str">
        <f>IF(SP_NORTE!L571="","*",SP_NORTE!L571)</f>
        <v>-</v>
      </c>
      <c r="G544" s="95" t="str">
        <f>IF(SP_NORTE!H571="","*",SP_NORTE!H571)</f>
        <v>*</v>
      </c>
      <c r="H544" s="95" t="str">
        <f>IF(SP_NORTE!AA571="","*",SP_NORTE!AA571)</f>
        <v>*</v>
      </c>
      <c r="I544" s="95" t="str">
        <f>IF(SP_NORTE!AB571="","*",SP_NORTE!AB571)</f>
        <v>*</v>
      </c>
      <c r="J544" s="96" t="str">
        <f>IF(SP_NORTE!Z571="","*",SP_NORTE!Z571)</f>
        <v>*</v>
      </c>
      <c r="K544" s="97" t="str">
        <f>IF(SP_NORTE!AC571="","*",SP_NORTE!AC571)</f>
        <v>*</v>
      </c>
    </row>
    <row r="545" spans="2:11" hidden="1">
      <c r="B545" s="94" t="str">
        <f>IF(SP_NORTE!X572="","*",SP_NORTE!X572)</f>
        <v>*</v>
      </c>
      <c r="C545" s="95" t="str">
        <f>IF(SP_NORTE!B572="","*",SP_NORTE!B572)</f>
        <v>*</v>
      </c>
      <c r="D545" s="94" t="str">
        <f>IF(SP_NORTE!D572="","*",SP_NORTE!D572)</f>
        <v>*</v>
      </c>
      <c r="E545" s="94" t="str">
        <f>IF(SP_NORTE!G572="","*",SP_NORTE!G572)</f>
        <v>*</v>
      </c>
      <c r="F545" s="100" t="str">
        <f>IF(SP_NORTE!L572="","*",SP_NORTE!L572)</f>
        <v>-</v>
      </c>
      <c r="G545" s="95" t="str">
        <f>IF(SP_NORTE!H572="","*",SP_NORTE!H572)</f>
        <v>*</v>
      </c>
      <c r="H545" s="95" t="str">
        <f>IF(SP_NORTE!AA572="","*",SP_NORTE!AA572)</f>
        <v>*</v>
      </c>
      <c r="I545" s="95" t="str">
        <f>IF(SP_NORTE!AB572="","*",SP_NORTE!AB572)</f>
        <v>*</v>
      </c>
      <c r="J545" s="96" t="str">
        <f>IF(SP_NORTE!Z572="","*",SP_NORTE!Z572)</f>
        <v>*</v>
      </c>
      <c r="K545" s="97" t="str">
        <f>IF(SP_NORTE!AC572="","*",SP_NORTE!AC572)</f>
        <v>*</v>
      </c>
    </row>
    <row r="546" spans="2:11" hidden="1">
      <c r="B546" s="94" t="str">
        <f>IF(SP_NORTE!X573="","*",SP_NORTE!X573)</f>
        <v>*</v>
      </c>
      <c r="C546" s="95" t="str">
        <f>IF(SP_NORTE!B573="","*",SP_NORTE!B573)</f>
        <v>*</v>
      </c>
      <c r="D546" s="94" t="str">
        <f>IF(SP_NORTE!D573="","*",SP_NORTE!D573)</f>
        <v>*</v>
      </c>
      <c r="E546" s="94" t="str">
        <f>IF(SP_NORTE!G573="","*",SP_NORTE!G573)</f>
        <v>*</v>
      </c>
      <c r="F546" s="100" t="str">
        <f>IF(SP_NORTE!L573="","*",SP_NORTE!L573)</f>
        <v>-</v>
      </c>
      <c r="G546" s="95" t="str">
        <f>IF(SP_NORTE!H573="","*",SP_NORTE!H573)</f>
        <v>*</v>
      </c>
      <c r="H546" s="95" t="str">
        <f>IF(SP_NORTE!AA573="","*",SP_NORTE!AA573)</f>
        <v>*</v>
      </c>
      <c r="I546" s="95" t="str">
        <f>IF(SP_NORTE!AB573="","*",SP_NORTE!AB573)</f>
        <v>*</v>
      </c>
      <c r="J546" s="96" t="str">
        <f>IF(SP_NORTE!Z573="","*",SP_NORTE!Z573)</f>
        <v>*</v>
      </c>
      <c r="K546" s="97" t="str">
        <f>IF(SP_NORTE!AC573="","*",SP_NORTE!AC573)</f>
        <v>*</v>
      </c>
    </row>
    <row r="547" spans="2:11" hidden="1">
      <c r="B547" s="94" t="str">
        <f>IF(SP_NORTE!X574="","*",SP_NORTE!X574)</f>
        <v>*</v>
      </c>
      <c r="C547" s="95" t="str">
        <f>IF(SP_NORTE!B574="","*",SP_NORTE!B574)</f>
        <v>*</v>
      </c>
      <c r="D547" s="94" t="str">
        <f>IF(SP_NORTE!D574="","*",SP_NORTE!D574)</f>
        <v>*</v>
      </c>
      <c r="E547" s="94" t="str">
        <f>IF(SP_NORTE!G574="","*",SP_NORTE!G574)</f>
        <v>*</v>
      </c>
      <c r="F547" s="100" t="str">
        <f>IF(SP_NORTE!L574="","*",SP_NORTE!L574)</f>
        <v>-</v>
      </c>
      <c r="G547" s="95" t="str">
        <f>IF(SP_NORTE!H574="","*",SP_NORTE!H574)</f>
        <v>*</v>
      </c>
      <c r="H547" s="95" t="str">
        <f>IF(SP_NORTE!AA574="","*",SP_NORTE!AA574)</f>
        <v>*</v>
      </c>
      <c r="I547" s="95" t="str">
        <f>IF(SP_NORTE!AB574="","*",SP_NORTE!AB574)</f>
        <v>*</v>
      </c>
      <c r="J547" s="96" t="str">
        <f>IF(SP_NORTE!Z574="","*",SP_NORTE!Z574)</f>
        <v>*</v>
      </c>
      <c r="K547" s="97" t="str">
        <f>IF(SP_NORTE!AC574="","*",SP_NORTE!AC574)</f>
        <v>*</v>
      </c>
    </row>
    <row r="548" spans="2:11" hidden="1">
      <c r="B548" s="94" t="str">
        <f>IF(SP_NORTE!X575="","*",SP_NORTE!X575)</f>
        <v>*</v>
      </c>
      <c r="C548" s="95" t="str">
        <f>IF(SP_NORTE!B575="","*",SP_NORTE!B575)</f>
        <v>*</v>
      </c>
      <c r="D548" s="94" t="str">
        <f>IF(SP_NORTE!D575="","*",SP_NORTE!D575)</f>
        <v>*</v>
      </c>
      <c r="E548" s="94" t="str">
        <f>IF(SP_NORTE!G575="","*",SP_NORTE!G575)</f>
        <v>*</v>
      </c>
      <c r="F548" s="100" t="str">
        <f>IF(SP_NORTE!L575="","*",SP_NORTE!L575)</f>
        <v>-</v>
      </c>
      <c r="G548" s="95" t="str">
        <f>IF(SP_NORTE!H575="","*",SP_NORTE!H575)</f>
        <v>*</v>
      </c>
      <c r="H548" s="95" t="str">
        <f>IF(SP_NORTE!AA575="","*",SP_NORTE!AA575)</f>
        <v>*</v>
      </c>
      <c r="I548" s="95" t="str">
        <f>IF(SP_NORTE!AB575="","*",SP_NORTE!AB575)</f>
        <v>*</v>
      </c>
      <c r="J548" s="96" t="str">
        <f>IF(SP_NORTE!Z575="","*",SP_NORTE!Z575)</f>
        <v>*</v>
      </c>
      <c r="K548" s="97" t="str">
        <f>IF(SP_NORTE!AC575="","*",SP_NORTE!AC575)</f>
        <v>*</v>
      </c>
    </row>
    <row r="549" spans="2:11" hidden="1">
      <c r="B549" s="94" t="str">
        <f>IF(SP_NORTE!X576="","*",SP_NORTE!X576)</f>
        <v>*</v>
      </c>
      <c r="C549" s="95" t="str">
        <f>IF(SP_NORTE!B576="","*",SP_NORTE!B576)</f>
        <v>*</v>
      </c>
      <c r="D549" s="94" t="str">
        <f>IF(SP_NORTE!D576="","*",SP_NORTE!D576)</f>
        <v>*</v>
      </c>
      <c r="E549" s="94" t="str">
        <f>IF(SP_NORTE!G576="","*",SP_NORTE!G576)</f>
        <v>*</v>
      </c>
      <c r="F549" s="100" t="str">
        <f>IF(SP_NORTE!L576="","*",SP_NORTE!L576)</f>
        <v>-</v>
      </c>
      <c r="G549" s="95" t="str">
        <f>IF(SP_NORTE!H576="","*",SP_NORTE!H576)</f>
        <v>*</v>
      </c>
      <c r="H549" s="95" t="str">
        <f>IF(SP_NORTE!AA576="","*",SP_NORTE!AA576)</f>
        <v>*</v>
      </c>
      <c r="I549" s="95" t="str">
        <f>IF(SP_NORTE!AB576="","*",SP_NORTE!AB576)</f>
        <v>*</v>
      </c>
      <c r="J549" s="96" t="str">
        <f>IF(SP_NORTE!Z576="","*",SP_NORTE!Z576)</f>
        <v>*</v>
      </c>
      <c r="K549" s="97" t="str">
        <f>IF(SP_NORTE!AC576="","*",SP_NORTE!AC576)</f>
        <v>*</v>
      </c>
    </row>
    <row r="550" spans="2:11" hidden="1">
      <c r="B550" s="94" t="str">
        <f>IF(SP_NORTE!X577="","*",SP_NORTE!X577)</f>
        <v>*</v>
      </c>
      <c r="C550" s="95" t="str">
        <f>IF(SP_NORTE!B577="","*",SP_NORTE!B577)</f>
        <v>*</v>
      </c>
      <c r="D550" s="94" t="str">
        <f>IF(SP_NORTE!D577="","*",SP_NORTE!D577)</f>
        <v>*</v>
      </c>
      <c r="E550" s="94" t="str">
        <f>IF(SP_NORTE!G577="","*",SP_NORTE!G577)</f>
        <v>*</v>
      </c>
      <c r="F550" s="100" t="str">
        <f>IF(SP_NORTE!L577="","*",SP_NORTE!L577)</f>
        <v>-</v>
      </c>
      <c r="G550" s="95" t="str">
        <f>IF(SP_NORTE!H577="","*",SP_NORTE!H577)</f>
        <v>*</v>
      </c>
      <c r="H550" s="95" t="str">
        <f>IF(SP_NORTE!AA577="","*",SP_NORTE!AA577)</f>
        <v>*</v>
      </c>
      <c r="I550" s="95" t="str">
        <f>IF(SP_NORTE!AB577="","*",SP_NORTE!AB577)</f>
        <v>*</v>
      </c>
      <c r="J550" s="96" t="str">
        <f>IF(SP_NORTE!Z577="","*",SP_NORTE!Z577)</f>
        <v>*</v>
      </c>
      <c r="K550" s="97" t="str">
        <f>IF(SP_NORTE!AC577="","*",SP_NORTE!AC577)</f>
        <v>*</v>
      </c>
    </row>
    <row r="551" spans="2:11" hidden="1">
      <c r="B551" s="94" t="str">
        <f>IF(SP_NORTE!X578="","*",SP_NORTE!X578)</f>
        <v>*</v>
      </c>
      <c r="C551" s="95" t="str">
        <f>IF(SP_NORTE!B578="","*",SP_NORTE!B578)</f>
        <v>*</v>
      </c>
      <c r="D551" s="94" t="str">
        <f>IF(SP_NORTE!D578="","*",SP_NORTE!D578)</f>
        <v>*</v>
      </c>
      <c r="E551" s="94" t="str">
        <f>IF(SP_NORTE!G578="","*",SP_NORTE!G578)</f>
        <v>*</v>
      </c>
      <c r="F551" s="100" t="str">
        <f>IF(SP_NORTE!L578="","*",SP_NORTE!L578)</f>
        <v>-</v>
      </c>
      <c r="G551" s="95" t="str">
        <f>IF(SP_NORTE!H578="","*",SP_NORTE!H578)</f>
        <v>*</v>
      </c>
      <c r="H551" s="95" t="str">
        <f>IF(SP_NORTE!AA578="","*",SP_NORTE!AA578)</f>
        <v>*</v>
      </c>
      <c r="I551" s="95" t="str">
        <f>IF(SP_NORTE!AB578="","*",SP_NORTE!AB578)</f>
        <v>*</v>
      </c>
      <c r="J551" s="96" t="str">
        <f>IF(SP_NORTE!Z578="","*",SP_NORTE!Z578)</f>
        <v>*</v>
      </c>
      <c r="K551" s="97" t="str">
        <f>IF(SP_NORTE!AC578="","*",SP_NORTE!AC578)</f>
        <v>*</v>
      </c>
    </row>
    <row r="552" spans="2:11" hidden="1">
      <c r="B552" s="94" t="str">
        <f>IF(SP_NORTE!X579="","*",SP_NORTE!X579)</f>
        <v>*</v>
      </c>
      <c r="C552" s="95" t="str">
        <f>IF(SP_NORTE!B579="","*",SP_NORTE!B579)</f>
        <v>*</v>
      </c>
      <c r="D552" s="94" t="str">
        <f>IF(SP_NORTE!D579="","*",SP_NORTE!D579)</f>
        <v>*</v>
      </c>
      <c r="E552" s="94" t="str">
        <f>IF(SP_NORTE!G579="","*",SP_NORTE!G579)</f>
        <v>*</v>
      </c>
      <c r="F552" s="100" t="str">
        <f>IF(SP_NORTE!L579="","*",SP_NORTE!L579)</f>
        <v>-</v>
      </c>
      <c r="G552" s="95" t="str">
        <f>IF(SP_NORTE!H579="","*",SP_NORTE!H579)</f>
        <v>*</v>
      </c>
      <c r="H552" s="95" t="str">
        <f>IF(SP_NORTE!AA579="","*",SP_NORTE!AA579)</f>
        <v>*</v>
      </c>
      <c r="I552" s="95" t="str">
        <f>IF(SP_NORTE!AB579="","*",SP_NORTE!AB579)</f>
        <v>*</v>
      </c>
      <c r="J552" s="96" t="str">
        <f>IF(SP_NORTE!Z579="","*",SP_NORTE!Z579)</f>
        <v>*</v>
      </c>
      <c r="K552" s="97" t="str">
        <f>IF(SP_NORTE!AC579="","*",SP_NORTE!AC579)</f>
        <v>*</v>
      </c>
    </row>
    <row r="553" spans="2:11" hidden="1">
      <c r="B553" s="94" t="str">
        <f>IF(SP_NORTE!X580="","*",SP_NORTE!X580)</f>
        <v>*</v>
      </c>
      <c r="C553" s="95" t="str">
        <f>IF(SP_NORTE!B580="","*",SP_NORTE!B580)</f>
        <v>*</v>
      </c>
      <c r="D553" s="94" t="str">
        <f>IF(SP_NORTE!D580="","*",SP_NORTE!D580)</f>
        <v>*</v>
      </c>
      <c r="E553" s="94" t="str">
        <f>IF(SP_NORTE!G580="","*",SP_NORTE!G580)</f>
        <v>*</v>
      </c>
      <c r="F553" s="100" t="str">
        <f>IF(SP_NORTE!L580="","*",SP_NORTE!L580)</f>
        <v>-</v>
      </c>
      <c r="G553" s="95" t="str">
        <f>IF(SP_NORTE!H580="","*",SP_NORTE!H580)</f>
        <v>*</v>
      </c>
      <c r="H553" s="95" t="str">
        <f>IF(SP_NORTE!AA580="","*",SP_NORTE!AA580)</f>
        <v>*</v>
      </c>
      <c r="I553" s="95" t="str">
        <f>IF(SP_NORTE!AB580="","*",SP_NORTE!AB580)</f>
        <v>*</v>
      </c>
      <c r="J553" s="96" t="str">
        <f>IF(SP_NORTE!Z580="","*",SP_NORTE!Z580)</f>
        <v>*</v>
      </c>
      <c r="K553" s="97" t="str">
        <f>IF(SP_NORTE!AC580="","*",SP_NORTE!AC580)</f>
        <v>*</v>
      </c>
    </row>
    <row r="554" spans="2:11" hidden="1">
      <c r="B554" s="94" t="str">
        <f>IF(SP_NORTE!X581="","*",SP_NORTE!X581)</f>
        <v>*</v>
      </c>
      <c r="C554" s="95" t="str">
        <f>IF(SP_NORTE!B581="","*",SP_NORTE!B581)</f>
        <v>*</v>
      </c>
      <c r="D554" s="94" t="str">
        <f>IF(SP_NORTE!D581="","*",SP_NORTE!D581)</f>
        <v>*</v>
      </c>
      <c r="E554" s="94" t="str">
        <f>IF(SP_NORTE!G581="","*",SP_NORTE!G581)</f>
        <v>*</v>
      </c>
      <c r="F554" s="100" t="str">
        <f>IF(SP_NORTE!L581="","*",SP_NORTE!L581)</f>
        <v>-</v>
      </c>
      <c r="G554" s="95" t="str">
        <f>IF(SP_NORTE!H581="","*",SP_NORTE!H581)</f>
        <v>*</v>
      </c>
      <c r="H554" s="95" t="str">
        <f>IF(SP_NORTE!AA581="","*",SP_NORTE!AA581)</f>
        <v>*</v>
      </c>
      <c r="I554" s="95" t="str">
        <f>IF(SP_NORTE!AB581="","*",SP_NORTE!AB581)</f>
        <v>*</v>
      </c>
      <c r="J554" s="96" t="str">
        <f>IF(SP_NORTE!Z581="","*",SP_NORTE!Z581)</f>
        <v>*</v>
      </c>
      <c r="K554" s="97" t="str">
        <f>IF(SP_NORTE!AC581="","*",SP_NORTE!AC581)</f>
        <v>*</v>
      </c>
    </row>
    <row r="555" spans="2:11" hidden="1">
      <c r="B555" s="94" t="str">
        <f>IF(SP_NORTE!X582="","*",SP_NORTE!X582)</f>
        <v>*</v>
      </c>
      <c r="C555" s="95" t="str">
        <f>IF(SP_NORTE!B582="","*",SP_NORTE!B582)</f>
        <v>*</v>
      </c>
      <c r="D555" s="94" t="str">
        <f>IF(SP_NORTE!D582="","*",SP_NORTE!D582)</f>
        <v>*</v>
      </c>
      <c r="E555" s="94" t="str">
        <f>IF(SP_NORTE!G582="","*",SP_NORTE!G582)</f>
        <v>*</v>
      </c>
      <c r="F555" s="100" t="str">
        <f>IF(SP_NORTE!L582="","*",SP_NORTE!L582)</f>
        <v>-</v>
      </c>
      <c r="G555" s="95" t="str">
        <f>IF(SP_NORTE!H582="","*",SP_NORTE!H582)</f>
        <v>*</v>
      </c>
      <c r="H555" s="95" t="str">
        <f>IF(SP_NORTE!AA582="","*",SP_NORTE!AA582)</f>
        <v>*</v>
      </c>
      <c r="I555" s="95" t="str">
        <f>IF(SP_NORTE!AB582="","*",SP_NORTE!AB582)</f>
        <v>*</v>
      </c>
      <c r="J555" s="96" t="str">
        <f>IF(SP_NORTE!Z582="","*",SP_NORTE!Z582)</f>
        <v>*</v>
      </c>
      <c r="K555" s="97" t="str">
        <f>IF(SP_NORTE!AC582="","*",SP_NORTE!AC582)</f>
        <v>*</v>
      </c>
    </row>
    <row r="556" spans="2:11" hidden="1">
      <c r="B556" s="94" t="str">
        <f>IF(SP_NORTE!X583="","*",SP_NORTE!X583)</f>
        <v>*</v>
      </c>
      <c r="C556" s="95" t="str">
        <f>IF(SP_NORTE!B583="","*",SP_NORTE!B583)</f>
        <v>*</v>
      </c>
      <c r="D556" s="94" t="str">
        <f>IF(SP_NORTE!D583="","*",SP_NORTE!D583)</f>
        <v>*</v>
      </c>
      <c r="E556" s="94" t="str">
        <f>IF(SP_NORTE!G583="","*",SP_NORTE!G583)</f>
        <v>*</v>
      </c>
      <c r="F556" s="100" t="str">
        <f>IF(SP_NORTE!L583="","*",SP_NORTE!L583)</f>
        <v>-</v>
      </c>
      <c r="G556" s="95" t="str">
        <f>IF(SP_NORTE!H583="","*",SP_NORTE!H583)</f>
        <v>*</v>
      </c>
      <c r="H556" s="95" t="str">
        <f>IF(SP_NORTE!AA583="","*",SP_NORTE!AA583)</f>
        <v>*</v>
      </c>
      <c r="I556" s="95" t="str">
        <f>IF(SP_NORTE!AB583="","*",SP_NORTE!AB583)</f>
        <v>*</v>
      </c>
      <c r="J556" s="96" t="str">
        <f>IF(SP_NORTE!Z583="","*",SP_NORTE!Z583)</f>
        <v>*</v>
      </c>
      <c r="K556" s="97" t="str">
        <f>IF(SP_NORTE!AC583="","*",SP_NORTE!AC583)</f>
        <v>*</v>
      </c>
    </row>
    <row r="557" spans="2:11" hidden="1">
      <c r="B557" s="94" t="str">
        <f>IF(SP_NORTE!X584="","*",SP_NORTE!X584)</f>
        <v>*</v>
      </c>
      <c r="C557" s="95" t="str">
        <f>IF(SP_NORTE!B584="","*",SP_NORTE!B584)</f>
        <v>*</v>
      </c>
      <c r="D557" s="94" t="str">
        <f>IF(SP_NORTE!D584="","*",SP_NORTE!D584)</f>
        <v>*</v>
      </c>
      <c r="E557" s="94" t="str">
        <f>IF(SP_NORTE!G584="","*",SP_NORTE!G584)</f>
        <v>*</v>
      </c>
      <c r="F557" s="100" t="str">
        <f>IF(SP_NORTE!L584="","*",SP_NORTE!L584)</f>
        <v>-</v>
      </c>
      <c r="G557" s="95" t="str">
        <f>IF(SP_NORTE!H584="","*",SP_NORTE!H584)</f>
        <v>*</v>
      </c>
      <c r="H557" s="95" t="str">
        <f>IF(SP_NORTE!AA584="","*",SP_NORTE!AA584)</f>
        <v>*</v>
      </c>
      <c r="I557" s="95" t="str">
        <f>IF(SP_NORTE!AB584="","*",SP_NORTE!AB584)</f>
        <v>*</v>
      </c>
      <c r="J557" s="96" t="str">
        <f>IF(SP_NORTE!Z584="","*",SP_NORTE!Z584)</f>
        <v>*</v>
      </c>
      <c r="K557" s="97" t="str">
        <f>IF(SP_NORTE!AC584="","*",SP_NORTE!AC584)</f>
        <v>*</v>
      </c>
    </row>
    <row r="558" spans="2:11" hidden="1">
      <c r="B558" s="94" t="str">
        <f>IF(SP_NORTE!X585="","*",SP_NORTE!X585)</f>
        <v>*</v>
      </c>
      <c r="C558" s="95" t="str">
        <f>IF(SP_NORTE!B585="","*",SP_NORTE!B585)</f>
        <v>*</v>
      </c>
      <c r="D558" s="94" t="str">
        <f>IF(SP_NORTE!D585="","*",SP_NORTE!D585)</f>
        <v>*</v>
      </c>
      <c r="E558" s="94" t="str">
        <f>IF(SP_NORTE!G585="","*",SP_NORTE!G585)</f>
        <v>*</v>
      </c>
      <c r="F558" s="100" t="str">
        <f>IF(SP_NORTE!L585="","*",SP_NORTE!L585)</f>
        <v>-</v>
      </c>
      <c r="G558" s="95" t="str">
        <f>IF(SP_NORTE!H585="","*",SP_NORTE!H585)</f>
        <v>*</v>
      </c>
      <c r="H558" s="95" t="str">
        <f>IF(SP_NORTE!AA585="","*",SP_NORTE!AA585)</f>
        <v>*</v>
      </c>
      <c r="I558" s="95" t="str">
        <f>IF(SP_NORTE!AB585="","*",SP_NORTE!AB585)</f>
        <v>*</v>
      </c>
      <c r="J558" s="96" t="str">
        <f>IF(SP_NORTE!Z585="","*",SP_NORTE!Z585)</f>
        <v>*</v>
      </c>
      <c r="K558" s="97" t="str">
        <f>IF(SP_NORTE!AC585="","*",SP_NORTE!AC585)</f>
        <v>*</v>
      </c>
    </row>
    <row r="559" spans="2:11" hidden="1">
      <c r="B559" s="94" t="str">
        <f>IF(SP_NORTE!X586="","*",SP_NORTE!X586)</f>
        <v>*</v>
      </c>
      <c r="C559" s="95" t="str">
        <f>IF(SP_NORTE!B586="","*",SP_NORTE!B586)</f>
        <v>*</v>
      </c>
      <c r="D559" s="94" t="str">
        <f>IF(SP_NORTE!D586="","*",SP_NORTE!D586)</f>
        <v>*</v>
      </c>
      <c r="E559" s="94" t="str">
        <f>IF(SP_NORTE!G586="","*",SP_NORTE!G586)</f>
        <v>*</v>
      </c>
      <c r="F559" s="100" t="str">
        <f>IF(SP_NORTE!L586="","*",SP_NORTE!L586)</f>
        <v>-</v>
      </c>
      <c r="G559" s="95" t="str">
        <f>IF(SP_NORTE!H586="","*",SP_NORTE!H586)</f>
        <v>*</v>
      </c>
      <c r="H559" s="95" t="str">
        <f>IF(SP_NORTE!AA586="","*",SP_NORTE!AA586)</f>
        <v>*</v>
      </c>
      <c r="I559" s="95" t="str">
        <f>IF(SP_NORTE!AB586="","*",SP_NORTE!AB586)</f>
        <v>*</v>
      </c>
      <c r="J559" s="96" t="str">
        <f>IF(SP_NORTE!Z586="","*",SP_NORTE!Z586)</f>
        <v>*</v>
      </c>
      <c r="K559" s="97" t="str">
        <f>IF(SP_NORTE!AC586="","*",SP_NORTE!AC586)</f>
        <v>*</v>
      </c>
    </row>
    <row r="560" spans="2:11" hidden="1">
      <c r="B560" s="94" t="str">
        <f>IF(SP_NORTE!X587="","*",SP_NORTE!X587)</f>
        <v>*</v>
      </c>
      <c r="C560" s="95" t="str">
        <f>IF(SP_NORTE!B587="","*",SP_NORTE!B587)</f>
        <v>*</v>
      </c>
      <c r="D560" s="94" t="str">
        <f>IF(SP_NORTE!D587="","*",SP_NORTE!D587)</f>
        <v>*</v>
      </c>
      <c r="E560" s="94" t="str">
        <f>IF(SP_NORTE!G587="","*",SP_NORTE!G587)</f>
        <v>*</v>
      </c>
      <c r="F560" s="100" t="str">
        <f>IF(SP_NORTE!L587="","*",SP_NORTE!L587)</f>
        <v>-</v>
      </c>
      <c r="G560" s="95" t="str">
        <f>IF(SP_NORTE!H587="","*",SP_NORTE!H587)</f>
        <v>*</v>
      </c>
      <c r="H560" s="95" t="str">
        <f>IF(SP_NORTE!AA587="","*",SP_NORTE!AA587)</f>
        <v>*</v>
      </c>
      <c r="I560" s="95" t="str">
        <f>IF(SP_NORTE!AB587="","*",SP_NORTE!AB587)</f>
        <v>*</v>
      </c>
      <c r="J560" s="96" t="str">
        <f>IF(SP_NORTE!Z587="","*",SP_NORTE!Z587)</f>
        <v>*</v>
      </c>
      <c r="K560" s="97" t="str">
        <f>IF(SP_NORTE!AC587="","*",SP_NORTE!AC587)</f>
        <v>*</v>
      </c>
    </row>
    <row r="561" spans="2:11" hidden="1">
      <c r="B561" s="94" t="str">
        <f>IF(SP_NORTE!X588="","*",SP_NORTE!X588)</f>
        <v>*</v>
      </c>
      <c r="C561" s="95" t="str">
        <f>IF(SP_NORTE!B588="","*",SP_NORTE!B588)</f>
        <v>*</v>
      </c>
      <c r="D561" s="94" t="str">
        <f>IF(SP_NORTE!D588="","*",SP_NORTE!D588)</f>
        <v>*</v>
      </c>
      <c r="E561" s="94" t="str">
        <f>IF(SP_NORTE!G588="","*",SP_NORTE!G588)</f>
        <v>*</v>
      </c>
      <c r="F561" s="100" t="str">
        <f>IF(SP_NORTE!L588="","*",SP_NORTE!L588)</f>
        <v>-</v>
      </c>
      <c r="G561" s="95" t="str">
        <f>IF(SP_NORTE!H588="","*",SP_NORTE!H588)</f>
        <v>*</v>
      </c>
      <c r="H561" s="95" t="str">
        <f>IF(SP_NORTE!AA588="","*",SP_NORTE!AA588)</f>
        <v>*</v>
      </c>
      <c r="I561" s="95" t="str">
        <f>IF(SP_NORTE!AB588="","*",SP_NORTE!AB588)</f>
        <v>*</v>
      </c>
      <c r="J561" s="96" t="str">
        <f>IF(SP_NORTE!Z588="","*",SP_NORTE!Z588)</f>
        <v>*</v>
      </c>
      <c r="K561" s="97" t="str">
        <f>IF(SP_NORTE!AC588="","*",SP_NORTE!AC588)</f>
        <v>*</v>
      </c>
    </row>
    <row r="562" spans="2:11" hidden="1">
      <c r="B562" s="94" t="str">
        <f>IF(SP_NORTE!X589="","*",SP_NORTE!X589)</f>
        <v>*</v>
      </c>
      <c r="C562" s="95" t="str">
        <f>IF(SP_NORTE!B589="","*",SP_NORTE!B589)</f>
        <v>*</v>
      </c>
      <c r="D562" s="94" t="str">
        <f>IF(SP_NORTE!D589="","*",SP_NORTE!D589)</f>
        <v>*</v>
      </c>
      <c r="E562" s="94" t="str">
        <f>IF(SP_NORTE!G589="","*",SP_NORTE!G589)</f>
        <v>*</v>
      </c>
      <c r="F562" s="100" t="str">
        <f>IF(SP_NORTE!L589="","*",SP_NORTE!L589)</f>
        <v>-</v>
      </c>
      <c r="G562" s="95" t="str">
        <f>IF(SP_NORTE!H589="","*",SP_NORTE!H589)</f>
        <v>*</v>
      </c>
      <c r="H562" s="95" t="str">
        <f>IF(SP_NORTE!AA589="","*",SP_NORTE!AA589)</f>
        <v>*</v>
      </c>
      <c r="I562" s="95" t="str">
        <f>IF(SP_NORTE!AB589="","*",SP_NORTE!AB589)</f>
        <v>*</v>
      </c>
      <c r="J562" s="96" t="str">
        <f>IF(SP_NORTE!Z589="","*",SP_NORTE!Z589)</f>
        <v>*</v>
      </c>
      <c r="K562" s="97" t="str">
        <f>IF(SP_NORTE!AC589="","*",SP_NORTE!AC589)</f>
        <v>*</v>
      </c>
    </row>
    <row r="563" spans="2:11" hidden="1">
      <c r="B563" s="94" t="str">
        <f>IF(SP_NORTE!X590="","*",SP_NORTE!X590)</f>
        <v>*</v>
      </c>
      <c r="C563" s="95" t="str">
        <f>IF(SP_NORTE!B590="","*",SP_NORTE!B590)</f>
        <v>*</v>
      </c>
      <c r="D563" s="94" t="str">
        <f>IF(SP_NORTE!D590="","*",SP_NORTE!D590)</f>
        <v>*</v>
      </c>
      <c r="E563" s="94" t="str">
        <f>IF(SP_NORTE!G590="","*",SP_NORTE!G590)</f>
        <v>*</v>
      </c>
      <c r="F563" s="100" t="str">
        <f>IF(SP_NORTE!L590="","*",SP_NORTE!L590)</f>
        <v>-</v>
      </c>
      <c r="G563" s="95" t="str">
        <f>IF(SP_NORTE!H590="","*",SP_NORTE!H590)</f>
        <v>*</v>
      </c>
      <c r="H563" s="95" t="str">
        <f>IF(SP_NORTE!AA590="","*",SP_NORTE!AA590)</f>
        <v>*</v>
      </c>
      <c r="I563" s="95" t="str">
        <f>IF(SP_NORTE!AB590="","*",SP_NORTE!AB590)</f>
        <v>*</v>
      </c>
      <c r="J563" s="96" t="str">
        <f>IF(SP_NORTE!Z590="","*",SP_NORTE!Z590)</f>
        <v>*</v>
      </c>
      <c r="K563" s="97" t="str">
        <f>IF(SP_NORTE!AC590="","*",SP_NORTE!AC590)</f>
        <v>*</v>
      </c>
    </row>
    <row r="564" spans="2:11" hidden="1">
      <c r="B564" s="94" t="str">
        <f>IF(SP_NORTE!X591="","*",SP_NORTE!X591)</f>
        <v>*</v>
      </c>
      <c r="C564" s="95" t="str">
        <f>IF(SP_NORTE!B591="","*",SP_NORTE!B591)</f>
        <v>*</v>
      </c>
      <c r="D564" s="94" t="str">
        <f>IF(SP_NORTE!D591="","*",SP_NORTE!D591)</f>
        <v>*</v>
      </c>
      <c r="E564" s="94" t="str">
        <f>IF(SP_NORTE!G591="","*",SP_NORTE!G591)</f>
        <v>*</v>
      </c>
      <c r="F564" s="100" t="str">
        <f>IF(SP_NORTE!L591="","*",SP_NORTE!L591)</f>
        <v>-</v>
      </c>
      <c r="G564" s="95" t="str">
        <f>IF(SP_NORTE!H591="","*",SP_NORTE!H591)</f>
        <v>*</v>
      </c>
      <c r="H564" s="95" t="str">
        <f>IF(SP_NORTE!AA591="","*",SP_NORTE!AA591)</f>
        <v>*</v>
      </c>
      <c r="I564" s="95" t="str">
        <f>IF(SP_NORTE!AB591="","*",SP_NORTE!AB591)</f>
        <v>*</v>
      </c>
      <c r="J564" s="96" t="str">
        <f>IF(SP_NORTE!Z591="","*",SP_NORTE!Z591)</f>
        <v>*</v>
      </c>
      <c r="K564" s="97" t="str">
        <f>IF(SP_NORTE!AC591="","*",SP_NORTE!AC591)</f>
        <v>*</v>
      </c>
    </row>
    <row r="565" spans="2:11" hidden="1">
      <c r="B565" s="94" t="str">
        <f>IF(SP_NORTE!X592="","*",SP_NORTE!X592)</f>
        <v>*</v>
      </c>
      <c r="C565" s="95" t="str">
        <f>IF(SP_NORTE!B592="","*",SP_NORTE!B592)</f>
        <v>*</v>
      </c>
      <c r="D565" s="94" t="str">
        <f>IF(SP_NORTE!D592="","*",SP_NORTE!D592)</f>
        <v>*</v>
      </c>
      <c r="E565" s="94" t="str">
        <f>IF(SP_NORTE!G592="","*",SP_NORTE!G592)</f>
        <v>*</v>
      </c>
      <c r="F565" s="100" t="str">
        <f>IF(SP_NORTE!L592="","*",SP_NORTE!L592)</f>
        <v>-</v>
      </c>
      <c r="G565" s="95" t="str">
        <f>IF(SP_NORTE!H592="","*",SP_NORTE!H592)</f>
        <v>*</v>
      </c>
      <c r="H565" s="95" t="str">
        <f>IF(SP_NORTE!AA592="","*",SP_NORTE!AA592)</f>
        <v>*</v>
      </c>
      <c r="I565" s="95" t="str">
        <f>IF(SP_NORTE!AB592="","*",SP_NORTE!AB592)</f>
        <v>*</v>
      </c>
      <c r="J565" s="96" t="str">
        <f>IF(SP_NORTE!Z592="","*",SP_NORTE!Z592)</f>
        <v>*</v>
      </c>
      <c r="K565" s="97" t="str">
        <f>IF(SP_NORTE!AC592="","*",SP_NORTE!AC592)</f>
        <v>*</v>
      </c>
    </row>
    <row r="566" spans="2:11" hidden="1">
      <c r="B566" s="94" t="str">
        <f>IF(SP_NORTE!X593="","*",SP_NORTE!X593)</f>
        <v>*</v>
      </c>
      <c r="C566" s="95" t="str">
        <f>IF(SP_NORTE!B593="","*",SP_NORTE!B593)</f>
        <v>*</v>
      </c>
      <c r="D566" s="94" t="str">
        <f>IF(SP_NORTE!D593="","*",SP_NORTE!D593)</f>
        <v>*</v>
      </c>
      <c r="E566" s="94" t="str">
        <f>IF(SP_NORTE!G593="","*",SP_NORTE!G593)</f>
        <v>*</v>
      </c>
      <c r="F566" s="100" t="str">
        <f>IF(SP_NORTE!L593="","*",SP_NORTE!L593)</f>
        <v>-</v>
      </c>
      <c r="G566" s="95" t="str">
        <f>IF(SP_NORTE!H593="","*",SP_NORTE!H593)</f>
        <v>*</v>
      </c>
      <c r="H566" s="95" t="str">
        <f>IF(SP_NORTE!AA593="","*",SP_NORTE!AA593)</f>
        <v>*</v>
      </c>
      <c r="I566" s="95" t="str">
        <f>IF(SP_NORTE!AB593="","*",SP_NORTE!AB593)</f>
        <v>*</v>
      </c>
      <c r="J566" s="96" t="str">
        <f>IF(SP_NORTE!Z593="","*",SP_NORTE!Z593)</f>
        <v>*</v>
      </c>
      <c r="K566" s="97" t="str">
        <f>IF(SP_NORTE!AC593="","*",SP_NORTE!AC593)</f>
        <v>*</v>
      </c>
    </row>
    <row r="567" spans="2:11" hidden="1">
      <c r="B567" s="94" t="str">
        <f>IF(SP_NORTE!X594="","*",SP_NORTE!X594)</f>
        <v>*</v>
      </c>
      <c r="C567" s="95" t="str">
        <f>IF(SP_NORTE!B594="","*",SP_NORTE!B594)</f>
        <v>*</v>
      </c>
      <c r="D567" s="94" t="str">
        <f>IF(SP_NORTE!D594="","*",SP_NORTE!D594)</f>
        <v>*</v>
      </c>
      <c r="E567" s="94" t="str">
        <f>IF(SP_NORTE!G594="","*",SP_NORTE!G594)</f>
        <v>*</v>
      </c>
      <c r="F567" s="100" t="str">
        <f>IF(SP_NORTE!L594="","*",SP_NORTE!L594)</f>
        <v>-</v>
      </c>
      <c r="G567" s="95" t="str">
        <f>IF(SP_NORTE!H594="","*",SP_NORTE!H594)</f>
        <v>*</v>
      </c>
      <c r="H567" s="95" t="str">
        <f>IF(SP_NORTE!AA594="","*",SP_NORTE!AA594)</f>
        <v>*</v>
      </c>
      <c r="I567" s="95" t="str">
        <f>IF(SP_NORTE!AB594="","*",SP_NORTE!AB594)</f>
        <v>*</v>
      </c>
      <c r="J567" s="96" t="str">
        <f>IF(SP_NORTE!Z594="","*",SP_NORTE!Z594)</f>
        <v>*</v>
      </c>
      <c r="K567" s="97" t="str">
        <f>IF(SP_NORTE!AC594="","*",SP_NORTE!AC594)</f>
        <v>*</v>
      </c>
    </row>
    <row r="568" spans="2:11" hidden="1">
      <c r="B568" s="94" t="str">
        <f>IF(SP_NORTE!X595="","*",SP_NORTE!X595)</f>
        <v>*</v>
      </c>
      <c r="C568" s="95" t="str">
        <f>IF(SP_NORTE!B595="","*",SP_NORTE!B595)</f>
        <v>*</v>
      </c>
      <c r="D568" s="94" t="str">
        <f>IF(SP_NORTE!D595="","*",SP_NORTE!D595)</f>
        <v>*</v>
      </c>
      <c r="E568" s="94" t="str">
        <f>IF(SP_NORTE!G595="","*",SP_NORTE!G595)</f>
        <v>*</v>
      </c>
      <c r="F568" s="100" t="str">
        <f>IF(SP_NORTE!L595="","*",SP_NORTE!L595)</f>
        <v>-</v>
      </c>
      <c r="G568" s="95" t="str">
        <f>IF(SP_NORTE!H595="","*",SP_NORTE!H595)</f>
        <v>*</v>
      </c>
      <c r="H568" s="95" t="str">
        <f>IF(SP_NORTE!AA595="","*",SP_NORTE!AA595)</f>
        <v>*</v>
      </c>
      <c r="I568" s="95" t="str">
        <f>IF(SP_NORTE!AB595="","*",SP_NORTE!AB595)</f>
        <v>*</v>
      </c>
      <c r="J568" s="96" t="str">
        <f>IF(SP_NORTE!Z595="","*",SP_NORTE!Z595)</f>
        <v>*</v>
      </c>
      <c r="K568" s="97" t="str">
        <f>IF(SP_NORTE!AC595="","*",SP_NORTE!AC595)</f>
        <v>*</v>
      </c>
    </row>
    <row r="569" spans="2:11" hidden="1">
      <c r="B569" s="94" t="str">
        <f>IF(SP_NORTE!X596="","*",SP_NORTE!X596)</f>
        <v>*</v>
      </c>
      <c r="C569" s="95" t="str">
        <f>IF(SP_NORTE!B596="","*",SP_NORTE!B596)</f>
        <v>*</v>
      </c>
      <c r="D569" s="94" t="str">
        <f>IF(SP_NORTE!D596="","*",SP_NORTE!D596)</f>
        <v>*</v>
      </c>
      <c r="E569" s="94" t="str">
        <f>IF(SP_NORTE!G596="","*",SP_NORTE!G596)</f>
        <v>*</v>
      </c>
      <c r="F569" s="100" t="str">
        <f>IF(SP_NORTE!L596="","*",SP_NORTE!L596)</f>
        <v>-</v>
      </c>
      <c r="G569" s="95" t="str">
        <f>IF(SP_NORTE!H596="","*",SP_NORTE!H596)</f>
        <v>*</v>
      </c>
      <c r="H569" s="95" t="str">
        <f>IF(SP_NORTE!AA596="","*",SP_NORTE!AA596)</f>
        <v>*</v>
      </c>
      <c r="I569" s="95" t="str">
        <f>IF(SP_NORTE!AB596="","*",SP_NORTE!AB596)</f>
        <v>*</v>
      </c>
      <c r="J569" s="96" t="str">
        <f>IF(SP_NORTE!Z596="","*",SP_NORTE!Z596)</f>
        <v>*</v>
      </c>
      <c r="K569" s="97" t="str">
        <f>IF(SP_NORTE!AC596="","*",SP_NORTE!AC596)</f>
        <v>*</v>
      </c>
    </row>
    <row r="570" spans="2:11" hidden="1">
      <c r="B570" s="94" t="str">
        <f>IF(SP_NORTE!X597="","*",SP_NORTE!X597)</f>
        <v>*</v>
      </c>
      <c r="C570" s="95" t="str">
        <f>IF(SP_NORTE!B597="","*",SP_NORTE!B597)</f>
        <v>*</v>
      </c>
      <c r="D570" s="94" t="str">
        <f>IF(SP_NORTE!D597="","*",SP_NORTE!D597)</f>
        <v>*</v>
      </c>
      <c r="E570" s="94" t="str">
        <f>IF(SP_NORTE!G597="","*",SP_NORTE!G597)</f>
        <v>*</v>
      </c>
      <c r="F570" s="100" t="str">
        <f>IF(SP_NORTE!L597="","*",SP_NORTE!L597)</f>
        <v>-</v>
      </c>
      <c r="G570" s="95" t="str">
        <f>IF(SP_NORTE!H597="","*",SP_NORTE!H597)</f>
        <v>*</v>
      </c>
      <c r="H570" s="95" t="str">
        <f>IF(SP_NORTE!AA597="","*",SP_NORTE!AA597)</f>
        <v>*</v>
      </c>
      <c r="I570" s="95" t="str">
        <f>IF(SP_NORTE!AB597="","*",SP_NORTE!AB597)</f>
        <v>*</v>
      </c>
      <c r="J570" s="96" t="str">
        <f>IF(SP_NORTE!Z597="","*",SP_NORTE!Z597)</f>
        <v>*</v>
      </c>
      <c r="K570" s="97" t="str">
        <f>IF(SP_NORTE!AC597="","*",SP_NORTE!AC597)</f>
        <v>*</v>
      </c>
    </row>
    <row r="571" spans="2:11" hidden="1">
      <c r="B571" s="94" t="str">
        <f>IF(SP_NORTE!X598="","*",SP_NORTE!X598)</f>
        <v>*</v>
      </c>
      <c r="C571" s="95" t="str">
        <f>IF(SP_NORTE!B598="","*",SP_NORTE!B598)</f>
        <v>*</v>
      </c>
      <c r="D571" s="94" t="str">
        <f>IF(SP_NORTE!D598="","*",SP_NORTE!D598)</f>
        <v>*</v>
      </c>
      <c r="E571" s="94" t="str">
        <f>IF(SP_NORTE!G598="","*",SP_NORTE!G598)</f>
        <v>*</v>
      </c>
      <c r="F571" s="100" t="str">
        <f>IF(SP_NORTE!L598="","*",SP_NORTE!L598)</f>
        <v>-</v>
      </c>
      <c r="G571" s="95" t="str">
        <f>IF(SP_NORTE!H598="","*",SP_NORTE!H598)</f>
        <v>*</v>
      </c>
      <c r="H571" s="95" t="str">
        <f>IF(SP_NORTE!AA598="","*",SP_NORTE!AA598)</f>
        <v>*</v>
      </c>
      <c r="I571" s="95" t="str">
        <f>IF(SP_NORTE!AB598="","*",SP_NORTE!AB598)</f>
        <v>*</v>
      </c>
      <c r="J571" s="96" t="str">
        <f>IF(SP_NORTE!Z598="","*",SP_NORTE!Z598)</f>
        <v>*</v>
      </c>
      <c r="K571" s="97" t="str">
        <f>IF(SP_NORTE!AC598="","*",SP_NORTE!AC598)</f>
        <v>*</v>
      </c>
    </row>
    <row r="572" spans="2:11" hidden="1">
      <c r="B572" s="94" t="str">
        <f>IF(SP_NORTE!X599="","*",SP_NORTE!X599)</f>
        <v>*</v>
      </c>
      <c r="C572" s="95" t="str">
        <f>IF(SP_NORTE!B599="","*",SP_NORTE!B599)</f>
        <v>*</v>
      </c>
      <c r="D572" s="94" t="str">
        <f>IF(SP_NORTE!D599="","*",SP_NORTE!D599)</f>
        <v>*</v>
      </c>
      <c r="E572" s="94" t="str">
        <f>IF(SP_NORTE!G599="","*",SP_NORTE!G599)</f>
        <v>*</v>
      </c>
      <c r="F572" s="100" t="str">
        <f>IF(SP_NORTE!L599="","*",SP_NORTE!L599)</f>
        <v>-</v>
      </c>
      <c r="G572" s="95" t="str">
        <f>IF(SP_NORTE!H599="","*",SP_NORTE!H599)</f>
        <v>*</v>
      </c>
      <c r="H572" s="95" t="str">
        <f>IF(SP_NORTE!AA599="","*",SP_NORTE!AA599)</f>
        <v>*</v>
      </c>
      <c r="I572" s="95" t="str">
        <f>IF(SP_NORTE!AB599="","*",SP_NORTE!AB599)</f>
        <v>*</v>
      </c>
      <c r="J572" s="96" t="str">
        <f>IF(SP_NORTE!Z599="","*",SP_NORTE!Z599)</f>
        <v>*</v>
      </c>
      <c r="K572" s="97" t="str">
        <f>IF(SP_NORTE!AC599="","*",SP_NORTE!AC599)</f>
        <v>*</v>
      </c>
    </row>
    <row r="573" spans="2:11" hidden="1">
      <c r="B573" s="94" t="str">
        <f>IF(SP_NORTE!X600="","*",SP_NORTE!X600)</f>
        <v>*</v>
      </c>
      <c r="C573" s="95" t="str">
        <f>IF(SP_NORTE!B600="","*",SP_NORTE!B600)</f>
        <v>*</v>
      </c>
      <c r="D573" s="94" t="str">
        <f>IF(SP_NORTE!D600="","*",SP_NORTE!D600)</f>
        <v>*</v>
      </c>
      <c r="E573" s="94" t="str">
        <f>IF(SP_NORTE!G600="","*",SP_NORTE!G600)</f>
        <v>*</v>
      </c>
      <c r="F573" s="100" t="str">
        <f>IF(SP_NORTE!L600="","*",SP_NORTE!L600)</f>
        <v>-</v>
      </c>
      <c r="G573" s="95" t="str">
        <f>IF(SP_NORTE!H600="","*",SP_NORTE!H600)</f>
        <v>*</v>
      </c>
      <c r="H573" s="95" t="str">
        <f>IF(SP_NORTE!AA600="","*",SP_NORTE!AA600)</f>
        <v>*</v>
      </c>
      <c r="I573" s="95" t="str">
        <f>IF(SP_NORTE!AB600="","*",SP_NORTE!AB600)</f>
        <v>*</v>
      </c>
      <c r="J573" s="96" t="str">
        <f>IF(SP_NORTE!Z600="","*",SP_NORTE!Z600)</f>
        <v>*</v>
      </c>
      <c r="K573" s="97" t="str">
        <f>IF(SP_NORTE!AC600="","*",SP_NORTE!AC600)</f>
        <v>*</v>
      </c>
    </row>
    <row r="574" spans="2:11" hidden="1">
      <c r="B574" s="94" t="str">
        <f>IF(SP_NORTE!X601="","*",SP_NORTE!X601)</f>
        <v>*</v>
      </c>
      <c r="C574" s="95" t="str">
        <f>IF(SP_NORTE!B601="","*",SP_NORTE!B601)</f>
        <v>*</v>
      </c>
      <c r="D574" s="94" t="str">
        <f>IF(SP_NORTE!D601="","*",SP_NORTE!D601)</f>
        <v>*</v>
      </c>
      <c r="E574" s="94" t="str">
        <f>IF(SP_NORTE!G601="","*",SP_NORTE!G601)</f>
        <v>*</v>
      </c>
      <c r="F574" s="100" t="str">
        <f>IF(SP_NORTE!L601="","*",SP_NORTE!L601)</f>
        <v>-</v>
      </c>
      <c r="G574" s="95" t="str">
        <f>IF(SP_NORTE!H601="","*",SP_NORTE!H601)</f>
        <v>*</v>
      </c>
      <c r="H574" s="95" t="str">
        <f>IF(SP_NORTE!AA601="","*",SP_NORTE!AA601)</f>
        <v>*</v>
      </c>
      <c r="I574" s="95" t="str">
        <f>IF(SP_NORTE!AB601="","*",SP_NORTE!AB601)</f>
        <v>*</v>
      </c>
      <c r="J574" s="96" t="str">
        <f>IF(SP_NORTE!Z601="","*",SP_NORTE!Z601)</f>
        <v>*</v>
      </c>
      <c r="K574" s="97" t="str">
        <f>IF(SP_NORTE!AC601="","*",SP_NORTE!AC601)</f>
        <v>*</v>
      </c>
    </row>
    <row r="575" spans="2:11" hidden="1">
      <c r="B575" s="94" t="str">
        <f>IF(SP_NORTE!X602="","*",SP_NORTE!X602)</f>
        <v>*</v>
      </c>
      <c r="C575" s="95" t="str">
        <f>IF(SP_NORTE!B602="","*",SP_NORTE!B602)</f>
        <v>*</v>
      </c>
      <c r="D575" s="94" t="str">
        <f>IF(SP_NORTE!D602="","*",SP_NORTE!D602)</f>
        <v>*</v>
      </c>
      <c r="E575" s="94" t="str">
        <f>IF(SP_NORTE!G602="","*",SP_NORTE!G602)</f>
        <v>*</v>
      </c>
      <c r="F575" s="100" t="str">
        <f>IF(SP_NORTE!L602="","*",SP_NORTE!L602)</f>
        <v>-</v>
      </c>
      <c r="G575" s="95" t="str">
        <f>IF(SP_NORTE!H602="","*",SP_NORTE!H602)</f>
        <v>*</v>
      </c>
      <c r="H575" s="95" t="str">
        <f>IF(SP_NORTE!AA602="","*",SP_NORTE!AA602)</f>
        <v>*</v>
      </c>
      <c r="I575" s="95" t="str">
        <f>IF(SP_NORTE!AB602="","*",SP_NORTE!AB602)</f>
        <v>*</v>
      </c>
      <c r="J575" s="96" t="str">
        <f>IF(SP_NORTE!Z602="","*",SP_NORTE!Z602)</f>
        <v>*</v>
      </c>
      <c r="K575" s="97" t="str">
        <f>IF(SP_NORTE!AC602="","*",SP_NORTE!AC602)</f>
        <v>*</v>
      </c>
    </row>
    <row r="576" spans="2:11" hidden="1">
      <c r="B576" s="94" t="str">
        <f>IF(SP_NORTE!X603="","*",SP_NORTE!X603)</f>
        <v>*</v>
      </c>
      <c r="C576" s="95" t="str">
        <f>IF(SP_NORTE!B603="","*",SP_NORTE!B603)</f>
        <v>*</v>
      </c>
      <c r="D576" s="94" t="str">
        <f>IF(SP_NORTE!D603="","*",SP_NORTE!D603)</f>
        <v>*</v>
      </c>
      <c r="E576" s="94" t="str">
        <f>IF(SP_NORTE!G603="","*",SP_NORTE!G603)</f>
        <v>*</v>
      </c>
      <c r="F576" s="100" t="str">
        <f>IF(SP_NORTE!L603="","*",SP_NORTE!L603)</f>
        <v>-</v>
      </c>
      <c r="G576" s="95" t="str">
        <f>IF(SP_NORTE!H603="","*",SP_NORTE!H603)</f>
        <v>*</v>
      </c>
      <c r="H576" s="95" t="str">
        <f>IF(SP_NORTE!AA603="","*",SP_NORTE!AA603)</f>
        <v>*</v>
      </c>
      <c r="I576" s="95" t="str">
        <f>IF(SP_NORTE!AB603="","*",SP_NORTE!AB603)</f>
        <v>*</v>
      </c>
      <c r="J576" s="96" t="str">
        <f>IF(SP_NORTE!Z603="","*",SP_NORTE!Z603)</f>
        <v>*</v>
      </c>
      <c r="K576" s="97" t="str">
        <f>IF(SP_NORTE!AC603="","*",SP_NORTE!AC603)</f>
        <v>*</v>
      </c>
    </row>
    <row r="577" spans="2:11" hidden="1">
      <c r="B577" s="94" t="str">
        <f>IF(SP_NORTE!X604="","*",SP_NORTE!X604)</f>
        <v>*</v>
      </c>
      <c r="C577" s="95" t="str">
        <f>IF(SP_NORTE!B604="","*",SP_NORTE!B604)</f>
        <v>*</v>
      </c>
      <c r="D577" s="94" t="str">
        <f>IF(SP_NORTE!D604="","*",SP_NORTE!D604)</f>
        <v>*</v>
      </c>
      <c r="E577" s="94" t="str">
        <f>IF(SP_NORTE!G604="","*",SP_NORTE!G604)</f>
        <v>*</v>
      </c>
      <c r="F577" s="100" t="str">
        <f>IF(SP_NORTE!L604="","*",SP_NORTE!L604)</f>
        <v>-</v>
      </c>
      <c r="G577" s="95" t="str">
        <f>IF(SP_NORTE!H604="","*",SP_NORTE!H604)</f>
        <v>*</v>
      </c>
      <c r="H577" s="95" t="str">
        <f>IF(SP_NORTE!AA604="","*",SP_NORTE!AA604)</f>
        <v>*</v>
      </c>
      <c r="I577" s="95" t="str">
        <f>IF(SP_NORTE!AB604="","*",SP_NORTE!AB604)</f>
        <v>*</v>
      </c>
      <c r="J577" s="96" t="str">
        <f>IF(SP_NORTE!Z604="","*",SP_NORTE!Z604)</f>
        <v>*</v>
      </c>
      <c r="K577" s="97" t="str">
        <f>IF(SP_NORTE!AC604="","*",SP_NORTE!AC604)</f>
        <v>*</v>
      </c>
    </row>
    <row r="578" spans="2:11" hidden="1">
      <c r="B578" s="94" t="str">
        <f>IF(SP_NORTE!X605="","*",SP_NORTE!X605)</f>
        <v>*</v>
      </c>
      <c r="C578" s="95" t="str">
        <f>IF(SP_NORTE!B605="","*",SP_NORTE!B605)</f>
        <v>*</v>
      </c>
      <c r="D578" s="94" t="str">
        <f>IF(SP_NORTE!D605="","*",SP_NORTE!D605)</f>
        <v>*</v>
      </c>
      <c r="E578" s="94" t="str">
        <f>IF(SP_NORTE!G605="","*",SP_NORTE!G605)</f>
        <v>*</v>
      </c>
      <c r="F578" s="100" t="str">
        <f>IF(SP_NORTE!L605="","*",SP_NORTE!L605)</f>
        <v>-</v>
      </c>
      <c r="G578" s="95" t="str">
        <f>IF(SP_NORTE!H605="","*",SP_NORTE!H605)</f>
        <v>*</v>
      </c>
      <c r="H578" s="95" t="str">
        <f>IF(SP_NORTE!AA605="","*",SP_NORTE!AA605)</f>
        <v>*</v>
      </c>
      <c r="I578" s="95" t="str">
        <f>IF(SP_NORTE!AB605="","*",SP_NORTE!AB605)</f>
        <v>*</v>
      </c>
      <c r="J578" s="96" t="str">
        <f>IF(SP_NORTE!Z605="","*",SP_NORTE!Z605)</f>
        <v>*</v>
      </c>
      <c r="K578" s="97" t="str">
        <f>IF(SP_NORTE!AC605="","*",SP_NORTE!AC605)</f>
        <v>*</v>
      </c>
    </row>
    <row r="579" spans="2:11" hidden="1">
      <c r="B579" s="94" t="str">
        <f>IF(SP_NORTE!X606="","*",SP_NORTE!X606)</f>
        <v>*</v>
      </c>
      <c r="C579" s="95" t="str">
        <f>IF(SP_NORTE!B606="","*",SP_NORTE!B606)</f>
        <v>*</v>
      </c>
      <c r="D579" s="94" t="str">
        <f>IF(SP_NORTE!D606="","*",SP_NORTE!D606)</f>
        <v>*</v>
      </c>
      <c r="E579" s="94" t="str">
        <f>IF(SP_NORTE!G606="","*",SP_NORTE!G606)</f>
        <v>*</v>
      </c>
      <c r="F579" s="100" t="str">
        <f>IF(SP_NORTE!L606="","*",SP_NORTE!L606)</f>
        <v>-</v>
      </c>
      <c r="G579" s="95" t="str">
        <f>IF(SP_NORTE!H606="","*",SP_NORTE!H606)</f>
        <v>*</v>
      </c>
      <c r="H579" s="95" t="str">
        <f>IF(SP_NORTE!AA606="","*",SP_NORTE!AA606)</f>
        <v>*</v>
      </c>
      <c r="I579" s="95" t="str">
        <f>IF(SP_NORTE!AB606="","*",SP_NORTE!AB606)</f>
        <v>*</v>
      </c>
      <c r="J579" s="96" t="str">
        <f>IF(SP_NORTE!Z606="","*",SP_NORTE!Z606)</f>
        <v>*</v>
      </c>
      <c r="K579" s="97" t="str">
        <f>IF(SP_NORTE!AC606="","*",SP_NORTE!AC606)</f>
        <v>*</v>
      </c>
    </row>
    <row r="580" spans="2:11" hidden="1">
      <c r="B580" s="94" t="str">
        <f>IF(SP_NORTE!X607="","*",SP_NORTE!X607)</f>
        <v>*</v>
      </c>
      <c r="C580" s="95" t="str">
        <f>IF(SP_NORTE!B607="","*",SP_NORTE!B607)</f>
        <v>*</v>
      </c>
      <c r="D580" s="94" t="str">
        <f>IF(SP_NORTE!D607="","*",SP_NORTE!D607)</f>
        <v>*</v>
      </c>
      <c r="E580" s="94" t="str">
        <f>IF(SP_NORTE!G607="","*",SP_NORTE!G607)</f>
        <v>*</v>
      </c>
      <c r="F580" s="100" t="str">
        <f>IF(SP_NORTE!L607="","*",SP_NORTE!L607)</f>
        <v>-</v>
      </c>
      <c r="G580" s="95" t="str">
        <f>IF(SP_NORTE!H607="","*",SP_NORTE!H607)</f>
        <v>*</v>
      </c>
      <c r="H580" s="95" t="str">
        <f>IF(SP_NORTE!AA607="","*",SP_NORTE!AA607)</f>
        <v>*</v>
      </c>
      <c r="I580" s="95" t="str">
        <f>IF(SP_NORTE!AB607="","*",SP_NORTE!AB607)</f>
        <v>*</v>
      </c>
      <c r="J580" s="96" t="str">
        <f>IF(SP_NORTE!Z607="","*",SP_NORTE!Z607)</f>
        <v>*</v>
      </c>
      <c r="K580" s="97" t="str">
        <f>IF(SP_NORTE!AC607="","*",SP_NORTE!AC607)</f>
        <v>*</v>
      </c>
    </row>
    <row r="581" spans="2:11" hidden="1">
      <c r="B581" s="94" t="str">
        <f>IF(SP_NORTE!X608="","*",SP_NORTE!X608)</f>
        <v>*</v>
      </c>
      <c r="C581" s="95" t="str">
        <f>IF(SP_NORTE!B608="","*",SP_NORTE!B608)</f>
        <v>*</v>
      </c>
      <c r="D581" s="94" t="str">
        <f>IF(SP_NORTE!D608="","*",SP_NORTE!D608)</f>
        <v>*</v>
      </c>
      <c r="E581" s="94" t="str">
        <f>IF(SP_NORTE!G608="","*",SP_NORTE!G608)</f>
        <v>*</v>
      </c>
      <c r="F581" s="100" t="str">
        <f>IF(SP_NORTE!L608="","*",SP_NORTE!L608)</f>
        <v>-</v>
      </c>
      <c r="G581" s="95" t="str">
        <f>IF(SP_NORTE!H608="","*",SP_NORTE!H608)</f>
        <v>*</v>
      </c>
      <c r="H581" s="95" t="str">
        <f>IF(SP_NORTE!AA608="","*",SP_NORTE!AA608)</f>
        <v>*</v>
      </c>
      <c r="I581" s="95" t="str">
        <f>IF(SP_NORTE!AB608="","*",SP_NORTE!AB608)</f>
        <v>*</v>
      </c>
      <c r="J581" s="96" t="str">
        <f>IF(SP_NORTE!Z608="","*",SP_NORTE!Z608)</f>
        <v>*</v>
      </c>
      <c r="K581" s="97" t="str">
        <f>IF(SP_NORTE!AC608="","*",SP_NORTE!AC608)</f>
        <v>*</v>
      </c>
    </row>
    <row r="582" spans="2:11" hidden="1">
      <c r="B582" s="94" t="str">
        <f>IF(SP_NORTE!X609="","*",SP_NORTE!X609)</f>
        <v>*</v>
      </c>
      <c r="C582" s="95" t="str">
        <f>IF(SP_NORTE!B609="","*",SP_NORTE!B609)</f>
        <v>*</v>
      </c>
      <c r="D582" s="94" t="str">
        <f>IF(SP_NORTE!D609="","*",SP_NORTE!D609)</f>
        <v>*</v>
      </c>
      <c r="E582" s="94" t="str">
        <f>IF(SP_NORTE!G609="","*",SP_NORTE!G609)</f>
        <v>*</v>
      </c>
      <c r="F582" s="100" t="str">
        <f>IF(SP_NORTE!L609="","*",SP_NORTE!L609)</f>
        <v>-</v>
      </c>
      <c r="G582" s="95" t="str">
        <f>IF(SP_NORTE!H609="","*",SP_NORTE!H609)</f>
        <v>*</v>
      </c>
      <c r="H582" s="95" t="str">
        <f>IF(SP_NORTE!AA609="","*",SP_NORTE!AA609)</f>
        <v>*</v>
      </c>
      <c r="I582" s="95" t="str">
        <f>IF(SP_NORTE!AB609="","*",SP_NORTE!AB609)</f>
        <v>*</v>
      </c>
      <c r="J582" s="96" t="str">
        <f>IF(SP_NORTE!Z609="","*",SP_NORTE!Z609)</f>
        <v>*</v>
      </c>
      <c r="K582" s="97" t="str">
        <f>IF(SP_NORTE!AC609="","*",SP_NORTE!AC609)</f>
        <v>*</v>
      </c>
    </row>
    <row r="583" spans="2:11" hidden="1">
      <c r="B583" s="94" t="str">
        <f>IF(SP_NORTE!X610="","*",SP_NORTE!X610)</f>
        <v>*</v>
      </c>
      <c r="C583" s="95" t="str">
        <f>IF(SP_NORTE!B610="","*",SP_NORTE!B610)</f>
        <v>*</v>
      </c>
      <c r="D583" s="94" t="str">
        <f>IF(SP_NORTE!D610="","*",SP_NORTE!D610)</f>
        <v>*</v>
      </c>
      <c r="E583" s="94" t="str">
        <f>IF(SP_NORTE!G610="","*",SP_NORTE!G610)</f>
        <v>*</v>
      </c>
      <c r="F583" s="100" t="str">
        <f>IF(SP_NORTE!L610="","*",SP_NORTE!L610)</f>
        <v>-</v>
      </c>
      <c r="G583" s="95" t="str">
        <f>IF(SP_NORTE!H610="","*",SP_NORTE!H610)</f>
        <v>*</v>
      </c>
      <c r="H583" s="95" t="str">
        <f>IF(SP_NORTE!AA610="","*",SP_NORTE!AA610)</f>
        <v>*</v>
      </c>
      <c r="I583" s="95" t="str">
        <f>IF(SP_NORTE!AB610="","*",SP_NORTE!AB610)</f>
        <v>*</v>
      </c>
      <c r="J583" s="96" t="str">
        <f>IF(SP_NORTE!Z610="","*",SP_NORTE!Z610)</f>
        <v>*</v>
      </c>
      <c r="K583" s="97" t="str">
        <f>IF(SP_NORTE!AC610="","*",SP_NORTE!AC610)</f>
        <v>*</v>
      </c>
    </row>
    <row r="584" spans="2:11" hidden="1">
      <c r="B584" s="94" t="str">
        <f>IF(SP_NORTE!X611="","*",SP_NORTE!X611)</f>
        <v>*</v>
      </c>
      <c r="C584" s="95" t="str">
        <f>IF(SP_NORTE!B611="","*",SP_NORTE!B611)</f>
        <v>*</v>
      </c>
      <c r="D584" s="94" t="str">
        <f>IF(SP_NORTE!D611="","*",SP_NORTE!D611)</f>
        <v>*</v>
      </c>
      <c r="E584" s="94" t="str">
        <f>IF(SP_NORTE!G611="","*",SP_NORTE!G611)</f>
        <v>*</v>
      </c>
      <c r="F584" s="100" t="str">
        <f>IF(SP_NORTE!L611="","*",SP_NORTE!L611)</f>
        <v>-</v>
      </c>
      <c r="G584" s="95" t="str">
        <f>IF(SP_NORTE!H611="","*",SP_NORTE!H611)</f>
        <v>*</v>
      </c>
      <c r="H584" s="95" t="str">
        <f>IF(SP_NORTE!AA611="","*",SP_NORTE!AA611)</f>
        <v>*</v>
      </c>
      <c r="I584" s="95" t="str">
        <f>IF(SP_NORTE!AB611="","*",SP_NORTE!AB611)</f>
        <v>*</v>
      </c>
      <c r="J584" s="96" t="str">
        <f>IF(SP_NORTE!Z611="","*",SP_NORTE!Z611)</f>
        <v>*</v>
      </c>
      <c r="K584" s="97" t="str">
        <f>IF(SP_NORTE!AC611="","*",SP_NORTE!AC611)</f>
        <v>*</v>
      </c>
    </row>
    <row r="585" spans="2:11" hidden="1">
      <c r="B585" s="94" t="str">
        <f>IF(SP_NORTE!X612="","*",SP_NORTE!X612)</f>
        <v>*</v>
      </c>
      <c r="C585" s="95" t="str">
        <f>IF(SP_NORTE!B612="","*",SP_NORTE!B612)</f>
        <v>*</v>
      </c>
      <c r="D585" s="94" t="str">
        <f>IF(SP_NORTE!D612="","*",SP_NORTE!D612)</f>
        <v>*</v>
      </c>
      <c r="E585" s="94" t="str">
        <f>IF(SP_NORTE!G612="","*",SP_NORTE!G612)</f>
        <v>*</v>
      </c>
      <c r="F585" s="100" t="str">
        <f>IF(SP_NORTE!L612="","*",SP_NORTE!L612)</f>
        <v>-</v>
      </c>
      <c r="G585" s="95" t="str">
        <f>IF(SP_NORTE!H612="","*",SP_NORTE!H612)</f>
        <v>*</v>
      </c>
      <c r="H585" s="95" t="str">
        <f>IF(SP_NORTE!AA612="","*",SP_NORTE!AA612)</f>
        <v>*</v>
      </c>
      <c r="I585" s="95" t="str">
        <f>IF(SP_NORTE!AB612="","*",SP_NORTE!AB612)</f>
        <v>*</v>
      </c>
      <c r="J585" s="96" t="str">
        <f>IF(SP_NORTE!Z612="","*",SP_NORTE!Z612)</f>
        <v>*</v>
      </c>
      <c r="K585" s="97" t="str">
        <f>IF(SP_NORTE!AC612="","*",SP_NORTE!AC612)</f>
        <v>*</v>
      </c>
    </row>
    <row r="586" spans="2:11" hidden="1">
      <c r="B586" s="94" t="str">
        <f>IF(SP_NORTE!X613="","*",SP_NORTE!X613)</f>
        <v>*</v>
      </c>
      <c r="C586" s="95" t="str">
        <f>IF(SP_NORTE!B613="","*",SP_NORTE!B613)</f>
        <v>*</v>
      </c>
      <c r="D586" s="94" t="str">
        <f>IF(SP_NORTE!D613="","*",SP_NORTE!D613)</f>
        <v>*</v>
      </c>
      <c r="E586" s="94" t="str">
        <f>IF(SP_NORTE!G613="","*",SP_NORTE!G613)</f>
        <v>*</v>
      </c>
      <c r="F586" s="100" t="str">
        <f>IF(SP_NORTE!L613="","*",SP_NORTE!L613)</f>
        <v>-</v>
      </c>
      <c r="G586" s="95" t="str">
        <f>IF(SP_NORTE!H613="","*",SP_NORTE!H613)</f>
        <v>*</v>
      </c>
      <c r="H586" s="95" t="str">
        <f>IF(SP_NORTE!AA613="","*",SP_NORTE!AA613)</f>
        <v>*</v>
      </c>
      <c r="I586" s="95" t="str">
        <f>IF(SP_NORTE!AB613="","*",SP_NORTE!AB613)</f>
        <v>*</v>
      </c>
      <c r="J586" s="96" t="str">
        <f>IF(SP_NORTE!Z613="","*",SP_NORTE!Z613)</f>
        <v>*</v>
      </c>
      <c r="K586" s="97" t="str">
        <f>IF(SP_NORTE!AC613="","*",SP_NORTE!AC613)</f>
        <v>*</v>
      </c>
    </row>
    <row r="587" spans="2:11" hidden="1">
      <c r="B587" s="94" t="str">
        <f>IF(SP_NORTE!X614="","*",SP_NORTE!X614)</f>
        <v>*</v>
      </c>
      <c r="C587" s="95" t="str">
        <f>IF(SP_NORTE!B614="","*",SP_NORTE!B614)</f>
        <v>*</v>
      </c>
      <c r="D587" s="94" t="str">
        <f>IF(SP_NORTE!D614="","*",SP_NORTE!D614)</f>
        <v>*</v>
      </c>
      <c r="E587" s="94" t="str">
        <f>IF(SP_NORTE!G614="","*",SP_NORTE!G614)</f>
        <v>*</v>
      </c>
      <c r="F587" s="100" t="str">
        <f>IF(SP_NORTE!L614="","*",SP_NORTE!L614)</f>
        <v>-</v>
      </c>
      <c r="G587" s="95" t="str">
        <f>IF(SP_NORTE!H614="","*",SP_NORTE!H614)</f>
        <v>*</v>
      </c>
      <c r="H587" s="95" t="str">
        <f>IF(SP_NORTE!AA614="","*",SP_NORTE!AA614)</f>
        <v>*</v>
      </c>
      <c r="I587" s="95" t="str">
        <f>IF(SP_NORTE!AB614="","*",SP_NORTE!AB614)</f>
        <v>*</v>
      </c>
      <c r="J587" s="96" t="str">
        <f>IF(SP_NORTE!Z614="","*",SP_NORTE!Z614)</f>
        <v>*</v>
      </c>
      <c r="K587" s="97" t="str">
        <f>IF(SP_NORTE!AC614="","*",SP_NORTE!AC614)</f>
        <v>*</v>
      </c>
    </row>
    <row r="588" spans="2:11" hidden="1">
      <c r="B588" s="94" t="str">
        <f>IF(SP_NORTE!X615="","*",SP_NORTE!X615)</f>
        <v>*</v>
      </c>
      <c r="C588" s="95" t="str">
        <f>IF(SP_NORTE!B615="","*",SP_NORTE!B615)</f>
        <v>*</v>
      </c>
      <c r="D588" s="94" t="str">
        <f>IF(SP_NORTE!D615="","*",SP_NORTE!D615)</f>
        <v>*</v>
      </c>
      <c r="E588" s="94" t="str">
        <f>IF(SP_NORTE!G615="","*",SP_NORTE!G615)</f>
        <v>*</v>
      </c>
      <c r="F588" s="100" t="str">
        <f>IF(SP_NORTE!L615="","*",SP_NORTE!L615)</f>
        <v>-</v>
      </c>
      <c r="G588" s="95" t="str">
        <f>IF(SP_NORTE!H615="","*",SP_NORTE!H615)</f>
        <v>*</v>
      </c>
      <c r="H588" s="95" t="str">
        <f>IF(SP_NORTE!AA615="","*",SP_NORTE!AA615)</f>
        <v>*</v>
      </c>
      <c r="I588" s="95" t="str">
        <f>IF(SP_NORTE!AB615="","*",SP_NORTE!AB615)</f>
        <v>*</v>
      </c>
      <c r="J588" s="96" t="str">
        <f>IF(SP_NORTE!Z615="","*",SP_NORTE!Z615)</f>
        <v>*</v>
      </c>
      <c r="K588" s="97" t="str">
        <f>IF(SP_NORTE!AC615="","*",SP_NORTE!AC615)</f>
        <v>*</v>
      </c>
    </row>
    <row r="589" spans="2:11" hidden="1">
      <c r="B589" s="94" t="str">
        <f>IF(SP_NORTE!X616="","*",SP_NORTE!X616)</f>
        <v>*</v>
      </c>
      <c r="C589" s="95" t="str">
        <f>IF(SP_NORTE!B616="","*",SP_NORTE!B616)</f>
        <v>*</v>
      </c>
      <c r="D589" s="94" t="str">
        <f>IF(SP_NORTE!D616="","*",SP_NORTE!D616)</f>
        <v>*</v>
      </c>
      <c r="E589" s="94" t="str">
        <f>IF(SP_NORTE!G616="","*",SP_NORTE!G616)</f>
        <v>*</v>
      </c>
      <c r="F589" s="100" t="str">
        <f>IF(SP_NORTE!L616="","*",SP_NORTE!L616)</f>
        <v>-</v>
      </c>
      <c r="G589" s="95" t="str">
        <f>IF(SP_NORTE!H616="","*",SP_NORTE!H616)</f>
        <v>*</v>
      </c>
      <c r="H589" s="95" t="str">
        <f>IF(SP_NORTE!AA616="","*",SP_NORTE!AA616)</f>
        <v>*</v>
      </c>
      <c r="I589" s="95" t="str">
        <f>IF(SP_NORTE!AB616="","*",SP_NORTE!AB616)</f>
        <v>*</v>
      </c>
      <c r="J589" s="96" t="str">
        <f>IF(SP_NORTE!Z616="","*",SP_NORTE!Z616)</f>
        <v>*</v>
      </c>
      <c r="K589" s="97" t="str">
        <f>IF(SP_NORTE!AC616="","*",SP_NORTE!AC616)</f>
        <v>*</v>
      </c>
    </row>
    <row r="590" spans="2:11" hidden="1">
      <c r="B590" s="94" t="str">
        <f>IF(SP_NORTE!X617="","*",SP_NORTE!X617)</f>
        <v>*</v>
      </c>
      <c r="C590" s="95" t="str">
        <f>IF(SP_NORTE!B617="","*",SP_NORTE!B617)</f>
        <v>*</v>
      </c>
      <c r="D590" s="94" t="str">
        <f>IF(SP_NORTE!D617="","*",SP_NORTE!D617)</f>
        <v>*</v>
      </c>
      <c r="E590" s="94" t="str">
        <f>IF(SP_NORTE!G617="","*",SP_NORTE!G617)</f>
        <v>*</v>
      </c>
      <c r="F590" s="100" t="str">
        <f>IF(SP_NORTE!L617="","*",SP_NORTE!L617)</f>
        <v>-</v>
      </c>
      <c r="G590" s="95" t="str">
        <f>IF(SP_NORTE!H617="","*",SP_NORTE!H617)</f>
        <v>*</v>
      </c>
      <c r="H590" s="95" t="str">
        <f>IF(SP_NORTE!AA617="","*",SP_NORTE!AA617)</f>
        <v>*</v>
      </c>
      <c r="I590" s="95" t="str">
        <f>IF(SP_NORTE!AB617="","*",SP_NORTE!AB617)</f>
        <v>*</v>
      </c>
      <c r="J590" s="96" t="str">
        <f>IF(SP_NORTE!Z617="","*",SP_NORTE!Z617)</f>
        <v>*</v>
      </c>
      <c r="K590" s="97" t="str">
        <f>IF(SP_NORTE!AC617="","*",SP_NORTE!AC617)</f>
        <v>*</v>
      </c>
    </row>
    <row r="591" spans="2:11" hidden="1">
      <c r="B591" s="94" t="str">
        <f>IF(SP_NORTE!X618="","*",SP_NORTE!X618)</f>
        <v>*</v>
      </c>
      <c r="C591" s="95" t="str">
        <f>IF(SP_NORTE!B618="","*",SP_NORTE!B618)</f>
        <v>*</v>
      </c>
      <c r="D591" s="94" t="str">
        <f>IF(SP_NORTE!D618="","*",SP_NORTE!D618)</f>
        <v>*</v>
      </c>
      <c r="E591" s="94" t="str">
        <f>IF(SP_NORTE!G618="","*",SP_NORTE!G618)</f>
        <v>*</v>
      </c>
      <c r="F591" s="100" t="str">
        <f>IF(SP_NORTE!L618="","*",SP_NORTE!L618)</f>
        <v>-</v>
      </c>
      <c r="G591" s="95" t="str">
        <f>IF(SP_NORTE!H618="","*",SP_NORTE!H618)</f>
        <v>*</v>
      </c>
      <c r="H591" s="95" t="str">
        <f>IF(SP_NORTE!AA618="","*",SP_NORTE!AA618)</f>
        <v>*</v>
      </c>
      <c r="I591" s="95" t="str">
        <f>IF(SP_NORTE!AB618="","*",SP_NORTE!AB618)</f>
        <v>*</v>
      </c>
      <c r="J591" s="96" t="str">
        <f>IF(SP_NORTE!Z618="","*",SP_NORTE!Z618)</f>
        <v>*</v>
      </c>
      <c r="K591" s="97" t="str">
        <f>IF(SP_NORTE!AC618="","*",SP_NORTE!AC618)</f>
        <v>*</v>
      </c>
    </row>
    <row r="592" spans="2:11" hidden="1">
      <c r="B592" s="94" t="str">
        <f>IF(SP_NORTE!X619="","*",SP_NORTE!X619)</f>
        <v>*</v>
      </c>
      <c r="C592" s="95" t="str">
        <f>IF(SP_NORTE!B619="","*",SP_NORTE!B619)</f>
        <v>*</v>
      </c>
      <c r="D592" s="94" t="str">
        <f>IF(SP_NORTE!D619="","*",SP_NORTE!D619)</f>
        <v>*</v>
      </c>
      <c r="E592" s="94" t="str">
        <f>IF(SP_NORTE!G619="","*",SP_NORTE!G619)</f>
        <v>*</v>
      </c>
      <c r="F592" s="100" t="str">
        <f>IF(SP_NORTE!L619="","*",SP_NORTE!L619)</f>
        <v>-</v>
      </c>
      <c r="G592" s="95" t="str">
        <f>IF(SP_NORTE!H619="","*",SP_NORTE!H619)</f>
        <v>*</v>
      </c>
      <c r="H592" s="95" t="str">
        <f>IF(SP_NORTE!AA619="","*",SP_NORTE!AA619)</f>
        <v>*</v>
      </c>
      <c r="I592" s="95" t="str">
        <f>IF(SP_NORTE!AB619="","*",SP_NORTE!AB619)</f>
        <v>*</v>
      </c>
      <c r="J592" s="96" t="str">
        <f>IF(SP_NORTE!Z619="","*",SP_NORTE!Z619)</f>
        <v>*</v>
      </c>
      <c r="K592" s="97" t="str">
        <f>IF(SP_NORTE!AC619="","*",SP_NORTE!AC619)</f>
        <v>*</v>
      </c>
    </row>
    <row r="593" spans="2:11" hidden="1">
      <c r="B593" s="94" t="str">
        <f>IF(SP_NORTE!X620="","*",SP_NORTE!X620)</f>
        <v>*</v>
      </c>
      <c r="C593" s="95" t="str">
        <f>IF(SP_NORTE!B620="","*",SP_NORTE!B620)</f>
        <v>*</v>
      </c>
      <c r="D593" s="94" t="str">
        <f>IF(SP_NORTE!D620="","*",SP_NORTE!D620)</f>
        <v>*</v>
      </c>
      <c r="E593" s="94" t="str">
        <f>IF(SP_NORTE!G620="","*",SP_NORTE!G620)</f>
        <v>*</v>
      </c>
      <c r="F593" s="100" t="str">
        <f>IF(SP_NORTE!L620="","*",SP_NORTE!L620)</f>
        <v>-</v>
      </c>
      <c r="G593" s="95" t="str">
        <f>IF(SP_NORTE!H620="","*",SP_NORTE!H620)</f>
        <v>*</v>
      </c>
      <c r="H593" s="95" t="str">
        <f>IF(SP_NORTE!AA620="","*",SP_NORTE!AA620)</f>
        <v>*</v>
      </c>
      <c r="I593" s="95" t="str">
        <f>IF(SP_NORTE!AB620="","*",SP_NORTE!AB620)</f>
        <v>*</v>
      </c>
      <c r="J593" s="96" t="str">
        <f>IF(SP_NORTE!Z620="","*",SP_NORTE!Z620)</f>
        <v>*</v>
      </c>
      <c r="K593" s="97" t="str">
        <f>IF(SP_NORTE!AC620="","*",SP_NORTE!AC620)</f>
        <v>*</v>
      </c>
    </row>
    <row r="594" spans="2:11" hidden="1">
      <c r="B594" s="94" t="str">
        <f>IF(SP_NORTE!X621="","*",SP_NORTE!X621)</f>
        <v>*</v>
      </c>
      <c r="C594" s="95" t="str">
        <f>IF(SP_NORTE!B621="","*",SP_NORTE!B621)</f>
        <v>*</v>
      </c>
      <c r="D594" s="94" t="str">
        <f>IF(SP_NORTE!D621="","*",SP_NORTE!D621)</f>
        <v>*</v>
      </c>
      <c r="E594" s="94" t="str">
        <f>IF(SP_NORTE!G621="","*",SP_NORTE!G621)</f>
        <v>*</v>
      </c>
      <c r="F594" s="100" t="str">
        <f>IF(SP_NORTE!L621="","*",SP_NORTE!L621)</f>
        <v>-</v>
      </c>
      <c r="G594" s="95" t="str">
        <f>IF(SP_NORTE!H621="","*",SP_NORTE!H621)</f>
        <v>*</v>
      </c>
      <c r="H594" s="95" t="str">
        <f>IF(SP_NORTE!AA621="","*",SP_NORTE!AA621)</f>
        <v>*</v>
      </c>
      <c r="I594" s="95" t="str">
        <f>IF(SP_NORTE!AB621="","*",SP_NORTE!AB621)</f>
        <v>*</v>
      </c>
      <c r="J594" s="96" t="str">
        <f>IF(SP_NORTE!Z621="","*",SP_NORTE!Z621)</f>
        <v>*</v>
      </c>
      <c r="K594" s="97" t="str">
        <f>IF(SP_NORTE!AC621="","*",SP_NORTE!AC621)</f>
        <v>*</v>
      </c>
    </row>
    <row r="595" spans="2:11" hidden="1">
      <c r="B595" s="94" t="str">
        <f>IF(SP_NORTE!X622="","*",SP_NORTE!X622)</f>
        <v>*</v>
      </c>
      <c r="C595" s="95" t="str">
        <f>IF(SP_NORTE!B622="","*",SP_NORTE!B622)</f>
        <v>*</v>
      </c>
      <c r="D595" s="94" t="str">
        <f>IF(SP_NORTE!D622="","*",SP_NORTE!D622)</f>
        <v>*</v>
      </c>
      <c r="E595" s="94" t="str">
        <f>IF(SP_NORTE!G622="","*",SP_NORTE!G622)</f>
        <v>*</v>
      </c>
      <c r="F595" s="100" t="str">
        <f>IF(SP_NORTE!L622="","*",SP_NORTE!L622)</f>
        <v>-</v>
      </c>
      <c r="G595" s="95" t="str">
        <f>IF(SP_NORTE!H622="","*",SP_NORTE!H622)</f>
        <v>*</v>
      </c>
      <c r="H595" s="95" t="str">
        <f>IF(SP_NORTE!AA622="","*",SP_NORTE!AA622)</f>
        <v>*</v>
      </c>
      <c r="I595" s="95" t="str">
        <f>IF(SP_NORTE!AB622="","*",SP_NORTE!AB622)</f>
        <v>*</v>
      </c>
      <c r="J595" s="96" t="str">
        <f>IF(SP_NORTE!Z622="","*",SP_NORTE!Z622)</f>
        <v>*</v>
      </c>
      <c r="K595" s="97" t="str">
        <f>IF(SP_NORTE!AC622="","*",SP_NORTE!AC622)</f>
        <v>*</v>
      </c>
    </row>
    <row r="596" spans="2:11" hidden="1">
      <c r="B596" s="94" t="str">
        <f>IF(SP_NORTE!X623="","*",SP_NORTE!X623)</f>
        <v>*</v>
      </c>
      <c r="C596" s="95" t="str">
        <f>IF(SP_NORTE!B623="","*",SP_NORTE!B623)</f>
        <v>*</v>
      </c>
      <c r="D596" s="94" t="str">
        <f>IF(SP_NORTE!D623="","*",SP_NORTE!D623)</f>
        <v>*</v>
      </c>
      <c r="E596" s="94" t="str">
        <f>IF(SP_NORTE!G623="","*",SP_NORTE!G623)</f>
        <v>*</v>
      </c>
      <c r="F596" s="100" t="str">
        <f>IF(SP_NORTE!L623="","*",SP_NORTE!L623)</f>
        <v>-</v>
      </c>
      <c r="G596" s="95" t="str">
        <f>IF(SP_NORTE!H623="","*",SP_NORTE!H623)</f>
        <v>*</v>
      </c>
      <c r="H596" s="95" t="str">
        <f>IF(SP_NORTE!AA623="","*",SP_NORTE!AA623)</f>
        <v>*</v>
      </c>
      <c r="I596" s="95" t="str">
        <f>IF(SP_NORTE!AB623="","*",SP_NORTE!AB623)</f>
        <v>*</v>
      </c>
      <c r="J596" s="96" t="str">
        <f>IF(SP_NORTE!Z623="","*",SP_NORTE!Z623)</f>
        <v>*</v>
      </c>
      <c r="K596" s="97" t="str">
        <f>IF(SP_NORTE!AC623="","*",SP_NORTE!AC623)</f>
        <v>*</v>
      </c>
    </row>
    <row r="597" spans="2:11" hidden="1">
      <c r="B597" s="94" t="str">
        <f>IF(SP_NORTE!X624="","*",SP_NORTE!X624)</f>
        <v>*</v>
      </c>
      <c r="C597" s="95" t="str">
        <f>IF(SP_NORTE!B624="","*",SP_NORTE!B624)</f>
        <v>*</v>
      </c>
      <c r="D597" s="94" t="str">
        <f>IF(SP_NORTE!D624="","*",SP_NORTE!D624)</f>
        <v>*</v>
      </c>
      <c r="E597" s="94" t="str">
        <f>IF(SP_NORTE!G624="","*",SP_NORTE!G624)</f>
        <v>*</v>
      </c>
      <c r="F597" s="100" t="str">
        <f>IF(SP_NORTE!L624="","*",SP_NORTE!L624)</f>
        <v>-</v>
      </c>
      <c r="G597" s="95" t="str">
        <f>IF(SP_NORTE!H624="","*",SP_NORTE!H624)</f>
        <v>*</v>
      </c>
      <c r="H597" s="95" t="str">
        <f>IF(SP_NORTE!AA624="","*",SP_NORTE!AA624)</f>
        <v>*</v>
      </c>
      <c r="I597" s="95" t="str">
        <f>IF(SP_NORTE!AB624="","*",SP_NORTE!AB624)</f>
        <v>*</v>
      </c>
      <c r="J597" s="96" t="str">
        <f>IF(SP_NORTE!Z624="","*",SP_NORTE!Z624)</f>
        <v>*</v>
      </c>
      <c r="K597" s="97" t="str">
        <f>IF(SP_NORTE!AC624="","*",SP_NORTE!AC624)</f>
        <v>*</v>
      </c>
    </row>
    <row r="598" spans="2:11" hidden="1">
      <c r="B598" s="94" t="str">
        <f>IF(SP_NORTE!X625="","*",SP_NORTE!X625)</f>
        <v>*</v>
      </c>
      <c r="C598" s="95" t="str">
        <f>IF(SP_NORTE!B625="","*",SP_NORTE!B625)</f>
        <v>*</v>
      </c>
      <c r="D598" s="94" t="str">
        <f>IF(SP_NORTE!D625="","*",SP_NORTE!D625)</f>
        <v>*</v>
      </c>
      <c r="E598" s="94" t="str">
        <f>IF(SP_NORTE!G625="","*",SP_NORTE!G625)</f>
        <v>*</v>
      </c>
      <c r="F598" s="100" t="str">
        <f>IF(SP_NORTE!L625="","*",SP_NORTE!L625)</f>
        <v>-</v>
      </c>
      <c r="G598" s="95" t="str">
        <f>IF(SP_NORTE!H625="","*",SP_NORTE!H625)</f>
        <v>*</v>
      </c>
      <c r="H598" s="95" t="str">
        <f>IF(SP_NORTE!AA625="","*",SP_NORTE!AA625)</f>
        <v>*</v>
      </c>
      <c r="I598" s="95" t="str">
        <f>IF(SP_NORTE!AB625="","*",SP_NORTE!AB625)</f>
        <v>*</v>
      </c>
      <c r="J598" s="96" t="str">
        <f>IF(SP_NORTE!Z625="","*",SP_NORTE!Z625)</f>
        <v>*</v>
      </c>
      <c r="K598" s="97" t="str">
        <f>IF(SP_NORTE!AC625="","*",SP_NORTE!AC625)</f>
        <v>*</v>
      </c>
    </row>
    <row r="599" spans="2:11" hidden="1">
      <c r="B599" s="94" t="str">
        <f>IF(SP_NORTE!X626="","*",SP_NORTE!X626)</f>
        <v>*</v>
      </c>
      <c r="C599" s="95" t="str">
        <f>IF(SP_NORTE!B626="","*",SP_NORTE!B626)</f>
        <v>*</v>
      </c>
      <c r="D599" s="94" t="str">
        <f>IF(SP_NORTE!D626="","*",SP_NORTE!D626)</f>
        <v>*</v>
      </c>
      <c r="E599" s="94" t="str">
        <f>IF(SP_NORTE!G626="","*",SP_NORTE!G626)</f>
        <v>*</v>
      </c>
      <c r="F599" s="100" t="str">
        <f>IF(SP_NORTE!L626="","*",SP_NORTE!L626)</f>
        <v>-</v>
      </c>
      <c r="G599" s="95" t="str">
        <f>IF(SP_NORTE!H626="","*",SP_NORTE!H626)</f>
        <v>*</v>
      </c>
      <c r="H599" s="95" t="str">
        <f>IF(SP_NORTE!AA626="","*",SP_NORTE!AA626)</f>
        <v>*</v>
      </c>
      <c r="I599" s="95" t="str">
        <f>IF(SP_NORTE!AB626="","*",SP_NORTE!AB626)</f>
        <v>*</v>
      </c>
      <c r="J599" s="96" t="str">
        <f>IF(SP_NORTE!Z626="","*",SP_NORTE!Z626)</f>
        <v>*</v>
      </c>
      <c r="K599" s="97" t="str">
        <f>IF(SP_NORTE!AC626="","*",SP_NORTE!AC626)</f>
        <v>*</v>
      </c>
    </row>
    <row r="600" spans="2:11" hidden="1">
      <c r="B600" s="94" t="str">
        <f>IF(SP_NORTE!X627="","*",SP_NORTE!X627)</f>
        <v>*</v>
      </c>
      <c r="C600" s="95" t="str">
        <f>IF(SP_NORTE!B627="","*",SP_NORTE!B627)</f>
        <v>*</v>
      </c>
      <c r="D600" s="94" t="str">
        <f>IF(SP_NORTE!D627="","*",SP_NORTE!D627)</f>
        <v>*</v>
      </c>
      <c r="E600" s="94" t="str">
        <f>IF(SP_NORTE!G627="","*",SP_NORTE!G627)</f>
        <v>*</v>
      </c>
      <c r="F600" s="100" t="str">
        <f>IF(SP_NORTE!L627="","*",SP_NORTE!L627)</f>
        <v>-</v>
      </c>
      <c r="G600" s="95" t="str">
        <f>IF(SP_NORTE!H627="","*",SP_NORTE!H627)</f>
        <v>*</v>
      </c>
      <c r="H600" s="95" t="str">
        <f>IF(SP_NORTE!AA627="","*",SP_NORTE!AA627)</f>
        <v>*</v>
      </c>
      <c r="I600" s="95" t="str">
        <f>IF(SP_NORTE!AB627="","*",SP_NORTE!AB627)</f>
        <v>*</v>
      </c>
      <c r="J600" s="96" t="str">
        <f>IF(SP_NORTE!Z627="","*",SP_NORTE!Z627)</f>
        <v>*</v>
      </c>
      <c r="K600" s="97" t="str">
        <f>IF(SP_NORTE!AC627="","*",SP_NORTE!AC627)</f>
        <v>*</v>
      </c>
    </row>
    <row r="601" spans="2:11" hidden="1">
      <c r="B601" s="94" t="str">
        <f>IF(SP_NORTE!X628="","*",SP_NORTE!X628)</f>
        <v>*</v>
      </c>
      <c r="C601" s="95" t="str">
        <f>IF(SP_NORTE!B628="","*",SP_NORTE!B628)</f>
        <v>*</v>
      </c>
      <c r="D601" s="94" t="str">
        <f>IF(SP_NORTE!D628="","*",SP_NORTE!D628)</f>
        <v>*</v>
      </c>
      <c r="E601" s="94" t="str">
        <f>IF(SP_NORTE!G628="","*",SP_NORTE!G628)</f>
        <v>*</v>
      </c>
      <c r="F601" s="100" t="str">
        <f>IF(SP_NORTE!L628="","*",SP_NORTE!L628)</f>
        <v>-</v>
      </c>
      <c r="G601" s="95" t="str">
        <f>IF(SP_NORTE!H628="","*",SP_NORTE!H628)</f>
        <v>*</v>
      </c>
      <c r="H601" s="95" t="str">
        <f>IF(SP_NORTE!AA628="","*",SP_NORTE!AA628)</f>
        <v>*</v>
      </c>
      <c r="I601" s="95" t="str">
        <f>IF(SP_NORTE!AB628="","*",SP_NORTE!AB628)</f>
        <v>*</v>
      </c>
      <c r="J601" s="96" t="str">
        <f>IF(SP_NORTE!Z628="","*",SP_NORTE!Z628)</f>
        <v>*</v>
      </c>
      <c r="K601" s="97" t="str">
        <f>IF(SP_NORTE!AC628="","*",SP_NORTE!AC628)</f>
        <v>*</v>
      </c>
    </row>
    <row r="602" spans="2:11" hidden="1">
      <c r="B602" s="94" t="str">
        <f>IF(SP_NORTE!X629="","*",SP_NORTE!X629)</f>
        <v>*</v>
      </c>
      <c r="C602" s="95" t="str">
        <f>IF(SP_NORTE!B629="","*",SP_NORTE!B629)</f>
        <v>*</v>
      </c>
      <c r="D602" s="94" t="str">
        <f>IF(SP_NORTE!D629="","*",SP_NORTE!D629)</f>
        <v>*</v>
      </c>
      <c r="E602" s="94" t="str">
        <f>IF(SP_NORTE!G629="","*",SP_NORTE!G629)</f>
        <v>*</v>
      </c>
      <c r="F602" s="100" t="str">
        <f>IF(SP_NORTE!L629="","*",SP_NORTE!L629)</f>
        <v>-</v>
      </c>
      <c r="G602" s="95" t="str">
        <f>IF(SP_NORTE!H629="","*",SP_NORTE!H629)</f>
        <v>*</v>
      </c>
      <c r="H602" s="95" t="str">
        <f>IF(SP_NORTE!AA629="","*",SP_NORTE!AA629)</f>
        <v>*</v>
      </c>
      <c r="I602" s="95" t="str">
        <f>IF(SP_NORTE!AB629="","*",SP_NORTE!AB629)</f>
        <v>*</v>
      </c>
      <c r="J602" s="96" t="str">
        <f>IF(SP_NORTE!Z629="","*",SP_NORTE!Z629)</f>
        <v>*</v>
      </c>
      <c r="K602" s="97" t="str">
        <f>IF(SP_NORTE!AC629="","*",SP_NORTE!AC629)</f>
        <v>*</v>
      </c>
    </row>
    <row r="603" spans="2:11" hidden="1">
      <c r="B603" s="94" t="str">
        <f>IF(SP_NORTE!X630="","*",SP_NORTE!X630)</f>
        <v>*</v>
      </c>
      <c r="C603" s="95" t="str">
        <f>IF(SP_NORTE!B630="","*",SP_NORTE!B630)</f>
        <v>*</v>
      </c>
      <c r="D603" s="94" t="str">
        <f>IF(SP_NORTE!D630="","*",SP_NORTE!D630)</f>
        <v>*</v>
      </c>
      <c r="E603" s="94" t="str">
        <f>IF(SP_NORTE!G630="","*",SP_NORTE!G630)</f>
        <v>*</v>
      </c>
      <c r="F603" s="100" t="str">
        <f>IF(SP_NORTE!L630="","*",SP_NORTE!L630)</f>
        <v>-</v>
      </c>
      <c r="G603" s="95" t="str">
        <f>IF(SP_NORTE!H630="","*",SP_NORTE!H630)</f>
        <v>*</v>
      </c>
      <c r="H603" s="95" t="str">
        <f>IF(SP_NORTE!AA630="","*",SP_NORTE!AA630)</f>
        <v>*</v>
      </c>
      <c r="I603" s="95" t="str">
        <f>IF(SP_NORTE!AB630="","*",SP_NORTE!AB630)</f>
        <v>*</v>
      </c>
      <c r="J603" s="96" t="str">
        <f>IF(SP_NORTE!Z630="","*",SP_NORTE!Z630)</f>
        <v>*</v>
      </c>
      <c r="K603" s="97" t="str">
        <f>IF(SP_NORTE!AC630="","*",SP_NORTE!AC630)</f>
        <v>*</v>
      </c>
    </row>
    <row r="604" spans="2:11" hidden="1">
      <c r="B604" s="94" t="str">
        <f>IF(SP_NORTE!X631="","*",SP_NORTE!X631)</f>
        <v>*</v>
      </c>
      <c r="C604" s="95" t="str">
        <f>IF(SP_NORTE!B631="","*",SP_NORTE!B631)</f>
        <v>*</v>
      </c>
      <c r="D604" s="94" t="str">
        <f>IF(SP_NORTE!D631="","*",SP_NORTE!D631)</f>
        <v>*</v>
      </c>
      <c r="E604" s="94" t="str">
        <f>IF(SP_NORTE!G631="","*",SP_NORTE!G631)</f>
        <v>*</v>
      </c>
      <c r="F604" s="100" t="str">
        <f>IF(SP_NORTE!L631="","*",SP_NORTE!L631)</f>
        <v>-</v>
      </c>
      <c r="G604" s="95" t="str">
        <f>IF(SP_NORTE!H631="","*",SP_NORTE!H631)</f>
        <v>*</v>
      </c>
      <c r="H604" s="95" t="str">
        <f>IF(SP_NORTE!AA631="","*",SP_NORTE!AA631)</f>
        <v>*</v>
      </c>
      <c r="I604" s="95" t="str">
        <f>IF(SP_NORTE!AB631="","*",SP_NORTE!AB631)</f>
        <v>*</v>
      </c>
      <c r="J604" s="96" t="str">
        <f>IF(SP_NORTE!Z631="","*",SP_NORTE!Z631)</f>
        <v>*</v>
      </c>
      <c r="K604" s="97" t="str">
        <f>IF(SP_NORTE!AC631="","*",SP_NORTE!AC631)</f>
        <v>*</v>
      </c>
    </row>
    <row r="605" spans="2:11" hidden="1">
      <c r="B605" s="94" t="str">
        <f>IF(SP_NORTE!X632="","*",SP_NORTE!X632)</f>
        <v>*</v>
      </c>
      <c r="C605" s="95" t="str">
        <f>IF(SP_NORTE!B632="","*",SP_NORTE!B632)</f>
        <v>*</v>
      </c>
      <c r="D605" s="94" t="str">
        <f>IF(SP_NORTE!D632="","*",SP_NORTE!D632)</f>
        <v>*</v>
      </c>
      <c r="E605" s="94" t="str">
        <f>IF(SP_NORTE!G632="","*",SP_NORTE!G632)</f>
        <v>*</v>
      </c>
      <c r="F605" s="100" t="str">
        <f>IF(SP_NORTE!L632="","*",SP_NORTE!L632)</f>
        <v>-</v>
      </c>
      <c r="G605" s="95" t="str">
        <f>IF(SP_NORTE!H632="","*",SP_NORTE!H632)</f>
        <v>*</v>
      </c>
      <c r="H605" s="95" t="str">
        <f>IF(SP_NORTE!AA632="","*",SP_NORTE!AA632)</f>
        <v>*</v>
      </c>
      <c r="I605" s="95" t="str">
        <f>IF(SP_NORTE!AB632="","*",SP_NORTE!AB632)</f>
        <v>*</v>
      </c>
      <c r="J605" s="96" t="str">
        <f>IF(SP_NORTE!Z632="","*",SP_NORTE!Z632)</f>
        <v>*</v>
      </c>
      <c r="K605" s="97" t="str">
        <f>IF(SP_NORTE!AC632="","*",SP_NORTE!AC632)</f>
        <v>*</v>
      </c>
    </row>
    <row r="606" spans="2:11" hidden="1">
      <c r="B606" s="94" t="str">
        <f>IF(SP_NORTE!X633="","*",SP_NORTE!X633)</f>
        <v>*</v>
      </c>
      <c r="C606" s="95" t="str">
        <f>IF(SP_NORTE!B633="","*",SP_NORTE!B633)</f>
        <v>*</v>
      </c>
      <c r="D606" s="94" t="str">
        <f>IF(SP_NORTE!D633="","*",SP_NORTE!D633)</f>
        <v>*</v>
      </c>
      <c r="E606" s="94" t="str">
        <f>IF(SP_NORTE!G633="","*",SP_NORTE!G633)</f>
        <v>*</v>
      </c>
      <c r="F606" s="100" t="str">
        <f>IF(SP_NORTE!L633="","*",SP_NORTE!L633)</f>
        <v>-</v>
      </c>
      <c r="G606" s="95" t="str">
        <f>IF(SP_NORTE!H633="","*",SP_NORTE!H633)</f>
        <v>*</v>
      </c>
      <c r="H606" s="95" t="str">
        <f>IF(SP_NORTE!AA633="","*",SP_NORTE!AA633)</f>
        <v>*</v>
      </c>
      <c r="I606" s="95" t="str">
        <f>IF(SP_NORTE!AB633="","*",SP_NORTE!AB633)</f>
        <v>*</v>
      </c>
      <c r="J606" s="96" t="str">
        <f>IF(SP_NORTE!Z633="","*",SP_NORTE!Z633)</f>
        <v>*</v>
      </c>
      <c r="K606" s="97" t="str">
        <f>IF(SP_NORTE!AC633="","*",SP_NORTE!AC633)</f>
        <v>*</v>
      </c>
    </row>
    <row r="607" spans="2:11" hidden="1">
      <c r="B607" s="94" t="str">
        <f>IF(SP_NORTE!X634="","*",SP_NORTE!X634)</f>
        <v>*</v>
      </c>
      <c r="C607" s="95" t="str">
        <f>IF(SP_NORTE!B634="","*",SP_NORTE!B634)</f>
        <v>*</v>
      </c>
      <c r="D607" s="94" t="str">
        <f>IF(SP_NORTE!D634="","*",SP_NORTE!D634)</f>
        <v>*</v>
      </c>
      <c r="E607" s="94" t="str">
        <f>IF(SP_NORTE!G634="","*",SP_NORTE!G634)</f>
        <v>*</v>
      </c>
      <c r="F607" s="100" t="str">
        <f>IF(SP_NORTE!L634="","*",SP_NORTE!L634)</f>
        <v>-</v>
      </c>
      <c r="G607" s="95" t="str">
        <f>IF(SP_NORTE!H634="","*",SP_NORTE!H634)</f>
        <v>*</v>
      </c>
      <c r="H607" s="95" t="str">
        <f>IF(SP_NORTE!AA634="","*",SP_NORTE!AA634)</f>
        <v>*</v>
      </c>
      <c r="I607" s="95" t="str">
        <f>IF(SP_NORTE!AB634="","*",SP_NORTE!AB634)</f>
        <v>*</v>
      </c>
      <c r="J607" s="96" t="str">
        <f>IF(SP_NORTE!Z634="","*",SP_NORTE!Z634)</f>
        <v>*</v>
      </c>
      <c r="K607" s="97" t="str">
        <f>IF(SP_NORTE!AC634="","*",SP_NORTE!AC634)</f>
        <v>*</v>
      </c>
    </row>
    <row r="608" spans="2:11" hidden="1">
      <c r="B608" s="94" t="str">
        <f>IF(SP_NORTE!X635="","*",SP_NORTE!X635)</f>
        <v>*</v>
      </c>
      <c r="C608" s="95" t="str">
        <f>IF(SP_NORTE!B635="","*",SP_NORTE!B635)</f>
        <v>*</v>
      </c>
      <c r="D608" s="94" t="str">
        <f>IF(SP_NORTE!D635="","*",SP_NORTE!D635)</f>
        <v>*</v>
      </c>
      <c r="E608" s="94" t="str">
        <f>IF(SP_NORTE!G635="","*",SP_NORTE!G635)</f>
        <v>*</v>
      </c>
      <c r="F608" s="100" t="str">
        <f>IF(SP_NORTE!L635="","*",SP_NORTE!L635)</f>
        <v>-</v>
      </c>
      <c r="G608" s="95" t="str">
        <f>IF(SP_NORTE!H635="","*",SP_NORTE!H635)</f>
        <v>*</v>
      </c>
      <c r="H608" s="95" t="str">
        <f>IF(SP_NORTE!AA635="","*",SP_NORTE!AA635)</f>
        <v>*</v>
      </c>
      <c r="I608" s="95" t="str">
        <f>IF(SP_NORTE!AB635="","*",SP_NORTE!AB635)</f>
        <v>*</v>
      </c>
      <c r="J608" s="96" t="str">
        <f>IF(SP_NORTE!Z635="","*",SP_NORTE!Z635)</f>
        <v>*</v>
      </c>
      <c r="K608" s="97" t="str">
        <f>IF(SP_NORTE!AC635="","*",SP_NORTE!AC635)</f>
        <v>*</v>
      </c>
    </row>
    <row r="609" spans="2:11" hidden="1">
      <c r="B609" s="94" t="str">
        <f>IF(SP_NORTE!X636="","*",SP_NORTE!X636)</f>
        <v>*</v>
      </c>
      <c r="C609" s="95" t="str">
        <f>IF(SP_NORTE!B636="","*",SP_NORTE!B636)</f>
        <v>*</v>
      </c>
      <c r="D609" s="94" t="str">
        <f>IF(SP_NORTE!D636="","*",SP_NORTE!D636)</f>
        <v>*</v>
      </c>
      <c r="E609" s="94" t="str">
        <f>IF(SP_NORTE!G636="","*",SP_NORTE!G636)</f>
        <v>*</v>
      </c>
      <c r="F609" s="100" t="str">
        <f>IF(SP_NORTE!L636="","*",SP_NORTE!L636)</f>
        <v>-</v>
      </c>
      <c r="G609" s="95" t="str">
        <f>IF(SP_NORTE!H636="","*",SP_NORTE!H636)</f>
        <v>*</v>
      </c>
      <c r="H609" s="95" t="str">
        <f>IF(SP_NORTE!AA636="","*",SP_NORTE!AA636)</f>
        <v>*</v>
      </c>
      <c r="I609" s="95" t="str">
        <f>IF(SP_NORTE!AB636="","*",SP_NORTE!AB636)</f>
        <v>*</v>
      </c>
      <c r="J609" s="96" t="str">
        <f>IF(SP_NORTE!Z636="","*",SP_NORTE!Z636)</f>
        <v>*</v>
      </c>
      <c r="K609" s="97" t="str">
        <f>IF(SP_NORTE!AC636="","*",SP_NORTE!AC636)</f>
        <v>*</v>
      </c>
    </row>
    <row r="610" spans="2:11" hidden="1">
      <c r="B610" s="94" t="str">
        <f>IF(SP_NORTE!X637="","*",SP_NORTE!X637)</f>
        <v>*</v>
      </c>
      <c r="C610" s="95" t="str">
        <f>IF(SP_NORTE!B637="","*",SP_NORTE!B637)</f>
        <v>*</v>
      </c>
      <c r="D610" s="94" t="str">
        <f>IF(SP_NORTE!D637="","*",SP_NORTE!D637)</f>
        <v>*</v>
      </c>
      <c r="E610" s="94" t="str">
        <f>IF(SP_NORTE!G637="","*",SP_NORTE!G637)</f>
        <v>*</v>
      </c>
      <c r="F610" s="100" t="str">
        <f>IF(SP_NORTE!L637="","*",SP_NORTE!L637)</f>
        <v>-</v>
      </c>
      <c r="G610" s="95" t="str">
        <f>IF(SP_NORTE!H637="","*",SP_NORTE!H637)</f>
        <v>*</v>
      </c>
      <c r="H610" s="95" t="str">
        <f>IF(SP_NORTE!AA637="","*",SP_NORTE!AA637)</f>
        <v>*</v>
      </c>
      <c r="I610" s="95" t="str">
        <f>IF(SP_NORTE!AB637="","*",SP_NORTE!AB637)</f>
        <v>*</v>
      </c>
      <c r="J610" s="96" t="str">
        <f>IF(SP_NORTE!Z637="","*",SP_NORTE!Z637)</f>
        <v>*</v>
      </c>
      <c r="K610" s="97" t="str">
        <f>IF(SP_NORTE!AC637="","*",SP_NORTE!AC637)</f>
        <v>*</v>
      </c>
    </row>
    <row r="611" spans="2:11" hidden="1">
      <c r="B611" s="94" t="str">
        <f>IF(SP_NORTE!X638="","*",SP_NORTE!X638)</f>
        <v>*</v>
      </c>
      <c r="C611" s="95" t="str">
        <f>IF(SP_NORTE!B638="","*",SP_NORTE!B638)</f>
        <v>*</v>
      </c>
      <c r="D611" s="94" t="str">
        <f>IF(SP_NORTE!D638="","*",SP_NORTE!D638)</f>
        <v>*</v>
      </c>
      <c r="E611" s="94" t="str">
        <f>IF(SP_NORTE!G638="","*",SP_NORTE!G638)</f>
        <v>*</v>
      </c>
      <c r="F611" s="100" t="str">
        <f>IF(SP_NORTE!L638="","*",SP_NORTE!L638)</f>
        <v>-</v>
      </c>
      <c r="G611" s="95" t="str">
        <f>IF(SP_NORTE!H638="","*",SP_NORTE!H638)</f>
        <v>*</v>
      </c>
      <c r="H611" s="95" t="str">
        <f>IF(SP_NORTE!AA638="","*",SP_NORTE!AA638)</f>
        <v>*</v>
      </c>
      <c r="I611" s="95" t="str">
        <f>IF(SP_NORTE!AB638="","*",SP_NORTE!AB638)</f>
        <v>*</v>
      </c>
      <c r="J611" s="96" t="str">
        <f>IF(SP_NORTE!Z638="","*",SP_NORTE!Z638)</f>
        <v>*</v>
      </c>
      <c r="K611" s="97" t="str">
        <f>IF(SP_NORTE!AC638="","*",SP_NORTE!AC638)</f>
        <v>*</v>
      </c>
    </row>
    <row r="612" spans="2:11" hidden="1">
      <c r="B612" s="94" t="str">
        <f>IF(SP_NORTE!X639="","*",SP_NORTE!X639)</f>
        <v>*</v>
      </c>
      <c r="C612" s="95" t="str">
        <f>IF(SP_NORTE!B639="","*",SP_NORTE!B639)</f>
        <v>*</v>
      </c>
      <c r="D612" s="94" t="str">
        <f>IF(SP_NORTE!D639="","*",SP_NORTE!D639)</f>
        <v>*</v>
      </c>
      <c r="E612" s="94" t="str">
        <f>IF(SP_NORTE!G639="","*",SP_NORTE!G639)</f>
        <v>*</v>
      </c>
      <c r="F612" s="100" t="str">
        <f>IF(SP_NORTE!L639="","*",SP_NORTE!L639)</f>
        <v>-</v>
      </c>
      <c r="G612" s="95" t="str">
        <f>IF(SP_NORTE!H639="","*",SP_NORTE!H639)</f>
        <v>*</v>
      </c>
      <c r="H612" s="95" t="str">
        <f>IF(SP_NORTE!AA639="","*",SP_NORTE!AA639)</f>
        <v>*</v>
      </c>
      <c r="I612" s="95" t="str">
        <f>IF(SP_NORTE!AB639="","*",SP_NORTE!AB639)</f>
        <v>*</v>
      </c>
      <c r="J612" s="96" t="str">
        <f>IF(SP_NORTE!Z639="","*",SP_NORTE!Z639)</f>
        <v>*</v>
      </c>
      <c r="K612" s="97" t="str">
        <f>IF(SP_NORTE!AC639="","*",SP_NORTE!AC639)</f>
        <v>*</v>
      </c>
    </row>
    <row r="613" spans="2:11" hidden="1">
      <c r="B613" s="94" t="str">
        <f>IF(SP_NORTE!X640="","*",SP_NORTE!X640)</f>
        <v>*</v>
      </c>
      <c r="C613" s="95" t="str">
        <f>IF(SP_NORTE!B640="","*",SP_NORTE!B640)</f>
        <v>*</v>
      </c>
      <c r="D613" s="94" t="str">
        <f>IF(SP_NORTE!D640="","*",SP_NORTE!D640)</f>
        <v>*</v>
      </c>
      <c r="E613" s="94" t="str">
        <f>IF(SP_NORTE!G640="","*",SP_NORTE!G640)</f>
        <v>*</v>
      </c>
      <c r="F613" s="100" t="str">
        <f>IF(SP_NORTE!L640="","*",SP_NORTE!L640)</f>
        <v>-</v>
      </c>
      <c r="G613" s="95" t="str">
        <f>IF(SP_NORTE!H640="","*",SP_NORTE!H640)</f>
        <v>*</v>
      </c>
      <c r="H613" s="95" t="str">
        <f>IF(SP_NORTE!AA640="","*",SP_NORTE!AA640)</f>
        <v>*</v>
      </c>
      <c r="I613" s="95" t="str">
        <f>IF(SP_NORTE!AB640="","*",SP_NORTE!AB640)</f>
        <v>*</v>
      </c>
      <c r="J613" s="96" t="str">
        <f>IF(SP_NORTE!Z640="","*",SP_NORTE!Z640)</f>
        <v>*</v>
      </c>
      <c r="K613" s="97" t="str">
        <f>IF(SP_NORTE!AC640="","*",SP_NORTE!AC640)</f>
        <v>*</v>
      </c>
    </row>
    <row r="614" spans="2:11" hidden="1">
      <c r="B614" s="94" t="str">
        <f>IF(SP_NORTE!X641="","*",SP_NORTE!X641)</f>
        <v>*</v>
      </c>
      <c r="C614" s="95" t="str">
        <f>IF(SP_NORTE!B641="","*",SP_NORTE!B641)</f>
        <v>*</v>
      </c>
      <c r="D614" s="94" t="str">
        <f>IF(SP_NORTE!D641="","*",SP_NORTE!D641)</f>
        <v>*</v>
      </c>
      <c r="E614" s="94" t="str">
        <f>IF(SP_NORTE!G641="","*",SP_NORTE!G641)</f>
        <v>*</v>
      </c>
      <c r="F614" s="100" t="str">
        <f>IF(SP_NORTE!L641="","*",SP_NORTE!L641)</f>
        <v>-</v>
      </c>
      <c r="G614" s="95" t="str">
        <f>IF(SP_NORTE!H641="","*",SP_NORTE!H641)</f>
        <v>*</v>
      </c>
      <c r="H614" s="95" t="str">
        <f>IF(SP_NORTE!AA641="","*",SP_NORTE!AA641)</f>
        <v>*</v>
      </c>
      <c r="I614" s="95" t="str">
        <f>IF(SP_NORTE!AB641="","*",SP_NORTE!AB641)</f>
        <v>*</v>
      </c>
      <c r="J614" s="96" t="str">
        <f>IF(SP_NORTE!Z641="","*",SP_NORTE!Z641)</f>
        <v>*</v>
      </c>
      <c r="K614" s="97" t="str">
        <f>IF(SP_NORTE!AC641="","*",SP_NORTE!AC641)</f>
        <v>*</v>
      </c>
    </row>
    <row r="615" spans="2:11" hidden="1">
      <c r="B615" s="94" t="str">
        <f>IF(SP_NORTE!X642="","*",SP_NORTE!X642)</f>
        <v>*</v>
      </c>
      <c r="C615" s="95" t="str">
        <f>IF(SP_NORTE!B642="","*",SP_NORTE!B642)</f>
        <v>*</v>
      </c>
      <c r="D615" s="94" t="str">
        <f>IF(SP_NORTE!D642="","*",SP_NORTE!D642)</f>
        <v>*</v>
      </c>
      <c r="E615" s="94" t="str">
        <f>IF(SP_NORTE!G642="","*",SP_NORTE!G642)</f>
        <v>*</v>
      </c>
      <c r="F615" s="100" t="str">
        <f>IF(SP_NORTE!L642="","*",SP_NORTE!L642)</f>
        <v>-</v>
      </c>
      <c r="G615" s="95" t="str">
        <f>IF(SP_NORTE!H642="","*",SP_NORTE!H642)</f>
        <v>*</v>
      </c>
      <c r="H615" s="95" t="str">
        <f>IF(SP_NORTE!AA642="","*",SP_NORTE!AA642)</f>
        <v>*</v>
      </c>
      <c r="I615" s="95" t="str">
        <f>IF(SP_NORTE!AB642="","*",SP_NORTE!AB642)</f>
        <v>*</v>
      </c>
      <c r="J615" s="96" t="str">
        <f>IF(SP_NORTE!Z642="","*",SP_NORTE!Z642)</f>
        <v>*</v>
      </c>
      <c r="K615" s="97" t="str">
        <f>IF(SP_NORTE!AC642="","*",SP_NORTE!AC642)</f>
        <v>*</v>
      </c>
    </row>
    <row r="616" spans="2:11" hidden="1">
      <c r="B616" s="94" t="str">
        <f>IF(SP_NORTE!X643="","*",SP_NORTE!X643)</f>
        <v>*</v>
      </c>
      <c r="C616" s="95" t="str">
        <f>IF(SP_NORTE!B643="","*",SP_NORTE!B643)</f>
        <v>*</v>
      </c>
      <c r="D616" s="94" t="str">
        <f>IF(SP_NORTE!D643="","*",SP_NORTE!D643)</f>
        <v>*</v>
      </c>
      <c r="E616" s="94" t="str">
        <f>IF(SP_NORTE!G643="","*",SP_NORTE!G643)</f>
        <v>*</v>
      </c>
      <c r="F616" s="100" t="str">
        <f>IF(SP_NORTE!L643="","*",SP_NORTE!L643)</f>
        <v>-</v>
      </c>
      <c r="G616" s="95" t="str">
        <f>IF(SP_NORTE!H643="","*",SP_NORTE!H643)</f>
        <v>*</v>
      </c>
      <c r="H616" s="95" t="str">
        <f>IF(SP_NORTE!AA643="","*",SP_NORTE!AA643)</f>
        <v>*</v>
      </c>
      <c r="I616" s="95" t="str">
        <f>IF(SP_NORTE!AB643="","*",SP_NORTE!AB643)</f>
        <v>*</v>
      </c>
      <c r="J616" s="96" t="str">
        <f>IF(SP_NORTE!Z643="","*",SP_NORTE!Z643)</f>
        <v>*</v>
      </c>
      <c r="K616" s="97" t="str">
        <f>IF(SP_NORTE!AC643="","*",SP_NORTE!AC643)</f>
        <v>*</v>
      </c>
    </row>
    <row r="617" spans="2:11" hidden="1">
      <c r="B617" s="94" t="str">
        <f>IF(SP_NORTE!X644="","*",SP_NORTE!X644)</f>
        <v>*</v>
      </c>
      <c r="C617" s="95" t="str">
        <f>IF(SP_NORTE!B644="","*",SP_NORTE!B644)</f>
        <v>*</v>
      </c>
      <c r="D617" s="94" t="str">
        <f>IF(SP_NORTE!D644="","*",SP_NORTE!D644)</f>
        <v>*</v>
      </c>
      <c r="E617" s="94" t="str">
        <f>IF(SP_NORTE!G644="","*",SP_NORTE!G644)</f>
        <v>*</v>
      </c>
      <c r="F617" s="100" t="str">
        <f>IF(SP_NORTE!L644="","*",SP_NORTE!L644)</f>
        <v>-</v>
      </c>
      <c r="G617" s="95" t="str">
        <f>IF(SP_NORTE!H644="","*",SP_NORTE!H644)</f>
        <v>*</v>
      </c>
      <c r="H617" s="95" t="str">
        <f>IF(SP_NORTE!AA644="","*",SP_NORTE!AA644)</f>
        <v>*</v>
      </c>
      <c r="I617" s="95" t="str">
        <f>IF(SP_NORTE!AB644="","*",SP_NORTE!AB644)</f>
        <v>*</v>
      </c>
      <c r="J617" s="96" t="str">
        <f>IF(SP_NORTE!Z644="","*",SP_NORTE!Z644)</f>
        <v>*</v>
      </c>
      <c r="K617" s="97" t="str">
        <f>IF(SP_NORTE!AC644="","*",SP_NORTE!AC644)</f>
        <v>*</v>
      </c>
    </row>
    <row r="618" spans="2:11" hidden="1">
      <c r="B618" s="94" t="str">
        <f>IF(SP_NORTE!X645="","*",SP_NORTE!X645)</f>
        <v>*</v>
      </c>
      <c r="C618" s="95" t="str">
        <f>IF(SP_NORTE!B645="","*",SP_NORTE!B645)</f>
        <v>*</v>
      </c>
      <c r="D618" s="94" t="str">
        <f>IF(SP_NORTE!D645="","*",SP_NORTE!D645)</f>
        <v>*</v>
      </c>
      <c r="E618" s="94" t="str">
        <f>IF(SP_NORTE!G645="","*",SP_NORTE!G645)</f>
        <v>*</v>
      </c>
      <c r="F618" s="100" t="str">
        <f>IF(SP_NORTE!L645="","*",SP_NORTE!L645)</f>
        <v>-</v>
      </c>
      <c r="G618" s="95" t="str">
        <f>IF(SP_NORTE!H645="","*",SP_NORTE!H645)</f>
        <v>*</v>
      </c>
      <c r="H618" s="95" t="str">
        <f>IF(SP_NORTE!AA645="","*",SP_NORTE!AA645)</f>
        <v>*</v>
      </c>
      <c r="I618" s="95" t="str">
        <f>IF(SP_NORTE!AB645="","*",SP_NORTE!AB645)</f>
        <v>*</v>
      </c>
      <c r="J618" s="96" t="str">
        <f>IF(SP_NORTE!Z645="","*",SP_NORTE!Z645)</f>
        <v>*</v>
      </c>
      <c r="K618" s="97" t="str">
        <f>IF(SP_NORTE!AC645="","*",SP_NORTE!AC645)</f>
        <v>*</v>
      </c>
    </row>
    <row r="619" spans="2:11" hidden="1">
      <c r="B619" s="94" t="str">
        <f>IF(SP_NORTE!X646="","*",SP_NORTE!X646)</f>
        <v>*</v>
      </c>
      <c r="C619" s="95" t="str">
        <f>IF(SP_NORTE!B646="","*",SP_NORTE!B646)</f>
        <v>*</v>
      </c>
      <c r="D619" s="94" t="str">
        <f>IF(SP_NORTE!D646="","*",SP_NORTE!D646)</f>
        <v>*</v>
      </c>
      <c r="E619" s="94" t="str">
        <f>IF(SP_NORTE!G646="","*",SP_NORTE!G646)</f>
        <v>*</v>
      </c>
      <c r="F619" s="100" t="str">
        <f>IF(SP_NORTE!L646="","*",SP_NORTE!L646)</f>
        <v>-</v>
      </c>
      <c r="G619" s="95" t="str">
        <f>IF(SP_NORTE!H646="","*",SP_NORTE!H646)</f>
        <v>*</v>
      </c>
      <c r="H619" s="95" t="str">
        <f>IF(SP_NORTE!AA646="","*",SP_NORTE!AA646)</f>
        <v>*</v>
      </c>
      <c r="I619" s="95" t="str">
        <f>IF(SP_NORTE!AB646="","*",SP_NORTE!AB646)</f>
        <v>*</v>
      </c>
      <c r="J619" s="96" t="str">
        <f>IF(SP_NORTE!Z646="","*",SP_NORTE!Z646)</f>
        <v>*</v>
      </c>
      <c r="K619" s="97" t="str">
        <f>IF(SP_NORTE!AC646="","*",SP_NORTE!AC646)</f>
        <v>*</v>
      </c>
    </row>
    <row r="620" spans="2:11" hidden="1">
      <c r="B620" s="94" t="str">
        <f>IF(SP_NORTE!X647="","*",SP_NORTE!X647)</f>
        <v>*</v>
      </c>
      <c r="C620" s="95" t="str">
        <f>IF(SP_NORTE!B647="","*",SP_NORTE!B647)</f>
        <v>*</v>
      </c>
      <c r="D620" s="94" t="str">
        <f>IF(SP_NORTE!D647="","*",SP_NORTE!D647)</f>
        <v>*</v>
      </c>
      <c r="E620" s="94" t="str">
        <f>IF(SP_NORTE!G647="","*",SP_NORTE!G647)</f>
        <v>*</v>
      </c>
      <c r="F620" s="100" t="str">
        <f>IF(SP_NORTE!L647="","*",SP_NORTE!L647)</f>
        <v>-</v>
      </c>
      <c r="G620" s="95" t="str">
        <f>IF(SP_NORTE!H647="","*",SP_NORTE!H647)</f>
        <v>*</v>
      </c>
      <c r="H620" s="95" t="str">
        <f>IF(SP_NORTE!AA647="","*",SP_NORTE!AA647)</f>
        <v>*</v>
      </c>
      <c r="I620" s="95" t="str">
        <f>IF(SP_NORTE!AB647="","*",SP_NORTE!AB647)</f>
        <v>*</v>
      </c>
      <c r="J620" s="96" t="str">
        <f>IF(SP_NORTE!Z647="","*",SP_NORTE!Z647)</f>
        <v>*</v>
      </c>
      <c r="K620" s="97" t="str">
        <f>IF(SP_NORTE!AC647="","*",SP_NORTE!AC647)</f>
        <v>*</v>
      </c>
    </row>
    <row r="621" spans="2:11" hidden="1">
      <c r="B621" s="94" t="str">
        <f>IF(SP_NORTE!X648="","*",SP_NORTE!X648)</f>
        <v>*</v>
      </c>
      <c r="C621" s="95" t="str">
        <f>IF(SP_NORTE!B648="","*",SP_NORTE!B648)</f>
        <v>*</v>
      </c>
      <c r="D621" s="94" t="str">
        <f>IF(SP_NORTE!D648="","*",SP_NORTE!D648)</f>
        <v>*</v>
      </c>
      <c r="E621" s="94" t="str">
        <f>IF(SP_NORTE!G648="","*",SP_NORTE!G648)</f>
        <v>*</v>
      </c>
      <c r="F621" s="100" t="str">
        <f>IF(SP_NORTE!L648="","*",SP_NORTE!L648)</f>
        <v>-</v>
      </c>
      <c r="G621" s="95" t="str">
        <f>IF(SP_NORTE!H648="","*",SP_NORTE!H648)</f>
        <v>*</v>
      </c>
      <c r="H621" s="95" t="str">
        <f>IF(SP_NORTE!AA648="","*",SP_NORTE!AA648)</f>
        <v>*</v>
      </c>
      <c r="I621" s="95" t="str">
        <f>IF(SP_NORTE!AB648="","*",SP_NORTE!AB648)</f>
        <v>*</v>
      </c>
      <c r="J621" s="96" t="str">
        <f>IF(SP_NORTE!Z648="","*",SP_NORTE!Z648)</f>
        <v>*</v>
      </c>
      <c r="K621" s="97" t="str">
        <f>IF(SP_NORTE!AC648="","*",SP_NORTE!AC648)</f>
        <v>*</v>
      </c>
    </row>
    <row r="622" spans="2:11" hidden="1">
      <c r="B622" s="94" t="str">
        <f>IF(SP_NORTE!X649="","*",SP_NORTE!X649)</f>
        <v>*</v>
      </c>
      <c r="C622" s="95" t="str">
        <f>IF(SP_NORTE!B649="","*",SP_NORTE!B649)</f>
        <v>*</v>
      </c>
      <c r="D622" s="94" t="str">
        <f>IF(SP_NORTE!D649="","*",SP_NORTE!D649)</f>
        <v>*</v>
      </c>
      <c r="E622" s="94" t="str">
        <f>IF(SP_NORTE!G649="","*",SP_NORTE!G649)</f>
        <v>*</v>
      </c>
      <c r="F622" s="100" t="str">
        <f>IF(SP_NORTE!L649="","*",SP_NORTE!L649)</f>
        <v>-</v>
      </c>
      <c r="G622" s="95" t="str">
        <f>IF(SP_NORTE!H649="","*",SP_NORTE!H649)</f>
        <v>*</v>
      </c>
      <c r="H622" s="95" t="str">
        <f>IF(SP_NORTE!AA649="","*",SP_NORTE!AA649)</f>
        <v>*</v>
      </c>
      <c r="I622" s="95" t="str">
        <f>IF(SP_NORTE!AB649="","*",SP_NORTE!AB649)</f>
        <v>*</v>
      </c>
      <c r="J622" s="96" t="str">
        <f>IF(SP_NORTE!Z649="","*",SP_NORTE!Z649)</f>
        <v>*</v>
      </c>
      <c r="K622" s="97" t="str">
        <f>IF(SP_NORTE!AC649="","*",SP_NORTE!AC649)</f>
        <v>*</v>
      </c>
    </row>
    <row r="623" spans="2:11" hidden="1">
      <c r="B623" s="94" t="str">
        <f>IF(SP_NORTE!X650="","*",SP_NORTE!X650)</f>
        <v>*</v>
      </c>
      <c r="C623" s="95" t="str">
        <f>IF(SP_NORTE!B650="","*",SP_NORTE!B650)</f>
        <v>*</v>
      </c>
      <c r="D623" s="94" t="str">
        <f>IF(SP_NORTE!D650="","*",SP_NORTE!D650)</f>
        <v>*</v>
      </c>
      <c r="E623" s="94" t="str">
        <f>IF(SP_NORTE!G650="","*",SP_NORTE!G650)</f>
        <v>*</v>
      </c>
      <c r="F623" s="100" t="str">
        <f>IF(SP_NORTE!L650="","*",SP_NORTE!L650)</f>
        <v>-</v>
      </c>
      <c r="G623" s="95" t="str">
        <f>IF(SP_NORTE!H650="","*",SP_NORTE!H650)</f>
        <v>*</v>
      </c>
      <c r="H623" s="95" t="str">
        <f>IF(SP_NORTE!AA650="","*",SP_NORTE!AA650)</f>
        <v>*</v>
      </c>
      <c r="I623" s="95" t="str">
        <f>IF(SP_NORTE!AB650="","*",SP_NORTE!AB650)</f>
        <v>*</v>
      </c>
      <c r="J623" s="96" t="str">
        <f>IF(SP_NORTE!Z650="","*",SP_NORTE!Z650)</f>
        <v>*</v>
      </c>
      <c r="K623" s="97" t="str">
        <f>IF(SP_NORTE!AC650="","*",SP_NORTE!AC650)</f>
        <v>*</v>
      </c>
    </row>
    <row r="624" spans="2:11" hidden="1">
      <c r="B624" s="94" t="str">
        <f>IF(SP_NORTE!X651="","*",SP_NORTE!X651)</f>
        <v>*</v>
      </c>
      <c r="C624" s="95" t="str">
        <f>IF(SP_NORTE!B651="","*",SP_NORTE!B651)</f>
        <v>*</v>
      </c>
      <c r="D624" s="94" t="str">
        <f>IF(SP_NORTE!D651="","*",SP_NORTE!D651)</f>
        <v>*</v>
      </c>
      <c r="E624" s="94" t="str">
        <f>IF(SP_NORTE!G651="","*",SP_NORTE!G651)</f>
        <v>*</v>
      </c>
      <c r="F624" s="100" t="str">
        <f>IF(SP_NORTE!L651="","*",SP_NORTE!L651)</f>
        <v>-</v>
      </c>
      <c r="G624" s="95" t="str">
        <f>IF(SP_NORTE!H651="","*",SP_NORTE!H651)</f>
        <v>*</v>
      </c>
      <c r="H624" s="95" t="str">
        <f>IF(SP_NORTE!AA651="","*",SP_NORTE!AA651)</f>
        <v>*</v>
      </c>
      <c r="I624" s="95" t="str">
        <f>IF(SP_NORTE!AB651="","*",SP_NORTE!AB651)</f>
        <v>*</v>
      </c>
      <c r="J624" s="96" t="str">
        <f>IF(SP_NORTE!Z651="","*",SP_NORTE!Z651)</f>
        <v>*</v>
      </c>
      <c r="K624" s="97" t="str">
        <f>IF(SP_NORTE!AC651="","*",SP_NORTE!AC651)</f>
        <v>*</v>
      </c>
    </row>
    <row r="625" spans="2:11" hidden="1">
      <c r="B625" s="94" t="str">
        <f>IF(SP_NORTE!X652="","*",SP_NORTE!X652)</f>
        <v>*</v>
      </c>
      <c r="C625" s="95" t="str">
        <f>IF(SP_NORTE!B652="","*",SP_NORTE!B652)</f>
        <v>*</v>
      </c>
      <c r="D625" s="94" t="str">
        <f>IF(SP_NORTE!D652="","*",SP_NORTE!D652)</f>
        <v>*</v>
      </c>
      <c r="E625" s="94" t="str">
        <f>IF(SP_NORTE!G652="","*",SP_NORTE!G652)</f>
        <v>*</v>
      </c>
      <c r="F625" s="100" t="str">
        <f>IF(SP_NORTE!L652="","*",SP_NORTE!L652)</f>
        <v>-</v>
      </c>
      <c r="G625" s="95" t="str">
        <f>IF(SP_NORTE!H652="","*",SP_NORTE!H652)</f>
        <v>*</v>
      </c>
      <c r="H625" s="95" t="str">
        <f>IF(SP_NORTE!AA652="","*",SP_NORTE!AA652)</f>
        <v>*</v>
      </c>
      <c r="I625" s="95" t="str">
        <f>IF(SP_NORTE!AB652="","*",SP_NORTE!AB652)</f>
        <v>*</v>
      </c>
      <c r="J625" s="96" t="str">
        <f>IF(SP_NORTE!Z652="","*",SP_NORTE!Z652)</f>
        <v>*</v>
      </c>
      <c r="K625" s="97" t="str">
        <f>IF(SP_NORTE!AC652="","*",SP_NORTE!AC652)</f>
        <v>*</v>
      </c>
    </row>
    <row r="626" spans="2:11" hidden="1">
      <c r="B626" s="94" t="str">
        <f>IF(SP_NORTE!X653="","*",SP_NORTE!X653)</f>
        <v>*</v>
      </c>
      <c r="C626" s="95" t="str">
        <f>IF(SP_NORTE!B653="","*",SP_NORTE!B653)</f>
        <v>*</v>
      </c>
      <c r="D626" s="94" t="str">
        <f>IF(SP_NORTE!D653="","*",SP_NORTE!D653)</f>
        <v>*</v>
      </c>
      <c r="E626" s="94" t="str">
        <f>IF(SP_NORTE!G653="","*",SP_NORTE!G653)</f>
        <v>*</v>
      </c>
      <c r="F626" s="100" t="str">
        <f>IF(SP_NORTE!L653="","*",SP_NORTE!L653)</f>
        <v>-</v>
      </c>
      <c r="G626" s="95" t="str">
        <f>IF(SP_NORTE!H653="","*",SP_NORTE!H653)</f>
        <v>*</v>
      </c>
      <c r="H626" s="95" t="str">
        <f>IF(SP_NORTE!AA653="","*",SP_NORTE!AA653)</f>
        <v>*</v>
      </c>
      <c r="I626" s="95" t="str">
        <f>IF(SP_NORTE!AB653="","*",SP_NORTE!AB653)</f>
        <v>*</v>
      </c>
      <c r="J626" s="96" t="str">
        <f>IF(SP_NORTE!Z653="","*",SP_NORTE!Z653)</f>
        <v>*</v>
      </c>
      <c r="K626" s="97" t="str">
        <f>IF(SP_NORTE!AC653="","*",SP_NORTE!AC653)</f>
        <v>*</v>
      </c>
    </row>
    <row r="627" spans="2:11" hidden="1">
      <c r="B627" s="94" t="str">
        <f>IF(SP_NORTE!X654="","*",SP_NORTE!X654)</f>
        <v>*</v>
      </c>
      <c r="C627" s="95" t="str">
        <f>IF(SP_NORTE!B654="","*",SP_NORTE!B654)</f>
        <v>*</v>
      </c>
      <c r="D627" s="94" t="str">
        <f>IF(SP_NORTE!D654="","*",SP_NORTE!D654)</f>
        <v>*</v>
      </c>
      <c r="E627" s="94" t="str">
        <f>IF(SP_NORTE!G654="","*",SP_NORTE!G654)</f>
        <v>*</v>
      </c>
      <c r="F627" s="100" t="str">
        <f>IF(SP_NORTE!L654="","*",SP_NORTE!L654)</f>
        <v>-</v>
      </c>
      <c r="G627" s="95" t="str">
        <f>IF(SP_NORTE!H654="","*",SP_NORTE!H654)</f>
        <v>*</v>
      </c>
      <c r="H627" s="95" t="str">
        <f>IF(SP_NORTE!AA654="","*",SP_NORTE!AA654)</f>
        <v>*</v>
      </c>
      <c r="I627" s="95" t="str">
        <f>IF(SP_NORTE!AB654="","*",SP_NORTE!AB654)</f>
        <v>*</v>
      </c>
      <c r="J627" s="96" t="str">
        <f>IF(SP_NORTE!Z654="","*",SP_NORTE!Z654)</f>
        <v>*</v>
      </c>
      <c r="K627" s="97" t="str">
        <f>IF(SP_NORTE!AC654="","*",SP_NORTE!AC654)</f>
        <v>*</v>
      </c>
    </row>
    <row r="628" spans="2:11" hidden="1">
      <c r="B628" s="94" t="str">
        <f>IF(SP_NORTE!X655="","*",SP_NORTE!X655)</f>
        <v>*</v>
      </c>
      <c r="C628" s="95" t="str">
        <f>IF(SP_NORTE!B655="","*",SP_NORTE!B655)</f>
        <v>*</v>
      </c>
      <c r="D628" s="94" t="str">
        <f>IF(SP_NORTE!D655="","*",SP_NORTE!D655)</f>
        <v>*</v>
      </c>
      <c r="E628" s="94" t="str">
        <f>IF(SP_NORTE!G655="","*",SP_NORTE!G655)</f>
        <v>*</v>
      </c>
      <c r="F628" s="100" t="str">
        <f>IF(SP_NORTE!L655="","*",SP_NORTE!L655)</f>
        <v>-</v>
      </c>
      <c r="G628" s="95" t="str">
        <f>IF(SP_NORTE!H655="","*",SP_NORTE!H655)</f>
        <v>*</v>
      </c>
      <c r="H628" s="95" t="str">
        <f>IF(SP_NORTE!AA655="","*",SP_NORTE!AA655)</f>
        <v>*</v>
      </c>
      <c r="I628" s="95" t="str">
        <f>IF(SP_NORTE!AB655="","*",SP_NORTE!AB655)</f>
        <v>*</v>
      </c>
      <c r="J628" s="96" t="str">
        <f>IF(SP_NORTE!Z655="","*",SP_NORTE!Z655)</f>
        <v>*</v>
      </c>
      <c r="K628" s="97" t="str">
        <f>IF(SP_NORTE!AC655="","*",SP_NORTE!AC655)</f>
        <v>*</v>
      </c>
    </row>
    <row r="629" spans="2:11" hidden="1">
      <c r="B629" s="94" t="str">
        <f>IF(SP_NORTE!X656="","*",SP_NORTE!X656)</f>
        <v>*</v>
      </c>
      <c r="C629" s="95" t="str">
        <f>IF(SP_NORTE!B656="","*",SP_NORTE!B656)</f>
        <v>*</v>
      </c>
      <c r="D629" s="94" t="str">
        <f>IF(SP_NORTE!D656="","*",SP_NORTE!D656)</f>
        <v>*</v>
      </c>
      <c r="E629" s="94" t="str">
        <f>IF(SP_NORTE!G656="","*",SP_NORTE!G656)</f>
        <v>*</v>
      </c>
      <c r="F629" s="100" t="str">
        <f>IF(SP_NORTE!L656="","*",SP_NORTE!L656)</f>
        <v>-</v>
      </c>
      <c r="G629" s="95" t="str">
        <f>IF(SP_NORTE!H656="","*",SP_NORTE!H656)</f>
        <v>*</v>
      </c>
      <c r="H629" s="95" t="str">
        <f>IF(SP_NORTE!AA656="","*",SP_NORTE!AA656)</f>
        <v>*</v>
      </c>
      <c r="I629" s="95" t="str">
        <f>IF(SP_NORTE!AB656="","*",SP_NORTE!AB656)</f>
        <v>*</v>
      </c>
      <c r="J629" s="96" t="str">
        <f>IF(SP_NORTE!Z656="","*",SP_NORTE!Z656)</f>
        <v>*</v>
      </c>
      <c r="K629" s="97" t="str">
        <f>IF(SP_NORTE!AC656="","*",SP_NORTE!AC656)</f>
        <v>*</v>
      </c>
    </row>
    <row r="630" spans="2:11" hidden="1">
      <c r="B630" s="94" t="str">
        <f>IF(SP_NORTE!X657="","*",SP_NORTE!X657)</f>
        <v>*</v>
      </c>
      <c r="C630" s="95" t="str">
        <f>IF(SP_NORTE!B657="","*",SP_NORTE!B657)</f>
        <v>*</v>
      </c>
      <c r="D630" s="94" t="str">
        <f>IF(SP_NORTE!D657="","*",SP_NORTE!D657)</f>
        <v>*</v>
      </c>
      <c r="E630" s="94" t="str">
        <f>IF(SP_NORTE!G657="","*",SP_NORTE!G657)</f>
        <v>*</v>
      </c>
      <c r="F630" s="100" t="str">
        <f>IF(SP_NORTE!L657="","*",SP_NORTE!L657)</f>
        <v>-</v>
      </c>
      <c r="G630" s="95" t="str">
        <f>IF(SP_NORTE!H657="","*",SP_NORTE!H657)</f>
        <v>*</v>
      </c>
      <c r="H630" s="95" t="str">
        <f>IF(SP_NORTE!AA657="","*",SP_NORTE!AA657)</f>
        <v>*</v>
      </c>
      <c r="I630" s="95" t="str">
        <f>IF(SP_NORTE!AB657="","*",SP_NORTE!AB657)</f>
        <v>*</v>
      </c>
      <c r="J630" s="96" t="str">
        <f>IF(SP_NORTE!Z657="","*",SP_NORTE!Z657)</f>
        <v>*</v>
      </c>
      <c r="K630" s="97" t="str">
        <f>IF(SP_NORTE!AC657="","*",SP_NORTE!AC657)</f>
        <v>*</v>
      </c>
    </row>
    <row r="631" spans="2:11" hidden="1">
      <c r="B631" s="94" t="str">
        <f>IF(SP_NORTE!X658="","*",SP_NORTE!X658)</f>
        <v>*</v>
      </c>
      <c r="C631" s="95" t="str">
        <f>IF(SP_NORTE!B658="","*",SP_NORTE!B658)</f>
        <v>*</v>
      </c>
      <c r="D631" s="94" t="str">
        <f>IF(SP_NORTE!D658="","*",SP_NORTE!D658)</f>
        <v>*</v>
      </c>
      <c r="E631" s="94" t="str">
        <f>IF(SP_NORTE!G658="","*",SP_NORTE!G658)</f>
        <v>*</v>
      </c>
      <c r="F631" s="100" t="str">
        <f>IF(SP_NORTE!L658="","*",SP_NORTE!L658)</f>
        <v>-</v>
      </c>
      <c r="G631" s="95" t="str">
        <f>IF(SP_NORTE!H658="","*",SP_NORTE!H658)</f>
        <v>*</v>
      </c>
      <c r="H631" s="95" t="str">
        <f>IF(SP_NORTE!AA658="","*",SP_NORTE!AA658)</f>
        <v>*</v>
      </c>
      <c r="I631" s="95" t="str">
        <f>IF(SP_NORTE!AB658="","*",SP_NORTE!AB658)</f>
        <v>*</v>
      </c>
      <c r="J631" s="96" t="str">
        <f>IF(SP_NORTE!Z658="","*",SP_NORTE!Z658)</f>
        <v>*</v>
      </c>
      <c r="K631" s="97" t="str">
        <f>IF(SP_NORTE!AC658="","*",SP_NORTE!AC658)</f>
        <v>*</v>
      </c>
    </row>
    <row r="632" spans="2:11" hidden="1">
      <c r="B632" s="94" t="str">
        <f>IF(SP_NORTE!X659="","*",SP_NORTE!X659)</f>
        <v>*</v>
      </c>
      <c r="C632" s="95" t="str">
        <f>IF(SP_NORTE!B659="","*",SP_NORTE!B659)</f>
        <v>*</v>
      </c>
      <c r="D632" s="94" t="str">
        <f>IF(SP_NORTE!D659="","*",SP_NORTE!D659)</f>
        <v>*</v>
      </c>
      <c r="E632" s="94" t="str">
        <f>IF(SP_NORTE!G659="","*",SP_NORTE!G659)</f>
        <v>*</v>
      </c>
      <c r="F632" s="100" t="str">
        <f>IF(SP_NORTE!L659="","*",SP_NORTE!L659)</f>
        <v>-</v>
      </c>
      <c r="G632" s="95" t="str">
        <f>IF(SP_NORTE!H659="","*",SP_NORTE!H659)</f>
        <v>*</v>
      </c>
      <c r="H632" s="95" t="str">
        <f>IF(SP_NORTE!AA659="","*",SP_NORTE!AA659)</f>
        <v>*</v>
      </c>
      <c r="I632" s="95" t="str">
        <f>IF(SP_NORTE!AB659="","*",SP_NORTE!AB659)</f>
        <v>*</v>
      </c>
      <c r="J632" s="96" t="str">
        <f>IF(SP_NORTE!Z659="","*",SP_NORTE!Z659)</f>
        <v>*</v>
      </c>
      <c r="K632" s="97" t="str">
        <f>IF(SP_NORTE!AC659="","*",SP_NORTE!AC659)</f>
        <v>*</v>
      </c>
    </row>
    <row r="633" spans="2:11" hidden="1">
      <c r="B633" s="94" t="str">
        <f>IF(SP_NORTE!X660="","*",SP_NORTE!X660)</f>
        <v>*</v>
      </c>
      <c r="C633" s="95" t="str">
        <f>IF(SP_NORTE!B660="","*",SP_NORTE!B660)</f>
        <v>*</v>
      </c>
      <c r="D633" s="94" t="str">
        <f>IF(SP_NORTE!D660="","*",SP_NORTE!D660)</f>
        <v>*</v>
      </c>
      <c r="E633" s="94" t="str">
        <f>IF(SP_NORTE!G660="","*",SP_NORTE!G660)</f>
        <v>*</v>
      </c>
      <c r="F633" s="100" t="str">
        <f>IF(SP_NORTE!L660="","*",SP_NORTE!L660)</f>
        <v>-</v>
      </c>
      <c r="G633" s="95" t="str">
        <f>IF(SP_NORTE!H660="","*",SP_NORTE!H660)</f>
        <v>*</v>
      </c>
      <c r="H633" s="95" t="str">
        <f>IF(SP_NORTE!AA660="","*",SP_NORTE!AA660)</f>
        <v>*</v>
      </c>
      <c r="I633" s="95" t="str">
        <f>IF(SP_NORTE!AB660="","*",SP_NORTE!AB660)</f>
        <v>*</v>
      </c>
      <c r="J633" s="96" t="str">
        <f>IF(SP_NORTE!Z660="","*",SP_NORTE!Z660)</f>
        <v>*</v>
      </c>
      <c r="K633" s="97" t="str">
        <f>IF(SP_NORTE!AC660="","*",SP_NORTE!AC660)</f>
        <v>*</v>
      </c>
    </row>
    <row r="634" spans="2:11" hidden="1">
      <c r="B634" s="94" t="str">
        <f>IF(SP_NORTE!X661="","*",SP_NORTE!X661)</f>
        <v>*</v>
      </c>
      <c r="C634" s="95" t="str">
        <f>IF(SP_NORTE!B661="","*",SP_NORTE!B661)</f>
        <v>*</v>
      </c>
      <c r="D634" s="94" t="str">
        <f>IF(SP_NORTE!D661="","*",SP_NORTE!D661)</f>
        <v>*</v>
      </c>
      <c r="E634" s="94" t="str">
        <f>IF(SP_NORTE!G661="","*",SP_NORTE!G661)</f>
        <v>*</v>
      </c>
      <c r="F634" s="100" t="str">
        <f>IF(SP_NORTE!L661="","*",SP_NORTE!L661)</f>
        <v>-</v>
      </c>
      <c r="G634" s="95" t="str">
        <f>IF(SP_NORTE!H661="","*",SP_NORTE!H661)</f>
        <v>*</v>
      </c>
      <c r="H634" s="95" t="str">
        <f>IF(SP_NORTE!AA661="","*",SP_NORTE!AA661)</f>
        <v>*</v>
      </c>
      <c r="I634" s="95" t="str">
        <f>IF(SP_NORTE!AB661="","*",SP_NORTE!AB661)</f>
        <v>*</v>
      </c>
      <c r="J634" s="96" t="str">
        <f>IF(SP_NORTE!Z661="","*",SP_NORTE!Z661)</f>
        <v>*</v>
      </c>
      <c r="K634" s="97" t="str">
        <f>IF(SP_NORTE!AC661="","*",SP_NORTE!AC661)</f>
        <v>*</v>
      </c>
    </row>
    <row r="635" spans="2:11" hidden="1">
      <c r="B635" s="94" t="str">
        <f>IF(SP_NORTE!X662="","*",SP_NORTE!X662)</f>
        <v>*</v>
      </c>
      <c r="C635" s="95" t="str">
        <f>IF(SP_NORTE!B662="","*",SP_NORTE!B662)</f>
        <v>*</v>
      </c>
      <c r="D635" s="94" t="str">
        <f>IF(SP_NORTE!D662="","*",SP_NORTE!D662)</f>
        <v>*</v>
      </c>
      <c r="E635" s="94" t="str">
        <f>IF(SP_NORTE!G662="","*",SP_NORTE!G662)</f>
        <v>*</v>
      </c>
      <c r="F635" s="100" t="str">
        <f>IF(SP_NORTE!L662="","*",SP_NORTE!L662)</f>
        <v>-</v>
      </c>
      <c r="G635" s="95" t="str">
        <f>IF(SP_NORTE!H662="","*",SP_NORTE!H662)</f>
        <v>*</v>
      </c>
      <c r="H635" s="95" t="str">
        <f>IF(SP_NORTE!AA662="","*",SP_NORTE!AA662)</f>
        <v>*</v>
      </c>
      <c r="I635" s="95" t="str">
        <f>IF(SP_NORTE!AB662="","*",SP_NORTE!AB662)</f>
        <v>*</v>
      </c>
      <c r="J635" s="96" t="str">
        <f>IF(SP_NORTE!Z662="","*",SP_NORTE!Z662)</f>
        <v>*</v>
      </c>
      <c r="K635" s="97" t="str">
        <f>IF(SP_NORTE!AC662="","*",SP_NORTE!AC662)</f>
        <v>*</v>
      </c>
    </row>
    <row r="636" spans="2:11" hidden="1">
      <c r="B636" s="94" t="str">
        <f>IF(SP_NORTE!X663="","*",SP_NORTE!X663)</f>
        <v>*</v>
      </c>
      <c r="C636" s="95" t="str">
        <f>IF(SP_NORTE!B663="","*",SP_NORTE!B663)</f>
        <v>*</v>
      </c>
      <c r="D636" s="94" t="str">
        <f>IF(SP_NORTE!D663="","*",SP_NORTE!D663)</f>
        <v>*</v>
      </c>
      <c r="E636" s="94" t="str">
        <f>IF(SP_NORTE!G663="","*",SP_NORTE!G663)</f>
        <v>*</v>
      </c>
      <c r="F636" s="100" t="str">
        <f>IF(SP_NORTE!L663="","*",SP_NORTE!L663)</f>
        <v>-</v>
      </c>
      <c r="G636" s="95" t="str">
        <f>IF(SP_NORTE!H663="","*",SP_NORTE!H663)</f>
        <v>*</v>
      </c>
      <c r="H636" s="95" t="str">
        <f>IF(SP_NORTE!AA663="","*",SP_NORTE!AA663)</f>
        <v>*</v>
      </c>
      <c r="I636" s="95" t="str">
        <f>IF(SP_NORTE!AB663="","*",SP_NORTE!AB663)</f>
        <v>*</v>
      </c>
      <c r="J636" s="96" t="str">
        <f>IF(SP_NORTE!Z663="","*",SP_NORTE!Z663)</f>
        <v>*</v>
      </c>
      <c r="K636" s="97" t="str">
        <f>IF(SP_NORTE!AC663="","*",SP_NORTE!AC663)</f>
        <v>*</v>
      </c>
    </row>
    <row r="637" spans="2:11" hidden="1">
      <c r="B637" s="94" t="str">
        <f>IF(SP_NORTE!X664="","*",SP_NORTE!X664)</f>
        <v>*</v>
      </c>
      <c r="C637" s="95" t="str">
        <f>IF(SP_NORTE!B664="","*",SP_NORTE!B664)</f>
        <v>*</v>
      </c>
      <c r="D637" s="94" t="str">
        <f>IF(SP_NORTE!D664="","*",SP_NORTE!D664)</f>
        <v>*</v>
      </c>
      <c r="E637" s="94" t="str">
        <f>IF(SP_NORTE!G664="","*",SP_NORTE!G664)</f>
        <v>*</v>
      </c>
      <c r="F637" s="100" t="str">
        <f>IF(SP_NORTE!L664="","*",SP_NORTE!L664)</f>
        <v>-</v>
      </c>
      <c r="G637" s="95" t="str">
        <f>IF(SP_NORTE!H664="","*",SP_NORTE!H664)</f>
        <v>*</v>
      </c>
      <c r="H637" s="95" t="str">
        <f>IF(SP_NORTE!AA664="","*",SP_NORTE!AA664)</f>
        <v>*</v>
      </c>
      <c r="I637" s="95" t="str">
        <f>IF(SP_NORTE!AB664="","*",SP_NORTE!AB664)</f>
        <v>*</v>
      </c>
      <c r="J637" s="96" t="str">
        <f>IF(SP_NORTE!Z664="","*",SP_NORTE!Z664)</f>
        <v>*</v>
      </c>
      <c r="K637" s="97" t="str">
        <f>IF(SP_NORTE!AC664="","*",SP_NORTE!AC664)</f>
        <v>*</v>
      </c>
    </row>
    <row r="638" spans="2:11" hidden="1">
      <c r="B638" s="94" t="str">
        <f>IF(SP_NORTE!X665="","*",SP_NORTE!X665)</f>
        <v>*</v>
      </c>
      <c r="C638" s="95" t="str">
        <f>IF(SP_NORTE!B665="","*",SP_NORTE!B665)</f>
        <v>*</v>
      </c>
      <c r="D638" s="94" t="str">
        <f>IF(SP_NORTE!D665="","*",SP_NORTE!D665)</f>
        <v>*</v>
      </c>
      <c r="E638" s="94" t="str">
        <f>IF(SP_NORTE!G665="","*",SP_NORTE!G665)</f>
        <v>*</v>
      </c>
      <c r="F638" s="100" t="str">
        <f>IF(SP_NORTE!L665="","*",SP_NORTE!L665)</f>
        <v>-</v>
      </c>
      <c r="G638" s="95" t="str">
        <f>IF(SP_NORTE!H665="","*",SP_NORTE!H665)</f>
        <v>*</v>
      </c>
      <c r="H638" s="95" t="str">
        <f>IF(SP_NORTE!AA665="","*",SP_NORTE!AA665)</f>
        <v>*</v>
      </c>
      <c r="I638" s="95" t="str">
        <f>IF(SP_NORTE!AB665="","*",SP_NORTE!AB665)</f>
        <v>*</v>
      </c>
      <c r="J638" s="96" t="str">
        <f>IF(SP_NORTE!Z665="","*",SP_NORTE!Z665)</f>
        <v>*</v>
      </c>
      <c r="K638" s="97" t="str">
        <f>IF(SP_NORTE!AC665="","*",SP_NORTE!AC665)</f>
        <v>*</v>
      </c>
    </row>
    <row r="639" spans="2:11" hidden="1">
      <c r="B639" s="94" t="str">
        <f>IF(SP_NORTE!X666="","*",SP_NORTE!X666)</f>
        <v>*</v>
      </c>
      <c r="C639" s="95" t="str">
        <f>IF(SP_NORTE!B666="","*",SP_NORTE!B666)</f>
        <v>*</v>
      </c>
      <c r="D639" s="94" t="str">
        <f>IF(SP_NORTE!D666="","*",SP_NORTE!D666)</f>
        <v>*</v>
      </c>
      <c r="E639" s="94" t="str">
        <f>IF(SP_NORTE!G666="","*",SP_NORTE!G666)</f>
        <v>*</v>
      </c>
      <c r="F639" s="100" t="str">
        <f>IF(SP_NORTE!L666="","*",SP_NORTE!L666)</f>
        <v>-</v>
      </c>
      <c r="G639" s="95" t="str">
        <f>IF(SP_NORTE!H666="","*",SP_NORTE!H666)</f>
        <v>*</v>
      </c>
      <c r="H639" s="95" t="str">
        <f>IF(SP_NORTE!AA666="","*",SP_NORTE!AA666)</f>
        <v>*</v>
      </c>
      <c r="I639" s="95" t="str">
        <f>IF(SP_NORTE!AB666="","*",SP_NORTE!AB666)</f>
        <v>*</v>
      </c>
      <c r="J639" s="96" t="str">
        <f>IF(SP_NORTE!Z666="","*",SP_NORTE!Z666)</f>
        <v>*</v>
      </c>
      <c r="K639" s="97" t="str">
        <f>IF(SP_NORTE!AC666="","*",SP_NORTE!AC666)</f>
        <v>*</v>
      </c>
    </row>
    <row r="640" spans="2:11" hidden="1">
      <c r="B640" s="94" t="str">
        <f>IF(SP_NORTE!X667="","*",SP_NORTE!X667)</f>
        <v>*</v>
      </c>
      <c r="C640" s="95" t="str">
        <f>IF(SP_NORTE!B667="","*",SP_NORTE!B667)</f>
        <v>*</v>
      </c>
      <c r="D640" s="94" t="str">
        <f>IF(SP_NORTE!D667="","*",SP_NORTE!D667)</f>
        <v>*</v>
      </c>
      <c r="E640" s="94" t="str">
        <f>IF(SP_NORTE!G667="","*",SP_NORTE!G667)</f>
        <v>*</v>
      </c>
      <c r="F640" s="100" t="str">
        <f>IF(SP_NORTE!L667="","*",SP_NORTE!L667)</f>
        <v>-</v>
      </c>
      <c r="G640" s="95" t="str">
        <f>IF(SP_NORTE!H667="","*",SP_NORTE!H667)</f>
        <v>*</v>
      </c>
      <c r="H640" s="95" t="str">
        <f>IF(SP_NORTE!AA667="","*",SP_NORTE!AA667)</f>
        <v>*</v>
      </c>
      <c r="I640" s="95" t="str">
        <f>IF(SP_NORTE!AB667="","*",SP_NORTE!AB667)</f>
        <v>*</v>
      </c>
      <c r="J640" s="96" t="str">
        <f>IF(SP_NORTE!Z667="","*",SP_NORTE!Z667)</f>
        <v>*</v>
      </c>
      <c r="K640" s="97" t="str">
        <f>IF(SP_NORTE!AC667="","*",SP_NORTE!AC667)</f>
        <v>*</v>
      </c>
    </row>
    <row r="641" spans="2:11" hidden="1">
      <c r="B641" s="94" t="str">
        <f>IF(SP_NORTE!X668="","*",SP_NORTE!X668)</f>
        <v>*</v>
      </c>
      <c r="C641" s="95" t="str">
        <f>IF(SP_NORTE!B668="","*",SP_NORTE!B668)</f>
        <v>*</v>
      </c>
      <c r="D641" s="94" t="str">
        <f>IF(SP_NORTE!D668="","*",SP_NORTE!D668)</f>
        <v>*</v>
      </c>
      <c r="E641" s="94" t="str">
        <f>IF(SP_NORTE!G668="","*",SP_NORTE!G668)</f>
        <v>*</v>
      </c>
      <c r="F641" s="100" t="str">
        <f>IF(SP_NORTE!L668="","*",SP_NORTE!L668)</f>
        <v>-</v>
      </c>
      <c r="G641" s="95" t="str">
        <f>IF(SP_NORTE!H668="","*",SP_NORTE!H668)</f>
        <v>*</v>
      </c>
      <c r="H641" s="95" t="str">
        <f>IF(SP_NORTE!AA668="","*",SP_NORTE!AA668)</f>
        <v>*</v>
      </c>
      <c r="I641" s="95" t="str">
        <f>IF(SP_NORTE!AB668="","*",SP_NORTE!AB668)</f>
        <v>*</v>
      </c>
      <c r="J641" s="96" t="str">
        <f>IF(SP_NORTE!Z668="","*",SP_NORTE!Z668)</f>
        <v>*</v>
      </c>
      <c r="K641" s="97" t="str">
        <f>IF(SP_NORTE!AC668="","*",SP_NORTE!AC668)</f>
        <v>*</v>
      </c>
    </row>
    <row r="642" spans="2:11" hidden="1">
      <c r="B642" s="94" t="str">
        <f>IF(SP_NORTE!X669="","*",SP_NORTE!X669)</f>
        <v>*</v>
      </c>
      <c r="C642" s="95" t="str">
        <f>IF(SP_NORTE!B669="","*",SP_NORTE!B669)</f>
        <v>*</v>
      </c>
      <c r="D642" s="94" t="str">
        <f>IF(SP_NORTE!D669="","*",SP_NORTE!D669)</f>
        <v>*</v>
      </c>
      <c r="E642" s="94" t="str">
        <f>IF(SP_NORTE!G669="","*",SP_NORTE!G669)</f>
        <v>*</v>
      </c>
      <c r="F642" s="100" t="str">
        <f>IF(SP_NORTE!L669="","*",SP_NORTE!L669)</f>
        <v>-</v>
      </c>
      <c r="G642" s="95" t="str">
        <f>IF(SP_NORTE!H669="","*",SP_NORTE!H669)</f>
        <v>*</v>
      </c>
      <c r="H642" s="95" t="str">
        <f>IF(SP_NORTE!AA669="","*",SP_NORTE!AA669)</f>
        <v>*</v>
      </c>
      <c r="I642" s="95" t="str">
        <f>IF(SP_NORTE!AB669="","*",SP_NORTE!AB669)</f>
        <v>*</v>
      </c>
      <c r="J642" s="96" t="str">
        <f>IF(SP_NORTE!Z669="","*",SP_NORTE!Z669)</f>
        <v>*</v>
      </c>
      <c r="K642" s="97" t="str">
        <f>IF(SP_NORTE!AC669="","*",SP_NORTE!AC669)</f>
        <v>*</v>
      </c>
    </row>
    <row r="643" spans="2:11" hidden="1">
      <c r="B643" s="94" t="str">
        <f>IF(SP_NORTE!X670="","*",SP_NORTE!X670)</f>
        <v>*</v>
      </c>
      <c r="C643" s="95" t="str">
        <f>IF(SP_NORTE!B670="","*",SP_NORTE!B670)</f>
        <v>*</v>
      </c>
      <c r="D643" s="94" t="str">
        <f>IF(SP_NORTE!D670="","*",SP_NORTE!D670)</f>
        <v>*</v>
      </c>
      <c r="E643" s="94" t="str">
        <f>IF(SP_NORTE!G670="","*",SP_NORTE!G670)</f>
        <v>*</v>
      </c>
      <c r="F643" s="100" t="str">
        <f>IF(SP_NORTE!L670="","*",SP_NORTE!L670)</f>
        <v>-</v>
      </c>
      <c r="G643" s="95" t="str">
        <f>IF(SP_NORTE!H670="","*",SP_NORTE!H670)</f>
        <v>*</v>
      </c>
      <c r="H643" s="95" t="str">
        <f>IF(SP_NORTE!AA670="","*",SP_NORTE!AA670)</f>
        <v>*</v>
      </c>
      <c r="I643" s="95" t="str">
        <f>IF(SP_NORTE!AB670="","*",SP_NORTE!AB670)</f>
        <v>*</v>
      </c>
      <c r="J643" s="96" t="str">
        <f>IF(SP_NORTE!Z670="","*",SP_NORTE!Z670)</f>
        <v>*</v>
      </c>
      <c r="K643" s="97" t="str">
        <f>IF(SP_NORTE!AC670="","*",SP_NORTE!AC670)</f>
        <v>*</v>
      </c>
    </row>
    <row r="644" spans="2:11" hidden="1">
      <c r="B644" s="94" t="str">
        <f>IF(SP_NORTE!X671="","*",SP_NORTE!X671)</f>
        <v>*</v>
      </c>
      <c r="C644" s="95" t="str">
        <f>IF(SP_NORTE!B671="","*",SP_NORTE!B671)</f>
        <v>*</v>
      </c>
      <c r="D644" s="94" t="str">
        <f>IF(SP_NORTE!D671="","*",SP_NORTE!D671)</f>
        <v>*</v>
      </c>
      <c r="E644" s="94" t="str">
        <f>IF(SP_NORTE!G671="","*",SP_NORTE!G671)</f>
        <v>*</v>
      </c>
      <c r="F644" s="100" t="str">
        <f>IF(SP_NORTE!L671="","*",SP_NORTE!L671)</f>
        <v>-</v>
      </c>
      <c r="G644" s="95" t="str">
        <f>IF(SP_NORTE!H671="","*",SP_NORTE!H671)</f>
        <v>*</v>
      </c>
      <c r="H644" s="95" t="str">
        <f>IF(SP_NORTE!AA671="","*",SP_NORTE!AA671)</f>
        <v>*</v>
      </c>
      <c r="I644" s="95" t="str">
        <f>IF(SP_NORTE!AB671="","*",SP_NORTE!AB671)</f>
        <v>*</v>
      </c>
      <c r="J644" s="96" t="str">
        <f>IF(SP_NORTE!Z671="","*",SP_NORTE!Z671)</f>
        <v>*</v>
      </c>
      <c r="K644" s="97" t="str">
        <f>IF(SP_NORTE!AC671="","*",SP_NORTE!AC671)</f>
        <v>*</v>
      </c>
    </row>
    <row r="645" spans="2:11" hidden="1">
      <c r="B645" s="94" t="str">
        <f>IF(SP_NORTE!X672="","*",SP_NORTE!X672)</f>
        <v>*</v>
      </c>
      <c r="C645" s="95" t="str">
        <f>IF(SP_NORTE!B672="","*",SP_NORTE!B672)</f>
        <v>*</v>
      </c>
      <c r="D645" s="94" t="str">
        <f>IF(SP_NORTE!D672="","*",SP_NORTE!D672)</f>
        <v>*</v>
      </c>
      <c r="E645" s="94" t="str">
        <f>IF(SP_NORTE!G672="","*",SP_NORTE!G672)</f>
        <v>*</v>
      </c>
      <c r="F645" s="100" t="str">
        <f>IF(SP_NORTE!L672="","*",SP_NORTE!L672)</f>
        <v>-</v>
      </c>
      <c r="G645" s="95" t="str">
        <f>IF(SP_NORTE!H672="","*",SP_NORTE!H672)</f>
        <v>*</v>
      </c>
      <c r="H645" s="95" t="str">
        <f>IF(SP_NORTE!AA672="","*",SP_NORTE!AA672)</f>
        <v>*</v>
      </c>
      <c r="I645" s="95" t="str">
        <f>IF(SP_NORTE!AB672="","*",SP_NORTE!AB672)</f>
        <v>*</v>
      </c>
      <c r="J645" s="96" t="str">
        <f>IF(SP_NORTE!Z672="","*",SP_NORTE!Z672)</f>
        <v>*</v>
      </c>
      <c r="K645" s="97" t="str">
        <f>IF(SP_NORTE!AC672="","*",SP_NORTE!AC672)</f>
        <v>*</v>
      </c>
    </row>
    <row r="646" spans="2:11" hidden="1">
      <c r="B646" s="94" t="str">
        <f>IF(SP_NORTE!X673="","*",SP_NORTE!X673)</f>
        <v>*</v>
      </c>
      <c r="C646" s="95" t="str">
        <f>IF(SP_NORTE!B673="","*",SP_NORTE!B673)</f>
        <v>*</v>
      </c>
      <c r="D646" s="94" t="str">
        <f>IF(SP_NORTE!D673="","*",SP_NORTE!D673)</f>
        <v>*</v>
      </c>
      <c r="E646" s="94" t="str">
        <f>IF(SP_NORTE!G673="","*",SP_NORTE!G673)</f>
        <v>*</v>
      </c>
      <c r="F646" s="100" t="str">
        <f>IF(SP_NORTE!L673="","*",SP_NORTE!L673)</f>
        <v>-</v>
      </c>
      <c r="G646" s="95" t="str">
        <f>IF(SP_NORTE!H673="","*",SP_NORTE!H673)</f>
        <v>*</v>
      </c>
      <c r="H646" s="95" t="str">
        <f>IF(SP_NORTE!AA673="","*",SP_NORTE!AA673)</f>
        <v>*</v>
      </c>
      <c r="I646" s="95" t="str">
        <f>IF(SP_NORTE!AB673="","*",SP_NORTE!AB673)</f>
        <v>*</v>
      </c>
      <c r="J646" s="96" t="str">
        <f>IF(SP_NORTE!Z673="","*",SP_NORTE!Z673)</f>
        <v>*</v>
      </c>
      <c r="K646" s="97" t="str">
        <f>IF(SP_NORTE!AC673="","*",SP_NORTE!AC673)</f>
        <v>*</v>
      </c>
    </row>
    <row r="647" spans="2:11" hidden="1">
      <c r="B647" s="94" t="str">
        <f>IF(SP_NORTE!X674="","*",SP_NORTE!X674)</f>
        <v>*</v>
      </c>
      <c r="C647" s="95" t="str">
        <f>IF(SP_NORTE!B674="","*",SP_NORTE!B674)</f>
        <v>*</v>
      </c>
      <c r="D647" s="94" t="str">
        <f>IF(SP_NORTE!D674="","*",SP_NORTE!D674)</f>
        <v>*</v>
      </c>
      <c r="E647" s="94" t="str">
        <f>IF(SP_NORTE!G674="","*",SP_NORTE!G674)</f>
        <v>*</v>
      </c>
      <c r="F647" s="100" t="str">
        <f>IF(SP_NORTE!L674="","*",SP_NORTE!L674)</f>
        <v>-</v>
      </c>
      <c r="G647" s="95" t="str">
        <f>IF(SP_NORTE!H674="","*",SP_NORTE!H674)</f>
        <v>*</v>
      </c>
      <c r="H647" s="95" t="str">
        <f>IF(SP_NORTE!AA674="","*",SP_NORTE!AA674)</f>
        <v>*</v>
      </c>
      <c r="I647" s="95" t="str">
        <f>IF(SP_NORTE!AB674="","*",SP_NORTE!AB674)</f>
        <v>*</v>
      </c>
      <c r="J647" s="96" t="str">
        <f>IF(SP_NORTE!Z674="","*",SP_NORTE!Z674)</f>
        <v>*</v>
      </c>
      <c r="K647" s="97" t="str">
        <f>IF(SP_NORTE!AC674="","*",SP_NORTE!AC674)</f>
        <v>*</v>
      </c>
    </row>
    <row r="648" spans="2:11" hidden="1">
      <c r="B648" s="94" t="str">
        <f>IF(SP_NORTE!X675="","*",SP_NORTE!X675)</f>
        <v>*</v>
      </c>
      <c r="C648" s="95" t="str">
        <f>IF(SP_NORTE!B675="","*",SP_NORTE!B675)</f>
        <v>*</v>
      </c>
      <c r="D648" s="94" t="str">
        <f>IF(SP_NORTE!D675="","*",SP_NORTE!D675)</f>
        <v>*</v>
      </c>
      <c r="E648" s="94" t="str">
        <f>IF(SP_NORTE!G675="","*",SP_NORTE!G675)</f>
        <v>*</v>
      </c>
      <c r="F648" s="100" t="str">
        <f>IF(SP_NORTE!L675="","*",SP_NORTE!L675)</f>
        <v>-</v>
      </c>
      <c r="G648" s="95" t="str">
        <f>IF(SP_NORTE!H675="","*",SP_NORTE!H675)</f>
        <v>*</v>
      </c>
      <c r="H648" s="95" t="str">
        <f>IF(SP_NORTE!AA675="","*",SP_NORTE!AA675)</f>
        <v>*</v>
      </c>
      <c r="I648" s="95" t="str">
        <f>IF(SP_NORTE!AB675="","*",SP_NORTE!AB675)</f>
        <v>*</v>
      </c>
      <c r="J648" s="96" t="str">
        <f>IF(SP_NORTE!Z675="","*",SP_NORTE!Z675)</f>
        <v>*</v>
      </c>
      <c r="K648" s="97" t="str">
        <f>IF(SP_NORTE!AC675="","*",SP_NORTE!AC675)</f>
        <v>*</v>
      </c>
    </row>
    <row r="649" spans="2:11" hidden="1">
      <c r="B649" s="94" t="str">
        <f>IF(SP_NORTE!X676="","*",SP_NORTE!X676)</f>
        <v>*</v>
      </c>
      <c r="C649" s="95" t="str">
        <f>IF(SP_NORTE!B676="","*",SP_NORTE!B676)</f>
        <v>*</v>
      </c>
      <c r="D649" s="94" t="str">
        <f>IF(SP_NORTE!D676="","*",SP_NORTE!D676)</f>
        <v>*</v>
      </c>
      <c r="E649" s="94" t="str">
        <f>IF(SP_NORTE!G676="","*",SP_NORTE!G676)</f>
        <v>*</v>
      </c>
      <c r="F649" s="100" t="str">
        <f>IF(SP_NORTE!L676="","*",SP_NORTE!L676)</f>
        <v>-</v>
      </c>
      <c r="G649" s="95" t="str">
        <f>IF(SP_NORTE!H676="","*",SP_NORTE!H676)</f>
        <v>*</v>
      </c>
      <c r="H649" s="95" t="str">
        <f>IF(SP_NORTE!AA676="","*",SP_NORTE!AA676)</f>
        <v>*</v>
      </c>
      <c r="I649" s="95" t="str">
        <f>IF(SP_NORTE!AB676="","*",SP_NORTE!AB676)</f>
        <v>*</v>
      </c>
      <c r="J649" s="96" t="str">
        <f>IF(SP_NORTE!Z676="","*",SP_NORTE!Z676)</f>
        <v>*</v>
      </c>
      <c r="K649" s="97" t="str">
        <f>IF(SP_NORTE!AC676="","*",SP_NORTE!AC676)</f>
        <v>*</v>
      </c>
    </row>
    <row r="650" spans="2:11" hidden="1">
      <c r="B650" s="94" t="str">
        <f>IF(SP_NORTE!X677="","*",SP_NORTE!X677)</f>
        <v>*</v>
      </c>
      <c r="C650" s="95" t="str">
        <f>IF(SP_NORTE!B677="","*",SP_NORTE!B677)</f>
        <v>*</v>
      </c>
      <c r="D650" s="94" t="str">
        <f>IF(SP_NORTE!D677="","*",SP_NORTE!D677)</f>
        <v>*</v>
      </c>
      <c r="E650" s="94" t="str">
        <f>IF(SP_NORTE!G677="","*",SP_NORTE!G677)</f>
        <v>*</v>
      </c>
      <c r="F650" s="100" t="str">
        <f>IF(SP_NORTE!L677="","*",SP_NORTE!L677)</f>
        <v>-</v>
      </c>
      <c r="G650" s="95" t="str">
        <f>IF(SP_NORTE!H677="","*",SP_NORTE!H677)</f>
        <v>*</v>
      </c>
      <c r="H650" s="95" t="str">
        <f>IF(SP_NORTE!AA677="","*",SP_NORTE!AA677)</f>
        <v>*</v>
      </c>
      <c r="I650" s="95" t="str">
        <f>IF(SP_NORTE!AB677="","*",SP_NORTE!AB677)</f>
        <v>*</v>
      </c>
      <c r="J650" s="96" t="str">
        <f>IF(SP_NORTE!Z677="","*",SP_NORTE!Z677)</f>
        <v>*</v>
      </c>
      <c r="K650" s="97" t="str">
        <f>IF(SP_NORTE!AC677="","*",SP_NORTE!AC677)</f>
        <v>*</v>
      </c>
    </row>
    <row r="651" spans="2:11" hidden="1">
      <c r="B651" s="94" t="str">
        <f>IF(SP_NORTE!X678="","*",SP_NORTE!X678)</f>
        <v>*</v>
      </c>
      <c r="C651" s="95" t="str">
        <f>IF(SP_NORTE!B678="","*",SP_NORTE!B678)</f>
        <v>*</v>
      </c>
      <c r="D651" s="94" t="str">
        <f>IF(SP_NORTE!D678="","*",SP_NORTE!D678)</f>
        <v>*</v>
      </c>
      <c r="E651" s="94" t="str">
        <f>IF(SP_NORTE!G678="","*",SP_NORTE!G678)</f>
        <v>*</v>
      </c>
      <c r="F651" s="100" t="str">
        <f>IF(SP_NORTE!L678="","*",SP_NORTE!L678)</f>
        <v>-</v>
      </c>
      <c r="G651" s="95" t="str">
        <f>IF(SP_NORTE!H678="","*",SP_NORTE!H678)</f>
        <v>*</v>
      </c>
      <c r="H651" s="95" t="str">
        <f>IF(SP_NORTE!AA678="","*",SP_NORTE!AA678)</f>
        <v>*</v>
      </c>
      <c r="I651" s="95" t="str">
        <f>IF(SP_NORTE!AB678="","*",SP_NORTE!AB678)</f>
        <v>*</v>
      </c>
      <c r="J651" s="96" t="str">
        <f>IF(SP_NORTE!Z678="","*",SP_NORTE!Z678)</f>
        <v>*</v>
      </c>
      <c r="K651" s="97" t="str">
        <f>IF(SP_NORTE!AC678="","*",SP_NORTE!AC678)</f>
        <v>*</v>
      </c>
    </row>
    <row r="652" spans="2:11" hidden="1">
      <c r="B652" s="94" t="str">
        <f>IF(SP_NORTE!X679="","*",SP_NORTE!X679)</f>
        <v>*</v>
      </c>
      <c r="C652" s="95" t="str">
        <f>IF(SP_NORTE!B679="","*",SP_NORTE!B679)</f>
        <v>*</v>
      </c>
      <c r="D652" s="94" t="str">
        <f>IF(SP_NORTE!D679="","*",SP_NORTE!D679)</f>
        <v>*</v>
      </c>
      <c r="E652" s="94" t="str">
        <f>IF(SP_NORTE!G679="","*",SP_NORTE!G679)</f>
        <v>*</v>
      </c>
      <c r="F652" s="100" t="str">
        <f>IF(SP_NORTE!L679="","*",SP_NORTE!L679)</f>
        <v>-</v>
      </c>
      <c r="G652" s="95" t="str">
        <f>IF(SP_NORTE!H679="","*",SP_NORTE!H679)</f>
        <v>*</v>
      </c>
      <c r="H652" s="95" t="str">
        <f>IF(SP_NORTE!AA679="","*",SP_NORTE!AA679)</f>
        <v>*</v>
      </c>
      <c r="I652" s="95" t="str">
        <f>IF(SP_NORTE!AB679="","*",SP_NORTE!AB679)</f>
        <v>*</v>
      </c>
      <c r="J652" s="96" t="str">
        <f>IF(SP_NORTE!Z679="","*",SP_NORTE!Z679)</f>
        <v>*</v>
      </c>
      <c r="K652" s="97" t="str">
        <f>IF(SP_NORTE!AC679="","*",SP_NORTE!AC679)</f>
        <v>*</v>
      </c>
    </row>
    <row r="653" spans="2:11" hidden="1">
      <c r="B653" s="94" t="str">
        <f>IF(SP_NORTE!X680="","*",SP_NORTE!X680)</f>
        <v>*</v>
      </c>
      <c r="C653" s="95" t="str">
        <f>IF(SP_NORTE!B680="","*",SP_NORTE!B680)</f>
        <v>*</v>
      </c>
      <c r="D653" s="94" t="str">
        <f>IF(SP_NORTE!D680="","*",SP_NORTE!D680)</f>
        <v>*</v>
      </c>
      <c r="E653" s="94" t="str">
        <f>IF(SP_NORTE!G680="","*",SP_NORTE!G680)</f>
        <v>*</v>
      </c>
      <c r="F653" s="100" t="str">
        <f>IF(SP_NORTE!L680="","*",SP_NORTE!L680)</f>
        <v>-</v>
      </c>
      <c r="G653" s="95" t="str">
        <f>IF(SP_NORTE!H680="","*",SP_NORTE!H680)</f>
        <v>*</v>
      </c>
      <c r="H653" s="95" t="str">
        <f>IF(SP_NORTE!AA680="","*",SP_NORTE!AA680)</f>
        <v>*</v>
      </c>
      <c r="I653" s="95" t="str">
        <f>IF(SP_NORTE!AB680="","*",SP_NORTE!AB680)</f>
        <v>*</v>
      </c>
      <c r="J653" s="96" t="str">
        <f>IF(SP_NORTE!Z680="","*",SP_NORTE!Z680)</f>
        <v>*</v>
      </c>
      <c r="K653" s="97" t="str">
        <f>IF(SP_NORTE!AC680="","*",SP_NORTE!AC680)</f>
        <v>*</v>
      </c>
    </row>
    <row r="654" spans="2:11" hidden="1">
      <c r="B654" s="94" t="str">
        <f>IF(SP_NORTE!X681="","*",SP_NORTE!X681)</f>
        <v>*</v>
      </c>
      <c r="C654" s="95" t="str">
        <f>IF(SP_NORTE!B681="","*",SP_NORTE!B681)</f>
        <v>*</v>
      </c>
      <c r="D654" s="94" t="str">
        <f>IF(SP_NORTE!D681="","*",SP_NORTE!D681)</f>
        <v>*</v>
      </c>
      <c r="E654" s="94" t="str">
        <f>IF(SP_NORTE!G681="","*",SP_NORTE!G681)</f>
        <v>*</v>
      </c>
      <c r="F654" s="100" t="str">
        <f>IF(SP_NORTE!L681="","*",SP_NORTE!L681)</f>
        <v>-</v>
      </c>
      <c r="G654" s="95" t="str">
        <f>IF(SP_NORTE!H681="","*",SP_NORTE!H681)</f>
        <v>*</v>
      </c>
      <c r="H654" s="95" t="str">
        <f>IF(SP_NORTE!AA681="","*",SP_NORTE!AA681)</f>
        <v>*</v>
      </c>
      <c r="I654" s="95" t="str">
        <f>IF(SP_NORTE!AB681="","*",SP_NORTE!AB681)</f>
        <v>*</v>
      </c>
      <c r="J654" s="96" t="str">
        <f>IF(SP_NORTE!Z681="","*",SP_NORTE!Z681)</f>
        <v>*</v>
      </c>
      <c r="K654" s="97" t="str">
        <f>IF(SP_NORTE!AC681="","*",SP_NORTE!AC681)</f>
        <v>*</v>
      </c>
    </row>
    <row r="655" spans="2:11" hidden="1">
      <c r="B655" s="94" t="str">
        <f>IF(SP_NORTE!X682="","*",SP_NORTE!X682)</f>
        <v>*</v>
      </c>
      <c r="C655" s="95" t="str">
        <f>IF(SP_NORTE!B682="","*",SP_NORTE!B682)</f>
        <v>*</v>
      </c>
      <c r="D655" s="94" t="str">
        <f>IF(SP_NORTE!D682="","*",SP_NORTE!D682)</f>
        <v>*</v>
      </c>
      <c r="E655" s="94" t="str">
        <f>IF(SP_NORTE!G682="","*",SP_NORTE!G682)</f>
        <v>*</v>
      </c>
      <c r="F655" s="100" t="str">
        <f>IF(SP_NORTE!L682="","*",SP_NORTE!L682)</f>
        <v>-</v>
      </c>
      <c r="G655" s="95" t="str">
        <f>IF(SP_NORTE!H682="","*",SP_NORTE!H682)</f>
        <v>*</v>
      </c>
      <c r="H655" s="95" t="str">
        <f>IF(SP_NORTE!AA682="","*",SP_NORTE!AA682)</f>
        <v>*</v>
      </c>
      <c r="I655" s="95" t="str">
        <f>IF(SP_NORTE!AB682="","*",SP_NORTE!AB682)</f>
        <v>*</v>
      </c>
      <c r="J655" s="96" t="str">
        <f>IF(SP_NORTE!Z682="","*",SP_NORTE!Z682)</f>
        <v>*</v>
      </c>
      <c r="K655" s="97" t="str">
        <f>IF(SP_NORTE!AC682="","*",SP_NORTE!AC682)</f>
        <v>*</v>
      </c>
    </row>
    <row r="656" spans="2:11" hidden="1">
      <c r="B656" s="94" t="str">
        <f>IF(SP_NORTE!X683="","*",SP_NORTE!X683)</f>
        <v>*</v>
      </c>
      <c r="C656" s="95" t="str">
        <f>IF(SP_NORTE!B683="","*",SP_NORTE!B683)</f>
        <v>*</v>
      </c>
      <c r="D656" s="94" t="str">
        <f>IF(SP_NORTE!D683="","*",SP_NORTE!D683)</f>
        <v>*</v>
      </c>
      <c r="E656" s="94" t="str">
        <f>IF(SP_NORTE!G683="","*",SP_NORTE!G683)</f>
        <v>*</v>
      </c>
      <c r="F656" s="100" t="str">
        <f>IF(SP_NORTE!L683="","*",SP_NORTE!L683)</f>
        <v>-</v>
      </c>
      <c r="G656" s="95" t="str">
        <f>IF(SP_NORTE!H683="","*",SP_NORTE!H683)</f>
        <v>*</v>
      </c>
      <c r="H656" s="95" t="str">
        <f>IF(SP_NORTE!AA683="","*",SP_NORTE!AA683)</f>
        <v>*</v>
      </c>
      <c r="I656" s="95" t="str">
        <f>IF(SP_NORTE!AB683="","*",SP_NORTE!AB683)</f>
        <v>*</v>
      </c>
      <c r="J656" s="96" t="str">
        <f>IF(SP_NORTE!Z683="","*",SP_NORTE!Z683)</f>
        <v>*</v>
      </c>
      <c r="K656" s="97" t="str">
        <f>IF(SP_NORTE!AC683="","*",SP_NORTE!AC683)</f>
        <v>*</v>
      </c>
    </row>
    <row r="657" spans="2:11" hidden="1">
      <c r="B657" s="94" t="str">
        <f>IF(SP_NORTE!X684="","*",SP_NORTE!X684)</f>
        <v>*</v>
      </c>
      <c r="C657" s="95" t="str">
        <f>IF(SP_NORTE!B684="","*",SP_NORTE!B684)</f>
        <v>*</v>
      </c>
      <c r="D657" s="94" t="str">
        <f>IF(SP_NORTE!D684="","*",SP_NORTE!D684)</f>
        <v>*</v>
      </c>
      <c r="E657" s="94" t="str">
        <f>IF(SP_NORTE!G684="","*",SP_NORTE!G684)</f>
        <v>*</v>
      </c>
      <c r="F657" s="100" t="str">
        <f>IF(SP_NORTE!L684="","*",SP_NORTE!L684)</f>
        <v>-</v>
      </c>
      <c r="G657" s="95" t="str">
        <f>IF(SP_NORTE!H684="","*",SP_NORTE!H684)</f>
        <v>*</v>
      </c>
      <c r="H657" s="95" t="str">
        <f>IF(SP_NORTE!AA684="","*",SP_NORTE!AA684)</f>
        <v>*</v>
      </c>
      <c r="I657" s="95" t="str">
        <f>IF(SP_NORTE!AB684="","*",SP_NORTE!AB684)</f>
        <v>*</v>
      </c>
      <c r="J657" s="96" t="str">
        <f>IF(SP_NORTE!Z684="","*",SP_NORTE!Z684)</f>
        <v>*</v>
      </c>
      <c r="K657" s="97" t="str">
        <f>IF(SP_NORTE!AC684="","*",SP_NORTE!AC684)</f>
        <v>*</v>
      </c>
    </row>
    <row r="658" spans="2:11" hidden="1">
      <c r="B658" s="94" t="str">
        <f>IF(SP_NORTE!X685="","*",SP_NORTE!X685)</f>
        <v>*</v>
      </c>
      <c r="C658" s="95" t="str">
        <f>IF(SP_NORTE!B685="","*",SP_NORTE!B685)</f>
        <v>*</v>
      </c>
      <c r="D658" s="94" t="str">
        <f>IF(SP_NORTE!D685="","*",SP_NORTE!D685)</f>
        <v>*</v>
      </c>
      <c r="E658" s="94" t="str">
        <f>IF(SP_NORTE!G685="","*",SP_NORTE!G685)</f>
        <v>*</v>
      </c>
      <c r="F658" s="100" t="str">
        <f>IF(SP_NORTE!L685="","*",SP_NORTE!L685)</f>
        <v>-</v>
      </c>
      <c r="G658" s="95" t="str">
        <f>IF(SP_NORTE!H685="","*",SP_NORTE!H685)</f>
        <v>*</v>
      </c>
      <c r="H658" s="95" t="str">
        <f>IF(SP_NORTE!AA685="","*",SP_NORTE!AA685)</f>
        <v>*</v>
      </c>
      <c r="I658" s="95" t="str">
        <f>IF(SP_NORTE!AB685="","*",SP_NORTE!AB685)</f>
        <v>*</v>
      </c>
      <c r="J658" s="96" t="str">
        <f>IF(SP_NORTE!Z685="","*",SP_NORTE!Z685)</f>
        <v>*</v>
      </c>
      <c r="K658" s="97" t="str">
        <f>IF(SP_NORTE!AC685="","*",SP_NORTE!AC685)</f>
        <v>*</v>
      </c>
    </row>
    <row r="659" spans="2:11" hidden="1">
      <c r="B659" s="94" t="str">
        <f>IF(SP_NORTE!X686="","*",SP_NORTE!X686)</f>
        <v>*</v>
      </c>
      <c r="C659" s="95" t="str">
        <f>IF(SP_NORTE!B686="","*",SP_NORTE!B686)</f>
        <v>*</v>
      </c>
      <c r="D659" s="94" t="str">
        <f>IF(SP_NORTE!D686="","*",SP_NORTE!D686)</f>
        <v>*</v>
      </c>
      <c r="E659" s="94" t="str">
        <f>IF(SP_NORTE!G686="","*",SP_NORTE!G686)</f>
        <v>*</v>
      </c>
      <c r="F659" s="100" t="str">
        <f>IF(SP_NORTE!L686="","*",SP_NORTE!L686)</f>
        <v>-</v>
      </c>
      <c r="G659" s="95" t="str">
        <f>IF(SP_NORTE!H686="","*",SP_NORTE!H686)</f>
        <v>*</v>
      </c>
      <c r="H659" s="95" t="str">
        <f>IF(SP_NORTE!AA686="","*",SP_NORTE!AA686)</f>
        <v>*</v>
      </c>
      <c r="I659" s="95" t="str">
        <f>IF(SP_NORTE!AB686="","*",SP_NORTE!AB686)</f>
        <v>*</v>
      </c>
      <c r="J659" s="96" t="str">
        <f>IF(SP_NORTE!Z686="","*",SP_NORTE!Z686)</f>
        <v>*</v>
      </c>
      <c r="K659" s="97" t="str">
        <f>IF(SP_NORTE!AC686="","*",SP_NORTE!AC686)</f>
        <v>*</v>
      </c>
    </row>
    <row r="660" spans="2:11" hidden="1">
      <c r="B660" s="94" t="str">
        <f>IF(SP_NORTE!X687="","*",SP_NORTE!X687)</f>
        <v>*</v>
      </c>
      <c r="C660" s="95" t="str">
        <f>IF(SP_NORTE!B687="","*",SP_NORTE!B687)</f>
        <v>*</v>
      </c>
      <c r="D660" s="94" t="str">
        <f>IF(SP_NORTE!D687="","*",SP_NORTE!D687)</f>
        <v>*</v>
      </c>
      <c r="E660" s="94" t="str">
        <f>IF(SP_NORTE!G687="","*",SP_NORTE!G687)</f>
        <v>*</v>
      </c>
      <c r="F660" s="100" t="str">
        <f>IF(SP_NORTE!L687="","*",SP_NORTE!L687)</f>
        <v>-</v>
      </c>
      <c r="G660" s="95" t="str">
        <f>IF(SP_NORTE!H687="","*",SP_NORTE!H687)</f>
        <v>*</v>
      </c>
      <c r="H660" s="95" t="str">
        <f>IF(SP_NORTE!AA687="","*",SP_NORTE!AA687)</f>
        <v>*</v>
      </c>
      <c r="I660" s="95" t="str">
        <f>IF(SP_NORTE!AB687="","*",SP_NORTE!AB687)</f>
        <v>*</v>
      </c>
      <c r="J660" s="96" t="str">
        <f>IF(SP_NORTE!Z687="","*",SP_NORTE!Z687)</f>
        <v>*</v>
      </c>
      <c r="K660" s="97" t="str">
        <f>IF(SP_NORTE!AC687="","*",SP_NORTE!AC687)</f>
        <v>*</v>
      </c>
    </row>
    <row r="661" spans="2:11" hidden="1">
      <c r="B661" s="94" t="str">
        <f>IF(SP_NORTE!X688="","*",SP_NORTE!X688)</f>
        <v>*</v>
      </c>
      <c r="C661" s="95" t="str">
        <f>IF(SP_NORTE!B688="","*",SP_NORTE!B688)</f>
        <v>*</v>
      </c>
      <c r="D661" s="94" t="str">
        <f>IF(SP_NORTE!D688="","*",SP_NORTE!D688)</f>
        <v>*</v>
      </c>
      <c r="E661" s="94" t="str">
        <f>IF(SP_NORTE!G688="","*",SP_NORTE!G688)</f>
        <v>*</v>
      </c>
      <c r="F661" s="100" t="str">
        <f>IF(SP_NORTE!L688="","*",SP_NORTE!L688)</f>
        <v>-</v>
      </c>
      <c r="G661" s="95" t="str">
        <f>IF(SP_NORTE!H688="","*",SP_NORTE!H688)</f>
        <v>*</v>
      </c>
      <c r="H661" s="95" t="str">
        <f>IF(SP_NORTE!AA688="","*",SP_NORTE!AA688)</f>
        <v>*</v>
      </c>
      <c r="I661" s="95" t="str">
        <f>IF(SP_NORTE!AB688="","*",SP_NORTE!AB688)</f>
        <v>*</v>
      </c>
      <c r="J661" s="96" t="str">
        <f>IF(SP_NORTE!Z688="","*",SP_NORTE!Z688)</f>
        <v>*</v>
      </c>
      <c r="K661" s="97" t="str">
        <f>IF(SP_NORTE!AC688="","*",SP_NORTE!AC688)</f>
        <v>*</v>
      </c>
    </row>
    <row r="662" spans="2:11" hidden="1">
      <c r="B662" s="94" t="str">
        <f>IF(SP_NORTE!X689="","*",SP_NORTE!X689)</f>
        <v>*</v>
      </c>
      <c r="C662" s="95" t="str">
        <f>IF(SP_NORTE!B689="","*",SP_NORTE!B689)</f>
        <v>*</v>
      </c>
      <c r="D662" s="94" t="str">
        <f>IF(SP_NORTE!D689="","*",SP_NORTE!D689)</f>
        <v>*</v>
      </c>
      <c r="E662" s="94" t="str">
        <f>IF(SP_NORTE!G689="","*",SP_NORTE!G689)</f>
        <v>*</v>
      </c>
      <c r="F662" s="100" t="str">
        <f>IF(SP_NORTE!L689="","*",SP_NORTE!L689)</f>
        <v>-</v>
      </c>
      <c r="G662" s="95" t="str">
        <f>IF(SP_NORTE!H689="","*",SP_NORTE!H689)</f>
        <v>*</v>
      </c>
      <c r="H662" s="95" t="str">
        <f>IF(SP_NORTE!AA689="","*",SP_NORTE!AA689)</f>
        <v>*</v>
      </c>
      <c r="I662" s="95" t="str">
        <f>IF(SP_NORTE!AB689="","*",SP_NORTE!AB689)</f>
        <v>*</v>
      </c>
      <c r="J662" s="96" t="str">
        <f>IF(SP_NORTE!Z689="","*",SP_NORTE!Z689)</f>
        <v>*</v>
      </c>
      <c r="K662" s="97" t="str">
        <f>IF(SP_NORTE!AC689="","*",SP_NORTE!AC689)</f>
        <v>*</v>
      </c>
    </row>
    <row r="663" spans="2:11" hidden="1">
      <c r="B663" s="94" t="str">
        <f>IF(SP_NORTE!X690="","*",SP_NORTE!X690)</f>
        <v>*</v>
      </c>
      <c r="C663" s="95" t="str">
        <f>IF(SP_NORTE!B690="","*",SP_NORTE!B690)</f>
        <v>*</v>
      </c>
      <c r="D663" s="94" t="str">
        <f>IF(SP_NORTE!D690="","*",SP_NORTE!D690)</f>
        <v>*</v>
      </c>
      <c r="E663" s="94" t="str">
        <f>IF(SP_NORTE!G690="","*",SP_NORTE!G690)</f>
        <v>*</v>
      </c>
      <c r="F663" s="100" t="str">
        <f>IF(SP_NORTE!L690="","*",SP_NORTE!L690)</f>
        <v>-</v>
      </c>
      <c r="G663" s="95" t="str">
        <f>IF(SP_NORTE!H690="","*",SP_NORTE!H690)</f>
        <v>*</v>
      </c>
      <c r="H663" s="95" t="str">
        <f>IF(SP_NORTE!AA690="","*",SP_NORTE!AA690)</f>
        <v>*</v>
      </c>
      <c r="I663" s="95" t="str">
        <f>IF(SP_NORTE!AB690="","*",SP_NORTE!AB690)</f>
        <v>*</v>
      </c>
      <c r="J663" s="96" t="str">
        <f>IF(SP_NORTE!Z690="","*",SP_NORTE!Z690)</f>
        <v>*</v>
      </c>
      <c r="K663" s="97" t="str">
        <f>IF(SP_NORTE!AC690="","*",SP_NORTE!AC690)</f>
        <v>*</v>
      </c>
    </row>
    <row r="664" spans="2:11" hidden="1">
      <c r="B664" s="94" t="str">
        <f>IF(SP_NORTE!X691="","*",SP_NORTE!X691)</f>
        <v>*</v>
      </c>
      <c r="C664" s="95" t="str">
        <f>IF(SP_NORTE!B691="","*",SP_NORTE!B691)</f>
        <v>*</v>
      </c>
      <c r="D664" s="94" t="str">
        <f>IF(SP_NORTE!D691="","*",SP_NORTE!D691)</f>
        <v>*</v>
      </c>
      <c r="E664" s="94" t="str">
        <f>IF(SP_NORTE!G691="","*",SP_NORTE!G691)</f>
        <v>*</v>
      </c>
      <c r="F664" s="100" t="str">
        <f>IF(SP_NORTE!L691="","*",SP_NORTE!L691)</f>
        <v>-</v>
      </c>
      <c r="G664" s="95" t="str">
        <f>IF(SP_NORTE!H691="","*",SP_NORTE!H691)</f>
        <v>*</v>
      </c>
      <c r="H664" s="95" t="str">
        <f>IF(SP_NORTE!AA691="","*",SP_NORTE!AA691)</f>
        <v>*</v>
      </c>
      <c r="I664" s="95" t="str">
        <f>IF(SP_NORTE!AB691="","*",SP_NORTE!AB691)</f>
        <v>*</v>
      </c>
      <c r="J664" s="96" t="str">
        <f>IF(SP_NORTE!Z691="","*",SP_NORTE!Z691)</f>
        <v>*</v>
      </c>
      <c r="K664" s="97" t="str">
        <f>IF(SP_NORTE!AC691="","*",SP_NORTE!AC691)</f>
        <v>*</v>
      </c>
    </row>
    <row r="665" spans="2:11" hidden="1">
      <c r="B665" s="94" t="str">
        <f>IF(SP_NORTE!X692="","*",SP_NORTE!X692)</f>
        <v>*</v>
      </c>
      <c r="C665" s="95" t="str">
        <f>IF(SP_NORTE!B692="","*",SP_NORTE!B692)</f>
        <v>*</v>
      </c>
      <c r="D665" s="94" t="str">
        <f>IF(SP_NORTE!D692="","*",SP_NORTE!D692)</f>
        <v>*</v>
      </c>
      <c r="E665" s="94" t="str">
        <f>IF(SP_NORTE!G692="","*",SP_NORTE!G692)</f>
        <v>*</v>
      </c>
      <c r="F665" s="100" t="str">
        <f>IF(SP_NORTE!L692="","*",SP_NORTE!L692)</f>
        <v>-</v>
      </c>
      <c r="G665" s="95" t="str">
        <f>IF(SP_NORTE!H692="","*",SP_NORTE!H692)</f>
        <v>*</v>
      </c>
      <c r="H665" s="95" t="str">
        <f>IF(SP_NORTE!AA692="","*",SP_NORTE!AA692)</f>
        <v>*</v>
      </c>
      <c r="I665" s="95" t="str">
        <f>IF(SP_NORTE!AB692="","*",SP_NORTE!AB692)</f>
        <v>*</v>
      </c>
      <c r="J665" s="96" t="str">
        <f>IF(SP_NORTE!Z692="","*",SP_NORTE!Z692)</f>
        <v>*</v>
      </c>
      <c r="K665" s="97" t="str">
        <f>IF(SP_NORTE!AC692="","*",SP_NORTE!AC692)</f>
        <v>*</v>
      </c>
    </row>
    <row r="666" spans="2:11" hidden="1">
      <c r="B666" s="94" t="str">
        <f>IF(SP_NORTE!X693="","*",SP_NORTE!X693)</f>
        <v>*</v>
      </c>
      <c r="C666" s="95" t="str">
        <f>IF(SP_NORTE!B693="","*",SP_NORTE!B693)</f>
        <v>*</v>
      </c>
      <c r="D666" s="94" t="str">
        <f>IF(SP_NORTE!D693="","*",SP_NORTE!D693)</f>
        <v>*</v>
      </c>
      <c r="E666" s="94" t="str">
        <f>IF(SP_NORTE!G693="","*",SP_NORTE!G693)</f>
        <v>*</v>
      </c>
      <c r="F666" s="100" t="str">
        <f>IF(SP_NORTE!L693="","*",SP_NORTE!L693)</f>
        <v>-</v>
      </c>
      <c r="G666" s="95" t="str">
        <f>IF(SP_NORTE!H693="","*",SP_NORTE!H693)</f>
        <v>*</v>
      </c>
      <c r="H666" s="95" t="str">
        <f>IF(SP_NORTE!AA693="","*",SP_NORTE!AA693)</f>
        <v>*</v>
      </c>
      <c r="I666" s="95" t="str">
        <f>IF(SP_NORTE!AB693="","*",SP_NORTE!AB693)</f>
        <v>*</v>
      </c>
      <c r="J666" s="96" t="str">
        <f>IF(SP_NORTE!Z693="","*",SP_NORTE!Z693)</f>
        <v>*</v>
      </c>
      <c r="K666" s="97" t="str">
        <f>IF(SP_NORTE!AC693="","*",SP_NORTE!AC693)</f>
        <v>*</v>
      </c>
    </row>
    <row r="667" spans="2:11" hidden="1">
      <c r="B667" s="94" t="str">
        <f>IF(SP_NORTE!X694="","*",SP_NORTE!X694)</f>
        <v>*</v>
      </c>
      <c r="C667" s="95" t="str">
        <f>IF(SP_NORTE!B694="","*",SP_NORTE!B694)</f>
        <v>*</v>
      </c>
      <c r="D667" s="94" t="str">
        <f>IF(SP_NORTE!D694="","*",SP_NORTE!D694)</f>
        <v>*</v>
      </c>
      <c r="E667" s="94" t="str">
        <f>IF(SP_NORTE!G694="","*",SP_NORTE!G694)</f>
        <v>*</v>
      </c>
      <c r="F667" s="100" t="str">
        <f>IF(SP_NORTE!L694="","*",SP_NORTE!L694)</f>
        <v>-</v>
      </c>
      <c r="G667" s="95" t="str">
        <f>IF(SP_NORTE!H694="","*",SP_NORTE!H694)</f>
        <v>*</v>
      </c>
      <c r="H667" s="95" t="str">
        <f>IF(SP_NORTE!AA694="","*",SP_NORTE!AA694)</f>
        <v>*</v>
      </c>
      <c r="I667" s="95" t="str">
        <f>IF(SP_NORTE!AB694="","*",SP_NORTE!AB694)</f>
        <v>*</v>
      </c>
      <c r="J667" s="96" t="str">
        <f>IF(SP_NORTE!Z694="","*",SP_NORTE!Z694)</f>
        <v>*</v>
      </c>
      <c r="K667" s="97" t="str">
        <f>IF(SP_NORTE!AC694="","*",SP_NORTE!AC694)</f>
        <v>*</v>
      </c>
    </row>
    <row r="668" spans="2:11" hidden="1">
      <c r="B668" s="94" t="str">
        <f>IF(SP_NORTE!X695="","*",SP_NORTE!X695)</f>
        <v>*</v>
      </c>
      <c r="C668" s="95" t="str">
        <f>IF(SP_NORTE!B695="","*",SP_NORTE!B695)</f>
        <v>*</v>
      </c>
      <c r="D668" s="94" t="str">
        <f>IF(SP_NORTE!D695="","*",SP_NORTE!D695)</f>
        <v>*</v>
      </c>
      <c r="E668" s="94" t="str">
        <f>IF(SP_NORTE!G695="","*",SP_NORTE!G695)</f>
        <v>*</v>
      </c>
      <c r="F668" s="100" t="str">
        <f>IF(SP_NORTE!L695="","*",SP_NORTE!L695)</f>
        <v>-</v>
      </c>
      <c r="G668" s="95" t="str">
        <f>IF(SP_NORTE!H695="","*",SP_NORTE!H695)</f>
        <v>*</v>
      </c>
      <c r="H668" s="95" t="str">
        <f>IF(SP_NORTE!AA695="","*",SP_NORTE!AA695)</f>
        <v>*</v>
      </c>
      <c r="I668" s="95" t="str">
        <f>IF(SP_NORTE!AB695="","*",SP_NORTE!AB695)</f>
        <v>*</v>
      </c>
      <c r="J668" s="96" t="str">
        <f>IF(SP_NORTE!Z695="","*",SP_NORTE!Z695)</f>
        <v>*</v>
      </c>
      <c r="K668" s="97" t="str">
        <f>IF(SP_NORTE!AC695="","*",SP_NORTE!AC695)</f>
        <v>*</v>
      </c>
    </row>
    <row r="669" spans="2:11" hidden="1">
      <c r="B669" s="94" t="str">
        <f>IF(SP_NORTE!X696="","*",SP_NORTE!X696)</f>
        <v>*</v>
      </c>
      <c r="C669" s="95" t="str">
        <f>IF(SP_NORTE!B696="","*",SP_NORTE!B696)</f>
        <v>*</v>
      </c>
      <c r="D669" s="94" t="str">
        <f>IF(SP_NORTE!D696="","*",SP_NORTE!D696)</f>
        <v>*</v>
      </c>
      <c r="E669" s="94" t="str">
        <f>IF(SP_NORTE!G696="","*",SP_NORTE!G696)</f>
        <v>*</v>
      </c>
      <c r="F669" s="100" t="str">
        <f>IF(SP_NORTE!L696="","*",SP_NORTE!L696)</f>
        <v>-</v>
      </c>
      <c r="G669" s="95" t="str">
        <f>IF(SP_NORTE!H696="","*",SP_NORTE!H696)</f>
        <v>*</v>
      </c>
      <c r="H669" s="95" t="str">
        <f>IF(SP_NORTE!AA696="","*",SP_NORTE!AA696)</f>
        <v>*</v>
      </c>
      <c r="I669" s="95" t="str">
        <f>IF(SP_NORTE!AB696="","*",SP_NORTE!AB696)</f>
        <v>*</v>
      </c>
      <c r="J669" s="96" t="str">
        <f>IF(SP_NORTE!Z696="","*",SP_NORTE!Z696)</f>
        <v>*</v>
      </c>
      <c r="K669" s="97" t="str">
        <f>IF(SP_NORTE!AC696="","*",SP_NORTE!AC696)</f>
        <v>*</v>
      </c>
    </row>
    <row r="670" spans="2:11" hidden="1">
      <c r="B670" s="94" t="str">
        <f>IF(SP_NORTE!X697="","*",SP_NORTE!X697)</f>
        <v>*</v>
      </c>
      <c r="C670" s="95" t="str">
        <f>IF(SP_NORTE!B697="","*",SP_NORTE!B697)</f>
        <v>*</v>
      </c>
      <c r="D670" s="94" t="str">
        <f>IF(SP_NORTE!D697="","*",SP_NORTE!D697)</f>
        <v>*</v>
      </c>
      <c r="E670" s="94" t="str">
        <f>IF(SP_NORTE!G697="","*",SP_NORTE!G697)</f>
        <v>*</v>
      </c>
      <c r="F670" s="100" t="str">
        <f>IF(SP_NORTE!L697="","*",SP_NORTE!L697)</f>
        <v>-</v>
      </c>
      <c r="G670" s="95" t="str">
        <f>IF(SP_NORTE!H697="","*",SP_NORTE!H697)</f>
        <v>*</v>
      </c>
      <c r="H670" s="95" t="str">
        <f>IF(SP_NORTE!AA697="","*",SP_NORTE!AA697)</f>
        <v>*</v>
      </c>
      <c r="I670" s="95" t="str">
        <f>IF(SP_NORTE!AB697="","*",SP_NORTE!AB697)</f>
        <v>*</v>
      </c>
      <c r="J670" s="96" t="str">
        <f>IF(SP_NORTE!Z697="","*",SP_NORTE!Z697)</f>
        <v>*</v>
      </c>
      <c r="K670" s="97" t="str">
        <f>IF(SP_NORTE!AC697="","*",SP_NORTE!AC697)</f>
        <v>*</v>
      </c>
    </row>
    <row r="671" spans="2:11" hidden="1">
      <c r="B671" s="94" t="str">
        <f>IF(SP_NORTE!X698="","*",SP_NORTE!X698)</f>
        <v>*</v>
      </c>
      <c r="C671" s="95" t="str">
        <f>IF(SP_NORTE!B698="","*",SP_NORTE!B698)</f>
        <v>*</v>
      </c>
      <c r="D671" s="94" t="str">
        <f>IF(SP_NORTE!D698="","*",SP_NORTE!D698)</f>
        <v>*</v>
      </c>
      <c r="E671" s="94" t="str">
        <f>IF(SP_NORTE!G698="","*",SP_NORTE!G698)</f>
        <v>*</v>
      </c>
      <c r="F671" s="100" t="str">
        <f>IF(SP_NORTE!L698="","*",SP_NORTE!L698)</f>
        <v>-</v>
      </c>
      <c r="G671" s="95" t="str">
        <f>IF(SP_NORTE!H698="","*",SP_NORTE!H698)</f>
        <v>*</v>
      </c>
      <c r="H671" s="95" t="str">
        <f>IF(SP_NORTE!AA698="","*",SP_NORTE!AA698)</f>
        <v>*</v>
      </c>
      <c r="I671" s="95" t="str">
        <f>IF(SP_NORTE!AB698="","*",SP_NORTE!AB698)</f>
        <v>*</v>
      </c>
      <c r="J671" s="96" t="str">
        <f>IF(SP_NORTE!Z698="","*",SP_NORTE!Z698)</f>
        <v>*</v>
      </c>
      <c r="K671" s="97" t="str">
        <f>IF(SP_NORTE!AC698="","*",SP_NORTE!AC698)</f>
        <v>*</v>
      </c>
    </row>
    <row r="672" spans="2:11" hidden="1">
      <c r="B672" s="94" t="str">
        <f>IF(SP_NORTE!X699="","*",SP_NORTE!X699)</f>
        <v>*</v>
      </c>
      <c r="C672" s="95" t="str">
        <f>IF(SP_NORTE!B699="","*",SP_NORTE!B699)</f>
        <v>*</v>
      </c>
      <c r="D672" s="94" t="str">
        <f>IF(SP_NORTE!D699="","*",SP_NORTE!D699)</f>
        <v>*</v>
      </c>
      <c r="E672" s="94" t="str">
        <f>IF(SP_NORTE!G699="","*",SP_NORTE!G699)</f>
        <v>*</v>
      </c>
      <c r="F672" s="100" t="str">
        <f>IF(SP_NORTE!L699="","*",SP_NORTE!L699)</f>
        <v>-</v>
      </c>
      <c r="G672" s="95" t="str">
        <f>IF(SP_NORTE!H699="","*",SP_NORTE!H699)</f>
        <v>*</v>
      </c>
      <c r="H672" s="95" t="str">
        <f>IF(SP_NORTE!AA699="","*",SP_NORTE!AA699)</f>
        <v>*</v>
      </c>
      <c r="I672" s="95" t="str">
        <f>IF(SP_NORTE!AB699="","*",SP_NORTE!AB699)</f>
        <v>*</v>
      </c>
      <c r="J672" s="96" t="str">
        <f>IF(SP_NORTE!Z699="","*",SP_NORTE!Z699)</f>
        <v>*</v>
      </c>
      <c r="K672" s="97" t="str">
        <f>IF(SP_NORTE!AC699="","*",SP_NORTE!AC699)</f>
        <v>*</v>
      </c>
    </row>
    <row r="673" spans="2:11" hidden="1">
      <c r="B673" s="94" t="str">
        <f>IF(SP_NORTE!X700="","*",SP_NORTE!X700)</f>
        <v>*</v>
      </c>
      <c r="C673" s="95" t="str">
        <f>IF(SP_NORTE!B700="","*",SP_NORTE!B700)</f>
        <v>*</v>
      </c>
      <c r="D673" s="94" t="str">
        <f>IF(SP_NORTE!D700="","*",SP_NORTE!D700)</f>
        <v>*</v>
      </c>
      <c r="E673" s="94" t="str">
        <f>IF(SP_NORTE!G700="","*",SP_NORTE!G700)</f>
        <v>*</v>
      </c>
      <c r="F673" s="100" t="str">
        <f>IF(SP_NORTE!L700="","*",SP_NORTE!L700)</f>
        <v>-</v>
      </c>
      <c r="G673" s="95" t="str">
        <f>IF(SP_NORTE!H700="","*",SP_NORTE!H700)</f>
        <v>*</v>
      </c>
      <c r="H673" s="95" t="str">
        <f>IF(SP_NORTE!AA700="","*",SP_NORTE!AA700)</f>
        <v>*</v>
      </c>
      <c r="I673" s="95" t="str">
        <f>IF(SP_NORTE!AB700="","*",SP_NORTE!AB700)</f>
        <v>*</v>
      </c>
      <c r="J673" s="96" t="str">
        <f>IF(SP_NORTE!Z700="","*",SP_NORTE!Z700)</f>
        <v>*</v>
      </c>
      <c r="K673" s="97" t="str">
        <f>IF(SP_NORTE!AC700="","*",SP_NORTE!AC700)</f>
        <v>*</v>
      </c>
    </row>
    <row r="674" spans="2:11" hidden="1">
      <c r="B674" s="94" t="str">
        <f>IF(SP_NORTE!X701="","*",SP_NORTE!X701)</f>
        <v>*</v>
      </c>
      <c r="C674" s="95" t="str">
        <f>IF(SP_NORTE!B701="","*",SP_NORTE!B701)</f>
        <v>*</v>
      </c>
      <c r="D674" s="94" t="str">
        <f>IF(SP_NORTE!D701="","*",SP_NORTE!D701)</f>
        <v>*</v>
      </c>
      <c r="E674" s="94" t="str">
        <f>IF(SP_NORTE!G701="","*",SP_NORTE!G701)</f>
        <v>*</v>
      </c>
      <c r="F674" s="100" t="str">
        <f>IF(SP_NORTE!L701="","*",SP_NORTE!L701)</f>
        <v>-</v>
      </c>
      <c r="G674" s="95" t="str">
        <f>IF(SP_NORTE!H701="","*",SP_NORTE!H701)</f>
        <v>*</v>
      </c>
      <c r="H674" s="95" t="str">
        <f>IF(SP_NORTE!AA701="","*",SP_NORTE!AA701)</f>
        <v>*</v>
      </c>
      <c r="I674" s="95" t="str">
        <f>IF(SP_NORTE!AB701="","*",SP_NORTE!AB701)</f>
        <v>*</v>
      </c>
      <c r="J674" s="96" t="str">
        <f>IF(SP_NORTE!Z701="","*",SP_NORTE!Z701)</f>
        <v>*</v>
      </c>
      <c r="K674" s="97" t="str">
        <f>IF(SP_NORTE!AC701="","*",SP_NORTE!AC701)</f>
        <v>*</v>
      </c>
    </row>
    <row r="675" spans="2:11" hidden="1">
      <c r="B675" s="94" t="str">
        <f>IF(SP_NORTE!X702="","*",SP_NORTE!X702)</f>
        <v>*</v>
      </c>
      <c r="C675" s="95" t="str">
        <f>IF(SP_NORTE!B702="","*",SP_NORTE!B702)</f>
        <v>*</v>
      </c>
      <c r="D675" s="94" t="str">
        <f>IF(SP_NORTE!D702="","*",SP_NORTE!D702)</f>
        <v>*</v>
      </c>
      <c r="E675" s="94" t="str">
        <f>IF(SP_NORTE!G702="","*",SP_NORTE!G702)</f>
        <v>*</v>
      </c>
      <c r="F675" s="100" t="str">
        <f>IF(SP_NORTE!L702="","*",SP_NORTE!L702)</f>
        <v>-</v>
      </c>
      <c r="G675" s="95" t="str">
        <f>IF(SP_NORTE!H702="","*",SP_NORTE!H702)</f>
        <v>*</v>
      </c>
      <c r="H675" s="95" t="str">
        <f>IF(SP_NORTE!AA702="","*",SP_NORTE!AA702)</f>
        <v>*</v>
      </c>
      <c r="I675" s="95" t="str">
        <f>IF(SP_NORTE!AB702="","*",SP_NORTE!AB702)</f>
        <v>*</v>
      </c>
      <c r="J675" s="96" t="str">
        <f>IF(SP_NORTE!Z702="","*",SP_NORTE!Z702)</f>
        <v>*</v>
      </c>
      <c r="K675" s="97" t="str">
        <f>IF(SP_NORTE!AC702="","*",SP_NORTE!AC702)</f>
        <v>*</v>
      </c>
    </row>
    <row r="676" spans="2:11" hidden="1">
      <c r="B676" s="94" t="str">
        <f>IF(SP_NORTE!X703="","*",SP_NORTE!X703)</f>
        <v>*</v>
      </c>
      <c r="C676" s="95" t="str">
        <f>IF(SP_NORTE!B703="","*",SP_NORTE!B703)</f>
        <v>*</v>
      </c>
      <c r="D676" s="94" t="str">
        <f>IF(SP_NORTE!D703="","*",SP_NORTE!D703)</f>
        <v>*</v>
      </c>
      <c r="E676" s="94" t="str">
        <f>IF(SP_NORTE!G703="","*",SP_NORTE!G703)</f>
        <v>*</v>
      </c>
      <c r="F676" s="100" t="str">
        <f>IF(SP_NORTE!L703="","*",SP_NORTE!L703)</f>
        <v>-</v>
      </c>
      <c r="G676" s="95" t="str">
        <f>IF(SP_NORTE!H703="","*",SP_NORTE!H703)</f>
        <v>*</v>
      </c>
      <c r="H676" s="95" t="str">
        <f>IF(SP_NORTE!AA703="","*",SP_NORTE!AA703)</f>
        <v>*</v>
      </c>
      <c r="I676" s="95" t="str">
        <f>IF(SP_NORTE!AB703="","*",SP_NORTE!AB703)</f>
        <v>*</v>
      </c>
      <c r="J676" s="96" t="str">
        <f>IF(SP_NORTE!Z703="","*",SP_NORTE!Z703)</f>
        <v>*</v>
      </c>
      <c r="K676" s="97" t="str">
        <f>IF(SP_NORTE!AC703="","*",SP_NORTE!AC703)</f>
        <v>*</v>
      </c>
    </row>
    <row r="677" spans="2:11" hidden="1">
      <c r="B677" s="94" t="str">
        <f>IF(SP_NORTE!X704="","*",SP_NORTE!X704)</f>
        <v>*</v>
      </c>
      <c r="C677" s="95" t="str">
        <f>IF(SP_NORTE!B704="","*",SP_NORTE!B704)</f>
        <v>*</v>
      </c>
      <c r="D677" s="94" t="str">
        <f>IF(SP_NORTE!D704="","*",SP_NORTE!D704)</f>
        <v>*</v>
      </c>
      <c r="E677" s="94" t="str">
        <f>IF(SP_NORTE!G704="","*",SP_NORTE!G704)</f>
        <v>*</v>
      </c>
      <c r="F677" s="100" t="str">
        <f>IF(SP_NORTE!L704="","*",SP_NORTE!L704)</f>
        <v>-</v>
      </c>
      <c r="G677" s="95" t="str">
        <f>IF(SP_NORTE!H704="","*",SP_NORTE!H704)</f>
        <v>*</v>
      </c>
      <c r="H677" s="95" t="str">
        <f>IF(SP_NORTE!AA704="","*",SP_NORTE!AA704)</f>
        <v>*</v>
      </c>
      <c r="I677" s="95" t="str">
        <f>IF(SP_NORTE!AB704="","*",SP_NORTE!AB704)</f>
        <v>*</v>
      </c>
      <c r="J677" s="96" t="str">
        <f>IF(SP_NORTE!Z704="","*",SP_NORTE!Z704)</f>
        <v>*</v>
      </c>
      <c r="K677" s="97" t="str">
        <f>IF(SP_NORTE!AC704="","*",SP_NORTE!AC704)</f>
        <v>*</v>
      </c>
    </row>
    <row r="678" spans="2:11" hidden="1">
      <c r="B678" s="94" t="str">
        <f>IF(SP_NORTE!X705="","*",SP_NORTE!X705)</f>
        <v>*</v>
      </c>
      <c r="C678" s="95" t="str">
        <f>IF(SP_NORTE!B705="","*",SP_NORTE!B705)</f>
        <v>*</v>
      </c>
      <c r="D678" s="94" t="str">
        <f>IF(SP_NORTE!D705="","*",SP_NORTE!D705)</f>
        <v>*</v>
      </c>
      <c r="E678" s="94" t="str">
        <f>IF(SP_NORTE!G705="","*",SP_NORTE!G705)</f>
        <v>*</v>
      </c>
      <c r="F678" s="100" t="str">
        <f>IF(SP_NORTE!L705="","*",SP_NORTE!L705)</f>
        <v>-</v>
      </c>
      <c r="G678" s="95" t="str">
        <f>IF(SP_NORTE!H705="","*",SP_NORTE!H705)</f>
        <v>*</v>
      </c>
      <c r="H678" s="95" t="str">
        <f>IF(SP_NORTE!AA705="","*",SP_NORTE!AA705)</f>
        <v>*</v>
      </c>
      <c r="I678" s="95" t="str">
        <f>IF(SP_NORTE!AB705="","*",SP_NORTE!AB705)</f>
        <v>*</v>
      </c>
      <c r="J678" s="96" t="str">
        <f>IF(SP_NORTE!Z705="","*",SP_NORTE!Z705)</f>
        <v>*</v>
      </c>
      <c r="K678" s="97" t="str">
        <f>IF(SP_NORTE!AC705="","*",SP_NORTE!AC705)</f>
        <v>*</v>
      </c>
    </row>
    <row r="679" spans="2:11" hidden="1">
      <c r="B679" s="94" t="str">
        <f>IF(SP_NORTE!X706="","*",SP_NORTE!X706)</f>
        <v>*</v>
      </c>
      <c r="C679" s="95" t="str">
        <f>IF(SP_NORTE!B706="","*",SP_NORTE!B706)</f>
        <v>*</v>
      </c>
      <c r="D679" s="94" t="str">
        <f>IF(SP_NORTE!D706="","*",SP_NORTE!D706)</f>
        <v>*</v>
      </c>
      <c r="E679" s="94" t="str">
        <f>IF(SP_NORTE!G706="","*",SP_NORTE!G706)</f>
        <v>*</v>
      </c>
      <c r="F679" s="100" t="str">
        <f>IF(SP_NORTE!L706="","*",SP_NORTE!L706)</f>
        <v>-</v>
      </c>
      <c r="G679" s="95" t="str">
        <f>IF(SP_NORTE!H706="","*",SP_NORTE!H706)</f>
        <v>*</v>
      </c>
      <c r="H679" s="95" t="str">
        <f>IF(SP_NORTE!AA706="","*",SP_NORTE!AA706)</f>
        <v>*</v>
      </c>
      <c r="I679" s="95" t="str">
        <f>IF(SP_NORTE!AB706="","*",SP_NORTE!AB706)</f>
        <v>*</v>
      </c>
      <c r="J679" s="96" t="str">
        <f>IF(SP_NORTE!Z706="","*",SP_NORTE!Z706)</f>
        <v>*</v>
      </c>
      <c r="K679" s="97" t="str">
        <f>IF(SP_NORTE!AC706="","*",SP_NORTE!AC706)</f>
        <v>*</v>
      </c>
    </row>
    <row r="680" spans="2:11" hidden="1">
      <c r="B680" s="94" t="str">
        <f>IF(SP_NORTE!X707="","*",SP_NORTE!X707)</f>
        <v>*</v>
      </c>
      <c r="C680" s="95" t="str">
        <f>IF(SP_NORTE!B707="","*",SP_NORTE!B707)</f>
        <v>*</v>
      </c>
      <c r="D680" s="94" t="str">
        <f>IF(SP_NORTE!D707="","*",SP_NORTE!D707)</f>
        <v>*</v>
      </c>
      <c r="E680" s="94" t="str">
        <f>IF(SP_NORTE!G707="","*",SP_NORTE!G707)</f>
        <v>*</v>
      </c>
      <c r="F680" s="100" t="str">
        <f>IF(SP_NORTE!L707="","*",SP_NORTE!L707)</f>
        <v>-</v>
      </c>
      <c r="G680" s="95" t="str">
        <f>IF(SP_NORTE!H707="","*",SP_NORTE!H707)</f>
        <v>*</v>
      </c>
      <c r="H680" s="95" t="str">
        <f>IF(SP_NORTE!AA707="","*",SP_NORTE!AA707)</f>
        <v>*</v>
      </c>
      <c r="I680" s="95" t="str">
        <f>IF(SP_NORTE!AB707="","*",SP_NORTE!AB707)</f>
        <v>*</v>
      </c>
      <c r="J680" s="96" t="str">
        <f>IF(SP_NORTE!Z707="","*",SP_NORTE!Z707)</f>
        <v>*</v>
      </c>
      <c r="K680" s="97" t="str">
        <f>IF(SP_NORTE!AC707="","*",SP_NORTE!AC707)</f>
        <v>*</v>
      </c>
    </row>
    <row r="681" spans="2:11" hidden="1">
      <c r="B681" s="94" t="str">
        <f>IF(SP_NORTE!X708="","*",SP_NORTE!X708)</f>
        <v>*</v>
      </c>
      <c r="C681" s="95" t="str">
        <f>IF(SP_NORTE!B708="","*",SP_NORTE!B708)</f>
        <v>*</v>
      </c>
      <c r="D681" s="94" t="str">
        <f>IF(SP_NORTE!D708="","*",SP_NORTE!D708)</f>
        <v>*</v>
      </c>
      <c r="E681" s="94" t="str">
        <f>IF(SP_NORTE!G708="","*",SP_NORTE!G708)</f>
        <v>*</v>
      </c>
      <c r="F681" s="100" t="str">
        <f>IF(SP_NORTE!L708="","*",SP_NORTE!L708)</f>
        <v>-</v>
      </c>
      <c r="G681" s="95" t="str">
        <f>IF(SP_NORTE!H708="","*",SP_NORTE!H708)</f>
        <v>*</v>
      </c>
      <c r="H681" s="95" t="str">
        <f>IF(SP_NORTE!AA708="","*",SP_NORTE!AA708)</f>
        <v>*</v>
      </c>
      <c r="I681" s="95" t="str">
        <f>IF(SP_NORTE!AB708="","*",SP_NORTE!AB708)</f>
        <v>*</v>
      </c>
      <c r="J681" s="96" t="str">
        <f>IF(SP_NORTE!Z708="","*",SP_NORTE!Z708)</f>
        <v>*</v>
      </c>
      <c r="K681" s="97" t="str">
        <f>IF(SP_NORTE!AC708="","*",SP_NORTE!AC708)</f>
        <v>*</v>
      </c>
    </row>
    <row r="682" spans="2:11" hidden="1">
      <c r="B682" s="94" t="str">
        <f>IF(SP_NORTE!X709="","*",SP_NORTE!X709)</f>
        <v>*</v>
      </c>
      <c r="C682" s="95" t="str">
        <f>IF(SP_NORTE!B709="","*",SP_NORTE!B709)</f>
        <v>*</v>
      </c>
      <c r="D682" s="94" t="str">
        <f>IF(SP_NORTE!D709="","*",SP_NORTE!D709)</f>
        <v>*</v>
      </c>
      <c r="E682" s="94" t="str">
        <f>IF(SP_NORTE!G709="","*",SP_NORTE!G709)</f>
        <v>*</v>
      </c>
      <c r="F682" s="100" t="str">
        <f>IF(SP_NORTE!L709="","*",SP_NORTE!L709)</f>
        <v>-</v>
      </c>
      <c r="G682" s="95" t="str">
        <f>IF(SP_NORTE!H709="","*",SP_NORTE!H709)</f>
        <v>*</v>
      </c>
      <c r="H682" s="95" t="str">
        <f>IF(SP_NORTE!AA709="","*",SP_NORTE!AA709)</f>
        <v>*</v>
      </c>
      <c r="I682" s="95" t="str">
        <f>IF(SP_NORTE!AB709="","*",SP_NORTE!AB709)</f>
        <v>*</v>
      </c>
      <c r="J682" s="96" t="str">
        <f>IF(SP_NORTE!Z709="","*",SP_NORTE!Z709)</f>
        <v>*</v>
      </c>
      <c r="K682" s="97" t="str">
        <f>IF(SP_NORTE!AC709="","*",SP_NORTE!AC709)</f>
        <v>*</v>
      </c>
    </row>
    <row r="683" spans="2:11" hidden="1">
      <c r="B683" s="94" t="str">
        <f>IF(SP_NORTE!X710="","*",SP_NORTE!X710)</f>
        <v>*</v>
      </c>
      <c r="C683" s="95" t="str">
        <f>IF(SP_NORTE!B710="","*",SP_NORTE!B710)</f>
        <v>*</v>
      </c>
      <c r="D683" s="94" t="str">
        <f>IF(SP_NORTE!D710="","*",SP_NORTE!D710)</f>
        <v>*</v>
      </c>
      <c r="E683" s="94" t="str">
        <f>IF(SP_NORTE!G710="","*",SP_NORTE!G710)</f>
        <v>*</v>
      </c>
      <c r="F683" s="100" t="str">
        <f>IF(SP_NORTE!L710="","*",SP_NORTE!L710)</f>
        <v>-</v>
      </c>
      <c r="G683" s="95" t="str">
        <f>IF(SP_NORTE!H710="","*",SP_NORTE!H710)</f>
        <v>*</v>
      </c>
      <c r="H683" s="95" t="str">
        <f>IF(SP_NORTE!AA710="","*",SP_NORTE!AA710)</f>
        <v>*</v>
      </c>
      <c r="I683" s="95" t="str">
        <f>IF(SP_NORTE!AB710="","*",SP_NORTE!AB710)</f>
        <v>*</v>
      </c>
      <c r="J683" s="96" t="str">
        <f>IF(SP_NORTE!Z710="","*",SP_NORTE!Z710)</f>
        <v>*</v>
      </c>
      <c r="K683" s="97" t="str">
        <f>IF(SP_NORTE!AC710="","*",SP_NORTE!AC710)</f>
        <v>*</v>
      </c>
    </row>
    <row r="684" spans="2:11" hidden="1">
      <c r="B684" s="94" t="str">
        <f>IF(SP_NORTE!X711="","*",SP_NORTE!X711)</f>
        <v>*</v>
      </c>
      <c r="C684" s="95" t="str">
        <f>IF(SP_NORTE!B711="","*",SP_NORTE!B711)</f>
        <v>*</v>
      </c>
      <c r="D684" s="94" t="str">
        <f>IF(SP_NORTE!D711="","*",SP_NORTE!D711)</f>
        <v>*</v>
      </c>
      <c r="E684" s="94" t="str">
        <f>IF(SP_NORTE!G711="","*",SP_NORTE!G711)</f>
        <v>*</v>
      </c>
      <c r="F684" s="100" t="str">
        <f>IF(SP_NORTE!L711="","*",SP_NORTE!L711)</f>
        <v>-</v>
      </c>
      <c r="G684" s="95" t="str">
        <f>IF(SP_NORTE!H711="","*",SP_NORTE!H711)</f>
        <v>*</v>
      </c>
      <c r="H684" s="95" t="str">
        <f>IF(SP_NORTE!AA711="","*",SP_NORTE!AA711)</f>
        <v>*</v>
      </c>
      <c r="I684" s="95" t="str">
        <f>IF(SP_NORTE!AB711="","*",SP_NORTE!AB711)</f>
        <v>*</v>
      </c>
      <c r="J684" s="96" t="str">
        <f>IF(SP_NORTE!Z711="","*",SP_NORTE!Z711)</f>
        <v>*</v>
      </c>
      <c r="K684" s="97" t="str">
        <f>IF(SP_NORTE!AC711="","*",SP_NORTE!AC711)</f>
        <v>*</v>
      </c>
    </row>
    <row r="685" spans="2:11" hidden="1">
      <c r="B685" s="94" t="str">
        <f>IF(SP_NORTE!X712="","*",SP_NORTE!X712)</f>
        <v>*</v>
      </c>
      <c r="C685" s="95" t="str">
        <f>IF(SP_NORTE!B712="","*",SP_NORTE!B712)</f>
        <v>*</v>
      </c>
      <c r="D685" s="94" t="str">
        <f>IF(SP_NORTE!D712="","*",SP_NORTE!D712)</f>
        <v>*</v>
      </c>
      <c r="E685" s="94" t="str">
        <f>IF(SP_NORTE!G712="","*",SP_NORTE!G712)</f>
        <v>*</v>
      </c>
      <c r="F685" s="100" t="str">
        <f>IF(SP_NORTE!L712="","*",SP_NORTE!L712)</f>
        <v>-</v>
      </c>
      <c r="G685" s="95" t="str">
        <f>IF(SP_NORTE!H712="","*",SP_NORTE!H712)</f>
        <v>*</v>
      </c>
      <c r="H685" s="95" t="str">
        <f>IF(SP_NORTE!AA712="","*",SP_NORTE!AA712)</f>
        <v>*</v>
      </c>
      <c r="I685" s="95" t="str">
        <f>IF(SP_NORTE!AB712="","*",SP_NORTE!AB712)</f>
        <v>*</v>
      </c>
      <c r="J685" s="96" t="str">
        <f>IF(SP_NORTE!Z712="","*",SP_NORTE!Z712)</f>
        <v>*</v>
      </c>
      <c r="K685" s="97" t="str">
        <f>IF(SP_NORTE!AC712="","*",SP_NORTE!AC712)</f>
        <v>*</v>
      </c>
    </row>
    <row r="686" spans="2:11" hidden="1">
      <c r="B686" s="94" t="str">
        <f>IF(SP_NORTE!X713="","*",SP_NORTE!X713)</f>
        <v>*</v>
      </c>
      <c r="C686" s="95" t="str">
        <f>IF(SP_NORTE!B713="","*",SP_NORTE!B713)</f>
        <v>*</v>
      </c>
      <c r="D686" s="94" t="str">
        <f>IF(SP_NORTE!D713="","*",SP_NORTE!D713)</f>
        <v>*</v>
      </c>
      <c r="E686" s="94" t="str">
        <f>IF(SP_NORTE!G713="","*",SP_NORTE!G713)</f>
        <v>*</v>
      </c>
      <c r="F686" s="100" t="str">
        <f>IF(SP_NORTE!L713="","*",SP_NORTE!L713)</f>
        <v>-</v>
      </c>
      <c r="G686" s="95" t="str">
        <f>IF(SP_NORTE!H713="","*",SP_NORTE!H713)</f>
        <v>*</v>
      </c>
      <c r="H686" s="95" t="str">
        <f>IF(SP_NORTE!AA713="","*",SP_NORTE!AA713)</f>
        <v>*</v>
      </c>
      <c r="I686" s="95" t="str">
        <f>IF(SP_NORTE!AB713="","*",SP_NORTE!AB713)</f>
        <v>*</v>
      </c>
      <c r="J686" s="96" t="str">
        <f>IF(SP_NORTE!Z713="","*",SP_NORTE!Z713)</f>
        <v>*</v>
      </c>
      <c r="K686" s="97" t="str">
        <f>IF(SP_NORTE!AC713="","*",SP_NORTE!AC713)</f>
        <v>*</v>
      </c>
    </row>
    <row r="687" spans="2:11" hidden="1">
      <c r="B687" s="94" t="str">
        <f>IF(SP_NORTE!X714="","*",SP_NORTE!X714)</f>
        <v>*</v>
      </c>
      <c r="C687" s="95" t="str">
        <f>IF(SP_NORTE!B714="","*",SP_NORTE!B714)</f>
        <v>*</v>
      </c>
      <c r="D687" s="94" t="str">
        <f>IF(SP_NORTE!D714="","*",SP_NORTE!D714)</f>
        <v>*</v>
      </c>
      <c r="E687" s="94" t="str">
        <f>IF(SP_NORTE!G714="","*",SP_NORTE!G714)</f>
        <v>*</v>
      </c>
      <c r="F687" s="100" t="str">
        <f>IF(SP_NORTE!L714="","*",SP_NORTE!L714)</f>
        <v>-</v>
      </c>
      <c r="G687" s="95" t="str">
        <f>IF(SP_NORTE!H714="","*",SP_NORTE!H714)</f>
        <v>*</v>
      </c>
      <c r="H687" s="95" t="str">
        <f>IF(SP_NORTE!AA714="","*",SP_NORTE!AA714)</f>
        <v>*</v>
      </c>
      <c r="I687" s="95" t="str">
        <f>IF(SP_NORTE!AB714="","*",SP_NORTE!AB714)</f>
        <v>*</v>
      </c>
      <c r="J687" s="96" t="str">
        <f>IF(SP_NORTE!Z714="","*",SP_NORTE!Z714)</f>
        <v>*</v>
      </c>
      <c r="K687" s="97" t="str">
        <f>IF(SP_NORTE!AC714="","*",SP_NORTE!AC714)</f>
        <v>*</v>
      </c>
    </row>
    <row r="688" spans="2:11" hidden="1">
      <c r="B688" s="94" t="str">
        <f>IF(SP_NORTE!X715="","*",SP_NORTE!X715)</f>
        <v>*</v>
      </c>
      <c r="C688" s="95" t="str">
        <f>IF(SP_NORTE!B715="","*",SP_NORTE!B715)</f>
        <v>*</v>
      </c>
      <c r="D688" s="94" t="str">
        <f>IF(SP_NORTE!D715="","*",SP_NORTE!D715)</f>
        <v>*</v>
      </c>
      <c r="E688" s="94" t="str">
        <f>IF(SP_NORTE!G715="","*",SP_NORTE!G715)</f>
        <v>*</v>
      </c>
      <c r="F688" s="100" t="str">
        <f>IF(SP_NORTE!L715="","*",SP_NORTE!L715)</f>
        <v>-</v>
      </c>
      <c r="G688" s="95" t="str">
        <f>IF(SP_NORTE!H715="","*",SP_NORTE!H715)</f>
        <v>*</v>
      </c>
      <c r="H688" s="95" t="str">
        <f>IF(SP_NORTE!AA715="","*",SP_NORTE!AA715)</f>
        <v>*</v>
      </c>
      <c r="I688" s="95" t="str">
        <f>IF(SP_NORTE!AB715="","*",SP_NORTE!AB715)</f>
        <v>*</v>
      </c>
      <c r="J688" s="96" t="str">
        <f>IF(SP_NORTE!Z715="","*",SP_NORTE!Z715)</f>
        <v>*</v>
      </c>
      <c r="K688" s="97" t="str">
        <f>IF(SP_NORTE!AC715="","*",SP_NORTE!AC715)</f>
        <v>*</v>
      </c>
    </row>
    <row r="689" spans="2:11" hidden="1">
      <c r="B689" s="94" t="str">
        <f>IF(SP_NORTE!X716="","*",SP_NORTE!X716)</f>
        <v>*</v>
      </c>
      <c r="C689" s="95" t="str">
        <f>IF(SP_NORTE!B716="","*",SP_NORTE!B716)</f>
        <v>*</v>
      </c>
      <c r="D689" s="94" t="str">
        <f>IF(SP_NORTE!D716="","*",SP_NORTE!D716)</f>
        <v>*</v>
      </c>
      <c r="E689" s="94" t="str">
        <f>IF(SP_NORTE!G716="","*",SP_NORTE!G716)</f>
        <v>*</v>
      </c>
      <c r="F689" s="100" t="str">
        <f>IF(SP_NORTE!L716="","*",SP_NORTE!L716)</f>
        <v>-</v>
      </c>
      <c r="G689" s="95" t="str">
        <f>IF(SP_NORTE!H716="","*",SP_NORTE!H716)</f>
        <v>*</v>
      </c>
      <c r="H689" s="95" t="str">
        <f>IF(SP_NORTE!AA716="","*",SP_NORTE!AA716)</f>
        <v>*</v>
      </c>
      <c r="I689" s="95" t="str">
        <f>IF(SP_NORTE!AB716="","*",SP_NORTE!AB716)</f>
        <v>*</v>
      </c>
      <c r="J689" s="96" t="str">
        <f>IF(SP_NORTE!Z716="","*",SP_NORTE!Z716)</f>
        <v>*</v>
      </c>
      <c r="K689" s="97" t="str">
        <f>IF(SP_NORTE!AC716="","*",SP_NORTE!AC716)</f>
        <v>*</v>
      </c>
    </row>
    <row r="690" spans="2:11" hidden="1">
      <c r="B690" s="94" t="str">
        <f>IF(SP_NORTE!X717="","*",SP_NORTE!X717)</f>
        <v>*</v>
      </c>
      <c r="C690" s="95" t="str">
        <f>IF(SP_NORTE!B717="","*",SP_NORTE!B717)</f>
        <v>*</v>
      </c>
      <c r="D690" s="94" t="str">
        <f>IF(SP_NORTE!D717="","*",SP_NORTE!D717)</f>
        <v>*</v>
      </c>
      <c r="E690" s="94" t="str">
        <f>IF(SP_NORTE!G717="","*",SP_NORTE!G717)</f>
        <v>*</v>
      </c>
      <c r="F690" s="100" t="str">
        <f>IF(SP_NORTE!L717="","*",SP_NORTE!L717)</f>
        <v>-</v>
      </c>
      <c r="G690" s="95" t="str">
        <f>IF(SP_NORTE!H717="","*",SP_NORTE!H717)</f>
        <v>*</v>
      </c>
      <c r="H690" s="95" t="str">
        <f>IF(SP_NORTE!AA717="","*",SP_NORTE!AA717)</f>
        <v>*</v>
      </c>
      <c r="I690" s="95" t="str">
        <f>IF(SP_NORTE!AB717="","*",SP_NORTE!AB717)</f>
        <v>*</v>
      </c>
      <c r="J690" s="96" t="str">
        <f>IF(SP_NORTE!Z717="","*",SP_NORTE!Z717)</f>
        <v>*</v>
      </c>
      <c r="K690" s="97" t="str">
        <f>IF(SP_NORTE!AC717="","*",SP_NORTE!AC717)</f>
        <v>*</v>
      </c>
    </row>
    <row r="691" spans="2:11" hidden="1">
      <c r="B691" s="94" t="str">
        <f>IF(SP_NORTE!X718="","*",SP_NORTE!X718)</f>
        <v>*</v>
      </c>
      <c r="C691" s="95" t="str">
        <f>IF(SP_NORTE!B718="","*",SP_NORTE!B718)</f>
        <v>*</v>
      </c>
      <c r="D691" s="94" t="str">
        <f>IF(SP_NORTE!D718="","*",SP_NORTE!D718)</f>
        <v>*</v>
      </c>
      <c r="E691" s="94" t="str">
        <f>IF(SP_NORTE!G718="","*",SP_NORTE!G718)</f>
        <v>*</v>
      </c>
      <c r="F691" s="100" t="str">
        <f>IF(SP_NORTE!L718="","*",SP_NORTE!L718)</f>
        <v>-</v>
      </c>
      <c r="G691" s="95" t="str">
        <f>IF(SP_NORTE!H718="","*",SP_NORTE!H718)</f>
        <v>*</v>
      </c>
      <c r="H691" s="95" t="str">
        <f>IF(SP_NORTE!AA718="","*",SP_NORTE!AA718)</f>
        <v>*</v>
      </c>
      <c r="I691" s="95" t="str">
        <f>IF(SP_NORTE!AB718="","*",SP_NORTE!AB718)</f>
        <v>*</v>
      </c>
      <c r="J691" s="96" t="str">
        <f>IF(SP_NORTE!Z718="","*",SP_NORTE!Z718)</f>
        <v>*</v>
      </c>
      <c r="K691" s="97" t="str">
        <f>IF(SP_NORTE!AC718="","*",SP_NORTE!AC718)</f>
        <v>*</v>
      </c>
    </row>
    <row r="692" spans="2:11" hidden="1">
      <c r="B692" s="94" t="str">
        <f>IF(SP_NORTE!X719="","*",SP_NORTE!X719)</f>
        <v>*</v>
      </c>
      <c r="C692" s="95" t="str">
        <f>IF(SP_NORTE!B719="","*",SP_NORTE!B719)</f>
        <v>*</v>
      </c>
      <c r="D692" s="94" t="str">
        <f>IF(SP_NORTE!D719="","*",SP_NORTE!D719)</f>
        <v>*</v>
      </c>
      <c r="E692" s="94" t="str">
        <f>IF(SP_NORTE!G719="","*",SP_NORTE!G719)</f>
        <v>*</v>
      </c>
      <c r="F692" s="100" t="str">
        <f>IF(SP_NORTE!L719="","*",SP_NORTE!L719)</f>
        <v>-</v>
      </c>
      <c r="G692" s="95" t="str">
        <f>IF(SP_NORTE!H719="","*",SP_NORTE!H719)</f>
        <v>*</v>
      </c>
      <c r="H692" s="95" t="str">
        <f>IF(SP_NORTE!AA719="","*",SP_NORTE!AA719)</f>
        <v>*</v>
      </c>
      <c r="I692" s="95" t="str">
        <f>IF(SP_NORTE!AB719="","*",SP_NORTE!AB719)</f>
        <v>*</v>
      </c>
      <c r="J692" s="96" t="str">
        <f>IF(SP_NORTE!Z719="","*",SP_NORTE!Z719)</f>
        <v>*</v>
      </c>
      <c r="K692" s="97" t="str">
        <f>IF(SP_NORTE!AC719="","*",SP_NORTE!AC719)</f>
        <v>*</v>
      </c>
    </row>
    <row r="693" spans="2:11" hidden="1">
      <c r="B693" s="94" t="str">
        <f>IF(SP_NORTE!X720="","*",SP_NORTE!X720)</f>
        <v>*</v>
      </c>
      <c r="C693" s="95" t="str">
        <f>IF(SP_NORTE!B720="","*",SP_NORTE!B720)</f>
        <v>*</v>
      </c>
      <c r="D693" s="94" t="str">
        <f>IF(SP_NORTE!D720="","*",SP_NORTE!D720)</f>
        <v>*</v>
      </c>
      <c r="E693" s="94" t="str">
        <f>IF(SP_NORTE!G720="","*",SP_NORTE!G720)</f>
        <v>*</v>
      </c>
      <c r="F693" s="100" t="str">
        <f>IF(SP_NORTE!L720="","*",SP_NORTE!L720)</f>
        <v>-</v>
      </c>
      <c r="G693" s="95" t="str">
        <f>IF(SP_NORTE!H720="","*",SP_NORTE!H720)</f>
        <v>*</v>
      </c>
      <c r="H693" s="95" t="str">
        <f>IF(SP_NORTE!AA720="","*",SP_NORTE!AA720)</f>
        <v>*</v>
      </c>
      <c r="I693" s="95" t="str">
        <f>IF(SP_NORTE!AB720="","*",SP_NORTE!AB720)</f>
        <v>*</v>
      </c>
      <c r="J693" s="96" t="str">
        <f>IF(SP_NORTE!Z720="","*",SP_NORTE!Z720)</f>
        <v>*</v>
      </c>
      <c r="K693" s="97" t="str">
        <f>IF(SP_NORTE!AC720="","*",SP_NORTE!AC720)</f>
        <v>*</v>
      </c>
    </row>
    <row r="694" spans="2:11" hidden="1">
      <c r="B694" s="94" t="str">
        <f>IF(SP_NORTE!X721="","*",SP_NORTE!X721)</f>
        <v>*</v>
      </c>
      <c r="C694" s="95" t="str">
        <f>IF(SP_NORTE!B721="","*",SP_NORTE!B721)</f>
        <v>*</v>
      </c>
      <c r="D694" s="94" t="str">
        <f>IF(SP_NORTE!D721="","*",SP_NORTE!D721)</f>
        <v>*</v>
      </c>
      <c r="E694" s="94" t="str">
        <f>IF(SP_NORTE!G721="","*",SP_NORTE!G721)</f>
        <v>*</v>
      </c>
      <c r="F694" s="100" t="str">
        <f>IF(SP_NORTE!L721="","*",SP_NORTE!L721)</f>
        <v>-</v>
      </c>
      <c r="G694" s="95" t="str">
        <f>IF(SP_NORTE!H721="","*",SP_NORTE!H721)</f>
        <v>*</v>
      </c>
      <c r="H694" s="95" t="str">
        <f>IF(SP_NORTE!AA721="","*",SP_NORTE!AA721)</f>
        <v>*</v>
      </c>
      <c r="I694" s="95" t="str">
        <f>IF(SP_NORTE!AB721="","*",SP_NORTE!AB721)</f>
        <v>*</v>
      </c>
      <c r="J694" s="96" t="str">
        <f>IF(SP_NORTE!Z721="","*",SP_NORTE!Z721)</f>
        <v>*</v>
      </c>
      <c r="K694" s="97" t="str">
        <f>IF(SP_NORTE!AC721="","*",SP_NORTE!AC721)</f>
        <v>*</v>
      </c>
    </row>
    <row r="695" spans="2:11" hidden="1">
      <c r="B695" s="94" t="str">
        <f>IF(SP_NORTE!X722="","*",SP_NORTE!X722)</f>
        <v>*</v>
      </c>
      <c r="C695" s="95" t="str">
        <f>IF(SP_NORTE!B722="","*",SP_NORTE!B722)</f>
        <v>*</v>
      </c>
      <c r="D695" s="94" t="str">
        <f>IF(SP_NORTE!D722="","*",SP_NORTE!D722)</f>
        <v>*</v>
      </c>
      <c r="E695" s="94" t="str">
        <f>IF(SP_NORTE!G722="","*",SP_NORTE!G722)</f>
        <v>*</v>
      </c>
      <c r="F695" s="100" t="str">
        <f>IF(SP_NORTE!L722="","*",SP_NORTE!L722)</f>
        <v>-</v>
      </c>
      <c r="G695" s="95" t="str">
        <f>IF(SP_NORTE!H722="","*",SP_NORTE!H722)</f>
        <v>*</v>
      </c>
      <c r="H695" s="95" t="str">
        <f>IF(SP_NORTE!AA722="","*",SP_NORTE!AA722)</f>
        <v>*</v>
      </c>
      <c r="I695" s="95" t="str">
        <f>IF(SP_NORTE!AB722="","*",SP_NORTE!AB722)</f>
        <v>*</v>
      </c>
      <c r="J695" s="96" t="str">
        <f>IF(SP_NORTE!Z722="","*",SP_NORTE!Z722)</f>
        <v>*</v>
      </c>
      <c r="K695" s="97" t="str">
        <f>IF(SP_NORTE!AC722="","*",SP_NORTE!AC722)</f>
        <v>*</v>
      </c>
    </row>
    <row r="696" spans="2:11" hidden="1">
      <c r="B696" s="94" t="str">
        <f>IF(SP_NORTE!X723="","*",SP_NORTE!X723)</f>
        <v>*</v>
      </c>
      <c r="C696" s="95" t="str">
        <f>IF(SP_NORTE!B723="","*",SP_NORTE!B723)</f>
        <v>*</v>
      </c>
      <c r="D696" s="94" t="str">
        <f>IF(SP_NORTE!D723="","*",SP_NORTE!D723)</f>
        <v>*</v>
      </c>
      <c r="E696" s="94" t="str">
        <f>IF(SP_NORTE!G723="","*",SP_NORTE!G723)</f>
        <v>*</v>
      </c>
      <c r="F696" s="100" t="str">
        <f>IF(SP_NORTE!L723="","*",SP_NORTE!L723)</f>
        <v>-</v>
      </c>
      <c r="G696" s="95" t="str">
        <f>IF(SP_NORTE!H723="","*",SP_NORTE!H723)</f>
        <v>*</v>
      </c>
      <c r="H696" s="95" t="str">
        <f>IF(SP_NORTE!AA723="","*",SP_NORTE!AA723)</f>
        <v>*</v>
      </c>
      <c r="I696" s="95" t="str">
        <f>IF(SP_NORTE!AB723="","*",SP_NORTE!AB723)</f>
        <v>*</v>
      </c>
      <c r="J696" s="96" t="str">
        <f>IF(SP_NORTE!Z723="","*",SP_NORTE!Z723)</f>
        <v>*</v>
      </c>
      <c r="K696" s="97" t="str">
        <f>IF(SP_NORTE!AC723="","*",SP_NORTE!AC723)</f>
        <v>*</v>
      </c>
    </row>
    <row r="697" spans="2:11" hidden="1">
      <c r="B697" s="94" t="str">
        <f>IF(SP_NORTE!X724="","*",SP_NORTE!X724)</f>
        <v>*</v>
      </c>
      <c r="C697" s="95" t="str">
        <f>IF(SP_NORTE!B724="","*",SP_NORTE!B724)</f>
        <v>*</v>
      </c>
      <c r="D697" s="94" t="str">
        <f>IF(SP_NORTE!D724="","*",SP_NORTE!D724)</f>
        <v>*</v>
      </c>
      <c r="E697" s="94" t="str">
        <f>IF(SP_NORTE!G724="","*",SP_NORTE!G724)</f>
        <v>*</v>
      </c>
      <c r="F697" s="100" t="str">
        <f>IF(SP_NORTE!L724="","*",SP_NORTE!L724)</f>
        <v>-</v>
      </c>
      <c r="G697" s="95" t="str">
        <f>IF(SP_NORTE!H724="","*",SP_NORTE!H724)</f>
        <v>*</v>
      </c>
      <c r="H697" s="95" t="str">
        <f>IF(SP_NORTE!AA724="","*",SP_NORTE!AA724)</f>
        <v>*</v>
      </c>
      <c r="I697" s="95" t="str">
        <f>IF(SP_NORTE!AB724="","*",SP_NORTE!AB724)</f>
        <v>*</v>
      </c>
      <c r="J697" s="96" t="str">
        <f>IF(SP_NORTE!Z724="","*",SP_NORTE!Z724)</f>
        <v>*</v>
      </c>
      <c r="K697" s="97" t="str">
        <f>IF(SP_NORTE!AC724="","*",SP_NORTE!AC724)</f>
        <v>*</v>
      </c>
    </row>
    <row r="698" spans="2:11" hidden="1">
      <c r="B698" s="94" t="str">
        <f>IF(SP_NORTE!X725="","*",SP_NORTE!X725)</f>
        <v>*</v>
      </c>
      <c r="C698" s="95" t="str">
        <f>IF(SP_NORTE!B725="","*",SP_NORTE!B725)</f>
        <v>*</v>
      </c>
      <c r="D698" s="94" t="str">
        <f>IF(SP_NORTE!D725="","*",SP_NORTE!D725)</f>
        <v>*</v>
      </c>
      <c r="E698" s="94" t="str">
        <f>IF(SP_NORTE!G725="","*",SP_NORTE!G725)</f>
        <v>*</v>
      </c>
      <c r="F698" s="100" t="str">
        <f>IF(SP_NORTE!L725="","*",SP_NORTE!L725)</f>
        <v>-</v>
      </c>
      <c r="G698" s="95" t="str">
        <f>IF(SP_NORTE!H725="","*",SP_NORTE!H725)</f>
        <v>*</v>
      </c>
      <c r="H698" s="95" t="str">
        <f>IF(SP_NORTE!AA725="","*",SP_NORTE!AA725)</f>
        <v>*</v>
      </c>
      <c r="I698" s="95" t="str">
        <f>IF(SP_NORTE!AB725="","*",SP_NORTE!AB725)</f>
        <v>*</v>
      </c>
      <c r="J698" s="96" t="str">
        <f>IF(SP_NORTE!Z725="","*",SP_NORTE!Z725)</f>
        <v>*</v>
      </c>
      <c r="K698" s="97" t="str">
        <f>IF(SP_NORTE!AC725="","*",SP_NORTE!AC725)</f>
        <v>*</v>
      </c>
    </row>
    <row r="699" spans="2:11" hidden="1">
      <c r="B699" s="94" t="str">
        <f>IF(SP_NORTE!X726="","*",SP_NORTE!X726)</f>
        <v>*</v>
      </c>
      <c r="C699" s="95" t="str">
        <f>IF(SP_NORTE!B726="","*",SP_NORTE!B726)</f>
        <v>*</v>
      </c>
      <c r="D699" s="94" t="str">
        <f>IF(SP_NORTE!D726="","*",SP_NORTE!D726)</f>
        <v>*</v>
      </c>
      <c r="E699" s="94" t="str">
        <f>IF(SP_NORTE!G726="","*",SP_NORTE!G726)</f>
        <v>*</v>
      </c>
      <c r="F699" s="100" t="str">
        <f>IF(SP_NORTE!L726="","*",SP_NORTE!L726)</f>
        <v>-</v>
      </c>
      <c r="G699" s="95" t="str">
        <f>IF(SP_NORTE!H726="","*",SP_NORTE!H726)</f>
        <v>*</v>
      </c>
      <c r="H699" s="95" t="str">
        <f>IF(SP_NORTE!AA726="","*",SP_NORTE!AA726)</f>
        <v>*</v>
      </c>
      <c r="I699" s="95" t="str">
        <f>IF(SP_NORTE!AB726="","*",SP_NORTE!AB726)</f>
        <v>*</v>
      </c>
      <c r="J699" s="96" t="str">
        <f>IF(SP_NORTE!Z726="","*",SP_NORTE!Z726)</f>
        <v>*</v>
      </c>
      <c r="K699" s="97" t="str">
        <f>IF(SP_NORTE!AC726="","*",SP_NORTE!AC726)</f>
        <v>*</v>
      </c>
    </row>
    <row r="700" spans="2:11" hidden="1">
      <c r="B700" s="94" t="str">
        <f>IF(SP_NORTE!X727="","*",SP_NORTE!X727)</f>
        <v>*</v>
      </c>
      <c r="C700" s="95" t="str">
        <f>IF(SP_NORTE!B727="","*",SP_NORTE!B727)</f>
        <v>*</v>
      </c>
      <c r="D700" s="94" t="str">
        <f>IF(SP_NORTE!D727="","*",SP_NORTE!D727)</f>
        <v>*</v>
      </c>
      <c r="E700" s="94" t="str">
        <f>IF(SP_NORTE!G727="","*",SP_NORTE!G727)</f>
        <v>*</v>
      </c>
      <c r="F700" s="100" t="str">
        <f>IF(SP_NORTE!L727="","*",SP_NORTE!L727)</f>
        <v>-</v>
      </c>
      <c r="G700" s="95" t="str">
        <f>IF(SP_NORTE!H727="","*",SP_NORTE!H727)</f>
        <v>*</v>
      </c>
      <c r="H700" s="95" t="str">
        <f>IF(SP_NORTE!AA727="","*",SP_NORTE!AA727)</f>
        <v>*</v>
      </c>
      <c r="I700" s="95" t="str">
        <f>IF(SP_NORTE!AB727="","*",SP_NORTE!AB727)</f>
        <v>*</v>
      </c>
      <c r="J700" s="96" t="str">
        <f>IF(SP_NORTE!Z727="","*",SP_NORTE!Z727)</f>
        <v>*</v>
      </c>
      <c r="K700" s="97" t="str">
        <f>IF(SP_NORTE!AC727="","*",SP_NORTE!AC727)</f>
        <v>*</v>
      </c>
    </row>
    <row r="701" spans="2:11" hidden="1">
      <c r="B701" s="94" t="str">
        <f>IF(SP_NORTE!X728="","*",SP_NORTE!X728)</f>
        <v>*</v>
      </c>
      <c r="C701" s="95" t="str">
        <f>IF(SP_NORTE!B728="","*",SP_NORTE!B728)</f>
        <v>*</v>
      </c>
      <c r="D701" s="94" t="str">
        <f>IF(SP_NORTE!D728="","*",SP_NORTE!D728)</f>
        <v>*</v>
      </c>
      <c r="E701" s="94" t="str">
        <f>IF(SP_NORTE!G728="","*",SP_NORTE!G728)</f>
        <v>*</v>
      </c>
      <c r="F701" s="100" t="str">
        <f>IF(SP_NORTE!L728="","*",SP_NORTE!L728)</f>
        <v>-</v>
      </c>
      <c r="G701" s="95" t="str">
        <f>IF(SP_NORTE!H728="","*",SP_NORTE!H728)</f>
        <v>*</v>
      </c>
      <c r="H701" s="95" t="str">
        <f>IF(SP_NORTE!AA728="","*",SP_NORTE!AA728)</f>
        <v>*</v>
      </c>
      <c r="I701" s="95" t="str">
        <f>IF(SP_NORTE!AB728="","*",SP_NORTE!AB728)</f>
        <v>*</v>
      </c>
      <c r="J701" s="96" t="str">
        <f>IF(SP_NORTE!Z728="","*",SP_NORTE!Z728)</f>
        <v>*</v>
      </c>
      <c r="K701" s="97" t="str">
        <f>IF(SP_NORTE!AC728="","*",SP_NORTE!AC728)</f>
        <v>*</v>
      </c>
    </row>
    <row r="702" spans="2:11" hidden="1">
      <c r="B702" s="94" t="str">
        <f>IF(SP_NORTE!X729="","*",SP_NORTE!X729)</f>
        <v>*</v>
      </c>
      <c r="C702" s="95" t="str">
        <f>IF(SP_NORTE!B729="","*",SP_NORTE!B729)</f>
        <v>*</v>
      </c>
      <c r="D702" s="94" t="str">
        <f>IF(SP_NORTE!D729="","*",SP_NORTE!D729)</f>
        <v>*</v>
      </c>
      <c r="E702" s="94" t="str">
        <f>IF(SP_NORTE!G729="","*",SP_NORTE!G729)</f>
        <v>*</v>
      </c>
      <c r="F702" s="100" t="str">
        <f>IF(SP_NORTE!L729="","*",SP_NORTE!L729)</f>
        <v>-</v>
      </c>
      <c r="G702" s="95" t="str">
        <f>IF(SP_NORTE!H729="","*",SP_NORTE!H729)</f>
        <v>*</v>
      </c>
      <c r="H702" s="95" t="str">
        <f>IF(SP_NORTE!AA729="","*",SP_NORTE!AA729)</f>
        <v>*</v>
      </c>
      <c r="I702" s="95" t="str">
        <f>IF(SP_NORTE!AB729="","*",SP_NORTE!AB729)</f>
        <v>*</v>
      </c>
      <c r="J702" s="96" t="str">
        <f>IF(SP_NORTE!Z729="","*",SP_NORTE!Z729)</f>
        <v>*</v>
      </c>
      <c r="K702" s="97" t="str">
        <f>IF(SP_NORTE!AC729="","*",SP_NORTE!AC729)</f>
        <v>*</v>
      </c>
    </row>
    <row r="703" spans="2:11" hidden="1">
      <c r="B703" s="94" t="str">
        <f>IF(SP_NORTE!X730="","*",SP_NORTE!X730)</f>
        <v>*</v>
      </c>
      <c r="C703" s="95" t="str">
        <f>IF(SP_NORTE!B730="","*",SP_NORTE!B730)</f>
        <v>*</v>
      </c>
      <c r="D703" s="94" t="str">
        <f>IF(SP_NORTE!D730="","*",SP_NORTE!D730)</f>
        <v>*</v>
      </c>
      <c r="E703" s="94" t="str">
        <f>IF(SP_NORTE!G730="","*",SP_NORTE!G730)</f>
        <v>*</v>
      </c>
      <c r="F703" s="100" t="str">
        <f>IF(SP_NORTE!L730="","*",SP_NORTE!L730)</f>
        <v>-</v>
      </c>
      <c r="G703" s="95" t="str">
        <f>IF(SP_NORTE!H730="","*",SP_NORTE!H730)</f>
        <v>*</v>
      </c>
      <c r="H703" s="95" t="str">
        <f>IF(SP_NORTE!AA730="","*",SP_NORTE!AA730)</f>
        <v>*</v>
      </c>
      <c r="I703" s="95" t="str">
        <f>IF(SP_NORTE!AB730="","*",SP_NORTE!AB730)</f>
        <v>*</v>
      </c>
      <c r="J703" s="96" t="str">
        <f>IF(SP_NORTE!Z730="","*",SP_NORTE!Z730)</f>
        <v>*</v>
      </c>
      <c r="K703" s="97" t="str">
        <f>IF(SP_NORTE!AC730="","*",SP_NORTE!AC730)</f>
        <v>*</v>
      </c>
    </row>
    <row r="704" spans="2:11" hidden="1">
      <c r="B704" s="94" t="str">
        <f>IF(SP_NORTE!X731="","*",SP_NORTE!X731)</f>
        <v>*</v>
      </c>
      <c r="C704" s="95" t="str">
        <f>IF(SP_NORTE!B731="","*",SP_NORTE!B731)</f>
        <v>*</v>
      </c>
      <c r="D704" s="94" t="str">
        <f>IF(SP_NORTE!D731="","*",SP_NORTE!D731)</f>
        <v>*</v>
      </c>
      <c r="E704" s="94" t="str">
        <f>IF(SP_NORTE!G731="","*",SP_NORTE!G731)</f>
        <v>*</v>
      </c>
      <c r="F704" s="100" t="str">
        <f>IF(SP_NORTE!L731="","*",SP_NORTE!L731)</f>
        <v>-</v>
      </c>
      <c r="G704" s="95" t="str">
        <f>IF(SP_NORTE!H731="","*",SP_NORTE!H731)</f>
        <v>*</v>
      </c>
      <c r="H704" s="95" t="str">
        <f>IF(SP_NORTE!AA731="","*",SP_NORTE!AA731)</f>
        <v>*</v>
      </c>
      <c r="I704" s="95" t="str">
        <f>IF(SP_NORTE!AB731="","*",SP_NORTE!AB731)</f>
        <v>*</v>
      </c>
      <c r="J704" s="96" t="str">
        <f>IF(SP_NORTE!Z731="","*",SP_NORTE!Z731)</f>
        <v>*</v>
      </c>
      <c r="K704" s="97" t="str">
        <f>IF(SP_NORTE!AC731="","*",SP_NORTE!AC731)</f>
        <v>*</v>
      </c>
    </row>
    <row r="705" spans="2:11" hidden="1">
      <c r="B705" s="94" t="str">
        <f>IF(SP_NORTE!X732="","*",SP_NORTE!X732)</f>
        <v>*</v>
      </c>
      <c r="C705" s="95" t="str">
        <f>IF(SP_NORTE!B732="","*",SP_NORTE!B732)</f>
        <v>*</v>
      </c>
      <c r="D705" s="94" t="str">
        <f>IF(SP_NORTE!D732="","*",SP_NORTE!D732)</f>
        <v>*</v>
      </c>
      <c r="E705" s="94" t="str">
        <f>IF(SP_NORTE!G732="","*",SP_NORTE!G732)</f>
        <v>*</v>
      </c>
      <c r="F705" s="100" t="str">
        <f>IF(SP_NORTE!L732="","*",SP_NORTE!L732)</f>
        <v>-</v>
      </c>
      <c r="G705" s="95" t="str">
        <f>IF(SP_NORTE!H732="","*",SP_NORTE!H732)</f>
        <v>*</v>
      </c>
      <c r="H705" s="95" t="str">
        <f>IF(SP_NORTE!AA732="","*",SP_NORTE!AA732)</f>
        <v>*</v>
      </c>
      <c r="I705" s="95" t="str">
        <f>IF(SP_NORTE!AB732="","*",SP_NORTE!AB732)</f>
        <v>*</v>
      </c>
      <c r="J705" s="96" t="str">
        <f>IF(SP_NORTE!Z732="","*",SP_NORTE!Z732)</f>
        <v>*</v>
      </c>
      <c r="K705" s="97" t="str">
        <f>IF(SP_NORTE!AC732="","*",SP_NORTE!AC732)</f>
        <v>*</v>
      </c>
    </row>
    <row r="706" spans="2:11" hidden="1">
      <c r="B706" s="94" t="str">
        <f>IF(SP_NORTE!X733="","*",SP_NORTE!X733)</f>
        <v>*</v>
      </c>
      <c r="C706" s="95" t="str">
        <f>IF(SP_NORTE!B733="","*",SP_NORTE!B733)</f>
        <v>*</v>
      </c>
      <c r="D706" s="94" t="str">
        <f>IF(SP_NORTE!D733="","*",SP_NORTE!D733)</f>
        <v>*</v>
      </c>
      <c r="E706" s="94" t="str">
        <f>IF(SP_NORTE!G733="","*",SP_NORTE!G733)</f>
        <v>*</v>
      </c>
      <c r="F706" s="100" t="str">
        <f>IF(SP_NORTE!L733="","*",SP_NORTE!L733)</f>
        <v>-</v>
      </c>
      <c r="G706" s="95" t="str">
        <f>IF(SP_NORTE!H733="","*",SP_NORTE!H733)</f>
        <v>*</v>
      </c>
      <c r="H706" s="95" t="str">
        <f>IF(SP_NORTE!AA733="","*",SP_NORTE!AA733)</f>
        <v>*</v>
      </c>
      <c r="I706" s="95" t="str">
        <f>IF(SP_NORTE!AB733="","*",SP_NORTE!AB733)</f>
        <v>*</v>
      </c>
      <c r="J706" s="96" t="str">
        <f>IF(SP_NORTE!Z733="","*",SP_NORTE!Z733)</f>
        <v>*</v>
      </c>
      <c r="K706" s="97" t="str">
        <f>IF(SP_NORTE!AC733="","*",SP_NORTE!AC733)</f>
        <v>*</v>
      </c>
    </row>
    <row r="707" spans="2:11" hidden="1">
      <c r="B707" s="94" t="str">
        <f>IF(SP_NORTE!X734="","*",SP_NORTE!X734)</f>
        <v>*</v>
      </c>
      <c r="C707" s="95" t="str">
        <f>IF(SP_NORTE!B734="","*",SP_NORTE!B734)</f>
        <v>*</v>
      </c>
      <c r="D707" s="94" t="str">
        <f>IF(SP_NORTE!D734="","*",SP_NORTE!D734)</f>
        <v>*</v>
      </c>
      <c r="E707" s="94" t="str">
        <f>IF(SP_NORTE!G734="","*",SP_NORTE!G734)</f>
        <v>*</v>
      </c>
      <c r="F707" s="100" t="str">
        <f>IF(SP_NORTE!L734="","*",SP_NORTE!L734)</f>
        <v>-</v>
      </c>
      <c r="G707" s="95" t="str">
        <f>IF(SP_NORTE!H734="","*",SP_NORTE!H734)</f>
        <v>*</v>
      </c>
      <c r="H707" s="95" t="str">
        <f>IF(SP_NORTE!AA734="","*",SP_NORTE!AA734)</f>
        <v>*</v>
      </c>
      <c r="I707" s="95" t="str">
        <f>IF(SP_NORTE!AB734="","*",SP_NORTE!AB734)</f>
        <v>*</v>
      </c>
      <c r="J707" s="96" t="str">
        <f>IF(SP_NORTE!Z734="","*",SP_NORTE!Z734)</f>
        <v>*</v>
      </c>
      <c r="K707" s="97" t="str">
        <f>IF(SP_NORTE!AC734="","*",SP_NORTE!AC734)</f>
        <v>*</v>
      </c>
    </row>
    <row r="708" spans="2:11" hidden="1">
      <c r="B708" s="94" t="str">
        <f>IF(SP_NORTE!X735="","*",SP_NORTE!X735)</f>
        <v>*</v>
      </c>
      <c r="C708" s="95" t="str">
        <f>IF(SP_NORTE!B735="","*",SP_NORTE!B735)</f>
        <v>*</v>
      </c>
      <c r="D708" s="94" t="str">
        <f>IF(SP_NORTE!D735="","*",SP_NORTE!D735)</f>
        <v>*</v>
      </c>
      <c r="E708" s="94" t="str">
        <f>IF(SP_NORTE!G735="","*",SP_NORTE!G735)</f>
        <v>*</v>
      </c>
      <c r="F708" s="100" t="str">
        <f>IF(SP_NORTE!L735="","*",SP_NORTE!L735)</f>
        <v>-</v>
      </c>
      <c r="G708" s="95" t="str">
        <f>IF(SP_NORTE!H735="","*",SP_NORTE!H735)</f>
        <v>*</v>
      </c>
      <c r="H708" s="95" t="str">
        <f>IF(SP_NORTE!AA735="","*",SP_NORTE!AA735)</f>
        <v>*</v>
      </c>
      <c r="I708" s="95" t="str">
        <f>IF(SP_NORTE!AB735="","*",SP_NORTE!AB735)</f>
        <v>*</v>
      </c>
      <c r="J708" s="96" t="str">
        <f>IF(SP_NORTE!Z735="","*",SP_NORTE!Z735)</f>
        <v>*</v>
      </c>
      <c r="K708" s="97" t="str">
        <f>IF(SP_NORTE!AC735="","*",SP_NORTE!AC735)</f>
        <v>*</v>
      </c>
    </row>
    <row r="709" spans="2:11" hidden="1">
      <c r="B709" s="94" t="str">
        <f>IF(SP_NORTE!X736="","*",SP_NORTE!X736)</f>
        <v>*</v>
      </c>
      <c r="C709" s="95" t="str">
        <f>IF(SP_NORTE!B736="","*",SP_NORTE!B736)</f>
        <v>*</v>
      </c>
      <c r="D709" s="94" t="str">
        <f>IF(SP_NORTE!D736="","*",SP_NORTE!D736)</f>
        <v>*</v>
      </c>
      <c r="E709" s="94" t="str">
        <f>IF(SP_NORTE!G736="","*",SP_NORTE!G736)</f>
        <v>*</v>
      </c>
      <c r="F709" s="100" t="str">
        <f>IF(SP_NORTE!L736="","*",SP_NORTE!L736)</f>
        <v>-</v>
      </c>
      <c r="G709" s="95" t="str">
        <f>IF(SP_NORTE!H736="","*",SP_NORTE!H736)</f>
        <v>*</v>
      </c>
      <c r="H709" s="95" t="str">
        <f>IF(SP_NORTE!AA736="","*",SP_NORTE!AA736)</f>
        <v>*</v>
      </c>
      <c r="I709" s="95" t="str">
        <f>IF(SP_NORTE!AB736="","*",SP_NORTE!AB736)</f>
        <v>*</v>
      </c>
      <c r="J709" s="96" t="str">
        <f>IF(SP_NORTE!Z736="","*",SP_NORTE!Z736)</f>
        <v>*</v>
      </c>
      <c r="K709" s="97" t="str">
        <f>IF(SP_NORTE!AC736="","*",SP_NORTE!AC736)</f>
        <v>*</v>
      </c>
    </row>
    <row r="710" spans="2:11" hidden="1">
      <c r="B710" s="94" t="str">
        <f>IF(SP_NORTE!X737="","*",SP_NORTE!X737)</f>
        <v>*</v>
      </c>
      <c r="C710" s="95" t="str">
        <f>IF(SP_NORTE!B737="","*",SP_NORTE!B737)</f>
        <v>*</v>
      </c>
      <c r="D710" s="94" t="str">
        <f>IF(SP_NORTE!D737="","*",SP_NORTE!D737)</f>
        <v>*</v>
      </c>
      <c r="E710" s="94" t="str">
        <f>IF(SP_NORTE!G737="","*",SP_NORTE!G737)</f>
        <v>*</v>
      </c>
      <c r="F710" s="100" t="str">
        <f>IF(SP_NORTE!L737="","*",SP_NORTE!L737)</f>
        <v>-</v>
      </c>
      <c r="G710" s="95" t="str">
        <f>IF(SP_NORTE!H737="","*",SP_NORTE!H737)</f>
        <v>*</v>
      </c>
      <c r="H710" s="95" t="str">
        <f>IF(SP_NORTE!AA737="","*",SP_NORTE!AA737)</f>
        <v>*</v>
      </c>
      <c r="I710" s="95" t="str">
        <f>IF(SP_NORTE!AB737="","*",SP_NORTE!AB737)</f>
        <v>*</v>
      </c>
      <c r="J710" s="96" t="str">
        <f>IF(SP_NORTE!Z737="","*",SP_NORTE!Z737)</f>
        <v>*</v>
      </c>
      <c r="K710" s="97" t="str">
        <f>IF(SP_NORTE!AC737="","*",SP_NORTE!AC737)</f>
        <v>*</v>
      </c>
    </row>
    <row r="711" spans="2:11" hidden="1">
      <c r="B711" s="94" t="str">
        <f>IF(SP_NORTE!X738="","*",SP_NORTE!X738)</f>
        <v>*</v>
      </c>
      <c r="C711" s="95" t="str">
        <f>IF(SP_NORTE!B738="","*",SP_NORTE!B738)</f>
        <v>*</v>
      </c>
      <c r="D711" s="94" t="str">
        <f>IF(SP_NORTE!D738="","*",SP_NORTE!D738)</f>
        <v>*</v>
      </c>
      <c r="E711" s="94" t="str">
        <f>IF(SP_NORTE!G738="","*",SP_NORTE!G738)</f>
        <v>*</v>
      </c>
      <c r="F711" s="100" t="str">
        <f>IF(SP_NORTE!L738="","*",SP_NORTE!L738)</f>
        <v>-</v>
      </c>
      <c r="G711" s="95" t="str">
        <f>IF(SP_NORTE!H738="","*",SP_NORTE!H738)</f>
        <v>*</v>
      </c>
      <c r="H711" s="95" t="str">
        <f>IF(SP_NORTE!AA738="","*",SP_NORTE!AA738)</f>
        <v>*</v>
      </c>
      <c r="I711" s="95" t="str">
        <f>IF(SP_NORTE!AB738="","*",SP_NORTE!AB738)</f>
        <v>*</v>
      </c>
      <c r="J711" s="96" t="str">
        <f>IF(SP_NORTE!Z738="","*",SP_NORTE!Z738)</f>
        <v>*</v>
      </c>
      <c r="K711" s="97" t="str">
        <f>IF(SP_NORTE!AC738="","*",SP_NORTE!AC738)</f>
        <v>*</v>
      </c>
    </row>
    <row r="712" spans="2:11" hidden="1">
      <c r="B712" s="94" t="str">
        <f>IF(SP_NORTE!X739="","*",SP_NORTE!X739)</f>
        <v>*</v>
      </c>
      <c r="C712" s="95" t="str">
        <f>IF(SP_NORTE!B739="","*",SP_NORTE!B739)</f>
        <v>*</v>
      </c>
      <c r="D712" s="94" t="str">
        <f>IF(SP_NORTE!D739="","*",SP_NORTE!D739)</f>
        <v>*</v>
      </c>
      <c r="E712" s="94" t="str">
        <f>IF(SP_NORTE!G739="","*",SP_NORTE!G739)</f>
        <v>*</v>
      </c>
      <c r="F712" s="100" t="str">
        <f>IF(SP_NORTE!L739="","*",SP_NORTE!L739)</f>
        <v>-</v>
      </c>
      <c r="G712" s="95" t="str">
        <f>IF(SP_NORTE!H739="","*",SP_NORTE!H739)</f>
        <v>*</v>
      </c>
      <c r="H712" s="95" t="str">
        <f>IF(SP_NORTE!AA739="","*",SP_NORTE!AA739)</f>
        <v>*</v>
      </c>
      <c r="I712" s="95" t="str">
        <f>IF(SP_NORTE!AB739="","*",SP_NORTE!AB739)</f>
        <v>*</v>
      </c>
      <c r="J712" s="96" t="str">
        <f>IF(SP_NORTE!Z739="","*",SP_NORTE!Z739)</f>
        <v>*</v>
      </c>
      <c r="K712" s="97" t="str">
        <f>IF(SP_NORTE!AC739="","*",SP_NORTE!AC739)</f>
        <v>*</v>
      </c>
    </row>
    <row r="713" spans="2:11" hidden="1">
      <c r="B713" s="94" t="str">
        <f>IF(SP_NORTE!X740="","*",SP_NORTE!X740)</f>
        <v>*</v>
      </c>
      <c r="C713" s="95" t="str">
        <f>IF(SP_NORTE!B740="","*",SP_NORTE!B740)</f>
        <v>*</v>
      </c>
      <c r="D713" s="94" t="str">
        <f>IF(SP_NORTE!D740="","*",SP_NORTE!D740)</f>
        <v>*</v>
      </c>
      <c r="E713" s="94" t="str">
        <f>IF(SP_NORTE!G740="","*",SP_NORTE!G740)</f>
        <v>*</v>
      </c>
      <c r="F713" s="100" t="str">
        <f>IF(SP_NORTE!L740="","*",SP_NORTE!L740)</f>
        <v>-</v>
      </c>
      <c r="G713" s="95" t="str">
        <f>IF(SP_NORTE!H740="","*",SP_NORTE!H740)</f>
        <v>*</v>
      </c>
      <c r="H713" s="95" t="str">
        <f>IF(SP_NORTE!AA740="","*",SP_NORTE!AA740)</f>
        <v>*</v>
      </c>
      <c r="I713" s="95" t="str">
        <f>IF(SP_NORTE!AB740="","*",SP_NORTE!AB740)</f>
        <v>*</v>
      </c>
      <c r="J713" s="96" t="str">
        <f>IF(SP_NORTE!Z740="","*",SP_NORTE!Z740)</f>
        <v>*</v>
      </c>
      <c r="K713" s="97" t="str">
        <f>IF(SP_NORTE!AC740="","*",SP_NORTE!AC740)</f>
        <v>*</v>
      </c>
    </row>
    <row r="714" spans="2:11" hidden="1">
      <c r="B714" s="94" t="str">
        <f>IF(SP_NORTE!X741="","*",SP_NORTE!X741)</f>
        <v>*</v>
      </c>
      <c r="C714" s="95" t="str">
        <f>IF(SP_NORTE!B741="","*",SP_NORTE!B741)</f>
        <v>*</v>
      </c>
      <c r="D714" s="94" t="str">
        <f>IF(SP_NORTE!D741="","*",SP_NORTE!D741)</f>
        <v>*</v>
      </c>
      <c r="E714" s="94" t="str">
        <f>IF(SP_NORTE!G741="","*",SP_NORTE!G741)</f>
        <v>*</v>
      </c>
      <c r="F714" s="100" t="str">
        <f>IF(SP_NORTE!L741="","*",SP_NORTE!L741)</f>
        <v>-</v>
      </c>
      <c r="G714" s="95" t="str">
        <f>IF(SP_NORTE!H741="","*",SP_NORTE!H741)</f>
        <v>*</v>
      </c>
      <c r="H714" s="95" t="str">
        <f>IF(SP_NORTE!AA741="","*",SP_NORTE!AA741)</f>
        <v>*</v>
      </c>
      <c r="I714" s="95" t="str">
        <f>IF(SP_NORTE!AB741="","*",SP_NORTE!AB741)</f>
        <v>*</v>
      </c>
      <c r="J714" s="96" t="str">
        <f>IF(SP_NORTE!Z741="","*",SP_NORTE!Z741)</f>
        <v>*</v>
      </c>
      <c r="K714" s="97" t="str">
        <f>IF(SP_NORTE!AC741="","*",SP_NORTE!AC741)</f>
        <v>*</v>
      </c>
    </row>
    <row r="715" spans="2:11" hidden="1">
      <c r="B715" s="94" t="str">
        <f>IF(SP_NORTE!X742="","*",SP_NORTE!X742)</f>
        <v>*</v>
      </c>
      <c r="C715" s="95" t="str">
        <f>IF(SP_NORTE!B742="","*",SP_NORTE!B742)</f>
        <v>*</v>
      </c>
      <c r="D715" s="94" t="str">
        <f>IF(SP_NORTE!D742="","*",SP_NORTE!D742)</f>
        <v>*</v>
      </c>
      <c r="E715" s="94" t="str">
        <f>IF(SP_NORTE!G742="","*",SP_NORTE!G742)</f>
        <v>*</v>
      </c>
      <c r="F715" s="100" t="str">
        <f>IF(SP_NORTE!L742="","*",SP_NORTE!L742)</f>
        <v>-</v>
      </c>
      <c r="G715" s="95" t="str">
        <f>IF(SP_NORTE!H742="","*",SP_NORTE!H742)</f>
        <v>*</v>
      </c>
      <c r="H715" s="95" t="str">
        <f>IF(SP_NORTE!AA742="","*",SP_NORTE!AA742)</f>
        <v>*</v>
      </c>
      <c r="I715" s="95" t="str">
        <f>IF(SP_NORTE!AB742="","*",SP_NORTE!AB742)</f>
        <v>*</v>
      </c>
      <c r="J715" s="96" t="str">
        <f>IF(SP_NORTE!Z742="","*",SP_NORTE!Z742)</f>
        <v>*</v>
      </c>
      <c r="K715" s="97" t="str">
        <f>IF(SP_NORTE!AC742="","*",SP_NORTE!AC742)</f>
        <v>*</v>
      </c>
    </row>
    <row r="716" spans="2:11" hidden="1">
      <c r="B716" s="94" t="str">
        <f>IF(SP_NORTE!X743="","*",SP_NORTE!X743)</f>
        <v>*</v>
      </c>
      <c r="C716" s="95" t="str">
        <f>IF(SP_NORTE!B743="","*",SP_NORTE!B743)</f>
        <v>*</v>
      </c>
      <c r="D716" s="94" t="str">
        <f>IF(SP_NORTE!D743="","*",SP_NORTE!D743)</f>
        <v>*</v>
      </c>
      <c r="E716" s="94" t="str">
        <f>IF(SP_NORTE!G743="","*",SP_NORTE!G743)</f>
        <v>*</v>
      </c>
      <c r="F716" s="100" t="str">
        <f>IF(SP_NORTE!L743="","*",SP_NORTE!L743)</f>
        <v>-</v>
      </c>
      <c r="G716" s="95" t="str">
        <f>IF(SP_NORTE!H743="","*",SP_NORTE!H743)</f>
        <v>*</v>
      </c>
      <c r="H716" s="95" t="str">
        <f>IF(SP_NORTE!AA743="","*",SP_NORTE!AA743)</f>
        <v>*</v>
      </c>
      <c r="I716" s="95" t="str">
        <f>IF(SP_NORTE!AB743="","*",SP_NORTE!AB743)</f>
        <v>*</v>
      </c>
      <c r="J716" s="96" t="str">
        <f>IF(SP_NORTE!Z743="","*",SP_NORTE!Z743)</f>
        <v>*</v>
      </c>
      <c r="K716" s="97" t="str">
        <f>IF(SP_NORTE!AC743="","*",SP_NORTE!AC743)</f>
        <v>*</v>
      </c>
    </row>
    <row r="717" spans="2:11" hidden="1">
      <c r="B717" s="94" t="str">
        <f>IF(SP_NORTE!X744="","*",SP_NORTE!X744)</f>
        <v>*</v>
      </c>
      <c r="C717" s="95" t="str">
        <f>IF(SP_NORTE!B744="","*",SP_NORTE!B744)</f>
        <v>*</v>
      </c>
      <c r="D717" s="94" t="str">
        <f>IF(SP_NORTE!D744="","*",SP_NORTE!D744)</f>
        <v>*</v>
      </c>
      <c r="E717" s="94" t="str">
        <f>IF(SP_NORTE!G744="","*",SP_NORTE!G744)</f>
        <v>*</v>
      </c>
      <c r="F717" s="100" t="str">
        <f>IF(SP_NORTE!L744="","*",SP_NORTE!L744)</f>
        <v>-</v>
      </c>
      <c r="G717" s="95" t="str">
        <f>IF(SP_NORTE!H744="","*",SP_NORTE!H744)</f>
        <v>*</v>
      </c>
      <c r="H717" s="95" t="str">
        <f>IF(SP_NORTE!AA744="","*",SP_NORTE!AA744)</f>
        <v>*</v>
      </c>
      <c r="I717" s="95" t="str">
        <f>IF(SP_NORTE!AB744="","*",SP_NORTE!AB744)</f>
        <v>*</v>
      </c>
      <c r="J717" s="96" t="str">
        <f>IF(SP_NORTE!Z744="","*",SP_NORTE!Z744)</f>
        <v>*</v>
      </c>
      <c r="K717" s="97" t="str">
        <f>IF(SP_NORTE!AC744="","*",SP_NORTE!AC744)</f>
        <v>*</v>
      </c>
    </row>
    <row r="718" spans="2:11" hidden="1">
      <c r="B718" s="94" t="str">
        <f>IF(SP_NORTE!X745="","*",SP_NORTE!X745)</f>
        <v>*</v>
      </c>
      <c r="C718" s="95" t="str">
        <f>IF(SP_NORTE!B745="","*",SP_NORTE!B745)</f>
        <v>*</v>
      </c>
      <c r="D718" s="94" t="str">
        <f>IF(SP_NORTE!D745="","*",SP_NORTE!D745)</f>
        <v>*</v>
      </c>
      <c r="E718" s="94" t="str">
        <f>IF(SP_NORTE!G745="","*",SP_NORTE!G745)</f>
        <v>*</v>
      </c>
      <c r="F718" s="100" t="str">
        <f>IF(SP_NORTE!L745="","*",SP_NORTE!L745)</f>
        <v>-</v>
      </c>
      <c r="G718" s="95" t="str">
        <f>IF(SP_NORTE!H745="","*",SP_NORTE!H745)</f>
        <v>*</v>
      </c>
      <c r="H718" s="95" t="str">
        <f>IF(SP_NORTE!AA745="","*",SP_NORTE!AA745)</f>
        <v>*</v>
      </c>
      <c r="I718" s="95" t="str">
        <f>IF(SP_NORTE!AB745="","*",SP_NORTE!AB745)</f>
        <v>*</v>
      </c>
      <c r="J718" s="96" t="str">
        <f>IF(SP_NORTE!Z745="","*",SP_NORTE!Z745)</f>
        <v>*</v>
      </c>
      <c r="K718" s="97" t="str">
        <f>IF(SP_NORTE!AC745="","*",SP_NORTE!AC745)</f>
        <v>*</v>
      </c>
    </row>
    <row r="719" spans="2:11" hidden="1">
      <c r="B719" s="94" t="str">
        <f>IF(SP_NORTE!X746="","*",SP_NORTE!X746)</f>
        <v>*</v>
      </c>
      <c r="C719" s="95" t="str">
        <f>IF(SP_NORTE!B746="","*",SP_NORTE!B746)</f>
        <v>*</v>
      </c>
      <c r="D719" s="94" t="str">
        <f>IF(SP_NORTE!D746="","*",SP_NORTE!D746)</f>
        <v>*</v>
      </c>
      <c r="E719" s="94" t="str">
        <f>IF(SP_NORTE!G746="","*",SP_NORTE!G746)</f>
        <v>*</v>
      </c>
      <c r="F719" s="100" t="str">
        <f>IF(SP_NORTE!L746="","*",SP_NORTE!L746)</f>
        <v>-</v>
      </c>
      <c r="G719" s="95" t="str">
        <f>IF(SP_NORTE!H746="","*",SP_NORTE!H746)</f>
        <v>*</v>
      </c>
      <c r="H719" s="95" t="str">
        <f>IF(SP_NORTE!AA746="","*",SP_NORTE!AA746)</f>
        <v>*</v>
      </c>
      <c r="I719" s="95" t="str">
        <f>IF(SP_NORTE!AB746="","*",SP_NORTE!AB746)</f>
        <v>*</v>
      </c>
      <c r="J719" s="96" t="str">
        <f>IF(SP_NORTE!Z746="","*",SP_NORTE!Z746)</f>
        <v>*</v>
      </c>
      <c r="K719" s="97" t="str">
        <f>IF(SP_NORTE!AC746="","*",SP_NORTE!AC746)</f>
        <v>*</v>
      </c>
    </row>
    <row r="720" spans="2:11" hidden="1">
      <c r="B720" s="94" t="str">
        <f>IF(SP_NORTE!X747="","*",SP_NORTE!X747)</f>
        <v>*</v>
      </c>
      <c r="C720" s="95" t="str">
        <f>IF(SP_NORTE!B747="","*",SP_NORTE!B747)</f>
        <v>*</v>
      </c>
      <c r="D720" s="94" t="str">
        <f>IF(SP_NORTE!D747="","*",SP_NORTE!D747)</f>
        <v>*</v>
      </c>
      <c r="E720" s="94" t="str">
        <f>IF(SP_NORTE!G747="","*",SP_NORTE!G747)</f>
        <v>*</v>
      </c>
      <c r="F720" s="100" t="str">
        <f>IF(SP_NORTE!L747="","*",SP_NORTE!L747)</f>
        <v>-</v>
      </c>
      <c r="G720" s="95" t="str">
        <f>IF(SP_NORTE!H747="","*",SP_NORTE!H747)</f>
        <v>*</v>
      </c>
      <c r="H720" s="95" t="str">
        <f>IF(SP_NORTE!AA747="","*",SP_NORTE!AA747)</f>
        <v>*</v>
      </c>
      <c r="I720" s="95" t="str">
        <f>IF(SP_NORTE!AB747="","*",SP_NORTE!AB747)</f>
        <v>*</v>
      </c>
      <c r="J720" s="96" t="str">
        <f>IF(SP_NORTE!Z747="","*",SP_NORTE!Z747)</f>
        <v>*</v>
      </c>
      <c r="K720" s="97" t="str">
        <f>IF(SP_NORTE!AC747="","*",SP_NORTE!AC747)</f>
        <v>*</v>
      </c>
    </row>
    <row r="721" spans="2:11" hidden="1">
      <c r="B721" s="94" t="str">
        <f>IF(SP_NORTE!X748="","*",SP_NORTE!X748)</f>
        <v>*</v>
      </c>
      <c r="C721" s="95" t="str">
        <f>IF(SP_NORTE!B748="","*",SP_NORTE!B748)</f>
        <v>*</v>
      </c>
      <c r="D721" s="94" t="str">
        <f>IF(SP_NORTE!D748="","*",SP_NORTE!D748)</f>
        <v>*</v>
      </c>
      <c r="E721" s="94" t="str">
        <f>IF(SP_NORTE!G748="","*",SP_NORTE!G748)</f>
        <v>*</v>
      </c>
      <c r="F721" s="100" t="str">
        <f>IF(SP_NORTE!L748="","*",SP_NORTE!L748)</f>
        <v>-</v>
      </c>
      <c r="G721" s="95" t="str">
        <f>IF(SP_NORTE!H748="","*",SP_NORTE!H748)</f>
        <v>*</v>
      </c>
      <c r="H721" s="95" t="str">
        <f>IF(SP_NORTE!AA748="","*",SP_NORTE!AA748)</f>
        <v>*</v>
      </c>
      <c r="I721" s="95" t="str">
        <f>IF(SP_NORTE!AB748="","*",SP_NORTE!AB748)</f>
        <v>*</v>
      </c>
      <c r="J721" s="96" t="str">
        <f>IF(SP_NORTE!Z748="","*",SP_NORTE!Z748)</f>
        <v>*</v>
      </c>
      <c r="K721" s="97" t="str">
        <f>IF(SP_NORTE!AC748="","*",SP_NORTE!AC748)</f>
        <v>*</v>
      </c>
    </row>
    <row r="722" spans="2:11" hidden="1">
      <c r="B722" s="94" t="str">
        <f>IF(SP_NORTE!X749="","*",SP_NORTE!X749)</f>
        <v>*</v>
      </c>
      <c r="C722" s="95" t="str">
        <f>IF(SP_NORTE!B749="","*",SP_NORTE!B749)</f>
        <v>*</v>
      </c>
      <c r="D722" s="94" t="str">
        <f>IF(SP_NORTE!D749="","*",SP_NORTE!D749)</f>
        <v>*</v>
      </c>
      <c r="E722" s="94" t="str">
        <f>IF(SP_NORTE!G749="","*",SP_NORTE!G749)</f>
        <v>*</v>
      </c>
      <c r="F722" s="100" t="str">
        <f>IF(SP_NORTE!L749="","*",SP_NORTE!L749)</f>
        <v>-</v>
      </c>
      <c r="G722" s="95" t="str">
        <f>IF(SP_NORTE!H749="","*",SP_NORTE!H749)</f>
        <v>*</v>
      </c>
      <c r="H722" s="95" t="str">
        <f>IF(SP_NORTE!AA749="","*",SP_NORTE!AA749)</f>
        <v>*</v>
      </c>
      <c r="I722" s="95" t="str">
        <f>IF(SP_NORTE!AB749="","*",SP_NORTE!AB749)</f>
        <v>*</v>
      </c>
      <c r="J722" s="96" t="str">
        <f>IF(SP_NORTE!Z749="","*",SP_NORTE!Z749)</f>
        <v>*</v>
      </c>
      <c r="K722" s="97" t="str">
        <f>IF(SP_NORTE!AC749="","*",SP_NORTE!AC749)</f>
        <v>*</v>
      </c>
    </row>
    <row r="723" spans="2:11" hidden="1">
      <c r="B723" s="94" t="str">
        <f>IF(SP_NORTE!X750="","*",SP_NORTE!X750)</f>
        <v>*</v>
      </c>
      <c r="C723" s="95" t="str">
        <f>IF(SP_NORTE!B750="","*",SP_NORTE!B750)</f>
        <v>*</v>
      </c>
      <c r="D723" s="94" t="str">
        <f>IF(SP_NORTE!D750="","*",SP_NORTE!D750)</f>
        <v>*</v>
      </c>
      <c r="E723" s="94" t="str">
        <f>IF(SP_NORTE!G750="","*",SP_NORTE!G750)</f>
        <v>*</v>
      </c>
      <c r="F723" s="100" t="str">
        <f>IF(SP_NORTE!L750="","*",SP_NORTE!L750)</f>
        <v>-</v>
      </c>
      <c r="G723" s="95" t="str">
        <f>IF(SP_NORTE!H750="","*",SP_NORTE!H750)</f>
        <v>*</v>
      </c>
      <c r="H723" s="95" t="str">
        <f>IF(SP_NORTE!AA750="","*",SP_NORTE!AA750)</f>
        <v>*</v>
      </c>
      <c r="I723" s="95" t="str">
        <f>IF(SP_NORTE!AB750="","*",SP_NORTE!AB750)</f>
        <v>*</v>
      </c>
      <c r="J723" s="96" t="str">
        <f>IF(SP_NORTE!Z750="","*",SP_NORTE!Z750)</f>
        <v>*</v>
      </c>
      <c r="K723" s="97" t="str">
        <f>IF(SP_NORTE!AC750="","*",SP_NORTE!AC750)</f>
        <v>*</v>
      </c>
    </row>
    <row r="724" spans="2:11" hidden="1">
      <c r="B724" s="94" t="str">
        <f>IF(SP_NORTE!X751="","*",SP_NORTE!X751)</f>
        <v>*</v>
      </c>
      <c r="C724" s="95" t="str">
        <f>IF(SP_NORTE!B751="","*",SP_NORTE!B751)</f>
        <v>*</v>
      </c>
      <c r="D724" s="94" t="str">
        <f>IF(SP_NORTE!D751="","*",SP_NORTE!D751)</f>
        <v>*</v>
      </c>
      <c r="E724" s="94" t="str">
        <f>IF(SP_NORTE!G751="","*",SP_NORTE!G751)</f>
        <v>*</v>
      </c>
      <c r="F724" s="100" t="str">
        <f>IF(SP_NORTE!L751="","*",SP_NORTE!L751)</f>
        <v>-</v>
      </c>
      <c r="G724" s="95" t="str">
        <f>IF(SP_NORTE!H751="","*",SP_NORTE!H751)</f>
        <v>*</v>
      </c>
      <c r="H724" s="95" t="str">
        <f>IF(SP_NORTE!AA751="","*",SP_NORTE!AA751)</f>
        <v>*</v>
      </c>
      <c r="I724" s="95" t="str">
        <f>IF(SP_NORTE!AB751="","*",SP_NORTE!AB751)</f>
        <v>*</v>
      </c>
      <c r="J724" s="96" t="str">
        <f>IF(SP_NORTE!Z751="","*",SP_NORTE!Z751)</f>
        <v>*</v>
      </c>
      <c r="K724" s="97" t="str">
        <f>IF(SP_NORTE!AC751="","*",SP_NORTE!AC751)</f>
        <v>*</v>
      </c>
    </row>
    <row r="725" spans="2:11" hidden="1">
      <c r="B725" s="94" t="str">
        <f>IF(SP_NORTE!X752="","*",SP_NORTE!X752)</f>
        <v>*</v>
      </c>
      <c r="C725" s="95" t="str">
        <f>IF(SP_NORTE!B752="","*",SP_NORTE!B752)</f>
        <v>*</v>
      </c>
      <c r="D725" s="94" t="str">
        <f>IF(SP_NORTE!D752="","*",SP_NORTE!D752)</f>
        <v>*</v>
      </c>
      <c r="E725" s="94" t="str">
        <f>IF(SP_NORTE!G752="","*",SP_NORTE!G752)</f>
        <v>*</v>
      </c>
      <c r="F725" s="100" t="str">
        <f>IF(SP_NORTE!L752="","*",SP_NORTE!L752)</f>
        <v>-</v>
      </c>
      <c r="G725" s="95" t="str">
        <f>IF(SP_NORTE!H752="","*",SP_NORTE!H752)</f>
        <v>*</v>
      </c>
      <c r="H725" s="95" t="str">
        <f>IF(SP_NORTE!AA752="","*",SP_NORTE!AA752)</f>
        <v>*</v>
      </c>
      <c r="I725" s="95" t="str">
        <f>IF(SP_NORTE!AB752="","*",SP_NORTE!AB752)</f>
        <v>*</v>
      </c>
      <c r="J725" s="96" t="str">
        <f>IF(SP_NORTE!Z752="","*",SP_NORTE!Z752)</f>
        <v>*</v>
      </c>
      <c r="K725" s="97" t="str">
        <f>IF(SP_NORTE!AC752="","*",SP_NORTE!AC752)</f>
        <v>*</v>
      </c>
    </row>
    <row r="726" spans="2:11" hidden="1">
      <c r="B726" s="94" t="str">
        <f>IF(SP_NORTE!X753="","*",SP_NORTE!X753)</f>
        <v>*</v>
      </c>
      <c r="C726" s="95" t="str">
        <f>IF(SP_NORTE!B753="","*",SP_NORTE!B753)</f>
        <v>*</v>
      </c>
      <c r="D726" s="94" t="str">
        <f>IF(SP_NORTE!D753="","*",SP_NORTE!D753)</f>
        <v>*</v>
      </c>
      <c r="E726" s="94" t="str">
        <f>IF(SP_NORTE!G753="","*",SP_NORTE!G753)</f>
        <v>*</v>
      </c>
      <c r="F726" s="100" t="str">
        <f>IF(SP_NORTE!L753="","*",SP_NORTE!L753)</f>
        <v>-</v>
      </c>
      <c r="G726" s="95" t="str">
        <f>IF(SP_NORTE!H753="","*",SP_NORTE!H753)</f>
        <v>*</v>
      </c>
      <c r="H726" s="95" t="str">
        <f>IF(SP_NORTE!AA753="","*",SP_NORTE!AA753)</f>
        <v>*</v>
      </c>
      <c r="I726" s="95" t="str">
        <f>IF(SP_NORTE!AB753="","*",SP_NORTE!AB753)</f>
        <v>*</v>
      </c>
      <c r="J726" s="96" t="str">
        <f>IF(SP_NORTE!Z753="","*",SP_NORTE!Z753)</f>
        <v>*</v>
      </c>
      <c r="K726" s="97" t="str">
        <f>IF(SP_NORTE!AC753="","*",SP_NORTE!AC753)</f>
        <v>*</v>
      </c>
    </row>
    <row r="727" spans="2:11" hidden="1">
      <c r="B727" s="94" t="str">
        <f>IF(SP_NORTE!X754="","*",SP_NORTE!X754)</f>
        <v>*</v>
      </c>
      <c r="C727" s="95" t="str">
        <f>IF(SP_NORTE!B754="","*",SP_NORTE!B754)</f>
        <v>*</v>
      </c>
      <c r="D727" s="94" t="str">
        <f>IF(SP_NORTE!D754="","*",SP_NORTE!D754)</f>
        <v>*</v>
      </c>
      <c r="E727" s="94" t="str">
        <f>IF(SP_NORTE!G754="","*",SP_NORTE!G754)</f>
        <v>*</v>
      </c>
      <c r="F727" s="100" t="str">
        <f>IF(SP_NORTE!L754="","*",SP_NORTE!L754)</f>
        <v>-</v>
      </c>
      <c r="G727" s="95" t="str">
        <f>IF(SP_NORTE!H754="","*",SP_NORTE!H754)</f>
        <v>*</v>
      </c>
      <c r="H727" s="95" t="str">
        <f>IF(SP_NORTE!AA754="","*",SP_NORTE!AA754)</f>
        <v>*</v>
      </c>
      <c r="I727" s="95" t="str">
        <f>IF(SP_NORTE!AB754="","*",SP_NORTE!AB754)</f>
        <v>*</v>
      </c>
      <c r="J727" s="96" t="str">
        <f>IF(SP_NORTE!Z754="","*",SP_NORTE!Z754)</f>
        <v>*</v>
      </c>
      <c r="K727" s="97" t="str">
        <f>IF(SP_NORTE!AC754="","*",SP_NORTE!AC754)</f>
        <v>*</v>
      </c>
    </row>
    <row r="728" spans="2:11" hidden="1">
      <c r="B728" s="94" t="str">
        <f>IF(SP_NORTE!X755="","*",SP_NORTE!X755)</f>
        <v>*</v>
      </c>
      <c r="C728" s="95" t="str">
        <f>IF(SP_NORTE!B755="","*",SP_NORTE!B755)</f>
        <v>*</v>
      </c>
      <c r="D728" s="94" t="str">
        <f>IF(SP_NORTE!D755="","*",SP_NORTE!D755)</f>
        <v>*</v>
      </c>
      <c r="E728" s="94" t="str">
        <f>IF(SP_NORTE!G755="","*",SP_NORTE!G755)</f>
        <v>*</v>
      </c>
      <c r="F728" s="100" t="str">
        <f>IF(SP_NORTE!L755="","*",SP_NORTE!L755)</f>
        <v>-</v>
      </c>
      <c r="G728" s="95" t="str">
        <f>IF(SP_NORTE!H755="","*",SP_NORTE!H755)</f>
        <v>*</v>
      </c>
      <c r="H728" s="95" t="str">
        <f>IF(SP_NORTE!AA755="","*",SP_NORTE!AA755)</f>
        <v>*</v>
      </c>
      <c r="I728" s="95" t="str">
        <f>IF(SP_NORTE!AB755="","*",SP_NORTE!AB755)</f>
        <v>*</v>
      </c>
      <c r="J728" s="96" t="str">
        <f>IF(SP_NORTE!Z755="","*",SP_NORTE!Z755)</f>
        <v>*</v>
      </c>
      <c r="K728" s="97" t="str">
        <f>IF(SP_NORTE!AC755="","*",SP_NORTE!AC755)</f>
        <v>*</v>
      </c>
    </row>
    <row r="729" spans="2:11" hidden="1">
      <c r="B729" s="94" t="str">
        <f>IF(SP_NORTE!X756="","*",SP_NORTE!X756)</f>
        <v>*</v>
      </c>
      <c r="C729" s="95" t="str">
        <f>IF(SP_NORTE!B756="","*",SP_NORTE!B756)</f>
        <v>*</v>
      </c>
      <c r="D729" s="94" t="str">
        <f>IF(SP_NORTE!D756="","*",SP_NORTE!D756)</f>
        <v>*</v>
      </c>
      <c r="E729" s="94" t="str">
        <f>IF(SP_NORTE!G756="","*",SP_NORTE!G756)</f>
        <v>*</v>
      </c>
      <c r="F729" s="100" t="str">
        <f>IF(SP_NORTE!L756="","*",SP_NORTE!L756)</f>
        <v>-</v>
      </c>
      <c r="G729" s="95" t="str">
        <f>IF(SP_NORTE!H756="","*",SP_NORTE!H756)</f>
        <v>*</v>
      </c>
      <c r="H729" s="95" t="str">
        <f>IF(SP_NORTE!AA756="","*",SP_NORTE!AA756)</f>
        <v>*</v>
      </c>
      <c r="I729" s="95" t="str">
        <f>IF(SP_NORTE!AB756="","*",SP_NORTE!AB756)</f>
        <v>*</v>
      </c>
      <c r="J729" s="96" t="str">
        <f>IF(SP_NORTE!Z756="","*",SP_NORTE!Z756)</f>
        <v>*</v>
      </c>
      <c r="K729" s="97" t="str">
        <f>IF(SP_NORTE!AC756="","*",SP_NORTE!AC756)</f>
        <v>*</v>
      </c>
    </row>
    <row r="730" spans="2:11" hidden="1">
      <c r="B730" s="94" t="str">
        <f>IF(SP_NORTE!X757="","*",SP_NORTE!X757)</f>
        <v>*</v>
      </c>
      <c r="C730" s="95" t="str">
        <f>IF(SP_NORTE!B757="","*",SP_NORTE!B757)</f>
        <v>*</v>
      </c>
      <c r="D730" s="94" t="str">
        <f>IF(SP_NORTE!D757="","*",SP_NORTE!D757)</f>
        <v>*</v>
      </c>
      <c r="E730" s="94" t="str">
        <f>IF(SP_NORTE!G757="","*",SP_NORTE!G757)</f>
        <v>*</v>
      </c>
      <c r="F730" s="100" t="str">
        <f>IF(SP_NORTE!L757="","*",SP_NORTE!L757)</f>
        <v>-</v>
      </c>
      <c r="G730" s="95" t="str">
        <f>IF(SP_NORTE!H757="","*",SP_NORTE!H757)</f>
        <v>*</v>
      </c>
      <c r="H730" s="95" t="str">
        <f>IF(SP_NORTE!AA757="","*",SP_NORTE!AA757)</f>
        <v>*</v>
      </c>
      <c r="I730" s="95" t="str">
        <f>IF(SP_NORTE!AB757="","*",SP_NORTE!AB757)</f>
        <v>*</v>
      </c>
      <c r="J730" s="96" t="str">
        <f>IF(SP_NORTE!Z757="","*",SP_NORTE!Z757)</f>
        <v>*</v>
      </c>
      <c r="K730" s="97" t="str">
        <f>IF(SP_NORTE!AC757="","*",SP_NORTE!AC757)</f>
        <v>*</v>
      </c>
    </row>
    <row r="731" spans="2:11" hidden="1">
      <c r="B731" s="94" t="str">
        <f>IF(SP_NORTE!X758="","*",SP_NORTE!X758)</f>
        <v>*</v>
      </c>
      <c r="C731" s="95" t="str">
        <f>IF(SP_NORTE!B758="","*",SP_NORTE!B758)</f>
        <v>*</v>
      </c>
      <c r="D731" s="94" t="str">
        <f>IF(SP_NORTE!D758="","*",SP_NORTE!D758)</f>
        <v>*</v>
      </c>
      <c r="E731" s="94" t="str">
        <f>IF(SP_NORTE!G758="","*",SP_NORTE!G758)</f>
        <v>*</v>
      </c>
      <c r="F731" s="100" t="str">
        <f>IF(SP_NORTE!L758="","*",SP_NORTE!L758)</f>
        <v>-</v>
      </c>
      <c r="G731" s="95" t="str">
        <f>IF(SP_NORTE!H758="","*",SP_NORTE!H758)</f>
        <v>*</v>
      </c>
      <c r="H731" s="95" t="str">
        <f>IF(SP_NORTE!AA758="","*",SP_NORTE!AA758)</f>
        <v>*</v>
      </c>
      <c r="I731" s="95" t="str">
        <f>IF(SP_NORTE!AB758="","*",SP_NORTE!AB758)</f>
        <v>*</v>
      </c>
      <c r="J731" s="96" t="str">
        <f>IF(SP_NORTE!Z758="","*",SP_NORTE!Z758)</f>
        <v>*</v>
      </c>
      <c r="K731" s="97" t="str">
        <f>IF(SP_NORTE!AC758="","*",SP_NORTE!AC758)</f>
        <v>*</v>
      </c>
    </row>
    <row r="732" spans="2:11" hidden="1">
      <c r="B732" s="94" t="str">
        <f>IF(SP_NORTE!X759="","*",SP_NORTE!X759)</f>
        <v>*</v>
      </c>
      <c r="C732" s="95" t="str">
        <f>IF(SP_NORTE!B759="","*",SP_NORTE!B759)</f>
        <v>*</v>
      </c>
      <c r="D732" s="94" t="str">
        <f>IF(SP_NORTE!D759="","*",SP_NORTE!D759)</f>
        <v>*</v>
      </c>
      <c r="E732" s="94" t="str">
        <f>IF(SP_NORTE!G759="","*",SP_NORTE!G759)</f>
        <v>*</v>
      </c>
      <c r="F732" s="100" t="str">
        <f>IF(SP_NORTE!L759="","*",SP_NORTE!L759)</f>
        <v>-</v>
      </c>
      <c r="G732" s="95" t="str">
        <f>IF(SP_NORTE!H759="","*",SP_NORTE!H759)</f>
        <v>*</v>
      </c>
      <c r="H732" s="95" t="str">
        <f>IF(SP_NORTE!AA759="","*",SP_NORTE!AA759)</f>
        <v>*</v>
      </c>
      <c r="I732" s="95" t="str">
        <f>IF(SP_NORTE!AB759="","*",SP_NORTE!AB759)</f>
        <v>*</v>
      </c>
      <c r="J732" s="96" t="str">
        <f>IF(SP_NORTE!Z759="","*",SP_NORTE!Z759)</f>
        <v>*</v>
      </c>
      <c r="K732" s="97" t="str">
        <f>IF(SP_NORTE!AC759="","*",SP_NORTE!AC759)</f>
        <v>*</v>
      </c>
    </row>
    <row r="733" spans="2:11" hidden="1">
      <c r="B733" s="94" t="str">
        <f>IF(SP_NORTE!X760="","*",SP_NORTE!X760)</f>
        <v>*</v>
      </c>
      <c r="C733" s="95" t="str">
        <f>IF(SP_NORTE!B760="","*",SP_NORTE!B760)</f>
        <v>*</v>
      </c>
      <c r="D733" s="94" t="str">
        <f>IF(SP_NORTE!D760="","*",SP_NORTE!D760)</f>
        <v>*</v>
      </c>
      <c r="E733" s="94" t="str">
        <f>IF(SP_NORTE!G760="","*",SP_NORTE!G760)</f>
        <v>*</v>
      </c>
      <c r="F733" s="100" t="str">
        <f>IF(SP_NORTE!L760="","*",SP_NORTE!L760)</f>
        <v>-</v>
      </c>
      <c r="G733" s="95" t="str">
        <f>IF(SP_NORTE!H760="","*",SP_NORTE!H760)</f>
        <v>*</v>
      </c>
      <c r="H733" s="95" t="str">
        <f>IF(SP_NORTE!AA760="","*",SP_NORTE!AA760)</f>
        <v>*</v>
      </c>
      <c r="I733" s="95" t="str">
        <f>IF(SP_NORTE!AB760="","*",SP_NORTE!AB760)</f>
        <v>*</v>
      </c>
      <c r="J733" s="96" t="str">
        <f>IF(SP_NORTE!Z760="","*",SP_NORTE!Z760)</f>
        <v>*</v>
      </c>
      <c r="K733" s="97" t="str">
        <f>IF(SP_NORTE!AC760="","*",SP_NORTE!AC760)</f>
        <v>*</v>
      </c>
    </row>
    <row r="734" spans="2:11" hidden="1">
      <c r="B734" s="94" t="str">
        <f>IF(SP_NORTE!X761="","*",SP_NORTE!X761)</f>
        <v>*</v>
      </c>
      <c r="C734" s="95" t="str">
        <f>IF(SP_NORTE!B761="","*",SP_NORTE!B761)</f>
        <v>*</v>
      </c>
      <c r="D734" s="94" t="str">
        <f>IF(SP_NORTE!D761="","*",SP_NORTE!D761)</f>
        <v>*</v>
      </c>
      <c r="E734" s="94" t="str">
        <f>IF(SP_NORTE!G761="","*",SP_NORTE!G761)</f>
        <v>*</v>
      </c>
      <c r="F734" s="100" t="str">
        <f>IF(SP_NORTE!L761="","*",SP_NORTE!L761)</f>
        <v>-</v>
      </c>
      <c r="G734" s="95" t="str">
        <f>IF(SP_NORTE!H761="","*",SP_NORTE!H761)</f>
        <v>*</v>
      </c>
      <c r="H734" s="95" t="str">
        <f>IF(SP_NORTE!AA761="","*",SP_NORTE!AA761)</f>
        <v>*</v>
      </c>
      <c r="I734" s="95" t="str">
        <f>IF(SP_NORTE!AB761="","*",SP_NORTE!AB761)</f>
        <v>*</v>
      </c>
      <c r="J734" s="96" t="str">
        <f>IF(SP_NORTE!Z761="","*",SP_NORTE!Z761)</f>
        <v>*</v>
      </c>
      <c r="K734" s="97" t="str">
        <f>IF(SP_NORTE!AC761="","*",SP_NORTE!AC761)</f>
        <v>*</v>
      </c>
    </row>
    <row r="735" spans="2:11" hidden="1">
      <c r="B735" s="94" t="str">
        <f>IF(SP_NORTE!X762="","*",SP_NORTE!X762)</f>
        <v>*</v>
      </c>
      <c r="C735" s="95" t="str">
        <f>IF(SP_NORTE!B762="","*",SP_NORTE!B762)</f>
        <v>*</v>
      </c>
      <c r="D735" s="94" t="str">
        <f>IF(SP_NORTE!D762="","*",SP_NORTE!D762)</f>
        <v>*</v>
      </c>
      <c r="E735" s="94" t="str">
        <f>IF(SP_NORTE!G762="","*",SP_NORTE!G762)</f>
        <v>*</v>
      </c>
      <c r="F735" s="100" t="str">
        <f>IF(SP_NORTE!L762="","*",SP_NORTE!L762)</f>
        <v>-</v>
      </c>
      <c r="G735" s="95" t="str">
        <f>IF(SP_NORTE!H762="","*",SP_NORTE!H762)</f>
        <v>*</v>
      </c>
      <c r="H735" s="95" t="str">
        <f>IF(SP_NORTE!AA762="","*",SP_NORTE!AA762)</f>
        <v>*</v>
      </c>
      <c r="I735" s="95" t="str">
        <f>IF(SP_NORTE!AB762="","*",SP_NORTE!AB762)</f>
        <v>*</v>
      </c>
      <c r="J735" s="96" t="str">
        <f>IF(SP_NORTE!Z762="","*",SP_NORTE!Z762)</f>
        <v>*</v>
      </c>
      <c r="K735" s="97" t="str">
        <f>IF(SP_NORTE!AC762="","*",SP_NORTE!AC762)</f>
        <v>*</v>
      </c>
    </row>
    <row r="736" spans="2:11" hidden="1">
      <c r="B736" s="94" t="str">
        <f>IF(SP_NORTE!X763="","*",SP_NORTE!X763)</f>
        <v>*</v>
      </c>
      <c r="C736" s="95" t="str">
        <f>IF(SP_NORTE!B763="","*",SP_NORTE!B763)</f>
        <v>*</v>
      </c>
      <c r="D736" s="94" t="str">
        <f>IF(SP_NORTE!D763="","*",SP_NORTE!D763)</f>
        <v>*</v>
      </c>
      <c r="E736" s="94" t="str">
        <f>IF(SP_NORTE!G763="","*",SP_NORTE!G763)</f>
        <v>*</v>
      </c>
      <c r="F736" s="100" t="str">
        <f>IF(SP_NORTE!L763="","*",SP_NORTE!L763)</f>
        <v>-</v>
      </c>
      <c r="G736" s="95" t="str">
        <f>IF(SP_NORTE!H763="","*",SP_NORTE!H763)</f>
        <v>*</v>
      </c>
      <c r="H736" s="95" t="str">
        <f>IF(SP_NORTE!AA763="","*",SP_NORTE!AA763)</f>
        <v>*</v>
      </c>
      <c r="I736" s="95" t="str">
        <f>IF(SP_NORTE!AB763="","*",SP_NORTE!AB763)</f>
        <v>*</v>
      </c>
      <c r="J736" s="96" t="str">
        <f>IF(SP_NORTE!Z763="","*",SP_NORTE!Z763)</f>
        <v>*</v>
      </c>
      <c r="K736" s="97" t="str">
        <f>IF(SP_NORTE!AC763="","*",SP_NORTE!AC763)</f>
        <v>*</v>
      </c>
    </row>
    <row r="737" spans="2:11" hidden="1">
      <c r="B737" s="94" t="str">
        <f>IF(SP_NORTE!X764="","*",SP_NORTE!X764)</f>
        <v>*</v>
      </c>
      <c r="C737" s="95" t="str">
        <f>IF(SP_NORTE!B764="","*",SP_NORTE!B764)</f>
        <v>*</v>
      </c>
      <c r="D737" s="94" t="str">
        <f>IF(SP_NORTE!D764="","*",SP_NORTE!D764)</f>
        <v>*</v>
      </c>
      <c r="E737" s="94" t="str">
        <f>IF(SP_NORTE!G764="","*",SP_NORTE!G764)</f>
        <v>*</v>
      </c>
      <c r="F737" s="100" t="str">
        <f>IF(SP_NORTE!L764="","*",SP_NORTE!L764)</f>
        <v>-</v>
      </c>
      <c r="G737" s="95" t="str">
        <f>IF(SP_NORTE!H764="","*",SP_NORTE!H764)</f>
        <v>*</v>
      </c>
      <c r="H737" s="95" t="str">
        <f>IF(SP_NORTE!AA764="","*",SP_NORTE!AA764)</f>
        <v>*</v>
      </c>
      <c r="I737" s="95" t="str">
        <f>IF(SP_NORTE!AB764="","*",SP_NORTE!AB764)</f>
        <v>*</v>
      </c>
      <c r="J737" s="96" t="str">
        <f>IF(SP_NORTE!Z764="","*",SP_NORTE!Z764)</f>
        <v>*</v>
      </c>
      <c r="K737" s="97" t="str">
        <f>IF(SP_NORTE!AC764="","*",SP_NORTE!AC764)</f>
        <v>*</v>
      </c>
    </row>
    <row r="738" spans="2:11" hidden="1">
      <c r="B738" s="94" t="str">
        <f>IF(SP_NORTE!X765="","*",SP_NORTE!X765)</f>
        <v>*</v>
      </c>
      <c r="C738" s="95" t="str">
        <f>IF(SP_NORTE!B765="","*",SP_NORTE!B765)</f>
        <v>*</v>
      </c>
      <c r="D738" s="94" t="str">
        <f>IF(SP_NORTE!D765="","*",SP_NORTE!D765)</f>
        <v>*</v>
      </c>
      <c r="E738" s="94" t="str">
        <f>IF(SP_NORTE!G765="","*",SP_NORTE!G765)</f>
        <v>*</v>
      </c>
      <c r="F738" s="100" t="str">
        <f>IF(SP_NORTE!L765="","*",SP_NORTE!L765)</f>
        <v>-</v>
      </c>
      <c r="G738" s="95" t="str">
        <f>IF(SP_NORTE!H765="","*",SP_NORTE!H765)</f>
        <v>*</v>
      </c>
      <c r="H738" s="95" t="str">
        <f>IF(SP_NORTE!AA765="","*",SP_NORTE!AA765)</f>
        <v>*</v>
      </c>
      <c r="I738" s="95" t="str">
        <f>IF(SP_NORTE!AB765="","*",SP_NORTE!AB765)</f>
        <v>*</v>
      </c>
      <c r="J738" s="96" t="str">
        <f>IF(SP_NORTE!Z765="","*",SP_NORTE!Z765)</f>
        <v>*</v>
      </c>
      <c r="K738" s="97" t="str">
        <f>IF(SP_NORTE!AC765="","*",SP_NORTE!AC765)</f>
        <v>*</v>
      </c>
    </row>
    <row r="739" spans="2:11" hidden="1">
      <c r="B739" s="94" t="str">
        <f>IF(SP_NORTE!X766="","*",SP_NORTE!X766)</f>
        <v>*</v>
      </c>
      <c r="C739" s="95" t="str">
        <f>IF(SP_NORTE!B766="","*",SP_NORTE!B766)</f>
        <v>*</v>
      </c>
      <c r="D739" s="94" t="str">
        <f>IF(SP_NORTE!D766="","*",SP_NORTE!D766)</f>
        <v>*</v>
      </c>
      <c r="E739" s="94" t="str">
        <f>IF(SP_NORTE!G766="","*",SP_NORTE!G766)</f>
        <v>*</v>
      </c>
      <c r="F739" s="100" t="str">
        <f>IF(SP_NORTE!L766="","*",SP_NORTE!L766)</f>
        <v>-</v>
      </c>
      <c r="G739" s="95" t="str">
        <f>IF(SP_NORTE!H766="","*",SP_NORTE!H766)</f>
        <v>*</v>
      </c>
      <c r="H739" s="95" t="str">
        <f>IF(SP_NORTE!AA766="","*",SP_NORTE!AA766)</f>
        <v>*</v>
      </c>
      <c r="I739" s="95" t="str">
        <f>IF(SP_NORTE!AB766="","*",SP_NORTE!AB766)</f>
        <v>*</v>
      </c>
      <c r="J739" s="96" t="str">
        <f>IF(SP_NORTE!Z766="","*",SP_NORTE!Z766)</f>
        <v>*</v>
      </c>
      <c r="K739" s="97" t="str">
        <f>IF(SP_NORTE!AC766="","*",SP_NORTE!AC766)</f>
        <v>*</v>
      </c>
    </row>
    <row r="740" spans="2:11" hidden="1">
      <c r="B740" s="94" t="str">
        <f>IF(SP_NORTE!X767="","*",SP_NORTE!X767)</f>
        <v>*</v>
      </c>
      <c r="C740" s="95" t="str">
        <f>IF(SP_NORTE!B767="","*",SP_NORTE!B767)</f>
        <v>*</v>
      </c>
      <c r="D740" s="94" t="str">
        <f>IF(SP_NORTE!D767="","*",SP_NORTE!D767)</f>
        <v>*</v>
      </c>
      <c r="E740" s="94" t="str">
        <f>IF(SP_NORTE!G767="","*",SP_NORTE!G767)</f>
        <v>*</v>
      </c>
      <c r="F740" s="100" t="str">
        <f>IF(SP_NORTE!L767="","*",SP_NORTE!L767)</f>
        <v>-</v>
      </c>
      <c r="G740" s="95" t="str">
        <f>IF(SP_NORTE!H767="","*",SP_NORTE!H767)</f>
        <v>*</v>
      </c>
      <c r="H740" s="95" t="str">
        <f>IF(SP_NORTE!AA767="","*",SP_NORTE!AA767)</f>
        <v>*</v>
      </c>
      <c r="I740" s="95" t="str">
        <f>IF(SP_NORTE!AB767="","*",SP_NORTE!AB767)</f>
        <v>*</v>
      </c>
      <c r="J740" s="96" t="str">
        <f>IF(SP_NORTE!Z767="","*",SP_NORTE!Z767)</f>
        <v>*</v>
      </c>
      <c r="K740" s="97" t="str">
        <f>IF(SP_NORTE!AC767="","*",SP_NORTE!AC767)</f>
        <v>*</v>
      </c>
    </row>
    <row r="741" spans="2:11" hidden="1">
      <c r="B741" s="94" t="str">
        <f>IF(SP_NORTE!X768="","*",SP_NORTE!X768)</f>
        <v>*</v>
      </c>
      <c r="C741" s="95" t="str">
        <f>IF(SP_NORTE!B768="","*",SP_NORTE!B768)</f>
        <v>*</v>
      </c>
      <c r="D741" s="94" t="str">
        <f>IF(SP_NORTE!D768="","*",SP_NORTE!D768)</f>
        <v>*</v>
      </c>
      <c r="E741" s="94" t="str">
        <f>IF(SP_NORTE!G768="","*",SP_NORTE!G768)</f>
        <v>*</v>
      </c>
      <c r="F741" s="100" t="str">
        <f>IF(SP_NORTE!L768="","*",SP_NORTE!L768)</f>
        <v>-</v>
      </c>
      <c r="G741" s="95" t="str">
        <f>IF(SP_NORTE!H768="","*",SP_NORTE!H768)</f>
        <v>*</v>
      </c>
      <c r="H741" s="95" t="str">
        <f>IF(SP_NORTE!AA768="","*",SP_NORTE!AA768)</f>
        <v>*</v>
      </c>
      <c r="I741" s="95" t="str">
        <f>IF(SP_NORTE!AB768="","*",SP_NORTE!AB768)</f>
        <v>*</v>
      </c>
      <c r="J741" s="96" t="str">
        <f>IF(SP_NORTE!Z768="","*",SP_NORTE!Z768)</f>
        <v>*</v>
      </c>
      <c r="K741" s="97" t="str">
        <f>IF(SP_NORTE!AC768="","*",SP_NORTE!AC768)</f>
        <v>*</v>
      </c>
    </row>
    <row r="742" spans="2:11" hidden="1">
      <c r="B742" s="94" t="str">
        <f>IF(SP_NORTE!X769="","*",SP_NORTE!X769)</f>
        <v>*</v>
      </c>
      <c r="C742" s="95" t="str">
        <f>IF(SP_NORTE!B769="","*",SP_NORTE!B769)</f>
        <v>*</v>
      </c>
      <c r="D742" s="94" t="str">
        <f>IF(SP_NORTE!D769="","*",SP_NORTE!D769)</f>
        <v>*</v>
      </c>
      <c r="E742" s="94" t="str">
        <f>IF(SP_NORTE!G769="","*",SP_NORTE!G769)</f>
        <v>*</v>
      </c>
      <c r="F742" s="100" t="str">
        <f>IF(SP_NORTE!L769="","*",SP_NORTE!L769)</f>
        <v>-</v>
      </c>
      <c r="G742" s="95" t="str">
        <f>IF(SP_NORTE!H769="","*",SP_NORTE!H769)</f>
        <v>*</v>
      </c>
      <c r="H742" s="95" t="str">
        <f>IF(SP_NORTE!AA769="","*",SP_NORTE!AA769)</f>
        <v>*</v>
      </c>
      <c r="I742" s="95" t="str">
        <f>IF(SP_NORTE!AB769="","*",SP_NORTE!AB769)</f>
        <v>*</v>
      </c>
      <c r="J742" s="96" t="str">
        <f>IF(SP_NORTE!Z769="","*",SP_NORTE!Z769)</f>
        <v>*</v>
      </c>
      <c r="K742" s="97" t="str">
        <f>IF(SP_NORTE!AC769="","*",SP_NORTE!AC769)</f>
        <v>*</v>
      </c>
    </row>
    <row r="743" spans="2:11" hidden="1">
      <c r="B743" s="94" t="str">
        <f>IF(SP_NORTE!X770="","*",SP_NORTE!X770)</f>
        <v>*</v>
      </c>
      <c r="C743" s="95" t="str">
        <f>IF(SP_NORTE!B770="","*",SP_NORTE!B770)</f>
        <v>*</v>
      </c>
      <c r="D743" s="94" t="str">
        <f>IF(SP_NORTE!D770="","*",SP_NORTE!D770)</f>
        <v>*</v>
      </c>
      <c r="E743" s="94" t="str">
        <f>IF(SP_NORTE!G770="","*",SP_NORTE!G770)</f>
        <v>*</v>
      </c>
      <c r="F743" s="100" t="str">
        <f>IF(SP_NORTE!L770="","*",SP_NORTE!L770)</f>
        <v>-</v>
      </c>
      <c r="G743" s="95" t="str">
        <f>IF(SP_NORTE!H770="","*",SP_NORTE!H770)</f>
        <v>*</v>
      </c>
      <c r="H743" s="95" t="str">
        <f>IF(SP_NORTE!AA770="","*",SP_NORTE!AA770)</f>
        <v>*</v>
      </c>
      <c r="I743" s="95" t="str">
        <f>IF(SP_NORTE!AB770="","*",SP_NORTE!AB770)</f>
        <v>*</v>
      </c>
      <c r="J743" s="96" t="str">
        <f>IF(SP_NORTE!Z770="","*",SP_NORTE!Z770)</f>
        <v>*</v>
      </c>
      <c r="K743" s="97" t="str">
        <f>IF(SP_NORTE!AC770="","*",SP_NORTE!AC770)</f>
        <v>*</v>
      </c>
    </row>
    <row r="744" spans="2:11" hidden="1">
      <c r="B744" s="94" t="str">
        <f>IF(SP_NORTE!X771="","*",SP_NORTE!X771)</f>
        <v>*</v>
      </c>
      <c r="C744" s="95" t="str">
        <f>IF(SP_NORTE!B771="","*",SP_NORTE!B771)</f>
        <v>*</v>
      </c>
      <c r="D744" s="94" t="str">
        <f>IF(SP_NORTE!D771="","*",SP_NORTE!D771)</f>
        <v>*</v>
      </c>
      <c r="E744" s="94" t="str">
        <f>IF(SP_NORTE!G771="","*",SP_NORTE!G771)</f>
        <v>*</v>
      </c>
      <c r="F744" s="100" t="str">
        <f>IF(SP_NORTE!L771="","*",SP_NORTE!L771)</f>
        <v>-</v>
      </c>
      <c r="G744" s="95" t="str">
        <f>IF(SP_NORTE!H771="","*",SP_NORTE!H771)</f>
        <v>*</v>
      </c>
      <c r="H744" s="95" t="str">
        <f>IF(SP_NORTE!AA771="","*",SP_NORTE!AA771)</f>
        <v>*</v>
      </c>
      <c r="I744" s="95" t="str">
        <f>IF(SP_NORTE!AB771="","*",SP_NORTE!AB771)</f>
        <v>*</v>
      </c>
      <c r="J744" s="96" t="str">
        <f>IF(SP_NORTE!Z771="","*",SP_NORTE!Z771)</f>
        <v>*</v>
      </c>
      <c r="K744" s="97" t="str">
        <f>IF(SP_NORTE!AC771="","*",SP_NORTE!AC771)</f>
        <v>*</v>
      </c>
    </row>
    <row r="745" spans="2:11" hidden="1">
      <c r="B745" s="94" t="str">
        <f>IF(SP_NORTE!X772="","*",SP_NORTE!X772)</f>
        <v>*</v>
      </c>
      <c r="C745" s="95" t="str">
        <f>IF(SP_NORTE!B772="","*",SP_NORTE!B772)</f>
        <v>*</v>
      </c>
      <c r="D745" s="94" t="str">
        <f>IF(SP_NORTE!D772="","*",SP_NORTE!D772)</f>
        <v>*</v>
      </c>
      <c r="E745" s="94" t="str">
        <f>IF(SP_NORTE!G772="","*",SP_NORTE!G772)</f>
        <v>*</v>
      </c>
      <c r="F745" s="100" t="str">
        <f>IF(SP_NORTE!L772="","*",SP_NORTE!L772)</f>
        <v>-</v>
      </c>
      <c r="G745" s="95" t="str">
        <f>IF(SP_NORTE!H772="","*",SP_NORTE!H772)</f>
        <v>*</v>
      </c>
      <c r="H745" s="95" t="str">
        <f>IF(SP_NORTE!AA772="","*",SP_NORTE!AA772)</f>
        <v>*</v>
      </c>
      <c r="I745" s="95" t="str">
        <f>IF(SP_NORTE!AB772="","*",SP_NORTE!AB772)</f>
        <v>*</v>
      </c>
      <c r="J745" s="96" t="str">
        <f>IF(SP_NORTE!Z772="","*",SP_NORTE!Z772)</f>
        <v>*</v>
      </c>
      <c r="K745" s="97" t="str">
        <f>IF(SP_NORTE!AC772="","*",SP_NORTE!AC772)</f>
        <v>*</v>
      </c>
    </row>
    <row r="746" spans="2:11" hidden="1">
      <c r="B746" s="94" t="str">
        <f>IF(SP_NORTE!X773="","*",SP_NORTE!X773)</f>
        <v>*</v>
      </c>
      <c r="C746" s="95" t="str">
        <f>IF(SP_NORTE!B773="","*",SP_NORTE!B773)</f>
        <v>*</v>
      </c>
      <c r="D746" s="94" t="str">
        <f>IF(SP_NORTE!D773="","*",SP_NORTE!D773)</f>
        <v>*</v>
      </c>
      <c r="E746" s="94" t="str">
        <f>IF(SP_NORTE!G773="","*",SP_NORTE!G773)</f>
        <v>*</v>
      </c>
      <c r="F746" s="100" t="str">
        <f>IF(SP_NORTE!L773="","*",SP_NORTE!L773)</f>
        <v>-</v>
      </c>
      <c r="G746" s="95" t="str">
        <f>IF(SP_NORTE!H773="","*",SP_NORTE!H773)</f>
        <v>*</v>
      </c>
      <c r="H746" s="95" t="str">
        <f>IF(SP_NORTE!AA773="","*",SP_NORTE!AA773)</f>
        <v>*</v>
      </c>
      <c r="I746" s="95" t="str">
        <f>IF(SP_NORTE!AB773="","*",SP_NORTE!AB773)</f>
        <v>*</v>
      </c>
      <c r="J746" s="96" t="str">
        <f>IF(SP_NORTE!Z773="","*",SP_NORTE!Z773)</f>
        <v>*</v>
      </c>
      <c r="K746" s="97" t="str">
        <f>IF(SP_NORTE!AC773="","*",SP_NORTE!AC773)</f>
        <v>*</v>
      </c>
    </row>
    <row r="747" spans="2:11" hidden="1">
      <c r="B747" s="94" t="str">
        <f>IF(SP_NORTE!X774="","*",SP_NORTE!X774)</f>
        <v>*</v>
      </c>
      <c r="C747" s="95" t="str">
        <f>IF(SP_NORTE!B774="","*",SP_NORTE!B774)</f>
        <v>*</v>
      </c>
      <c r="D747" s="94" t="str">
        <f>IF(SP_NORTE!D774="","*",SP_NORTE!D774)</f>
        <v>*</v>
      </c>
      <c r="E747" s="94" t="str">
        <f>IF(SP_NORTE!G774="","*",SP_NORTE!G774)</f>
        <v>*</v>
      </c>
      <c r="F747" s="100" t="str">
        <f>IF(SP_NORTE!L774="","*",SP_NORTE!L774)</f>
        <v>-</v>
      </c>
      <c r="G747" s="95" t="str">
        <f>IF(SP_NORTE!H774="","*",SP_NORTE!H774)</f>
        <v>*</v>
      </c>
      <c r="H747" s="95" t="str">
        <f>IF(SP_NORTE!AA774="","*",SP_NORTE!AA774)</f>
        <v>*</v>
      </c>
      <c r="I747" s="95" t="str">
        <f>IF(SP_NORTE!AB774="","*",SP_NORTE!AB774)</f>
        <v>*</v>
      </c>
      <c r="J747" s="96" t="str">
        <f>IF(SP_NORTE!Z774="","*",SP_NORTE!Z774)</f>
        <v>*</v>
      </c>
      <c r="K747" s="97" t="str">
        <f>IF(SP_NORTE!AC774="","*",SP_NORTE!AC774)</f>
        <v>*</v>
      </c>
    </row>
    <row r="748" spans="2:11" hidden="1">
      <c r="B748" s="94" t="str">
        <f>IF(SP_NORTE!X775="","*",SP_NORTE!X775)</f>
        <v>*</v>
      </c>
      <c r="C748" s="95" t="str">
        <f>IF(SP_NORTE!B775="","*",SP_NORTE!B775)</f>
        <v>*</v>
      </c>
      <c r="D748" s="94" t="str">
        <f>IF(SP_NORTE!D775="","*",SP_NORTE!D775)</f>
        <v>*</v>
      </c>
      <c r="E748" s="94" t="str">
        <f>IF(SP_NORTE!G775="","*",SP_NORTE!G775)</f>
        <v>*</v>
      </c>
      <c r="F748" s="100" t="str">
        <f>IF(SP_NORTE!L775="","*",SP_NORTE!L775)</f>
        <v>-</v>
      </c>
      <c r="G748" s="95" t="str">
        <f>IF(SP_NORTE!H775="","*",SP_NORTE!H775)</f>
        <v>*</v>
      </c>
      <c r="H748" s="95" t="str">
        <f>IF(SP_NORTE!AA775="","*",SP_NORTE!AA775)</f>
        <v>*</v>
      </c>
      <c r="I748" s="95" t="str">
        <f>IF(SP_NORTE!AB775="","*",SP_NORTE!AB775)</f>
        <v>*</v>
      </c>
      <c r="J748" s="96" t="str">
        <f>IF(SP_NORTE!Z775="","*",SP_NORTE!Z775)</f>
        <v>*</v>
      </c>
      <c r="K748" s="97" t="str">
        <f>IF(SP_NORTE!AC775="","*",SP_NORTE!AC775)</f>
        <v>*</v>
      </c>
    </row>
    <row r="749" spans="2:11" hidden="1">
      <c r="B749" s="94" t="str">
        <f>IF(SP_NORTE!X776="","*",SP_NORTE!X776)</f>
        <v>*</v>
      </c>
      <c r="C749" s="95" t="str">
        <f>IF(SP_NORTE!B776="","*",SP_NORTE!B776)</f>
        <v>*</v>
      </c>
      <c r="D749" s="94" t="str">
        <f>IF(SP_NORTE!D776="","*",SP_NORTE!D776)</f>
        <v>*</v>
      </c>
      <c r="E749" s="94" t="str">
        <f>IF(SP_NORTE!G776="","*",SP_NORTE!G776)</f>
        <v>*</v>
      </c>
      <c r="F749" s="100" t="str">
        <f>IF(SP_NORTE!L776="","*",SP_NORTE!L776)</f>
        <v>-</v>
      </c>
      <c r="G749" s="95" t="str">
        <f>IF(SP_NORTE!H776="","*",SP_NORTE!H776)</f>
        <v>*</v>
      </c>
      <c r="H749" s="95" t="str">
        <f>IF(SP_NORTE!AA776="","*",SP_NORTE!AA776)</f>
        <v>*</v>
      </c>
      <c r="I749" s="95" t="str">
        <f>IF(SP_NORTE!AB776="","*",SP_NORTE!AB776)</f>
        <v>*</v>
      </c>
      <c r="J749" s="96" t="str">
        <f>IF(SP_NORTE!Z776="","*",SP_NORTE!Z776)</f>
        <v>*</v>
      </c>
      <c r="K749" s="97" t="str">
        <f>IF(SP_NORTE!AC776="","*",SP_NORTE!AC776)</f>
        <v>*</v>
      </c>
    </row>
    <row r="750" spans="2:11" hidden="1">
      <c r="B750" s="94" t="str">
        <f>IF(SP_NORTE!X777="","*",SP_NORTE!X777)</f>
        <v>*</v>
      </c>
      <c r="C750" s="95" t="str">
        <f>IF(SP_NORTE!B777="","*",SP_NORTE!B777)</f>
        <v>*</v>
      </c>
      <c r="D750" s="94" t="str">
        <f>IF(SP_NORTE!D777="","*",SP_NORTE!D777)</f>
        <v>*</v>
      </c>
      <c r="E750" s="94" t="str">
        <f>IF(SP_NORTE!G777="","*",SP_NORTE!G777)</f>
        <v>*</v>
      </c>
      <c r="F750" s="100" t="str">
        <f>IF(SP_NORTE!L777="","*",SP_NORTE!L777)</f>
        <v>-</v>
      </c>
      <c r="G750" s="95" t="str">
        <f>IF(SP_NORTE!H777="","*",SP_NORTE!H777)</f>
        <v>*</v>
      </c>
      <c r="H750" s="95" t="str">
        <f>IF(SP_NORTE!AA777="","*",SP_NORTE!AA777)</f>
        <v>*</v>
      </c>
      <c r="I750" s="95" t="str">
        <f>IF(SP_NORTE!AB777="","*",SP_NORTE!AB777)</f>
        <v>*</v>
      </c>
      <c r="J750" s="96" t="str">
        <f>IF(SP_NORTE!Z777="","*",SP_NORTE!Z777)</f>
        <v>*</v>
      </c>
      <c r="K750" s="97" t="str">
        <f>IF(SP_NORTE!AC777="","*",SP_NORTE!AC777)</f>
        <v>*</v>
      </c>
    </row>
    <row r="751" spans="2:11" hidden="1">
      <c r="B751" s="94" t="str">
        <f>IF(SP_NORTE!X778="","*",SP_NORTE!X778)</f>
        <v>*</v>
      </c>
      <c r="C751" s="95" t="str">
        <f>IF(SP_NORTE!B778="","*",SP_NORTE!B778)</f>
        <v>*</v>
      </c>
      <c r="D751" s="94" t="str">
        <f>IF(SP_NORTE!D778="","*",SP_NORTE!D778)</f>
        <v>*</v>
      </c>
      <c r="E751" s="94" t="str">
        <f>IF(SP_NORTE!G778="","*",SP_NORTE!G778)</f>
        <v>*</v>
      </c>
      <c r="F751" s="100" t="str">
        <f>IF(SP_NORTE!L778="","*",SP_NORTE!L778)</f>
        <v>-</v>
      </c>
      <c r="G751" s="95" t="str">
        <f>IF(SP_NORTE!H778="","*",SP_NORTE!H778)</f>
        <v>*</v>
      </c>
      <c r="H751" s="95" t="str">
        <f>IF(SP_NORTE!AA778="","*",SP_NORTE!AA778)</f>
        <v>*</v>
      </c>
      <c r="I751" s="95" t="str">
        <f>IF(SP_NORTE!AB778="","*",SP_NORTE!AB778)</f>
        <v>*</v>
      </c>
      <c r="J751" s="96" t="str">
        <f>IF(SP_NORTE!Z778="","*",SP_NORTE!Z778)</f>
        <v>*</v>
      </c>
      <c r="K751" s="97" t="str">
        <f>IF(SP_NORTE!AC778="","*",SP_NORTE!AC778)</f>
        <v>*</v>
      </c>
    </row>
    <row r="752" spans="2:11" hidden="1">
      <c r="B752" s="94" t="str">
        <f>IF(SP_NORTE!X779="","*",SP_NORTE!X779)</f>
        <v>*</v>
      </c>
      <c r="C752" s="95" t="str">
        <f>IF(SP_NORTE!B779="","*",SP_NORTE!B779)</f>
        <v>*</v>
      </c>
      <c r="D752" s="94" t="str">
        <f>IF(SP_NORTE!D779="","*",SP_NORTE!D779)</f>
        <v>*</v>
      </c>
      <c r="E752" s="94" t="str">
        <f>IF(SP_NORTE!G779="","*",SP_NORTE!G779)</f>
        <v>*</v>
      </c>
      <c r="F752" s="100" t="str">
        <f>IF(SP_NORTE!L779="","*",SP_NORTE!L779)</f>
        <v>-</v>
      </c>
      <c r="G752" s="95" t="str">
        <f>IF(SP_NORTE!H779="","*",SP_NORTE!H779)</f>
        <v>*</v>
      </c>
      <c r="H752" s="95" t="str">
        <f>IF(SP_NORTE!AA779="","*",SP_NORTE!AA779)</f>
        <v>*</v>
      </c>
      <c r="I752" s="95" t="str">
        <f>IF(SP_NORTE!AB779="","*",SP_NORTE!AB779)</f>
        <v>*</v>
      </c>
      <c r="J752" s="96" t="str">
        <f>IF(SP_NORTE!Z779="","*",SP_NORTE!Z779)</f>
        <v>*</v>
      </c>
      <c r="K752" s="97" t="str">
        <f>IF(SP_NORTE!AC779="","*",SP_NORTE!AC779)</f>
        <v>*</v>
      </c>
    </row>
    <row r="753" spans="2:11" hidden="1">
      <c r="B753" s="94" t="str">
        <f>IF(SP_NORTE!X780="","*",SP_NORTE!X780)</f>
        <v>*</v>
      </c>
      <c r="C753" s="95" t="str">
        <f>IF(SP_NORTE!B780="","*",SP_NORTE!B780)</f>
        <v>*</v>
      </c>
      <c r="D753" s="94" t="str">
        <f>IF(SP_NORTE!D780="","*",SP_NORTE!D780)</f>
        <v>*</v>
      </c>
      <c r="E753" s="94" t="str">
        <f>IF(SP_NORTE!G780="","*",SP_NORTE!G780)</f>
        <v>*</v>
      </c>
      <c r="F753" s="100" t="str">
        <f>IF(SP_NORTE!L780="","*",SP_NORTE!L780)</f>
        <v>-</v>
      </c>
      <c r="G753" s="95" t="str">
        <f>IF(SP_NORTE!H780="","*",SP_NORTE!H780)</f>
        <v>*</v>
      </c>
      <c r="H753" s="95" t="str">
        <f>IF(SP_NORTE!AA780="","*",SP_NORTE!AA780)</f>
        <v>*</v>
      </c>
      <c r="I753" s="95" t="str">
        <f>IF(SP_NORTE!AB780="","*",SP_NORTE!AB780)</f>
        <v>*</v>
      </c>
      <c r="J753" s="96" t="str">
        <f>IF(SP_NORTE!Z780="","*",SP_NORTE!Z780)</f>
        <v>*</v>
      </c>
      <c r="K753" s="97" t="str">
        <f>IF(SP_NORTE!AC780="","*",SP_NORTE!AC780)</f>
        <v>*</v>
      </c>
    </row>
    <row r="754" spans="2:11" hidden="1">
      <c r="B754" s="94" t="str">
        <f>IF(SP_NORTE!X781="","*",SP_NORTE!X781)</f>
        <v>*</v>
      </c>
      <c r="C754" s="95" t="str">
        <f>IF(SP_NORTE!B781="","*",SP_NORTE!B781)</f>
        <v>*</v>
      </c>
      <c r="D754" s="94" t="str">
        <f>IF(SP_NORTE!D781="","*",SP_NORTE!D781)</f>
        <v>*</v>
      </c>
      <c r="E754" s="94" t="str">
        <f>IF(SP_NORTE!G781="","*",SP_NORTE!G781)</f>
        <v>*</v>
      </c>
      <c r="F754" s="100" t="str">
        <f>IF(SP_NORTE!L781="","*",SP_NORTE!L781)</f>
        <v>-</v>
      </c>
      <c r="G754" s="95" t="str">
        <f>IF(SP_NORTE!H781="","*",SP_NORTE!H781)</f>
        <v>*</v>
      </c>
      <c r="H754" s="95" t="str">
        <f>IF(SP_NORTE!AA781="","*",SP_NORTE!AA781)</f>
        <v>*</v>
      </c>
      <c r="I754" s="95" t="str">
        <f>IF(SP_NORTE!AB781="","*",SP_NORTE!AB781)</f>
        <v>*</v>
      </c>
      <c r="J754" s="96" t="str">
        <f>IF(SP_NORTE!Z781="","*",SP_NORTE!Z781)</f>
        <v>*</v>
      </c>
      <c r="K754" s="97" t="str">
        <f>IF(SP_NORTE!AC781="","*",SP_NORTE!AC781)</f>
        <v>*</v>
      </c>
    </row>
    <row r="755" spans="2:11" hidden="1">
      <c r="B755" s="94" t="str">
        <f>IF(SP_NORTE!X782="","*",SP_NORTE!X782)</f>
        <v>*</v>
      </c>
      <c r="C755" s="95" t="str">
        <f>IF(SP_NORTE!B782="","*",SP_NORTE!B782)</f>
        <v>*</v>
      </c>
      <c r="D755" s="94" t="str">
        <f>IF(SP_NORTE!D782="","*",SP_NORTE!D782)</f>
        <v>*</v>
      </c>
      <c r="E755" s="94" t="str">
        <f>IF(SP_NORTE!G782="","*",SP_NORTE!G782)</f>
        <v>*</v>
      </c>
      <c r="F755" s="100" t="str">
        <f>IF(SP_NORTE!L782="","*",SP_NORTE!L782)</f>
        <v>-</v>
      </c>
      <c r="G755" s="95" t="str">
        <f>IF(SP_NORTE!H782="","*",SP_NORTE!H782)</f>
        <v>*</v>
      </c>
      <c r="H755" s="95" t="str">
        <f>IF(SP_NORTE!AA782="","*",SP_NORTE!AA782)</f>
        <v>*</v>
      </c>
      <c r="I755" s="95" t="str">
        <f>IF(SP_NORTE!AB782="","*",SP_NORTE!AB782)</f>
        <v>*</v>
      </c>
      <c r="J755" s="96" t="str">
        <f>IF(SP_NORTE!Z782="","*",SP_NORTE!Z782)</f>
        <v>*</v>
      </c>
      <c r="K755" s="97" t="str">
        <f>IF(SP_NORTE!AC782="","*",SP_NORTE!AC782)</f>
        <v>*</v>
      </c>
    </row>
    <row r="756" spans="2:11" hidden="1">
      <c r="B756" s="94" t="str">
        <f>IF(SP_NORTE!X783="","*",SP_NORTE!X783)</f>
        <v>*</v>
      </c>
      <c r="C756" s="95" t="str">
        <f>IF(SP_NORTE!B783="","*",SP_NORTE!B783)</f>
        <v>*</v>
      </c>
      <c r="D756" s="94" t="str">
        <f>IF(SP_NORTE!D783="","*",SP_NORTE!D783)</f>
        <v>*</v>
      </c>
      <c r="E756" s="94" t="str">
        <f>IF(SP_NORTE!G783="","*",SP_NORTE!G783)</f>
        <v>*</v>
      </c>
      <c r="F756" s="100" t="str">
        <f>IF(SP_NORTE!L783="","*",SP_NORTE!L783)</f>
        <v>-</v>
      </c>
      <c r="G756" s="95" t="str">
        <f>IF(SP_NORTE!H783="","*",SP_NORTE!H783)</f>
        <v>*</v>
      </c>
      <c r="H756" s="95" t="str">
        <f>IF(SP_NORTE!AA783="","*",SP_NORTE!AA783)</f>
        <v>*</v>
      </c>
      <c r="I756" s="95" t="str">
        <f>IF(SP_NORTE!AB783="","*",SP_NORTE!AB783)</f>
        <v>*</v>
      </c>
      <c r="J756" s="96" t="str">
        <f>IF(SP_NORTE!Z783="","*",SP_NORTE!Z783)</f>
        <v>*</v>
      </c>
      <c r="K756" s="97" t="str">
        <f>IF(SP_NORTE!AC783="","*",SP_NORTE!AC783)</f>
        <v>*</v>
      </c>
    </row>
    <row r="757" spans="2:11" hidden="1">
      <c r="B757" s="94" t="str">
        <f>IF(SP_NORTE!X784="","*",SP_NORTE!X784)</f>
        <v>*</v>
      </c>
      <c r="C757" s="95" t="str">
        <f>IF(SP_NORTE!B784="","*",SP_NORTE!B784)</f>
        <v>*</v>
      </c>
      <c r="D757" s="94" t="str">
        <f>IF(SP_NORTE!D784="","*",SP_NORTE!D784)</f>
        <v>*</v>
      </c>
      <c r="E757" s="94" t="str">
        <f>IF(SP_NORTE!G784="","*",SP_NORTE!G784)</f>
        <v>*</v>
      </c>
      <c r="F757" s="100" t="str">
        <f>IF(SP_NORTE!L784="","*",SP_NORTE!L784)</f>
        <v>-</v>
      </c>
      <c r="G757" s="95" t="str">
        <f>IF(SP_NORTE!H784="","*",SP_NORTE!H784)</f>
        <v>*</v>
      </c>
      <c r="H757" s="95" t="str">
        <f>IF(SP_NORTE!AA784="","*",SP_NORTE!AA784)</f>
        <v>*</v>
      </c>
      <c r="I757" s="95" t="str">
        <f>IF(SP_NORTE!AB784="","*",SP_NORTE!AB784)</f>
        <v>*</v>
      </c>
      <c r="J757" s="96" t="str">
        <f>IF(SP_NORTE!Z784="","*",SP_NORTE!Z784)</f>
        <v>*</v>
      </c>
      <c r="K757" s="97" t="str">
        <f>IF(SP_NORTE!AC784="","*",SP_NORTE!AC784)</f>
        <v>*</v>
      </c>
    </row>
    <row r="758" spans="2:11" hidden="1">
      <c r="B758" s="94" t="str">
        <f>IF(SP_NORTE!X785="","*",SP_NORTE!X785)</f>
        <v>*</v>
      </c>
      <c r="C758" s="95" t="str">
        <f>IF(SP_NORTE!B785="","*",SP_NORTE!B785)</f>
        <v>*</v>
      </c>
      <c r="D758" s="94" t="str">
        <f>IF(SP_NORTE!D785="","*",SP_NORTE!D785)</f>
        <v>*</v>
      </c>
      <c r="E758" s="94" t="str">
        <f>IF(SP_NORTE!G785="","*",SP_NORTE!G785)</f>
        <v>*</v>
      </c>
      <c r="F758" s="100" t="str">
        <f>IF(SP_NORTE!L785="","*",SP_NORTE!L785)</f>
        <v>-</v>
      </c>
      <c r="G758" s="95" t="str">
        <f>IF(SP_NORTE!H785="","*",SP_NORTE!H785)</f>
        <v>*</v>
      </c>
      <c r="H758" s="95" t="str">
        <f>IF(SP_NORTE!AA785="","*",SP_NORTE!AA785)</f>
        <v>*</v>
      </c>
      <c r="I758" s="95" t="str">
        <f>IF(SP_NORTE!AB785="","*",SP_NORTE!AB785)</f>
        <v>*</v>
      </c>
      <c r="J758" s="96" t="str">
        <f>IF(SP_NORTE!Z785="","*",SP_NORTE!Z785)</f>
        <v>*</v>
      </c>
      <c r="K758" s="97" t="str">
        <f>IF(SP_NORTE!AC785="","*",SP_NORTE!AC785)</f>
        <v>*</v>
      </c>
    </row>
    <row r="759" spans="2:11" hidden="1">
      <c r="B759" s="94" t="str">
        <f>IF(SP_NORTE!X786="","*",SP_NORTE!X786)</f>
        <v>*</v>
      </c>
      <c r="C759" s="95" t="str">
        <f>IF(SP_NORTE!B786="","*",SP_NORTE!B786)</f>
        <v>*</v>
      </c>
      <c r="D759" s="94" t="str">
        <f>IF(SP_NORTE!D786="","*",SP_NORTE!D786)</f>
        <v>*</v>
      </c>
      <c r="E759" s="94" t="str">
        <f>IF(SP_NORTE!G786="","*",SP_NORTE!G786)</f>
        <v>*</v>
      </c>
      <c r="F759" s="100" t="str">
        <f>IF(SP_NORTE!L786="","*",SP_NORTE!L786)</f>
        <v>-</v>
      </c>
      <c r="G759" s="95" t="str">
        <f>IF(SP_NORTE!H786="","*",SP_NORTE!H786)</f>
        <v>*</v>
      </c>
      <c r="H759" s="95" t="str">
        <f>IF(SP_NORTE!AA786="","*",SP_NORTE!AA786)</f>
        <v>*</v>
      </c>
      <c r="I759" s="95" t="str">
        <f>IF(SP_NORTE!AB786="","*",SP_NORTE!AB786)</f>
        <v>*</v>
      </c>
      <c r="J759" s="96" t="str">
        <f>IF(SP_NORTE!Z786="","*",SP_NORTE!Z786)</f>
        <v>*</v>
      </c>
      <c r="K759" s="97" t="str">
        <f>IF(SP_NORTE!AC786="","*",SP_NORTE!AC786)</f>
        <v>*</v>
      </c>
    </row>
    <row r="760" spans="2:11" hidden="1">
      <c r="B760" s="94" t="str">
        <f>IF(SP_NORTE!X787="","*",SP_NORTE!X787)</f>
        <v>*</v>
      </c>
      <c r="C760" s="95" t="str">
        <f>IF(SP_NORTE!B787="","*",SP_NORTE!B787)</f>
        <v>*</v>
      </c>
      <c r="D760" s="94" t="str">
        <f>IF(SP_NORTE!D787="","*",SP_NORTE!D787)</f>
        <v>*</v>
      </c>
      <c r="E760" s="94" t="str">
        <f>IF(SP_NORTE!G787="","*",SP_NORTE!G787)</f>
        <v>*</v>
      </c>
      <c r="F760" s="100" t="str">
        <f>IF(SP_NORTE!L787="","*",SP_NORTE!L787)</f>
        <v>-</v>
      </c>
      <c r="G760" s="95" t="str">
        <f>IF(SP_NORTE!H787="","*",SP_NORTE!H787)</f>
        <v>*</v>
      </c>
      <c r="H760" s="95" t="str">
        <f>IF(SP_NORTE!AA787="","*",SP_NORTE!AA787)</f>
        <v>*</v>
      </c>
      <c r="I760" s="95" t="str">
        <f>IF(SP_NORTE!AB787="","*",SP_NORTE!AB787)</f>
        <v>*</v>
      </c>
      <c r="J760" s="96" t="str">
        <f>IF(SP_NORTE!Z787="","*",SP_NORTE!Z787)</f>
        <v>*</v>
      </c>
      <c r="K760" s="97" t="str">
        <f>IF(SP_NORTE!AC787="","*",SP_NORTE!AC787)</f>
        <v>*</v>
      </c>
    </row>
    <row r="761" spans="2:11" hidden="1">
      <c r="B761" s="94" t="str">
        <f>IF(SP_NORTE!X788="","*",SP_NORTE!X788)</f>
        <v>*</v>
      </c>
      <c r="C761" s="95" t="str">
        <f>IF(SP_NORTE!B788="","*",SP_NORTE!B788)</f>
        <v>*</v>
      </c>
      <c r="D761" s="94" t="str">
        <f>IF(SP_NORTE!D788="","*",SP_NORTE!D788)</f>
        <v>*</v>
      </c>
      <c r="E761" s="94" t="str">
        <f>IF(SP_NORTE!G788="","*",SP_NORTE!G788)</f>
        <v>*</v>
      </c>
      <c r="F761" s="100" t="str">
        <f>IF(SP_NORTE!L788="","*",SP_NORTE!L788)</f>
        <v>-</v>
      </c>
      <c r="G761" s="95" t="str">
        <f>IF(SP_NORTE!H788="","*",SP_NORTE!H788)</f>
        <v>*</v>
      </c>
      <c r="H761" s="95" t="str">
        <f>IF(SP_NORTE!AA788="","*",SP_NORTE!AA788)</f>
        <v>*</v>
      </c>
      <c r="I761" s="95" t="str">
        <f>IF(SP_NORTE!AB788="","*",SP_NORTE!AB788)</f>
        <v>*</v>
      </c>
      <c r="J761" s="96" t="str">
        <f>IF(SP_NORTE!Z788="","*",SP_NORTE!Z788)</f>
        <v>*</v>
      </c>
      <c r="K761" s="97" t="str">
        <f>IF(SP_NORTE!AC788="","*",SP_NORTE!AC788)</f>
        <v>*</v>
      </c>
    </row>
    <row r="762" spans="2:11" hidden="1">
      <c r="B762" s="94" t="str">
        <f>IF(SP_NORTE!X789="","*",SP_NORTE!X789)</f>
        <v>*</v>
      </c>
      <c r="C762" s="95" t="str">
        <f>IF(SP_NORTE!B789="","*",SP_NORTE!B789)</f>
        <v>*</v>
      </c>
      <c r="D762" s="94" t="str">
        <f>IF(SP_NORTE!D789="","*",SP_NORTE!D789)</f>
        <v>*</v>
      </c>
      <c r="E762" s="94" t="str">
        <f>IF(SP_NORTE!G789="","*",SP_NORTE!G789)</f>
        <v>*</v>
      </c>
      <c r="F762" s="100" t="str">
        <f>IF(SP_NORTE!L789="","*",SP_NORTE!L789)</f>
        <v>-</v>
      </c>
      <c r="G762" s="95" t="str">
        <f>IF(SP_NORTE!H789="","*",SP_NORTE!H789)</f>
        <v>*</v>
      </c>
      <c r="H762" s="95" t="str">
        <f>IF(SP_NORTE!AA789="","*",SP_NORTE!AA789)</f>
        <v>*</v>
      </c>
      <c r="I762" s="95" t="str">
        <f>IF(SP_NORTE!AB789="","*",SP_NORTE!AB789)</f>
        <v>*</v>
      </c>
      <c r="J762" s="96" t="str">
        <f>IF(SP_NORTE!Z789="","*",SP_NORTE!Z789)</f>
        <v>*</v>
      </c>
      <c r="K762" s="97" t="str">
        <f>IF(SP_NORTE!AC789="","*",SP_NORTE!AC789)</f>
        <v>*</v>
      </c>
    </row>
    <row r="763" spans="2:11" hidden="1">
      <c r="B763" s="94" t="str">
        <f>IF(SP_NORTE!X790="","*",SP_NORTE!X790)</f>
        <v>*</v>
      </c>
      <c r="C763" s="95" t="str">
        <f>IF(SP_NORTE!B790="","*",SP_NORTE!B790)</f>
        <v>*</v>
      </c>
      <c r="D763" s="94" t="str">
        <f>IF(SP_NORTE!D790="","*",SP_NORTE!D790)</f>
        <v>*</v>
      </c>
      <c r="E763" s="94" t="str">
        <f>IF(SP_NORTE!G790="","*",SP_NORTE!G790)</f>
        <v>*</v>
      </c>
      <c r="F763" s="100" t="str">
        <f>IF(SP_NORTE!L790="","*",SP_NORTE!L790)</f>
        <v>-</v>
      </c>
      <c r="G763" s="95" t="str">
        <f>IF(SP_NORTE!H790="","*",SP_NORTE!H790)</f>
        <v>*</v>
      </c>
      <c r="H763" s="95" t="str">
        <f>IF(SP_NORTE!AA790="","*",SP_NORTE!AA790)</f>
        <v>*</v>
      </c>
      <c r="I763" s="95" t="str">
        <f>IF(SP_NORTE!AB790="","*",SP_NORTE!AB790)</f>
        <v>*</v>
      </c>
      <c r="J763" s="96" t="str">
        <f>IF(SP_NORTE!Z790="","*",SP_NORTE!Z790)</f>
        <v>*</v>
      </c>
      <c r="K763" s="97" t="str">
        <f>IF(SP_NORTE!AC790="","*",SP_NORTE!AC790)</f>
        <v>*</v>
      </c>
    </row>
    <row r="764" spans="2:11" hidden="1">
      <c r="B764" s="94" t="str">
        <f>IF(SP_NORTE!X791="","*",SP_NORTE!X791)</f>
        <v>*</v>
      </c>
      <c r="C764" s="95" t="str">
        <f>IF(SP_NORTE!B791="","*",SP_NORTE!B791)</f>
        <v>*</v>
      </c>
      <c r="D764" s="94" t="str">
        <f>IF(SP_NORTE!D791="","*",SP_NORTE!D791)</f>
        <v>*</v>
      </c>
      <c r="E764" s="94" t="str">
        <f>IF(SP_NORTE!G791="","*",SP_NORTE!G791)</f>
        <v>*</v>
      </c>
      <c r="F764" s="100" t="str">
        <f>IF(SP_NORTE!L791="","*",SP_NORTE!L791)</f>
        <v>-</v>
      </c>
      <c r="G764" s="95" t="str">
        <f>IF(SP_NORTE!H791="","*",SP_NORTE!H791)</f>
        <v>*</v>
      </c>
      <c r="H764" s="95" t="str">
        <f>IF(SP_NORTE!AA791="","*",SP_NORTE!AA791)</f>
        <v>*</v>
      </c>
      <c r="I764" s="95" t="str">
        <f>IF(SP_NORTE!AB791="","*",SP_NORTE!AB791)</f>
        <v>*</v>
      </c>
      <c r="J764" s="96" t="str">
        <f>IF(SP_NORTE!Z791="","*",SP_NORTE!Z791)</f>
        <v>*</v>
      </c>
      <c r="K764" s="97" t="str">
        <f>IF(SP_NORTE!AC791="","*",SP_NORTE!AC791)</f>
        <v>*</v>
      </c>
    </row>
    <row r="765" spans="2:11" hidden="1">
      <c r="B765" s="94" t="str">
        <f>IF(SP_NORTE!X792="","*",SP_NORTE!X792)</f>
        <v>*</v>
      </c>
      <c r="C765" s="95" t="str">
        <f>IF(SP_NORTE!B792="","*",SP_NORTE!B792)</f>
        <v>*</v>
      </c>
      <c r="D765" s="94" t="str">
        <f>IF(SP_NORTE!D792="","*",SP_NORTE!D792)</f>
        <v>*</v>
      </c>
      <c r="E765" s="94" t="str">
        <f>IF(SP_NORTE!G792="","*",SP_NORTE!G792)</f>
        <v>*</v>
      </c>
      <c r="F765" s="100" t="str">
        <f>IF(SP_NORTE!L792="","*",SP_NORTE!L792)</f>
        <v>-</v>
      </c>
      <c r="G765" s="95" t="str">
        <f>IF(SP_NORTE!H792="","*",SP_NORTE!H792)</f>
        <v>*</v>
      </c>
      <c r="H765" s="95" t="str">
        <f>IF(SP_NORTE!AA792="","*",SP_NORTE!AA792)</f>
        <v>*</v>
      </c>
      <c r="I765" s="95" t="str">
        <f>IF(SP_NORTE!AB792="","*",SP_NORTE!AB792)</f>
        <v>*</v>
      </c>
      <c r="J765" s="96" t="str">
        <f>IF(SP_NORTE!Z792="","*",SP_NORTE!Z792)</f>
        <v>*</v>
      </c>
      <c r="K765" s="97" t="str">
        <f>IF(SP_NORTE!AC792="","*",SP_NORTE!AC792)</f>
        <v>*</v>
      </c>
    </row>
    <row r="766" spans="2:11" hidden="1">
      <c r="B766" s="94" t="str">
        <f>IF(SP_NORTE!X793="","*",SP_NORTE!X793)</f>
        <v>*</v>
      </c>
      <c r="C766" s="95" t="str">
        <f>IF(SP_NORTE!B793="","*",SP_NORTE!B793)</f>
        <v>*</v>
      </c>
      <c r="D766" s="94" t="str">
        <f>IF(SP_NORTE!D793="","*",SP_NORTE!D793)</f>
        <v>*</v>
      </c>
      <c r="E766" s="94" t="str">
        <f>IF(SP_NORTE!G793="","*",SP_NORTE!G793)</f>
        <v>*</v>
      </c>
      <c r="F766" s="100" t="str">
        <f>IF(SP_NORTE!L793="","*",SP_NORTE!L793)</f>
        <v>-</v>
      </c>
      <c r="G766" s="95" t="str">
        <f>IF(SP_NORTE!H793="","*",SP_NORTE!H793)</f>
        <v>*</v>
      </c>
      <c r="H766" s="95" t="str">
        <f>IF(SP_NORTE!AA793="","*",SP_NORTE!AA793)</f>
        <v>*</v>
      </c>
      <c r="I766" s="95" t="str">
        <f>IF(SP_NORTE!AB793="","*",SP_NORTE!AB793)</f>
        <v>*</v>
      </c>
      <c r="J766" s="96" t="str">
        <f>IF(SP_NORTE!Z793="","*",SP_NORTE!Z793)</f>
        <v>*</v>
      </c>
      <c r="K766" s="97" t="str">
        <f>IF(SP_NORTE!AC793="","*",SP_NORTE!AC793)</f>
        <v>*</v>
      </c>
    </row>
    <row r="767" spans="2:11" hidden="1">
      <c r="B767" s="94" t="str">
        <f>IF(SP_NORTE!X794="","*",SP_NORTE!X794)</f>
        <v>*</v>
      </c>
      <c r="C767" s="95" t="str">
        <f>IF(SP_NORTE!B794="","*",SP_NORTE!B794)</f>
        <v>*</v>
      </c>
      <c r="D767" s="94" t="str">
        <f>IF(SP_NORTE!D794="","*",SP_NORTE!D794)</f>
        <v>*</v>
      </c>
      <c r="E767" s="94" t="str">
        <f>IF(SP_NORTE!G794="","*",SP_NORTE!G794)</f>
        <v>*</v>
      </c>
      <c r="F767" s="100" t="str">
        <f>IF(SP_NORTE!L794="","*",SP_NORTE!L794)</f>
        <v>-</v>
      </c>
      <c r="G767" s="95" t="str">
        <f>IF(SP_NORTE!H794="","*",SP_NORTE!H794)</f>
        <v>*</v>
      </c>
      <c r="H767" s="95" t="str">
        <f>IF(SP_NORTE!AA794="","*",SP_NORTE!AA794)</f>
        <v>*</v>
      </c>
      <c r="I767" s="95" t="str">
        <f>IF(SP_NORTE!AB794="","*",SP_NORTE!AB794)</f>
        <v>*</v>
      </c>
      <c r="J767" s="96" t="str">
        <f>IF(SP_NORTE!Z794="","*",SP_NORTE!Z794)</f>
        <v>*</v>
      </c>
      <c r="K767" s="97" t="str">
        <f>IF(SP_NORTE!AC794="","*",SP_NORTE!AC794)</f>
        <v>*</v>
      </c>
    </row>
    <row r="768" spans="2:11" hidden="1">
      <c r="B768" s="94" t="str">
        <f>IF(SP_NORTE!X795="","*",SP_NORTE!X795)</f>
        <v>*</v>
      </c>
      <c r="C768" s="95" t="str">
        <f>IF(SP_NORTE!B795="","*",SP_NORTE!B795)</f>
        <v>*</v>
      </c>
      <c r="D768" s="94" t="str">
        <f>IF(SP_NORTE!D795="","*",SP_NORTE!D795)</f>
        <v>*</v>
      </c>
      <c r="E768" s="94" t="str">
        <f>IF(SP_NORTE!G795="","*",SP_NORTE!G795)</f>
        <v>*</v>
      </c>
      <c r="F768" s="100" t="str">
        <f>IF(SP_NORTE!L795="","*",SP_NORTE!L795)</f>
        <v>-</v>
      </c>
      <c r="G768" s="95" t="str">
        <f>IF(SP_NORTE!H795="","*",SP_NORTE!H795)</f>
        <v>*</v>
      </c>
      <c r="H768" s="95" t="str">
        <f>IF(SP_NORTE!AA795="","*",SP_NORTE!AA795)</f>
        <v>*</v>
      </c>
      <c r="I768" s="95" t="str">
        <f>IF(SP_NORTE!AB795="","*",SP_NORTE!AB795)</f>
        <v>*</v>
      </c>
      <c r="J768" s="96" t="str">
        <f>IF(SP_NORTE!Z795="","*",SP_NORTE!Z795)</f>
        <v>*</v>
      </c>
      <c r="K768" s="97" t="str">
        <f>IF(SP_NORTE!AC795="","*",SP_NORTE!AC795)</f>
        <v>*</v>
      </c>
    </row>
    <row r="769" spans="2:11" hidden="1">
      <c r="B769" s="94" t="str">
        <f>IF(SP_NORTE!X796="","*",SP_NORTE!X796)</f>
        <v>*</v>
      </c>
      <c r="C769" s="95" t="str">
        <f>IF(SP_NORTE!B796="","*",SP_NORTE!B796)</f>
        <v>*</v>
      </c>
      <c r="D769" s="94" t="str">
        <f>IF(SP_NORTE!D796="","*",SP_NORTE!D796)</f>
        <v>*</v>
      </c>
      <c r="E769" s="94" t="str">
        <f>IF(SP_NORTE!G796="","*",SP_NORTE!G796)</f>
        <v>*</v>
      </c>
      <c r="F769" s="100" t="str">
        <f>IF(SP_NORTE!L796="","*",SP_NORTE!L796)</f>
        <v>-</v>
      </c>
      <c r="G769" s="95" t="str">
        <f>IF(SP_NORTE!H796="","*",SP_NORTE!H796)</f>
        <v>*</v>
      </c>
      <c r="H769" s="95" t="str">
        <f>IF(SP_NORTE!AA796="","*",SP_NORTE!AA796)</f>
        <v>*</v>
      </c>
      <c r="I769" s="95" t="str">
        <f>IF(SP_NORTE!AB796="","*",SP_NORTE!AB796)</f>
        <v>*</v>
      </c>
      <c r="J769" s="96" t="str">
        <f>IF(SP_NORTE!Z796="","*",SP_NORTE!Z796)</f>
        <v>*</v>
      </c>
      <c r="K769" s="97" t="str">
        <f>IF(SP_NORTE!AC796="","*",SP_NORTE!AC796)</f>
        <v>*</v>
      </c>
    </row>
    <row r="770" spans="2:11" hidden="1">
      <c r="B770" s="94" t="str">
        <f>IF(SP_NORTE!X797="","*",SP_NORTE!X797)</f>
        <v>*</v>
      </c>
      <c r="C770" s="95" t="str">
        <f>IF(SP_NORTE!B797="","*",SP_NORTE!B797)</f>
        <v>*</v>
      </c>
      <c r="D770" s="94" t="str">
        <f>IF(SP_NORTE!D797="","*",SP_NORTE!D797)</f>
        <v>*</v>
      </c>
      <c r="E770" s="94" t="str">
        <f>IF(SP_NORTE!G797="","*",SP_NORTE!G797)</f>
        <v>*</v>
      </c>
      <c r="F770" s="100" t="str">
        <f>IF(SP_NORTE!L797="","*",SP_NORTE!L797)</f>
        <v>-</v>
      </c>
      <c r="G770" s="95" t="str">
        <f>IF(SP_NORTE!H797="","*",SP_NORTE!H797)</f>
        <v>*</v>
      </c>
      <c r="H770" s="95" t="str">
        <f>IF(SP_NORTE!AA797="","*",SP_NORTE!AA797)</f>
        <v>*</v>
      </c>
      <c r="I770" s="95" t="str">
        <f>IF(SP_NORTE!AB797="","*",SP_NORTE!AB797)</f>
        <v>*</v>
      </c>
      <c r="J770" s="96" t="str">
        <f>IF(SP_NORTE!Z797="","*",SP_NORTE!Z797)</f>
        <v>*</v>
      </c>
      <c r="K770" s="97" t="str">
        <f>IF(SP_NORTE!AC797="","*",SP_NORTE!AC797)</f>
        <v>*</v>
      </c>
    </row>
    <row r="771" spans="2:11" hidden="1">
      <c r="B771" s="94" t="str">
        <f>IF(SP_NORTE!X798="","*",SP_NORTE!X798)</f>
        <v>*</v>
      </c>
      <c r="C771" s="95" t="str">
        <f>IF(SP_NORTE!B798="","*",SP_NORTE!B798)</f>
        <v>*</v>
      </c>
      <c r="D771" s="94" t="str">
        <f>IF(SP_NORTE!D798="","*",SP_NORTE!D798)</f>
        <v>*</v>
      </c>
      <c r="E771" s="94" t="str">
        <f>IF(SP_NORTE!G798="","*",SP_NORTE!G798)</f>
        <v>*</v>
      </c>
      <c r="F771" s="100" t="str">
        <f>IF(SP_NORTE!L798="","*",SP_NORTE!L798)</f>
        <v>-</v>
      </c>
      <c r="G771" s="95" t="str">
        <f>IF(SP_NORTE!H798="","*",SP_NORTE!H798)</f>
        <v>*</v>
      </c>
      <c r="H771" s="95" t="str">
        <f>IF(SP_NORTE!AA798="","*",SP_NORTE!AA798)</f>
        <v>*</v>
      </c>
      <c r="I771" s="95" t="str">
        <f>IF(SP_NORTE!AB798="","*",SP_NORTE!AB798)</f>
        <v>*</v>
      </c>
      <c r="J771" s="96" t="str">
        <f>IF(SP_NORTE!Z798="","*",SP_NORTE!Z798)</f>
        <v>*</v>
      </c>
      <c r="K771" s="97" t="str">
        <f>IF(SP_NORTE!AC798="","*",SP_NORTE!AC798)</f>
        <v>*</v>
      </c>
    </row>
    <row r="772" spans="2:11" hidden="1">
      <c r="B772" s="94" t="str">
        <f>IF(SP_NORTE!X799="","*",SP_NORTE!X799)</f>
        <v>*</v>
      </c>
      <c r="C772" s="95" t="str">
        <f>IF(SP_NORTE!B799="","*",SP_NORTE!B799)</f>
        <v>*</v>
      </c>
      <c r="D772" s="94" t="str">
        <f>IF(SP_NORTE!D799="","*",SP_NORTE!D799)</f>
        <v>*</v>
      </c>
      <c r="E772" s="94" t="str">
        <f>IF(SP_NORTE!G799="","*",SP_NORTE!G799)</f>
        <v>*</v>
      </c>
      <c r="F772" s="100" t="str">
        <f>IF(SP_NORTE!L799="","*",SP_NORTE!L799)</f>
        <v>-</v>
      </c>
      <c r="G772" s="95" t="str">
        <f>IF(SP_NORTE!H799="","*",SP_NORTE!H799)</f>
        <v>*</v>
      </c>
      <c r="H772" s="95" t="str">
        <f>IF(SP_NORTE!AA799="","*",SP_NORTE!AA799)</f>
        <v>*</v>
      </c>
      <c r="I772" s="95" t="str">
        <f>IF(SP_NORTE!AB799="","*",SP_NORTE!AB799)</f>
        <v>*</v>
      </c>
      <c r="J772" s="96" t="str">
        <f>IF(SP_NORTE!Z799="","*",SP_NORTE!Z799)</f>
        <v>*</v>
      </c>
      <c r="K772" s="97" t="str">
        <f>IF(SP_NORTE!AC799="","*",SP_NORTE!AC799)</f>
        <v>*</v>
      </c>
    </row>
    <row r="773" spans="2:11" hidden="1">
      <c r="B773" s="94" t="str">
        <f>IF(SP_NORTE!X800="","*",SP_NORTE!X800)</f>
        <v>*</v>
      </c>
      <c r="C773" s="95" t="str">
        <f>IF(SP_NORTE!B800="","*",SP_NORTE!B800)</f>
        <v>*</v>
      </c>
      <c r="D773" s="94" t="str">
        <f>IF(SP_NORTE!D800="","*",SP_NORTE!D800)</f>
        <v>*</v>
      </c>
      <c r="E773" s="94" t="str">
        <f>IF(SP_NORTE!G800="","*",SP_NORTE!G800)</f>
        <v>*</v>
      </c>
      <c r="F773" s="100" t="str">
        <f>IF(SP_NORTE!L800="","*",SP_NORTE!L800)</f>
        <v>-</v>
      </c>
      <c r="G773" s="95" t="str">
        <f>IF(SP_NORTE!H800="","*",SP_NORTE!H800)</f>
        <v>*</v>
      </c>
      <c r="H773" s="95" t="str">
        <f>IF(SP_NORTE!AA800="","*",SP_NORTE!AA800)</f>
        <v>*</v>
      </c>
      <c r="I773" s="95" t="str">
        <f>IF(SP_NORTE!AB800="","*",SP_NORTE!AB800)</f>
        <v>*</v>
      </c>
      <c r="J773" s="96" t="str">
        <f>IF(SP_NORTE!Z800="","*",SP_NORTE!Z800)</f>
        <v>*</v>
      </c>
      <c r="K773" s="97" t="str">
        <f>IF(SP_NORTE!AC800="","*",SP_NORTE!AC800)</f>
        <v>*</v>
      </c>
    </row>
    <row r="774" spans="2:11" hidden="1">
      <c r="B774" s="94" t="str">
        <f>IF(SP_NORTE!X801="","*",SP_NORTE!X801)</f>
        <v>*</v>
      </c>
      <c r="C774" s="95" t="str">
        <f>IF(SP_NORTE!B801="","*",SP_NORTE!B801)</f>
        <v>*</v>
      </c>
      <c r="D774" s="94" t="str">
        <f>IF(SP_NORTE!D801="","*",SP_NORTE!D801)</f>
        <v>*</v>
      </c>
      <c r="E774" s="94" t="str">
        <f>IF(SP_NORTE!G801="","*",SP_NORTE!G801)</f>
        <v>*</v>
      </c>
      <c r="F774" s="100" t="str">
        <f>IF(SP_NORTE!L801="","*",SP_NORTE!L801)</f>
        <v>-</v>
      </c>
      <c r="G774" s="95" t="str">
        <f>IF(SP_NORTE!H801="","*",SP_NORTE!H801)</f>
        <v>*</v>
      </c>
      <c r="H774" s="95" t="str">
        <f>IF(SP_NORTE!AA801="","*",SP_NORTE!AA801)</f>
        <v>*</v>
      </c>
      <c r="I774" s="95" t="str">
        <f>IF(SP_NORTE!AB801="","*",SP_NORTE!AB801)</f>
        <v>*</v>
      </c>
      <c r="J774" s="96" t="str">
        <f>IF(SP_NORTE!Z801="","*",SP_NORTE!Z801)</f>
        <v>*</v>
      </c>
      <c r="K774" s="97" t="str">
        <f>IF(SP_NORTE!AC801="","*",SP_NORTE!AC801)</f>
        <v>*</v>
      </c>
    </row>
    <row r="775" spans="2:11" hidden="1">
      <c r="B775" s="94" t="str">
        <f>IF(SP_NORTE!X802="","*",SP_NORTE!X802)</f>
        <v>*</v>
      </c>
      <c r="C775" s="95" t="str">
        <f>IF(SP_NORTE!B802="","*",SP_NORTE!B802)</f>
        <v>*</v>
      </c>
      <c r="D775" s="94" t="str">
        <f>IF(SP_NORTE!D802="","*",SP_NORTE!D802)</f>
        <v>*</v>
      </c>
      <c r="E775" s="94" t="str">
        <f>IF(SP_NORTE!G802="","*",SP_NORTE!G802)</f>
        <v>*</v>
      </c>
      <c r="F775" s="100" t="str">
        <f>IF(SP_NORTE!L802="","*",SP_NORTE!L802)</f>
        <v>-</v>
      </c>
      <c r="G775" s="95" t="str">
        <f>IF(SP_NORTE!H802="","*",SP_NORTE!H802)</f>
        <v>*</v>
      </c>
      <c r="H775" s="95" t="str">
        <f>IF(SP_NORTE!AA802="","*",SP_NORTE!AA802)</f>
        <v>*</v>
      </c>
      <c r="I775" s="95" t="str">
        <f>IF(SP_NORTE!AB802="","*",SP_NORTE!AB802)</f>
        <v>*</v>
      </c>
      <c r="J775" s="96" t="str">
        <f>IF(SP_NORTE!Z802="","*",SP_NORTE!Z802)</f>
        <v>*</v>
      </c>
      <c r="K775" s="97" t="str">
        <f>IF(SP_NORTE!AC802="","*",SP_NORTE!AC802)</f>
        <v>*</v>
      </c>
    </row>
    <row r="776" spans="2:11" hidden="1">
      <c r="B776" s="94" t="str">
        <f>IF(SP_NORTE!X803="","*",SP_NORTE!X803)</f>
        <v>*</v>
      </c>
      <c r="C776" s="95" t="str">
        <f>IF(SP_NORTE!B803="","*",SP_NORTE!B803)</f>
        <v>*</v>
      </c>
      <c r="D776" s="94" t="str">
        <f>IF(SP_NORTE!D803="","*",SP_NORTE!D803)</f>
        <v>*</v>
      </c>
      <c r="E776" s="94" t="str">
        <f>IF(SP_NORTE!G803="","*",SP_NORTE!G803)</f>
        <v>*</v>
      </c>
      <c r="F776" s="100" t="str">
        <f>IF(SP_NORTE!L803="","*",SP_NORTE!L803)</f>
        <v>-</v>
      </c>
      <c r="G776" s="95" t="str">
        <f>IF(SP_NORTE!H803="","*",SP_NORTE!H803)</f>
        <v>*</v>
      </c>
      <c r="H776" s="95" t="str">
        <f>IF(SP_NORTE!AA803="","*",SP_NORTE!AA803)</f>
        <v>*</v>
      </c>
      <c r="I776" s="95" t="str">
        <f>IF(SP_NORTE!AB803="","*",SP_NORTE!AB803)</f>
        <v>*</v>
      </c>
      <c r="J776" s="96" t="str">
        <f>IF(SP_NORTE!Z803="","*",SP_NORTE!Z803)</f>
        <v>*</v>
      </c>
      <c r="K776" s="97" t="str">
        <f>IF(SP_NORTE!AC803="","*",SP_NORTE!AC803)</f>
        <v>*</v>
      </c>
    </row>
    <row r="777" spans="2:11" hidden="1">
      <c r="B777" s="94" t="str">
        <f>IF(SP_NORTE!X804="","*",SP_NORTE!X804)</f>
        <v>*</v>
      </c>
      <c r="C777" s="95" t="str">
        <f>IF(SP_NORTE!B804="","*",SP_NORTE!B804)</f>
        <v>*</v>
      </c>
      <c r="D777" s="94" t="str">
        <f>IF(SP_NORTE!D804="","*",SP_NORTE!D804)</f>
        <v>*</v>
      </c>
      <c r="E777" s="94" t="str">
        <f>IF(SP_NORTE!G804="","*",SP_NORTE!G804)</f>
        <v>*</v>
      </c>
      <c r="F777" s="100" t="str">
        <f>IF(SP_NORTE!L804="","*",SP_NORTE!L804)</f>
        <v>-</v>
      </c>
      <c r="G777" s="95" t="str">
        <f>IF(SP_NORTE!H804="","*",SP_NORTE!H804)</f>
        <v>*</v>
      </c>
      <c r="H777" s="95" t="str">
        <f>IF(SP_NORTE!AA804="","*",SP_NORTE!AA804)</f>
        <v>*</v>
      </c>
      <c r="I777" s="95" t="str">
        <f>IF(SP_NORTE!AB804="","*",SP_NORTE!AB804)</f>
        <v>*</v>
      </c>
      <c r="J777" s="96" t="str">
        <f>IF(SP_NORTE!Z804="","*",SP_NORTE!Z804)</f>
        <v>*</v>
      </c>
      <c r="K777" s="97" t="str">
        <f>IF(SP_NORTE!AC804="","*",SP_NORTE!AC804)</f>
        <v>*</v>
      </c>
    </row>
    <row r="778" spans="2:11" hidden="1">
      <c r="B778" s="94" t="str">
        <f>IF(SP_NORTE!X805="","*",SP_NORTE!X805)</f>
        <v>*</v>
      </c>
      <c r="C778" s="95" t="str">
        <f>IF(SP_NORTE!B805="","*",SP_NORTE!B805)</f>
        <v>*</v>
      </c>
      <c r="D778" s="94" t="str">
        <f>IF(SP_NORTE!D805="","*",SP_NORTE!D805)</f>
        <v>*</v>
      </c>
      <c r="E778" s="94" t="str">
        <f>IF(SP_NORTE!G805="","*",SP_NORTE!G805)</f>
        <v>*</v>
      </c>
      <c r="F778" s="100" t="str">
        <f>IF(SP_NORTE!L805="","*",SP_NORTE!L805)</f>
        <v>-</v>
      </c>
      <c r="G778" s="95" t="str">
        <f>IF(SP_NORTE!H805="","*",SP_NORTE!H805)</f>
        <v>*</v>
      </c>
      <c r="H778" s="95" t="str">
        <f>IF(SP_NORTE!AA805="","*",SP_NORTE!AA805)</f>
        <v>*</v>
      </c>
      <c r="I778" s="95" t="str">
        <f>IF(SP_NORTE!AB805="","*",SP_NORTE!AB805)</f>
        <v>*</v>
      </c>
      <c r="J778" s="96" t="str">
        <f>IF(SP_NORTE!Z805="","*",SP_NORTE!Z805)</f>
        <v>*</v>
      </c>
      <c r="K778" s="97" t="str">
        <f>IF(SP_NORTE!AC805="","*",SP_NORTE!AC805)</f>
        <v>*</v>
      </c>
    </row>
    <row r="779" spans="2:11" hidden="1">
      <c r="B779" s="94" t="str">
        <f>IF(SP_NORTE!X806="","*",SP_NORTE!X806)</f>
        <v>*</v>
      </c>
      <c r="C779" s="95" t="str">
        <f>IF(SP_NORTE!B806="","*",SP_NORTE!B806)</f>
        <v>*</v>
      </c>
      <c r="D779" s="94" t="str">
        <f>IF(SP_NORTE!D806="","*",SP_NORTE!D806)</f>
        <v>*</v>
      </c>
      <c r="E779" s="94" t="str">
        <f>IF(SP_NORTE!G806="","*",SP_NORTE!G806)</f>
        <v>*</v>
      </c>
      <c r="F779" s="100" t="str">
        <f>IF(SP_NORTE!L806="","*",SP_NORTE!L806)</f>
        <v>-</v>
      </c>
      <c r="G779" s="95" t="str">
        <f>IF(SP_NORTE!H806="","*",SP_NORTE!H806)</f>
        <v>*</v>
      </c>
      <c r="H779" s="95" t="str">
        <f>IF(SP_NORTE!AA806="","*",SP_NORTE!AA806)</f>
        <v>*</v>
      </c>
      <c r="I779" s="95" t="str">
        <f>IF(SP_NORTE!AB806="","*",SP_NORTE!AB806)</f>
        <v>*</v>
      </c>
      <c r="J779" s="96" t="str">
        <f>IF(SP_NORTE!Z806="","*",SP_NORTE!Z806)</f>
        <v>*</v>
      </c>
      <c r="K779" s="97" t="str">
        <f>IF(SP_NORTE!AC806="","*",SP_NORTE!AC806)</f>
        <v>*</v>
      </c>
    </row>
    <row r="780" spans="2:11" hidden="1">
      <c r="B780" s="94" t="str">
        <f>IF(SP_NORTE!X807="","*",SP_NORTE!X807)</f>
        <v>*</v>
      </c>
      <c r="C780" s="95" t="str">
        <f>IF(SP_NORTE!B807="","*",SP_NORTE!B807)</f>
        <v>*</v>
      </c>
      <c r="D780" s="94" t="str">
        <f>IF(SP_NORTE!D807="","*",SP_NORTE!D807)</f>
        <v>*</v>
      </c>
      <c r="E780" s="94" t="str">
        <f>IF(SP_NORTE!G807="","*",SP_NORTE!G807)</f>
        <v>*</v>
      </c>
      <c r="F780" s="100" t="str">
        <f>IF(SP_NORTE!L807="","*",SP_NORTE!L807)</f>
        <v>-</v>
      </c>
      <c r="G780" s="95" t="str">
        <f>IF(SP_NORTE!H807="","*",SP_NORTE!H807)</f>
        <v>*</v>
      </c>
      <c r="H780" s="95" t="str">
        <f>IF(SP_NORTE!AA807="","*",SP_NORTE!AA807)</f>
        <v>*</v>
      </c>
      <c r="I780" s="95" t="str">
        <f>IF(SP_NORTE!AB807="","*",SP_NORTE!AB807)</f>
        <v>*</v>
      </c>
      <c r="J780" s="96" t="str">
        <f>IF(SP_NORTE!Z807="","*",SP_NORTE!Z807)</f>
        <v>*</v>
      </c>
      <c r="K780" s="97" t="str">
        <f>IF(SP_NORTE!AC807="","*",SP_NORTE!AC807)</f>
        <v>*</v>
      </c>
    </row>
    <row r="781" spans="2:11" hidden="1">
      <c r="B781" s="94" t="str">
        <f>IF(SP_NORTE!X808="","*",SP_NORTE!X808)</f>
        <v>*</v>
      </c>
      <c r="C781" s="95" t="str">
        <f>IF(SP_NORTE!B808="","*",SP_NORTE!B808)</f>
        <v>*</v>
      </c>
      <c r="D781" s="94" t="str">
        <f>IF(SP_NORTE!D808="","*",SP_NORTE!D808)</f>
        <v>*</v>
      </c>
      <c r="E781" s="94" t="str">
        <f>IF(SP_NORTE!G808="","*",SP_NORTE!G808)</f>
        <v>*</v>
      </c>
      <c r="F781" s="100" t="str">
        <f>IF(SP_NORTE!L808="","*",SP_NORTE!L808)</f>
        <v>-</v>
      </c>
      <c r="G781" s="95" t="str">
        <f>IF(SP_NORTE!H808="","*",SP_NORTE!H808)</f>
        <v>*</v>
      </c>
      <c r="H781" s="95" t="str">
        <f>IF(SP_NORTE!AA808="","*",SP_NORTE!AA808)</f>
        <v>*</v>
      </c>
      <c r="I781" s="95" t="str">
        <f>IF(SP_NORTE!AB808="","*",SP_NORTE!AB808)</f>
        <v>*</v>
      </c>
      <c r="J781" s="96" t="str">
        <f>IF(SP_NORTE!Z808="","*",SP_NORTE!Z808)</f>
        <v>*</v>
      </c>
      <c r="K781" s="97" t="str">
        <f>IF(SP_NORTE!AC808="","*",SP_NORTE!AC808)</f>
        <v>*</v>
      </c>
    </row>
    <row r="782" spans="2:11" hidden="1">
      <c r="B782" s="94" t="str">
        <f>IF(SP_NORTE!X809="","*",SP_NORTE!X809)</f>
        <v>*</v>
      </c>
      <c r="C782" s="95" t="str">
        <f>IF(SP_NORTE!B809="","*",SP_NORTE!B809)</f>
        <v>*</v>
      </c>
      <c r="D782" s="94" t="str">
        <f>IF(SP_NORTE!D809="","*",SP_NORTE!D809)</f>
        <v>*</v>
      </c>
      <c r="E782" s="94" t="str">
        <f>IF(SP_NORTE!G809="","*",SP_NORTE!G809)</f>
        <v>*</v>
      </c>
      <c r="F782" s="100" t="str">
        <f>IF(SP_NORTE!L809="","*",SP_NORTE!L809)</f>
        <v>-</v>
      </c>
      <c r="G782" s="95" t="str">
        <f>IF(SP_NORTE!H809="","*",SP_NORTE!H809)</f>
        <v>*</v>
      </c>
      <c r="H782" s="95" t="str">
        <f>IF(SP_NORTE!AA809="","*",SP_NORTE!AA809)</f>
        <v>*</v>
      </c>
      <c r="I782" s="95" t="str">
        <f>IF(SP_NORTE!AB809="","*",SP_NORTE!AB809)</f>
        <v>*</v>
      </c>
      <c r="J782" s="96" t="str">
        <f>IF(SP_NORTE!Z809="","*",SP_NORTE!Z809)</f>
        <v>*</v>
      </c>
      <c r="K782" s="97" t="str">
        <f>IF(SP_NORTE!AC809="","*",SP_NORTE!AC809)</f>
        <v>*</v>
      </c>
    </row>
    <row r="783" spans="2:11" hidden="1">
      <c r="B783" s="94" t="str">
        <f>IF(SP_NORTE!X810="","*",SP_NORTE!X810)</f>
        <v>*</v>
      </c>
      <c r="C783" s="95" t="str">
        <f>IF(SP_NORTE!B810="","*",SP_NORTE!B810)</f>
        <v>*</v>
      </c>
      <c r="D783" s="94" t="str">
        <f>IF(SP_NORTE!D810="","*",SP_NORTE!D810)</f>
        <v>*</v>
      </c>
      <c r="E783" s="94" t="str">
        <f>IF(SP_NORTE!G810="","*",SP_NORTE!G810)</f>
        <v>*</v>
      </c>
      <c r="F783" s="100" t="str">
        <f>IF(SP_NORTE!L810="","*",SP_NORTE!L810)</f>
        <v>-</v>
      </c>
      <c r="G783" s="95" t="str">
        <f>IF(SP_NORTE!H810="","*",SP_NORTE!H810)</f>
        <v>*</v>
      </c>
      <c r="H783" s="95" t="str">
        <f>IF(SP_NORTE!AA810="","*",SP_NORTE!AA810)</f>
        <v>*</v>
      </c>
      <c r="I783" s="95" t="str">
        <f>IF(SP_NORTE!AB810="","*",SP_NORTE!AB810)</f>
        <v>*</v>
      </c>
      <c r="J783" s="96" t="str">
        <f>IF(SP_NORTE!Z810="","*",SP_NORTE!Z810)</f>
        <v>*</v>
      </c>
      <c r="K783" s="97" t="str">
        <f>IF(SP_NORTE!AC810="","*",SP_NORTE!AC810)</f>
        <v>*</v>
      </c>
    </row>
    <row r="784" spans="2:11" hidden="1">
      <c r="B784" s="94" t="str">
        <f>IF(SP_NORTE!X811="","*",SP_NORTE!X811)</f>
        <v>*</v>
      </c>
      <c r="C784" s="95" t="str">
        <f>IF(SP_NORTE!B811="","*",SP_NORTE!B811)</f>
        <v>*</v>
      </c>
      <c r="D784" s="94" t="str">
        <f>IF(SP_NORTE!D811="","*",SP_NORTE!D811)</f>
        <v>*</v>
      </c>
      <c r="E784" s="94" t="str">
        <f>IF(SP_NORTE!G811="","*",SP_NORTE!G811)</f>
        <v>*</v>
      </c>
      <c r="F784" s="100" t="str">
        <f>IF(SP_NORTE!L811="","*",SP_NORTE!L811)</f>
        <v>-</v>
      </c>
      <c r="G784" s="95" t="str">
        <f>IF(SP_NORTE!H811="","*",SP_NORTE!H811)</f>
        <v>*</v>
      </c>
      <c r="H784" s="95" t="str">
        <f>IF(SP_NORTE!AA811="","*",SP_NORTE!AA811)</f>
        <v>*</v>
      </c>
      <c r="I784" s="95" t="str">
        <f>IF(SP_NORTE!AB811="","*",SP_NORTE!AB811)</f>
        <v>*</v>
      </c>
      <c r="J784" s="96" t="str">
        <f>IF(SP_NORTE!Z811="","*",SP_NORTE!Z811)</f>
        <v>*</v>
      </c>
      <c r="K784" s="97" t="str">
        <f>IF(SP_NORTE!AC811="","*",SP_NORTE!AC811)</f>
        <v>*</v>
      </c>
    </row>
    <row r="785" spans="2:11" hidden="1">
      <c r="B785" s="94" t="str">
        <f>IF(SP_NORTE!X812="","*",SP_NORTE!X812)</f>
        <v>*</v>
      </c>
      <c r="C785" s="95" t="str">
        <f>IF(SP_NORTE!B812="","*",SP_NORTE!B812)</f>
        <v>*</v>
      </c>
      <c r="D785" s="94" t="str">
        <f>IF(SP_NORTE!D812="","*",SP_NORTE!D812)</f>
        <v>*</v>
      </c>
      <c r="E785" s="94" t="str">
        <f>IF(SP_NORTE!G812="","*",SP_NORTE!G812)</f>
        <v>*</v>
      </c>
      <c r="F785" s="100" t="str">
        <f>IF(SP_NORTE!L812="","*",SP_NORTE!L812)</f>
        <v>-</v>
      </c>
      <c r="G785" s="95" t="str">
        <f>IF(SP_NORTE!H812="","*",SP_NORTE!H812)</f>
        <v>*</v>
      </c>
      <c r="H785" s="95" t="str">
        <f>IF(SP_NORTE!AA812="","*",SP_NORTE!AA812)</f>
        <v>*</v>
      </c>
      <c r="I785" s="95" t="str">
        <f>IF(SP_NORTE!AB812="","*",SP_NORTE!AB812)</f>
        <v>*</v>
      </c>
      <c r="J785" s="96" t="str">
        <f>IF(SP_NORTE!Z812="","*",SP_NORTE!Z812)</f>
        <v>*</v>
      </c>
      <c r="K785" s="97" t="str">
        <f>IF(SP_NORTE!AC812="","*",SP_NORTE!AC812)</f>
        <v>*</v>
      </c>
    </row>
    <row r="786" spans="2:11" hidden="1">
      <c r="B786" s="94" t="str">
        <f>IF(SP_NORTE!X813="","*",SP_NORTE!X813)</f>
        <v>*</v>
      </c>
      <c r="C786" s="95" t="str">
        <f>IF(SP_NORTE!B813="","*",SP_NORTE!B813)</f>
        <v>*</v>
      </c>
      <c r="D786" s="94" t="str">
        <f>IF(SP_NORTE!D813="","*",SP_NORTE!D813)</f>
        <v>*</v>
      </c>
      <c r="E786" s="94" t="str">
        <f>IF(SP_NORTE!G813="","*",SP_NORTE!G813)</f>
        <v>*</v>
      </c>
      <c r="F786" s="100" t="str">
        <f>IF(SP_NORTE!L813="","*",SP_NORTE!L813)</f>
        <v>-</v>
      </c>
      <c r="G786" s="95" t="str">
        <f>IF(SP_NORTE!H813="","*",SP_NORTE!H813)</f>
        <v>*</v>
      </c>
      <c r="H786" s="95" t="str">
        <f>IF(SP_NORTE!AA813="","*",SP_NORTE!AA813)</f>
        <v>*</v>
      </c>
      <c r="I786" s="95" t="str">
        <f>IF(SP_NORTE!AB813="","*",SP_NORTE!AB813)</f>
        <v>*</v>
      </c>
      <c r="J786" s="96" t="str">
        <f>IF(SP_NORTE!Z813="","*",SP_NORTE!Z813)</f>
        <v>*</v>
      </c>
      <c r="K786" s="97" t="str">
        <f>IF(SP_NORTE!AC813="","*",SP_NORTE!AC813)</f>
        <v>*</v>
      </c>
    </row>
    <row r="787" spans="2:11" hidden="1">
      <c r="B787" s="94" t="str">
        <f>IF(SP_NORTE!X814="","*",SP_NORTE!X814)</f>
        <v>*</v>
      </c>
      <c r="C787" s="95" t="str">
        <f>IF(SP_NORTE!B814="","*",SP_NORTE!B814)</f>
        <v>*</v>
      </c>
      <c r="D787" s="94" t="str">
        <f>IF(SP_NORTE!D814="","*",SP_NORTE!D814)</f>
        <v>*</v>
      </c>
      <c r="E787" s="94" t="str">
        <f>IF(SP_NORTE!G814="","*",SP_NORTE!G814)</f>
        <v>*</v>
      </c>
      <c r="F787" s="100" t="str">
        <f>IF(SP_NORTE!L814="","*",SP_NORTE!L814)</f>
        <v>-</v>
      </c>
      <c r="G787" s="95" t="str">
        <f>IF(SP_NORTE!H814="","*",SP_NORTE!H814)</f>
        <v>*</v>
      </c>
      <c r="H787" s="95" t="str">
        <f>IF(SP_NORTE!AA814="","*",SP_NORTE!AA814)</f>
        <v>*</v>
      </c>
      <c r="I787" s="95" t="str">
        <f>IF(SP_NORTE!AB814="","*",SP_NORTE!AB814)</f>
        <v>*</v>
      </c>
      <c r="J787" s="96" t="str">
        <f>IF(SP_NORTE!Z814="","*",SP_NORTE!Z814)</f>
        <v>*</v>
      </c>
      <c r="K787" s="97" t="str">
        <f>IF(SP_NORTE!AC814="","*",SP_NORTE!AC814)</f>
        <v>*</v>
      </c>
    </row>
    <row r="788" spans="2:11" hidden="1">
      <c r="B788" s="94" t="str">
        <f>IF(SP_NORTE!X815="","*",SP_NORTE!X815)</f>
        <v>*</v>
      </c>
      <c r="C788" s="95" t="str">
        <f>IF(SP_NORTE!B815="","*",SP_NORTE!B815)</f>
        <v>*</v>
      </c>
      <c r="D788" s="94" t="str">
        <f>IF(SP_NORTE!D815="","*",SP_NORTE!D815)</f>
        <v>*</v>
      </c>
      <c r="E788" s="94" t="str">
        <f>IF(SP_NORTE!G815="","*",SP_NORTE!G815)</f>
        <v>*</v>
      </c>
      <c r="F788" s="100" t="str">
        <f>IF(SP_NORTE!L815="","*",SP_NORTE!L815)</f>
        <v>-</v>
      </c>
      <c r="G788" s="95" t="str">
        <f>IF(SP_NORTE!H815="","*",SP_NORTE!H815)</f>
        <v>*</v>
      </c>
      <c r="H788" s="95" t="str">
        <f>IF(SP_NORTE!AA815="","*",SP_NORTE!AA815)</f>
        <v>*</v>
      </c>
      <c r="I788" s="95" t="str">
        <f>IF(SP_NORTE!AB815="","*",SP_NORTE!AB815)</f>
        <v>*</v>
      </c>
      <c r="J788" s="96" t="str">
        <f>IF(SP_NORTE!Z815="","*",SP_NORTE!Z815)</f>
        <v>*</v>
      </c>
      <c r="K788" s="97" t="str">
        <f>IF(SP_NORTE!AC815="","*",SP_NORTE!AC815)</f>
        <v>*</v>
      </c>
    </row>
    <row r="789" spans="2:11" hidden="1">
      <c r="B789" s="94" t="str">
        <f>IF(SP_NORTE!X816="","*",SP_NORTE!X816)</f>
        <v>*</v>
      </c>
      <c r="C789" s="95" t="str">
        <f>IF(SP_NORTE!B816="","*",SP_NORTE!B816)</f>
        <v>*</v>
      </c>
      <c r="D789" s="94" t="str">
        <f>IF(SP_NORTE!D816="","*",SP_NORTE!D816)</f>
        <v>*</v>
      </c>
      <c r="E789" s="94" t="str">
        <f>IF(SP_NORTE!G816="","*",SP_NORTE!G816)</f>
        <v>*</v>
      </c>
      <c r="F789" s="100" t="str">
        <f>IF(SP_NORTE!L816="","*",SP_NORTE!L816)</f>
        <v>-</v>
      </c>
      <c r="G789" s="95" t="str">
        <f>IF(SP_NORTE!H816="","*",SP_NORTE!H816)</f>
        <v>*</v>
      </c>
      <c r="H789" s="95" t="str">
        <f>IF(SP_NORTE!AA816="","*",SP_NORTE!AA816)</f>
        <v>*</v>
      </c>
      <c r="I789" s="95" t="str">
        <f>IF(SP_NORTE!AB816="","*",SP_NORTE!AB816)</f>
        <v>*</v>
      </c>
      <c r="J789" s="96" t="str">
        <f>IF(SP_NORTE!Z816="","*",SP_NORTE!Z816)</f>
        <v>*</v>
      </c>
      <c r="K789" s="97" t="str">
        <f>IF(SP_NORTE!AC816="","*",SP_NORTE!AC816)</f>
        <v>*</v>
      </c>
    </row>
    <row r="790" spans="2:11" hidden="1">
      <c r="B790" s="94" t="str">
        <f>IF(SP_NORTE!X817="","*",SP_NORTE!X817)</f>
        <v>*</v>
      </c>
      <c r="C790" s="95" t="str">
        <f>IF(SP_NORTE!B817="","*",SP_NORTE!B817)</f>
        <v>*</v>
      </c>
      <c r="D790" s="94" t="str">
        <f>IF(SP_NORTE!D817="","*",SP_NORTE!D817)</f>
        <v>*</v>
      </c>
      <c r="E790" s="94" t="str">
        <f>IF(SP_NORTE!G817="","*",SP_NORTE!G817)</f>
        <v>*</v>
      </c>
      <c r="F790" s="100" t="str">
        <f>IF(SP_NORTE!L817="","*",SP_NORTE!L817)</f>
        <v>-</v>
      </c>
      <c r="G790" s="95" t="str">
        <f>IF(SP_NORTE!H817="","*",SP_NORTE!H817)</f>
        <v>*</v>
      </c>
      <c r="H790" s="95" t="str">
        <f>IF(SP_NORTE!AA817="","*",SP_NORTE!AA817)</f>
        <v>*</v>
      </c>
      <c r="I790" s="95" t="str">
        <f>IF(SP_NORTE!AB817="","*",SP_NORTE!AB817)</f>
        <v>*</v>
      </c>
      <c r="J790" s="96" t="str">
        <f>IF(SP_NORTE!Z817="","*",SP_NORTE!Z817)</f>
        <v>*</v>
      </c>
      <c r="K790" s="97" t="str">
        <f>IF(SP_NORTE!AC817="","*",SP_NORTE!AC817)</f>
        <v>*</v>
      </c>
    </row>
    <row r="791" spans="2:11" hidden="1">
      <c r="B791" s="94" t="str">
        <f>IF(SP_NORTE!X818="","*",SP_NORTE!X818)</f>
        <v>*</v>
      </c>
      <c r="C791" s="95" t="str">
        <f>IF(SP_NORTE!B818="","*",SP_NORTE!B818)</f>
        <v>*</v>
      </c>
      <c r="D791" s="94" t="str">
        <f>IF(SP_NORTE!D818="","*",SP_NORTE!D818)</f>
        <v>*</v>
      </c>
      <c r="E791" s="94" t="str">
        <f>IF(SP_NORTE!G818="","*",SP_NORTE!G818)</f>
        <v>*</v>
      </c>
      <c r="F791" s="100" t="str">
        <f>IF(SP_NORTE!L818="","*",SP_NORTE!L818)</f>
        <v>-</v>
      </c>
      <c r="G791" s="95" t="str">
        <f>IF(SP_NORTE!H818="","*",SP_NORTE!H818)</f>
        <v>*</v>
      </c>
      <c r="H791" s="95" t="str">
        <f>IF(SP_NORTE!AA818="","*",SP_NORTE!AA818)</f>
        <v>*</v>
      </c>
      <c r="I791" s="95" t="str">
        <f>IF(SP_NORTE!AB818="","*",SP_NORTE!AB818)</f>
        <v>*</v>
      </c>
      <c r="J791" s="96" t="str">
        <f>IF(SP_NORTE!Z818="","*",SP_NORTE!Z818)</f>
        <v>*</v>
      </c>
      <c r="K791" s="97" t="str">
        <f>IF(SP_NORTE!AC818="","*",SP_NORTE!AC818)</f>
        <v>*</v>
      </c>
    </row>
    <row r="792" spans="2:11" hidden="1">
      <c r="B792" s="94" t="str">
        <f>IF(SP_NORTE!X819="","*",SP_NORTE!X819)</f>
        <v>*</v>
      </c>
      <c r="C792" s="95" t="str">
        <f>IF(SP_NORTE!B819="","*",SP_NORTE!B819)</f>
        <v>*</v>
      </c>
      <c r="D792" s="94" t="str">
        <f>IF(SP_NORTE!D819="","*",SP_NORTE!D819)</f>
        <v>*</v>
      </c>
      <c r="E792" s="94" t="str">
        <f>IF(SP_NORTE!G819="","*",SP_NORTE!G819)</f>
        <v>*</v>
      </c>
      <c r="F792" s="100" t="str">
        <f>IF(SP_NORTE!L819="","*",SP_NORTE!L819)</f>
        <v>-</v>
      </c>
      <c r="G792" s="95" t="str">
        <f>IF(SP_NORTE!H819="","*",SP_NORTE!H819)</f>
        <v>*</v>
      </c>
      <c r="H792" s="95" t="str">
        <f>IF(SP_NORTE!AA819="","*",SP_NORTE!AA819)</f>
        <v>*</v>
      </c>
      <c r="I792" s="95" t="str">
        <f>IF(SP_NORTE!AB819="","*",SP_NORTE!AB819)</f>
        <v>*</v>
      </c>
      <c r="J792" s="96" t="str">
        <f>IF(SP_NORTE!Z819="","*",SP_NORTE!Z819)</f>
        <v>*</v>
      </c>
      <c r="K792" s="97" t="str">
        <f>IF(SP_NORTE!AC819="","*",SP_NORTE!AC819)</f>
        <v>*</v>
      </c>
    </row>
    <row r="793" spans="2:11" hidden="1">
      <c r="B793" s="94" t="str">
        <f>IF(SP_NORTE!X820="","*",SP_NORTE!X820)</f>
        <v>*</v>
      </c>
      <c r="C793" s="95" t="str">
        <f>IF(SP_NORTE!B820="","*",SP_NORTE!B820)</f>
        <v>*</v>
      </c>
      <c r="D793" s="94" t="str">
        <f>IF(SP_NORTE!D820="","*",SP_NORTE!D820)</f>
        <v>*</v>
      </c>
      <c r="E793" s="94" t="str">
        <f>IF(SP_NORTE!G820="","*",SP_NORTE!G820)</f>
        <v>*</v>
      </c>
      <c r="F793" s="100" t="str">
        <f>IF(SP_NORTE!L820="","*",SP_NORTE!L820)</f>
        <v>-</v>
      </c>
      <c r="G793" s="95" t="str">
        <f>IF(SP_NORTE!H820="","*",SP_NORTE!H820)</f>
        <v>*</v>
      </c>
      <c r="H793" s="95" t="str">
        <f>IF(SP_NORTE!AA820="","*",SP_NORTE!AA820)</f>
        <v>*</v>
      </c>
      <c r="I793" s="95" t="str">
        <f>IF(SP_NORTE!AB820="","*",SP_NORTE!AB820)</f>
        <v>*</v>
      </c>
      <c r="J793" s="96" t="str">
        <f>IF(SP_NORTE!Z820="","*",SP_NORTE!Z820)</f>
        <v>*</v>
      </c>
      <c r="K793" s="97" t="str">
        <f>IF(SP_NORTE!AC820="","*",SP_NORTE!AC820)</f>
        <v>*</v>
      </c>
    </row>
    <row r="794" spans="2:11" hidden="1">
      <c r="B794" s="94" t="str">
        <f>IF(SP_NORTE!X821="","*",SP_NORTE!X821)</f>
        <v>*</v>
      </c>
      <c r="C794" s="95" t="str">
        <f>IF(SP_NORTE!B821="","*",SP_NORTE!B821)</f>
        <v>*</v>
      </c>
      <c r="D794" s="94" t="str">
        <f>IF(SP_NORTE!D821="","*",SP_NORTE!D821)</f>
        <v>*</v>
      </c>
      <c r="E794" s="94" t="str">
        <f>IF(SP_NORTE!G821="","*",SP_NORTE!G821)</f>
        <v>*</v>
      </c>
      <c r="F794" s="100" t="str">
        <f>IF(SP_NORTE!L821="","*",SP_NORTE!L821)</f>
        <v>-</v>
      </c>
      <c r="G794" s="95" t="str">
        <f>IF(SP_NORTE!H821="","*",SP_NORTE!H821)</f>
        <v>*</v>
      </c>
      <c r="H794" s="95" t="str">
        <f>IF(SP_NORTE!AA821="","*",SP_NORTE!AA821)</f>
        <v>*</v>
      </c>
      <c r="I794" s="95" t="str">
        <f>IF(SP_NORTE!AB821="","*",SP_NORTE!AB821)</f>
        <v>*</v>
      </c>
      <c r="J794" s="96" t="str">
        <f>IF(SP_NORTE!Z821="","*",SP_NORTE!Z821)</f>
        <v>*</v>
      </c>
      <c r="K794" s="97" t="str">
        <f>IF(SP_NORTE!AC821="","*",SP_NORTE!AC821)</f>
        <v>*</v>
      </c>
    </row>
    <row r="795" spans="2:11" hidden="1">
      <c r="B795" s="94" t="str">
        <f>IF(SP_NORTE!X822="","*",SP_NORTE!X822)</f>
        <v>*</v>
      </c>
      <c r="C795" s="95" t="str">
        <f>IF(SP_NORTE!B822="","*",SP_NORTE!B822)</f>
        <v>*</v>
      </c>
      <c r="D795" s="94" t="str">
        <f>IF(SP_NORTE!D822="","*",SP_NORTE!D822)</f>
        <v>*</v>
      </c>
      <c r="E795" s="94" t="str">
        <f>IF(SP_NORTE!G822="","*",SP_NORTE!G822)</f>
        <v>*</v>
      </c>
      <c r="F795" s="100" t="str">
        <f>IF(SP_NORTE!L822="","*",SP_NORTE!L822)</f>
        <v>-</v>
      </c>
      <c r="G795" s="95" t="str">
        <f>IF(SP_NORTE!H822="","*",SP_NORTE!H822)</f>
        <v>*</v>
      </c>
      <c r="H795" s="95" t="str">
        <f>IF(SP_NORTE!AA822="","*",SP_NORTE!AA822)</f>
        <v>*</v>
      </c>
      <c r="I795" s="95" t="str">
        <f>IF(SP_NORTE!AB822="","*",SP_NORTE!AB822)</f>
        <v>*</v>
      </c>
      <c r="J795" s="96" t="str">
        <f>IF(SP_NORTE!Z822="","*",SP_NORTE!Z822)</f>
        <v>*</v>
      </c>
      <c r="K795" s="97" t="str">
        <f>IF(SP_NORTE!AC822="","*",SP_NORTE!AC822)</f>
        <v>*</v>
      </c>
    </row>
    <row r="796" spans="2:11" hidden="1">
      <c r="B796" s="94" t="str">
        <f>IF(SP_NORTE!X823="","*",SP_NORTE!X823)</f>
        <v>*</v>
      </c>
      <c r="C796" s="95" t="str">
        <f>IF(SP_NORTE!B823="","*",SP_NORTE!B823)</f>
        <v>*</v>
      </c>
      <c r="D796" s="94" t="str">
        <f>IF(SP_NORTE!D823="","*",SP_NORTE!D823)</f>
        <v>*</v>
      </c>
      <c r="E796" s="94" t="str">
        <f>IF(SP_NORTE!G823="","*",SP_NORTE!G823)</f>
        <v>*</v>
      </c>
      <c r="F796" s="100" t="str">
        <f>IF(SP_NORTE!L823="","*",SP_NORTE!L823)</f>
        <v>-</v>
      </c>
      <c r="G796" s="95" t="str">
        <f>IF(SP_NORTE!H823="","*",SP_NORTE!H823)</f>
        <v>*</v>
      </c>
      <c r="H796" s="95" t="str">
        <f>IF(SP_NORTE!AA823="","*",SP_NORTE!AA823)</f>
        <v>*</v>
      </c>
      <c r="I796" s="95" t="str">
        <f>IF(SP_NORTE!AB823="","*",SP_NORTE!AB823)</f>
        <v>*</v>
      </c>
      <c r="J796" s="96" t="str">
        <f>IF(SP_NORTE!Z823="","*",SP_NORTE!Z823)</f>
        <v>*</v>
      </c>
      <c r="K796" s="97" t="str">
        <f>IF(SP_NORTE!AC823="","*",SP_NORTE!AC823)</f>
        <v>*</v>
      </c>
    </row>
    <row r="797" spans="2:11" hidden="1">
      <c r="B797" s="94" t="str">
        <f>IF(SP_NORTE!X824="","*",SP_NORTE!X824)</f>
        <v>*</v>
      </c>
      <c r="C797" s="95" t="str">
        <f>IF(SP_NORTE!B824="","*",SP_NORTE!B824)</f>
        <v>*</v>
      </c>
      <c r="D797" s="94" t="str">
        <f>IF(SP_NORTE!D824="","*",SP_NORTE!D824)</f>
        <v>*</v>
      </c>
      <c r="E797" s="94" t="str">
        <f>IF(SP_NORTE!G824="","*",SP_NORTE!G824)</f>
        <v>*</v>
      </c>
      <c r="F797" s="100" t="str">
        <f>IF(SP_NORTE!L824="","*",SP_NORTE!L824)</f>
        <v>-</v>
      </c>
      <c r="G797" s="95" t="str">
        <f>IF(SP_NORTE!H824="","*",SP_NORTE!H824)</f>
        <v>*</v>
      </c>
      <c r="H797" s="95" t="str">
        <f>IF(SP_NORTE!AA824="","*",SP_NORTE!AA824)</f>
        <v>*</v>
      </c>
      <c r="I797" s="95" t="str">
        <f>IF(SP_NORTE!AB824="","*",SP_NORTE!AB824)</f>
        <v>*</v>
      </c>
      <c r="J797" s="96" t="str">
        <f>IF(SP_NORTE!Z824="","*",SP_NORTE!Z824)</f>
        <v>*</v>
      </c>
      <c r="K797" s="97" t="str">
        <f>IF(SP_NORTE!AC824="","*",SP_NORTE!AC824)</f>
        <v>*</v>
      </c>
    </row>
    <row r="798" spans="2:11" hidden="1">
      <c r="B798" s="94" t="str">
        <f>IF(SP_NORTE!X825="","*",SP_NORTE!X825)</f>
        <v>*</v>
      </c>
      <c r="C798" s="95" t="str">
        <f>IF(SP_NORTE!B825="","*",SP_NORTE!B825)</f>
        <v>*</v>
      </c>
      <c r="D798" s="94" t="str">
        <f>IF(SP_NORTE!D825="","*",SP_NORTE!D825)</f>
        <v>*</v>
      </c>
      <c r="E798" s="94" t="str">
        <f>IF(SP_NORTE!G825="","*",SP_NORTE!G825)</f>
        <v>*</v>
      </c>
      <c r="F798" s="100" t="str">
        <f>IF(SP_NORTE!L825="","*",SP_NORTE!L825)</f>
        <v>-</v>
      </c>
      <c r="G798" s="95" t="str">
        <f>IF(SP_NORTE!H825="","*",SP_NORTE!H825)</f>
        <v>*</v>
      </c>
      <c r="H798" s="95" t="str">
        <f>IF(SP_NORTE!AA825="","*",SP_NORTE!AA825)</f>
        <v>*</v>
      </c>
      <c r="I798" s="95" t="str">
        <f>IF(SP_NORTE!AB825="","*",SP_NORTE!AB825)</f>
        <v>*</v>
      </c>
      <c r="J798" s="96" t="str">
        <f>IF(SP_NORTE!Z825="","*",SP_NORTE!Z825)</f>
        <v>*</v>
      </c>
      <c r="K798" s="97" t="str">
        <f>IF(SP_NORTE!AC825="","*",SP_NORTE!AC825)</f>
        <v>*</v>
      </c>
    </row>
    <row r="799" spans="2:11" hidden="1">
      <c r="B799" s="94" t="str">
        <f>IF(SP_NORTE!X826="","*",SP_NORTE!X826)</f>
        <v>*</v>
      </c>
      <c r="C799" s="95" t="str">
        <f>IF(SP_NORTE!B826="","*",SP_NORTE!B826)</f>
        <v>*</v>
      </c>
      <c r="D799" s="94" t="str">
        <f>IF(SP_NORTE!D826="","*",SP_NORTE!D826)</f>
        <v>*</v>
      </c>
      <c r="E799" s="94" t="str">
        <f>IF(SP_NORTE!G826="","*",SP_NORTE!G826)</f>
        <v>*</v>
      </c>
      <c r="F799" s="100" t="str">
        <f>IF(SP_NORTE!L826="","*",SP_NORTE!L826)</f>
        <v>-</v>
      </c>
      <c r="G799" s="95" t="str">
        <f>IF(SP_NORTE!H826="","*",SP_NORTE!H826)</f>
        <v>*</v>
      </c>
      <c r="H799" s="95" t="str">
        <f>IF(SP_NORTE!AA826="","*",SP_NORTE!AA826)</f>
        <v>*</v>
      </c>
      <c r="I799" s="95" t="str">
        <f>IF(SP_NORTE!AB826="","*",SP_NORTE!AB826)</f>
        <v>*</v>
      </c>
      <c r="J799" s="96" t="str">
        <f>IF(SP_NORTE!Z826="","*",SP_NORTE!Z826)</f>
        <v>*</v>
      </c>
      <c r="K799" s="97" t="str">
        <f>IF(SP_NORTE!AC826="","*",SP_NORTE!AC826)</f>
        <v>*</v>
      </c>
    </row>
    <row r="800" spans="2:11" hidden="1">
      <c r="B800" s="94" t="str">
        <f>IF(SP_NORTE!X827="","*",SP_NORTE!X827)</f>
        <v>*</v>
      </c>
      <c r="C800" s="95" t="str">
        <f>IF(SP_NORTE!B827="","*",SP_NORTE!B827)</f>
        <v>*</v>
      </c>
      <c r="D800" s="94" t="str">
        <f>IF(SP_NORTE!D827="","*",SP_NORTE!D827)</f>
        <v>*</v>
      </c>
      <c r="E800" s="94" t="str">
        <f>IF(SP_NORTE!G827="","*",SP_NORTE!G827)</f>
        <v>*</v>
      </c>
      <c r="F800" s="100" t="str">
        <f>IF(SP_NORTE!L827="","*",SP_NORTE!L827)</f>
        <v>-</v>
      </c>
      <c r="G800" s="95" t="str">
        <f>IF(SP_NORTE!H827="","*",SP_NORTE!H827)</f>
        <v>*</v>
      </c>
      <c r="H800" s="95" t="str">
        <f>IF(SP_NORTE!AA827="","*",SP_NORTE!AA827)</f>
        <v>*</v>
      </c>
      <c r="I800" s="95" t="str">
        <f>IF(SP_NORTE!AB827="","*",SP_NORTE!AB827)</f>
        <v>*</v>
      </c>
      <c r="J800" s="96" t="str">
        <f>IF(SP_NORTE!Z827="","*",SP_NORTE!Z827)</f>
        <v>*</v>
      </c>
      <c r="K800" s="97" t="str">
        <f>IF(SP_NORTE!AC827="","*",SP_NORTE!AC827)</f>
        <v>*</v>
      </c>
    </row>
    <row r="801" spans="2:11" hidden="1">
      <c r="B801" s="94" t="str">
        <f>IF(SP_NORTE!X828="","*",SP_NORTE!X828)</f>
        <v>*</v>
      </c>
      <c r="C801" s="95" t="str">
        <f>IF(SP_NORTE!B828="","*",SP_NORTE!B828)</f>
        <v>*</v>
      </c>
      <c r="D801" s="94" t="str">
        <f>IF(SP_NORTE!D828="","*",SP_NORTE!D828)</f>
        <v>*</v>
      </c>
      <c r="E801" s="94" t="str">
        <f>IF(SP_NORTE!G828="","*",SP_NORTE!G828)</f>
        <v>*</v>
      </c>
      <c r="F801" s="100" t="str">
        <f>IF(SP_NORTE!L828="","*",SP_NORTE!L828)</f>
        <v>-</v>
      </c>
      <c r="G801" s="95" t="str">
        <f>IF(SP_NORTE!H828="","*",SP_NORTE!H828)</f>
        <v>*</v>
      </c>
      <c r="H801" s="95" t="str">
        <f>IF(SP_NORTE!AA828="","*",SP_NORTE!AA828)</f>
        <v>*</v>
      </c>
      <c r="I801" s="95" t="str">
        <f>IF(SP_NORTE!AB828="","*",SP_NORTE!AB828)</f>
        <v>*</v>
      </c>
      <c r="J801" s="96" t="str">
        <f>IF(SP_NORTE!Z828="","*",SP_NORTE!Z828)</f>
        <v>*</v>
      </c>
      <c r="K801" s="97" t="str">
        <f>IF(SP_NORTE!AC828="","*",SP_NORTE!AC828)</f>
        <v>*</v>
      </c>
    </row>
    <row r="802" spans="2:11" hidden="1">
      <c r="B802" s="94" t="str">
        <f>IF(SP_NORTE!X829="","*",SP_NORTE!X829)</f>
        <v>*</v>
      </c>
      <c r="C802" s="95" t="str">
        <f>IF(SP_NORTE!B829="","*",SP_NORTE!B829)</f>
        <v>*</v>
      </c>
      <c r="D802" s="94" t="str">
        <f>IF(SP_NORTE!D829="","*",SP_NORTE!D829)</f>
        <v>*</v>
      </c>
      <c r="E802" s="94" t="str">
        <f>IF(SP_NORTE!G829="","*",SP_NORTE!G829)</f>
        <v>*</v>
      </c>
      <c r="F802" s="100" t="str">
        <f>IF(SP_NORTE!L829="","*",SP_NORTE!L829)</f>
        <v>-</v>
      </c>
      <c r="G802" s="95" t="str">
        <f>IF(SP_NORTE!H829="","*",SP_NORTE!H829)</f>
        <v>*</v>
      </c>
      <c r="H802" s="95" t="str">
        <f>IF(SP_NORTE!AA829="","*",SP_NORTE!AA829)</f>
        <v>*</v>
      </c>
      <c r="I802" s="95" t="str">
        <f>IF(SP_NORTE!AB829="","*",SP_NORTE!AB829)</f>
        <v>*</v>
      </c>
      <c r="J802" s="96" t="str">
        <f>IF(SP_NORTE!Z829="","*",SP_NORTE!Z829)</f>
        <v>*</v>
      </c>
      <c r="K802" s="97" t="str">
        <f>IF(SP_NORTE!AC829="","*",SP_NORTE!AC829)</f>
        <v>*</v>
      </c>
    </row>
    <row r="803" spans="2:11" hidden="1">
      <c r="B803" s="94" t="str">
        <f>IF(SP_NORTE!X830="","*",SP_NORTE!X830)</f>
        <v>*</v>
      </c>
      <c r="C803" s="95" t="str">
        <f>IF(SP_NORTE!B830="","*",SP_NORTE!B830)</f>
        <v>*</v>
      </c>
      <c r="D803" s="94" t="str">
        <f>IF(SP_NORTE!D830="","*",SP_NORTE!D830)</f>
        <v>*</v>
      </c>
      <c r="E803" s="94" t="str">
        <f>IF(SP_NORTE!G830="","*",SP_NORTE!G830)</f>
        <v>*</v>
      </c>
      <c r="F803" s="100" t="str">
        <f>IF(SP_NORTE!L830="","*",SP_NORTE!L830)</f>
        <v>-</v>
      </c>
      <c r="G803" s="95" t="str">
        <f>IF(SP_NORTE!H830="","*",SP_NORTE!H830)</f>
        <v>*</v>
      </c>
      <c r="H803" s="95" t="str">
        <f>IF(SP_NORTE!AA830="","*",SP_NORTE!AA830)</f>
        <v>*</v>
      </c>
      <c r="I803" s="95" t="str">
        <f>IF(SP_NORTE!AB830="","*",SP_NORTE!AB830)</f>
        <v>*</v>
      </c>
      <c r="J803" s="96" t="str">
        <f>IF(SP_NORTE!Z830="","*",SP_NORTE!Z830)</f>
        <v>*</v>
      </c>
      <c r="K803" s="97" t="str">
        <f>IF(SP_NORTE!AC830="","*",SP_NORTE!AC830)</f>
        <v>*</v>
      </c>
    </row>
    <row r="804" spans="2:11" hidden="1">
      <c r="B804" s="94" t="str">
        <f>IF(SP_NORTE!X831="","*",SP_NORTE!X831)</f>
        <v>*</v>
      </c>
      <c r="C804" s="95" t="str">
        <f>IF(SP_NORTE!B831="","*",SP_NORTE!B831)</f>
        <v>*</v>
      </c>
      <c r="D804" s="94" t="str">
        <f>IF(SP_NORTE!D831="","*",SP_NORTE!D831)</f>
        <v>*</v>
      </c>
      <c r="E804" s="94" t="str">
        <f>IF(SP_NORTE!G831="","*",SP_NORTE!G831)</f>
        <v>*</v>
      </c>
      <c r="F804" s="100" t="str">
        <f>IF(SP_NORTE!L831="","*",SP_NORTE!L831)</f>
        <v>-</v>
      </c>
      <c r="G804" s="95" t="str">
        <f>IF(SP_NORTE!H831="","*",SP_NORTE!H831)</f>
        <v>*</v>
      </c>
      <c r="H804" s="95" t="str">
        <f>IF(SP_NORTE!AA831="","*",SP_NORTE!AA831)</f>
        <v>*</v>
      </c>
      <c r="I804" s="95" t="str">
        <f>IF(SP_NORTE!AB831="","*",SP_NORTE!AB831)</f>
        <v>*</v>
      </c>
      <c r="J804" s="96" t="str">
        <f>IF(SP_NORTE!Z831="","*",SP_NORTE!Z831)</f>
        <v>*</v>
      </c>
      <c r="K804" s="97" t="str">
        <f>IF(SP_NORTE!AC831="","*",SP_NORTE!AC831)</f>
        <v>*</v>
      </c>
    </row>
    <row r="805" spans="2:11" hidden="1">
      <c r="B805" s="94" t="str">
        <f>IF(SP_NORTE!X832="","*",SP_NORTE!X832)</f>
        <v>*</v>
      </c>
      <c r="C805" s="95" t="str">
        <f>IF(SP_NORTE!B832="","*",SP_NORTE!B832)</f>
        <v>*</v>
      </c>
      <c r="D805" s="94" t="str">
        <f>IF(SP_NORTE!D832="","*",SP_NORTE!D832)</f>
        <v>*</v>
      </c>
      <c r="E805" s="94" t="str">
        <f>IF(SP_NORTE!G832="","*",SP_NORTE!G832)</f>
        <v>*</v>
      </c>
      <c r="F805" s="100" t="str">
        <f>IF(SP_NORTE!L832="","*",SP_NORTE!L832)</f>
        <v>-</v>
      </c>
      <c r="G805" s="95" t="str">
        <f>IF(SP_NORTE!H832="","*",SP_NORTE!H832)</f>
        <v>*</v>
      </c>
      <c r="H805" s="95" t="str">
        <f>IF(SP_NORTE!AA832="","*",SP_NORTE!AA832)</f>
        <v>*</v>
      </c>
      <c r="I805" s="95" t="str">
        <f>IF(SP_NORTE!AB832="","*",SP_NORTE!AB832)</f>
        <v>*</v>
      </c>
      <c r="J805" s="96" t="str">
        <f>IF(SP_NORTE!Z832="","*",SP_NORTE!Z832)</f>
        <v>*</v>
      </c>
      <c r="K805" s="97" t="str">
        <f>IF(SP_NORTE!AC832="","*",SP_NORTE!AC832)</f>
        <v>*</v>
      </c>
    </row>
    <row r="806" spans="2:11" hidden="1">
      <c r="B806" s="94" t="str">
        <f>IF(SP_NORTE!X833="","*",SP_NORTE!X833)</f>
        <v>*</v>
      </c>
      <c r="C806" s="95" t="str">
        <f>IF(SP_NORTE!B833="","*",SP_NORTE!B833)</f>
        <v>*</v>
      </c>
      <c r="D806" s="94" t="str">
        <f>IF(SP_NORTE!D833="","*",SP_NORTE!D833)</f>
        <v>*</v>
      </c>
      <c r="E806" s="94" t="str">
        <f>IF(SP_NORTE!G833="","*",SP_NORTE!G833)</f>
        <v>*</v>
      </c>
      <c r="F806" s="100" t="str">
        <f>IF(SP_NORTE!L833="","*",SP_NORTE!L833)</f>
        <v>-</v>
      </c>
      <c r="G806" s="95" t="str">
        <f>IF(SP_NORTE!H833="","*",SP_NORTE!H833)</f>
        <v>*</v>
      </c>
      <c r="H806" s="95" t="str">
        <f>IF(SP_NORTE!AA833="","*",SP_NORTE!AA833)</f>
        <v>*</v>
      </c>
      <c r="I806" s="95" t="str">
        <f>IF(SP_NORTE!AB833="","*",SP_NORTE!AB833)</f>
        <v>*</v>
      </c>
      <c r="J806" s="96" t="str">
        <f>IF(SP_NORTE!Z833="","*",SP_NORTE!Z833)</f>
        <v>*</v>
      </c>
      <c r="K806" s="97" t="str">
        <f>IF(SP_NORTE!AC833="","*",SP_NORTE!AC833)</f>
        <v>*</v>
      </c>
    </row>
    <row r="807" spans="2:11" hidden="1">
      <c r="B807" s="94" t="str">
        <f>IF(SP_NORTE!X834="","*",SP_NORTE!X834)</f>
        <v>*</v>
      </c>
      <c r="C807" s="95" t="str">
        <f>IF(SP_NORTE!B834="","*",SP_NORTE!B834)</f>
        <v>*</v>
      </c>
      <c r="D807" s="94" t="str">
        <f>IF(SP_NORTE!D834="","*",SP_NORTE!D834)</f>
        <v>*</v>
      </c>
      <c r="E807" s="94" t="str">
        <f>IF(SP_NORTE!G834="","*",SP_NORTE!G834)</f>
        <v>*</v>
      </c>
      <c r="F807" s="100" t="str">
        <f>IF(SP_NORTE!L834="","*",SP_NORTE!L834)</f>
        <v>-</v>
      </c>
      <c r="G807" s="95" t="str">
        <f>IF(SP_NORTE!H834="","*",SP_NORTE!H834)</f>
        <v>*</v>
      </c>
      <c r="H807" s="95" t="str">
        <f>IF(SP_NORTE!AA834="","*",SP_NORTE!AA834)</f>
        <v>*</v>
      </c>
      <c r="I807" s="95" t="str">
        <f>IF(SP_NORTE!AB834="","*",SP_NORTE!AB834)</f>
        <v>*</v>
      </c>
      <c r="J807" s="96" t="str">
        <f>IF(SP_NORTE!Z834="","*",SP_NORTE!Z834)</f>
        <v>*</v>
      </c>
      <c r="K807" s="97" t="str">
        <f>IF(SP_NORTE!AC834="","*",SP_NORTE!AC834)</f>
        <v>*</v>
      </c>
    </row>
    <row r="808" spans="2:11" hidden="1">
      <c r="B808" s="94" t="str">
        <f>IF(SP_NORTE!X835="","*",SP_NORTE!X835)</f>
        <v>*</v>
      </c>
      <c r="C808" s="95" t="str">
        <f>IF(SP_NORTE!B835="","*",SP_NORTE!B835)</f>
        <v>*</v>
      </c>
      <c r="D808" s="94" t="str">
        <f>IF(SP_NORTE!D835="","*",SP_NORTE!D835)</f>
        <v>*</v>
      </c>
      <c r="E808" s="94" t="str">
        <f>IF(SP_NORTE!G835="","*",SP_NORTE!G835)</f>
        <v>*</v>
      </c>
      <c r="F808" s="100" t="str">
        <f>IF(SP_NORTE!L835="","*",SP_NORTE!L835)</f>
        <v>-</v>
      </c>
      <c r="G808" s="95" t="str">
        <f>IF(SP_NORTE!H835="","*",SP_NORTE!H835)</f>
        <v>*</v>
      </c>
      <c r="H808" s="95" t="str">
        <f>IF(SP_NORTE!AA835="","*",SP_NORTE!AA835)</f>
        <v>*</v>
      </c>
      <c r="I808" s="95" t="str">
        <f>IF(SP_NORTE!AB835="","*",SP_NORTE!AB835)</f>
        <v>*</v>
      </c>
      <c r="J808" s="96" t="str">
        <f>IF(SP_NORTE!Z835="","*",SP_NORTE!Z835)</f>
        <v>*</v>
      </c>
      <c r="K808" s="97" t="str">
        <f>IF(SP_NORTE!AC835="","*",SP_NORTE!AC835)</f>
        <v>*</v>
      </c>
    </row>
    <row r="809" spans="2:11" hidden="1">
      <c r="B809" s="94" t="str">
        <f>IF(SP_NORTE!X836="","*",SP_NORTE!X836)</f>
        <v>*</v>
      </c>
      <c r="C809" s="95" t="str">
        <f>IF(SP_NORTE!B836="","*",SP_NORTE!B836)</f>
        <v>*</v>
      </c>
      <c r="D809" s="94" t="str">
        <f>IF(SP_NORTE!D836="","*",SP_NORTE!D836)</f>
        <v>*</v>
      </c>
      <c r="E809" s="94" t="str">
        <f>IF(SP_NORTE!G836="","*",SP_NORTE!G836)</f>
        <v>*</v>
      </c>
      <c r="F809" s="100" t="str">
        <f>IF(SP_NORTE!L836="","*",SP_NORTE!L836)</f>
        <v>-</v>
      </c>
      <c r="G809" s="95" t="str">
        <f>IF(SP_NORTE!H836="","*",SP_NORTE!H836)</f>
        <v>*</v>
      </c>
      <c r="H809" s="95" t="str">
        <f>IF(SP_NORTE!AA836="","*",SP_NORTE!AA836)</f>
        <v>*</v>
      </c>
      <c r="I809" s="95" t="str">
        <f>IF(SP_NORTE!AB836="","*",SP_NORTE!AB836)</f>
        <v>*</v>
      </c>
      <c r="J809" s="96" t="str">
        <f>IF(SP_NORTE!Z836="","*",SP_NORTE!Z836)</f>
        <v>*</v>
      </c>
      <c r="K809" s="97" t="str">
        <f>IF(SP_NORTE!AC836="","*",SP_NORTE!AC836)</f>
        <v>*</v>
      </c>
    </row>
    <row r="810" spans="2:11" hidden="1">
      <c r="B810" s="94" t="str">
        <f>IF(SP_NORTE!X837="","*",SP_NORTE!X837)</f>
        <v>*</v>
      </c>
      <c r="C810" s="95" t="str">
        <f>IF(SP_NORTE!B837="","*",SP_NORTE!B837)</f>
        <v>*</v>
      </c>
      <c r="D810" s="94" t="str">
        <f>IF(SP_NORTE!D837="","*",SP_NORTE!D837)</f>
        <v>*</v>
      </c>
      <c r="E810" s="94" t="str">
        <f>IF(SP_NORTE!G837="","*",SP_NORTE!G837)</f>
        <v>*</v>
      </c>
      <c r="F810" s="100" t="str">
        <f>IF(SP_NORTE!L837="","*",SP_NORTE!L837)</f>
        <v>-</v>
      </c>
      <c r="G810" s="95" t="str">
        <f>IF(SP_NORTE!H837="","*",SP_NORTE!H837)</f>
        <v>*</v>
      </c>
      <c r="H810" s="95" t="str">
        <f>IF(SP_NORTE!AA837="","*",SP_NORTE!AA837)</f>
        <v>*</v>
      </c>
      <c r="I810" s="95" t="str">
        <f>IF(SP_NORTE!AB837="","*",SP_NORTE!AB837)</f>
        <v>*</v>
      </c>
      <c r="J810" s="96" t="str">
        <f>IF(SP_NORTE!Z837="","*",SP_NORTE!Z837)</f>
        <v>*</v>
      </c>
      <c r="K810" s="97" t="str">
        <f>IF(SP_NORTE!AC837="","*",SP_NORTE!AC837)</f>
        <v>*</v>
      </c>
    </row>
    <row r="811" spans="2:11" hidden="1">
      <c r="B811" s="94" t="str">
        <f>IF(SP_NORTE!X838="","*",SP_NORTE!X838)</f>
        <v>*</v>
      </c>
      <c r="C811" s="95" t="str">
        <f>IF(SP_NORTE!B838="","*",SP_NORTE!B838)</f>
        <v>*</v>
      </c>
      <c r="D811" s="94" t="str">
        <f>IF(SP_NORTE!D838="","*",SP_NORTE!D838)</f>
        <v>*</v>
      </c>
      <c r="E811" s="94" t="str">
        <f>IF(SP_NORTE!G838="","*",SP_NORTE!G838)</f>
        <v>*</v>
      </c>
      <c r="F811" s="100" t="str">
        <f>IF(SP_NORTE!L838="","*",SP_NORTE!L838)</f>
        <v>-</v>
      </c>
      <c r="G811" s="95" t="str">
        <f>IF(SP_NORTE!H838="","*",SP_NORTE!H838)</f>
        <v>*</v>
      </c>
      <c r="H811" s="95" t="str">
        <f>IF(SP_NORTE!AA838="","*",SP_NORTE!AA838)</f>
        <v>*</v>
      </c>
      <c r="I811" s="95" t="str">
        <f>IF(SP_NORTE!AB838="","*",SP_NORTE!AB838)</f>
        <v>*</v>
      </c>
      <c r="J811" s="96" t="str">
        <f>IF(SP_NORTE!Z838="","*",SP_NORTE!Z838)</f>
        <v>*</v>
      </c>
      <c r="K811" s="97" t="str">
        <f>IF(SP_NORTE!AC838="","*",SP_NORTE!AC838)</f>
        <v>*</v>
      </c>
    </row>
    <row r="812" spans="2:11" hidden="1">
      <c r="B812" s="94" t="str">
        <f>IF(SP_NORTE!X839="","*",SP_NORTE!X839)</f>
        <v>*</v>
      </c>
      <c r="C812" s="95" t="str">
        <f>IF(SP_NORTE!B839="","*",SP_NORTE!B839)</f>
        <v>*</v>
      </c>
      <c r="D812" s="94" t="str">
        <f>IF(SP_NORTE!D839="","*",SP_NORTE!D839)</f>
        <v>*</v>
      </c>
      <c r="E812" s="94" t="str">
        <f>IF(SP_NORTE!G839="","*",SP_NORTE!G839)</f>
        <v>*</v>
      </c>
      <c r="F812" s="100" t="str">
        <f>IF(SP_NORTE!L839="","*",SP_NORTE!L839)</f>
        <v>-</v>
      </c>
      <c r="G812" s="95" t="str">
        <f>IF(SP_NORTE!H839="","*",SP_NORTE!H839)</f>
        <v>*</v>
      </c>
      <c r="H812" s="95" t="str">
        <f>IF(SP_NORTE!AA839="","*",SP_NORTE!AA839)</f>
        <v>*</v>
      </c>
      <c r="I812" s="95" t="str">
        <f>IF(SP_NORTE!AB839="","*",SP_NORTE!AB839)</f>
        <v>*</v>
      </c>
      <c r="J812" s="96" t="str">
        <f>IF(SP_NORTE!Z839="","*",SP_NORTE!Z839)</f>
        <v>*</v>
      </c>
      <c r="K812" s="97" t="str">
        <f>IF(SP_NORTE!AC839="","*",SP_NORTE!AC839)</f>
        <v>*</v>
      </c>
    </row>
    <row r="813" spans="2:11" hidden="1">
      <c r="B813" s="94" t="str">
        <f>IF(SP_NORTE!X840="","*",SP_NORTE!X840)</f>
        <v>*</v>
      </c>
      <c r="C813" s="95" t="str">
        <f>IF(SP_NORTE!B840="","*",SP_NORTE!B840)</f>
        <v>*</v>
      </c>
      <c r="D813" s="94" t="str">
        <f>IF(SP_NORTE!D840="","*",SP_NORTE!D840)</f>
        <v>*</v>
      </c>
      <c r="E813" s="94" t="str">
        <f>IF(SP_NORTE!G840="","*",SP_NORTE!G840)</f>
        <v>*</v>
      </c>
      <c r="F813" s="100" t="str">
        <f>IF(SP_NORTE!L840="","*",SP_NORTE!L840)</f>
        <v>-</v>
      </c>
      <c r="G813" s="95" t="str">
        <f>IF(SP_NORTE!H840="","*",SP_NORTE!H840)</f>
        <v>*</v>
      </c>
      <c r="H813" s="95" t="str">
        <f>IF(SP_NORTE!AA840="","*",SP_NORTE!AA840)</f>
        <v>*</v>
      </c>
      <c r="I813" s="95" t="str">
        <f>IF(SP_NORTE!AB840="","*",SP_NORTE!AB840)</f>
        <v>*</v>
      </c>
      <c r="J813" s="96" t="str">
        <f>IF(SP_NORTE!Z840="","*",SP_NORTE!Z840)</f>
        <v>*</v>
      </c>
      <c r="K813" s="97" t="str">
        <f>IF(SP_NORTE!AC840="","*",SP_NORTE!AC840)</f>
        <v>*</v>
      </c>
    </row>
    <row r="814" spans="2:11" hidden="1">
      <c r="B814" s="94" t="str">
        <f>IF(SP_NORTE!X841="","*",SP_NORTE!X841)</f>
        <v>*</v>
      </c>
      <c r="C814" s="95" t="str">
        <f>IF(SP_NORTE!B841="","*",SP_NORTE!B841)</f>
        <v>*</v>
      </c>
      <c r="D814" s="94" t="str">
        <f>IF(SP_NORTE!D841="","*",SP_NORTE!D841)</f>
        <v>*</v>
      </c>
      <c r="E814" s="94" t="str">
        <f>IF(SP_NORTE!G841="","*",SP_NORTE!G841)</f>
        <v>*</v>
      </c>
      <c r="F814" s="100" t="str">
        <f>IF(SP_NORTE!L841="","*",SP_NORTE!L841)</f>
        <v>-</v>
      </c>
      <c r="G814" s="95" t="str">
        <f>IF(SP_NORTE!H841="","*",SP_NORTE!H841)</f>
        <v>*</v>
      </c>
      <c r="H814" s="95" t="str">
        <f>IF(SP_NORTE!AA841="","*",SP_NORTE!AA841)</f>
        <v>*</v>
      </c>
      <c r="I814" s="95" t="str">
        <f>IF(SP_NORTE!AB841="","*",SP_NORTE!AB841)</f>
        <v>*</v>
      </c>
      <c r="J814" s="96" t="str">
        <f>IF(SP_NORTE!Z841="","*",SP_NORTE!Z841)</f>
        <v>*</v>
      </c>
      <c r="K814" s="97" t="str">
        <f>IF(SP_NORTE!AC841="","*",SP_NORTE!AC841)</f>
        <v>*</v>
      </c>
    </row>
    <row r="815" spans="2:11" hidden="1">
      <c r="B815" s="94" t="str">
        <f>IF(SP_NORTE!X842="","*",SP_NORTE!X842)</f>
        <v>*</v>
      </c>
      <c r="C815" s="95" t="str">
        <f>IF(SP_NORTE!B842="","*",SP_NORTE!B842)</f>
        <v>*</v>
      </c>
      <c r="D815" s="94" t="str">
        <f>IF(SP_NORTE!D842="","*",SP_NORTE!D842)</f>
        <v>*</v>
      </c>
      <c r="E815" s="94" t="str">
        <f>IF(SP_NORTE!G842="","*",SP_NORTE!G842)</f>
        <v>*</v>
      </c>
      <c r="F815" s="100" t="str">
        <f>IF(SP_NORTE!L842="","*",SP_NORTE!L842)</f>
        <v>-</v>
      </c>
      <c r="G815" s="95" t="str">
        <f>IF(SP_NORTE!H842="","*",SP_NORTE!H842)</f>
        <v>*</v>
      </c>
      <c r="H815" s="95" t="str">
        <f>IF(SP_NORTE!AA842="","*",SP_NORTE!AA842)</f>
        <v>*</v>
      </c>
      <c r="I815" s="95" t="str">
        <f>IF(SP_NORTE!AB842="","*",SP_NORTE!AB842)</f>
        <v>*</v>
      </c>
      <c r="J815" s="96" t="str">
        <f>IF(SP_NORTE!Z842="","*",SP_NORTE!Z842)</f>
        <v>*</v>
      </c>
      <c r="K815" s="97" t="str">
        <f>IF(SP_NORTE!AC842="","*",SP_NORTE!AC842)</f>
        <v>*</v>
      </c>
    </row>
    <row r="816" spans="2:11" hidden="1">
      <c r="B816" s="94" t="str">
        <f>IF(SP_NORTE!X843="","*",SP_NORTE!X843)</f>
        <v>*</v>
      </c>
      <c r="C816" s="95" t="str">
        <f>IF(SP_NORTE!B843="","*",SP_NORTE!B843)</f>
        <v>*</v>
      </c>
      <c r="D816" s="94" t="str">
        <f>IF(SP_NORTE!D843="","*",SP_NORTE!D843)</f>
        <v>*</v>
      </c>
      <c r="E816" s="94" t="str">
        <f>IF(SP_NORTE!G843="","*",SP_NORTE!G843)</f>
        <v>*</v>
      </c>
      <c r="F816" s="100" t="str">
        <f>IF(SP_NORTE!L843="","*",SP_NORTE!L843)</f>
        <v>-</v>
      </c>
      <c r="G816" s="95" t="str">
        <f>IF(SP_NORTE!H843="","*",SP_NORTE!H843)</f>
        <v>*</v>
      </c>
      <c r="H816" s="95" t="str">
        <f>IF(SP_NORTE!AA843="","*",SP_NORTE!AA843)</f>
        <v>*</v>
      </c>
      <c r="I816" s="95" t="str">
        <f>IF(SP_NORTE!AB843="","*",SP_NORTE!AB843)</f>
        <v>*</v>
      </c>
      <c r="J816" s="96" t="str">
        <f>IF(SP_NORTE!Z843="","*",SP_NORTE!Z843)</f>
        <v>*</v>
      </c>
      <c r="K816" s="97" t="str">
        <f>IF(SP_NORTE!AC843="","*",SP_NORTE!AC843)</f>
        <v>*</v>
      </c>
    </row>
    <row r="817" spans="2:11" hidden="1">
      <c r="B817" s="94" t="str">
        <f>IF(SP_NORTE!X844="","*",SP_NORTE!X844)</f>
        <v>*</v>
      </c>
      <c r="C817" s="95" t="str">
        <f>IF(SP_NORTE!B844="","*",SP_NORTE!B844)</f>
        <v>*</v>
      </c>
      <c r="D817" s="94" t="str">
        <f>IF(SP_NORTE!D844="","*",SP_NORTE!D844)</f>
        <v>*</v>
      </c>
      <c r="E817" s="94" t="str">
        <f>IF(SP_NORTE!G844="","*",SP_NORTE!G844)</f>
        <v>*</v>
      </c>
      <c r="F817" s="100" t="str">
        <f>IF(SP_NORTE!L844="","*",SP_NORTE!L844)</f>
        <v>-</v>
      </c>
      <c r="G817" s="95" t="str">
        <f>IF(SP_NORTE!H844="","*",SP_NORTE!H844)</f>
        <v>*</v>
      </c>
      <c r="H817" s="95" t="str">
        <f>IF(SP_NORTE!AA844="","*",SP_NORTE!AA844)</f>
        <v>*</v>
      </c>
      <c r="I817" s="95" t="str">
        <f>IF(SP_NORTE!AB844="","*",SP_NORTE!AB844)</f>
        <v>*</v>
      </c>
      <c r="J817" s="96" t="str">
        <f>IF(SP_NORTE!Z844="","*",SP_NORTE!Z844)</f>
        <v>*</v>
      </c>
      <c r="K817" s="97" t="str">
        <f>IF(SP_NORTE!AC844="","*",SP_NORTE!AC844)</f>
        <v>*</v>
      </c>
    </row>
    <row r="818" spans="2:11" hidden="1">
      <c r="B818" s="94" t="str">
        <f>IF(SP_NORTE!X845="","*",SP_NORTE!X845)</f>
        <v>*</v>
      </c>
      <c r="C818" s="95" t="str">
        <f>IF(SP_NORTE!B845="","*",SP_NORTE!B845)</f>
        <v>*</v>
      </c>
      <c r="D818" s="94" t="str">
        <f>IF(SP_NORTE!D845="","*",SP_NORTE!D845)</f>
        <v>*</v>
      </c>
      <c r="E818" s="94" t="str">
        <f>IF(SP_NORTE!G845="","*",SP_NORTE!G845)</f>
        <v>*</v>
      </c>
      <c r="F818" s="100" t="str">
        <f>IF(SP_NORTE!L845="","*",SP_NORTE!L845)</f>
        <v>-</v>
      </c>
      <c r="G818" s="95" t="str">
        <f>IF(SP_NORTE!H845="","*",SP_NORTE!H845)</f>
        <v>*</v>
      </c>
      <c r="H818" s="95" t="str">
        <f>IF(SP_NORTE!AA845="","*",SP_NORTE!AA845)</f>
        <v>*</v>
      </c>
      <c r="I818" s="95" t="str">
        <f>IF(SP_NORTE!AB845="","*",SP_NORTE!AB845)</f>
        <v>*</v>
      </c>
      <c r="J818" s="96" t="str">
        <f>IF(SP_NORTE!Z845="","*",SP_NORTE!Z845)</f>
        <v>*</v>
      </c>
      <c r="K818" s="97" t="str">
        <f>IF(SP_NORTE!AC845="","*",SP_NORTE!AC845)</f>
        <v>*</v>
      </c>
    </row>
    <row r="819" spans="2:11" hidden="1">
      <c r="B819" s="94" t="str">
        <f>IF(SP_NORTE!X846="","*",SP_NORTE!X846)</f>
        <v>*</v>
      </c>
      <c r="C819" s="95" t="str">
        <f>IF(SP_NORTE!B846="","*",SP_NORTE!B846)</f>
        <v>*</v>
      </c>
      <c r="D819" s="94" t="str">
        <f>IF(SP_NORTE!D846="","*",SP_NORTE!D846)</f>
        <v>*</v>
      </c>
      <c r="E819" s="94" t="str">
        <f>IF(SP_NORTE!G846="","*",SP_NORTE!G846)</f>
        <v>*</v>
      </c>
      <c r="F819" s="100" t="str">
        <f>IF(SP_NORTE!L846="","*",SP_NORTE!L846)</f>
        <v>-</v>
      </c>
      <c r="G819" s="95" t="str">
        <f>IF(SP_NORTE!H846="","*",SP_NORTE!H846)</f>
        <v>*</v>
      </c>
      <c r="H819" s="95" t="str">
        <f>IF(SP_NORTE!AA846="","*",SP_NORTE!AA846)</f>
        <v>*</v>
      </c>
      <c r="I819" s="95" t="str">
        <f>IF(SP_NORTE!AB846="","*",SP_NORTE!AB846)</f>
        <v>*</v>
      </c>
      <c r="J819" s="96" t="str">
        <f>IF(SP_NORTE!Z846="","*",SP_NORTE!Z846)</f>
        <v>*</v>
      </c>
      <c r="K819" s="97" t="str">
        <f>IF(SP_NORTE!AC846="","*",SP_NORTE!AC846)</f>
        <v>*</v>
      </c>
    </row>
    <row r="820" spans="2:11" hidden="1">
      <c r="B820" s="94" t="str">
        <f>IF(SP_NORTE!X847="","*",SP_NORTE!X847)</f>
        <v>*</v>
      </c>
      <c r="C820" s="95" t="str">
        <f>IF(SP_NORTE!B847="","*",SP_NORTE!B847)</f>
        <v>*</v>
      </c>
      <c r="D820" s="94" t="str">
        <f>IF(SP_NORTE!D847="","*",SP_NORTE!D847)</f>
        <v>*</v>
      </c>
      <c r="E820" s="94" t="str">
        <f>IF(SP_NORTE!G847="","*",SP_NORTE!G847)</f>
        <v>*</v>
      </c>
      <c r="F820" s="100" t="str">
        <f>IF(SP_NORTE!L847="","*",SP_NORTE!L847)</f>
        <v>-</v>
      </c>
      <c r="G820" s="95" t="str">
        <f>IF(SP_NORTE!H847="","*",SP_NORTE!H847)</f>
        <v>*</v>
      </c>
      <c r="H820" s="95" t="str">
        <f>IF(SP_NORTE!AA847="","*",SP_NORTE!AA847)</f>
        <v>*</v>
      </c>
      <c r="I820" s="95" t="str">
        <f>IF(SP_NORTE!AB847="","*",SP_NORTE!AB847)</f>
        <v>*</v>
      </c>
      <c r="J820" s="96" t="str">
        <f>IF(SP_NORTE!Z847="","*",SP_NORTE!Z847)</f>
        <v>*</v>
      </c>
      <c r="K820" s="97" t="str">
        <f>IF(SP_NORTE!AC847="","*",SP_NORTE!AC847)</f>
        <v>*</v>
      </c>
    </row>
    <row r="821" spans="2:11" hidden="1">
      <c r="B821" s="94" t="str">
        <f>IF(SP_NORTE!X848="","*",SP_NORTE!X848)</f>
        <v>*</v>
      </c>
      <c r="C821" s="95" t="str">
        <f>IF(SP_NORTE!B848="","*",SP_NORTE!B848)</f>
        <v>*</v>
      </c>
      <c r="D821" s="94" t="str">
        <f>IF(SP_NORTE!D848="","*",SP_NORTE!D848)</f>
        <v>*</v>
      </c>
      <c r="E821" s="94" t="str">
        <f>IF(SP_NORTE!G848="","*",SP_NORTE!G848)</f>
        <v>*</v>
      </c>
      <c r="F821" s="100" t="str">
        <f>IF(SP_NORTE!L848="","*",SP_NORTE!L848)</f>
        <v>-</v>
      </c>
      <c r="G821" s="95" t="str">
        <f>IF(SP_NORTE!H848="","*",SP_NORTE!H848)</f>
        <v>*</v>
      </c>
      <c r="H821" s="95" t="str">
        <f>IF(SP_NORTE!AA848="","*",SP_NORTE!AA848)</f>
        <v>*</v>
      </c>
      <c r="I821" s="95" t="str">
        <f>IF(SP_NORTE!AB848="","*",SP_NORTE!AB848)</f>
        <v>*</v>
      </c>
      <c r="J821" s="96" t="str">
        <f>IF(SP_NORTE!Z848="","*",SP_NORTE!Z848)</f>
        <v>*</v>
      </c>
      <c r="K821" s="97" t="str">
        <f>IF(SP_NORTE!AC848="","*",SP_NORTE!AC848)</f>
        <v>*</v>
      </c>
    </row>
    <row r="822" spans="2:11" hidden="1">
      <c r="B822" s="94" t="str">
        <f>IF(SP_NORTE!X849="","*",SP_NORTE!X849)</f>
        <v>*</v>
      </c>
      <c r="C822" s="95" t="str">
        <f>IF(SP_NORTE!B849="","*",SP_NORTE!B849)</f>
        <v>*</v>
      </c>
      <c r="D822" s="94" t="str">
        <f>IF(SP_NORTE!D849="","*",SP_NORTE!D849)</f>
        <v>*</v>
      </c>
      <c r="E822" s="94" t="str">
        <f>IF(SP_NORTE!G849="","*",SP_NORTE!G849)</f>
        <v>*</v>
      </c>
      <c r="F822" s="100" t="str">
        <f>IF(SP_NORTE!L849="","*",SP_NORTE!L849)</f>
        <v>-</v>
      </c>
      <c r="G822" s="95" t="str">
        <f>IF(SP_NORTE!H849="","*",SP_NORTE!H849)</f>
        <v>*</v>
      </c>
      <c r="H822" s="95" t="str">
        <f>IF(SP_NORTE!AA849="","*",SP_NORTE!AA849)</f>
        <v>*</v>
      </c>
      <c r="I822" s="95" t="str">
        <f>IF(SP_NORTE!AB849="","*",SP_NORTE!AB849)</f>
        <v>*</v>
      </c>
      <c r="J822" s="96" t="str">
        <f>IF(SP_NORTE!Z849="","*",SP_NORTE!Z849)</f>
        <v>*</v>
      </c>
      <c r="K822" s="97" t="str">
        <f>IF(SP_NORTE!AC849="","*",SP_NORTE!AC849)</f>
        <v>*</v>
      </c>
    </row>
    <row r="823" spans="2:11" hidden="1">
      <c r="B823" s="94" t="str">
        <f>IF(SP_NORTE!X850="","*",SP_NORTE!X850)</f>
        <v>*</v>
      </c>
      <c r="C823" s="95" t="str">
        <f>IF(SP_NORTE!B850="","*",SP_NORTE!B850)</f>
        <v>*</v>
      </c>
      <c r="D823" s="94" t="str">
        <f>IF(SP_NORTE!D850="","*",SP_NORTE!D850)</f>
        <v>*</v>
      </c>
      <c r="E823" s="94" t="str">
        <f>IF(SP_NORTE!G850="","*",SP_NORTE!G850)</f>
        <v>*</v>
      </c>
      <c r="F823" s="100" t="str">
        <f>IF(SP_NORTE!L850="","*",SP_NORTE!L850)</f>
        <v>-</v>
      </c>
      <c r="G823" s="95" t="str">
        <f>IF(SP_NORTE!H850="","*",SP_NORTE!H850)</f>
        <v>*</v>
      </c>
      <c r="H823" s="95" t="str">
        <f>IF(SP_NORTE!AA850="","*",SP_NORTE!AA850)</f>
        <v>*</v>
      </c>
      <c r="I823" s="95" t="str">
        <f>IF(SP_NORTE!AB850="","*",SP_NORTE!AB850)</f>
        <v>*</v>
      </c>
      <c r="J823" s="96" t="str">
        <f>IF(SP_NORTE!Z850="","*",SP_NORTE!Z850)</f>
        <v>*</v>
      </c>
      <c r="K823" s="97" t="str">
        <f>IF(SP_NORTE!AC850="","*",SP_NORTE!AC850)</f>
        <v>*</v>
      </c>
    </row>
    <row r="824" spans="2:11" hidden="1">
      <c r="B824" s="94" t="str">
        <f>IF(SP_NORTE!X851="","*",SP_NORTE!X851)</f>
        <v>*</v>
      </c>
      <c r="C824" s="95" t="str">
        <f>IF(SP_NORTE!B851="","*",SP_NORTE!B851)</f>
        <v>*</v>
      </c>
      <c r="D824" s="94" t="str">
        <f>IF(SP_NORTE!D851="","*",SP_NORTE!D851)</f>
        <v>*</v>
      </c>
      <c r="E824" s="94" t="str">
        <f>IF(SP_NORTE!G851="","*",SP_NORTE!G851)</f>
        <v>*</v>
      </c>
      <c r="F824" s="100" t="str">
        <f>IF(SP_NORTE!L851="","*",SP_NORTE!L851)</f>
        <v>-</v>
      </c>
      <c r="G824" s="95" t="str">
        <f>IF(SP_NORTE!H851="","*",SP_NORTE!H851)</f>
        <v>*</v>
      </c>
      <c r="H824" s="95" t="str">
        <f>IF(SP_NORTE!AA851="","*",SP_NORTE!AA851)</f>
        <v>*</v>
      </c>
      <c r="I824" s="95" t="str">
        <f>IF(SP_NORTE!AB851="","*",SP_NORTE!AB851)</f>
        <v>*</v>
      </c>
      <c r="J824" s="96" t="str">
        <f>IF(SP_NORTE!Z851="","*",SP_NORTE!Z851)</f>
        <v>*</v>
      </c>
      <c r="K824" s="97" t="str">
        <f>IF(SP_NORTE!AC851="","*",SP_NORTE!AC851)</f>
        <v>*</v>
      </c>
    </row>
    <row r="825" spans="2:11" hidden="1">
      <c r="B825" s="94" t="str">
        <f>IF(SP_NORTE!X852="","*",SP_NORTE!X852)</f>
        <v>*</v>
      </c>
      <c r="C825" s="95" t="str">
        <f>IF(SP_NORTE!B852="","*",SP_NORTE!B852)</f>
        <v>*</v>
      </c>
      <c r="D825" s="94" t="str">
        <f>IF(SP_NORTE!D852="","*",SP_NORTE!D852)</f>
        <v>*</v>
      </c>
      <c r="E825" s="94" t="str">
        <f>IF(SP_NORTE!G852="","*",SP_NORTE!G852)</f>
        <v>*</v>
      </c>
      <c r="F825" s="100" t="str">
        <f>IF(SP_NORTE!L852="","*",SP_NORTE!L852)</f>
        <v>-</v>
      </c>
      <c r="G825" s="95" t="str">
        <f>IF(SP_NORTE!H852="","*",SP_NORTE!H852)</f>
        <v>*</v>
      </c>
      <c r="H825" s="95" t="str">
        <f>IF(SP_NORTE!AA852="","*",SP_NORTE!AA852)</f>
        <v>*</v>
      </c>
      <c r="I825" s="95" t="str">
        <f>IF(SP_NORTE!AB852="","*",SP_NORTE!AB852)</f>
        <v>*</v>
      </c>
      <c r="J825" s="96" t="str">
        <f>IF(SP_NORTE!Z852="","*",SP_NORTE!Z852)</f>
        <v>*</v>
      </c>
      <c r="K825" s="97" t="str">
        <f>IF(SP_NORTE!AC852="","*",SP_NORTE!AC852)</f>
        <v>*</v>
      </c>
    </row>
    <row r="826" spans="2:11" hidden="1">
      <c r="B826" s="94" t="str">
        <f>IF(SP_NORTE!X853="","*",SP_NORTE!X853)</f>
        <v>*</v>
      </c>
      <c r="C826" s="95" t="str">
        <f>IF(SP_NORTE!B853="","*",SP_NORTE!B853)</f>
        <v>*</v>
      </c>
      <c r="D826" s="94" t="str">
        <f>IF(SP_NORTE!D853="","*",SP_NORTE!D853)</f>
        <v>*</v>
      </c>
      <c r="E826" s="94" t="str">
        <f>IF(SP_NORTE!G853="","*",SP_NORTE!G853)</f>
        <v>*</v>
      </c>
      <c r="F826" s="100" t="str">
        <f>IF(SP_NORTE!L853="","*",SP_NORTE!L853)</f>
        <v>-</v>
      </c>
      <c r="G826" s="95" t="str">
        <f>IF(SP_NORTE!H853="","*",SP_NORTE!H853)</f>
        <v>*</v>
      </c>
      <c r="H826" s="95" t="str">
        <f>IF(SP_NORTE!AA853="","*",SP_NORTE!AA853)</f>
        <v>*</v>
      </c>
      <c r="I826" s="95" t="str">
        <f>IF(SP_NORTE!AB853="","*",SP_NORTE!AB853)</f>
        <v>*</v>
      </c>
      <c r="J826" s="96" t="str">
        <f>IF(SP_NORTE!Z853="","*",SP_NORTE!Z853)</f>
        <v>*</v>
      </c>
      <c r="K826" s="97" t="str">
        <f>IF(SP_NORTE!AC853="","*",SP_NORTE!AC853)</f>
        <v>*</v>
      </c>
    </row>
    <row r="827" spans="2:11" hidden="1">
      <c r="B827" s="94" t="str">
        <f>IF(SP_NORTE!X854="","*",SP_NORTE!X854)</f>
        <v>*</v>
      </c>
      <c r="C827" s="95" t="str">
        <f>IF(SP_NORTE!B854="","*",SP_NORTE!B854)</f>
        <v>*</v>
      </c>
      <c r="D827" s="94" t="str">
        <f>IF(SP_NORTE!D854="","*",SP_NORTE!D854)</f>
        <v>*</v>
      </c>
      <c r="E827" s="94" t="str">
        <f>IF(SP_NORTE!G854="","*",SP_NORTE!G854)</f>
        <v>*</v>
      </c>
      <c r="F827" s="100" t="str">
        <f>IF(SP_NORTE!L854="","*",SP_NORTE!L854)</f>
        <v>-</v>
      </c>
      <c r="G827" s="95" t="str">
        <f>IF(SP_NORTE!H854="","*",SP_NORTE!H854)</f>
        <v>*</v>
      </c>
      <c r="H827" s="95" t="str">
        <f>IF(SP_NORTE!AA854="","*",SP_NORTE!AA854)</f>
        <v>*</v>
      </c>
      <c r="I827" s="95" t="str">
        <f>IF(SP_NORTE!AB854="","*",SP_NORTE!AB854)</f>
        <v>*</v>
      </c>
      <c r="J827" s="96" t="str">
        <f>IF(SP_NORTE!Z854="","*",SP_NORTE!Z854)</f>
        <v>*</v>
      </c>
      <c r="K827" s="97" t="str">
        <f>IF(SP_NORTE!AC854="","*",SP_NORTE!AC854)</f>
        <v>*</v>
      </c>
    </row>
    <row r="828" spans="2:11" hidden="1">
      <c r="B828" s="94" t="str">
        <f>IF(SP_NORTE!X855="","*",SP_NORTE!X855)</f>
        <v>*</v>
      </c>
      <c r="C828" s="95" t="str">
        <f>IF(SP_NORTE!B855="","*",SP_NORTE!B855)</f>
        <v>*</v>
      </c>
      <c r="D828" s="94" t="str">
        <f>IF(SP_NORTE!D855="","*",SP_NORTE!D855)</f>
        <v>*</v>
      </c>
      <c r="E828" s="94" t="str">
        <f>IF(SP_NORTE!G855="","*",SP_NORTE!G855)</f>
        <v>*</v>
      </c>
      <c r="F828" s="100" t="str">
        <f>IF(SP_NORTE!L855="","*",SP_NORTE!L855)</f>
        <v>-</v>
      </c>
      <c r="G828" s="95" t="str">
        <f>IF(SP_NORTE!H855="","*",SP_NORTE!H855)</f>
        <v>*</v>
      </c>
      <c r="H828" s="95" t="str">
        <f>IF(SP_NORTE!AA855="","*",SP_NORTE!AA855)</f>
        <v>*</v>
      </c>
      <c r="I828" s="95" t="str">
        <f>IF(SP_NORTE!AB855="","*",SP_NORTE!AB855)</f>
        <v>*</v>
      </c>
      <c r="J828" s="96" t="str">
        <f>IF(SP_NORTE!Z855="","*",SP_NORTE!Z855)</f>
        <v>*</v>
      </c>
      <c r="K828" s="97" t="str">
        <f>IF(SP_NORTE!AC855="","*",SP_NORTE!AC855)</f>
        <v>*</v>
      </c>
    </row>
    <row r="829" spans="2:11" hidden="1">
      <c r="B829" s="94" t="str">
        <f>IF(SP_NORTE!X856="","*",SP_NORTE!X856)</f>
        <v>*</v>
      </c>
      <c r="C829" s="95" t="str">
        <f>IF(SP_NORTE!B856="","*",SP_NORTE!B856)</f>
        <v>*</v>
      </c>
      <c r="D829" s="94" t="str">
        <f>IF(SP_NORTE!D856="","*",SP_NORTE!D856)</f>
        <v>*</v>
      </c>
      <c r="E829" s="94" t="str">
        <f>IF(SP_NORTE!G856="","*",SP_NORTE!G856)</f>
        <v>*</v>
      </c>
      <c r="F829" s="100" t="str">
        <f>IF(SP_NORTE!L856="","*",SP_NORTE!L856)</f>
        <v>-</v>
      </c>
      <c r="G829" s="95" t="str">
        <f>IF(SP_NORTE!H856="","*",SP_NORTE!H856)</f>
        <v>*</v>
      </c>
      <c r="H829" s="95" t="str">
        <f>IF(SP_NORTE!AA856="","*",SP_NORTE!AA856)</f>
        <v>*</v>
      </c>
      <c r="I829" s="95" t="str">
        <f>IF(SP_NORTE!AB856="","*",SP_NORTE!AB856)</f>
        <v>*</v>
      </c>
      <c r="J829" s="96" t="str">
        <f>IF(SP_NORTE!Z856="","*",SP_NORTE!Z856)</f>
        <v>*</v>
      </c>
      <c r="K829" s="97" t="str">
        <f>IF(SP_NORTE!AC856="","*",SP_NORTE!AC856)</f>
        <v>*</v>
      </c>
    </row>
    <row r="830" spans="2:11" hidden="1">
      <c r="B830" s="94" t="str">
        <f>IF(SP_NORTE!X857="","*",SP_NORTE!X857)</f>
        <v>*</v>
      </c>
      <c r="C830" s="95" t="str">
        <f>IF(SP_NORTE!B857="","*",SP_NORTE!B857)</f>
        <v>*</v>
      </c>
      <c r="D830" s="94" t="str">
        <f>IF(SP_NORTE!D857="","*",SP_NORTE!D857)</f>
        <v>*</v>
      </c>
      <c r="E830" s="94" t="str">
        <f>IF(SP_NORTE!G857="","*",SP_NORTE!G857)</f>
        <v>*</v>
      </c>
      <c r="F830" s="100" t="str">
        <f>IF(SP_NORTE!L857="","*",SP_NORTE!L857)</f>
        <v>-</v>
      </c>
      <c r="G830" s="95" t="str">
        <f>IF(SP_NORTE!H857="","*",SP_NORTE!H857)</f>
        <v>*</v>
      </c>
      <c r="H830" s="95" t="str">
        <f>IF(SP_NORTE!AA857="","*",SP_NORTE!AA857)</f>
        <v>*</v>
      </c>
      <c r="I830" s="95" t="str">
        <f>IF(SP_NORTE!AB857="","*",SP_NORTE!AB857)</f>
        <v>*</v>
      </c>
      <c r="J830" s="96" t="str">
        <f>IF(SP_NORTE!Z857="","*",SP_NORTE!Z857)</f>
        <v>*</v>
      </c>
      <c r="K830" s="97" t="str">
        <f>IF(SP_NORTE!AC857="","*",SP_NORTE!AC857)</f>
        <v>*</v>
      </c>
    </row>
    <row r="831" spans="2:11" hidden="1">
      <c r="B831" s="94" t="str">
        <f>IF(SP_NORTE!X858="","*",SP_NORTE!X858)</f>
        <v>*</v>
      </c>
      <c r="C831" s="95" t="str">
        <f>IF(SP_NORTE!B858="","*",SP_NORTE!B858)</f>
        <v>*</v>
      </c>
      <c r="D831" s="94" t="str">
        <f>IF(SP_NORTE!D858="","*",SP_NORTE!D858)</f>
        <v>*</v>
      </c>
      <c r="E831" s="94" t="str">
        <f>IF(SP_NORTE!G858="","*",SP_NORTE!G858)</f>
        <v>*</v>
      </c>
      <c r="F831" s="100" t="str">
        <f>IF(SP_NORTE!L858="","*",SP_NORTE!L858)</f>
        <v>-</v>
      </c>
      <c r="G831" s="95" t="str">
        <f>IF(SP_NORTE!H858="","*",SP_NORTE!H858)</f>
        <v>*</v>
      </c>
      <c r="H831" s="95" t="str">
        <f>IF(SP_NORTE!AA858="","*",SP_NORTE!AA858)</f>
        <v>*</v>
      </c>
      <c r="I831" s="95" t="str">
        <f>IF(SP_NORTE!AB858="","*",SP_NORTE!AB858)</f>
        <v>*</v>
      </c>
      <c r="J831" s="96" t="str">
        <f>IF(SP_NORTE!Z858="","*",SP_NORTE!Z858)</f>
        <v>*</v>
      </c>
      <c r="K831" s="97" t="str">
        <f>IF(SP_NORTE!AC858="","*",SP_NORTE!AC858)</f>
        <v>*</v>
      </c>
    </row>
    <row r="832" spans="2:11" hidden="1">
      <c r="B832" s="94" t="str">
        <f>IF(SP_NORTE!X859="","*",SP_NORTE!X859)</f>
        <v>*</v>
      </c>
      <c r="C832" s="95" t="str">
        <f>IF(SP_NORTE!B859="","*",SP_NORTE!B859)</f>
        <v>*</v>
      </c>
      <c r="D832" s="94" t="str">
        <f>IF(SP_NORTE!D859="","*",SP_NORTE!D859)</f>
        <v>*</v>
      </c>
      <c r="E832" s="94" t="str">
        <f>IF(SP_NORTE!G859="","*",SP_NORTE!G859)</f>
        <v>*</v>
      </c>
      <c r="F832" s="100" t="str">
        <f>IF(SP_NORTE!L859="","*",SP_NORTE!L859)</f>
        <v>-</v>
      </c>
      <c r="G832" s="95" t="str">
        <f>IF(SP_NORTE!H859="","*",SP_NORTE!H859)</f>
        <v>*</v>
      </c>
      <c r="H832" s="95" t="str">
        <f>IF(SP_NORTE!AA859="","*",SP_NORTE!AA859)</f>
        <v>*</v>
      </c>
      <c r="I832" s="95" t="str">
        <f>IF(SP_NORTE!AB859="","*",SP_NORTE!AB859)</f>
        <v>*</v>
      </c>
      <c r="J832" s="96" t="str">
        <f>IF(SP_NORTE!Z859="","*",SP_NORTE!Z859)</f>
        <v>*</v>
      </c>
      <c r="K832" s="97" t="str">
        <f>IF(SP_NORTE!AC859="","*",SP_NORTE!AC859)</f>
        <v>*</v>
      </c>
    </row>
    <row r="833" spans="2:11" hidden="1">
      <c r="B833" s="94" t="str">
        <f>IF(SP_NORTE!X860="","*",SP_NORTE!X860)</f>
        <v>*</v>
      </c>
      <c r="C833" s="95" t="str">
        <f>IF(SP_NORTE!B860="","*",SP_NORTE!B860)</f>
        <v>*</v>
      </c>
      <c r="D833" s="94" t="str">
        <f>IF(SP_NORTE!D860="","*",SP_NORTE!D860)</f>
        <v>*</v>
      </c>
      <c r="E833" s="94" t="str">
        <f>IF(SP_NORTE!G860="","*",SP_NORTE!G860)</f>
        <v>*</v>
      </c>
      <c r="F833" s="100" t="str">
        <f>IF(SP_NORTE!L860="","*",SP_NORTE!L860)</f>
        <v>-</v>
      </c>
      <c r="G833" s="95" t="str">
        <f>IF(SP_NORTE!H860="","*",SP_NORTE!H860)</f>
        <v>*</v>
      </c>
      <c r="H833" s="95" t="str">
        <f>IF(SP_NORTE!AA860="","*",SP_NORTE!AA860)</f>
        <v>*</v>
      </c>
      <c r="I833" s="95" t="str">
        <f>IF(SP_NORTE!AB860="","*",SP_NORTE!AB860)</f>
        <v>*</v>
      </c>
      <c r="J833" s="96" t="str">
        <f>IF(SP_NORTE!Z860="","*",SP_NORTE!Z860)</f>
        <v>*</v>
      </c>
      <c r="K833" s="97" t="str">
        <f>IF(SP_NORTE!AC860="","*",SP_NORTE!AC860)</f>
        <v>*</v>
      </c>
    </row>
    <row r="834" spans="2:11" hidden="1">
      <c r="B834" s="94" t="str">
        <f>IF(SP_NORTE!X861="","*",SP_NORTE!X861)</f>
        <v>*</v>
      </c>
      <c r="C834" s="95" t="str">
        <f>IF(SP_NORTE!B861="","*",SP_NORTE!B861)</f>
        <v>*</v>
      </c>
      <c r="D834" s="94" t="str">
        <f>IF(SP_NORTE!D861="","*",SP_NORTE!D861)</f>
        <v>*</v>
      </c>
      <c r="E834" s="94" t="str">
        <f>IF(SP_NORTE!G861="","*",SP_NORTE!G861)</f>
        <v>*</v>
      </c>
      <c r="F834" s="100" t="str">
        <f>IF(SP_NORTE!L861="","*",SP_NORTE!L861)</f>
        <v>-</v>
      </c>
      <c r="G834" s="95" t="str">
        <f>IF(SP_NORTE!H861="","*",SP_NORTE!H861)</f>
        <v>*</v>
      </c>
      <c r="H834" s="95" t="str">
        <f>IF(SP_NORTE!AA861="","*",SP_NORTE!AA861)</f>
        <v>*</v>
      </c>
      <c r="I834" s="95" t="str">
        <f>IF(SP_NORTE!AB861="","*",SP_NORTE!AB861)</f>
        <v>*</v>
      </c>
      <c r="J834" s="96" t="str">
        <f>IF(SP_NORTE!Z861="","*",SP_NORTE!Z861)</f>
        <v>*</v>
      </c>
      <c r="K834" s="97" t="str">
        <f>IF(SP_NORTE!AC861="","*",SP_NORTE!AC861)</f>
        <v>*</v>
      </c>
    </row>
    <row r="835" spans="2:11" hidden="1">
      <c r="B835" s="94" t="str">
        <f>IF(SP_NORTE!X862="","*",SP_NORTE!X862)</f>
        <v>*</v>
      </c>
      <c r="C835" s="95" t="str">
        <f>IF(SP_NORTE!B862="","*",SP_NORTE!B862)</f>
        <v>*</v>
      </c>
      <c r="D835" s="94" t="str">
        <f>IF(SP_NORTE!D862="","*",SP_NORTE!D862)</f>
        <v>*</v>
      </c>
      <c r="E835" s="94" t="str">
        <f>IF(SP_NORTE!G862="","*",SP_NORTE!G862)</f>
        <v>*</v>
      </c>
      <c r="F835" s="100" t="str">
        <f>IF(SP_NORTE!L862="","*",SP_NORTE!L862)</f>
        <v>-</v>
      </c>
      <c r="G835" s="95" t="str">
        <f>IF(SP_NORTE!H862="","*",SP_NORTE!H862)</f>
        <v>*</v>
      </c>
      <c r="H835" s="95" t="str">
        <f>IF(SP_NORTE!AA862="","*",SP_NORTE!AA862)</f>
        <v>*</v>
      </c>
      <c r="I835" s="95" t="str">
        <f>IF(SP_NORTE!AB862="","*",SP_NORTE!AB862)</f>
        <v>*</v>
      </c>
      <c r="J835" s="96" t="str">
        <f>IF(SP_NORTE!Z862="","*",SP_NORTE!Z862)</f>
        <v>*</v>
      </c>
      <c r="K835" s="97" t="str">
        <f>IF(SP_NORTE!AC862="","*",SP_NORTE!AC862)</f>
        <v>*</v>
      </c>
    </row>
    <row r="836" spans="2:11" hidden="1">
      <c r="B836" s="94" t="str">
        <f>IF(SP_NORTE!X863="","*",SP_NORTE!X863)</f>
        <v>*</v>
      </c>
      <c r="C836" s="95" t="str">
        <f>IF(SP_NORTE!B863="","*",SP_NORTE!B863)</f>
        <v>*</v>
      </c>
      <c r="D836" s="94" t="str">
        <f>IF(SP_NORTE!D863="","*",SP_NORTE!D863)</f>
        <v>*</v>
      </c>
      <c r="E836" s="94" t="str">
        <f>IF(SP_NORTE!G863="","*",SP_NORTE!G863)</f>
        <v>*</v>
      </c>
      <c r="F836" s="100" t="str">
        <f>IF(SP_NORTE!L863="","*",SP_NORTE!L863)</f>
        <v>-</v>
      </c>
      <c r="G836" s="95" t="str">
        <f>IF(SP_NORTE!H863="","*",SP_NORTE!H863)</f>
        <v>*</v>
      </c>
      <c r="H836" s="95" t="str">
        <f>IF(SP_NORTE!AA863="","*",SP_NORTE!AA863)</f>
        <v>*</v>
      </c>
      <c r="I836" s="95" t="str">
        <f>IF(SP_NORTE!AB863="","*",SP_NORTE!AB863)</f>
        <v>*</v>
      </c>
      <c r="J836" s="96" t="str">
        <f>IF(SP_NORTE!Z863="","*",SP_NORTE!Z863)</f>
        <v>*</v>
      </c>
      <c r="K836" s="97" t="str">
        <f>IF(SP_NORTE!AC863="","*",SP_NORTE!AC863)</f>
        <v>*</v>
      </c>
    </row>
    <row r="837" spans="2:11" hidden="1">
      <c r="B837" s="94" t="str">
        <f>IF(SP_NORTE!X864="","*",SP_NORTE!X864)</f>
        <v>*</v>
      </c>
      <c r="C837" s="95" t="str">
        <f>IF(SP_NORTE!B864="","*",SP_NORTE!B864)</f>
        <v>*</v>
      </c>
      <c r="D837" s="94" t="str">
        <f>IF(SP_NORTE!D864="","*",SP_NORTE!D864)</f>
        <v>*</v>
      </c>
      <c r="E837" s="94" t="str">
        <f>IF(SP_NORTE!G864="","*",SP_NORTE!G864)</f>
        <v>*</v>
      </c>
      <c r="F837" s="100" t="str">
        <f>IF(SP_NORTE!L864="","*",SP_NORTE!L864)</f>
        <v>-</v>
      </c>
      <c r="G837" s="95" t="str">
        <f>IF(SP_NORTE!H864="","*",SP_NORTE!H864)</f>
        <v>*</v>
      </c>
      <c r="H837" s="95" t="str">
        <f>IF(SP_NORTE!AA864="","*",SP_NORTE!AA864)</f>
        <v>*</v>
      </c>
      <c r="I837" s="95" t="str">
        <f>IF(SP_NORTE!AB864="","*",SP_NORTE!AB864)</f>
        <v>*</v>
      </c>
      <c r="J837" s="96" t="str">
        <f>IF(SP_NORTE!Z864="","*",SP_NORTE!Z864)</f>
        <v>*</v>
      </c>
      <c r="K837" s="97" t="str">
        <f>IF(SP_NORTE!AC864="","*",SP_NORTE!AC864)</f>
        <v>*</v>
      </c>
    </row>
    <row r="838" spans="2:11" hidden="1">
      <c r="B838" s="94" t="str">
        <f>IF(SP_NORTE!X865="","*",SP_NORTE!X865)</f>
        <v>*</v>
      </c>
      <c r="C838" s="95" t="str">
        <f>IF(SP_NORTE!B865="","*",SP_NORTE!B865)</f>
        <v>*</v>
      </c>
      <c r="D838" s="94" t="str">
        <f>IF(SP_NORTE!D865="","*",SP_NORTE!D865)</f>
        <v>*</v>
      </c>
      <c r="E838" s="94" t="str">
        <f>IF(SP_NORTE!G865="","*",SP_NORTE!G865)</f>
        <v>*</v>
      </c>
      <c r="F838" s="100" t="str">
        <f>IF(SP_NORTE!L865="","*",SP_NORTE!L865)</f>
        <v>-</v>
      </c>
      <c r="G838" s="95" t="str">
        <f>IF(SP_NORTE!H865="","*",SP_NORTE!H865)</f>
        <v>*</v>
      </c>
      <c r="H838" s="95" t="str">
        <f>IF(SP_NORTE!AA865="","*",SP_NORTE!AA865)</f>
        <v>*</v>
      </c>
      <c r="I838" s="95" t="str">
        <f>IF(SP_NORTE!AB865="","*",SP_NORTE!AB865)</f>
        <v>*</v>
      </c>
      <c r="J838" s="96" t="str">
        <f>IF(SP_NORTE!Z865="","*",SP_NORTE!Z865)</f>
        <v>*</v>
      </c>
      <c r="K838" s="97" t="str">
        <f>IF(SP_NORTE!AC865="","*",SP_NORTE!AC865)</f>
        <v>*</v>
      </c>
    </row>
    <row r="839" spans="2:11" hidden="1">
      <c r="B839" s="94" t="str">
        <f>IF(SP_NORTE!X866="","*",SP_NORTE!X866)</f>
        <v>*</v>
      </c>
      <c r="C839" s="95" t="str">
        <f>IF(SP_NORTE!B866="","*",SP_NORTE!B866)</f>
        <v>*</v>
      </c>
      <c r="D839" s="94" t="str">
        <f>IF(SP_NORTE!D866="","*",SP_NORTE!D866)</f>
        <v>*</v>
      </c>
      <c r="E839" s="94" t="str">
        <f>IF(SP_NORTE!G866="","*",SP_NORTE!G866)</f>
        <v>*</v>
      </c>
      <c r="F839" s="100" t="str">
        <f>IF(SP_NORTE!L866="","*",SP_NORTE!L866)</f>
        <v>-</v>
      </c>
      <c r="G839" s="95" t="str">
        <f>IF(SP_NORTE!H866="","*",SP_NORTE!H866)</f>
        <v>*</v>
      </c>
      <c r="H839" s="95" t="str">
        <f>IF(SP_NORTE!AA866="","*",SP_NORTE!AA866)</f>
        <v>*</v>
      </c>
      <c r="I839" s="95" t="str">
        <f>IF(SP_NORTE!AB866="","*",SP_NORTE!AB866)</f>
        <v>*</v>
      </c>
      <c r="J839" s="96" t="str">
        <f>IF(SP_NORTE!Z866="","*",SP_NORTE!Z866)</f>
        <v>*</v>
      </c>
      <c r="K839" s="97" t="str">
        <f>IF(SP_NORTE!AC866="","*",SP_NORTE!AC866)</f>
        <v>*</v>
      </c>
    </row>
    <row r="840" spans="2:11" hidden="1">
      <c r="B840" s="94" t="str">
        <f>IF(SP_NORTE!X867="","*",SP_NORTE!X867)</f>
        <v>*</v>
      </c>
      <c r="C840" s="95" t="str">
        <f>IF(SP_NORTE!B867="","*",SP_NORTE!B867)</f>
        <v>*</v>
      </c>
      <c r="D840" s="94" t="str">
        <f>IF(SP_NORTE!D867="","*",SP_NORTE!D867)</f>
        <v>*</v>
      </c>
      <c r="E840" s="94" t="str">
        <f>IF(SP_NORTE!G867="","*",SP_NORTE!G867)</f>
        <v>*</v>
      </c>
      <c r="F840" s="100" t="str">
        <f>IF(SP_NORTE!L867="","*",SP_NORTE!L867)</f>
        <v>-</v>
      </c>
      <c r="G840" s="95" t="str">
        <f>IF(SP_NORTE!H867="","*",SP_NORTE!H867)</f>
        <v>*</v>
      </c>
      <c r="H840" s="95" t="str">
        <f>IF(SP_NORTE!AA867="","*",SP_NORTE!AA867)</f>
        <v>*</v>
      </c>
      <c r="I840" s="95" t="str">
        <f>IF(SP_NORTE!AB867="","*",SP_NORTE!AB867)</f>
        <v>*</v>
      </c>
      <c r="J840" s="96" t="str">
        <f>IF(SP_NORTE!Z867="","*",SP_NORTE!Z867)</f>
        <v>*</v>
      </c>
      <c r="K840" s="97" t="str">
        <f>IF(SP_NORTE!AC867="","*",SP_NORTE!AC867)</f>
        <v>*</v>
      </c>
    </row>
    <row r="841" spans="2:11" hidden="1">
      <c r="B841" s="94" t="str">
        <f>IF(SP_NORTE!X868="","*",SP_NORTE!X868)</f>
        <v>*</v>
      </c>
      <c r="C841" s="95" t="str">
        <f>IF(SP_NORTE!B868="","*",SP_NORTE!B868)</f>
        <v>*</v>
      </c>
      <c r="D841" s="94" t="str">
        <f>IF(SP_NORTE!D868="","*",SP_NORTE!D868)</f>
        <v>*</v>
      </c>
      <c r="E841" s="94" t="str">
        <f>IF(SP_NORTE!G868="","*",SP_NORTE!G868)</f>
        <v>*</v>
      </c>
      <c r="F841" s="100" t="str">
        <f>IF(SP_NORTE!L868="","*",SP_NORTE!L868)</f>
        <v>-</v>
      </c>
      <c r="G841" s="95" t="str">
        <f>IF(SP_NORTE!H868="","*",SP_NORTE!H868)</f>
        <v>*</v>
      </c>
      <c r="H841" s="95" t="str">
        <f>IF(SP_NORTE!AA868="","*",SP_NORTE!AA868)</f>
        <v>*</v>
      </c>
      <c r="I841" s="95" t="str">
        <f>IF(SP_NORTE!AB868="","*",SP_NORTE!AB868)</f>
        <v>*</v>
      </c>
      <c r="J841" s="96" t="str">
        <f>IF(SP_NORTE!Z868="","*",SP_NORTE!Z868)</f>
        <v>*</v>
      </c>
      <c r="K841" s="97" t="str">
        <f>IF(SP_NORTE!AC868="","*",SP_NORTE!AC868)</f>
        <v>*</v>
      </c>
    </row>
    <row r="842" spans="2:11" hidden="1">
      <c r="B842" s="94" t="str">
        <f>IF(SP_NORTE!X869="","*",SP_NORTE!X869)</f>
        <v>*</v>
      </c>
      <c r="C842" s="95" t="str">
        <f>IF(SP_NORTE!B869="","*",SP_NORTE!B869)</f>
        <v>*</v>
      </c>
      <c r="D842" s="94" t="str">
        <f>IF(SP_NORTE!D869="","*",SP_NORTE!D869)</f>
        <v>*</v>
      </c>
      <c r="E842" s="94" t="str">
        <f>IF(SP_NORTE!G869="","*",SP_NORTE!G869)</f>
        <v>*</v>
      </c>
      <c r="F842" s="100" t="str">
        <f>IF(SP_NORTE!L869="","*",SP_NORTE!L869)</f>
        <v>-</v>
      </c>
      <c r="G842" s="95" t="str">
        <f>IF(SP_NORTE!H869="","*",SP_NORTE!H869)</f>
        <v>*</v>
      </c>
      <c r="H842" s="95" t="str">
        <f>IF(SP_NORTE!AA869="","*",SP_NORTE!AA869)</f>
        <v>*</v>
      </c>
      <c r="I842" s="95" t="str">
        <f>IF(SP_NORTE!AB869="","*",SP_NORTE!AB869)</f>
        <v>*</v>
      </c>
      <c r="J842" s="96" t="str">
        <f>IF(SP_NORTE!Z869="","*",SP_NORTE!Z869)</f>
        <v>*</v>
      </c>
      <c r="K842" s="97" t="str">
        <f>IF(SP_NORTE!AC869="","*",SP_NORTE!AC869)</f>
        <v>*</v>
      </c>
    </row>
    <row r="843" spans="2:11" hidden="1">
      <c r="B843" s="94" t="str">
        <f>IF(SP_NORTE!X870="","*",SP_NORTE!X870)</f>
        <v>*</v>
      </c>
      <c r="C843" s="95" t="str">
        <f>IF(SP_NORTE!B870="","*",SP_NORTE!B870)</f>
        <v>*</v>
      </c>
      <c r="D843" s="94" t="str">
        <f>IF(SP_NORTE!D870="","*",SP_NORTE!D870)</f>
        <v>*</v>
      </c>
      <c r="E843" s="94" t="str">
        <f>IF(SP_NORTE!G870="","*",SP_NORTE!G870)</f>
        <v>*</v>
      </c>
      <c r="F843" s="100" t="str">
        <f>IF(SP_NORTE!L870="","*",SP_NORTE!L870)</f>
        <v>-</v>
      </c>
      <c r="G843" s="95" t="str">
        <f>IF(SP_NORTE!H870="","*",SP_NORTE!H870)</f>
        <v>*</v>
      </c>
      <c r="H843" s="95" t="str">
        <f>IF(SP_NORTE!AA870="","*",SP_NORTE!AA870)</f>
        <v>*</v>
      </c>
      <c r="I843" s="95" t="str">
        <f>IF(SP_NORTE!AB870="","*",SP_NORTE!AB870)</f>
        <v>*</v>
      </c>
      <c r="J843" s="96" t="str">
        <f>IF(SP_NORTE!Z870="","*",SP_NORTE!Z870)</f>
        <v>*</v>
      </c>
      <c r="K843" s="97" t="str">
        <f>IF(SP_NORTE!AC870="","*",SP_NORTE!AC870)</f>
        <v>*</v>
      </c>
    </row>
    <row r="844" spans="2:11" hidden="1">
      <c r="B844" s="94" t="str">
        <f>IF(SP_NORTE!X871="","*",SP_NORTE!X871)</f>
        <v>*</v>
      </c>
      <c r="C844" s="95" t="str">
        <f>IF(SP_NORTE!B871="","*",SP_NORTE!B871)</f>
        <v>*</v>
      </c>
      <c r="D844" s="94" t="str">
        <f>IF(SP_NORTE!D871="","*",SP_NORTE!D871)</f>
        <v>*</v>
      </c>
      <c r="E844" s="94" t="str">
        <f>IF(SP_NORTE!G871="","*",SP_NORTE!G871)</f>
        <v>*</v>
      </c>
      <c r="F844" s="100" t="str">
        <f>IF(SP_NORTE!L871="","*",SP_NORTE!L871)</f>
        <v>-</v>
      </c>
      <c r="G844" s="95" t="str">
        <f>IF(SP_NORTE!H871="","*",SP_NORTE!H871)</f>
        <v>*</v>
      </c>
      <c r="H844" s="95" t="str">
        <f>IF(SP_NORTE!AA871="","*",SP_NORTE!AA871)</f>
        <v>*</v>
      </c>
      <c r="I844" s="95" t="str">
        <f>IF(SP_NORTE!AB871="","*",SP_NORTE!AB871)</f>
        <v>*</v>
      </c>
      <c r="J844" s="96" t="str">
        <f>IF(SP_NORTE!Z871="","*",SP_NORTE!Z871)</f>
        <v>*</v>
      </c>
      <c r="K844" s="97" t="str">
        <f>IF(SP_NORTE!AC871="","*",SP_NORTE!AC871)</f>
        <v>*</v>
      </c>
    </row>
    <row r="845" spans="2:11" hidden="1">
      <c r="B845" s="94" t="str">
        <f>IF(SP_NORTE!X872="","*",SP_NORTE!X872)</f>
        <v>*</v>
      </c>
      <c r="C845" s="95" t="str">
        <f>IF(SP_NORTE!B872="","*",SP_NORTE!B872)</f>
        <v>*</v>
      </c>
      <c r="D845" s="94" t="str">
        <f>IF(SP_NORTE!D872="","*",SP_NORTE!D872)</f>
        <v>*</v>
      </c>
      <c r="E845" s="94" t="str">
        <f>IF(SP_NORTE!G872="","*",SP_NORTE!G872)</f>
        <v>*</v>
      </c>
      <c r="F845" s="100" t="str">
        <f>IF(SP_NORTE!L872="","*",SP_NORTE!L872)</f>
        <v>-</v>
      </c>
      <c r="G845" s="95" t="str">
        <f>IF(SP_NORTE!H872="","*",SP_NORTE!H872)</f>
        <v>*</v>
      </c>
      <c r="H845" s="95" t="str">
        <f>IF(SP_NORTE!AA872="","*",SP_NORTE!AA872)</f>
        <v>*</v>
      </c>
      <c r="I845" s="95" t="str">
        <f>IF(SP_NORTE!AB872="","*",SP_NORTE!AB872)</f>
        <v>*</v>
      </c>
      <c r="J845" s="96" t="str">
        <f>IF(SP_NORTE!Z872="","*",SP_NORTE!Z872)</f>
        <v>*</v>
      </c>
      <c r="K845" s="97" t="str">
        <f>IF(SP_NORTE!AC872="","*",SP_NORTE!AC872)</f>
        <v>*</v>
      </c>
    </row>
    <row r="846" spans="2:11" hidden="1">
      <c r="B846" s="94" t="str">
        <f>IF(SP_NORTE!X873="","*",SP_NORTE!X873)</f>
        <v>*</v>
      </c>
      <c r="C846" s="95" t="str">
        <f>IF(SP_NORTE!B873="","*",SP_NORTE!B873)</f>
        <v>*</v>
      </c>
      <c r="D846" s="94" t="str">
        <f>IF(SP_NORTE!D873="","*",SP_NORTE!D873)</f>
        <v>*</v>
      </c>
      <c r="E846" s="94" t="str">
        <f>IF(SP_NORTE!G873="","*",SP_NORTE!G873)</f>
        <v>*</v>
      </c>
      <c r="F846" s="100" t="str">
        <f>IF(SP_NORTE!L873="","*",SP_NORTE!L873)</f>
        <v>-</v>
      </c>
      <c r="G846" s="95" t="str">
        <f>IF(SP_NORTE!H873="","*",SP_NORTE!H873)</f>
        <v>*</v>
      </c>
      <c r="H846" s="95" t="str">
        <f>IF(SP_NORTE!AA873="","*",SP_NORTE!AA873)</f>
        <v>*</v>
      </c>
      <c r="I846" s="95" t="str">
        <f>IF(SP_NORTE!AB873="","*",SP_NORTE!AB873)</f>
        <v>*</v>
      </c>
      <c r="J846" s="96" t="str">
        <f>IF(SP_NORTE!Z873="","*",SP_NORTE!Z873)</f>
        <v>*</v>
      </c>
      <c r="K846" s="97" t="str">
        <f>IF(SP_NORTE!AC873="","*",SP_NORTE!AC873)</f>
        <v>*</v>
      </c>
    </row>
    <row r="847" spans="2:11" hidden="1">
      <c r="B847" s="94" t="str">
        <f>IF(SP_NORTE!X874="","*",SP_NORTE!X874)</f>
        <v>*</v>
      </c>
      <c r="C847" s="95" t="str">
        <f>IF(SP_NORTE!B874="","*",SP_NORTE!B874)</f>
        <v>*</v>
      </c>
      <c r="D847" s="94" t="str">
        <f>IF(SP_NORTE!D874="","*",SP_NORTE!D874)</f>
        <v>*</v>
      </c>
      <c r="E847" s="94" t="str">
        <f>IF(SP_NORTE!G874="","*",SP_NORTE!G874)</f>
        <v>*</v>
      </c>
      <c r="F847" s="100" t="str">
        <f>IF(SP_NORTE!L874="","*",SP_NORTE!L874)</f>
        <v>-</v>
      </c>
      <c r="G847" s="95" t="str">
        <f>IF(SP_NORTE!H874="","*",SP_NORTE!H874)</f>
        <v>*</v>
      </c>
      <c r="H847" s="95" t="str">
        <f>IF(SP_NORTE!AA874="","*",SP_NORTE!AA874)</f>
        <v>*</v>
      </c>
      <c r="I847" s="95" t="str">
        <f>IF(SP_NORTE!AB874="","*",SP_NORTE!AB874)</f>
        <v>*</v>
      </c>
      <c r="J847" s="96" t="str">
        <f>IF(SP_NORTE!Z874="","*",SP_NORTE!Z874)</f>
        <v>*</v>
      </c>
      <c r="K847" s="97" t="str">
        <f>IF(SP_NORTE!AC874="","*",SP_NORTE!AC874)</f>
        <v>*</v>
      </c>
    </row>
    <row r="848" spans="2:11" hidden="1">
      <c r="B848" s="94" t="str">
        <f>IF(SP_NORTE!X875="","*",SP_NORTE!X875)</f>
        <v>*</v>
      </c>
      <c r="C848" s="95" t="str">
        <f>IF(SP_NORTE!B875="","*",SP_NORTE!B875)</f>
        <v>*</v>
      </c>
      <c r="D848" s="94" t="str">
        <f>IF(SP_NORTE!D875="","*",SP_NORTE!D875)</f>
        <v>*</v>
      </c>
      <c r="E848" s="94" t="str">
        <f>IF(SP_NORTE!G875="","*",SP_NORTE!G875)</f>
        <v>*</v>
      </c>
      <c r="F848" s="100" t="str">
        <f>IF(SP_NORTE!L875="","*",SP_NORTE!L875)</f>
        <v>-</v>
      </c>
      <c r="G848" s="95" t="str">
        <f>IF(SP_NORTE!H875="","*",SP_NORTE!H875)</f>
        <v>*</v>
      </c>
      <c r="H848" s="95" t="str">
        <f>IF(SP_NORTE!AA875="","*",SP_NORTE!AA875)</f>
        <v>*</v>
      </c>
      <c r="I848" s="95" t="str">
        <f>IF(SP_NORTE!AB875="","*",SP_NORTE!AB875)</f>
        <v>*</v>
      </c>
      <c r="J848" s="96" t="str">
        <f>IF(SP_NORTE!Z875="","*",SP_NORTE!Z875)</f>
        <v>*</v>
      </c>
      <c r="K848" s="97" t="str">
        <f>IF(SP_NORTE!AC875="","*",SP_NORTE!AC875)</f>
        <v>*</v>
      </c>
    </row>
    <row r="849" spans="2:11" hidden="1">
      <c r="B849" s="94" t="str">
        <f>IF(SP_NORTE!X876="","*",SP_NORTE!X876)</f>
        <v>*</v>
      </c>
      <c r="C849" s="95" t="str">
        <f>IF(SP_NORTE!B876="","*",SP_NORTE!B876)</f>
        <v>*</v>
      </c>
      <c r="D849" s="94" t="str">
        <f>IF(SP_NORTE!D876="","*",SP_NORTE!D876)</f>
        <v>*</v>
      </c>
      <c r="E849" s="94" t="str">
        <f>IF(SP_NORTE!G876="","*",SP_NORTE!G876)</f>
        <v>*</v>
      </c>
      <c r="F849" s="100" t="str">
        <f>IF(SP_NORTE!L876="","*",SP_NORTE!L876)</f>
        <v>-</v>
      </c>
      <c r="G849" s="95" t="str">
        <f>IF(SP_NORTE!H876="","*",SP_NORTE!H876)</f>
        <v>*</v>
      </c>
      <c r="H849" s="95" t="str">
        <f>IF(SP_NORTE!AA876="","*",SP_NORTE!AA876)</f>
        <v>*</v>
      </c>
      <c r="I849" s="95" t="str">
        <f>IF(SP_NORTE!AB876="","*",SP_NORTE!AB876)</f>
        <v>*</v>
      </c>
      <c r="J849" s="96" t="str">
        <f>IF(SP_NORTE!Z876="","*",SP_NORTE!Z876)</f>
        <v>*</v>
      </c>
      <c r="K849" s="97" t="str">
        <f>IF(SP_NORTE!AC876="","*",SP_NORTE!AC876)</f>
        <v>*</v>
      </c>
    </row>
    <row r="850" spans="2:11" hidden="1">
      <c r="B850" s="94" t="str">
        <f>IF(SP_NORTE!X877="","*",SP_NORTE!X877)</f>
        <v>*</v>
      </c>
      <c r="C850" s="95" t="str">
        <f>IF(SP_NORTE!B877="","*",SP_NORTE!B877)</f>
        <v>*</v>
      </c>
      <c r="D850" s="94" t="str">
        <f>IF(SP_NORTE!D877="","*",SP_NORTE!D877)</f>
        <v>*</v>
      </c>
      <c r="E850" s="94" t="str">
        <f>IF(SP_NORTE!G877="","*",SP_NORTE!G877)</f>
        <v>*</v>
      </c>
      <c r="F850" s="100" t="str">
        <f>IF(SP_NORTE!L877="","*",SP_NORTE!L877)</f>
        <v>-</v>
      </c>
      <c r="G850" s="95" t="str">
        <f>IF(SP_NORTE!H877="","*",SP_NORTE!H877)</f>
        <v>*</v>
      </c>
      <c r="H850" s="95" t="str">
        <f>IF(SP_NORTE!AA877="","*",SP_NORTE!AA877)</f>
        <v>*</v>
      </c>
      <c r="I850" s="95" t="str">
        <f>IF(SP_NORTE!AB877="","*",SP_NORTE!AB877)</f>
        <v>*</v>
      </c>
      <c r="J850" s="96" t="str">
        <f>IF(SP_NORTE!Z877="","*",SP_NORTE!Z877)</f>
        <v>*</v>
      </c>
      <c r="K850" s="97" t="str">
        <f>IF(SP_NORTE!AC877="","*",SP_NORTE!AC877)</f>
        <v>*</v>
      </c>
    </row>
    <row r="851" spans="2:11" hidden="1">
      <c r="B851" s="94" t="str">
        <f>IF(SP_NORTE!X878="","*",SP_NORTE!X878)</f>
        <v>*</v>
      </c>
      <c r="C851" s="95" t="str">
        <f>IF(SP_NORTE!B878="","*",SP_NORTE!B878)</f>
        <v>*</v>
      </c>
      <c r="D851" s="94" t="str">
        <f>IF(SP_NORTE!D878="","*",SP_NORTE!D878)</f>
        <v>*</v>
      </c>
      <c r="E851" s="94" t="str">
        <f>IF(SP_NORTE!G878="","*",SP_NORTE!G878)</f>
        <v>*</v>
      </c>
      <c r="F851" s="100" t="str">
        <f>IF(SP_NORTE!L878="","*",SP_NORTE!L878)</f>
        <v>-</v>
      </c>
      <c r="G851" s="95" t="str">
        <f>IF(SP_NORTE!H878="","*",SP_NORTE!H878)</f>
        <v>*</v>
      </c>
      <c r="H851" s="95" t="str">
        <f>IF(SP_NORTE!AA878="","*",SP_NORTE!AA878)</f>
        <v>*</v>
      </c>
      <c r="I851" s="95" t="str">
        <f>IF(SP_NORTE!AB878="","*",SP_NORTE!AB878)</f>
        <v>*</v>
      </c>
      <c r="J851" s="96" t="str">
        <f>IF(SP_NORTE!Z878="","*",SP_NORTE!Z878)</f>
        <v>*</v>
      </c>
      <c r="K851" s="97" t="str">
        <f>IF(SP_NORTE!AC878="","*",SP_NORTE!AC878)</f>
        <v>*</v>
      </c>
    </row>
    <row r="852" spans="2:11" hidden="1">
      <c r="B852" s="94" t="str">
        <f>IF(SP_NORTE!X879="","*",SP_NORTE!X879)</f>
        <v>*</v>
      </c>
      <c r="C852" s="95" t="str">
        <f>IF(SP_NORTE!B879="","*",SP_NORTE!B879)</f>
        <v>*</v>
      </c>
      <c r="D852" s="94" t="str">
        <f>IF(SP_NORTE!D879="","*",SP_NORTE!D879)</f>
        <v>*</v>
      </c>
      <c r="E852" s="94" t="str">
        <f>IF(SP_NORTE!G879="","*",SP_NORTE!G879)</f>
        <v>*</v>
      </c>
      <c r="F852" s="100" t="str">
        <f>IF(SP_NORTE!L879="","*",SP_NORTE!L879)</f>
        <v>-</v>
      </c>
      <c r="G852" s="95" t="str">
        <f>IF(SP_NORTE!H879="","*",SP_NORTE!H879)</f>
        <v>*</v>
      </c>
      <c r="H852" s="95" t="str">
        <f>IF(SP_NORTE!AA879="","*",SP_NORTE!AA879)</f>
        <v>*</v>
      </c>
      <c r="I852" s="95" t="str">
        <f>IF(SP_NORTE!AB879="","*",SP_NORTE!AB879)</f>
        <v>*</v>
      </c>
      <c r="J852" s="96" t="str">
        <f>IF(SP_NORTE!Z879="","*",SP_NORTE!Z879)</f>
        <v>*</v>
      </c>
      <c r="K852" s="97" t="str">
        <f>IF(SP_NORTE!AC879="","*",SP_NORTE!AC879)</f>
        <v>*</v>
      </c>
    </row>
    <row r="853" spans="2:11" hidden="1">
      <c r="B853" s="94" t="str">
        <f>IF(SP_NORTE!X880="","*",SP_NORTE!X880)</f>
        <v>*</v>
      </c>
      <c r="C853" s="95" t="str">
        <f>IF(SP_NORTE!B880="","*",SP_NORTE!B880)</f>
        <v>*</v>
      </c>
      <c r="D853" s="94" t="str">
        <f>IF(SP_NORTE!D880="","*",SP_NORTE!D880)</f>
        <v>*</v>
      </c>
      <c r="E853" s="94" t="str">
        <f>IF(SP_NORTE!G880="","*",SP_NORTE!G880)</f>
        <v>*</v>
      </c>
      <c r="F853" s="100" t="str">
        <f>IF(SP_NORTE!L880="","*",SP_NORTE!L880)</f>
        <v>-</v>
      </c>
      <c r="G853" s="95" t="str">
        <f>IF(SP_NORTE!H880="","*",SP_NORTE!H880)</f>
        <v>*</v>
      </c>
      <c r="H853" s="95" t="str">
        <f>IF(SP_NORTE!AA880="","*",SP_NORTE!AA880)</f>
        <v>*</v>
      </c>
      <c r="I853" s="95" t="str">
        <f>IF(SP_NORTE!AB880="","*",SP_NORTE!AB880)</f>
        <v>*</v>
      </c>
      <c r="J853" s="96" t="str">
        <f>IF(SP_NORTE!Z880="","*",SP_NORTE!Z880)</f>
        <v>*</v>
      </c>
      <c r="K853" s="97" t="str">
        <f>IF(SP_NORTE!AC880="","*",SP_NORTE!AC880)</f>
        <v>*</v>
      </c>
    </row>
    <row r="854" spans="2:11" hidden="1">
      <c r="B854" s="94" t="str">
        <f>IF(SP_NORTE!X881="","*",SP_NORTE!X881)</f>
        <v>*</v>
      </c>
      <c r="C854" s="95" t="str">
        <f>IF(SP_NORTE!B881="","*",SP_NORTE!B881)</f>
        <v>*</v>
      </c>
      <c r="D854" s="94" t="str">
        <f>IF(SP_NORTE!D881="","*",SP_NORTE!D881)</f>
        <v>*</v>
      </c>
      <c r="E854" s="94" t="str">
        <f>IF(SP_NORTE!G881="","*",SP_NORTE!G881)</f>
        <v>*</v>
      </c>
      <c r="F854" s="100" t="str">
        <f>IF(SP_NORTE!L881="","*",SP_NORTE!L881)</f>
        <v>-</v>
      </c>
      <c r="G854" s="95" t="str">
        <f>IF(SP_NORTE!H881="","*",SP_NORTE!H881)</f>
        <v>*</v>
      </c>
      <c r="H854" s="95" t="str">
        <f>IF(SP_NORTE!AA881="","*",SP_NORTE!AA881)</f>
        <v>*</v>
      </c>
      <c r="I854" s="95" t="str">
        <f>IF(SP_NORTE!AB881="","*",SP_NORTE!AB881)</f>
        <v>*</v>
      </c>
      <c r="J854" s="96" t="str">
        <f>IF(SP_NORTE!Z881="","*",SP_NORTE!Z881)</f>
        <v>*</v>
      </c>
      <c r="K854" s="97" t="str">
        <f>IF(SP_NORTE!AC881="","*",SP_NORTE!AC881)</f>
        <v>*</v>
      </c>
    </row>
    <row r="855" spans="2:11" hidden="1">
      <c r="B855" s="94" t="str">
        <f>IF(SP_NORTE!X882="","*",SP_NORTE!X882)</f>
        <v>*</v>
      </c>
      <c r="C855" s="95" t="str">
        <f>IF(SP_NORTE!B882="","*",SP_NORTE!B882)</f>
        <v>*</v>
      </c>
      <c r="D855" s="94" t="str">
        <f>IF(SP_NORTE!D882="","*",SP_NORTE!D882)</f>
        <v>*</v>
      </c>
      <c r="E855" s="94" t="str">
        <f>IF(SP_NORTE!G882="","*",SP_NORTE!G882)</f>
        <v>*</v>
      </c>
      <c r="F855" s="100" t="str">
        <f>IF(SP_NORTE!L882="","*",SP_NORTE!L882)</f>
        <v>-</v>
      </c>
      <c r="G855" s="95" t="str">
        <f>IF(SP_NORTE!H882="","*",SP_NORTE!H882)</f>
        <v>*</v>
      </c>
      <c r="H855" s="95" t="str">
        <f>IF(SP_NORTE!AA882="","*",SP_NORTE!AA882)</f>
        <v>*</v>
      </c>
      <c r="I855" s="95" t="str">
        <f>IF(SP_NORTE!AB882="","*",SP_NORTE!AB882)</f>
        <v>*</v>
      </c>
      <c r="J855" s="96" t="str">
        <f>IF(SP_NORTE!Z882="","*",SP_NORTE!Z882)</f>
        <v>*</v>
      </c>
      <c r="K855" s="97" t="str">
        <f>IF(SP_NORTE!AC882="","*",SP_NORTE!AC882)</f>
        <v>*</v>
      </c>
    </row>
    <row r="856" spans="2:11" hidden="1">
      <c r="B856" s="94" t="str">
        <f>IF(SP_NORTE!X883="","*",SP_NORTE!X883)</f>
        <v>*</v>
      </c>
      <c r="C856" s="95" t="str">
        <f>IF(SP_NORTE!B883="","*",SP_NORTE!B883)</f>
        <v>*</v>
      </c>
      <c r="D856" s="94" t="str">
        <f>IF(SP_NORTE!D883="","*",SP_NORTE!D883)</f>
        <v>*</v>
      </c>
      <c r="E856" s="94" t="str">
        <f>IF(SP_NORTE!G883="","*",SP_NORTE!G883)</f>
        <v>*</v>
      </c>
      <c r="F856" s="100" t="str">
        <f>IF(SP_NORTE!L883="","*",SP_NORTE!L883)</f>
        <v>-</v>
      </c>
      <c r="G856" s="95" t="str">
        <f>IF(SP_NORTE!H883="","*",SP_NORTE!H883)</f>
        <v>*</v>
      </c>
      <c r="H856" s="95" t="str">
        <f>IF(SP_NORTE!AA883="","*",SP_NORTE!AA883)</f>
        <v>*</v>
      </c>
      <c r="I856" s="95" t="str">
        <f>IF(SP_NORTE!AB883="","*",SP_NORTE!AB883)</f>
        <v>*</v>
      </c>
      <c r="J856" s="96" t="str">
        <f>IF(SP_NORTE!Z883="","*",SP_NORTE!Z883)</f>
        <v>*</v>
      </c>
      <c r="K856" s="97" t="str">
        <f>IF(SP_NORTE!AC883="","*",SP_NORTE!AC883)</f>
        <v>*</v>
      </c>
    </row>
    <row r="857" spans="2:11" hidden="1">
      <c r="B857" s="94" t="str">
        <f>IF(SP_NORTE!X884="","*",SP_NORTE!X884)</f>
        <v>*</v>
      </c>
      <c r="C857" s="95" t="str">
        <f>IF(SP_NORTE!B884="","*",SP_NORTE!B884)</f>
        <v>*</v>
      </c>
      <c r="D857" s="94" t="str">
        <f>IF(SP_NORTE!D884="","*",SP_NORTE!D884)</f>
        <v>*</v>
      </c>
      <c r="E857" s="94" t="str">
        <f>IF(SP_NORTE!G884="","*",SP_NORTE!G884)</f>
        <v>*</v>
      </c>
      <c r="F857" s="100" t="str">
        <f>IF(SP_NORTE!L884="","*",SP_NORTE!L884)</f>
        <v>-</v>
      </c>
      <c r="G857" s="95" t="str">
        <f>IF(SP_NORTE!H884="","*",SP_NORTE!H884)</f>
        <v>*</v>
      </c>
      <c r="H857" s="95" t="str">
        <f>IF(SP_NORTE!AA884="","*",SP_NORTE!AA884)</f>
        <v>*</v>
      </c>
      <c r="I857" s="95" t="str">
        <f>IF(SP_NORTE!AB884="","*",SP_NORTE!AB884)</f>
        <v>*</v>
      </c>
      <c r="J857" s="96" t="str">
        <f>IF(SP_NORTE!Z884="","*",SP_NORTE!Z884)</f>
        <v>*</v>
      </c>
      <c r="K857" s="97" t="str">
        <f>IF(SP_NORTE!AC884="","*",SP_NORTE!AC884)</f>
        <v>*</v>
      </c>
    </row>
    <row r="858" spans="2:11" hidden="1">
      <c r="B858" s="94" t="str">
        <f>IF(SP_NORTE!X885="","*",SP_NORTE!X885)</f>
        <v>*</v>
      </c>
      <c r="C858" s="95" t="str">
        <f>IF(SP_NORTE!B885="","*",SP_NORTE!B885)</f>
        <v>*</v>
      </c>
      <c r="D858" s="94" t="str">
        <f>IF(SP_NORTE!D885="","*",SP_NORTE!D885)</f>
        <v>*</v>
      </c>
      <c r="E858" s="94" t="str">
        <f>IF(SP_NORTE!G885="","*",SP_NORTE!G885)</f>
        <v>*</v>
      </c>
      <c r="F858" s="100" t="str">
        <f>IF(SP_NORTE!L885="","*",SP_NORTE!L885)</f>
        <v>-</v>
      </c>
      <c r="G858" s="95" t="str">
        <f>IF(SP_NORTE!H885="","*",SP_NORTE!H885)</f>
        <v>*</v>
      </c>
      <c r="H858" s="95" t="str">
        <f>IF(SP_NORTE!AA885="","*",SP_NORTE!AA885)</f>
        <v>*</v>
      </c>
      <c r="I858" s="95" t="str">
        <f>IF(SP_NORTE!AB885="","*",SP_NORTE!AB885)</f>
        <v>*</v>
      </c>
      <c r="J858" s="96" t="str">
        <f>IF(SP_NORTE!Z885="","*",SP_NORTE!Z885)</f>
        <v>*</v>
      </c>
      <c r="K858" s="97" t="str">
        <f>IF(SP_NORTE!AC885="","*",SP_NORTE!AC885)</f>
        <v>*</v>
      </c>
    </row>
    <row r="859" spans="2:11" hidden="1">
      <c r="B859" s="94" t="str">
        <f>IF(SP_NORTE!X886="","*",SP_NORTE!X886)</f>
        <v>*</v>
      </c>
      <c r="C859" s="95" t="str">
        <f>IF(SP_NORTE!B886="","*",SP_NORTE!B886)</f>
        <v>*</v>
      </c>
      <c r="D859" s="94" t="str">
        <f>IF(SP_NORTE!D886="","*",SP_NORTE!D886)</f>
        <v>*</v>
      </c>
      <c r="E859" s="94" t="str">
        <f>IF(SP_NORTE!G886="","*",SP_NORTE!G886)</f>
        <v>*</v>
      </c>
      <c r="F859" s="100" t="str">
        <f>IF(SP_NORTE!L886="","*",SP_NORTE!L886)</f>
        <v>-</v>
      </c>
      <c r="G859" s="95" t="str">
        <f>IF(SP_NORTE!H886="","*",SP_NORTE!H886)</f>
        <v>*</v>
      </c>
      <c r="H859" s="95" t="str">
        <f>IF(SP_NORTE!AA886="","*",SP_NORTE!AA886)</f>
        <v>*</v>
      </c>
      <c r="I859" s="95" t="str">
        <f>IF(SP_NORTE!AB886="","*",SP_NORTE!AB886)</f>
        <v>*</v>
      </c>
      <c r="J859" s="96" t="str">
        <f>IF(SP_NORTE!Z886="","*",SP_NORTE!Z886)</f>
        <v>*</v>
      </c>
      <c r="K859" s="97" t="str">
        <f>IF(SP_NORTE!AC886="","*",SP_NORTE!AC886)</f>
        <v>*</v>
      </c>
    </row>
    <row r="860" spans="2:11" hidden="1">
      <c r="B860" s="94" t="str">
        <f>IF(SP_NORTE!X887="","*",SP_NORTE!X887)</f>
        <v>*</v>
      </c>
      <c r="C860" s="95" t="str">
        <f>IF(SP_NORTE!B887="","*",SP_NORTE!B887)</f>
        <v>*</v>
      </c>
      <c r="D860" s="94" t="str">
        <f>IF(SP_NORTE!D887="","*",SP_NORTE!D887)</f>
        <v>*</v>
      </c>
      <c r="E860" s="94" t="str">
        <f>IF(SP_NORTE!G887="","*",SP_NORTE!G887)</f>
        <v>*</v>
      </c>
      <c r="F860" s="100" t="str">
        <f>IF(SP_NORTE!L887="","*",SP_NORTE!L887)</f>
        <v>-</v>
      </c>
      <c r="G860" s="95" t="str">
        <f>IF(SP_NORTE!H887="","*",SP_NORTE!H887)</f>
        <v>*</v>
      </c>
      <c r="H860" s="95" t="str">
        <f>IF(SP_NORTE!AA887="","*",SP_NORTE!AA887)</f>
        <v>*</v>
      </c>
      <c r="I860" s="95" t="str">
        <f>IF(SP_NORTE!AB887="","*",SP_NORTE!AB887)</f>
        <v>*</v>
      </c>
      <c r="J860" s="96" t="str">
        <f>IF(SP_NORTE!Z887="","*",SP_NORTE!Z887)</f>
        <v>*</v>
      </c>
      <c r="K860" s="97" t="str">
        <f>IF(SP_NORTE!AC887="","*",SP_NORTE!AC887)</f>
        <v>*</v>
      </c>
    </row>
    <row r="861" spans="2:11" hidden="1">
      <c r="B861" s="94" t="str">
        <f>IF(SP_NORTE!X888="","*",SP_NORTE!X888)</f>
        <v>*</v>
      </c>
      <c r="C861" s="95" t="str">
        <f>IF(SP_NORTE!B888="","*",SP_NORTE!B888)</f>
        <v>*</v>
      </c>
      <c r="D861" s="94" t="str">
        <f>IF(SP_NORTE!D888="","*",SP_NORTE!D888)</f>
        <v>*</v>
      </c>
      <c r="E861" s="94" t="str">
        <f>IF(SP_NORTE!G888="","*",SP_NORTE!G888)</f>
        <v>*</v>
      </c>
      <c r="F861" s="100" t="str">
        <f>IF(SP_NORTE!L888="","*",SP_NORTE!L888)</f>
        <v>-</v>
      </c>
      <c r="G861" s="95" t="str">
        <f>IF(SP_NORTE!H888="","*",SP_NORTE!H888)</f>
        <v>*</v>
      </c>
      <c r="H861" s="95" t="str">
        <f>IF(SP_NORTE!AA888="","*",SP_NORTE!AA888)</f>
        <v>*</v>
      </c>
      <c r="I861" s="95" t="str">
        <f>IF(SP_NORTE!AB888="","*",SP_NORTE!AB888)</f>
        <v>*</v>
      </c>
      <c r="J861" s="96" t="str">
        <f>IF(SP_NORTE!Z888="","*",SP_NORTE!Z888)</f>
        <v>*</v>
      </c>
      <c r="K861" s="97" t="str">
        <f>IF(SP_NORTE!AC888="","*",SP_NORTE!AC888)</f>
        <v>*</v>
      </c>
    </row>
    <row r="862" spans="2:11" hidden="1">
      <c r="B862" s="94" t="str">
        <f>IF(SP_NORTE!X889="","*",SP_NORTE!X889)</f>
        <v>*</v>
      </c>
      <c r="C862" s="95" t="str">
        <f>IF(SP_NORTE!B889="","*",SP_NORTE!B889)</f>
        <v>*</v>
      </c>
      <c r="D862" s="94" t="str">
        <f>IF(SP_NORTE!D889="","*",SP_NORTE!D889)</f>
        <v>*</v>
      </c>
      <c r="E862" s="94" t="str">
        <f>IF(SP_NORTE!G889="","*",SP_NORTE!G889)</f>
        <v>*</v>
      </c>
      <c r="F862" s="100" t="str">
        <f>IF(SP_NORTE!L889="","*",SP_NORTE!L889)</f>
        <v>-</v>
      </c>
      <c r="G862" s="95" t="str">
        <f>IF(SP_NORTE!H889="","*",SP_NORTE!H889)</f>
        <v>*</v>
      </c>
      <c r="H862" s="95" t="str">
        <f>IF(SP_NORTE!AA889="","*",SP_NORTE!AA889)</f>
        <v>*</v>
      </c>
      <c r="I862" s="95" t="str">
        <f>IF(SP_NORTE!AB889="","*",SP_NORTE!AB889)</f>
        <v>*</v>
      </c>
      <c r="J862" s="96" t="str">
        <f>IF(SP_NORTE!Z889="","*",SP_NORTE!Z889)</f>
        <v>*</v>
      </c>
      <c r="K862" s="97" t="str">
        <f>IF(SP_NORTE!AC889="","*",SP_NORTE!AC889)</f>
        <v>*</v>
      </c>
    </row>
    <row r="863" spans="2:11" hidden="1">
      <c r="B863" s="94" t="str">
        <f>IF(SP_NORTE!X890="","*",SP_NORTE!X890)</f>
        <v>*</v>
      </c>
      <c r="C863" s="95" t="str">
        <f>IF(SP_NORTE!B890="","*",SP_NORTE!B890)</f>
        <v>*</v>
      </c>
      <c r="D863" s="94" t="str">
        <f>IF(SP_NORTE!D890="","*",SP_NORTE!D890)</f>
        <v>*</v>
      </c>
      <c r="E863" s="94" t="str">
        <f>IF(SP_NORTE!G890="","*",SP_NORTE!G890)</f>
        <v>*</v>
      </c>
      <c r="F863" s="100" t="str">
        <f>IF(SP_NORTE!L890="","*",SP_NORTE!L890)</f>
        <v>-</v>
      </c>
      <c r="G863" s="95" t="str">
        <f>IF(SP_NORTE!H890="","*",SP_NORTE!H890)</f>
        <v>*</v>
      </c>
      <c r="H863" s="95" t="str">
        <f>IF(SP_NORTE!AA890="","*",SP_NORTE!AA890)</f>
        <v>*</v>
      </c>
      <c r="I863" s="95" t="str">
        <f>IF(SP_NORTE!AB890="","*",SP_NORTE!AB890)</f>
        <v>*</v>
      </c>
      <c r="J863" s="96" t="str">
        <f>IF(SP_NORTE!Z890="","*",SP_NORTE!Z890)</f>
        <v>*</v>
      </c>
      <c r="K863" s="97" t="str">
        <f>IF(SP_NORTE!AC890="","*",SP_NORTE!AC890)</f>
        <v>*</v>
      </c>
    </row>
    <row r="864" spans="2:11" hidden="1">
      <c r="B864" s="94" t="str">
        <f>IF(SP_NORTE!X891="","*",SP_NORTE!X891)</f>
        <v>*</v>
      </c>
      <c r="C864" s="95" t="str">
        <f>IF(SP_NORTE!B891="","*",SP_NORTE!B891)</f>
        <v>*</v>
      </c>
      <c r="D864" s="94" t="str">
        <f>IF(SP_NORTE!D891="","*",SP_NORTE!D891)</f>
        <v>*</v>
      </c>
      <c r="E864" s="94" t="str">
        <f>IF(SP_NORTE!G891="","*",SP_NORTE!G891)</f>
        <v>*</v>
      </c>
      <c r="F864" s="100" t="str">
        <f>IF(SP_NORTE!L891="","*",SP_NORTE!L891)</f>
        <v>-</v>
      </c>
      <c r="G864" s="95" t="str">
        <f>IF(SP_NORTE!H891="","*",SP_NORTE!H891)</f>
        <v>*</v>
      </c>
      <c r="H864" s="95" t="str">
        <f>IF(SP_NORTE!AA891="","*",SP_NORTE!AA891)</f>
        <v>*</v>
      </c>
      <c r="I864" s="95" t="str">
        <f>IF(SP_NORTE!AB891="","*",SP_NORTE!AB891)</f>
        <v>*</v>
      </c>
      <c r="J864" s="96" t="str">
        <f>IF(SP_NORTE!Z891="","*",SP_NORTE!Z891)</f>
        <v>*</v>
      </c>
      <c r="K864" s="97" t="str">
        <f>IF(SP_NORTE!AC891="","*",SP_NORTE!AC891)</f>
        <v>*</v>
      </c>
    </row>
    <row r="865" spans="2:11" hidden="1">
      <c r="B865" s="94" t="str">
        <f>IF(SP_NORTE!X892="","*",SP_NORTE!X892)</f>
        <v>*</v>
      </c>
      <c r="C865" s="95" t="str">
        <f>IF(SP_NORTE!B892="","*",SP_NORTE!B892)</f>
        <v>*</v>
      </c>
      <c r="D865" s="94" t="str">
        <f>IF(SP_NORTE!D892="","*",SP_NORTE!D892)</f>
        <v>*</v>
      </c>
      <c r="E865" s="94" t="str">
        <f>IF(SP_NORTE!G892="","*",SP_NORTE!G892)</f>
        <v>*</v>
      </c>
      <c r="F865" s="100" t="str">
        <f>IF(SP_NORTE!L892="","*",SP_NORTE!L892)</f>
        <v>-</v>
      </c>
      <c r="G865" s="95" t="str">
        <f>IF(SP_NORTE!H892="","*",SP_NORTE!H892)</f>
        <v>*</v>
      </c>
      <c r="H865" s="95" t="str">
        <f>IF(SP_NORTE!AA892="","*",SP_NORTE!AA892)</f>
        <v>*</v>
      </c>
      <c r="I865" s="95" t="str">
        <f>IF(SP_NORTE!AB892="","*",SP_NORTE!AB892)</f>
        <v>*</v>
      </c>
      <c r="J865" s="96" t="str">
        <f>IF(SP_NORTE!Z892="","*",SP_NORTE!Z892)</f>
        <v>*</v>
      </c>
      <c r="K865" s="97" t="str">
        <f>IF(SP_NORTE!AC892="","*",SP_NORTE!AC892)</f>
        <v>*</v>
      </c>
    </row>
    <row r="866" spans="2:11" hidden="1">
      <c r="B866" s="94" t="str">
        <f>IF(SP_NORTE!X893="","*",SP_NORTE!X893)</f>
        <v>*</v>
      </c>
      <c r="C866" s="95" t="str">
        <f>IF(SP_NORTE!B893="","*",SP_NORTE!B893)</f>
        <v>*</v>
      </c>
      <c r="D866" s="94" t="str">
        <f>IF(SP_NORTE!D893="","*",SP_NORTE!D893)</f>
        <v>*</v>
      </c>
      <c r="E866" s="94" t="str">
        <f>IF(SP_NORTE!G893="","*",SP_NORTE!G893)</f>
        <v>*</v>
      </c>
      <c r="F866" s="100" t="str">
        <f>IF(SP_NORTE!L893="","*",SP_NORTE!L893)</f>
        <v>-</v>
      </c>
      <c r="G866" s="95" t="str">
        <f>IF(SP_NORTE!H893="","*",SP_NORTE!H893)</f>
        <v>*</v>
      </c>
      <c r="H866" s="95" t="str">
        <f>IF(SP_NORTE!AA893="","*",SP_NORTE!AA893)</f>
        <v>*</v>
      </c>
      <c r="I866" s="95" t="str">
        <f>IF(SP_NORTE!AB893="","*",SP_NORTE!AB893)</f>
        <v>*</v>
      </c>
      <c r="J866" s="96" t="str">
        <f>IF(SP_NORTE!Z893="","*",SP_NORTE!Z893)</f>
        <v>*</v>
      </c>
      <c r="K866" s="97" t="str">
        <f>IF(SP_NORTE!AC893="","*",SP_NORTE!AC893)</f>
        <v>*</v>
      </c>
    </row>
    <row r="867" spans="2:11" hidden="1">
      <c r="B867" s="94" t="str">
        <f>IF(SP_NORTE!X894="","*",SP_NORTE!X894)</f>
        <v>*</v>
      </c>
      <c r="C867" s="95" t="str">
        <f>IF(SP_NORTE!B894="","*",SP_NORTE!B894)</f>
        <v>*</v>
      </c>
      <c r="D867" s="94" t="str">
        <f>IF(SP_NORTE!D894="","*",SP_NORTE!D894)</f>
        <v>*</v>
      </c>
      <c r="E867" s="94" t="str">
        <f>IF(SP_NORTE!G894="","*",SP_NORTE!G894)</f>
        <v>*</v>
      </c>
      <c r="F867" s="100" t="str">
        <f>IF(SP_NORTE!L894="","*",SP_NORTE!L894)</f>
        <v>-</v>
      </c>
      <c r="G867" s="95" t="str">
        <f>IF(SP_NORTE!H894="","*",SP_NORTE!H894)</f>
        <v>*</v>
      </c>
      <c r="H867" s="95" t="str">
        <f>IF(SP_NORTE!AA894="","*",SP_NORTE!AA894)</f>
        <v>*</v>
      </c>
      <c r="I867" s="95" t="str">
        <f>IF(SP_NORTE!AB894="","*",SP_NORTE!AB894)</f>
        <v>*</v>
      </c>
      <c r="J867" s="96" t="str">
        <f>IF(SP_NORTE!Z894="","*",SP_NORTE!Z894)</f>
        <v>*</v>
      </c>
      <c r="K867" s="97" t="str">
        <f>IF(SP_NORTE!AC894="","*",SP_NORTE!AC894)</f>
        <v>*</v>
      </c>
    </row>
    <row r="868" spans="2:11" hidden="1">
      <c r="B868" s="94" t="str">
        <f>IF(SP_NORTE!X895="","*",SP_NORTE!X895)</f>
        <v>*</v>
      </c>
      <c r="C868" s="95" t="str">
        <f>IF(SP_NORTE!B895="","*",SP_NORTE!B895)</f>
        <v>*</v>
      </c>
      <c r="D868" s="94" t="str">
        <f>IF(SP_NORTE!D895="","*",SP_NORTE!D895)</f>
        <v>*</v>
      </c>
      <c r="E868" s="94" t="str">
        <f>IF(SP_NORTE!G895="","*",SP_NORTE!G895)</f>
        <v>*</v>
      </c>
      <c r="F868" s="100" t="str">
        <f>IF(SP_NORTE!L895="","*",SP_NORTE!L895)</f>
        <v>-</v>
      </c>
      <c r="G868" s="95" t="str">
        <f>IF(SP_NORTE!H895="","*",SP_NORTE!H895)</f>
        <v>*</v>
      </c>
      <c r="H868" s="95" t="str">
        <f>IF(SP_NORTE!AA895="","*",SP_NORTE!AA895)</f>
        <v>*</v>
      </c>
      <c r="I868" s="95" t="str">
        <f>IF(SP_NORTE!AB895="","*",SP_NORTE!AB895)</f>
        <v>*</v>
      </c>
      <c r="J868" s="96" t="str">
        <f>IF(SP_NORTE!Z895="","*",SP_NORTE!Z895)</f>
        <v>*</v>
      </c>
      <c r="K868" s="97" t="str">
        <f>IF(SP_NORTE!AC895="","*",SP_NORTE!AC895)</f>
        <v>*</v>
      </c>
    </row>
    <row r="869" spans="2:11" hidden="1">
      <c r="B869" s="94" t="str">
        <f>IF(SP_NORTE!X896="","*",SP_NORTE!X896)</f>
        <v>*</v>
      </c>
      <c r="C869" s="95" t="str">
        <f>IF(SP_NORTE!B896="","*",SP_NORTE!B896)</f>
        <v>*</v>
      </c>
      <c r="D869" s="94" t="str">
        <f>IF(SP_NORTE!D896="","*",SP_NORTE!D896)</f>
        <v>*</v>
      </c>
      <c r="E869" s="94" t="str">
        <f>IF(SP_NORTE!G896="","*",SP_NORTE!G896)</f>
        <v>*</v>
      </c>
      <c r="F869" s="100" t="str">
        <f>IF(SP_NORTE!L896="","*",SP_NORTE!L896)</f>
        <v>-</v>
      </c>
      <c r="G869" s="95" t="str">
        <f>IF(SP_NORTE!H896="","*",SP_NORTE!H896)</f>
        <v>*</v>
      </c>
      <c r="H869" s="95" t="str">
        <f>IF(SP_NORTE!AA896="","*",SP_NORTE!AA896)</f>
        <v>*</v>
      </c>
      <c r="I869" s="95" t="str">
        <f>IF(SP_NORTE!AB896="","*",SP_NORTE!AB896)</f>
        <v>*</v>
      </c>
      <c r="J869" s="96" t="str">
        <f>IF(SP_NORTE!Z896="","*",SP_NORTE!Z896)</f>
        <v>*</v>
      </c>
      <c r="K869" s="97" t="str">
        <f>IF(SP_NORTE!AC896="","*",SP_NORTE!AC896)</f>
        <v>*</v>
      </c>
    </row>
    <row r="870" spans="2:11" hidden="1">
      <c r="B870" s="94" t="str">
        <f>IF(SP_NORTE!X897="","*",SP_NORTE!X897)</f>
        <v>*</v>
      </c>
      <c r="C870" s="95" t="str">
        <f>IF(SP_NORTE!B897="","*",SP_NORTE!B897)</f>
        <v>*</v>
      </c>
      <c r="D870" s="94" t="str">
        <f>IF(SP_NORTE!D897="","*",SP_NORTE!D897)</f>
        <v>*</v>
      </c>
      <c r="E870" s="94" t="str">
        <f>IF(SP_NORTE!G897="","*",SP_NORTE!G897)</f>
        <v>*</v>
      </c>
      <c r="F870" s="100" t="str">
        <f>IF(SP_NORTE!L897="","*",SP_NORTE!L897)</f>
        <v>-</v>
      </c>
      <c r="G870" s="95" t="str">
        <f>IF(SP_NORTE!H897="","*",SP_NORTE!H897)</f>
        <v>*</v>
      </c>
      <c r="H870" s="95" t="str">
        <f>IF(SP_NORTE!AA897="","*",SP_NORTE!AA897)</f>
        <v>*</v>
      </c>
      <c r="I870" s="95" t="str">
        <f>IF(SP_NORTE!AB897="","*",SP_NORTE!AB897)</f>
        <v>*</v>
      </c>
      <c r="J870" s="96" t="str">
        <f>IF(SP_NORTE!Z897="","*",SP_NORTE!Z897)</f>
        <v>*</v>
      </c>
      <c r="K870" s="97" t="str">
        <f>IF(SP_NORTE!AC897="","*",SP_NORTE!AC897)</f>
        <v>*</v>
      </c>
    </row>
    <row r="871" spans="2:11" hidden="1">
      <c r="B871" s="94" t="str">
        <f>IF(SP_NORTE!X898="","*",SP_NORTE!X898)</f>
        <v>*</v>
      </c>
      <c r="C871" s="95" t="str">
        <f>IF(SP_NORTE!B898="","*",SP_NORTE!B898)</f>
        <v>*</v>
      </c>
      <c r="D871" s="94" t="str">
        <f>IF(SP_NORTE!D898="","*",SP_NORTE!D898)</f>
        <v>*</v>
      </c>
      <c r="E871" s="94" t="str">
        <f>IF(SP_NORTE!G898="","*",SP_NORTE!G898)</f>
        <v>*</v>
      </c>
      <c r="F871" s="100" t="str">
        <f>IF(SP_NORTE!L898="","*",SP_NORTE!L898)</f>
        <v>-</v>
      </c>
      <c r="G871" s="95" t="str">
        <f>IF(SP_NORTE!H898="","*",SP_NORTE!H898)</f>
        <v>*</v>
      </c>
      <c r="H871" s="95" t="str">
        <f>IF(SP_NORTE!AA898="","*",SP_NORTE!AA898)</f>
        <v>*</v>
      </c>
      <c r="I871" s="95" t="str">
        <f>IF(SP_NORTE!AB898="","*",SP_NORTE!AB898)</f>
        <v>*</v>
      </c>
      <c r="J871" s="96" t="str">
        <f>IF(SP_NORTE!Z898="","*",SP_NORTE!Z898)</f>
        <v>*</v>
      </c>
      <c r="K871" s="97" t="str">
        <f>IF(SP_NORTE!AC898="","*",SP_NORTE!AC898)</f>
        <v>*</v>
      </c>
    </row>
    <row r="872" spans="2:11" hidden="1">
      <c r="B872" s="94" t="str">
        <f>IF(SP_NORTE!X899="","*",SP_NORTE!X899)</f>
        <v>*</v>
      </c>
      <c r="C872" s="95" t="str">
        <f>IF(SP_NORTE!B899="","*",SP_NORTE!B899)</f>
        <v>*</v>
      </c>
      <c r="D872" s="94" t="str">
        <f>IF(SP_NORTE!D899="","*",SP_NORTE!D899)</f>
        <v>*</v>
      </c>
      <c r="E872" s="94" t="str">
        <f>IF(SP_NORTE!G899="","*",SP_NORTE!G899)</f>
        <v>*</v>
      </c>
      <c r="F872" s="100" t="str">
        <f>IF(SP_NORTE!L899="","*",SP_NORTE!L899)</f>
        <v>-</v>
      </c>
      <c r="G872" s="95" t="str">
        <f>IF(SP_NORTE!H899="","*",SP_NORTE!H899)</f>
        <v>*</v>
      </c>
      <c r="H872" s="95" t="str">
        <f>IF(SP_NORTE!AA899="","*",SP_NORTE!AA899)</f>
        <v>*</v>
      </c>
      <c r="I872" s="95" t="str">
        <f>IF(SP_NORTE!AB899="","*",SP_NORTE!AB899)</f>
        <v>*</v>
      </c>
      <c r="J872" s="96" t="str">
        <f>IF(SP_NORTE!Z899="","*",SP_NORTE!Z899)</f>
        <v>*</v>
      </c>
      <c r="K872" s="97" t="str">
        <f>IF(SP_NORTE!AC899="","*",SP_NORTE!AC899)</f>
        <v>*</v>
      </c>
    </row>
    <row r="873" spans="2:11" hidden="1">
      <c r="B873" s="94" t="str">
        <f>IF(SP_NORTE!X900="","*",SP_NORTE!X900)</f>
        <v>*</v>
      </c>
      <c r="C873" s="95" t="str">
        <f>IF(SP_NORTE!B900="","*",SP_NORTE!B900)</f>
        <v>*</v>
      </c>
      <c r="D873" s="94" t="str">
        <f>IF(SP_NORTE!D900="","*",SP_NORTE!D900)</f>
        <v>*</v>
      </c>
      <c r="E873" s="94" t="str">
        <f>IF(SP_NORTE!G900="","*",SP_NORTE!G900)</f>
        <v>*</v>
      </c>
      <c r="F873" s="100" t="str">
        <f>IF(SP_NORTE!L900="","*",SP_NORTE!L900)</f>
        <v>-</v>
      </c>
      <c r="G873" s="95" t="str">
        <f>IF(SP_NORTE!H900="","*",SP_NORTE!H900)</f>
        <v>*</v>
      </c>
      <c r="H873" s="95" t="str">
        <f>IF(SP_NORTE!AA900="","*",SP_NORTE!AA900)</f>
        <v>*</v>
      </c>
      <c r="I873" s="95" t="str">
        <f>IF(SP_NORTE!AB900="","*",SP_NORTE!AB900)</f>
        <v>*</v>
      </c>
      <c r="J873" s="96" t="str">
        <f>IF(SP_NORTE!Z900="","*",SP_NORTE!Z900)</f>
        <v>*</v>
      </c>
      <c r="K873" s="97" t="str">
        <f>IF(SP_NORTE!AC900="","*",SP_NORTE!AC900)</f>
        <v>*</v>
      </c>
    </row>
    <row r="874" spans="2:11" hidden="1">
      <c r="B874" s="94" t="str">
        <f>IF(SP_NORTE!X901="","*",SP_NORTE!X901)</f>
        <v>*</v>
      </c>
      <c r="C874" s="95" t="str">
        <f>IF(SP_NORTE!B901="","*",SP_NORTE!B901)</f>
        <v>*</v>
      </c>
      <c r="D874" s="94" t="str">
        <f>IF(SP_NORTE!D901="","*",SP_NORTE!D901)</f>
        <v>*</v>
      </c>
      <c r="E874" s="94" t="str">
        <f>IF(SP_NORTE!G901="","*",SP_NORTE!G901)</f>
        <v>*</v>
      </c>
      <c r="F874" s="100" t="str">
        <f>IF(SP_NORTE!L901="","*",SP_NORTE!L901)</f>
        <v>-</v>
      </c>
      <c r="G874" s="95" t="str">
        <f>IF(SP_NORTE!H901="","*",SP_NORTE!H901)</f>
        <v>*</v>
      </c>
      <c r="H874" s="95" t="str">
        <f>IF(SP_NORTE!AA901="","*",SP_NORTE!AA901)</f>
        <v>*</v>
      </c>
      <c r="I874" s="95" t="str">
        <f>IF(SP_NORTE!AB901="","*",SP_NORTE!AB901)</f>
        <v>*</v>
      </c>
      <c r="J874" s="96" t="str">
        <f>IF(SP_NORTE!Z901="","*",SP_NORTE!Z901)</f>
        <v>*</v>
      </c>
      <c r="K874" s="97" t="str">
        <f>IF(SP_NORTE!AC901="","*",SP_NORTE!AC901)</f>
        <v>*</v>
      </c>
    </row>
    <row r="875" spans="2:11" hidden="1">
      <c r="B875" s="94" t="str">
        <f>IF(SP_NORTE!X902="","*",SP_NORTE!X902)</f>
        <v>*</v>
      </c>
      <c r="C875" s="95" t="str">
        <f>IF(SP_NORTE!B902="","*",SP_NORTE!B902)</f>
        <v>*</v>
      </c>
      <c r="D875" s="94" t="str">
        <f>IF(SP_NORTE!D902="","*",SP_NORTE!D902)</f>
        <v>*</v>
      </c>
      <c r="E875" s="94" t="str">
        <f>IF(SP_NORTE!G902="","*",SP_NORTE!G902)</f>
        <v>*</v>
      </c>
      <c r="F875" s="100" t="str">
        <f>IF(SP_NORTE!L902="","*",SP_NORTE!L902)</f>
        <v>-</v>
      </c>
      <c r="G875" s="95" t="str">
        <f>IF(SP_NORTE!H902="","*",SP_NORTE!H902)</f>
        <v>*</v>
      </c>
      <c r="H875" s="95" t="str">
        <f>IF(SP_NORTE!AA902="","*",SP_NORTE!AA902)</f>
        <v>*</v>
      </c>
      <c r="I875" s="95" t="str">
        <f>IF(SP_NORTE!AB902="","*",SP_NORTE!AB902)</f>
        <v>*</v>
      </c>
      <c r="J875" s="96" t="str">
        <f>IF(SP_NORTE!Z902="","*",SP_NORTE!Z902)</f>
        <v>*</v>
      </c>
      <c r="K875" s="97" t="str">
        <f>IF(SP_NORTE!AC902="","*",SP_NORTE!AC902)</f>
        <v>*</v>
      </c>
    </row>
    <row r="876" spans="2:11" hidden="1">
      <c r="B876" s="94" t="str">
        <f>IF(SP_NORTE!X903="","*",SP_NORTE!X903)</f>
        <v>*</v>
      </c>
      <c r="C876" s="95" t="str">
        <f>IF(SP_NORTE!B903="","*",SP_NORTE!B903)</f>
        <v>*</v>
      </c>
      <c r="D876" s="94" t="str">
        <f>IF(SP_NORTE!D903="","*",SP_NORTE!D903)</f>
        <v>*</v>
      </c>
      <c r="E876" s="94" t="str">
        <f>IF(SP_NORTE!G903="","*",SP_NORTE!G903)</f>
        <v>*</v>
      </c>
      <c r="F876" s="100" t="str">
        <f>IF(SP_NORTE!L903="","*",SP_NORTE!L903)</f>
        <v>-</v>
      </c>
      <c r="G876" s="95" t="str">
        <f>IF(SP_NORTE!H903="","*",SP_NORTE!H903)</f>
        <v>*</v>
      </c>
      <c r="H876" s="95" t="str">
        <f>IF(SP_NORTE!AA903="","*",SP_NORTE!AA903)</f>
        <v>*</v>
      </c>
      <c r="I876" s="95" t="str">
        <f>IF(SP_NORTE!AB903="","*",SP_NORTE!AB903)</f>
        <v>*</v>
      </c>
      <c r="J876" s="96" t="str">
        <f>IF(SP_NORTE!Z903="","*",SP_NORTE!Z903)</f>
        <v>*</v>
      </c>
      <c r="K876" s="97" t="str">
        <f>IF(SP_NORTE!AC903="","*",SP_NORTE!AC903)</f>
        <v>*</v>
      </c>
    </row>
    <row r="877" spans="2:11" hidden="1">
      <c r="B877" s="94" t="str">
        <f>IF(SP_NORTE!X904="","*",SP_NORTE!X904)</f>
        <v>*</v>
      </c>
      <c r="C877" s="95" t="str">
        <f>IF(SP_NORTE!B904="","*",SP_NORTE!B904)</f>
        <v>*</v>
      </c>
      <c r="D877" s="94" t="str">
        <f>IF(SP_NORTE!D904="","*",SP_NORTE!D904)</f>
        <v>*</v>
      </c>
      <c r="E877" s="94" t="str">
        <f>IF(SP_NORTE!G904="","*",SP_NORTE!G904)</f>
        <v>*</v>
      </c>
      <c r="F877" s="100" t="str">
        <f>IF(SP_NORTE!L904="","*",SP_NORTE!L904)</f>
        <v>-</v>
      </c>
      <c r="G877" s="95" t="str">
        <f>IF(SP_NORTE!H904="","*",SP_NORTE!H904)</f>
        <v>*</v>
      </c>
      <c r="H877" s="95" t="str">
        <f>IF(SP_NORTE!AA904="","*",SP_NORTE!AA904)</f>
        <v>*</v>
      </c>
      <c r="I877" s="95" t="str">
        <f>IF(SP_NORTE!AB904="","*",SP_NORTE!AB904)</f>
        <v>*</v>
      </c>
      <c r="J877" s="96" t="str">
        <f>IF(SP_NORTE!Z904="","*",SP_NORTE!Z904)</f>
        <v>*</v>
      </c>
      <c r="K877" s="97" t="str">
        <f>IF(SP_NORTE!AC904="","*",SP_NORTE!AC904)</f>
        <v>*</v>
      </c>
    </row>
    <row r="878" spans="2:11" hidden="1">
      <c r="B878" s="94" t="str">
        <f>IF(SP_NORTE!X905="","*",SP_NORTE!X905)</f>
        <v>*</v>
      </c>
      <c r="C878" s="95" t="str">
        <f>IF(SP_NORTE!B905="","*",SP_NORTE!B905)</f>
        <v>*</v>
      </c>
      <c r="D878" s="94" t="str">
        <f>IF(SP_NORTE!D905="","*",SP_NORTE!D905)</f>
        <v>*</v>
      </c>
      <c r="E878" s="94" t="str">
        <f>IF(SP_NORTE!G905="","*",SP_NORTE!G905)</f>
        <v>*</v>
      </c>
      <c r="F878" s="100" t="str">
        <f>IF(SP_NORTE!L905="","*",SP_NORTE!L905)</f>
        <v>-</v>
      </c>
      <c r="G878" s="95" t="str">
        <f>IF(SP_NORTE!H905="","*",SP_NORTE!H905)</f>
        <v>*</v>
      </c>
      <c r="H878" s="95" t="str">
        <f>IF(SP_NORTE!AA905="","*",SP_NORTE!AA905)</f>
        <v>*</v>
      </c>
      <c r="I878" s="95" t="str">
        <f>IF(SP_NORTE!AB905="","*",SP_NORTE!AB905)</f>
        <v>*</v>
      </c>
      <c r="J878" s="96" t="str">
        <f>IF(SP_NORTE!Z905="","*",SP_NORTE!Z905)</f>
        <v>*</v>
      </c>
      <c r="K878" s="97" t="str">
        <f>IF(SP_NORTE!AC905="","*",SP_NORTE!AC905)</f>
        <v>*</v>
      </c>
    </row>
    <row r="879" spans="2:11" hidden="1">
      <c r="B879" s="94" t="str">
        <f>IF(SP_NORTE!X906="","*",SP_NORTE!X906)</f>
        <v>*</v>
      </c>
      <c r="C879" s="95" t="str">
        <f>IF(SP_NORTE!B906="","*",SP_NORTE!B906)</f>
        <v>*</v>
      </c>
      <c r="D879" s="94" t="str">
        <f>IF(SP_NORTE!D906="","*",SP_NORTE!D906)</f>
        <v>*</v>
      </c>
      <c r="E879" s="94" t="str">
        <f>IF(SP_NORTE!G906="","*",SP_NORTE!G906)</f>
        <v>*</v>
      </c>
      <c r="F879" s="100" t="str">
        <f>IF(SP_NORTE!L906="","*",SP_NORTE!L906)</f>
        <v>-</v>
      </c>
      <c r="G879" s="95" t="str">
        <f>IF(SP_NORTE!H906="","*",SP_NORTE!H906)</f>
        <v>*</v>
      </c>
      <c r="H879" s="95" t="str">
        <f>IF(SP_NORTE!AA906="","*",SP_NORTE!AA906)</f>
        <v>*</v>
      </c>
      <c r="I879" s="95" t="str">
        <f>IF(SP_NORTE!AB906="","*",SP_NORTE!AB906)</f>
        <v>*</v>
      </c>
      <c r="J879" s="96" t="str">
        <f>IF(SP_NORTE!Z906="","*",SP_NORTE!Z906)</f>
        <v>*</v>
      </c>
      <c r="K879" s="97" t="str">
        <f>IF(SP_NORTE!AC906="","*",SP_NORTE!AC906)</f>
        <v>*</v>
      </c>
    </row>
    <row r="880" spans="2:11" hidden="1">
      <c r="B880" s="94" t="str">
        <f>IF(SP_NORTE!X907="","*",SP_NORTE!X907)</f>
        <v>*</v>
      </c>
      <c r="C880" s="95" t="str">
        <f>IF(SP_NORTE!B907="","*",SP_NORTE!B907)</f>
        <v>*</v>
      </c>
      <c r="D880" s="94" t="str">
        <f>IF(SP_NORTE!D907="","*",SP_NORTE!D907)</f>
        <v>*</v>
      </c>
      <c r="E880" s="94" t="str">
        <f>IF(SP_NORTE!G907="","*",SP_NORTE!G907)</f>
        <v>*</v>
      </c>
      <c r="F880" s="100" t="str">
        <f>IF(SP_NORTE!L907="","*",SP_NORTE!L907)</f>
        <v>-</v>
      </c>
      <c r="G880" s="95" t="str">
        <f>IF(SP_NORTE!H907="","*",SP_NORTE!H907)</f>
        <v>*</v>
      </c>
      <c r="H880" s="95" t="str">
        <f>IF(SP_NORTE!AA907="","*",SP_NORTE!AA907)</f>
        <v>*</v>
      </c>
      <c r="I880" s="95" t="str">
        <f>IF(SP_NORTE!AB907="","*",SP_NORTE!AB907)</f>
        <v>*</v>
      </c>
      <c r="J880" s="96" t="str">
        <f>IF(SP_NORTE!Z907="","*",SP_NORTE!Z907)</f>
        <v>*</v>
      </c>
      <c r="K880" s="97" t="str">
        <f>IF(SP_NORTE!AC907="","*",SP_NORTE!AC907)</f>
        <v>*</v>
      </c>
    </row>
    <row r="881" spans="2:11" hidden="1">
      <c r="B881" s="94" t="str">
        <f>IF(SP_NORTE!X908="","*",SP_NORTE!X908)</f>
        <v>*</v>
      </c>
      <c r="C881" s="95" t="str">
        <f>IF(SP_NORTE!B908="","*",SP_NORTE!B908)</f>
        <v>*</v>
      </c>
      <c r="D881" s="94" t="str">
        <f>IF(SP_NORTE!D908="","*",SP_NORTE!D908)</f>
        <v>*</v>
      </c>
      <c r="E881" s="94" t="str">
        <f>IF(SP_NORTE!G908="","*",SP_NORTE!G908)</f>
        <v>*</v>
      </c>
      <c r="F881" s="100" t="str">
        <f>IF(SP_NORTE!L908="","*",SP_NORTE!L908)</f>
        <v>-</v>
      </c>
      <c r="G881" s="95" t="str">
        <f>IF(SP_NORTE!H908="","*",SP_NORTE!H908)</f>
        <v>*</v>
      </c>
      <c r="H881" s="95" t="str">
        <f>IF(SP_NORTE!AA908="","*",SP_NORTE!AA908)</f>
        <v>*</v>
      </c>
      <c r="I881" s="95" t="str">
        <f>IF(SP_NORTE!AB908="","*",SP_NORTE!AB908)</f>
        <v>*</v>
      </c>
      <c r="J881" s="96" t="str">
        <f>IF(SP_NORTE!Z908="","*",SP_NORTE!Z908)</f>
        <v>*</v>
      </c>
      <c r="K881" s="97" t="str">
        <f>IF(SP_NORTE!AC908="","*",SP_NORTE!AC908)</f>
        <v>*</v>
      </c>
    </row>
    <row r="882" spans="2:11" hidden="1">
      <c r="B882" s="94" t="str">
        <f>IF(SP_NORTE!X909="","*",SP_NORTE!X909)</f>
        <v>*</v>
      </c>
      <c r="C882" s="95" t="str">
        <f>IF(SP_NORTE!B909="","*",SP_NORTE!B909)</f>
        <v>*</v>
      </c>
      <c r="D882" s="94" t="str">
        <f>IF(SP_NORTE!D909="","*",SP_NORTE!D909)</f>
        <v>*</v>
      </c>
      <c r="E882" s="94" t="str">
        <f>IF(SP_NORTE!G909="","*",SP_NORTE!G909)</f>
        <v>*</v>
      </c>
      <c r="F882" s="100" t="str">
        <f>IF(SP_NORTE!L909="","*",SP_NORTE!L909)</f>
        <v>-</v>
      </c>
      <c r="G882" s="95" t="str">
        <f>IF(SP_NORTE!H909="","*",SP_NORTE!H909)</f>
        <v>*</v>
      </c>
      <c r="H882" s="95" t="str">
        <f>IF(SP_NORTE!AA909="","*",SP_NORTE!AA909)</f>
        <v>*</v>
      </c>
      <c r="I882" s="95" t="str">
        <f>IF(SP_NORTE!AB909="","*",SP_NORTE!AB909)</f>
        <v>*</v>
      </c>
      <c r="J882" s="96" t="str">
        <f>IF(SP_NORTE!Z909="","*",SP_NORTE!Z909)</f>
        <v>*</v>
      </c>
      <c r="K882" s="97" t="str">
        <f>IF(SP_NORTE!AC909="","*",SP_NORTE!AC909)</f>
        <v>*</v>
      </c>
    </row>
    <row r="883" spans="2:11" hidden="1">
      <c r="B883" s="94" t="str">
        <f>IF(SP_NORTE!X910="","*",SP_NORTE!X910)</f>
        <v>*</v>
      </c>
      <c r="C883" s="95" t="str">
        <f>IF(SP_NORTE!B910="","*",SP_NORTE!B910)</f>
        <v>*</v>
      </c>
      <c r="D883" s="94" t="str">
        <f>IF(SP_NORTE!D910="","*",SP_NORTE!D910)</f>
        <v>*</v>
      </c>
      <c r="E883" s="94" t="str">
        <f>IF(SP_NORTE!G910="","*",SP_NORTE!G910)</f>
        <v>*</v>
      </c>
      <c r="F883" s="100" t="str">
        <f>IF(SP_NORTE!L910="","*",SP_NORTE!L910)</f>
        <v>-</v>
      </c>
      <c r="G883" s="95" t="str">
        <f>IF(SP_NORTE!H910="","*",SP_NORTE!H910)</f>
        <v>*</v>
      </c>
      <c r="H883" s="95" t="str">
        <f>IF(SP_NORTE!AA910="","*",SP_NORTE!AA910)</f>
        <v>*</v>
      </c>
      <c r="I883" s="95" t="str">
        <f>IF(SP_NORTE!AB910="","*",SP_NORTE!AB910)</f>
        <v>*</v>
      </c>
      <c r="J883" s="96" t="str">
        <f>IF(SP_NORTE!Z910="","*",SP_NORTE!Z910)</f>
        <v>*</v>
      </c>
      <c r="K883" s="97" t="str">
        <f>IF(SP_NORTE!AC910="","*",SP_NORTE!AC910)</f>
        <v>*</v>
      </c>
    </row>
    <row r="884" spans="2:11" hidden="1">
      <c r="B884" s="94" t="str">
        <f>IF(SP_NORTE!X911="","*",SP_NORTE!X911)</f>
        <v>*</v>
      </c>
      <c r="C884" s="95" t="str">
        <f>IF(SP_NORTE!B911="","*",SP_NORTE!B911)</f>
        <v>*</v>
      </c>
      <c r="D884" s="94" t="str">
        <f>IF(SP_NORTE!D911="","*",SP_NORTE!D911)</f>
        <v>*</v>
      </c>
      <c r="E884" s="94" t="str">
        <f>IF(SP_NORTE!G911="","*",SP_NORTE!G911)</f>
        <v>*</v>
      </c>
      <c r="F884" s="100" t="str">
        <f>IF(SP_NORTE!L911="","*",SP_NORTE!L911)</f>
        <v>-</v>
      </c>
      <c r="G884" s="95" t="str">
        <f>IF(SP_NORTE!H911="","*",SP_NORTE!H911)</f>
        <v>*</v>
      </c>
      <c r="H884" s="95" t="str">
        <f>IF(SP_NORTE!AA911="","*",SP_NORTE!AA911)</f>
        <v>*</v>
      </c>
      <c r="I884" s="95" t="str">
        <f>IF(SP_NORTE!AB911="","*",SP_NORTE!AB911)</f>
        <v>*</v>
      </c>
      <c r="J884" s="96" t="str">
        <f>IF(SP_NORTE!Z911="","*",SP_NORTE!Z911)</f>
        <v>*</v>
      </c>
      <c r="K884" s="97" t="str">
        <f>IF(SP_NORTE!AC911="","*",SP_NORTE!AC911)</f>
        <v>*</v>
      </c>
    </row>
    <row r="885" spans="2:11" hidden="1">
      <c r="B885" s="94" t="str">
        <f>IF(SP_NORTE!X912="","*",SP_NORTE!X912)</f>
        <v>*</v>
      </c>
      <c r="C885" s="95" t="str">
        <f>IF(SP_NORTE!B912="","*",SP_NORTE!B912)</f>
        <v>*</v>
      </c>
      <c r="D885" s="94" t="str">
        <f>IF(SP_NORTE!D912="","*",SP_NORTE!D912)</f>
        <v>*</v>
      </c>
      <c r="E885" s="94" t="str">
        <f>IF(SP_NORTE!G912="","*",SP_NORTE!G912)</f>
        <v>*</v>
      </c>
      <c r="F885" s="100" t="str">
        <f>IF(SP_NORTE!L912="","*",SP_NORTE!L912)</f>
        <v>-</v>
      </c>
      <c r="G885" s="95" t="str">
        <f>IF(SP_NORTE!H912="","*",SP_NORTE!H912)</f>
        <v>*</v>
      </c>
      <c r="H885" s="95" t="str">
        <f>IF(SP_NORTE!AA912="","*",SP_NORTE!AA912)</f>
        <v>*</v>
      </c>
      <c r="I885" s="95" t="str">
        <f>IF(SP_NORTE!AB912="","*",SP_NORTE!AB912)</f>
        <v>*</v>
      </c>
      <c r="J885" s="96" t="str">
        <f>IF(SP_NORTE!Z912="","*",SP_NORTE!Z912)</f>
        <v>*</v>
      </c>
      <c r="K885" s="97" t="str">
        <f>IF(SP_NORTE!AC912="","*",SP_NORTE!AC912)</f>
        <v>*</v>
      </c>
    </row>
    <row r="886" spans="2:11" hidden="1">
      <c r="B886" s="94" t="str">
        <f>IF(SP_NORTE!X913="","*",SP_NORTE!X913)</f>
        <v>*</v>
      </c>
      <c r="C886" s="95" t="str">
        <f>IF(SP_NORTE!B913="","*",SP_NORTE!B913)</f>
        <v>*</v>
      </c>
      <c r="D886" s="94" t="str">
        <f>IF(SP_NORTE!D913="","*",SP_NORTE!D913)</f>
        <v>*</v>
      </c>
      <c r="E886" s="94" t="str">
        <f>IF(SP_NORTE!G913="","*",SP_NORTE!G913)</f>
        <v>*</v>
      </c>
      <c r="F886" s="100" t="str">
        <f>IF(SP_NORTE!L913="","*",SP_NORTE!L913)</f>
        <v>-</v>
      </c>
      <c r="G886" s="95" t="str">
        <f>IF(SP_NORTE!H913="","*",SP_NORTE!H913)</f>
        <v>*</v>
      </c>
      <c r="H886" s="95" t="str">
        <f>IF(SP_NORTE!AA913="","*",SP_NORTE!AA913)</f>
        <v>*</v>
      </c>
      <c r="I886" s="95" t="str">
        <f>IF(SP_NORTE!AB913="","*",SP_NORTE!AB913)</f>
        <v>*</v>
      </c>
      <c r="J886" s="96" t="str">
        <f>IF(SP_NORTE!Z913="","*",SP_NORTE!Z913)</f>
        <v>*</v>
      </c>
      <c r="K886" s="97" t="str">
        <f>IF(SP_NORTE!AC913="","*",SP_NORTE!AC913)</f>
        <v>*</v>
      </c>
    </row>
    <row r="887" spans="2:11" hidden="1">
      <c r="B887" s="94" t="str">
        <f>IF(SP_NORTE!X914="","*",SP_NORTE!X914)</f>
        <v>*</v>
      </c>
      <c r="C887" s="95" t="str">
        <f>IF(SP_NORTE!B914="","*",SP_NORTE!B914)</f>
        <v>*</v>
      </c>
      <c r="D887" s="94" t="str">
        <f>IF(SP_NORTE!D914="","*",SP_NORTE!D914)</f>
        <v>*</v>
      </c>
      <c r="E887" s="94" t="str">
        <f>IF(SP_NORTE!G914="","*",SP_NORTE!G914)</f>
        <v>*</v>
      </c>
      <c r="F887" s="100" t="str">
        <f>IF(SP_NORTE!L914="","*",SP_NORTE!L914)</f>
        <v>-</v>
      </c>
      <c r="G887" s="95" t="str">
        <f>IF(SP_NORTE!H914="","*",SP_NORTE!H914)</f>
        <v>*</v>
      </c>
      <c r="H887" s="95" t="str">
        <f>IF(SP_NORTE!AA914="","*",SP_NORTE!AA914)</f>
        <v>*</v>
      </c>
      <c r="I887" s="95" t="str">
        <f>IF(SP_NORTE!AB914="","*",SP_NORTE!AB914)</f>
        <v>*</v>
      </c>
      <c r="J887" s="96" t="str">
        <f>IF(SP_NORTE!Z914="","*",SP_NORTE!Z914)</f>
        <v>*</v>
      </c>
      <c r="K887" s="97" t="str">
        <f>IF(SP_NORTE!AC914="","*",SP_NORTE!AC914)</f>
        <v>*</v>
      </c>
    </row>
    <row r="888" spans="2:11" hidden="1">
      <c r="B888" s="94" t="str">
        <f>IF(SP_NORTE!X915="","*",SP_NORTE!X915)</f>
        <v>*</v>
      </c>
      <c r="C888" s="95" t="str">
        <f>IF(SP_NORTE!B915="","*",SP_NORTE!B915)</f>
        <v>*</v>
      </c>
      <c r="D888" s="94" t="str">
        <f>IF(SP_NORTE!D915="","*",SP_NORTE!D915)</f>
        <v>*</v>
      </c>
      <c r="E888" s="94" t="str">
        <f>IF(SP_NORTE!G915="","*",SP_NORTE!G915)</f>
        <v>*</v>
      </c>
      <c r="F888" s="100" t="str">
        <f>IF(SP_NORTE!L915="","*",SP_NORTE!L915)</f>
        <v>-</v>
      </c>
      <c r="G888" s="95" t="str">
        <f>IF(SP_NORTE!H915="","*",SP_NORTE!H915)</f>
        <v>*</v>
      </c>
      <c r="H888" s="95" t="str">
        <f>IF(SP_NORTE!AA915="","*",SP_NORTE!AA915)</f>
        <v>*</v>
      </c>
      <c r="I888" s="95" t="str">
        <f>IF(SP_NORTE!AB915="","*",SP_NORTE!AB915)</f>
        <v>*</v>
      </c>
      <c r="J888" s="96" t="str">
        <f>IF(SP_NORTE!Z915="","*",SP_NORTE!Z915)</f>
        <v>*</v>
      </c>
      <c r="K888" s="97" t="str">
        <f>IF(SP_NORTE!AC915="","*",SP_NORTE!AC915)</f>
        <v>*</v>
      </c>
    </row>
    <row r="889" spans="2:11" hidden="1">
      <c r="B889" s="94" t="str">
        <f>IF(SP_NORTE!X916="","*",SP_NORTE!X916)</f>
        <v>*</v>
      </c>
      <c r="C889" s="95" t="str">
        <f>IF(SP_NORTE!B916="","*",SP_NORTE!B916)</f>
        <v>*</v>
      </c>
      <c r="D889" s="94" t="str">
        <f>IF(SP_NORTE!D916="","*",SP_NORTE!D916)</f>
        <v>*</v>
      </c>
      <c r="E889" s="94" t="str">
        <f>IF(SP_NORTE!G916="","*",SP_NORTE!G916)</f>
        <v>*</v>
      </c>
      <c r="F889" s="100" t="str">
        <f>IF(SP_NORTE!L916="","*",SP_NORTE!L916)</f>
        <v>-</v>
      </c>
      <c r="G889" s="95" t="str">
        <f>IF(SP_NORTE!H916="","*",SP_NORTE!H916)</f>
        <v>*</v>
      </c>
      <c r="H889" s="95" t="str">
        <f>IF(SP_NORTE!AA916="","*",SP_NORTE!AA916)</f>
        <v>*</v>
      </c>
      <c r="I889" s="95" t="str">
        <f>IF(SP_NORTE!AB916="","*",SP_NORTE!AB916)</f>
        <v>*</v>
      </c>
      <c r="J889" s="96" t="str">
        <f>IF(SP_NORTE!Z916="","*",SP_NORTE!Z916)</f>
        <v>*</v>
      </c>
      <c r="K889" s="97" t="str">
        <f>IF(SP_NORTE!AC916="","*",SP_NORTE!AC916)</f>
        <v>*</v>
      </c>
    </row>
    <row r="890" spans="2:11" hidden="1">
      <c r="B890" s="94" t="str">
        <f>IF(SP_NORTE!X917="","*",SP_NORTE!X917)</f>
        <v>*</v>
      </c>
      <c r="C890" s="95" t="str">
        <f>IF(SP_NORTE!B917="","*",SP_NORTE!B917)</f>
        <v>*</v>
      </c>
      <c r="D890" s="94" t="str">
        <f>IF(SP_NORTE!D917="","*",SP_NORTE!D917)</f>
        <v>*</v>
      </c>
      <c r="E890" s="94" t="str">
        <f>IF(SP_NORTE!G917="","*",SP_NORTE!G917)</f>
        <v>*</v>
      </c>
      <c r="F890" s="100" t="str">
        <f>IF(SP_NORTE!L917="","*",SP_NORTE!L917)</f>
        <v>-</v>
      </c>
      <c r="G890" s="95" t="str">
        <f>IF(SP_NORTE!H917="","*",SP_NORTE!H917)</f>
        <v>*</v>
      </c>
      <c r="H890" s="95" t="str">
        <f>IF(SP_NORTE!AA917="","*",SP_NORTE!AA917)</f>
        <v>*</v>
      </c>
      <c r="I890" s="95" t="str">
        <f>IF(SP_NORTE!AB917="","*",SP_NORTE!AB917)</f>
        <v>*</v>
      </c>
      <c r="J890" s="96" t="str">
        <f>IF(SP_NORTE!Z917="","*",SP_NORTE!Z917)</f>
        <v>*</v>
      </c>
      <c r="K890" s="97" t="str">
        <f>IF(SP_NORTE!AC917="","*",SP_NORTE!AC917)</f>
        <v>*</v>
      </c>
    </row>
    <row r="891" spans="2:11" hidden="1">
      <c r="B891" s="94" t="str">
        <f>IF(SP_NORTE!X918="","*",SP_NORTE!X918)</f>
        <v>*</v>
      </c>
      <c r="C891" s="95" t="str">
        <f>IF(SP_NORTE!B918="","*",SP_NORTE!B918)</f>
        <v>*</v>
      </c>
      <c r="D891" s="94" t="str">
        <f>IF(SP_NORTE!D918="","*",SP_NORTE!D918)</f>
        <v>*</v>
      </c>
      <c r="E891" s="94" t="str">
        <f>IF(SP_NORTE!G918="","*",SP_NORTE!G918)</f>
        <v>*</v>
      </c>
      <c r="F891" s="100" t="str">
        <f>IF(SP_NORTE!L918="","*",SP_NORTE!L918)</f>
        <v>-</v>
      </c>
      <c r="G891" s="95" t="str">
        <f>IF(SP_NORTE!H918="","*",SP_NORTE!H918)</f>
        <v>*</v>
      </c>
      <c r="H891" s="95" t="str">
        <f>IF(SP_NORTE!AA918="","*",SP_NORTE!AA918)</f>
        <v>*</v>
      </c>
      <c r="I891" s="95" t="str">
        <f>IF(SP_NORTE!AB918="","*",SP_NORTE!AB918)</f>
        <v>*</v>
      </c>
      <c r="J891" s="96" t="str">
        <f>IF(SP_NORTE!Z918="","*",SP_NORTE!Z918)</f>
        <v>*</v>
      </c>
      <c r="K891" s="97" t="str">
        <f>IF(SP_NORTE!AC918="","*",SP_NORTE!AC918)</f>
        <v>*</v>
      </c>
    </row>
    <row r="892" spans="2:11" hidden="1">
      <c r="B892" s="94" t="str">
        <f>IF(SP_NORTE!X919="","*",SP_NORTE!X919)</f>
        <v>*</v>
      </c>
      <c r="C892" s="95" t="str">
        <f>IF(SP_NORTE!B919="","*",SP_NORTE!B919)</f>
        <v>*</v>
      </c>
      <c r="D892" s="94" t="str">
        <f>IF(SP_NORTE!D919="","*",SP_NORTE!D919)</f>
        <v>*</v>
      </c>
      <c r="E892" s="94" t="str">
        <f>IF(SP_NORTE!G919="","*",SP_NORTE!G919)</f>
        <v>*</v>
      </c>
      <c r="F892" s="100" t="str">
        <f>IF(SP_NORTE!L919="","*",SP_NORTE!L919)</f>
        <v>-</v>
      </c>
      <c r="G892" s="95" t="str">
        <f>IF(SP_NORTE!H919="","*",SP_NORTE!H919)</f>
        <v>*</v>
      </c>
      <c r="H892" s="95" t="str">
        <f>IF(SP_NORTE!AA919="","*",SP_NORTE!AA919)</f>
        <v>*</v>
      </c>
      <c r="I892" s="95" t="str">
        <f>IF(SP_NORTE!AB919="","*",SP_NORTE!AB919)</f>
        <v>*</v>
      </c>
      <c r="J892" s="96" t="str">
        <f>IF(SP_NORTE!Z919="","*",SP_NORTE!Z919)</f>
        <v>*</v>
      </c>
      <c r="K892" s="97" t="str">
        <f>IF(SP_NORTE!AC919="","*",SP_NORTE!AC919)</f>
        <v>*</v>
      </c>
    </row>
    <row r="893" spans="2:11" hidden="1">
      <c r="B893" s="94" t="str">
        <f>IF(SP_NORTE!X920="","*",SP_NORTE!X920)</f>
        <v>*</v>
      </c>
      <c r="C893" s="95" t="str">
        <f>IF(SP_NORTE!B920="","*",SP_NORTE!B920)</f>
        <v>*</v>
      </c>
      <c r="D893" s="94" t="str">
        <f>IF(SP_NORTE!D920="","*",SP_NORTE!D920)</f>
        <v>*</v>
      </c>
      <c r="E893" s="94" t="str">
        <f>IF(SP_NORTE!G920="","*",SP_NORTE!G920)</f>
        <v>*</v>
      </c>
      <c r="F893" s="100" t="str">
        <f>IF(SP_NORTE!L920="","*",SP_NORTE!L920)</f>
        <v>-</v>
      </c>
      <c r="G893" s="95" t="str">
        <f>IF(SP_NORTE!H920="","*",SP_NORTE!H920)</f>
        <v>*</v>
      </c>
      <c r="H893" s="95" t="str">
        <f>IF(SP_NORTE!AA920="","*",SP_NORTE!AA920)</f>
        <v>*</v>
      </c>
      <c r="I893" s="95" t="str">
        <f>IF(SP_NORTE!AB920="","*",SP_NORTE!AB920)</f>
        <v>*</v>
      </c>
      <c r="J893" s="96" t="str">
        <f>IF(SP_NORTE!Z920="","*",SP_NORTE!Z920)</f>
        <v>*</v>
      </c>
      <c r="K893" s="97" t="str">
        <f>IF(SP_NORTE!AC920="","*",SP_NORTE!AC920)</f>
        <v>*</v>
      </c>
    </row>
    <row r="894" spans="2:11" hidden="1">
      <c r="B894" s="94" t="str">
        <f>IF(SP_NORTE!X921="","*",SP_NORTE!X921)</f>
        <v>*</v>
      </c>
      <c r="C894" s="95" t="str">
        <f>IF(SP_NORTE!B921="","*",SP_NORTE!B921)</f>
        <v>*</v>
      </c>
      <c r="D894" s="94" t="str">
        <f>IF(SP_NORTE!D921="","*",SP_NORTE!D921)</f>
        <v>*</v>
      </c>
      <c r="E894" s="94" t="str">
        <f>IF(SP_NORTE!G921="","*",SP_NORTE!G921)</f>
        <v>*</v>
      </c>
      <c r="F894" s="100" t="str">
        <f>IF(SP_NORTE!L921="","*",SP_NORTE!L921)</f>
        <v>-</v>
      </c>
      <c r="G894" s="95" t="str">
        <f>IF(SP_NORTE!H921="","*",SP_NORTE!H921)</f>
        <v>*</v>
      </c>
      <c r="H894" s="95" t="str">
        <f>IF(SP_NORTE!AA921="","*",SP_NORTE!AA921)</f>
        <v>*</v>
      </c>
      <c r="I894" s="95" t="str">
        <f>IF(SP_NORTE!AB921="","*",SP_NORTE!AB921)</f>
        <v>*</v>
      </c>
      <c r="J894" s="96" t="str">
        <f>IF(SP_NORTE!Z921="","*",SP_NORTE!Z921)</f>
        <v>*</v>
      </c>
      <c r="K894" s="97" t="str">
        <f>IF(SP_NORTE!AC921="","*",SP_NORTE!AC921)</f>
        <v>*</v>
      </c>
    </row>
    <row r="895" spans="2:11" hidden="1">
      <c r="B895" s="94" t="str">
        <f>IF(SP_NORTE!X922="","*",SP_NORTE!X922)</f>
        <v>*</v>
      </c>
      <c r="C895" s="95" t="str">
        <f>IF(SP_NORTE!B922="","*",SP_NORTE!B922)</f>
        <v>*</v>
      </c>
      <c r="D895" s="94" t="str">
        <f>IF(SP_NORTE!D922="","*",SP_NORTE!D922)</f>
        <v>*</v>
      </c>
      <c r="E895" s="94" t="str">
        <f>IF(SP_NORTE!G922="","*",SP_NORTE!G922)</f>
        <v>*</v>
      </c>
      <c r="F895" s="100" t="str">
        <f>IF(SP_NORTE!L922="","*",SP_NORTE!L922)</f>
        <v>-</v>
      </c>
      <c r="G895" s="95" t="str">
        <f>IF(SP_NORTE!H922="","*",SP_NORTE!H922)</f>
        <v>*</v>
      </c>
      <c r="H895" s="95" t="str">
        <f>IF(SP_NORTE!AA922="","*",SP_NORTE!AA922)</f>
        <v>*</v>
      </c>
      <c r="I895" s="95" t="str">
        <f>IF(SP_NORTE!AB922="","*",SP_NORTE!AB922)</f>
        <v>*</v>
      </c>
      <c r="J895" s="96" t="str">
        <f>IF(SP_NORTE!Z922="","*",SP_NORTE!Z922)</f>
        <v>*</v>
      </c>
      <c r="K895" s="97" t="str">
        <f>IF(SP_NORTE!AC922="","*",SP_NORTE!AC922)</f>
        <v>*</v>
      </c>
    </row>
    <row r="896" spans="2:11" hidden="1">
      <c r="B896" s="94" t="str">
        <f>IF(SP_NORTE!X923="","*",SP_NORTE!X923)</f>
        <v>*</v>
      </c>
      <c r="C896" s="95" t="str">
        <f>IF(SP_NORTE!B923="","*",SP_NORTE!B923)</f>
        <v>*</v>
      </c>
      <c r="D896" s="94" t="str">
        <f>IF(SP_NORTE!D923="","*",SP_NORTE!D923)</f>
        <v>*</v>
      </c>
      <c r="E896" s="94" t="str">
        <f>IF(SP_NORTE!G923="","*",SP_NORTE!G923)</f>
        <v>*</v>
      </c>
      <c r="F896" s="100" t="str">
        <f>IF(SP_NORTE!L923="","*",SP_NORTE!L923)</f>
        <v>-</v>
      </c>
      <c r="G896" s="95" t="str">
        <f>IF(SP_NORTE!H923="","*",SP_NORTE!H923)</f>
        <v>*</v>
      </c>
      <c r="H896" s="95" t="str">
        <f>IF(SP_NORTE!AA923="","*",SP_NORTE!AA923)</f>
        <v>*</v>
      </c>
      <c r="I896" s="95" t="str">
        <f>IF(SP_NORTE!AB923="","*",SP_NORTE!AB923)</f>
        <v>*</v>
      </c>
      <c r="J896" s="96" t="str">
        <f>IF(SP_NORTE!Z923="","*",SP_NORTE!Z923)</f>
        <v>*</v>
      </c>
      <c r="K896" s="97" t="str">
        <f>IF(SP_NORTE!AC923="","*",SP_NORTE!AC923)</f>
        <v>*</v>
      </c>
    </row>
    <row r="897" spans="2:11" hidden="1">
      <c r="B897" s="94" t="str">
        <f>IF(SP_NORTE!X924="","*",SP_NORTE!X924)</f>
        <v>*</v>
      </c>
      <c r="C897" s="95" t="str">
        <f>IF(SP_NORTE!B924="","*",SP_NORTE!B924)</f>
        <v>*</v>
      </c>
      <c r="D897" s="94" t="str">
        <f>IF(SP_NORTE!D924="","*",SP_NORTE!D924)</f>
        <v>*</v>
      </c>
      <c r="E897" s="94" t="str">
        <f>IF(SP_NORTE!G924="","*",SP_NORTE!G924)</f>
        <v>*</v>
      </c>
      <c r="F897" s="100" t="str">
        <f>IF(SP_NORTE!L924="","*",SP_NORTE!L924)</f>
        <v>-</v>
      </c>
      <c r="G897" s="95" t="str">
        <f>IF(SP_NORTE!H924="","*",SP_NORTE!H924)</f>
        <v>*</v>
      </c>
      <c r="H897" s="95" t="str">
        <f>IF(SP_NORTE!AA924="","*",SP_NORTE!AA924)</f>
        <v>*</v>
      </c>
      <c r="I897" s="95" t="str">
        <f>IF(SP_NORTE!AB924="","*",SP_NORTE!AB924)</f>
        <v>*</v>
      </c>
      <c r="J897" s="96" t="str">
        <f>IF(SP_NORTE!Z924="","*",SP_NORTE!Z924)</f>
        <v>*</v>
      </c>
      <c r="K897" s="97" t="str">
        <f>IF(SP_NORTE!AC924="","*",SP_NORTE!AC924)</f>
        <v>*</v>
      </c>
    </row>
    <row r="898" spans="2:11" hidden="1">
      <c r="B898" s="94" t="str">
        <f>IF(SP_NORTE!X925="","*",SP_NORTE!X925)</f>
        <v>*</v>
      </c>
      <c r="C898" s="95" t="str">
        <f>IF(SP_NORTE!B925="","*",SP_NORTE!B925)</f>
        <v>*</v>
      </c>
      <c r="D898" s="94" t="str">
        <f>IF(SP_NORTE!D925="","*",SP_NORTE!D925)</f>
        <v>*</v>
      </c>
      <c r="E898" s="94" t="str">
        <f>IF(SP_NORTE!G925="","*",SP_NORTE!G925)</f>
        <v>*</v>
      </c>
      <c r="F898" s="100" t="str">
        <f>IF(SP_NORTE!L925="","*",SP_NORTE!L925)</f>
        <v>-</v>
      </c>
      <c r="G898" s="95" t="str">
        <f>IF(SP_NORTE!H925="","*",SP_NORTE!H925)</f>
        <v>*</v>
      </c>
      <c r="H898" s="95" t="str">
        <f>IF(SP_NORTE!AA925="","*",SP_NORTE!AA925)</f>
        <v>*</v>
      </c>
      <c r="I898" s="95" t="str">
        <f>IF(SP_NORTE!AB925="","*",SP_NORTE!AB925)</f>
        <v>*</v>
      </c>
      <c r="J898" s="96" t="str">
        <f>IF(SP_NORTE!Z925="","*",SP_NORTE!Z925)</f>
        <v>*</v>
      </c>
      <c r="K898" s="97" t="str">
        <f>IF(SP_NORTE!AC925="","*",SP_NORTE!AC925)</f>
        <v>*</v>
      </c>
    </row>
    <row r="899" spans="2:11" hidden="1">
      <c r="B899" s="94" t="str">
        <f>IF(SP_NORTE!X926="","*",SP_NORTE!X926)</f>
        <v>*</v>
      </c>
      <c r="C899" s="95" t="str">
        <f>IF(SP_NORTE!B926="","*",SP_NORTE!B926)</f>
        <v>*</v>
      </c>
      <c r="D899" s="94" t="str">
        <f>IF(SP_NORTE!D926="","*",SP_NORTE!D926)</f>
        <v>*</v>
      </c>
      <c r="E899" s="94" t="str">
        <f>IF(SP_NORTE!G926="","*",SP_NORTE!G926)</f>
        <v>*</v>
      </c>
      <c r="F899" s="100" t="str">
        <f>IF(SP_NORTE!L926="","*",SP_NORTE!L926)</f>
        <v>-</v>
      </c>
      <c r="G899" s="95" t="str">
        <f>IF(SP_NORTE!H926="","*",SP_NORTE!H926)</f>
        <v>*</v>
      </c>
      <c r="H899" s="95" t="str">
        <f>IF(SP_NORTE!AA926="","*",SP_NORTE!AA926)</f>
        <v>*</v>
      </c>
      <c r="I899" s="95" t="str">
        <f>IF(SP_NORTE!AB926="","*",SP_NORTE!AB926)</f>
        <v>*</v>
      </c>
      <c r="J899" s="96" t="str">
        <f>IF(SP_NORTE!Z926="","*",SP_NORTE!Z926)</f>
        <v>*</v>
      </c>
      <c r="K899" s="97" t="str">
        <f>IF(SP_NORTE!AC926="","*",SP_NORTE!AC926)</f>
        <v>*</v>
      </c>
    </row>
    <row r="900" spans="2:11" hidden="1">
      <c r="B900" s="94" t="str">
        <f>IF(SP_NORTE!X927="","*",SP_NORTE!X927)</f>
        <v>*</v>
      </c>
      <c r="C900" s="95" t="str">
        <f>IF(SP_NORTE!B927="","*",SP_NORTE!B927)</f>
        <v>*</v>
      </c>
      <c r="D900" s="94" t="str">
        <f>IF(SP_NORTE!D927="","*",SP_NORTE!D927)</f>
        <v>*</v>
      </c>
      <c r="E900" s="94" t="str">
        <f>IF(SP_NORTE!G927="","*",SP_NORTE!G927)</f>
        <v>*</v>
      </c>
      <c r="F900" s="100" t="str">
        <f>IF(SP_NORTE!L927="","*",SP_NORTE!L927)</f>
        <v>-</v>
      </c>
      <c r="G900" s="95" t="str">
        <f>IF(SP_NORTE!H927="","*",SP_NORTE!H927)</f>
        <v>*</v>
      </c>
      <c r="H900" s="95" t="str">
        <f>IF(SP_NORTE!AA927="","*",SP_NORTE!AA927)</f>
        <v>*</v>
      </c>
      <c r="I900" s="95" t="str">
        <f>IF(SP_NORTE!AB927="","*",SP_NORTE!AB927)</f>
        <v>*</v>
      </c>
      <c r="J900" s="96" t="str">
        <f>IF(SP_NORTE!Z927="","*",SP_NORTE!Z927)</f>
        <v>*</v>
      </c>
      <c r="K900" s="97" t="str">
        <f>IF(SP_NORTE!AC927="","*",SP_NORTE!AC927)</f>
        <v>*</v>
      </c>
    </row>
    <row r="901" spans="2:11" hidden="1">
      <c r="B901" s="94" t="str">
        <f>IF(SP_NORTE!X928="","*",SP_NORTE!X928)</f>
        <v>*</v>
      </c>
      <c r="C901" s="95" t="str">
        <f>IF(SP_NORTE!B928="","*",SP_NORTE!B928)</f>
        <v>*</v>
      </c>
      <c r="D901" s="94" t="str">
        <f>IF(SP_NORTE!D928="","*",SP_NORTE!D928)</f>
        <v>*</v>
      </c>
      <c r="E901" s="94" t="str">
        <f>IF(SP_NORTE!G928="","*",SP_NORTE!G928)</f>
        <v>*</v>
      </c>
      <c r="F901" s="100" t="str">
        <f>IF(SP_NORTE!L928="","*",SP_NORTE!L928)</f>
        <v>-</v>
      </c>
      <c r="G901" s="95" t="str">
        <f>IF(SP_NORTE!H928="","*",SP_NORTE!H928)</f>
        <v>*</v>
      </c>
      <c r="H901" s="95" t="str">
        <f>IF(SP_NORTE!AA928="","*",SP_NORTE!AA928)</f>
        <v>*</v>
      </c>
      <c r="I901" s="95" t="str">
        <f>IF(SP_NORTE!AB928="","*",SP_NORTE!AB928)</f>
        <v>*</v>
      </c>
      <c r="J901" s="96" t="str">
        <f>IF(SP_NORTE!Z928="","*",SP_NORTE!Z928)</f>
        <v>*</v>
      </c>
      <c r="K901" s="97" t="str">
        <f>IF(SP_NORTE!AC928="","*",SP_NORTE!AC928)</f>
        <v>*</v>
      </c>
    </row>
    <row r="902" spans="2:11" hidden="1">
      <c r="B902" s="94" t="str">
        <f>IF(SP_NORTE!X929="","*",SP_NORTE!X929)</f>
        <v>*</v>
      </c>
      <c r="C902" s="95" t="str">
        <f>IF(SP_NORTE!B929="","*",SP_NORTE!B929)</f>
        <v>*</v>
      </c>
      <c r="D902" s="94" t="str">
        <f>IF(SP_NORTE!D929="","*",SP_NORTE!D929)</f>
        <v>*</v>
      </c>
      <c r="E902" s="94" t="str">
        <f>IF(SP_NORTE!G929="","*",SP_NORTE!G929)</f>
        <v>*</v>
      </c>
      <c r="F902" s="100" t="str">
        <f>IF(SP_NORTE!L929="","*",SP_NORTE!L929)</f>
        <v>-</v>
      </c>
      <c r="G902" s="95" t="str">
        <f>IF(SP_NORTE!H929="","*",SP_NORTE!H929)</f>
        <v>*</v>
      </c>
      <c r="H902" s="95" t="str">
        <f>IF(SP_NORTE!AA929="","*",SP_NORTE!AA929)</f>
        <v>*</v>
      </c>
      <c r="I902" s="95" t="str">
        <f>IF(SP_NORTE!AB929="","*",SP_NORTE!AB929)</f>
        <v>*</v>
      </c>
      <c r="J902" s="96" t="str">
        <f>IF(SP_NORTE!Z929="","*",SP_NORTE!Z929)</f>
        <v>*</v>
      </c>
      <c r="K902" s="97" t="str">
        <f>IF(SP_NORTE!AC929="","*",SP_NORTE!AC929)</f>
        <v>*</v>
      </c>
    </row>
    <row r="903" spans="2:11" hidden="1">
      <c r="B903" s="94" t="str">
        <f>IF(SP_NORTE!X930="","*",SP_NORTE!X930)</f>
        <v>*</v>
      </c>
      <c r="C903" s="95" t="str">
        <f>IF(SP_NORTE!B930="","*",SP_NORTE!B930)</f>
        <v>*</v>
      </c>
      <c r="D903" s="94" t="str">
        <f>IF(SP_NORTE!D930="","*",SP_NORTE!D930)</f>
        <v>*</v>
      </c>
      <c r="E903" s="94" t="str">
        <f>IF(SP_NORTE!G930="","*",SP_NORTE!G930)</f>
        <v>*</v>
      </c>
      <c r="F903" s="100" t="str">
        <f>IF(SP_NORTE!L930="","*",SP_NORTE!L930)</f>
        <v>-</v>
      </c>
      <c r="G903" s="95" t="str">
        <f>IF(SP_NORTE!H930="","*",SP_NORTE!H930)</f>
        <v>*</v>
      </c>
      <c r="H903" s="95" t="str">
        <f>IF(SP_NORTE!AA930="","*",SP_NORTE!AA930)</f>
        <v>*</v>
      </c>
      <c r="I903" s="95" t="str">
        <f>IF(SP_NORTE!AB930="","*",SP_NORTE!AB930)</f>
        <v>*</v>
      </c>
      <c r="J903" s="96" t="str">
        <f>IF(SP_NORTE!Z930="","*",SP_NORTE!Z930)</f>
        <v>*</v>
      </c>
      <c r="K903" s="97" t="str">
        <f>IF(SP_NORTE!AC930="","*",SP_NORTE!AC930)</f>
        <v>*</v>
      </c>
    </row>
    <row r="904" spans="2:11" hidden="1">
      <c r="B904" s="94" t="str">
        <f>IF(SP_NORTE!X931="","*",SP_NORTE!X931)</f>
        <v>*</v>
      </c>
      <c r="C904" s="95" t="str">
        <f>IF(SP_NORTE!B931="","*",SP_NORTE!B931)</f>
        <v>*</v>
      </c>
      <c r="D904" s="94" t="str">
        <f>IF(SP_NORTE!D931="","*",SP_NORTE!D931)</f>
        <v>*</v>
      </c>
      <c r="E904" s="94" t="str">
        <f>IF(SP_NORTE!G931="","*",SP_NORTE!G931)</f>
        <v>*</v>
      </c>
      <c r="F904" s="100" t="str">
        <f>IF(SP_NORTE!L931="","*",SP_NORTE!L931)</f>
        <v>-</v>
      </c>
      <c r="G904" s="95" t="str">
        <f>IF(SP_NORTE!H931="","*",SP_NORTE!H931)</f>
        <v>*</v>
      </c>
      <c r="H904" s="95" t="str">
        <f>IF(SP_NORTE!AA931="","*",SP_NORTE!AA931)</f>
        <v>*</v>
      </c>
      <c r="I904" s="95" t="str">
        <f>IF(SP_NORTE!AB931="","*",SP_NORTE!AB931)</f>
        <v>*</v>
      </c>
      <c r="J904" s="96" t="str">
        <f>IF(SP_NORTE!Z931="","*",SP_NORTE!Z931)</f>
        <v>*</v>
      </c>
      <c r="K904" s="97" t="str">
        <f>IF(SP_NORTE!AC931="","*",SP_NORTE!AC931)</f>
        <v>*</v>
      </c>
    </row>
    <row r="905" spans="2:11" hidden="1">
      <c r="B905" s="94" t="str">
        <f>IF(SP_NORTE!X932="","*",SP_NORTE!X932)</f>
        <v>*</v>
      </c>
      <c r="C905" s="95" t="str">
        <f>IF(SP_NORTE!B932="","*",SP_NORTE!B932)</f>
        <v>*</v>
      </c>
      <c r="D905" s="94" t="str">
        <f>IF(SP_NORTE!D932="","*",SP_NORTE!D932)</f>
        <v>*</v>
      </c>
      <c r="E905" s="94" t="str">
        <f>IF(SP_NORTE!G932="","*",SP_NORTE!G932)</f>
        <v>*</v>
      </c>
      <c r="F905" s="100" t="str">
        <f>IF(SP_NORTE!L932="","*",SP_NORTE!L932)</f>
        <v>-</v>
      </c>
      <c r="G905" s="95" t="str">
        <f>IF(SP_NORTE!H932="","*",SP_NORTE!H932)</f>
        <v>*</v>
      </c>
      <c r="H905" s="95" t="str">
        <f>IF(SP_NORTE!AA932="","*",SP_NORTE!AA932)</f>
        <v>*</v>
      </c>
      <c r="I905" s="95" t="str">
        <f>IF(SP_NORTE!AB932="","*",SP_NORTE!AB932)</f>
        <v>*</v>
      </c>
      <c r="J905" s="96" t="str">
        <f>IF(SP_NORTE!Z932="","*",SP_NORTE!Z932)</f>
        <v>*</v>
      </c>
      <c r="K905" s="97" t="str">
        <f>IF(SP_NORTE!AC932="","*",SP_NORTE!AC932)</f>
        <v>*</v>
      </c>
    </row>
    <row r="906" spans="2:11" hidden="1">
      <c r="B906" s="94" t="str">
        <f>IF(SP_NORTE!X933="","*",SP_NORTE!X933)</f>
        <v>*</v>
      </c>
      <c r="C906" s="95" t="str">
        <f>IF(SP_NORTE!B933="","*",SP_NORTE!B933)</f>
        <v>*</v>
      </c>
      <c r="D906" s="94" t="str">
        <f>IF(SP_NORTE!D933="","*",SP_NORTE!D933)</f>
        <v>*</v>
      </c>
      <c r="E906" s="94" t="str">
        <f>IF(SP_NORTE!G933="","*",SP_NORTE!G933)</f>
        <v>*</v>
      </c>
      <c r="F906" s="100" t="str">
        <f>IF(SP_NORTE!L933="","*",SP_NORTE!L933)</f>
        <v>-</v>
      </c>
      <c r="G906" s="95" t="str">
        <f>IF(SP_NORTE!H933="","*",SP_NORTE!H933)</f>
        <v>*</v>
      </c>
      <c r="H906" s="95" t="str">
        <f>IF(SP_NORTE!AA933="","*",SP_NORTE!AA933)</f>
        <v>*</v>
      </c>
      <c r="I906" s="95" t="str">
        <f>IF(SP_NORTE!AB933="","*",SP_NORTE!AB933)</f>
        <v>*</v>
      </c>
      <c r="J906" s="96" t="str">
        <f>IF(SP_NORTE!Z933="","*",SP_NORTE!Z933)</f>
        <v>*</v>
      </c>
      <c r="K906" s="97" t="str">
        <f>IF(SP_NORTE!AC933="","*",SP_NORTE!AC933)</f>
        <v>*</v>
      </c>
    </row>
    <row r="907" spans="2:11" hidden="1">
      <c r="B907" s="94" t="str">
        <f>IF(SP_NORTE!X934="","*",SP_NORTE!X934)</f>
        <v>*</v>
      </c>
      <c r="C907" s="95" t="str">
        <f>IF(SP_NORTE!B934="","*",SP_NORTE!B934)</f>
        <v>*</v>
      </c>
      <c r="D907" s="94" t="str">
        <f>IF(SP_NORTE!D934="","*",SP_NORTE!D934)</f>
        <v>*</v>
      </c>
      <c r="E907" s="94" t="str">
        <f>IF(SP_NORTE!G934="","*",SP_NORTE!G934)</f>
        <v>*</v>
      </c>
      <c r="F907" s="100" t="str">
        <f>IF(SP_NORTE!L934="","*",SP_NORTE!L934)</f>
        <v>-</v>
      </c>
      <c r="G907" s="95" t="str">
        <f>IF(SP_NORTE!H934="","*",SP_NORTE!H934)</f>
        <v>*</v>
      </c>
      <c r="H907" s="95" t="str">
        <f>IF(SP_NORTE!AA934="","*",SP_NORTE!AA934)</f>
        <v>*</v>
      </c>
      <c r="I907" s="95" t="str">
        <f>IF(SP_NORTE!AB934="","*",SP_NORTE!AB934)</f>
        <v>*</v>
      </c>
      <c r="J907" s="96" t="str">
        <f>IF(SP_NORTE!Z934="","*",SP_NORTE!Z934)</f>
        <v>*</v>
      </c>
      <c r="K907" s="97" t="str">
        <f>IF(SP_NORTE!AC934="","*",SP_NORTE!AC934)</f>
        <v>*</v>
      </c>
    </row>
    <row r="908" spans="2:11" hidden="1">
      <c r="B908" s="94" t="str">
        <f>IF(SP_NORTE!X935="","*",SP_NORTE!X935)</f>
        <v>*</v>
      </c>
      <c r="C908" s="95" t="str">
        <f>IF(SP_NORTE!B935="","*",SP_NORTE!B935)</f>
        <v>*</v>
      </c>
      <c r="D908" s="94" t="str">
        <f>IF(SP_NORTE!D935="","*",SP_NORTE!D935)</f>
        <v>*</v>
      </c>
      <c r="E908" s="94" t="str">
        <f>IF(SP_NORTE!G935="","*",SP_NORTE!G935)</f>
        <v>*</v>
      </c>
      <c r="F908" s="100" t="str">
        <f>IF(SP_NORTE!L935="","*",SP_NORTE!L935)</f>
        <v>-</v>
      </c>
      <c r="G908" s="95" t="str">
        <f>IF(SP_NORTE!H935="","*",SP_NORTE!H935)</f>
        <v>*</v>
      </c>
      <c r="H908" s="95" t="str">
        <f>IF(SP_NORTE!AA935="","*",SP_NORTE!AA935)</f>
        <v>*</v>
      </c>
      <c r="I908" s="95" t="str">
        <f>IF(SP_NORTE!AB935="","*",SP_NORTE!AB935)</f>
        <v>*</v>
      </c>
      <c r="J908" s="96" t="str">
        <f>IF(SP_NORTE!Z935="","*",SP_NORTE!Z935)</f>
        <v>*</v>
      </c>
      <c r="K908" s="97" t="str">
        <f>IF(SP_NORTE!AC935="","*",SP_NORTE!AC935)</f>
        <v>*</v>
      </c>
    </row>
    <row r="909" spans="2:11" hidden="1">
      <c r="B909" s="94" t="str">
        <f>IF(SP_NORTE!X936="","*",SP_NORTE!X936)</f>
        <v>*</v>
      </c>
      <c r="C909" s="95" t="str">
        <f>IF(SP_NORTE!B936="","*",SP_NORTE!B936)</f>
        <v>*</v>
      </c>
      <c r="D909" s="94" t="str">
        <f>IF(SP_NORTE!D936="","*",SP_NORTE!D936)</f>
        <v>*</v>
      </c>
      <c r="E909" s="94" t="str">
        <f>IF(SP_NORTE!G936="","*",SP_NORTE!G936)</f>
        <v>*</v>
      </c>
      <c r="F909" s="100" t="str">
        <f>IF(SP_NORTE!L936="","*",SP_NORTE!L936)</f>
        <v>-</v>
      </c>
      <c r="G909" s="95" t="str">
        <f>IF(SP_NORTE!H936="","*",SP_NORTE!H936)</f>
        <v>*</v>
      </c>
      <c r="H909" s="95" t="str">
        <f>IF(SP_NORTE!AA936="","*",SP_NORTE!AA936)</f>
        <v>*</v>
      </c>
      <c r="I909" s="95" t="str">
        <f>IF(SP_NORTE!AB936="","*",SP_NORTE!AB936)</f>
        <v>*</v>
      </c>
      <c r="J909" s="96" t="str">
        <f>IF(SP_NORTE!Z936="","*",SP_NORTE!Z936)</f>
        <v>*</v>
      </c>
      <c r="K909" s="97" t="str">
        <f>IF(SP_NORTE!AC936="","*",SP_NORTE!AC936)</f>
        <v>*</v>
      </c>
    </row>
    <row r="910" spans="2:11" hidden="1">
      <c r="B910" s="94" t="str">
        <f>IF(SP_NORTE!X937="","*",SP_NORTE!X937)</f>
        <v>*</v>
      </c>
      <c r="C910" s="95" t="str">
        <f>IF(SP_NORTE!B937="","*",SP_NORTE!B937)</f>
        <v>*</v>
      </c>
      <c r="D910" s="94" t="str">
        <f>IF(SP_NORTE!D937="","*",SP_NORTE!D937)</f>
        <v>*</v>
      </c>
      <c r="E910" s="94" t="str">
        <f>IF(SP_NORTE!G937="","*",SP_NORTE!G937)</f>
        <v>*</v>
      </c>
      <c r="F910" s="100" t="str">
        <f>IF(SP_NORTE!L937="","*",SP_NORTE!L937)</f>
        <v>-</v>
      </c>
      <c r="G910" s="95" t="str">
        <f>IF(SP_NORTE!H937="","*",SP_NORTE!H937)</f>
        <v>*</v>
      </c>
      <c r="H910" s="95" t="str">
        <f>IF(SP_NORTE!AA937="","*",SP_NORTE!AA937)</f>
        <v>*</v>
      </c>
      <c r="I910" s="95" t="str">
        <f>IF(SP_NORTE!AB937="","*",SP_NORTE!AB937)</f>
        <v>*</v>
      </c>
      <c r="J910" s="96" t="str">
        <f>IF(SP_NORTE!Z937="","*",SP_NORTE!Z937)</f>
        <v>*</v>
      </c>
      <c r="K910" s="97" t="str">
        <f>IF(SP_NORTE!AC937="","*",SP_NORTE!AC937)</f>
        <v>*</v>
      </c>
    </row>
    <row r="911" spans="2:11" hidden="1">
      <c r="B911" s="94" t="str">
        <f>IF(SP_NORTE!X938="","*",SP_NORTE!X938)</f>
        <v>*</v>
      </c>
      <c r="C911" s="95" t="str">
        <f>IF(SP_NORTE!B938="","*",SP_NORTE!B938)</f>
        <v>*</v>
      </c>
      <c r="D911" s="94" t="str">
        <f>IF(SP_NORTE!D938="","*",SP_NORTE!D938)</f>
        <v>*</v>
      </c>
      <c r="E911" s="94" t="str">
        <f>IF(SP_NORTE!G938="","*",SP_NORTE!G938)</f>
        <v>*</v>
      </c>
      <c r="F911" s="100" t="str">
        <f>IF(SP_NORTE!L938="","*",SP_NORTE!L938)</f>
        <v>-</v>
      </c>
      <c r="G911" s="95" t="str">
        <f>IF(SP_NORTE!H938="","*",SP_NORTE!H938)</f>
        <v>*</v>
      </c>
      <c r="H911" s="95" t="str">
        <f>IF(SP_NORTE!AA938="","*",SP_NORTE!AA938)</f>
        <v>*</v>
      </c>
      <c r="I911" s="95" t="str">
        <f>IF(SP_NORTE!AB938="","*",SP_NORTE!AB938)</f>
        <v>*</v>
      </c>
      <c r="J911" s="96" t="str">
        <f>IF(SP_NORTE!Z938="","*",SP_NORTE!Z938)</f>
        <v>*</v>
      </c>
      <c r="K911" s="97" t="str">
        <f>IF(SP_NORTE!AC938="","*",SP_NORTE!AC938)</f>
        <v>*</v>
      </c>
    </row>
    <row r="912" spans="2:11" hidden="1">
      <c r="B912" s="94" t="str">
        <f>IF(SP_NORTE!X939="","*",SP_NORTE!X939)</f>
        <v>*</v>
      </c>
      <c r="C912" s="95" t="str">
        <f>IF(SP_NORTE!B939="","*",SP_NORTE!B939)</f>
        <v>*</v>
      </c>
      <c r="D912" s="94" t="str">
        <f>IF(SP_NORTE!D939="","*",SP_NORTE!D939)</f>
        <v>*</v>
      </c>
      <c r="E912" s="94" t="str">
        <f>IF(SP_NORTE!G939="","*",SP_NORTE!G939)</f>
        <v>*</v>
      </c>
      <c r="F912" s="100" t="str">
        <f>IF(SP_NORTE!L939="","*",SP_NORTE!L939)</f>
        <v>-</v>
      </c>
      <c r="G912" s="95" t="str">
        <f>IF(SP_NORTE!H939="","*",SP_NORTE!H939)</f>
        <v>*</v>
      </c>
      <c r="H912" s="95" t="str">
        <f>IF(SP_NORTE!AA939="","*",SP_NORTE!AA939)</f>
        <v>*</v>
      </c>
      <c r="I912" s="95" t="str">
        <f>IF(SP_NORTE!AB939="","*",SP_NORTE!AB939)</f>
        <v>*</v>
      </c>
      <c r="J912" s="96" t="str">
        <f>IF(SP_NORTE!Z939="","*",SP_NORTE!Z939)</f>
        <v>*</v>
      </c>
      <c r="K912" s="97" t="str">
        <f>IF(SP_NORTE!AC939="","*",SP_NORTE!AC939)</f>
        <v>*</v>
      </c>
    </row>
    <row r="913" spans="2:11" hidden="1">
      <c r="B913" s="94" t="str">
        <f>IF(SP_NORTE!X940="","*",SP_NORTE!X940)</f>
        <v>*</v>
      </c>
      <c r="C913" s="95" t="str">
        <f>IF(SP_NORTE!B940="","*",SP_NORTE!B940)</f>
        <v>*</v>
      </c>
      <c r="D913" s="94" t="str">
        <f>IF(SP_NORTE!D940="","*",SP_NORTE!D940)</f>
        <v>*</v>
      </c>
      <c r="E913" s="94" t="str">
        <f>IF(SP_NORTE!G940="","*",SP_NORTE!G940)</f>
        <v>*</v>
      </c>
      <c r="F913" s="100" t="str">
        <f>IF(SP_NORTE!L940="","*",SP_NORTE!L940)</f>
        <v>-</v>
      </c>
      <c r="G913" s="95" t="str">
        <f>IF(SP_NORTE!H940="","*",SP_NORTE!H940)</f>
        <v>*</v>
      </c>
      <c r="H913" s="95" t="str">
        <f>IF(SP_NORTE!AA940="","*",SP_NORTE!AA940)</f>
        <v>*</v>
      </c>
      <c r="I913" s="95" t="str">
        <f>IF(SP_NORTE!AB940="","*",SP_NORTE!AB940)</f>
        <v>*</v>
      </c>
      <c r="J913" s="96" t="str">
        <f>IF(SP_NORTE!Z940="","*",SP_NORTE!Z940)</f>
        <v>*</v>
      </c>
      <c r="K913" s="97" t="str">
        <f>IF(SP_NORTE!AC940="","*",SP_NORTE!AC940)</f>
        <v>*</v>
      </c>
    </row>
    <row r="914" spans="2:11" hidden="1">
      <c r="B914" s="94" t="str">
        <f>IF(SP_NORTE!X941="","*",SP_NORTE!X941)</f>
        <v>*</v>
      </c>
      <c r="C914" s="95" t="str">
        <f>IF(SP_NORTE!B941="","*",SP_NORTE!B941)</f>
        <v>*</v>
      </c>
      <c r="D914" s="94" t="str">
        <f>IF(SP_NORTE!D941="","*",SP_NORTE!D941)</f>
        <v>*</v>
      </c>
      <c r="E914" s="94" t="str">
        <f>IF(SP_NORTE!G941="","*",SP_NORTE!G941)</f>
        <v>*</v>
      </c>
      <c r="F914" s="100" t="str">
        <f>IF(SP_NORTE!L941="","*",SP_NORTE!L941)</f>
        <v>-</v>
      </c>
      <c r="G914" s="95" t="str">
        <f>IF(SP_NORTE!H941="","*",SP_NORTE!H941)</f>
        <v>*</v>
      </c>
      <c r="H914" s="95" t="str">
        <f>IF(SP_NORTE!AA941="","*",SP_NORTE!AA941)</f>
        <v>*</v>
      </c>
      <c r="I914" s="95" t="str">
        <f>IF(SP_NORTE!AB941="","*",SP_NORTE!AB941)</f>
        <v>*</v>
      </c>
      <c r="J914" s="96" t="str">
        <f>IF(SP_NORTE!Z941="","*",SP_NORTE!Z941)</f>
        <v>*</v>
      </c>
      <c r="K914" s="97" t="str">
        <f>IF(SP_NORTE!AC941="","*",SP_NORTE!AC941)</f>
        <v>*</v>
      </c>
    </row>
    <row r="915" spans="2:11" hidden="1">
      <c r="B915" s="94" t="str">
        <f>IF(SP_NORTE!X942="","*",SP_NORTE!X942)</f>
        <v>*</v>
      </c>
      <c r="C915" s="95" t="str">
        <f>IF(SP_NORTE!B942="","*",SP_NORTE!B942)</f>
        <v>*</v>
      </c>
      <c r="D915" s="94" t="str">
        <f>IF(SP_NORTE!D942="","*",SP_NORTE!D942)</f>
        <v>*</v>
      </c>
      <c r="E915" s="94" t="str">
        <f>IF(SP_NORTE!G942="","*",SP_NORTE!G942)</f>
        <v>*</v>
      </c>
      <c r="F915" s="100" t="str">
        <f>IF(SP_NORTE!L942="","*",SP_NORTE!L942)</f>
        <v>-</v>
      </c>
      <c r="G915" s="95" t="str">
        <f>IF(SP_NORTE!H942="","*",SP_NORTE!H942)</f>
        <v>*</v>
      </c>
      <c r="H915" s="95" t="str">
        <f>IF(SP_NORTE!AA942="","*",SP_NORTE!AA942)</f>
        <v>*</v>
      </c>
      <c r="I915" s="95" t="str">
        <f>IF(SP_NORTE!AB942="","*",SP_NORTE!AB942)</f>
        <v>*</v>
      </c>
      <c r="J915" s="96" t="str">
        <f>IF(SP_NORTE!Z942="","*",SP_NORTE!Z942)</f>
        <v>*</v>
      </c>
      <c r="K915" s="97" t="str">
        <f>IF(SP_NORTE!AC942="","*",SP_NORTE!AC942)</f>
        <v>*</v>
      </c>
    </row>
    <row r="916" spans="2:11" hidden="1">
      <c r="B916" s="94" t="str">
        <f>IF(SP_NORTE!X943="","*",SP_NORTE!X943)</f>
        <v>*</v>
      </c>
      <c r="C916" s="95" t="str">
        <f>IF(SP_NORTE!B943="","*",SP_NORTE!B943)</f>
        <v>*</v>
      </c>
      <c r="D916" s="94" t="str">
        <f>IF(SP_NORTE!D943="","*",SP_NORTE!D943)</f>
        <v>*</v>
      </c>
      <c r="E916" s="94" t="str">
        <f>IF(SP_NORTE!G943="","*",SP_NORTE!G943)</f>
        <v>*</v>
      </c>
      <c r="F916" s="100" t="str">
        <f>IF(SP_NORTE!L943="","*",SP_NORTE!L943)</f>
        <v>-</v>
      </c>
      <c r="G916" s="95" t="str">
        <f>IF(SP_NORTE!H943="","*",SP_NORTE!H943)</f>
        <v>*</v>
      </c>
      <c r="H916" s="95" t="str">
        <f>IF(SP_NORTE!AA943="","*",SP_NORTE!AA943)</f>
        <v>*</v>
      </c>
      <c r="I916" s="95" t="str">
        <f>IF(SP_NORTE!AB943="","*",SP_NORTE!AB943)</f>
        <v>*</v>
      </c>
      <c r="J916" s="96" t="str">
        <f>IF(SP_NORTE!Z943="","*",SP_NORTE!Z943)</f>
        <v>*</v>
      </c>
      <c r="K916" s="97" t="str">
        <f>IF(SP_NORTE!AC943="","*",SP_NORTE!AC943)</f>
        <v>*</v>
      </c>
    </row>
    <row r="917" spans="2:11" hidden="1">
      <c r="B917" s="94" t="str">
        <f>IF(SP_NORTE!X944="","*",SP_NORTE!X944)</f>
        <v>*</v>
      </c>
      <c r="C917" s="95" t="str">
        <f>IF(SP_NORTE!B944="","*",SP_NORTE!B944)</f>
        <v>*</v>
      </c>
      <c r="D917" s="94" t="str">
        <f>IF(SP_NORTE!D944="","*",SP_NORTE!D944)</f>
        <v>*</v>
      </c>
      <c r="E917" s="94" t="str">
        <f>IF(SP_NORTE!G944="","*",SP_NORTE!G944)</f>
        <v>*</v>
      </c>
      <c r="F917" s="100" t="str">
        <f>IF(SP_NORTE!L944="","*",SP_NORTE!L944)</f>
        <v>-</v>
      </c>
      <c r="G917" s="95" t="str">
        <f>IF(SP_NORTE!H944="","*",SP_NORTE!H944)</f>
        <v>*</v>
      </c>
      <c r="H917" s="95" t="str">
        <f>IF(SP_NORTE!AA944="","*",SP_NORTE!AA944)</f>
        <v>*</v>
      </c>
      <c r="I917" s="95" t="str">
        <f>IF(SP_NORTE!AB944="","*",SP_NORTE!AB944)</f>
        <v>*</v>
      </c>
      <c r="J917" s="96" t="str">
        <f>IF(SP_NORTE!Z944="","*",SP_NORTE!Z944)</f>
        <v>*</v>
      </c>
      <c r="K917" s="97" t="str">
        <f>IF(SP_NORTE!AC944="","*",SP_NORTE!AC944)</f>
        <v>*</v>
      </c>
    </row>
    <row r="918" spans="2:11" hidden="1">
      <c r="B918" s="94" t="str">
        <f>IF(SP_NORTE!X945="","*",SP_NORTE!X945)</f>
        <v>*</v>
      </c>
      <c r="C918" s="95" t="str">
        <f>IF(SP_NORTE!B945="","*",SP_NORTE!B945)</f>
        <v>*</v>
      </c>
      <c r="D918" s="94" t="str">
        <f>IF(SP_NORTE!D945="","*",SP_NORTE!D945)</f>
        <v>*</v>
      </c>
      <c r="E918" s="94" t="str">
        <f>IF(SP_NORTE!G945="","*",SP_NORTE!G945)</f>
        <v>*</v>
      </c>
      <c r="F918" s="100" t="str">
        <f>IF(SP_NORTE!L945="","*",SP_NORTE!L945)</f>
        <v>-</v>
      </c>
      <c r="G918" s="95" t="str">
        <f>IF(SP_NORTE!H945="","*",SP_NORTE!H945)</f>
        <v>*</v>
      </c>
      <c r="H918" s="95" t="str">
        <f>IF(SP_NORTE!AA945="","*",SP_NORTE!AA945)</f>
        <v>*</v>
      </c>
      <c r="I918" s="95" t="str">
        <f>IF(SP_NORTE!AB945="","*",SP_NORTE!AB945)</f>
        <v>*</v>
      </c>
      <c r="J918" s="96" t="str">
        <f>IF(SP_NORTE!Z945="","*",SP_NORTE!Z945)</f>
        <v>*</v>
      </c>
      <c r="K918" s="97" t="str">
        <f>IF(SP_NORTE!AC945="","*",SP_NORTE!AC945)</f>
        <v>*</v>
      </c>
    </row>
    <row r="919" spans="2:11" hidden="1">
      <c r="B919" s="94" t="str">
        <f>IF(SP_NORTE!X946="","*",SP_NORTE!X946)</f>
        <v>*</v>
      </c>
      <c r="C919" s="95" t="str">
        <f>IF(SP_NORTE!B946="","*",SP_NORTE!B946)</f>
        <v>*</v>
      </c>
      <c r="D919" s="94" t="str">
        <f>IF(SP_NORTE!D946="","*",SP_NORTE!D946)</f>
        <v>*</v>
      </c>
      <c r="E919" s="94" t="str">
        <f>IF(SP_NORTE!G946="","*",SP_NORTE!G946)</f>
        <v>*</v>
      </c>
      <c r="F919" s="100" t="str">
        <f>IF(SP_NORTE!L946="","*",SP_NORTE!L946)</f>
        <v>-</v>
      </c>
      <c r="G919" s="95" t="str">
        <f>IF(SP_NORTE!H946="","*",SP_NORTE!H946)</f>
        <v>*</v>
      </c>
      <c r="H919" s="95" t="str">
        <f>IF(SP_NORTE!AA946="","*",SP_NORTE!AA946)</f>
        <v>*</v>
      </c>
      <c r="I919" s="95" t="str">
        <f>IF(SP_NORTE!AB946="","*",SP_NORTE!AB946)</f>
        <v>*</v>
      </c>
      <c r="J919" s="96" t="str">
        <f>IF(SP_NORTE!Z946="","*",SP_NORTE!Z946)</f>
        <v>*</v>
      </c>
      <c r="K919" s="97" t="str">
        <f>IF(SP_NORTE!AC946="","*",SP_NORTE!AC946)</f>
        <v>*</v>
      </c>
    </row>
    <row r="920" spans="2:11" hidden="1">
      <c r="B920" s="94" t="str">
        <f>IF(SP_NORTE!X947="","*",SP_NORTE!X947)</f>
        <v>*</v>
      </c>
      <c r="C920" s="95" t="str">
        <f>IF(SP_NORTE!B947="","*",SP_NORTE!B947)</f>
        <v>*</v>
      </c>
      <c r="D920" s="94" t="str">
        <f>IF(SP_NORTE!D947="","*",SP_NORTE!D947)</f>
        <v>*</v>
      </c>
      <c r="E920" s="94" t="str">
        <f>IF(SP_NORTE!G947="","*",SP_NORTE!G947)</f>
        <v>*</v>
      </c>
      <c r="F920" s="100" t="str">
        <f>IF(SP_NORTE!L947="","*",SP_NORTE!L947)</f>
        <v>-</v>
      </c>
      <c r="G920" s="95" t="str">
        <f>IF(SP_NORTE!H947="","*",SP_NORTE!H947)</f>
        <v>*</v>
      </c>
      <c r="H920" s="95" t="str">
        <f>IF(SP_NORTE!AA947="","*",SP_NORTE!AA947)</f>
        <v>*</v>
      </c>
      <c r="I920" s="95" t="str">
        <f>IF(SP_NORTE!AB947="","*",SP_NORTE!AB947)</f>
        <v>*</v>
      </c>
      <c r="J920" s="96" t="str">
        <f>IF(SP_NORTE!Z947="","*",SP_NORTE!Z947)</f>
        <v>*</v>
      </c>
      <c r="K920" s="97" t="str">
        <f>IF(SP_NORTE!AC947="","*",SP_NORTE!AC947)</f>
        <v>*</v>
      </c>
    </row>
    <row r="921" spans="2:11" hidden="1">
      <c r="B921" s="94" t="str">
        <f>IF(SP_NORTE!X948="","*",SP_NORTE!X948)</f>
        <v>*</v>
      </c>
      <c r="C921" s="95" t="str">
        <f>IF(SP_NORTE!B948="","*",SP_NORTE!B948)</f>
        <v>*</v>
      </c>
      <c r="D921" s="94" t="str">
        <f>IF(SP_NORTE!D948="","*",SP_NORTE!D948)</f>
        <v>*</v>
      </c>
      <c r="E921" s="94" t="str">
        <f>IF(SP_NORTE!G948="","*",SP_NORTE!G948)</f>
        <v>*</v>
      </c>
      <c r="F921" s="100" t="str">
        <f>IF(SP_NORTE!L948="","*",SP_NORTE!L948)</f>
        <v>-</v>
      </c>
      <c r="G921" s="95" t="str">
        <f>IF(SP_NORTE!H948="","*",SP_NORTE!H948)</f>
        <v>*</v>
      </c>
      <c r="H921" s="95" t="str">
        <f>IF(SP_NORTE!AA948="","*",SP_NORTE!AA948)</f>
        <v>*</v>
      </c>
      <c r="I921" s="95" t="str">
        <f>IF(SP_NORTE!AB948="","*",SP_NORTE!AB948)</f>
        <v>*</v>
      </c>
      <c r="J921" s="96" t="str">
        <f>IF(SP_NORTE!Z948="","*",SP_NORTE!Z948)</f>
        <v>*</v>
      </c>
      <c r="K921" s="97" t="str">
        <f>IF(SP_NORTE!AC948="","*",SP_NORTE!AC948)</f>
        <v>*</v>
      </c>
    </row>
    <row r="922" spans="2:11" hidden="1">
      <c r="B922" s="94" t="str">
        <f>IF(SP_NORTE!X949="","*",SP_NORTE!X949)</f>
        <v>*</v>
      </c>
      <c r="C922" s="95" t="str">
        <f>IF(SP_NORTE!B949="","*",SP_NORTE!B949)</f>
        <v>*</v>
      </c>
      <c r="D922" s="94" t="str">
        <f>IF(SP_NORTE!D949="","*",SP_NORTE!D949)</f>
        <v>*</v>
      </c>
      <c r="E922" s="94" t="str">
        <f>IF(SP_NORTE!G949="","*",SP_NORTE!G949)</f>
        <v>*</v>
      </c>
      <c r="F922" s="100" t="str">
        <f>IF(SP_NORTE!L949="","*",SP_NORTE!L949)</f>
        <v>-</v>
      </c>
      <c r="G922" s="95" t="str">
        <f>IF(SP_NORTE!H949="","*",SP_NORTE!H949)</f>
        <v>*</v>
      </c>
      <c r="H922" s="95" t="str">
        <f>IF(SP_NORTE!AA949="","*",SP_NORTE!AA949)</f>
        <v>*</v>
      </c>
      <c r="I922" s="95" t="str">
        <f>IF(SP_NORTE!AB949="","*",SP_NORTE!AB949)</f>
        <v>*</v>
      </c>
      <c r="J922" s="96" t="str">
        <f>IF(SP_NORTE!Z949="","*",SP_NORTE!Z949)</f>
        <v>*</v>
      </c>
      <c r="K922" s="97" t="str">
        <f>IF(SP_NORTE!AC949="","*",SP_NORTE!AC949)</f>
        <v>*</v>
      </c>
    </row>
    <row r="923" spans="2:11" hidden="1">
      <c r="B923" s="94" t="str">
        <f>IF(SP_NORTE!X950="","*",SP_NORTE!X950)</f>
        <v>*</v>
      </c>
      <c r="C923" s="95" t="str">
        <f>IF(SP_NORTE!B950="","*",SP_NORTE!B950)</f>
        <v>*</v>
      </c>
      <c r="D923" s="94" t="str">
        <f>IF(SP_NORTE!D950="","*",SP_NORTE!D950)</f>
        <v>*</v>
      </c>
      <c r="E923" s="94" t="str">
        <f>IF(SP_NORTE!G950="","*",SP_NORTE!G950)</f>
        <v>*</v>
      </c>
      <c r="F923" s="100" t="str">
        <f>IF(SP_NORTE!L950="","*",SP_NORTE!L950)</f>
        <v>-</v>
      </c>
      <c r="G923" s="95" t="str">
        <f>IF(SP_NORTE!H950="","*",SP_NORTE!H950)</f>
        <v>*</v>
      </c>
      <c r="H923" s="95" t="str">
        <f>IF(SP_NORTE!AA950="","*",SP_NORTE!AA950)</f>
        <v>*</v>
      </c>
      <c r="I923" s="95" t="str">
        <f>IF(SP_NORTE!AB950="","*",SP_NORTE!AB950)</f>
        <v>*</v>
      </c>
      <c r="J923" s="96" t="str">
        <f>IF(SP_NORTE!Z950="","*",SP_NORTE!Z950)</f>
        <v>*</v>
      </c>
      <c r="K923" s="97" t="str">
        <f>IF(SP_NORTE!AC950="","*",SP_NORTE!AC950)</f>
        <v>*</v>
      </c>
    </row>
    <row r="924" spans="2:11" hidden="1">
      <c r="B924" s="94" t="str">
        <f>IF(SP_NORTE!X951="","*",SP_NORTE!X951)</f>
        <v>*</v>
      </c>
      <c r="C924" s="95" t="str">
        <f>IF(SP_NORTE!B951="","*",SP_NORTE!B951)</f>
        <v>*</v>
      </c>
      <c r="D924" s="94" t="str">
        <f>IF(SP_NORTE!D951="","*",SP_NORTE!D951)</f>
        <v>*</v>
      </c>
      <c r="E924" s="94" t="str">
        <f>IF(SP_NORTE!G951="","*",SP_NORTE!G951)</f>
        <v>*</v>
      </c>
      <c r="F924" s="100" t="str">
        <f>IF(SP_NORTE!L951="","*",SP_NORTE!L951)</f>
        <v>-</v>
      </c>
      <c r="G924" s="95" t="str">
        <f>IF(SP_NORTE!H951="","*",SP_NORTE!H951)</f>
        <v>*</v>
      </c>
      <c r="H924" s="95" t="str">
        <f>IF(SP_NORTE!AA951="","*",SP_NORTE!AA951)</f>
        <v>*</v>
      </c>
      <c r="I924" s="95" t="str">
        <f>IF(SP_NORTE!AB951="","*",SP_NORTE!AB951)</f>
        <v>*</v>
      </c>
      <c r="J924" s="96" t="str">
        <f>IF(SP_NORTE!Z951="","*",SP_NORTE!Z951)</f>
        <v>*</v>
      </c>
      <c r="K924" s="97" t="str">
        <f>IF(SP_NORTE!AC951="","*",SP_NORTE!AC951)</f>
        <v>*</v>
      </c>
    </row>
    <row r="925" spans="2:11" hidden="1">
      <c r="B925" s="94" t="str">
        <f>IF(SP_NORTE!X952="","*",SP_NORTE!X952)</f>
        <v>*</v>
      </c>
      <c r="C925" s="95" t="str">
        <f>IF(SP_NORTE!B952="","*",SP_NORTE!B952)</f>
        <v>*</v>
      </c>
      <c r="D925" s="94" t="str">
        <f>IF(SP_NORTE!D952="","*",SP_NORTE!D952)</f>
        <v>*</v>
      </c>
      <c r="E925" s="94" t="str">
        <f>IF(SP_NORTE!G952="","*",SP_NORTE!G952)</f>
        <v>*</v>
      </c>
      <c r="F925" s="100" t="str">
        <f>IF(SP_NORTE!L952="","*",SP_NORTE!L952)</f>
        <v>-</v>
      </c>
      <c r="G925" s="95" t="str">
        <f>IF(SP_NORTE!H952="","*",SP_NORTE!H952)</f>
        <v>*</v>
      </c>
      <c r="H925" s="95" t="str">
        <f>IF(SP_NORTE!AA952="","*",SP_NORTE!AA952)</f>
        <v>*</v>
      </c>
      <c r="I925" s="95" t="str">
        <f>IF(SP_NORTE!AB952="","*",SP_NORTE!AB952)</f>
        <v>*</v>
      </c>
      <c r="J925" s="96" t="str">
        <f>IF(SP_NORTE!Z952="","*",SP_NORTE!Z952)</f>
        <v>*</v>
      </c>
      <c r="K925" s="97" t="str">
        <f>IF(SP_NORTE!AC952="","*",SP_NORTE!AC952)</f>
        <v>*</v>
      </c>
    </row>
    <row r="926" spans="2:11" hidden="1">
      <c r="B926" s="94" t="str">
        <f>IF(SP_NORTE!X953="","*",SP_NORTE!X953)</f>
        <v>*</v>
      </c>
      <c r="C926" s="95" t="str">
        <f>IF(SP_NORTE!B953="","*",SP_NORTE!B953)</f>
        <v>*</v>
      </c>
      <c r="D926" s="94" t="str">
        <f>IF(SP_NORTE!D953="","*",SP_NORTE!D953)</f>
        <v>*</v>
      </c>
      <c r="E926" s="94" t="str">
        <f>IF(SP_NORTE!G953="","*",SP_NORTE!G953)</f>
        <v>*</v>
      </c>
      <c r="F926" s="100" t="str">
        <f>IF(SP_NORTE!L953="","*",SP_NORTE!L953)</f>
        <v>-</v>
      </c>
      <c r="G926" s="95" t="str">
        <f>IF(SP_NORTE!H953="","*",SP_NORTE!H953)</f>
        <v>*</v>
      </c>
      <c r="H926" s="95" t="str">
        <f>IF(SP_NORTE!AA953="","*",SP_NORTE!AA953)</f>
        <v>*</v>
      </c>
      <c r="I926" s="95" t="str">
        <f>IF(SP_NORTE!AB953="","*",SP_NORTE!AB953)</f>
        <v>*</v>
      </c>
      <c r="J926" s="96" t="str">
        <f>IF(SP_NORTE!Z953="","*",SP_NORTE!Z953)</f>
        <v>*</v>
      </c>
      <c r="K926" s="97" t="str">
        <f>IF(SP_NORTE!AC953="","*",SP_NORTE!AC953)</f>
        <v>*</v>
      </c>
    </row>
    <row r="927" spans="2:11" hidden="1">
      <c r="B927" s="94" t="str">
        <f>IF(SP_NORTE!X954="","*",SP_NORTE!X954)</f>
        <v>*</v>
      </c>
      <c r="C927" s="95" t="str">
        <f>IF(SP_NORTE!B954="","*",SP_NORTE!B954)</f>
        <v>*</v>
      </c>
      <c r="D927" s="94" t="str">
        <f>IF(SP_NORTE!D954="","*",SP_NORTE!D954)</f>
        <v>*</v>
      </c>
      <c r="E927" s="94" t="str">
        <f>IF(SP_NORTE!G954="","*",SP_NORTE!G954)</f>
        <v>*</v>
      </c>
      <c r="F927" s="100" t="str">
        <f>IF(SP_NORTE!L954="","*",SP_NORTE!L954)</f>
        <v>-</v>
      </c>
      <c r="G927" s="95" t="str">
        <f>IF(SP_NORTE!H954="","*",SP_NORTE!H954)</f>
        <v>*</v>
      </c>
      <c r="H927" s="95" t="str">
        <f>IF(SP_NORTE!AA954="","*",SP_NORTE!AA954)</f>
        <v>*</v>
      </c>
      <c r="I927" s="95" t="str">
        <f>IF(SP_NORTE!AB954="","*",SP_NORTE!AB954)</f>
        <v>*</v>
      </c>
      <c r="J927" s="96" t="str">
        <f>IF(SP_NORTE!Z954="","*",SP_NORTE!Z954)</f>
        <v>*</v>
      </c>
      <c r="K927" s="97" t="str">
        <f>IF(SP_NORTE!AC954="","*",SP_NORTE!AC954)</f>
        <v>*</v>
      </c>
    </row>
    <row r="928" spans="2:11" hidden="1">
      <c r="B928" s="94" t="str">
        <f>IF(SP_NORTE!X955="","*",SP_NORTE!X955)</f>
        <v>*</v>
      </c>
      <c r="C928" s="95" t="str">
        <f>IF(SP_NORTE!B955="","*",SP_NORTE!B955)</f>
        <v>*</v>
      </c>
      <c r="D928" s="94" t="str">
        <f>IF(SP_NORTE!D955="","*",SP_NORTE!D955)</f>
        <v>*</v>
      </c>
      <c r="E928" s="94" t="str">
        <f>IF(SP_NORTE!G955="","*",SP_NORTE!G955)</f>
        <v>*</v>
      </c>
      <c r="F928" s="100" t="str">
        <f>IF(SP_NORTE!L955="","*",SP_NORTE!L955)</f>
        <v>-</v>
      </c>
      <c r="G928" s="95" t="str">
        <f>IF(SP_NORTE!H955="","*",SP_NORTE!H955)</f>
        <v>*</v>
      </c>
      <c r="H928" s="95" t="str">
        <f>IF(SP_NORTE!AA955="","*",SP_NORTE!AA955)</f>
        <v>*</v>
      </c>
      <c r="I928" s="95" t="str">
        <f>IF(SP_NORTE!AB955="","*",SP_NORTE!AB955)</f>
        <v>*</v>
      </c>
      <c r="J928" s="96" t="str">
        <f>IF(SP_NORTE!Z955="","*",SP_NORTE!Z955)</f>
        <v>*</v>
      </c>
      <c r="K928" s="97" t="str">
        <f>IF(SP_NORTE!AC955="","*",SP_NORTE!AC955)</f>
        <v>*</v>
      </c>
    </row>
    <row r="929" spans="2:11" hidden="1">
      <c r="B929" s="94" t="str">
        <f>IF(SP_NORTE!X956="","*",SP_NORTE!X956)</f>
        <v>*</v>
      </c>
      <c r="C929" s="95" t="str">
        <f>IF(SP_NORTE!B956="","*",SP_NORTE!B956)</f>
        <v>*</v>
      </c>
      <c r="D929" s="94" t="str">
        <f>IF(SP_NORTE!D956="","*",SP_NORTE!D956)</f>
        <v>*</v>
      </c>
      <c r="E929" s="94" t="str">
        <f>IF(SP_NORTE!G956="","*",SP_NORTE!G956)</f>
        <v>*</v>
      </c>
      <c r="F929" s="100" t="str">
        <f>IF(SP_NORTE!L956="","*",SP_NORTE!L956)</f>
        <v>-</v>
      </c>
      <c r="G929" s="95" t="str">
        <f>IF(SP_NORTE!H956="","*",SP_NORTE!H956)</f>
        <v>*</v>
      </c>
      <c r="H929" s="95" t="str">
        <f>IF(SP_NORTE!AA956="","*",SP_NORTE!AA956)</f>
        <v>*</v>
      </c>
      <c r="I929" s="95" t="str">
        <f>IF(SP_NORTE!AB956="","*",SP_NORTE!AB956)</f>
        <v>*</v>
      </c>
      <c r="J929" s="96" t="str">
        <f>IF(SP_NORTE!Z956="","*",SP_NORTE!Z956)</f>
        <v>*</v>
      </c>
      <c r="K929" s="97" t="str">
        <f>IF(SP_NORTE!AC956="","*",SP_NORTE!AC956)</f>
        <v>*</v>
      </c>
    </row>
    <row r="930" spans="2:11" hidden="1">
      <c r="B930" s="94" t="str">
        <f>IF(SP_NORTE!X957="","*",SP_NORTE!X957)</f>
        <v>*</v>
      </c>
      <c r="C930" s="95" t="str">
        <f>IF(SP_NORTE!B957="","*",SP_NORTE!B957)</f>
        <v>*</v>
      </c>
      <c r="D930" s="94" t="str">
        <f>IF(SP_NORTE!D957="","*",SP_NORTE!D957)</f>
        <v>*</v>
      </c>
      <c r="E930" s="94" t="str">
        <f>IF(SP_NORTE!G957="","*",SP_NORTE!G957)</f>
        <v>*</v>
      </c>
      <c r="F930" s="100" t="str">
        <f>IF(SP_NORTE!L957="","*",SP_NORTE!L957)</f>
        <v>-</v>
      </c>
      <c r="G930" s="95" t="str">
        <f>IF(SP_NORTE!H957="","*",SP_NORTE!H957)</f>
        <v>*</v>
      </c>
      <c r="H930" s="95" t="str">
        <f>IF(SP_NORTE!AA957="","*",SP_NORTE!AA957)</f>
        <v>*</v>
      </c>
      <c r="I930" s="95" t="str">
        <f>IF(SP_NORTE!AB957="","*",SP_NORTE!AB957)</f>
        <v>*</v>
      </c>
      <c r="J930" s="96" t="str">
        <f>IF(SP_NORTE!Z957="","*",SP_NORTE!Z957)</f>
        <v>*</v>
      </c>
      <c r="K930" s="97" t="str">
        <f>IF(SP_NORTE!AC957="","*",SP_NORTE!AC957)</f>
        <v>*</v>
      </c>
    </row>
    <row r="931" spans="2:11" hidden="1">
      <c r="B931" s="94" t="str">
        <f>IF(SP_NORTE!X958="","*",SP_NORTE!X958)</f>
        <v>*</v>
      </c>
      <c r="C931" s="95" t="str">
        <f>IF(SP_NORTE!B958="","*",SP_NORTE!B958)</f>
        <v>*</v>
      </c>
      <c r="D931" s="94" t="str">
        <f>IF(SP_NORTE!D958="","*",SP_NORTE!D958)</f>
        <v>*</v>
      </c>
      <c r="E931" s="94" t="str">
        <f>IF(SP_NORTE!G958="","*",SP_NORTE!G958)</f>
        <v>*</v>
      </c>
      <c r="F931" s="100" t="str">
        <f>IF(SP_NORTE!L958="","*",SP_NORTE!L958)</f>
        <v>-</v>
      </c>
      <c r="G931" s="95" t="str">
        <f>IF(SP_NORTE!H958="","*",SP_NORTE!H958)</f>
        <v>*</v>
      </c>
      <c r="H931" s="95" t="str">
        <f>IF(SP_NORTE!AA958="","*",SP_NORTE!AA958)</f>
        <v>*</v>
      </c>
      <c r="I931" s="95" t="str">
        <f>IF(SP_NORTE!AB958="","*",SP_NORTE!AB958)</f>
        <v>*</v>
      </c>
      <c r="J931" s="96" t="str">
        <f>IF(SP_NORTE!Z958="","*",SP_NORTE!Z958)</f>
        <v>*</v>
      </c>
      <c r="K931" s="97" t="str">
        <f>IF(SP_NORTE!AC958="","*",SP_NORTE!AC958)</f>
        <v>*</v>
      </c>
    </row>
    <row r="932" spans="2:11" hidden="1">
      <c r="B932" s="94" t="str">
        <f>IF(SP_NORTE!X959="","*",SP_NORTE!X959)</f>
        <v>*</v>
      </c>
      <c r="C932" s="95" t="str">
        <f>IF(SP_NORTE!B959="","*",SP_NORTE!B959)</f>
        <v>*</v>
      </c>
      <c r="D932" s="94" t="str">
        <f>IF(SP_NORTE!D959="","*",SP_NORTE!D959)</f>
        <v>*</v>
      </c>
      <c r="E932" s="94" t="str">
        <f>IF(SP_NORTE!G959="","*",SP_NORTE!G959)</f>
        <v>*</v>
      </c>
      <c r="F932" s="100" t="str">
        <f>IF(SP_NORTE!L959="","*",SP_NORTE!L959)</f>
        <v>-</v>
      </c>
      <c r="G932" s="95" t="str">
        <f>IF(SP_NORTE!H959="","*",SP_NORTE!H959)</f>
        <v>*</v>
      </c>
      <c r="H932" s="95" t="str">
        <f>IF(SP_NORTE!AA959="","*",SP_NORTE!AA959)</f>
        <v>*</v>
      </c>
      <c r="I932" s="95" t="str">
        <f>IF(SP_NORTE!AB959="","*",SP_NORTE!AB959)</f>
        <v>*</v>
      </c>
      <c r="J932" s="96" t="str">
        <f>IF(SP_NORTE!Z959="","*",SP_NORTE!Z959)</f>
        <v>*</v>
      </c>
      <c r="K932" s="97" t="str">
        <f>IF(SP_NORTE!AC959="","*",SP_NORTE!AC959)</f>
        <v>*</v>
      </c>
    </row>
    <row r="933" spans="2:11" hidden="1">
      <c r="B933" s="94" t="str">
        <f>IF(SP_NORTE!X960="","*",SP_NORTE!X960)</f>
        <v>*</v>
      </c>
      <c r="C933" s="95" t="str">
        <f>IF(SP_NORTE!B960="","*",SP_NORTE!B960)</f>
        <v>*</v>
      </c>
      <c r="D933" s="94" t="str">
        <f>IF(SP_NORTE!D960="","*",SP_NORTE!D960)</f>
        <v>*</v>
      </c>
      <c r="E933" s="94" t="str">
        <f>IF(SP_NORTE!G960="","*",SP_NORTE!G960)</f>
        <v>*</v>
      </c>
      <c r="F933" s="100" t="str">
        <f>IF(SP_NORTE!L960="","*",SP_NORTE!L960)</f>
        <v>-</v>
      </c>
      <c r="G933" s="95" t="str">
        <f>IF(SP_NORTE!H960="","*",SP_NORTE!H960)</f>
        <v>*</v>
      </c>
      <c r="H933" s="95" t="str">
        <f>IF(SP_NORTE!AA960="","*",SP_NORTE!AA960)</f>
        <v>*</v>
      </c>
      <c r="I933" s="95" t="str">
        <f>IF(SP_NORTE!AB960="","*",SP_NORTE!AB960)</f>
        <v>*</v>
      </c>
      <c r="J933" s="96" t="str">
        <f>IF(SP_NORTE!Z960="","*",SP_NORTE!Z960)</f>
        <v>*</v>
      </c>
      <c r="K933" s="97" t="str">
        <f>IF(SP_NORTE!AC960="","*",SP_NORTE!AC960)</f>
        <v>*</v>
      </c>
    </row>
    <row r="934" spans="2:11" hidden="1">
      <c r="B934" s="94" t="str">
        <f>IF(SP_NORTE!X961="","*",SP_NORTE!X961)</f>
        <v>*</v>
      </c>
      <c r="C934" s="95" t="str">
        <f>IF(SP_NORTE!B961="","*",SP_NORTE!B961)</f>
        <v>*</v>
      </c>
      <c r="D934" s="94" t="str">
        <f>IF(SP_NORTE!D961="","*",SP_NORTE!D961)</f>
        <v>*</v>
      </c>
      <c r="E934" s="94" t="str">
        <f>IF(SP_NORTE!G961="","*",SP_NORTE!G961)</f>
        <v>*</v>
      </c>
      <c r="F934" s="100" t="str">
        <f>IF(SP_NORTE!L961="","*",SP_NORTE!L961)</f>
        <v>-</v>
      </c>
      <c r="G934" s="95" t="str">
        <f>IF(SP_NORTE!H961="","*",SP_NORTE!H961)</f>
        <v>*</v>
      </c>
      <c r="H934" s="95" t="str">
        <f>IF(SP_NORTE!AA961="","*",SP_NORTE!AA961)</f>
        <v>*</v>
      </c>
      <c r="I934" s="95" t="str">
        <f>IF(SP_NORTE!AB961="","*",SP_NORTE!AB961)</f>
        <v>*</v>
      </c>
      <c r="J934" s="96" t="str">
        <f>IF(SP_NORTE!Z961="","*",SP_NORTE!Z961)</f>
        <v>*</v>
      </c>
      <c r="K934" s="97" t="str">
        <f>IF(SP_NORTE!AC961="","*",SP_NORTE!AC961)</f>
        <v>*</v>
      </c>
    </row>
    <row r="935" spans="2:11" hidden="1">
      <c r="B935" s="94" t="str">
        <f>IF(SP_NORTE!X962="","*",SP_NORTE!X962)</f>
        <v>*</v>
      </c>
      <c r="C935" s="95" t="str">
        <f>IF(SP_NORTE!B962="","*",SP_NORTE!B962)</f>
        <v>*</v>
      </c>
      <c r="D935" s="94" t="str">
        <f>IF(SP_NORTE!D962="","*",SP_NORTE!D962)</f>
        <v>*</v>
      </c>
      <c r="E935" s="94" t="str">
        <f>IF(SP_NORTE!G962="","*",SP_NORTE!G962)</f>
        <v>*</v>
      </c>
      <c r="F935" s="100" t="str">
        <f>IF(SP_NORTE!L962="","*",SP_NORTE!L962)</f>
        <v>-</v>
      </c>
      <c r="G935" s="95" t="str">
        <f>IF(SP_NORTE!H962="","*",SP_NORTE!H962)</f>
        <v>*</v>
      </c>
      <c r="H935" s="95" t="str">
        <f>IF(SP_NORTE!AA962="","*",SP_NORTE!AA962)</f>
        <v>*</v>
      </c>
      <c r="I935" s="95" t="str">
        <f>IF(SP_NORTE!AB962="","*",SP_NORTE!AB962)</f>
        <v>*</v>
      </c>
      <c r="J935" s="96" t="str">
        <f>IF(SP_NORTE!Z962="","*",SP_NORTE!Z962)</f>
        <v>*</v>
      </c>
      <c r="K935" s="97" t="str">
        <f>IF(SP_NORTE!AC962="","*",SP_NORTE!AC962)</f>
        <v>*</v>
      </c>
    </row>
    <row r="936" spans="2:11" hidden="1">
      <c r="B936" s="94" t="str">
        <f>IF(SP_NORTE!X963="","*",SP_NORTE!X963)</f>
        <v>*</v>
      </c>
      <c r="C936" s="95" t="str">
        <f>IF(SP_NORTE!B963="","*",SP_NORTE!B963)</f>
        <v>*</v>
      </c>
      <c r="D936" s="94" t="str">
        <f>IF(SP_NORTE!D963="","*",SP_NORTE!D963)</f>
        <v>*</v>
      </c>
      <c r="E936" s="94" t="str">
        <f>IF(SP_NORTE!G963="","*",SP_NORTE!G963)</f>
        <v>*</v>
      </c>
      <c r="F936" s="100" t="str">
        <f>IF(SP_NORTE!L963="","*",SP_NORTE!L963)</f>
        <v>-</v>
      </c>
      <c r="G936" s="95" t="str">
        <f>IF(SP_NORTE!H963="","*",SP_NORTE!H963)</f>
        <v>*</v>
      </c>
      <c r="H936" s="95" t="str">
        <f>IF(SP_NORTE!AA963="","*",SP_NORTE!AA963)</f>
        <v>*</v>
      </c>
      <c r="I936" s="95" t="str">
        <f>IF(SP_NORTE!AB963="","*",SP_NORTE!AB963)</f>
        <v>*</v>
      </c>
      <c r="J936" s="96" t="str">
        <f>IF(SP_NORTE!Z963="","*",SP_NORTE!Z963)</f>
        <v>*</v>
      </c>
      <c r="K936" s="97" t="str">
        <f>IF(SP_NORTE!AC963="","*",SP_NORTE!AC963)</f>
        <v>*</v>
      </c>
    </row>
    <row r="937" spans="2:11" hidden="1">
      <c r="B937" s="94" t="str">
        <f>IF(SP_NORTE!X964="","*",SP_NORTE!X964)</f>
        <v>*</v>
      </c>
      <c r="C937" s="95" t="str">
        <f>IF(SP_NORTE!B964="","*",SP_NORTE!B964)</f>
        <v>*</v>
      </c>
      <c r="D937" s="94" t="str">
        <f>IF(SP_NORTE!D964="","*",SP_NORTE!D964)</f>
        <v>*</v>
      </c>
      <c r="E937" s="94" t="str">
        <f>IF(SP_NORTE!G964="","*",SP_NORTE!G964)</f>
        <v>*</v>
      </c>
      <c r="F937" s="100" t="str">
        <f>IF(SP_NORTE!L964="","*",SP_NORTE!L964)</f>
        <v>-</v>
      </c>
      <c r="G937" s="95" t="str">
        <f>IF(SP_NORTE!H964="","*",SP_NORTE!H964)</f>
        <v>*</v>
      </c>
      <c r="H937" s="95" t="str">
        <f>IF(SP_NORTE!AA964="","*",SP_NORTE!AA964)</f>
        <v>*</v>
      </c>
      <c r="I937" s="95" t="str">
        <f>IF(SP_NORTE!AB964="","*",SP_NORTE!AB964)</f>
        <v>*</v>
      </c>
      <c r="J937" s="96" t="str">
        <f>IF(SP_NORTE!Z964="","*",SP_NORTE!Z964)</f>
        <v>*</v>
      </c>
      <c r="K937" s="97" t="str">
        <f>IF(SP_NORTE!AC964="","*",SP_NORTE!AC964)</f>
        <v>*</v>
      </c>
    </row>
    <row r="938" spans="2:11" hidden="1">
      <c r="B938" s="94" t="str">
        <f>IF(SP_NORTE!X965="","*",SP_NORTE!X965)</f>
        <v>*</v>
      </c>
      <c r="C938" s="95" t="str">
        <f>IF(SP_NORTE!B965="","*",SP_NORTE!B965)</f>
        <v>*</v>
      </c>
      <c r="D938" s="94" t="str">
        <f>IF(SP_NORTE!D965="","*",SP_NORTE!D965)</f>
        <v>*</v>
      </c>
      <c r="E938" s="94" t="str">
        <f>IF(SP_NORTE!G965="","*",SP_NORTE!G965)</f>
        <v>*</v>
      </c>
      <c r="F938" s="100" t="str">
        <f>IF(SP_NORTE!L965="","*",SP_NORTE!L965)</f>
        <v>-</v>
      </c>
      <c r="G938" s="95" t="str">
        <f>IF(SP_NORTE!H965="","*",SP_NORTE!H965)</f>
        <v>*</v>
      </c>
      <c r="H938" s="95" t="str">
        <f>IF(SP_NORTE!AA965="","*",SP_NORTE!AA965)</f>
        <v>*</v>
      </c>
      <c r="I938" s="95" t="str">
        <f>IF(SP_NORTE!AB965="","*",SP_NORTE!AB965)</f>
        <v>*</v>
      </c>
      <c r="J938" s="96" t="str">
        <f>IF(SP_NORTE!Z965="","*",SP_NORTE!Z965)</f>
        <v>*</v>
      </c>
      <c r="K938" s="97" t="str">
        <f>IF(SP_NORTE!AC965="","*",SP_NORTE!AC965)</f>
        <v>*</v>
      </c>
    </row>
    <row r="939" spans="2:11" hidden="1">
      <c r="B939" s="94" t="str">
        <f>IF(SP_NORTE!X966="","*",SP_NORTE!X966)</f>
        <v>*</v>
      </c>
      <c r="C939" s="95" t="str">
        <f>IF(SP_NORTE!B966="","*",SP_NORTE!B966)</f>
        <v>*</v>
      </c>
      <c r="D939" s="94" t="str">
        <f>IF(SP_NORTE!D966="","*",SP_NORTE!D966)</f>
        <v>*</v>
      </c>
      <c r="E939" s="94" t="str">
        <f>IF(SP_NORTE!G966="","*",SP_NORTE!G966)</f>
        <v>*</v>
      </c>
      <c r="F939" s="100" t="str">
        <f>IF(SP_NORTE!L966="","*",SP_NORTE!L966)</f>
        <v>-</v>
      </c>
      <c r="G939" s="95" t="str">
        <f>IF(SP_NORTE!H966="","*",SP_NORTE!H966)</f>
        <v>*</v>
      </c>
      <c r="H939" s="95" t="str">
        <f>IF(SP_NORTE!AA966="","*",SP_NORTE!AA966)</f>
        <v>*</v>
      </c>
      <c r="I939" s="95" t="str">
        <f>IF(SP_NORTE!AB966="","*",SP_NORTE!AB966)</f>
        <v>*</v>
      </c>
      <c r="J939" s="96" t="str">
        <f>IF(SP_NORTE!Z966="","*",SP_NORTE!Z966)</f>
        <v>*</v>
      </c>
      <c r="K939" s="97" t="str">
        <f>IF(SP_NORTE!AC966="","*",SP_NORTE!AC966)</f>
        <v>*</v>
      </c>
    </row>
    <row r="940" spans="2:11" hidden="1">
      <c r="B940" s="94" t="str">
        <f>IF(SP_NORTE!X967="","*",SP_NORTE!X967)</f>
        <v>*</v>
      </c>
      <c r="C940" s="95" t="str">
        <f>IF(SP_NORTE!B967="","*",SP_NORTE!B967)</f>
        <v>*</v>
      </c>
      <c r="D940" s="94" t="str">
        <f>IF(SP_NORTE!D967="","*",SP_NORTE!D967)</f>
        <v>*</v>
      </c>
      <c r="E940" s="94" t="str">
        <f>IF(SP_NORTE!G967="","*",SP_NORTE!G967)</f>
        <v>*</v>
      </c>
      <c r="F940" s="100" t="str">
        <f>IF(SP_NORTE!L967="","*",SP_NORTE!L967)</f>
        <v>-</v>
      </c>
      <c r="G940" s="95" t="str">
        <f>IF(SP_NORTE!H967="","*",SP_NORTE!H967)</f>
        <v>*</v>
      </c>
      <c r="H940" s="95" t="str">
        <f>IF(SP_NORTE!AA967="","*",SP_NORTE!AA967)</f>
        <v>*</v>
      </c>
      <c r="I940" s="95" t="str">
        <f>IF(SP_NORTE!AB967="","*",SP_NORTE!AB967)</f>
        <v>*</v>
      </c>
      <c r="J940" s="96" t="str">
        <f>IF(SP_NORTE!Z967="","*",SP_NORTE!Z967)</f>
        <v>*</v>
      </c>
      <c r="K940" s="97" t="str">
        <f>IF(SP_NORTE!AC967="","*",SP_NORTE!AC967)</f>
        <v>*</v>
      </c>
    </row>
    <row r="941" spans="2:11" hidden="1">
      <c r="B941" s="94" t="str">
        <f>IF(SP_NORTE!X968="","*",SP_NORTE!X968)</f>
        <v>*</v>
      </c>
      <c r="C941" s="95" t="str">
        <f>IF(SP_NORTE!B968="","*",SP_NORTE!B968)</f>
        <v>*</v>
      </c>
      <c r="D941" s="94" t="str">
        <f>IF(SP_NORTE!D968="","*",SP_NORTE!D968)</f>
        <v>*</v>
      </c>
      <c r="E941" s="94" t="str">
        <f>IF(SP_NORTE!G968="","*",SP_NORTE!G968)</f>
        <v>*</v>
      </c>
      <c r="F941" s="100" t="str">
        <f>IF(SP_NORTE!L968="","*",SP_NORTE!L968)</f>
        <v>-</v>
      </c>
      <c r="G941" s="95" t="str">
        <f>IF(SP_NORTE!H968="","*",SP_NORTE!H968)</f>
        <v>*</v>
      </c>
      <c r="H941" s="95" t="str">
        <f>IF(SP_NORTE!AA968="","*",SP_NORTE!AA968)</f>
        <v>*</v>
      </c>
      <c r="I941" s="95" t="str">
        <f>IF(SP_NORTE!AB968="","*",SP_NORTE!AB968)</f>
        <v>*</v>
      </c>
      <c r="J941" s="96" t="str">
        <f>IF(SP_NORTE!Z968="","*",SP_NORTE!Z968)</f>
        <v>*</v>
      </c>
      <c r="K941" s="97" t="str">
        <f>IF(SP_NORTE!AC968="","*",SP_NORTE!AC968)</f>
        <v>*</v>
      </c>
    </row>
    <row r="942" spans="2:11" hidden="1">
      <c r="B942" s="94" t="str">
        <f>IF(SP_NORTE!X969="","*",SP_NORTE!X969)</f>
        <v>*</v>
      </c>
      <c r="C942" s="95" t="str">
        <f>IF(SP_NORTE!B969="","*",SP_NORTE!B969)</f>
        <v>*</v>
      </c>
      <c r="D942" s="94" t="str">
        <f>IF(SP_NORTE!D969="","*",SP_NORTE!D969)</f>
        <v>*</v>
      </c>
      <c r="E942" s="94" t="str">
        <f>IF(SP_NORTE!G969="","*",SP_NORTE!G969)</f>
        <v>*</v>
      </c>
      <c r="F942" s="100" t="str">
        <f>IF(SP_NORTE!L969="","*",SP_NORTE!L969)</f>
        <v>-</v>
      </c>
      <c r="G942" s="95" t="str">
        <f>IF(SP_NORTE!H969="","*",SP_NORTE!H969)</f>
        <v>*</v>
      </c>
      <c r="H942" s="95" t="str">
        <f>IF(SP_NORTE!AA969="","*",SP_NORTE!AA969)</f>
        <v>*</v>
      </c>
      <c r="I942" s="95" t="str">
        <f>IF(SP_NORTE!AB969="","*",SP_NORTE!AB969)</f>
        <v>*</v>
      </c>
      <c r="J942" s="96" t="str">
        <f>IF(SP_NORTE!Z969="","*",SP_NORTE!Z969)</f>
        <v>*</v>
      </c>
      <c r="K942" s="97" t="str">
        <f>IF(SP_NORTE!AC969="","*",SP_NORTE!AC969)</f>
        <v>*</v>
      </c>
    </row>
    <row r="943" spans="2:11" hidden="1">
      <c r="B943" s="94" t="str">
        <f>IF(SP_NORTE!X970="","*",SP_NORTE!X970)</f>
        <v>*</v>
      </c>
      <c r="C943" s="95" t="str">
        <f>IF(SP_NORTE!B970="","*",SP_NORTE!B970)</f>
        <v>*</v>
      </c>
      <c r="D943" s="94" t="str">
        <f>IF(SP_NORTE!D970="","*",SP_NORTE!D970)</f>
        <v>*</v>
      </c>
      <c r="E943" s="94" t="str">
        <f>IF(SP_NORTE!G970="","*",SP_NORTE!G970)</f>
        <v>*</v>
      </c>
      <c r="F943" s="100" t="str">
        <f>IF(SP_NORTE!L970="","*",SP_NORTE!L970)</f>
        <v>-</v>
      </c>
      <c r="G943" s="95" t="str">
        <f>IF(SP_NORTE!H970="","*",SP_NORTE!H970)</f>
        <v>*</v>
      </c>
      <c r="H943" s="95" t="str">
        <f>IF(SP_NORTE!AA970="","*",SP_NORTE!AA970)</f>
        <v>*</v>
      </c>
      <c r="I943" s="95" t="str">
        <f>IF(SP_NORTE!AB970="","*",SP_NORTE!AB970)</f>
        <v>*</v>
      </c>
      <c r="J943" s="96" t="str">
        <f>IF(SP_NORTE!Z970="","*",SP_NORTE!Z970)</f>
        <v>*</v>
      </c>
      <c r="K943" s="97" t="str">
        <f>IF(SP_NORTE!AC970="","*",SP_NORTE!AC970)</f>
        <v>*</v>
      </c>
    </row>
    <row r="944" spans="2:11" hidden="1">
      <c r="B944" s="94" t="str">
        <f>IF(SP_NORTE!X971="","*",SP_NORTE!X971)</f>
        <v>*</v>
      </c>
      <c r="C944" s="95" t="str">
        <f>IF(SP_NORTE!B971="","*",SP_NORTE!B971)</f>
        <v>*</v>
      </c>
      <c r="D944" s="94" t="str">
        <f>IF(SP_NORTE!D971="","*",SP_NORTE!D971)</f>
        <v>*</v>
      </c>
      <c r="E944" s="94" t="str">
        <f>IF(SP_NORTE!G971="","*",SP_NORTE!G971)</f>
        <v>*</v>
      </c>
      <c r="F944" s="100" t="str">
        <f>IF(SP_NORTE!L971="","*",SP_NORTE!L971)</f>
        <v>-</v>
      </c>
      <c r="G944" s="95" t="str">
        <f>IF(SP_NORTE!H971="","*",SP_NORTE!H971)</f>
        <v>*</v>
      </c>
      <c r="H944" s="95" t="str">
        <f>IF(SP_NORTE!AA971="","*",SP_NORTE!AA971)</f>
        <v>*</v>
      </c>
      <c r="I944" s="95" t="str">
        <f>IF(SP_NORTE!AB971="","*",SP_NORTE!AB971)</f>
        <v>*</v>
      </c>
      <c r="J944" s="96" t="str">
        <f>IF(SP_NORTE!Z971="","*",SP_NORTE!Z971)</f>
        <v>*</v>
      </c>
      <c r="K944" s="97" t="str">
        <f>IF(SP_NORTE!AC971="","*",SP_NORTE!AC971)</f>
        <v>*</v>
      </c>
    </row>
    <row r="945" spans="2:11" hidden="1">
      <c r="B945" s="94" t="str">
        <f>IF(SP_NORTE!X972="","*",SP_NORTE!X972)</f>
        <v>*</v>
      </c>
      <c r="C945" s="95" t="str">
        <f>IF(SP_NORTE!B972="","*",SP_NORTE!B972)</f>
        <v>*</v>
      </c>
      <c r="D945" s="94" t="str">
        <f>IF(SP_NORTE!D972="","*",SP_NORTE!D972)</f>
        <v>*</v>
      </c>
      <c r="E945" s="94" t="str">
        <f>IF(SP_NORTE!G972="","*",SP_NORTE!G972)</f>
        <v>*</v>
      </c>
      <c r="F945" s="100" t="str">
        <f>IF(SP_NORTE!L972="","*",SP_NORTE!L972)</f>
        <v>-</v>
      </c>
      <c r="G945" s="95" t="str">
        <f>IF(SP_NORTE!H972="","*",SP_NORTE!H972)</f>
        <v>*</v>
      </c>
      <c r="H945" s="95" t="str">
        <f>IF(SP_NORTE!AA972="","*",SP_NORTE!AA972)</f>
        <v>*</v>
      </c>
      <c r="I945" s="95" t="str">
        <f>IF(SP_NORTE!AB972="","*",SP_NORTE!AB972)</f>
        <v>*</v>
      </c>
      <c r="J945" s="96" t="str">
        <f>IF(SP_NORTE!Z972="","*",SP_NORTE!Z972)</f>
        <v>*</v>
      </c>
      <c r="K945" s="97" t="str">
        <f>IF(SP_NORTE!AC972="","*",SP_NORTE!AC972)</f>
        <v>*</v>
      </c>
    </row>
    <row r="946" spans="2:11" hidden="1">
      <c r="B946" s="94" t="str">
        <f>IF(SP_NORTE!X973="","*",SP_NORTE!X973)</f>
        <v>*</v>
      </c>
      <c r="C946" s="95" t="str">
        <f>IF(SP_NORTE!B973="","*",SP_NORTE!B973)</f>
        <v>*</v>
      </c>
      <c r="D946" s="94" t="str">
        <f>IF(SP_NORTE!D973="","*",SP_NORTE!D973)</f>
        <v>*</v>
      </c>
      <c r="E946" s="94" t="str">
        <f>IF(SP_NORTE!G973="","*",SP_NORTE!G973)</f>
        <v>*</v>
      </c>
      <c r="F946" s="100" t="str">
        <f>IF(SP_NORTE!L973="","*",SP_NORTE!L973)</f>
        <v>-</v>
      </c>
      <c r="G946" s="95" t="str">
        <f>IF(SP_NORTE!H973="","*",SP_NORTE!H973)</f>
        <v>*</v>
      </c>
      <c r="H946" s="95" t="str">
        <f>IF(SP_NORTE!AA973="","*",SP_NORTE!AA973)</f>
        <v>*</v>
      </c>
      <c r="I946" s="95" t="str">
        <f>IF(SP_NORTE!AB973="","*",SP_NORTE!AB973)</f>
        <v>*</v>
      </c>
      <c r="J946" s="96" t="str">
        <f>IF(SP_NORTE!Z973="","*",SP_NORTE!Z973)</f>
        <v>*</v>
      </c>
      <c r="K946" s="97" t="str">
        <f>IF(SP_NORTE!AC973="","*",SP_NORTE!AC973)</f>
        <v>*</v>
      </c>
    </row>
    <row r="947" spans="2:11" hidden="1">
      <c r="B947" s="94" t="str">
        <f>IF(SP_NORTE!X974="","*",SP_NORTE!X974)</f>
        <v>*</v>
      </c>
      <c r="C947" s="95" t="str">
        <f>IF(SP_NORTE!B974="","*",SP_NORTE!B974)</f>
        <v>*</v>
      </c>
      <c r="D947" s="94" t="str">
        <f>IF(SP_NORTE!D974="","*",SP_NORTE!D974)</f>
        <v>*</v>
      </c>
      <c r="E947" s="94" t="str">
        <f>IF(SP_NORTE!G974="","*",SP_NORTE!G974)</f>
        <v>*</v>
      </c>
      <c r="F947" s="100" t="str">
        <f>IF(SP_NORTE!L974="","*",SP_NORTE!L974)</f>
        <v>-</v>
      </c>
      <c r="G947" s="95" t="str">
        <f>IF(SP_NORTE!H974="","*",SP_NORTE!H974)</f>
        <v>*</v>
      </c>
      <c r="H947" s="95" t="str">
        <f>IF(SP_NORTE!AA974="","*",SP_NORTE!AA974)</f>
        <v>*</v>
      </c>
      <c r="I947" s="95" t="str">
        <f>IF(SP_NORTE!AB974="","*",SP_NORTE!AB974)</f>
        <v>*</v>
      </c>
      <c r="J947" s="96" t="str">
        <f>IF(SP_NORTE!Z974="","*",SP_NORTE!Z974)</f>
        <v>*</v>
      </c>
      <c r="K947" s="97" t="str">
        <f>IF(SP_NORTE!AC974="","*",SP_NORTE!AC974)</f>
        <v>*</v>
      </c>
    </row>
    <row r="948" spans="2:11" hidden="1">
      <c r="B948" s="94" t="str">
        <f>IF(SP_NORTE!X975="","*",SP_NORTE!X975)</f>
        <v>*</v>
      </c>
      <c r="C948" s="95" t="str">
        <f>IF(SP_NORTE!B975="","*",SP_NORTE!B975)</f>
        <v>*</v>
      </c>
      <c r="D948" s="94" t="str">
        <f>IF(SP_NORTE!D975="","*",SP_NORTE!D975)</f>
        <v>*</v>
      </c>
      <c r="E948" s="94" t="str">
        <f>IF(SP_NORTE!G975="","*",SP_NORTE!G975)</f>
        <v>*</v>
      </c>
      <c r="F948" s="100" t="str">
        <f>IF(SP_NORTE!L975="","*",SP_NORTE!L975)</f>
        <v>-</v>
      </c>
      <c r="G948" s="95" t="str">
        <f>IF(SP_NORTE!H975="","*",SP_NORTE!H975)</f>
        <v>*</v>
      </c>
      <c r="H948" s="95" t="str">
        <f>IF(SP_NORTE!AA975="","*",SP_NORTE!AA975)</f>
        <v>*</v>
      </c>
      <c r="I948" s="95" t="str">
        <f>IF(SP_NORTE!AB975="","*",SP_NORTE!AB975)</f>
        <v>*</v>
      </c>
      <c r="J948" s="96" t="str">
        <f>IF(SP_NORTE!Z975="","*",SP_NORTE!Z975)</f>
        <v>*</v>
      </c>
      <c r="K948" s="97" t="str">
        <f>IF(SP_NORTE!AC975="","*",SP_NORTE!AC975)</f>
        <v>*</v>
      </c>
    </row>
    <row r="949" spans="2:11" hidden="1">
      <c r="B949" s="94" t="str">
        <f>IF(SP_NORTE!X976="","*",SP_NORTE!X976)</f>
        <v>*</v>
      </c>
      <c r="C949" s="95" t="str">
        <f>IF(SP_NORTE!B976="","*",SP_NORTE!B976)</f>
        <v>*</v>
      </c>
      <c r="D949" s="94" t="str">
        <f>IF(SP_NORTE!D976="","*",SP_NORTE!D976)</f>
        <v>*</v>
      </c>
      <c r="E949" s="94" t="str">
        <f>IF(SP_NORTE!G976="","*",SP_NORTE!G976)</f>
        <v>*</v>
      </c>
      <c r="F949" s="100" t="str">
        <f>IF(SP_NORTE!L976="","*",SP_NORTE!L976)</f>
        <v>-</v>
      </c>
      <c r="G949" s="95" t="str">
        <f>IF(SP_NORTE!H976="","*",SP_NORTE!H976)</f>
        <v>*</v>
      </c>
      <c r="H949" s="95" t="str">
        <f>IF(SP_NORTE!AA976="","*",SP_NORTE!AA976)</f>
        <v>*</v>
      </c>
      <c r="I949" s="95" t="str">
        <f>IF(SP_NORTE!AB976="","*",SP_NORTE!AB976)</f>
        <v>*</v>
      </c>
      <c r="J949" s="96" t="str">
        <f>IF(SP_NORTE!Z976="","*",SP_NORTE!Z976)</f>
        <v>*</v>
      </c>
      <c r="K949" s="97" t="str">
        <f>IF(SP_NORTE!AC976="","*",SP_NORTE!AC976)</f>
        <v>*</v>
      </c>
    </row>
    <row r="950" spans="2:11" hidden="1">
      <c r="B950" s="94" t="str">
        <f>IF(SP_NORTE!X977="","*",SP_NORTE!X977)</f>
        <v>*</v>
      </c>
      <c r="C950" s="95" t="str">
        <f>IF(SP_NORTE!B977="","*",SP_NORTE!B977)</f>
        <v>*</v>
      </c>
      <c r="D950" s="94" t="str">
        <f>IF(SP_NORTE!D977="","*",SP_NORTE!D977)</f>
        <v>*</v>
      </c>
      <c r="E950" s="94" t="str">
        <f>IF(SP_NORTE!G977="","*",SP_NORTE!G977)</f>
        <v>*</v>
      </c>
      <c r="F950" s="100" t="str">
        <f>IF(SP_NORTE!L977="","*",SP_NORTE!L977)</f>
        <v>-</v>
      </c>
      <c r="G950" s="95" t="str">
        <f>IF(SP_NORTE!H977="","*",SP_NORTE!H977)</f>
        <v>*</v>
      </c>
      <c r="H950" s="95" t="str">
        <f>IF(SP_NORTE!AA977="","*",SP_NORTE!AA977)</f>
        <v>*</v>
      </c>
      <c r="I950" s="95" t="str">
        <f>IF(SP_NORTE!AB977="","*",SP_NORTE!AB977)</f>
        <v>*</v>
      </c>
      <c r="J950" s="96" t="str">
        <f>IF(SP_NORTE!Z977="","*",SP_NORTE!Z977)</f>
        <v>*</v>
      </c>
      <c r="K950" s="97" t="str">
        <f>IF(SP_NORTE!AC977="","*",SP_NORTE!AC977)</f>
        <v>*</v>
      </c>
    </row>
    <row r="951" spans="2:11" hidden="1">
      <c r="B951" s="94" t="str">
        <f>IF(SP_NORTE!X978="","*",SP_NORTE!X978)</f>
        <v>*</v>
      </c>
      <c r="C951" s="95" t="str">
        <f>IF(SP_NORTE!B978="","*",SP_NORTE!B978)</f>
        <v>*</v>
      </c>
      <c r="D951" s="94" t="str">
        <f>IF(SP_NORTE!D978="","*",SP_NORTE!D978)</f>
        <v>*</v>
      </c>
      <c r="E951" s="94" t="str">
        <f>IF(SP_NORTE!G978="","*",SP_NORTE!G978)</f>
        <v>*</v>
      </c>
      <c r="F951" s="100" t="str">
        <f>IF(SP_NORTE!L978="","*",SP_NORTE!L978)</f>
        <v>-</v>
      </c>
      <c r="G951" s="95" t="str">
        <f>IF(SP_NORTE!H978="","*",SP_NORTE!H978)</f>
        <v>*</v>
      </c>
      <c r="H951" s="95" t="str">
        <f>IF(SP_NORTE!AA978="","*",SP_NORTE!AA978)</f>
        <v>*</v>
      </c>
      <c r="I951" s="95" t="str">
        <f>IF(SP_NORTE!AB978="","*",SP_NORTE!AB978)</f>
        <v>*</v>
      </c>
      <c r="J951" s="96" t="str">
        <f>IF(SP_NORTE!Z978="","*",SP_NORTE!Z978)</f>
        <v>*</v>
      </c>
      <c r="K951" s="97" t="str">
        <f>IF(SP_NORTE!AC978="","*",SP_NORTE!AC978)</f>
        <v>*</v>
      </c>
    </row>
    <row r="952" spans="2:11" hidden="1">
      <c r="B952" s="94" t="str">
        <f>IF(SP_NORTE!X979="","*",SP_NORTE!X979)</f>
        <v>*</v>
      </c>
      <c r="C952" s="95" t="str">
        <f>IF(SP_NORTE!B979="","*",SP_NORTE!B979)</f>
        <v>*</v>
      </c>
      <c r="D952" s="94" t="str">
        <f>IF(SP_NORTE!D979="","*",SP_NORTE!D979)</f>
        <v>*</v>
      </c>
      <c r="E952" s="94" t="str">
        <f>IF(SP_NORTE!G979="","*",SP_NORTE!G979)</f>
        <v>*</v>
      </c>
      <c r="F952" s="100" t="str">
        <f>IF(SP_NORTE!L979="","*",SP_NORTE!L979)</f>
        <v>-</v>
      </c>
      <c r="G952" s="95" t="str">
        <f>IF(SP_NORTE!H979="","*",SP_NORTE!H979)</f>
        <v>*</v>
      </c>
      <c r="H952" s="95" t="str">
        <f>IF(SP_NORTE!AA979="","*",SP_NORTE!AA979)</f>
        <v>*</v>
      </c>
      <c r="I952" s="95" t="str">
        <f>IF(SP_NORTE!AB979="","*",SP_NORTE!AB979)</f>
        <v>*</v>
      </c>
      <c r="J952" s="96" t="str">
        <f>IF(SP_NORTE!Z979="","*",SP_NORTE!Z979)</f>
        <v>*</v>
      </c>
      <c r="K952" s="97" t="str">
        <f>IF(SP_NORTE!AC979="","*",SP_NORTE!AC979)</f>
        <v>*</v>
      </c>
    </row>
    <row r="953" spans="2:11" hidden="1">
      <c r="B953" s="94" t="str">
        <f>IF(SP_NORTE!X980="","*",SP_NORTE!X980)</f>
        <v>*</v>
      </c>
      <c r="C953" s="95" t="str">
        <f>IF(SP_NORTE!B980="","*",SP_NORTE!B980)</f>
        <v>*</v>
      </c>
      <c r="D953" s="94" t="str">
        <f>IF(SP_NORTE!D980="","*",SP_NORTE!D980)</f>
        <v>*</v>
      </c>
      <c r="E953" s="94" t="str">
        <f>IF(SP_NORTE!G980="","*",SP_NORTE!G980)</f>
        <v>*</v>
      </c>
      <c r="F953" s="100" t="str">
        <f>IF(SP_NORTE!L980="","*",SP_NORTE!L980)</f>
        <v>-</v>
      </c>
      <c r="G953" s="95" t="str">
        <f>IF(SP_NORTE!H980="","*",SP_NORTE!H980)</f>
        <v>*</v>
      </c>
      <c r="H953" s="95" t="str">
        <f>IF(SP_NORTE!AA980="","*",SP_NORTE!AA980)</f>
        <v>*</v>
      </c>
      <c r="I953" s="95" t="str">
        <f>IF(SP_NORTE!AB980="","*",SP_NORTE!AB980)</f>
        <v>*</v>
      </c>
      <c r="J953" s="96" t="str">
        <f>IF(SP_NORTE!Z980="","*",SP_NORTE!Z980)</f>
        <v>*</v>
      </c>
      <c r="K953" s="97" t="str">
        <f>IF(SP_NORTE!AC980="","*",SP_NORTE!AC980)</f>
        <v>*</v>
      </c>
    </row>
    <row r="954" spans="2:11" hidden="1">
      <c r="B954" s="94" t="str">
        <f>IF(SP_NORTE!X981="","*",SP_NORTE!X981)</f>
        <v>*</v>
      </c>
      <c r="C954" s="95" t="str">
        <f>IF(SP_NORTE!B981="","*",SP_NORTE!B981)</f>
        <v>*</v>
      </c>
      <c r="D954" s="94" t="str">
        <f>IF(SP_NORTE!D981="","*",SP_NORTE!D981)</f>
        <v>*</v>
      </c>
      <c r="E954" s="94" t="str">
        <f>IF(SP_NORTE!G981="","*",SP_NORTE!G981)</f>
        <v>*</v>
      </c>
      <c r="F954" s="100" t="str">
        <f>IF(SP_NORTE!L981="","*",SP_NORTE!L981)</f>
        <v>-</v>
      </c>
      <c r="G954" s="95" t="str">
        <f>IF(SP_NORTE!H981="","*",SP_NORTE!H981)</f>
        <v>*</v>
      </c>
      <c r="H954" s="95" t="str">
        <f>IF(SP_NORTE!AA981="","*",SP_NORTE!AA981)</f>
        <v>*</v>
      </c>
      <c r="I954" s="95" t="str">
        <f>IF(SP_NORTE!AB981="","*",SP_NORTE!AB981)</f>
        <v>*</v>
      </c>
      <c r="J954" s="96" t="str">
        <f>IF(SP_NORTE!Z981="","*",SP_NORTE!Z981)</f>
        <v>*</v>
      </c>
      <c r="K954" s="97" t="str">
        <f>IF(SP_NORTE!AC981="","*",SP_NORTE!AC981)</f>
        <v>*</v>
      </c>
    </row>
    <row r="955" spans="2:11" hidden="1">
      <c r="B955" s="94" t="str">
        <f>IF(SP_NORTE!X982="","*",SP_NORTE!X982)</f>
        <v>*</v>
      </c>
      <c r="C955" s="95" t="str">
        <f>IF(SP_NORTE!B982="","*",SP_NORTE!B982)</f>
        <v>*</v>
      </c>
      <c r="D955" s="94" t="str">
        <f>IF(SP_NORTE!D982="","*",SP_NORTE!D982)</f>
        <v>*</v>
      </c>
      <c r="E955" s="94" t="str">
        <f>IF(SP_NORTE!G982="","*",SP_NORTE!G982)</f>
        <v>*</v>
      </c>
      <c r="F955" s="100" t="str">
        <f>IF(SP_NORTE!L982="","*",SP_NORTE!L982)</f>
        <v>-</v>
      </c>
      <c r="G955" s="95" t="str">
        <f>IF(SP_NORTE!H982="","*",SP_NORTE!H982)</f>
        <v>*</v>
      </c>
      <c r="H955" s="95" t="str">
        <f>IF(SP_NORTE!AA982="","*",SP_NORTE!AA982)</f>
        <v>*</v>
      </c>
      <c r="I955" s="95" t="str">
        <f>IF(SP_NORTE!AB982="","*",SP_NORTE!AB982)</f>
        <v>*</v>
      </c>
      <c r="J955" s="96" t="str">
        <f>IF(SP_NORTE!Z982="","*",SP_NORTE!Z982)</f>
        <v>*</v>
      </c>
      <c r="K955" s="97" t="str">
        <f>IF(SP_NORTE!AC982="","*",SP_NORTE!AC982)</f>
        <v>*</v>
      </c>
    </row>
    <row r="956" spans="2:11" hidden="1">
      <c r="B956" s="94" t="str">
        <f>IF(SP_NORTE!X983="","*",SP_NORTE!X983)</f>
        <v>*</v>
      </c>
      <c r="C956" s="95" t="str">
        <f>IF(SP_NORTE!B983="","*",SP_NORTE!B983)</f>
        <v>*</v>
      </c>
      <c r="D956" s="94" t="str">
        <f>IF(SP_NORTE!D983="","*",SP_NORTE!D983)</f>
        <v>*</v>
      </c>
      <c r="E956" s="94" t="str">
        <f>IF(SP_NORTE!G983="","*",SP_NORTE!G983)</f>
        <v>*</v>
      </c>
      <c r="F956" s="100" t="str">
        <f>IF(SP_NORTE!L983="","*",SP_NORTE!L983)</f>
        <v>-</v>
      </c>
      <c r="G956" s="95" t="str">
        <f>IF(SP_NORTE!H983="","*",SP_NORTE!H983)</f>
        <v>*</v>
      </c>
      <c r="H956" s="95" t="str">
        <f>IF(SP_NORTE!AA983="","*",SP_NORTE!AA983)</f>
        <v>*</v>
      </c>
      <c r="I956" s="95" t="str">
        <f>IF(SP_NORTE!AB983="","*",SP_NORTE!AB983)</f>
        <v>*</v>
      </c>
      <c r="J956" s="96" t="str">
        <f>IF(SP_NORTE!Z983="","*",SP_NORTE!Z983)</f>
        <v>*</v>
      </c>
      <c r="K956" s="97" t="str">
        <f>IF(SP_NORTE!AC983="","*",SP_NORTE!AC983)</f>
        <v>*</v>
      </c>
    </row>
    <row r="957" spans="2:11" hidden="1">
      <c r="B957" s="94" t="str">
        <f>IF(SP_NORTE!X984="","*",SP_NORTE!X984)</f>
        <v>*</v>
      </c>
      <c r="C957" s="95" t="str">
        <f>IF(SP_NORTE!B984="","*",SP_NORTE!B984)</f>
        <v>*</v>
      </c>
      <c r="D957" s="94" t="str">
        <f>IF(SP_NORTE!D984="","*",SP_NORTE!D984)</f>
        <v>*</v>
      </c>
      <c r="E957" s="94" t="str">
        <f>IF(SP_NORTE!G984="","*",SP_NORTE!G984)</f>
        <v>*</v>
      </c>
      <c r="F957" s="100" t="str">
        <f>IF(SP_NORTE!L984="","*",SP_NORTE!L984)</f>
        <v>-</v>
      </c>
      <c r="G957" s="95" t="str">
        <f>IF(SP_NORTE!H984="","*",SP_NORTE!H984)</f>
        <v>*</v>
      </c>
      <c r="H957" s="95" t="str">
        <f>IF(SP_NORTE!AA984="","*",SP_NORTE!AA984)</f>
        <v>*</v>
      </c>
      <c r="I957" s="95" t="str">
        <f>IF(SP_NORTE!AB984="","*",SP_NORTE!AB984)</f>
        <v>*</v>
      </c>
      <c r="J957" s="96" t="str">
        <f>IF(SP_NORTE!Z984="","*",SP_NORTE!Z984)</f>
        <v>*</v>
      </c>
      <c r="K957" s="97" t="str">
        <f>IF(SP_NORTE!AC984="","*",SP_NORTE!AC984)</f>
        <v>*</v>
      </c>
    </row>
    <row r="958" spans="2:11" hidden="1">
      <c r="B958" s="94" t="str">
        <f>IF(SP_NORTE!X985="","*",SP_NORTE!X985)</f>
        <v>*</v>
      </c>
      <c r="C958" s="95" t="str">
        <f>IF(SP_NORTE!B985="","*",SP_NORTE!B985)</f>
        <v>*</v>
      </c>
      <c r="D958" s="94" t="str">
        <f>IF(SP_NORTE!D985="","*",SP_NORTE!D985)</f>
        <v>*</v>
      </c>
      <c r="E958" s="94" t="str">
        <f>IF(SP_NORTE!G985="","*",SP_NORTE!G985)</f>
        <v>*</v>
      </c>
      <c r="F958" s="100" t="str">
        <f>IF(SP_NORTE!L985="","*",SP_NORTE!L985)</f>
        <v>-</v>
      </c>
      <c r="G958" s="95" t="str">
        <f>IF(SP_NORTE!H985="","*",SP_NORTE!H985)</f>
        <v>*</v>
      </c>
      <c r="H958" s="95" t="str">
        <f>IF(SP_NORTE!AA985="","*",SP_NORTE!AA985)</f>
        <v>*</v>
      </c>
      <c r="I958" s="95" t="str">
        <f>IF(SP_NORTE!AB985="","*",SP_NORTE!AB985)</f>
        <v>*</v>
      </c>
      <c r="J958" s="96" t="str">
        <f>IF(SP_NORTE!Z985="","*",SP_NORTE!Z985)</f>
        <v>*</v>
      </c>
      <c r="K958" s="97" t="str">
        <f>IF(SP_NORTE!AC985="","*",SP_NORTE!AC985)</f>
        <v>*</v>
      </c>
    </row>
    <row r="959" spans="2:11" hidden="1">
      <c r="B959" s="94" t="str">
        <f>IF(SP_NORTE!X986="","*",SP_NORTE!X986)</f>
        <v>*</v>
      </c>
      <c r="C959" s="95" t="str">
        <f>IF(SP_NORTE!B986="","*",SP_NORTE!B986)</f>
        <v>*</v>
      </c>
      <c r="D959" s="94" t="str">
        <f>IF(SP_NORTE!D986="","*",SP_NORTE!D986)</f>
        <v>*</v>
      </c>
      <c r="E959" s="94" t="str">
        <f>IF(SP_NORTE!G986="","*",SP_NORTE!G986)</f>
        <v>*</v>
      </c>
      <c r="F959" s="100" t="str">
        <f>IF(SP_NORTE!L986="","*",SP_NORTE!L986)</f>
        <v>-</v>
      </c>
      <c r="G959" s="95" t="str">
        <f>IF(SP_NORTE!H986="","*",SP_NORTE!H986)</f>
        <v>*</v>
      </c>
      <c r="H959" s="95" t="str">
        <f>IF(SP_NORTE!AA986="","*",SP_NORTE!AA986)</f>
        <v>*</v>
      </c>
      <c r="I959" s="95" t="str">
        <f>IF(SP_NORTE!AB986="","*",SP_NORTE!AB986)</f>
        <v>*</v>
      </c>
      <c r="J959" s="96" t="str">
        <f>IF(SP_NORTE!Z986="","*",SP_NORTE!Z986)</f>
        <v>*</v>
      </c>
      <c r="K959" s="97" t="str">
        <f>IF(SP_NORTE!AC986="","*",SP_NORTE!AC986)</f>
        <v>*</v>
      </c>
    </row>
    <row r="960" spans="2:11" hidden="1">
      <c r="B960" s="94" t="str">
        <f>IF(SP_NORTE!X987="","*",SP_NORTE!X987)</f>
        <v>*</v>
      </c>
      <c r="C960" s="95" t="str">
        <f>IF(SP_NORTE!B987="","*",SP_NORTE!B987)</f>
        <v>*</v>
      </c>
      <c r="D960" s="94" t="str">
        <f>IF(SP_NORTE!D987="","*",SP_NORTE!D987)</f>
        <v>*</v>
      </c>
      <c r="E960" s="94" t="str">
        <f>IF(SP_NORTE!G987="","*",SP_NORTE!G987)</f>
        <v>*</v>
      </c>
      <c r="F960" s="100" t="str">
        <f>IF(SP_NORTE!L987="","*",SP_NORTE!L987)</f>
        <v>-</v>
      </c>
      <c r="G960" s="95" t="str">
        <f>IF(SP_NORTE!H987="","*",SP_NORTE!H987)</f>
        <v>*</v>
      </c>
      <c r="H960" s="95" t="str">
        <f>IF(SP_NORTE!AA987="","*",SP_NORTE!AA987)</f>
        <v>*</v>
      </c>
      <c r="I960" s="95" t="str">
        <f>IF(SP_NORTE!AB987="","*",SP_NORTE!AB987)</f>
        <v>*</v>
      </c>
      <c r="J960" s="96" t="str">
        <f>IF(SP_NORTE!Z987="","*",SP_NORTE!Z987)</f>
        <v>*</v>
      </c>
      <c r="K960" s="97" t="str">
        <f>IF(SP_NORTE!AC987="","*",SP_NORTE!AC987)</f>
        <v>*</v>
      </c>
    </row>
    <row r="961" spans="2:11" hidden="1">
      <c r="B961" s="94" t="str">
        <f>IF(SP_NORTE!X988="","*",SP_NORTE!X988)</f>
        <v>*</v>
      </c>
      <c r="C961" s="95" t="str">
        <f>IF(SP_NORTE!B988="","*",SP_NORTE!B988)</f>
        <v>*</v>
      </c>
      <c r="D961" s="94" t="str">
        <f>IF(SP_NORTE!D988="","*",SP_NORTE!D988)</f>
        <v>*</v>
      </c>
      <c r="E961" s="94" t="str">
        <f>IF(SP_NORTE!G988="","*",SP_NORTE!G988)</f>
        <v>*</v>
      </c>
      <c r="F961" s="100" t="str">
        <f>IF(SP_NORTE!L988="","*",SP_NORTE!L988)</f>
        <v>-</v>
      </c>
      <c r="G961" s="95" t="str">
        <f>IF(SP_NORTE!H988="","*",SP_NORTE!H988)</f>
        <v>*</v>
      </c>
      <c r="H961" s="95" t="str">
        <f>IF(SP_NORTE!AA988="","*",SP_NORTE!AA988)</f>
        <v>*</v>
      </c>
      <c r="I961" s="95" t="str">
        <f>IF(SP_NORTE!AB988="","*",SP_NORTE!AB988)</f>
        <v>*</v>
      </c>
      <c r="J961" s="96" t="str">
        <f>IF(SP_NORTE!Z988="","*",SP_NORTE!Z988)</f>
        <v>*</v>
      </c>
      <c r="K961" s="97" t="str">
        <f>IF(SP_NORTE!AC988="","*",SP_NORTE!AC988)</f>
        <v>*</v>
      </c>
    </row>
    <row r="962" spans="2:11" hidden="1">
      <c r="B962" s="94" t="str">
        <f>IF(SP_NORTE!X989="","*",SP_NORTE!X989)</f>
        <v>*</v>
      </c>
      <c r="C962" s="95" t="str">
        <f>IF(SP_NORTE!B989="","*",SP_NORTE!B989)</f>
        <v>*</v>
      </c>
      <c r="D962" s="94" t="str">
        <f>IF(SP_NORTE!D989="","*",SP_NORTE!D989)</f>
        <v>*</v>
      </c>
      <c r="E962" s="94" t="str">
        <f>IF(SP_NORTE!G989="","*",SP_NORTE!G989)</f>
        <v>*</v>
      </c>
      <c r="F962" s="100" t="str">
        <f>IF(SP_NORTE!L989="","*",SP_NORTE!L989)</f>
        <v>-</v>
      </c>
      <c r="G962" s="95" t="str">
        <f>IF(SP_NORTE!H989="","*",SP_NORTE!H989)</f>
        <v>*</v>
      </c>
      <c r="H962" s="95" t="str">
        <f>IF(SP_NORTE!AA989="","*",SP_NORTE!AA989)</f>
        <v>*</v>
      </c>
      <c r="I962" s="95" t="str">
        <f>IF(SP_NORTE!AB989="","*",SP_NORTE!AB989)</f>
        <v>*</v>
      </c>
      <c r="J962" s="96" t="str">
        <f>IF(SP_NORTE!Z989="","*",SP_NORTE!Z989)</f>
        <v>*</v>
      </c>
      <c r="K962" s="97" t="str">
        <f>IF(SP_NORTE!AC989="","*",SP_NORTE!AC989)</f>
        <v>*</v>
      </c>
    </row>
    <row r="963" spans="2:11" hidden="1">
      <c r="B963" s="94" t="str">
        <f>IF(SP_NORTE!X990="","*",SP_NORTE!X990)</f>
        <v>*</v>
      </c>
      <c r="C963" s="95" t="str">
        <f>IF(SP_NORTE!B990="","*",SP_NORTE!B990)</f>
        <v>*</v>
      </c>
      <c r="D963" s="94" t="str">
        <f>IF(SP_NORTE!D990="","*",SP_NORTE!D990)</f>
        <v>*</v>
      </c>
      <c r="E963" s="94" t="str">
        <f>IF(SP_NORTE!G990="","*",SP_NORTE!G990)</f>
        <v>*</v>
      </c>
      <c r="F963" s="100" t="str">
        <f>IF(SP_NORTE!L990="","*",SP_NORTE!L990)</f>
        <v>-</v>
      </c>
      <c r="G963" s="95" t="str">
        <f>IF(SP_NORTE!H990="","*",SP_NORTE!H990)</f>
        <v>*</v>
      </c>
      <c r="H963" s="95" t="str">
        <f>IF(SP_NORTE!AA990="","*",SP_NORTE!AA990)</f>
        <v>*</v>
      </c>
      <c r="I963" s="95" t="str">
        <f>IF(SP_NORTE!AB990="","*",SP_NORTE!AB990)</f>
        <v>*</v>
      </c>
      <c r="J963" s="96" t="str">
        <f>IF(SP_NORTE!Z990="","*",SP_NORTE!Z990)</f>
        <v>*</v>
      </c>
      <c r="K963" s="97" t="str">
        <f>IF(SP_NORTE!AC990="","*",SP_NORTE!AC990)</f>
        <v>*</v>
      </c>
    </row>
    <row r="964" spans="2:11" hidden="1">
      <c r="B964" s="94" t="str">
        <f>IF(SP_NORTE!X991="","*",SP_NORTE!X991)</f>
        <v>*</v>
      </c>
      <c r="C964" s="95" t="str">
        <f>IF(SP_NORTE!B991="","*",SP_NORTE!B991)</f>
        <v>*</v>
      </c>
      <c r="D964" s="94" t="str">
        <f>IF(SP_NORTE!D991="","*",SP_NORTE!D991)</f>
        <v>*</v>
      </c>
      <c r="E964" s="94" t="str">
        <f>IF(SP_NORTE!G991="","*",SP_NORTE!G991)</f>
        <v>*</v>
      </c>
      <c r="F964" s="100" t="str">
        <f>IF(SP_NORTE!L991="","*",SP_NORTE!L991)</f>
        <v>-</v>
      </c>
      <c r="G964" s="95" t="str">
        <f>IF(SP_NORTE!H991="","*",SP_NORTE!H991)</f>
        <v>*</v>
      </c>
      <c r="H964" s="95" t="str">
        <f>IF(SP_NORTE!AA991="","*",SP_NORTE!AA991)</f>
        <v>*</v>
      </c>
      <c r="I964" s="95" t="str">
        <f>IF(SP_NORTE!AB991="","*",SP_NORTE!AB991)</f>
        <v>*</v>
      </c>
      <c r="J964" s="96" t="str">
        <f>IF(SP_NORTE!Z991="","*",SP_NORTE!Z991)</f>
        <v>*</v>
      </c>
      <c r="K964" s="97" t="str">
        <f>IF(SP_NORTE!AC991="","*",SP_NORTE!AC991)</f>
        <v>*</v>
      </c>
    </row>
    <row r="965" spans="2:11" hidden="1">
      <c r="B965" s="94" t="str">
        <f>IF(SP_NORTE!X992="","*",SP_NORTE!X992)</f>
        <v>*</v>
      </c>
      <c r="C965" s="95" t="str">
        <f>IF(SP_NORTE!B992="","*",SP_NORTE!B992)</f>
        <v>*</v>
      </c>
      <c r="D965" s="94" t="str">
        <f>IF(SP_NORTE!D992="","*",SP_NORTE!D992)</f>
        <v>*</v>
      </c>
      <c r="E965" s="94" t="str">
        <f>IF(SP_NORTE!G992="","*",SP_NORTE!G992)</f>
        <v>*</v>
      </c>
      <c r="F965" s="100" t="str">
        <f>IF(SP_NORTE!L992="","*",SP_NORTE!L992)</f>
        <v>-</v>
      </c>
      <c r="G965" s="95" t="str">
        <f>IF(SP_NORTE!H992="","*",SP_NORTE!H992)</f>
        <v>*</v>
      </c>
      <c r="H965" s="95" t="str">
        <f>IF(SP_NORTE!AA992="","*",SP_NORTE!AA992)</f>
        <v>*</v>
      </c>
      <c r="I965" s="95" t="str">
        <f>IF(SP_NORTE!AB992="","*",SP_NORTE!AB992)</f>
        <v>*</v>
      </c>
      <c r="J965" s="96" t="str">
        <f>IF(SP_NORTE!Z992="","*",SP_NORTE!Z992)</f>
        <v>*</v>
      </c>
      <c r="K965" s="97" t="str">
        <f>IF(SP_NORTE!AC992="","*",SP_NORTE!AC992)</f>
        <v>*</v>
      </c>
    </row>
    <row r="966" spans="2:11" hidden="1">
      <c r="B966" s="94" t="str">
        <f>IF(SP_NORTE!X993="","*",SP_NORTE!X993)</f>
        <v>*</v>
      </c>
      <c r="C966" s="95" t="str">
        <f>IF(SP_NORTE!B993="","*",SP_NORTE!B993)</f>
        <v>*</v>
      </c>
      <c r="D966" s="94" t="str">
        <f>IF(SP_NORTE!D993="","*",SP_NORTE!D993)</f>
        <v>*</v>
      </c>
      <c r="E966" s="94" t="str">
        <f>IF(SP_NORTE!G993="","*",SP_NORTE!G993)</f>
        <v>*</v>
      </c>
      <c r="F966" s="100" t="str">
        <f>IF(SP_NORTE!L993="","*",SP_NORTE!L993)</f>
        <v>-</v>
      </c>
      <c r="G966" s="95" t="str">
        <f>IF(SP_NORTE!H993="","*",SP_NORTE!H993)</f>
        <v>*</v>
      </c>
      <c r="H966" s="95" t="str">
        <f>IF(SP_NORTE!AA993="","*",SP_NORTE!AA993)</f>
        <v>*</v>
      </c>
      <c r="I966" s="95" t="str">
        <f>IF(SP_NORTE!AB993="","*",SP_NORTE!AB993)</f>
        <v>*</v>
      </c>
      <c r="J966" s="96" t="str">
        <f>IF(SP_NORTE!Z993="","*",SP_NORTE!Z993)</f>
        <v>*</v>
      </c>
      <c r="K966" s="97" t="str">
        <f>IF(SP_NORTE!AC993="","*",SP_NORTE!AC993)</f>
        <v>*</v>
      </c>
    </row>
    <row r="967" spans="2:11" hidden="1">
      <c r="B967" s="94" t="str">
        <f>IF(SP_NORTE!X994="","*",SP_NORTE!X994)</f>
        <v>*</v>
      </c>
      <c r="C967" s="95" t="str">
        <f>IF(SP_NORTE!B994="","*",SP_NORTE!B994)</f>
        <v>*</v>
      </c>
      <c r="D967" s="94" t="str">
        <f>IF(SP_NORTE!D994="","*",SP_NORTE!D994)</f>
        <v>*</v>
      </c>
      <c r="E967" s="94" t="str">
        <f>IF(SP_NORTE!G994="","*",SP_NORTE!G994)</f>
        <v>*</v>
      </c>
      <c r="F967" s="100" t="str">
        <f>IF(SP_NORTE!L994="","*",SP_NORTE!L994)</f>
        <v>-</v>
      </c>
      <c r="G967" s="95" t="str">
        <f>IF(SP_NORTE!H994="","*",SP_NORTE!H994)</f>
        <v>*</v>
      </c>
      <c r="H967" s="95" t="str">
        <f>IF(SP_NORTE!AA994="","*",SP_NORTE!AA994)</f>
        <v>*</v>
      </c>
      <c r="I967" s="95" t="str">
        <f>IF(SP_NORTE!AB994="","*",SP_NORTE!AB994)</f>
        <v>*</v>
      </c>
      <c r="J967" s="96" t="str">
        <f>IF(SP_NORTE!Z994="","*",SP_NORTE!Z994)</f>
        <v>*</v>
      </c>
      <c r="K967" s="97" t="str">
        <f>IF(SP_NORTE!AC994="","*",SP_NORTE!AC994)</f>
        <v>*</v>
      </c>
    </row>
    <row r="968" spans="2:11" hidden="1">
      <c r="B968" s="94" t="str">
        <f>IF(SP_NORTE!X995="","*",SP_NORTE!X995)</f>
        <v>*</v>
      </c>
      <c r="C968" s="95" t="str">
        <f>IF(SP_NORTE!B995="","*",SP_NORTE!B995)</f>
        <v>*</v>
      </c>
      <c r="D968" s="94" t="str">
        <f>IF(SP_NORTE!D995="","*",SP_NORTE!D995)</f>
        <v>*</v>
      </c>
      <c r="E968" s="94" t="str">
        <f>IF(SP_NORTE!G995="","*",SP_NORTE!G995)</f>
        <v>*</v>
      </c>
      <c r="F968" s="100" t="str">
        <f>IF(SP_NORTE!L995="","*",SP_NORTE!L995)</f>
        <v>-</v>
      </c>
      <c r="G968" s="95" t="str">
        <f>IF(SP_NORTE!H995="","*",SP_NORTE!H995)</f>
        <v>*</v>
      </c>
      <c r="H968" s="95" t="str">
        <f>IF(SP_NORTE!AA995="","*",SP_NORTE!AA995)</f>
        <v>*</v>
      </c>
      <c r="I968" s="95" t="str">
        <f>IF(SP_NORTE!AB995="","*",SP_NORTE!AB995)</f>
        <v>*</v>
      </c>
      <c r="J968" s="96" t="str">
        <f>IF(SP_NORTE!Z995="","*",SP_NORTE!Z995)</f>
        <v>*</v>
      </c>
      <c r="K968" s="97" t="str">
        <f>IF(SP_NORTE!AC995="","*",SP_NORTE!AC995)</f>
        <v>*</v>
      </c>
    </row>
    <row r="969" spans="2:11" hidden="1">
      <c r="B969" s="94" t="str">
        <f>IF(SP_NORTE!X996="","*",SP_NORTE!X996)</f>
        <v>*</v>
      </c>
      <c r="C969" s="95" t="str">
        <f>IF(SP_NORTE!B996="","*",SP_NORTE!B996)</f>
        <v>*</v>
      </c>
      <c r="D969" s="94" t="str">
        <f>IF(SP_NORTE!D996="","*",SP_NORTE!D996)</f>
        <v>*</v>
      </c>
      <c r="E969" s="94" t="str">
        <f>IF(SP_NORTE!G996="","*",SP_NORTE!G996)</f>
        <v>*</v>
      </c>
      <c r="F969" s="100" t="str">
        <f>IF(SP_NORTE!L996="","*",SP_NORTE!L996)</f>
        <v>-</v>
      </c>
      <c r="G969" s="95" t="str">
        <f>IF(SP_NORTE!H996="","*",SP_NORTE!H996)</f>
        <v>*</v>
      </c>
      <c r="H969" s="95" t="str">
        <f>IF(SP_NORTE!AA996="","*",SP_NORTE!AA996)</f>
        <v>*</v>
      </c>
      <c r="I969" s="95" t="str">
        <f>IF(SP_NORTE!AB996="","*",SP_NORTE!AB996)</f>
        <v>*</v>
      </c>
      <c r="J969" s="96" t="str">
        <f>IF(SP_NORTE!Z996="","*",SP_NORTE!Z996)</f>
        <v>*</v>
      </c>
      <c r="K969" s="97" t="str">
        <f>IF(SP_NORTE!AC996="","*",SP_NORTE!AC996)</f>
        <v>*</v>
      </c>
    </row>
    <row r="970" spans="2:11" hidden="1">
      <c r="B970" s="94" t="str">
        <f>IF(SP_NORTE!X997="","*",SP_NORTE!X997)</f>
        <v>*</v>
      </c>
      <c r="C970" s="95" t="str">
        <f>IF(SP_NORTE!B997="","*",SP_NORTE!B997)</f>
        <v>*</v>
      </c>
      <c r="D970" s="94" t="str">
        <f>IF(SP_NORTE!D997="","*",SP_NORTE!D997)</f>
        <v>*</v>
      </c>
      <c r="E970" s="94" t="str">
        <f>IF(SP_NORTE!G997="","*",SP_NORTE!G997)</f>
        <v>*</v>
      </c>
      <c r="F970" s="100" t="str">
        <f>IF(SP_NORTE!L997="","*",SP_NORTE!L997)</f>
        <v>-</v>
      </c>
      <c r="G970" s="95" t="str">
        <f>IF(SP_NORTE!H997="","*",SP_NORTE!H997)</f>
        <v>*</v>
      </c>
      <c r="H970" s="95" t="str">
        <f>IF(SP_NORTE!AA997="","*",SP_NORTE!AA997)</f>
        <v>*</v>
      </c>
      <c r="I970" s="95" t="str">
        <f>IF(SP_NORTE!AB997="","*",SP_NORTE!AB997)</f>
        <v>*</v>
      </c>
      <c r="J970" s="96" t="str">
        <f>IF(SP_NORTE!Z997="","*",SP_NORTE!Z997)</f>
        <v>*</v>
      </c>
      <c r="K970" s="97" t="str">
        <f>IF(SP_NORTE!AC997="","*",SP_NORTE!AC997)</f>
        <v>*</v>
      </c>
    </row>
    <row r="971" spans="2:11" hidden="1">
      <c r="B971" s="94" t="str">
        <f>IF(SP_NORTE!X998="","*",SP_NORTE!X998)</f>
        <v>*</v>
      </c>
      <c r="C971" s="95" t="str">
        <f>IF(SP_NORTE!B998="","*",SP_NORTE!B998)</f>
        <v>*</v>
      </c>
      <c r="D971" s="94" t="str">
        <f>IF(SP_NORTE!D998="","*",SP_NORTE!D998)</f>
        <v>*</v>
      </c>
      <c r="E971" s="94" t="str">
        <f>IF(SP_NORTE!G998="","*",SP_NORTE!G998)</f>
        <v>*</v>
      </c>
      <c r="F971" s="100" t="str">
        <f>IF(SP_NORTE!L998="","*",SP_NORTE!L998)</f>
        <v>-</v>
      </c>
      <c r="G971" s="95" t="str">
        <f>IF(SP_NORTE!H998="","*",SP_NORTE!H998)</f>
        <v>*</v>
      </c>
      <c r="H971" s="95" t="str">
        <f>IF(SP_NORTE!AA998="","*",SP_NORTE!AA998)</f>
        <v>*</v>
      </c>
      <c r="I971" s="95" t="str">
        <f>IF(SP_NORTE!AB998="","*",SP_NORTE!AB998)</f>
        <v>*</v>
      </c>
      <c r="J971" s="96" t="str">
        <f>IF(SP_NORTE!Z998="","*",SP_NORTE!Z998)</f>
        <v>*</v>
      </c>
      <c r="K971" s="97" t="str">
        <f>IF(SP_NORTE!AC998="","*",SP_NORTE!AC998)</f>
        <v>*</v>
      </c>
    </row>
    <row r="972" spans="2:11" hidden="1">
      <c r="B972" s="94" t="str">
        <f>IF(SP_NORTE!X999="","*",SP_NORTE!X999)</f>
        <v>*</v>
      </c>
      <c r="C972" s="95" t="str">
        <f>IF(SP_NORTE!B999="","*",SP_NORTE!B999)</f>
        <v>*</v>
      </c>
      <c r="D972" s="94" t="str">
        <f>IF(SP_NORTE!D999="","*",SP_NORTE!D999)</f>
        <v>*</v>
      </c>
      <c r="E972" s="94" t="str">
        <f>IF(SP_NORTE!G999="","*",SP_NORTE!G999)</f>
        <v>*</v>
      </c>
      <c r="F972" s="100" t="str">
        <f>IF(SP_NORTE!L999="","*",SP_NORTE!L999)</f>
        <v>-</v>
      </c>
      <c r="G972" s="95" t="str">
        <f>IF(SP_NORTE!H999="","*",SP_NORTE!H999)</f>
        <v>*</v>
      </c>
      <c r="H972" s="95" t="str">
        <f>IF(SP_NORTE!AA999="","*",SP_NORTE!AA999)</f>
        <v>*</v>
      </c>
      <c r="I972" s="95" t="str">
        <f>IF(SP_NORTE!AB999="","*",SP_NORTE!AB999)</f>
        <v>*</v>
      </c>
      <c r="J972" s="96" t="str">
        <f>IF(SP_NORTE!Z999="","*",SP_NORTE!Z999)</f>
        <v>*</v>
      </c>
      <c r="K972" s="97" t="str">
        <f>IF(SP_NORTE!AC999="","*",SP_NORTE!AC999)</f>
        <v>*</v>
      </c>
    </row>
    <row r="973" spans="2:11" hidden="1">
      <c r="B973" s="94" t="str">
        <f>IF(SP_NORTE!X1000="","*",SP_NORTE!X1000)</f>
        <v>*</v>
      </c>
      <c r="C973" s="95" t="str">
        <f>IF(SP_NORTE!B1000="","*",SP_NORTE!B1000)</f>
        <v>*</v>
      </c>
      <c r="D973" s="94" t="str">
        <f>IF(SP_NORTE!D1000="","*",SP_NORTE!D1000)</f>
        <v>*</v>
      </c>
      <c r="E973" s="94" t="str">
        <f>IF(SP_NORTE!G1000="","*",SP_NORTE!G1000)</f>
        <v>*</v>
      </c>
      <c r="F973" s="100" t="str">
        <f>IF(SP_NORTE!L1000="","*",SP_NORTE!L1000)</f>
        <v>-</v>
      </c>
      <c r="G973" s="95" t="str">
        <f>IF(SP_NORTE!H1000="","*",SP_NORTE!H1000)</f>
        <v>*</v>
      </c>
      <c r="H973" s="95" t="str">
        <f>IF(SP_NORTE!AA1000="","*",SP_NORTE!AA1000)</f>
        <v>*</v>
      </c>
      <c r="I973" s="95" t="str">
        <f>IF(SP_NORTE!AB1000="","*",SP_NORTE!AB1000)</f>
        <v>*</v>
      </c>
      <c r="J973" s="96" t="str">
        <f>IF(SP_NORTE!Z1000="","*",SP_NORTE!Z1000)</f>
        <v>*</v>
      </c>
      <c r="K973" s="97" t="str">
        <f>IF(SP_NORTE!AC1000="","*",SP_NORTE!AC1000)</f>
        <v>*</v>
      </c>
    </row>
    <row r="974" spans="2:11" hidden="1">
      <c r="B974" s="94" t="str">
        <f>IF(SP_NORTE!X1001="","*",SP_NORTE!X1001)</f>
        <v>*</v>
      </c>
      <c r="C974" s="95" t="str">
        <f>IF(SP_NORTE!B1001="","*",SP_NORTE!B1001)</f>
        <v>*</v>
      </c>
      <c r="D974" s="94" t="str">
        <f>IF(SP_NORTE!D1001="","*",SP_NORTE!D1001)</f>
        <v>*</v>
      </c>
      <c r="E974" s="94" t="str">
        <f>IF(SP_NORTE!G1001="","*",SP_NORTE!G1001)</f>
        <v>*</v>
      </c>
      <c r="F974" s="100" t="str">
        <f>IF(SP_NORTE!L1001="","*",SP_NORTE!L1001)</f>
        <v>-</v>
      </c>
      <c r="G974" s="95" t="str">
        <f>IF(SP_NORTE!H1001="","*",SP_NORTE!H1001)</f>
        <v>*</v>
      </c>
      <c r="H974" s="95" t="str">
        <f>IF(SP_NORTE!AA1001="","*",SP_NORTE!AA1001)</f>
        <v>*</v>
      </c>
      <c r="I974" s="95" t="str">
        <f>IF(SP_NORTE!AB1001="","*",SP_NORTE!AB1001)</f>
        <v>*</v>
      </c>
      <c r="J974" s="96" t="str">
        <f>IF(SP_NORTE!Z1001="","*",SP_NORTE!Z1001)</f>
        <v>*</v>
      </c>
      <c r="K974" s="97" t="str">
        <f>IF(SP_NORTE!AC1001="","*",SP_NORTE!AC1001)</f>
        <v>*</v>
      </c>
    </row>
    <row r="975" spans="2:11" hidden="1">
      <c r="B975" s="94" t="str">
        <f>IF(SP_NORTE!X1002="","*",SP_NORTE!X1002)</f>
        <v>*</v>
      </c>
      <c r="C975" s="95" t="str">
        <f>IF(SP_NORTE!B1002="","*",SP_NORTE!B1002)</f>
        <v>*</v>
      </c>
      <c r="D975" s="94" t="str">
        <f>IF(SP_NORTE!D1002="","*",SP_NORTE!D1002)</f>
        <v>*</v>
      </c>
      <c r="E975" s="94" t="str">
        <f>IF(SP_NORTE!G1002="","*",SP_NORTE!G1002)</f>
        <v>*</v>
      </c>
      <c r="F975" s="100" t="str">
        <f>IF(SP_NORTE!L1002="","*",SP_NORTE!L1002)</f>
        <v>-</v>
      </c>
      <c r="G975" s="95" t="str">
        <f>IF(SP_NORTE!H1002="","*",SP_NORTE!H1002)</f>
        <v>*</v>
      </c>
      <c r="H975" s="95" t="str">
        <f>IF(SP_NORTE!AA1002="","*",SP_NORTE!AA1002)</f>
        <v>*</v>
      </c>
      <c r="I975" s="95" t="str">
        <f>IF(SP_NORTE!AB1002="","*",SP_NORTE!AB1002)</f>
        <v>*</v>
      </c>
      <c r="J975" s="96" t="str">
        <f>IF(SP_NORTE!Z1002="","*",SP_NORTE!Z1002)</f>
        <v>*</v>
      </c>
      <c r="K975" s="97" t="str">
        <f>IF(SP_NORTE!AC1002="","*",SP_NORTE!AC1002)</f>
        <v>*</v>
      </c>
    </row>
    <row r="976" spans="2:11" hidden="1">
      <c r="B976" s="94" t="str">
        <f>IF(SP_NORTE!X1003="","*",SP_NORTE!X1003)</f>
        <v>*</v>
      </c>
      <c r="C976" s="95" t="str">
        <f>IF(SP_NORTE!B1003="","*",SP_NORTE!B1003)</f>
        <v>*</v>
      </c>
      <c r="D976" s="94" t="str">
        <f>IF(SP_NORTE!D1003="","*",SP_NORTE!D1003)</f>
        <v>*</v>
      </c>
      <c r="E976" s="94" t="str">
        <f>IF(SP_NORTE!G1003="","*",SP_NORTE!G1003)</f>
        <v>*</v>
      </c>
      <c r="F976" s="100" t="str">
        <f>IF(SP_NORTE!L1003="","*",SP_NORTE!L1003)</f>
        <v>-</v>
      </c>
      <c r="G976" s="95" t="str">
        <f>IF(SP_NORTE!H1003="","*",SP_NORTE!H1003)</f>
        <v>*</v>
      </c>
      <c r="H976" s="95" t="str">
        <f>IF(SP_NORTE!AA1003="","*",SP_NORTE!AA1003)</f>
        <v>*</v>
      </c>
      <c r="I976" s="95" t="str">
        <f>IF(SP_NORTE!AB1003="","*",SP_NORTE!AB1003)</f>
        <v>*</v>
      </c>
      <c r="J976" s="96" t="str">
        <f>IF(SP_NORTE!Z1003="","*",SP_NORTE!Z1003)</f>
        <v>*</v>
      </c>
      <c r="K976" s="97" t="str">
        <f>IF(SP_NORTE!AC1003="","*",SP_NORTE!AC1003)</f>
        <v>*</v>
      </c>
    </row>
    <row r="977" spans="2:11" hidden="1">
      <c r="B977" s="94" t="str">
        <f>IF(SP_NORTE!X1004="","*",SP_NORTE!X1004)</f>
        <v>*</v>
      </c>
      <c r="C977" s="95" t="str">
        <f>IF(SP_NORTE!B1004="","*",SP_NORTE!B1004)</f>
        <v>*</v>
      </c>
      <c r="D977" s="94" t="str">
        <f>IF(SP_NORTE!D1004="","*",SP_NORTE!D1004)</f>
        <v>*</v>
      </c>
      <c r="E977" s="94" t="str">
        <f>IF(SP_NORTE!G1004="","*",SP_NORTE!G1004)</f>
        <v>*</v>
      </c>
      <c r="F977" s="100" t="str">
        <f>IF(SP_NORTE!L1004="","*",SP_NORTE!L1004)</f>
        <v>-</v>
      </c>
      <c r="G977" s="95" t="str">
        <f>IF(SP_NORTE!H1004="","*",SP_NORTE!H1004)</f>
        <v>*</v>
      </c>
      <c r="H977" s="95" t="str">
        <f>IF(SP_NORTE!AA1004="","*",SP_NORTE!AA1004)</f>
        <v>*</v>
      </c>
      <c r="I977" s="95" t="str">
        <f>IF(SP_NORTE!AB1004="","*",SP_NORTE!AB1004)</f>
        <v>*</v>
      </c>
      <c r="J977" s="96" t="str">
        <f>IF(SP_NORTE!Z1004="","*",SP_NORTE!Z1004)</f>
        <v>*</v>
      </c>
      <c r="K977" s="97" t="str">
        <f>IF(SP_NORTE!AC1004="","*",SP_NORTE!AC1004)</f>
        <v>*</v>
      </c>
    </row>
    <row r="978" spans="2:11" hidden="1">
      <c r="B978" s="94" t="str">
        <f>IF(SP_NORTE!X1005="","*",SP_NORTE!X1005)</f>
        <v>*</v>
      </c>
      <c r="C978" s="95" t="str">
        <f>IF(SP_NORTE!B1005="","*",SP_NORTE!B1005)</f>
        <v>*</v>
      </c>
      <c r="D978" s="94" t="str">
        <f>IF(SP_NORTE!D1005="","*",SP_NORTE!D1005)</f>
        <v>*</v>
      </c>
      <c r="E978" s="94" t="str">
        <f>IF(SP_NORTE!G1005="","*",SP_NORTE!G1005)</f>
        <v>*</v>
      </c>
      <c r="F978" s="100" t="str">
        <f>IF(SP_NORTE!L1005="","*",SP_NORTE!L1005)</f>
        <v>-</v>
      </c>
      <c r="G978" s="95" t="str">
        <f>IF(SP_NORTE!H1005="","*",SP_NORTE!H1005)</f>
        <v>*</v>
      </c>
      <c r="H978" s="95" t="str">
        <f>IF(SP_NORTE!AA1005="","*",SP_NORTE!AA1005)</f>
        <v>*</v>
      </c>
      <c r="I978" s="95" t="str">
        <f>IF(SP_NORTE!AB1005="","*",SP_NORTE!AB1005)</f>
        <v>*</v>
      </c>
      <c r="J978" s="96" t="str">
        <f>IF(SP_NORTE!Z1005="","*",SP_NORTE!Z1005)</f>
        <v>*</v>
      </c>
      <c r="K978" s="97" t="str">
        <f>IF(SP_NORTE!AC1005="","*",SP_NORTE!AC1005)</f>
        <v>*</v>
      </c>
    </row>
    <row r="979" spans="2:11" hidden="1">
      <c r="B979" s="94" t="str">
        <f>IF(SP_NORTE!X1006="","*",SP_NORTE!X1006)</f>
        <v>*</v>
      </c>
      <c r="C979" s="95" t="str">
        <f>IF(SP_NORTE!B1006="","*",SP_NORTE!B1006)</f>
        <v>*</v>
      </c>
      <c r="D979" s="94" t="str">
        <f>IF(SP_NORTE!D1006="","*",SP_NORTE!D1006)</f>
        <v>*</v>
      </c>
      <c r="E979" s="94" t="str">
        <f>IF(SP_NORTE!G1006="","*",SP_NORTE!G1006)</f>
        <v>*</v>
      </c>
      <c r="F979" s="100" t="str">
        <f>IF(SP_NORTE!L1006="","*",SP_NORTE!L1006)</f>
        <v>-</v>
      </c>
      <c r="G979" s="95" t="str">
        <f>IF(SP_NORTE!H1006="","*",SP_NORTE!H1006)</f>
        <v>*</v>
      </c>
      <c r="H979" s="95" t="str">
        <f>IF(SP_NORTE!AA1006="","*",SP_NORTE!AA1006)</f>
        <v>*</v>
      </c>
      <c r="I979" s="95" t="str">
        <f>IF(SP_NORTE!AB1006="","*",SP_NORTE!AB1006)</f>
        <v>*</v>
      </c>
      <c r="J979" s="96" t="str">
        <f>IF(SP_NORTE!Z1006="","*",SP_NORTE!Z1006)</f>
        <v>*</v>
      </c>
      <c r="K979" s="97" t="str">
        <f>IF(SP_NORTE!AC1006="","*",SP_NORTE!AC1006)</f>
        <v>*</v>
      </c>
    </row>
    <row r="980" spans="2:11" hidden="1">
      <c r="B980" s="94" t="str">
        <f>IF(SP_NORTE!X1007="","*",SP_NORTE!X1007)</f>
        <v>*</v>
      </c>
      <c r="C980" s="95" t="str">
        <f>IF(SP_NORTE!B1007="","*",SP_NORTE!B1007)</f>
        <v>*</v>
      </c>
      <c r="D980" s="94" t="str">
        <f>IF(SP_NORTE!D1007="","*",SP_NORTE!D1007)</f>
        <v>*</v>
      </c>
      <c r="E980" s="94" t="str">
        <f>IF(SP_NORTE!G1007="","*",SP_NORTE!G1007)</f>
        <v>*</v>
      </c>
      <c r="F980" s="100" t="str">
        <f>IF(SP_NORTE!L1007="","*",SP_NORTE!L1007)</f>
        <v>-</v>
      </c>
      <c r="G980" s="95" t="str">
        <f>IF(SP_NORTE!H1007="","*",SP_NORTE!H1007)</f>
        <v>*</v>
      </c>
      <c r="H980" s="95" t="str">
        <f>IF(SP_NORTE!AA1007="","*",SP_NORTE!AA1007)</f>
        <v>*</v>
      </c>
      <c r="I980" s="95" t="str">
        <f>IF(SP_NORTE!AB1007="","*",SP_NORTE!AB1007)</f>
        <v>*</v>
      </c>
      <c r="J980" s="96" t="str">
        <f>IF(SP_NORTE!Z1007="","*",SP_NORTE!Z1007)</f>
        <v>*</v>
      </c>
      <c r="K980" s="97" t="str">
        <f>IF(SP_NORTE!AC1007="","*",SP_NORTE!AC1007)</f>
        <v>*</v>
      </c>
    </row>
    <row r="981" spans="2:11" hidden="1">
      <c r="B981" s="94" t="str">
        <f>IF(SP_NORTE!X1008="","*",SP_NORTE!X1008)</f>
        <v>*</v>
      </c>
      <c r="C981" s="95" t="str">
        <f>IF(SP_NORTE!B1008="","*",SP_NORTE!B1008)</f>
        <v>*</v>
      </c>
      <c r="D981" s="94" t="str">
        <f>IF(SP_NORTE!D1008="","*",SP_NORTE!D1008)</f>
        <v>*</v>
      </c>
      <c r="E981" s="94" t="str">
        <f>IF(SP_NORTE!G1008="","*",SP_NORTE!G1008)</f>
        <v>*</v>
      </c>
      <c r="F981" s="100" t="str">
        <f>IF(SP_NORTE!L1008="","*",SP_NORTE!L1008)</f>
        <v>-</v>
      </c>
      <c r="G981" s="95" t="str">
        <f>IF(SP_NORTE!H1008="","*",SP_NORTE!H1008)</f>
        <v>*</v>
      </c>
      <c r="H981" s="95" t="str">
        <f>IF(SP_NORTE!AA1008="","*",SP_NORTE!AA1008)</f>
        <v>*</v>
      </c>
      <c r="I981" s="95" t="str">
        <f>IF(SP_NORTE!AB1008="","*",SP_NORTE!AB1008)</f>
        <v>*</v>
      </c>
      <c r="J981" s="96" t="str">
        <f>IF(SP_NORTE!Z1008="","*",SP_NORTE!Z1008)</f>
        <v>*</v>
      </c>
      <c r="K981" s="97" t="str">
        <f>IF(SP_NORTE!AC1008="","*",SP_NORTE!AC1008)</f>
        <v>*</v>
      </c>
    </row>
    <row r="982" spans="2:11" hidden="1">
      <c r="B982" s="94" t="str">
        <f>IF(SP_NORTE!X1009="","*",SP_NORTE!X1009)</f>
        <v>*</v>
      </c>
      <c r="C982" s="95" t="str">
        <f>IF(SP_NORTE!B1009="","*",SP_NORTE!B1009)</f>
        <v>*</v>
      </c>
      <c r="D982" s="94" t="str">
        <f>IF(SP_NORTE!D1009="","*",SP_NORTE!D1009)</f>
        <v>*</v>
      </c>
      <c r="E982" s="94" t="str">
        <f>IF(SP_NORTE!G1009="","*",SP_NORTE!G1009)</f>
        <v>*</v>
      </c>
      <c r="F982" s="100" t="str">
        <f>IF(SP_NORTE!L1009="","*",SP_NORTE!L1009)</f>
        <v>-</v>
      </c>
      <c r="G982" s="95" t="str">
        <f>IF(SP_NORTE!H1009="","*",SP_NORTE!H1009)</f>
        <v>*</v>
      </c>
      <c r="H982" s="95" t="str">
        <f>IF(SP_NORTE!AA1009="","*",SP_NORTE!AA1009)</f>
        <v>*</v>
      </c>
      <c r="I982" s="95" t="str">
        <f>IF(SP_NORTE!AB1009="","*",SP_NORTE!AB1009)</f>
        <v>*</v>
      </c>
      <c r="J982" s="96" t="str">
        <f>IF(SP_NORTE!Z1009="","*",SP_NORTE!Z1009)</f>
        <v>*</v>
      </c>
      <c r="K982" s="97" t="str">
        <f>IF(SP_NORTE!AC1009="","*",SP_NORTE!AC1009)</f>
        <v>*</v>
      </c>
    </row>
    <row r="983" spans="2:11" hidden="1">
      <c r="B983" s="94" t="str">
        <f>IF(SP_NORTE!X1010="","*",SP_NORTE!X1010)</f>
        <v>*</v>
      </c>
      <c r="C983" s="95" t="str">
        <f>IF(SP_NORTE!B1010="","*",SP_NORTE!B1010)</f>
        <v>*</v>
      </c>
      <c r="D983" s="94" t="str">
        <f>IF(SP_NORTE!D1010="","*",SP_NORTE!D1010)</f>
        <v>*</v>
      </c>
      <c r="E983" s="94" t="str">
        <f>IF(SP_NORTE!G1010="","*",SP_NORTE!G1010)</f>
        <v>*</v>
      </c>
      <c r="F983" s="100" t="str">
        <f>IF(SP_NORTE!L1010="","*",SP_NORTE!L1010)</f>
        <v>-</v>
      </c>
      <c r="G983" s="95" t="str">
        <f>IF(SP_NORTE!H1010="","*",SP_NORTE!H1010)</f>
        <v>*</v>
      </c>
      <c r="H983" s="95" t="str">
        <f>IF(SP_NORTE!AA1010="","*",SP_NORTE!AA1010)</f>
        <v>*</v>
      </c>
      <c r="I983" s="95" t="str">
        <f>IF(SP_NORTE!AB1010="","*",SP_NORTE!AB1010)</f>
        <v>*</v>
      </c>
      <c r="J983" s="96" t="str">
        <f>IF(SP_NORTE!Z1010="","*",SP_NORTE!Z1010)</f>
        <v>*</v>
      </c>
      <c r="K983" s="97" t="str">
        <f>IF(SP_NORTE!AC1010="","*",SP_NORTE!AC1010)</f>
        <v>*</v>
      </c>
    </row>
    <row r="984" spans="2:11" hidden="1">
      <c r="B984" s="94" t="str">
        <f>IF(SP_NORTE!X1011="","*",SP_NORTE!X1011)</f>
        <v>*</v>
      </c>
      <c r="C984" s="95" t="str">
        <f>IF(SP_NORTE!B1011="","*",SP_NORTE!B1011)</f>
        <v>*</v>
      </c>
      <c r="D984" s="94" t="str">
        <f>IF(SP_NORTE!D1011="","*",SP_NORTE!D1011)</f>
        <v>*</v>
      </c>
      <c r="E984" s="94" t="str">
        <f>IF(SP_NORTE!G1011="","*",SP_NORTE!G1011)</f>
        <v>*</v>
      </c>
      <c r="F984" s="100" t="str">
        <f>IF(SP_NORTE!L1011="","*",SP_NORTE!L1011)</f>
        <v>-</v>
      </c>
      <c r="G984" s="95" t="str">
        <f>IF(SP_NORTE!H1011="","*",SP_NORTE!H1011)</f>
        <v>*</v>
      </c>
      <c r="H984" s="95" t="str">
        <f>IF(SP_NORTE!AA1011="","*",SP_NORTE!AA1011)</f>
        <v>*</v>
      </c>
      <c r="I984" s="95" t="str">
        <f>IF(SP_NORTE!AB1011="","*",SP_NORTE!AB1011)</f>
        <v>*</v>
      </c>
      <c r="J984" s="96" t="str">
        <f>IF(SP_NORTE!Z1011="","*",SP_NORTE!Z1011)</f>
        <v>*</v>
      </c>
      <c r="K984" s="97" t="str">
        <f>IF(SP_NORTE!AC1011="","*",SP_NORTE!AC1011)</f>
        <v>*</v>
      </c>
    </row>
    <row r="985" spans="2:11" hidden="1">
      <c r="B985" s="94" t="str">
        <f>IF(SP_NORTE!X1012="","*",SP_NORTE!X1012)</f>
        <v>*</v>
      </c>
      <c r="C985" s="95" t="str">
        <f>IF(SP_NORTE!B1012="","*",SP_NORTE!B1012)</f>
        <v>*</v>
      </c>
      <c r="D985" s="94" t="str">
        <f>IF(SP_NORTE!D1012="","*",SP_NORTE!D1012)</f>
        <v>*</v>
      </c>
      <c r="E985" s="94" t="str">
        <f>IF(SP_NORTE!G1012="","*",SP_NORTE!G1012)</f>
        <v>*</v>
      </c>
      <c r="F985" s="100" t="str">
        <f>IF(SP_NORTE!L1012="","*",SP_NORTE!L1012)</f>
        <v>-</v>
      </c>
      <c r="G985" s="95" t="str">
        <f>IF(SP_NORTE!H1012="","*",SP_NORTE!H1012)</f>
        <v>*</v>
      </c>
      <c r="H985" s="95" t="str">
        <f>IF(SP_NORTE!AA1012="","*",SP_NORTE!AA1012)</f>
        <v>*</v>
      </c>
      <c r="I985" s="95" t="str">
        <f>IF(SP_NORTE!AB1012="","*",SP_NORTE!AB1012)</f>
        <v>*</v>
      </c>
      <c r="J985" s="96" t="str">
        <f>IF(SP_NORTE!Z1012="","*",SP_NORTE!Z1012)</f>
        <v>*</v>
      </c>
      <c r="K985" s="97" t="str">
        <f>IF(SP_NORTE!AC1012="","*",SP_NORTE!AC1012)</f>
        <v>*</v>
      </c>
    </row>
    <row r="986" spans="2:11" hidden="1">
      <c r="B986" s="94" t="str">
        <f>IF(SP_NORTE!X1013="","*",SP_NORTE!X1013)</f>
        <v>*</v>
      </c>
      <c r="C986" s="95" t="str">
        <f>IF(SP_NORTE!B1013="","*",SP_NORTE!B1013)</f>
        <v>*</v>
      </c>
      <c r="D986" s="94" t="str">
        <f>IF(SP_NORTE!D1013="","*",SP_NORTE!D1013)</f>
        <v>*</v>
      </c>
      <c r="E986" s="94" t="str">
        <f>IF(SP_NORTE!G1013="","*",SP_NORTE!G1013)</f>
        <v>*</v>
      </c>
      <c r="F986" s="100" t="str">
        <f>IF(SP_NORTE!L1013="","*",SP_NORTE!L1013)</f>
        <v>-</v>
      </c>
      <c r="G986" s="95" t="str">
        <f>IF(SP_NORTE!H1013="","*",SP_NORTE!H1013)</f>
        <v>*</v>
      </c>
      <c r="H986" s="95" t="str">
        <f>IF(SP_NORTE!AA1013="","*",SP_NORTE!AA1013)</f>
        <v>*</v>
      </c>
      <c r="I986" s="95" t="str">
        <f>IF(SP_NORTE!AB1013="","*",SP_NORTE!AB1013)</f>
        <v>*</v>
      </c>
      <c r="J986" s="96" t="str">
        <f>IF(SP_NORTE!Z1013="","*",SP_NORTE!Z1013)</f>
        <v>*</v>
      </c>
      <c r="K986" s="97" t="str">
        <f>IF(SP_NORTE!AC1013="","*",SP_NORTE!AC1013)</f>
        <v>*</v>
      </c>
    </row>
    <row r="987" spans="2:11" hidden="1">
      <c r="B987" s="94" t="str">
        <f>IF(SP_NORTE!X1014="","*",SP_NORTE!X1014)</f>
        <v>*</v>
      </c>
      <c r="C987" s="95" t="str">
        <f>IF(SP_NORTE!B1014="","*",SP_NORTE!B1014)</f>
        <v>*</v>
      </c>
      <c r="D987" s="94" t="str">
        <f>IF(SP_NORTE!D1014="","*",SP_NORTE!D1014)</f>
        <v>*</v>
      </c>
      <c r="E987" s="94" t="str">
        <f>IF(SP_NORTE!G1014="","*",SP_NORTE!G1014)</f>
        <v>*</v>
      </c>
      <c r="F987" s="100" t="str">
        <f>IF(SP_NORTE!L1014="","*",SP_NORTE!L1014)</f>
        <v>-</v>
      </c>
      <c r="G987" s="95" t="str">
        <f>IF(SP_NORTE!H1014="","*",SP_NORTE!H1014)</f>
        <v>*</v>
      </c>
      <c r="H987" s="95" t="str">
        <f>IF(SP_NORTE!AA1014="","*",SP_NORTE!AA1014)</f>
        <v>*</v>
      </c>
      <c r="I987" s="95" t="str">
        <f>IF(SP_NORTE!AB1014="","*",SP_NORTE!AB1014)</f>
        <v>*</v>
      </c>
      <c r="J987" s="96" t="str">
        <f>IF(SP_NORTE!Z1014="","*",SP_NORTE!Z1014)</f>
        <v>*</v>
      </c>
      <c r="K987" s="97" t="str">
        <f>IF(SP_NORTE!AC1014="","*",SP_NORTE!AC1014)</f>
        <v>*</v>
      </c>
    </row>
    <row r="988" spans="2:11" hidden="1">
      <c r="B988" s="94" t="str">
        <f>IF(SP_NORTE!X1015="","*",SP_NORTE!X1015)</f>
        <v>*</v>
      </c>
      <c r="C988" s="95" t="str">
        <f>IF(SP_NORTE!B1015="","*",SP_NORTE!B1015)</f>
        <v>*</v>
      </c>
      <c r="D988" s="94" t="str">
        <f>IF(SP_NORTE!D1015="","*",SP_NORTE!D1015)</f>
        <v>*</v>
      </c>
      <c r="E988" s="94" t="str">
        <f>IF(SP_NORTE!G1015="","*",SP_NORTE!G1015)</f>
        <v>*</v>
      </c>
      <c r="F988" s="100" t="str">
        <f>IF(SP_NORTE!L1015="","*",SP_NORTE!L1015)</f>
        <v>-</v>
      </c>
      <c r="G988" s="95" t="str">
        <f>IF(SP_NORTE!H1015="","*",SP_NORTE!H1015)</f>
        <v>*</v>
      </c>
      <c r="H988" s="95" t="str">
        <f>IF(SP_NORTE!AA1015="","*",SP_NORTE!AA1015)</f>
        <v>*</v>
      </c>
      <c r="I988" s="95" t="str">
        <f>IF(SP_NORTE!AB1015="","*",SP_NORTE!AB1015)</f>
        <v>*</v>
      </c>
      <c r="J988" s="96" t="str">
        <f>IF(SP_NORTE!Z1015="","*",SP_NORTE!Z1015)</f>
        <v>*</v>
      </c>
      <c r="K988" s="97" t="str">
        <f>IF(SP_NORTE!AC1015="","*",SP_NORTE!AC1015)</f>
        <v>*</v>
      </c>
    </row>
    <row r="989" spans="2:11" hidden="1">
      <c r="B989" s="94" t="str">
        <f>IF(SP_NORTE!X1016="","*",SP_NORTE!X1016)</f>
        <v>*</v>
      </c>
      <c r="C989" s="95" t="str">
        <f>IF(SP_NORTE!B1016="","*",SP_NORTE!B1016)</f>
        <v>*</v>
      </c>
      <c r="D989" s="94" t="str">
        <f>IF(SP_NORTE!D1016="","*",SP_NORTE!D1016)</f>
        <v>*</v>
      </c>
      <c r="E989" s="94" t="str">
        <f>IF(SP_NORTE!G1016="","*",SP_NORTE!G1016)</f>
        <v>*</v>
      </c>
      <c r="F989" s="100" t="str">
        <f>IF(SP_NORTE!L1016="","*",SP_NORTE!L1016)</f>
        <v>-</v>
      </c>
      <c r="G989" s="95" t="str">
        <f>IF(SP_NORTE!H1016="","*",SP_NORTE!H1016)</f>
        <v>*</v>
      </c>
      <c r="H989" s="95" t="str">
        <f>IF(SP_NORTE!AA1016="","*",SP_NORTE!AA1016)</f>
        <v>*</v>
      </c>
      <c r="I989" s="95" t="str">
        <f>IF(SP_NORTE!AB1016="","*",SP_NORTE!AB1016)</f>
        <v>*</v>
      </c>
      <c r="J989" s="96" t="str">
        <f>IF(SP_NORTE!Z1016="","*",SP_NORTE!Z1016)</f>
        <v>*</v>
      </c>
      <c r="K989" s="97" t="str">
        <f>IF(SP_NORTE!AC1016="","*",SP_NORTE!AC1016)</f>
        <v>*</v>
      </c>
    </row>
    <row r="990" spans="2:11" hidden="1">
      <c r="B990" s="94" t="str">
        <f>IF(SP_NORTE!X1017="","*",SP_NORTE!X1017)</f>
        <v>*</v>
      </c>
      <c r="C990" s="95" t="str">
        <f>IF(SP_NORTE!B1017="","*",SP_NORTE!B1017)</f>
        <v>*</v>
      </c>
      <c r="D990" s="94" t="str">
        <f>IF(SP_NORTE!D1017="","*",SP_NORTE!D1017)</f>
        <v>*</v>
      </c>
      <c r="E990" s="94" t="str">
        <f>IF(SP_NORTE!G1017="","*",SP_NORTE!G1017)</f>
        <v>*</v>
      </c>
      <c r="F990" s="100" t="str">
        <f>IF(SP_NORTE!L1017="","*",SP_NORTE!L1017)</f>
        <v>-</v>
      </c>
      <c r="G990" s="95" t="str">
        <f>IF(SP_NORTE!H1017="","*",SP_NORTE!H1017)</f>
        <v>*</v>
      </c>
      <c r="H990" s="95" t="str">
        <f>IF(SP_NORTE!AA1017="","*",SP_NORTE!AA1017)</f>
        <v>*</v>
      </c>
      <c r="I990" s="95" t="str">
        <f>IF(SP_NORTE!AB1017="","*",SP_NORTE!AB1017)</f>
        <v>*</v>
      </c>
      <c r="J990" s="96" t="str">
        <f>IF(SP_NORTE!Z1017="","*",SP_NORTE!Z1017)</f>
        <v>*</v>
      </c>
      <c r="K990" s="97" t="str">
        <f>IF(SP_NORTE!AC1017="","*",SP_NORTE!AC1017)</f>
        <v>*</v>
      </c>
    </row>
    <row r="991" spans="2:11" hidden="1">
      <c r="B991" s="94" t="str">
        <f>IF(SP_NORTE!X1018="","*",SP_NORTE!X1018)</f>
        <v>*</v>
      </c>
      <c r="C991" s="95" t="str">
        <f>IF(SP_NORTE!B1018="","*",SP_NORTE!B1018)</f>
        <v>*</v>
      </c>
      <c r="D991" s="94" t="str">
        <f>IF(SP_NORTE!D1018="","*",SP_NORTE!D1018)</f>
        <v>*</v>
      </c>
      <c r="E991" s="94" t="str">
        <f>IF(SP_NORTE!G1018="","*",SP_NORTE!G1018)</f>
        <v>*</v>
      </c>
      <c r="F991" s="100" t="str">
        <f>IF(SP_NORTE!L1018="","*",SP_NORTE!L1018)</f>
        <v>-</v>
      </c>
      <c r="G991" s="95" t="str">
        <f>IF(SP_NORTE!H1018="","*",SP_NORTE!H1018)</f>
        <v>*</v>
      </c>
      <c r="H991" s="95" t="str">
        <f>IF(SP_NORTE!AA1018="","*",SP_NORTE!AA1018)</f>
        <v>*</v>
      </c>
      <c r="I991" s="95" t="str">
        <f>IF(SP_NORTE!AB1018="","*",SP_NORTE!AB1018)</f>
        <v>*</v>
      </c>
      <c r="J991" s="96" t="str">
        <f>IF(SP_NORTE!Z1018="","*",SP_NORTE!Z1018)</f>
        <v>*</v>
      </c>
      <c r="K991" s="97" t="str">
        <f>IF(SP_NORTE!AC1018="","*",SP_NORTE!AC1018)</f>
        <v>*</v>
      </c>
    </row>
    <row r="992" spans="2:11" hidden="1">
      <c r="B992" s="94" t="str">
        <f>IF(SP_NORTE!X1019="","*",SP_NORTE!X1019)</f>
        <v>*</v>
      </c>
      <c r="C992" s="95" t="str">
        <f>IF(SP_NORTE!B1019="","*",SP_NORTE!B1019)</f>
        <v>*</v>
      </c>
      <c r="D992" s="94" t="str">
        <f>IF(SP_NORTE!D1019="","*",SP_NORTE!D1019)</f>
        <v>*</v>
      </c>
      <c r="E992" s="94" t="str">
        <f>IF(SP_NORTE!G1019="","*",SP_NORTE!G1019)</f>
        <v>*</v>
      </c>
      <c r="F992" s="100" t="str">
        <f>IF(SP_NORTE!L1019="","*",SP_NORTE!L1019)</f>
        <v>-</v>
      </c>
      <c r="G992" s="95" t="str">
        <f>IF(SP_NORTE!H1019="","*",SP_NORTE!H1019)</f>
        <v>*</v>
      </c>
      <c r="H992" s="95" t="str">
        <f>IF(SP_NORTE!AA1019="","*",SP_NORTE!AA1019)</f>
        <v>*</v>
      </c>
      <c r="I992" s="95" t="str">
        <f>IF(SP_NORTE!AB1019="","*",SP_NORTE!AB1019)</f>
        <v>*</v>
      </c>
      <c r="J992" s="96" t="str">
        <f>IF(SP_NORTE!Z1019="","*",SP_NORTE!Z1019)</f>
        <v>*</v>
      </c>
      <c r="K992" s="97" t="str">
        <f>IF(SP_NORTE!AC1019="","*",SP_NORTE!AC1019)</f>
        <v>*</v>
      </c>
    </row>
    <row r="993" spans="2:11" hidden="1">
      <c r="B993" s="94" t="str">
        <f>IF(SP_NORTE!X1020="","*",SP_NORTE!X1020)</f>
        <v>*</v>
      </c>
      <c r="C993" s="95" t="str">
        <f>IF(SP_NORTE!B1020="","*",SP_NORTE!B1020)</f>
        <v>*</v>
      </c>
      <c r="D993" s="94" t="str">
        <f>IF(SP_NORTE!D1020="","*",SP_NORTE!D1020)</f>
        <v>*</v>
      </c>
      <c r="E993" s="94" t="str">
        <f>IF(SP_NORTE!G1020="","*",SP_NORTE!G1020)</f>
        <v>*</v>
      </c>
      <c r="F993" s="100" t="str">
        <f>IF(SP_NORTE!L1020="","*",SP_NORTE!L1020)</f>
        <v>-</v>
      </c>
      <c r="G993" s="95" t="str">
        <f>IF(SP_NORTE!H1020="","*",SP_NORTE!H1020)</f>
        <v>*</v>
      </c>
      <c r="H993" s="95" t="str">
        <f>IF(SP_NORTE!AA1020="","*",SP_NORTE!AA1020)</f>
        <v>*</v>
      </c>
      <c r="I993" s="95" t="str">
        <f>IF(SP_NORTE!AB1020="","*",SP_NORTE!AB1020)</f>
        <v>*</v>
      </c>
      <c r="J993" s="96" t="str">
        <f>IF(SP_NORTE!Z1020="","*",SP_NORTE!Z1020)</f>
        <v>*</v>
      </c>
      <c r="K993" s="97" t="str">
        <f>IF(SP_NORTE!AC1020="","*",SP_NORTE!AC1020)</f>
        <v>*</v>
      </c>
    </row>
    <row r="994" spans="2:11" hidden="1">
      <c r="B994" s="94" t="str">
        <f>IF(SP_NORTE!X1021="","*",SP_NORTE!X1021)</f>
        <v>*</v>
      </c>
      <c r="C994" s="95" t="str">
        <f>IF(SP_NORTE!B1021="","*",SP_NORTE!B1021)</f>
        <v>*</v>
      </c>
      <c r="D994" s="94" t="str">
        <f>IF(SP_NORTE!D1021="","*",SP_NORTE!D1021)</f>
        <v>*</v>
      </c>
      <c r="E994" s="94" t="str">
        <f>IF(SP_NORTE!G1021="","*",SP_NORTE!G1021)</f>
        <v>*</v>
      </c>
      <c r="F994" s="100" t="str">
        <f>IF(SP_NORTE!L1021="","*",SP_NORTE!L1021)</f>
        <v>-</v>
      </c>
      <c r="G994" s="95" t="str">
        <f>IF(SP_NORTE!H1021="","*",SP_NORTE!H1021)</f>
        <v>*</v>
      </c>
      <c r="H994" s="95" t="str">
        <f>IF(SP_NORTE!AA1021="","*",SP_NORTE!AA1021)</f>
        <v>*</v>
      </c>
      <c r="I994" s="95" t="str">
        <f>IF(SP_NORTE!AB1021="","*",SP_NORTE!AB1021)</f>
        <v>*</v>
      </c>
      <c r="J994" s="96" t="str">
        <f>IF(SP_NORTE!Z1021="","*",SP_NORTE!Z1021)</f>
        <v>*</v>
      </c>
      <c r="K994" s="97" t="str">
        <f>IF(SP_NORTE!AC1021="","*",SP_NORTE!AC1021)</f>
        <v>*</v>
      </c>
    </row>
    <row r="995" spans="2:11" hidden="1">
      <c r="B995" s="94" t="str">
        <f>IF(SP_NORTE!X1022="","*",SP_NORTE!X1022)</f>
        <v>*</v>
      </c>
      <c r="C995" s="95" t="str">
        <f>IF(SP_NORTE!B1022="","*",SP_NORTE!B1022)</f>
        <v>*</v>
      </c>
      <c r="D995" s="94" t="str">
        <f>IF(SP_NORTE!D1022="","*",SP_NORTE!D1022)</f>
        <v>*</v>
      </c>
      <c r="E995" s="94" t="str">
        <f>IF(SP_NORTE!G1022="","*",SP_NORTE!G1022)</f>
        <v>*</v>
      </c>
      <c r="F995" s="100" t="str">
        <f>IF(SP_NORTE!L1022="","*",SP_NORTE!L1022)</f>
        <v>-</v>
      </c>
      <c r="G995" s="95" t="str">
        <f>IF(SP_NORTE!H1022="","*",SP_NORTE!H1022)</f>
        <v>*</v>
      </c>
      <c r="H995" s="95" t="str">
        <f>IF(SP_NORTE!AA1022="","*",SP_NORTE!AA1022)</f>
        <v>*</v>
      </c>
      <c r="I995" s="95" t="str">
        <f>IF(SP_NORTE!AB1022="","*",SP_NORTE!AB1022)</f>
        <v>*</v>
      </c>
      <c r="J995" s="96" t="str">
        <f>IF(SP_NORTE!Z1022="","*",SP_NORTE!Z1022)</f>
        <v>*</v>
      </c>
      <c r="K995" s="97" t="str">
        <f>IF(SP_NORTE!AC1022="","*",SP_NORTE!AC1022)</f>
        <v>*</v>
      </c>
    </row>
    <row r="996" spans="2:11" hidden="1">
      <c r="B996" s="94" t="str">
        <f>IF(SP_NORTE!X1023="","*",SP_NORTE!X1023)</f>
        <v>*</v>
      </c>
      <c r="C996" s="95" t="str">
        <f>IF(SP_NORTE!B1023="","*",SP_NORTE!B1023)</f>
        <v>*</v>
      </c>
      <c r="D996" s="94" t="str">
        <f>IF(SP_NORTE!D1023="","*",SP_NORTE!D1023)</f>
        <v>*</v>
      </c>
      <c r="E996" s="94" t="str">
        <f>IF(SP_NORTE!G1023="","*",SP_NORTE!G1023)</f>
        <v>*</v>
      </c>
      <c r="F996" s="100" t="str">
        <f>IF(SP_NORTE!L1023="","*",SP_NORTE!L1023)</f>
        <v>-</v>
      </c>
      <c r="G996" s="95" t="str">
        <f>IF(SP_NORTE!H1023="","*",SP_NORTE!H1023)</f>
        <v>*</v>
      </c>
      <c r="H996" s="95" t="str">
        <f>IF(SP_NORTE!AA1023="","*",SP_NORTE!AA1023)</f>
        <v>*</v>
      </c>
      <c r="I996" s="95" t="str">
        <f>IF(SP_NORTE!AB1023="","*",SP_NORTE!AB1023)</f>
        <v>*</v>
      </c>
      <c r="J996" s="96" t="str">
        <f>IF(SP_NORTE!Z1023="","*",SP_NORTE!Z1023)</f>
        <v>*</v>
      </c>
      <c r="K996" s="97" t="str">
        <f>IF(SP_NORTE!AC1023="","*",SP_NORTE!AC1023)</f>
        <v>*</v>
      </c>
    </row>
    <row r="997" spans="2:11" hidden="1">
      <c r="B997" s="94" t="str">
        <f>IF(SP_NORTE!X1024="","*",SP_NORTE!X1024)</f>
        <v>*</v>
      </c>
      <c r="C997" s="95" t="str">
        <f>IF(SP_NORTE!B1024="","*",SP_NORTE!B1024)</f>
        <v>*</v>
      </c>
      <c r="D997" s="94" t="str">
        <f>IF(SP_NORTE!D1024="","*",SP_NORTE!D1024)</f>
        <v>*</v>
      </c>
      <c r="E997" s="94" t="str">
        <f>IF(SP_NORTE!G1024="","*",SP_NORTE!G1024)</f>
        <v>*</v>
      </c>
      <c r="F997" s="100" t="str">
        <f>IF(SP_NORTE!L1024="","*",SP_NORTE!L1024)</f>
        <v>-</v>
      </c>
      <c r="G997" s="95" t="str">
        <f>IF(SP_NORTE!H1024="","*",SP_NORTE!H1024)</f>
        <v>*</v>
      </c>
      <c r="H997" s="95" t="str">
        <f>IF(SP_NORTE!AA1024="","*",SP_NORTE!AA1024)</f>
        <v>*</v>
      </c>
      <c r="I997" s="95" t="str">
        <f>IF(SP_NORTE!AB1024="","*",SP_NORTE!AB1024)</f>
        <v>*</v>
      </c>
      <c r="J997" s="96" t="str">
        <f>IF(SP_NORTE!Z1024="","*",SP_NORTE!Z1024)</f>
        <v>*</v>
      </c>
      <c r="K997" s="97" t="str">
        <f>IF(SP_NORTE!AC1024="","*",SP_NORTE!AC1024)</f>
        <v>*</v>
      </c>
    </row>
    <row r="998" spans="2:11" hidden="1">
      <c r="B998" s="94" t="str">
        <f>IF(SP_NORTE!X1025="","*",SP_NORTE!X1025)</f>
        <v>*</v>
      </c>
      <c r="C998" s="95" t="str">
        <f>IF(SP_NORTE!B1025="","*",SP_NORTE!B1025)</f>
        <v>*</v>
      </c>
      <c r="D998" s="94" t="str">
        <f>IF(SP_NORTE!D1025="","*",SP_NORTE!D1025)</f>
        <v>*</v>
      </c>
      <c r="E998" s="94" t="str">
        <f>IF(SP_NORTE!G1025="","*",SP_NORTE!G1025)</f>
        <v>*</v>
      </c>
      <c r="F998" s="100" t="str">
        <f>IF(SP_NORTE!L1025="","*",SP_NORTE!L1025)</f>
        <v>-</v>
      </c>
      <c r="G998" s="95" t="str">
        <f>IF(SP_NORTE!H1025="","*",SP_NORTE!H1025)</f>
        <v>*</v>
      </c>
      <c r="H998" s="95" t="str">
        <f>IF(SP_NORTE!AA1025="","*",SP_NORTE!AA1025)</f>
        <v>*</v>
      </c>
      <c r="I998" s="95" t="str">
        <f>IF(SP_NORTE!AB1025="","*",SP_NORTE!AB1025)</f>
        <v>*</v>
      </c>
      <c r="J998" s="96" t="str">
        <f>IF(SP_NORTE!Z1025="","*",SP_NORTE!Z1025)</f>
        <v>*</v>
      </c>
      <c r="K998" s="97" t="str">
        <f>IF(SP_NORTE!AC1025="","*",SP_NORTE!AC1025)</f>
        <v>*</v>
      </c>
    </row>
    <row r="999" spans="2:11" hidden="1">
      <c r="B999" s="94" t="str">
        <f>IF(SP_NORTE!X1026="","*",SP_NORTE!X1026)</f>
        <v>*</v>
      </c>
      <c r="C999" s="95" t="str">
        <f>IF(SP_NORTE!B1026="","*",SP_NORTE!B1026)</f>
        <v>*</v>
      </c>
      <c r="D999" s="94" t="str">
        <f>IF(SP_NORTE!D1026="","*",SP_NORTE!D1026)</f>
        <v>*</v>
      </c>
      <c r="E999" s="94" t="str">
        <f>IF(SP_NORTE!G1026="","*",SP_NORTE!G1026)</f>
        <v>*</v>
      </c>
      <c r="F999" s="100" t="str">
        <f>IF(SP_NORTE!L1026="","*",SP_NORTE!L1026)</f>
        <v>-</v>
      </c>
      <c r="G999" s="95" t="str">
        <f>IF(SP_NORTE!H1026="","*",SP_NORTE!H1026)</f>
        <v>*</v>
      </c>
      <c r="H999" s="95" t="str">
        <f>IF(SP_NORTE!AA1026="","*",SP_NORTE!AA1026)</f>
        <v>*</v>
      </c>
      <c r="I999" s="95" t="str">
        <f>IF(SP_NORTE!AB1026="","*",SP_NORTE!AB1026)</f>
        <v>*</v>
      </c>
      <c r="J999" s="96" t="str">
        <f>IF(SP_NORTE!Z1026="","*",SP_NORTE!Z1026)</f>
        <v>*</v>
      </c>
      <c r="K999" s="97" t="str">
        <f>IF(SP_NORTE!AC1026="","*",SP_NORTE!AC1026)</f>
        <v>*</v>
      </c>
    </row>
    <row r="1000" spans="2:11" hidden="1">
      <c r="B1000" s="94" t="str">
        <f>IF(SP_NORTE!X1027="","*",SP_NORTE!X1027)</f>
        <v>*</v>
      </c>
      <c r="C1000" s="95" t="str">
        <f>IF(SP_NORTE!B1027="","*",SP_NORTE!B1027)</f>
        <v>*</v>
      </c>
      <c r="D1000" s="94" t="str">
        <f>IF(SP_NORTE!D1027="","*",SP_NORTE!D1027)</f>
        <v>*</v>
      </c>
      <c r="E1000" s="94" t="str">
        <f>IF(SP_NORTE!G1027="","*",SP_NORTE!G1027)</f>
        <v>*</v>
      </c>
      <c r="F1000" s="100" t="str">
        <f>IF(SP_NORTE!L1027="","*",SP_NORTE!L1027)</f>
        <v>-</v>
      </c>
      <c r="G1000" s="95" t="str">
        <f>IF(SP_NORTE!H1027="","*",SP_NORTE!H1027)</f>
        <v>*</v>
      </c>
      <c r="H1000" s="95" t="str">
        <f>IF(SP_NORTE!AA1027="","*",SP_NORTE!AA1027)</f>
        <v>*</v>
      </c>
      <c r="I1000" s="95" t="str">
        <f>IF(SP_NORTE!AB1027="","*",SP_NORTE!AB1027)</f>
        <v>*</v>
      </c>
      <c r="J1000" s="96" t="str">
        <f>IF(SP_NORTE!Z1027="","*",SP_NORTE!Z1027)</f>
        <v>*</v>
      </c>
      <c r="K1000" s="97" t="str">
        <f>IF(SP_NORTE!AC1027="","*",SP_NORTE!AC1027)</f>
        <v>*</v>
      </c>
    </row>
    <row r="1001" spans="2:11" hidden="1">
      <c r="B1001" s="94" t="str">
        <f>IF(SP_NORTE!X1028="","*",SP_NORTE!X1028)</f>
        <v>*</v>
      </c>
      <c r="C1001" s="95" t="str">
        <f>IF(SP_NORTE!B1028="","*",SP_NORTE!B1028)</f>
        <v>*</v>
      </c>
      <c r="D1001" s="94" t="str">
        <f>IF(SP_NORTE!D1028="","*",SP_NORTE!D1028)</f>
        <v>*</v>
      </c>
      <c r="E1001" s="94" t="str">
        <f>IF(SP_NORTE!G1028="","*",SP_NORTE!G1028)</f>
        <v>*</v>
      </c>
      <c r="F1001" s="100" t="str">
        <f>IF(SP_NORTE!L1028="","*",SP_NORTE!L1028)</f>
        <v>-</v>
      </c>
      <c r="G1001" s="95" t="str">
        <f>IF(SP_NORTE!H1028="","*",SP_NORTE!H1028)</f>
        <v>*</v>
      </c>
      <c r="H1001" s="95" t="str">
        <f>IF(SP_NORTE!AA1028="","*",SP_NORTE!AA1028)</f>
        <v>*</v>
      </c>
      <c r="I1001" s="95" t="str">
        <f>IF(SP_NORTE!AB1028="","*",SP_NORTE!AB1028)</f>
        <v>*</v>
      </c>
      <c r="J1001" s="96" t="str">
        <f>IF(SP_NORTE!Z1028="","*",SP_NORTE!Z1028)</f>
        <v>*</v>
      </c>
      <c r="K1001" s="97" t="str">
        <f>IF(SP_NORTE!AC1028="","*",SP_NORTE!AC1028)</f>
        <v>*</v>
      </c>
    </row>
    <row r="1002" spans="2:11" hidden="1">
      <c r="B1002" s="94" t="str">
        <f>IF(SP_NORTE!X1029="","*",SP_NORTE!X1029)</f>
        <v>*</v>
      </c>
      <c r="C1002" s="95" t="str">
        <f>IF(SP_NORTE!B1029="","*",SP_NORTE!B1029)</f>
        <v>*</v>
      </c>
      <c r="D1002" s="94" t="str">
        <f>IF(SP_NORTE!D1029="","*",SP_NORTE!D1029)</f>
        <v>*</v>
      </c>
      <c r="E1002" s="94" t="str">
        <f>IF(SP_NORTE!G1029="","*",SP_NORTE!G1029)</f>
        <v>*</v>
      </c>
      <c r="F1002" s="100" t="str">
        <f>IF(SP_NORTE!L1029="","*",SP_NORTE!L1029)</f>
        <v>-</v>
      </c>
      <c r="G1002" s="95" t="str">
        <f>IF(SP_NORTE!H1029="","*",SP_NORTE!H1029)</f>
        <v>*</v>
      </c>
      <c r="H1002" s="95" t="str">
        <f>IF(SP_NORTE!AA1029="","*",SP_NORTE!AA1029)</f>
        <v>*</v>
      </c>
      <c r="I1002" s="95" t="str">
        <f>IF(SP_NORTE!AB1029="","*",SP_NORTE!AB1029)</f>
        <v>*</v>
      </c>
      <c r="J1002" s="96" t="str">
        <f>IF(SP_NORTE!Z1029="","*",SP_NORTE!Z1029)</f>
        <v>*</v>
      </c>
      <c r="K1002" s="97" t="str">
        <f>IF(SP_NORTE!AC1029="","*",SP_NORTE!AC1029)</f>
        <v>*</v>
      </c>
    </row>
    <row r="1003" spans="2:11" hidden="1">
      <c r="B1003" s="94" t="str">
        <f>IF(SP_NORTE!X1030="","*",SP_NORTE!X1030)</f>
        <v>*</v>
      </c>
      <c r="C1003" s="95" t="str">
        <f>IF(SP_NORTE!B1030="","*",SP_NORTE!B1030)</f>
        <v>*</v>
      </c>
      <c r="D1003" s="94" t="str">
        <f>IF(SP_NORTE!D1030="","*",SP_NORTE!D1030)</f>
        <v>*</v>
      </c>
      <c r="E1003" s="94" t="str">
        <f>IF(SP_NORTE!G1030="","*",SP_NORTE!G1030)</f>
        <v>*</v>
      </c>
      <c r="F1003" s="100" t="str">
        <f>IF(SP_NORTE!L1030="","*",SP_NORTE!L1030)</f>
        <v>-</v>
      </c>
      <c r="G1003" s="95" t="str">
        <f>IF(SP_NORTE!H1030="","*",SP_NORTE!H1030)</f>
        <v>*</v>
      </c>
      <c r="H1003" s="95" t="str">
        <f>IF(SP_NORTE!AA1030="","*",SP_NORTE!AA1030)</f>
        <v>*</v>
      </c>
      <c r="I1003" s="95" t="str">
        <f>IF(SP_NORTE!AB1030="","*",SP_NORTE!AB1030)</f>
        <v>*</v>
      </c>
      <c r="J1003" s="96" t="str">
        <f>IF(SP_NORTE!Z1030="","*",SP_NORTE!Z1030)</f>
        <v>*</v>
      </c>
      <c r="K1003" s="97" t="str">
        <f>IF(SP_NORTE!AC1030="","*",SP_NORTE!AC1030)</f>
        <v>*</v>
      </c>
    </row>
    <row r="1004" spans="2:11" hidden="1">
      <c r="B1004" s="94" t="str">
        <f>IF(SP_NORTE!X1031="","*",SP_NORTE!X1031)</f>
        <v>*</v>
      </c>
      <c r="C1004" s="95" t="str">
        <f>IF(SP_NORTE!B1031="","*",SP_NORTE!B1031)</f>
        <v>*</v>
      </c>
      <c r="D1004" s="94" t="str">
        <f>IF(SP_NORTE!D1031="","*",SP_NORTE!D1031)</f>
        <v>*</v>
      </c>
      <c r="E1004" s="94" t="str">
        <f>IF(SP_NORTE!G1031="","*",SP_NORTE!G1031)</f>
        <v>*</v>
      </c>
      <c r="F1004" s="100" t="str">
        <f>IF(SP_NORTE!L1031="","*",SP_NORTE!L1031)</f>
        <v>-</v>
      </c>
      <c r="G1004" s="95" t="str">
        <f>IF(SP_NORTE!H1031="","*",SP_NORTE!H1031)</f>
        <v>*</v>
      </c>
      <c r="H1004" s="95" t="str">
        <f>IF(SP_NORTE!AA1031="","*",SP_NORTE!AA1031)</f>
        <v>*</v>
      </c>
      <c r="I1004" s="95" t="str">
        <f>IF(SP_NORTE!AB1031="","*",SP_NORTE!AB1031)</f>
        <v>*</v>
      </c>
      <c r="J1004" s="96" t="str">
        <f>IF(SP_NORTE!Z1031="","*",SP_NORTE!Z1031)</f>
        <v>*</v>
      </c>
      <c r="K1004" s="97" t="str">
        <f>IF(SP_NORTE!AC1031="","*",SP_NORTE!AC1031)</f>
        <v>*</v>
      </c>
    </row>
    <row r="1005" spans="2:11" hidden="1">
      <c r="B1005" s="94" t="str">
        <f>IF(SP_NORTE!X1032="","*",SP_NORTE!X1032)</f>
        <v>*</v>
      </c>
      <c r="C1005" s="95" t="str">
        <f>IF(SP_NORTE!B1032="","*",SP_NORTE!B1032)</f>
        <v>*</v>
      </c>
      <c r="D1005" s="94" t="str">
        <f>IF(SP_NORTE!D1032="","*",SP_NORTE!D1032)</f>
        <v>*</v>
      </c>
      <c r="E1005" s="94" t="str">
        <f>IF(SP_NORTE!G1032="","*",SP_NORTE!G1032)</f>
        <v>*</v>
      </c>
      <c r="F1005" s="100" t="str">
        <f>IF(SP_NORTE!L1032="","*",SP_NORTE!L1032)</f>
        <v>-</v>
      </c>
      <c r="G1005" s="95" t="str">
        <f>IF(SP_NORTE!H1032="","*",SP_NORTE!H1032)</f>
        <v>*</v>
      </c>
      <c r="H1005" s="95" t="str">
        <f>IF(SP_NORTE!AA1032="","*",SP_NORTE!AA1032)</f>
        <v>*</v>
      </c>
      <c r="I1005" s="95" t="str">
        <f>IF(SP_NORTE!AB1032="","*",SP_NORTE!AB1032)</f>
        <v>*</v>
      </c>
      <c r="J1005" s="96" t="str">
        <f>IF(SP_NORTE!Z1032="","*",SP_NORTE!Z1032)</f>
        <v>*</v>
      </c>
      <c r="K1005" s="97" t="str">
        <f>IF(SP_NORTE!AC1032="","*",SP_NORTE!AC1032)</f>
        <v>*</v>
      </c>
    </row>
    <row r="1006" spans="2:11" hidden="1">
      <c r="B1006" s="94" t="str">
        <f>IF(SP_NORTE!X1033="","*",SP_NORTE!X1033)</f>
        <v>*</v>
      </c>
      <c r="C1006" s="95" t="str">
        <f>IF(SP_NORTE!B1033="","*",SP_NORTE!B1033)</f>
        <v>*</v>
      </c>
      <c r="D1006" s="94" t="str">
        <f>IF(SP_NORTE!D1033="","*",SP_NORTE!D1033)</f>
        <v>*</v>
      </c>
      <c r="E1006" s="94" t="str">
        <f>IF(SP_NORTE!G1033="","*",SP_NORTE!G1033)</f>
        <v>*</v>
      </c>
      <c r="F1006" s="100" t="str">
        <f>IF(SP_NORTE!L1033="","*",SP_NORTE!L1033)</f>
        <v>-</v>
      </c>
      <c r="G1006" s="95" t="str">
        <f>IF(SP_NORTE!H1033="","*",SP_NORTE!H1033)</f>
        <v>*</v>
      </c>
      <c r="H1006" s="95" t="str">
        <f>IF(SP_NORTE!AA1033="","*",SP_NORTE!AA1033)</f>
        <v>*</v>
      </c>
      <c r="I1006" s="95" t="str">
        <f>IF(SP_NORTE!AB1033="","*",SP_NORTE!AB1033)</f>
        <v>*</v>
      </c>
      <c r="J1006" s="96" t="str">
        <f>IF(SP_NORTE!Z1033="","*",SP_NORTE!Z1033)</f>
        <v>*</v>
      </c>
      <c r="K1006" s="97" t="str">
        <f>IF(SP_NORTE!AC1033="","*",SP_NORTE!AC1033)</f>
        <v>*</v>
      </c>
    </row>
    <row r="1007" spans="2:11" hidden="1">
      <c r="B1007" s="94" t="str">
        <f>IF(SP_NORTE!X1034="","*",SP_NORTE!X1034)</f>
        <v>*</v>
      </c>
      <c r="C1007" s="95" t="str">
        <f>IF(SP_NORTE!B1034="","*",SP_NORTE!B1034)</f>
        <v>*</v>
      </c>
      <c r="D1007" s="94" t="str">
        <f>IF(SP_NORTE!D1034="","*",SP_NORTE!D1034)</f>
        <v>*</v>
      </c>
      <c r="E1007" s="94" t="str">
        <f>IF(SP_NORTE!G1034="","*",SP_NORTE!G1034)</f>
        <v>*</v>
      </c>
      <c r="F1007" s="100" t="str">
        <f>IF(SP_NORTE!L1034="","*",SP_NORTE!L1034)</f>
        <v>-</v>
      </c>
      <c r="G1007" s="95" t="str">
        <f>IF(SP_NORTE!H1034="","*",SP_NORTE!H1034)</f>
        <v>*</v>
      </c>
      <c r="H1007" s="95" t="str">
        <f>IF(SP_NORTE!AA1034="","*",SP_NORTE!AA1034)</f>
        <v>*</v>
      </c>
      <c r="I1007" s="95" t="str">
        <f>IF(SP_NORTE!AB1034="","*",SP_NORTE!AB1034)</f>
        <v>*</v>
      </c>
      <c r="J1007" s="96" t="str">
        <f>IF(SP_NORTE!Z1034="","*",SP_NORTE!Z1034)</f>
        <v>*</v>
      </c>
      <c r="K1007" s="97" t="str">
        <f>IF(SP_NORTE!AC1034="","*",SP_NORTE!AC1034)</f>
        <v>*</v>
      </c>
    </row>
    <row r="1008" spans="2:11" hidden="1">
      <c r="B1008" s="94" t="str">
        <f>IF(SP_NORTE!X1035="","*",SP_NORTE!X1035)</f>
        <v>*</v>
      </c>
      <c r="C1008" s="95" t="str">
        <f>IF(SP_NORTE!B1035="","*",SP_NORTE!B1035)</f>
        <v>*</v>
      </c>
      <c r="D1008" s="94" t="str">
        <f>IF(SP_NORTE!D1035="","*",SP_NORTE!D1035)</f>
        <v>*</v>
      </c>
      <c r="E1008" s="94" t="str">
        <f>IF(SP_NORTE!G1035="","*",SP_NORTE!G1035)</f>
        <v>*</v>
      </c>
      <c r="F1008" s="100" t="str">
        <f>IF(SP_NORTE!L1035="","*",SP_NORTE!L1035)</f>
        <v>-</v>
      </c>
      <c r="G1008" s="95" t="str">
        <f>IF(SP_NORTE!H1035="","*",SP_NORTE!H1035)</f>
        <v>*</v>
      </c>
      <c r="H1008" s="95" t="str">
        <f>IF(SP_NORTE!AA1035="","*",SP_NORTE!AA1035)</f>
        <v>*</v>
      </c>
      <c r="I1008" s="95" t="str">
        <f>IF(SP_NORTE!AB1035="","*",SP_NORTE!AB1035)</f>
        <v>*</v>
      </c>
      <c r="J1008" s="96" t="str">
        <f>IF(SP_NORTE!Z1035="","*",SP_NORTE!Z1035)</f>
        <v>*</v>
      </c>
      <c r="K1008" s="97" t="str">
        <f>IF(SP_NORTE!AC1035="","*",SP_NORTE!AC1035)</f>
        <v>*</v>
      </c>
    </row>
    <row r="1009" spans="2:11" hidden="1">
      <c r="B1009" s="94" t="str">
        <f>IF(SP_NORTE!X1036="","*",SP_NORTE!X1036)</f>
        <v>*</v>
      </c>
      <c r="C1009" s="95" t="str">
        <f>IF(SP_NORTE!B1036="","*",SP_NORTE!B1036)</f>
        <v>*</v>
      </c>
      <c r="D1009" s="94" t="str">
        <f>IF(SP_NORTE!D1036="","*",SP_NORTE!D1036)</f>
        <v>*</v>
      </c>
      <c r="E1009" s="94" t="str">
        <f>IF(SP_NORTE!G1036="","*",SP_NORTE!G1036)</f>
        <v>*</v>
      </c>
      <c r="F1009" s="100" t="str">
        <f>IF(SP_NORTE!L1036="","*",SP_NORTE!L1036)</f>
        <v>-</v>
      </c>
      <c r="G1009" s="95" t="str">
        <f>IF(SP_NORTE!H1036="","*",SP_NORTE!H1036)</f>
        <v>*</v>
      </c>
      <c r="H1009" s="95" t="str">
        <f>IF(SP_NORTE!AA1036="","*",SP_NORTE!AA1036)</f>
        <v>*</v>
      </c>
      <c r="I1009" s="95" t="str">
        <f>IF(SP_NORTE!AB1036="","*",SP_NORTE!AB1036)</f>
        <v>*</v>
      </c>
      <c r="J1009" s="96" t="str">
        <f>IF(SP_NORTE!Z1036="","*",SP_NORTE!Z1036)</f>
        <v>*</v>
      </c>
      <c r="K1009" s="97" t="str">
        <f>IF(SP_NORTE!AC1036="","*",SP_NORTE!AC1036)</f>
        <v>*</v>
      </c>
    </row>
    <row r="1010" spans="2:11" hidden="1">
      <c r="B1010" s="94" t="str">
        <f>IF(SP_NORTE!X1037="","*",SP_NORTE!X1037)</f>
        <v>*</v>
      </c>
      <c r="C1010" s="95" t="str">
        <f>IF(SP_NORTE!B1037="","*",SP_NORTE!B1037)</f>
        <v>*</v>
      </c>
      <c r="D1010" s="94" t="str">
        <f>IF(SP_NORTE!D1037="","*",SP_NORTE!D1037)</f>
        <v>*</v>
      </c>
      <c r="E1010" s="94" t="str">
        <f>IF(SP_NORTE!G1037="","*",SP_NORTE!G1037)</f>
        <v>*</v>
      </c>
      <c r="F1010" s="100" t="str">
        <f>IF(SP_NORTE!L1037="","*",SP_NORTE!L1037)</f>
        <v>-</v>
      </c>
      <c r="G1010" s="95" t="str">
        <f>IF(SP_NORTE!H1037="","*",SP_NORTE!H1037)</f>
        <v>*</v>
      </c>
      <c r="H1010" s="95" t="str">
        <f>IF(SP_NORTE!AA1037="","*",SP_NORTE!AA1037)</f>
        <v>*</v>
      </c>
      <c r="I1010" s="95" t="str">
        <f>IF(SP_NORTE!AB1037="","*",SP_NORTE!AB1037)</f>
        <v>*</v>
      </c>
      <c r="J1010" s="96" t="str">
        <f>IF(SP_NORTE!Z1037="","*",SP_NORTE!Z1037)</f>
        <v>*</v>
      </c>
      <c r="K1010" s="97" t="str">
        <f>IF(SP_NORTE!AC1037="","*",SP_NORTE!AC1037)</f>
        <v>*</v>
      </c>
    </row>
    <row r="1011" spans="2:11" hidden="1">
      <c r="B1011" s="94" t="str">
        <f>IF(SP_NORTE!X1038="","*",SP_NORTE!X1038)</f>
        <v>*</v>
      </c>
      <c r="C1011" s="95" t="str">
        <f>IF(SP_NORTE!B1038="","*",SP_NORTE!B1038)</f>
        <v>*</v>
      </c>
      <c r="D1011" s="94" t="str">
        <f>IF(SP_NORTE!D1038="","*",SP_NORTE!D1038)</f>
        <v>*</v>
      </c>
      <c r="E1011" s="94" t="str">
        <f>IF(SP_NORTE!G1038="","*",SP_NORTE!G1038)</f>
        <v>*</v>
      </c>
      <c r="F1011" s="100" t="str">
        <f>IF(SP_NORTE!L1038="","*",SP_NORTE!L1038)</f>
        <v>-</v>
      </c>
      <c r="G1011" s="95" t="str">
        <f>IF(SP_NORTE!H1038="","*",SP_NORTE!H1038)</f>
        <v>*</v>
      </c>
      <c r="H1011" s="95" t="str">
        <f>IF(SP_NORTE!AA1038="","*",SP_NORTE!AA1038)</f>
        <v>*</v>
      </c>
      <c r="I1011" s="95" t="str">
        <f>IF(SP_NORTE!AB1038="","*",SP_NORTE!AB1038)</f>
        <v>*</v>
      </c>
      <c r="J1011" s="96" t="str">
        <f>IF(SP_NORTE!Z1038="","*",SP_NORTE!Z1038)</f>
        <v>*</v>
      </c>
      <c r="K1011" s="97" t="str">
        <f>IF(SP_NORTE!AC1038="","*",SP_NORTE!AC1038)</f>
        <v>*</v>
      </c>
    </row>
    <row r="1012" spans="2:11" hidden="1">
      <c r="B1012" s="94" t="str">
        <f>IF(SP_NORTE!X1039="","*",SP_NORTE!X1039)</f>
        <v>*</v>
      </c>
      <c r="C1012" s="95" t="str">
        <f>IF(SP_NORTE!B1039="","*",SP_NORTE!B1039)</f>
        <v>*</v>
      </c>
      <c r="D1012" s="94" t="str">
        <f>IF(SP_NORTE!D1039="","*",SP_NORTE!D1039)</f>
        <v>*</v>
      </c>
      <c r="E1012" s="94" t="str">
        <f>IF(SP_NORTE!G1039="","*",SP_NORTE!G1039)</f>
        <v>*</v>
      </c>
      <c r="F1012" s="100" t="str">
        <f>IF(SP_NORTE!L1039="","*",SP_NORTE!L1039)</f>
        <v>-</v>
      </c>
      <c r="G1012" s="95" t="str">
        <f>IF(SP_NORTE!H1039="","*",SP_NORTE!H1039)</f>
        <v>*</v>
      </c>
      <c r="H1012" s="95" t="str">
        <f>IF(SP_NORTE!AA1039="","*",SP_NORTE!AA1039)</f>
        <v>*</v>
      </c>
      <c r="I1012" s="95" t="str">
        <f>IF(SP_NORTE!AB1039="","*",SP_NORTE!AB1039)</f>
        <v>*</v>
      </c>
      <c r="J1012" s="96" t="str">
        <f>IF(SP_NORTE!Z1039="","*",SP_NORTE!Z1039)</f>
        <v>*</v>
      </c>
      <c r="K1012" s="97" t="str">
        <f>IF(SP_NORTE!AC1039="","*",SP_NORTE!AC1039)</f>
        <v>*</v>
      </c>
    </row>
    <row r="1013" spans="2:11" hidden="1">
      <c r="B1013" s="94" t="str">
        <f>IF(SP_NORTE!X1040="","*",SP_NORTE!X1040)</f>
        <v>*</v>
      </c>
      <c r="C1013" s="95" t="str">
        <f>IF(SP_NORTE!B1040="","*",SP_NORTE!B1040)</f>
        <v>*</v>
      </c>
      <c r="D1013" s="94" t="str">
        <f>IF(SP_NORTE!D1040="","*",SP_NORTE!D1040)</f>
        <v>*</v>
      </c>
      <c r="E1013" s="94" t="str">
        <f>IF(SP_NORTE!G1040="","*",SP_NORTE!G1040)</f>
        <v>*</v>
      </c>
      <c r="F1013" s="100" t="str">
        <f>IF(SP_NORTE!L1040="","*",SP_NORTE!L1040)</f>
        <v>-</v>
      </c>
      <c r="G1013" s="95" t="str">
        <f>IF(SP_NORTE!H1040="","*",SP_NORTE!H1040)</f>
        <v>*</v>
      </c>
      <c r="H1013" s="95" t="str">
        <f>IF(SP_NORTE!AA1040="","*",SP_NORTE!AA1040)</f>
        <v>*</v>
      </c>
      <c r="I1013" s="95" t="str">
        <f>IF(SP_NORTE!AB1040="","*",SP_NORTE!AB1040)</f>
        <v>*</v>
      </c>
      <c r="J1013" s="96" t="str">
        <f>IF(SP_NORTE!Z1040="","*",SP_NORTE!Z1040)</f>
        <v>*</v>
      </c>
      <c r="K1013" s="97" t="str">
        <f>IF(SP_NORTE!AC1040="","*",SP_NORTE!AC1040)</f>
        <v>*</v>
      </c>
    </row>
    <row r="1014" spans="2:11" hidden="1">
      <c r="B1014" s="94" t="str">
        <f>IF(SP_NORTE!X1041="","*",SP_NORTE!X1041)</f>
        <v>*</v>
      </c>
      <c r="C1014" s="95" t="str">
        <f>IF(SP_NORTE!B1041="","*",SP_NORTE!B1041)</f>
        <v>*</v>
      </c>
      <c r="D1014" s="94" t="str">
        <f>IF(SP_NORTE!D1041="","*",SP_NORTE!D1041)</f>
        <v>*</v>
      </c>
      <c r="E1014" s="94" t="str">
        <f>IF(SP_NORTE!G1041="","*",SP_NORTE!G1041)</f>
        <v>*</v>
      </c>
      <c r="F1014" s="100" t="str">
        <f>IF(SP_NORTE!L1041="","*",SP_NORTE!L1041)</f>
        <v>-</v>
      </c>
      <c r="G1014" s="95" t="str">
        <f>IF(SP_NORTE!H1041="","*",SP_NORTE!H1041)</f>
        <v>*</v>
      </c>
      <c r="H1014" s="95" t="str">
        <f>IF(SP_NORTE!AA1041="","*",SP_NORTE!AA1041)</f>
        <v>*</v>
      </c>
      <c r="I1014" s="95" t="str">
        <f>IF(SP_NORTE!AB1041="","*",SP_NORTE!AB1041)</f>
        <v>*</v>
      </c>
      <c r="J1014" s="96" t="str">
        <f>IF(SP_NORTE!Z1041="","*",SP_NORTE!Z1041)</f>
        <v>*</v>
      </c>
      <c r="K1014" s="97" t="str">
        <f>IF(SP_NORTE!AC1041="","*",SP_NORTE!AC1041)</f>
        <v>*</v>
      </c>
    </row>
    <row r="1015" spans="2:11" hidden="1">
      <c r="B1015" s="94" t="str">
        <f>IF(SP_NORTE!X1042="","*",SP_NORTE!X1042)</f>
        <v>*</v>
      </c>
      <c r="C1015" s="95" t="str">
        <f>IF(SP_NORTE!B1042="","*",SP_NORTE!B1042)</f>
        <v>*</v>
      </c>
      <c r="D1015" s="94" t="str">
        <f>IF(SP_NORTE!D1042="","*",SP_NORTE!D1042)</f>
        <v>*</v>
      </c>
      <c r="E1015" s="94" t="str">
        <f>IF(SP_NORTE!G1042="","*",SP_NORTE!G1042)</f>
        <v>*</v>
      </c>
      <c r="F1015" s="100" t="str">
        <f>IF(SP_NORTE!L1042="","*",SP_NORTE!L1042)</f>
        <v>-</v>
      </c>
      <c r="G1015" s="95" t="str">
        <f>IF(SP_NORTE!H1042="","*",SP_NORTE!H1042)</f>
        <v>*</v>
      </c>
      <c r="H1015" s="95" t="str">
        <f>IF(SP_NORTE!AA1042="","*",SP_NORTE!AA1042)</f>
        <v>*</v>
      </c>
      <c r="I1015" s="95" t="str">
        <f>IF(SP_NORTE!AB1042="","*",SP_NORTE!AB1042)</f>
        <v>*</v>
      </c>
      <c r="J1015" s="96" t="str">
        <f>IF(SP_NORTE!Z1042="","*",SP_NORTE!Z1042)</f>
        <v>*</v>
      </c>
      <c r="K1015" s="97" t="str">
        <f>IF(SP_NORTE!AC1042="","*",SP_NORTE!AC1042)</f>
        <v>*</v>
      </c>
    </row>
    <row r="1016" spans="2:11" hidden="1">
      <c r="B1016" s="94" t="str">
        <f>IF(SP_NORTE!X1043="","*",SP_NORTE!X1043)</f>
        <v>*</v>
      </c>
      <c r="C1016" s="95" t="str">
        <f>IF(SP_NORTE!B1043="","*",SP_NORTE!B1043)</f>
        <v>*</v>
      </c>
      <c r="D1016" s="94" t="str">
        <f>IF(SP_NORTE!D1043="","*",SP_NORTE!D1043)</f>
        <v>*</v>
      </c>
      <c r="E1016" s="94" t="str">
        <f>IF(SP_NORTE!G1043="","*",SP_NORTE!G1043)</f>
        <v>*</v>
      </c>
      <c r="F1016" s="100" t="str">
        <f>IF(SP_NORTE!L1043="","*",SP_NORTE!L1043)</f>
        <v>-</v>
      </c>
      <c r="G1016" s="95" t="str">
        <f>IF(SP_NORTE!H1043="","*",SP_NORTE!H1043)</f>
        <v>*</v>
      </c>
      <c r="H1016" s="95" t="str">
        <f>IF(SP_NORTE!AA1043="","*",SP_NORTE!AA1043)</f>
        <v>*</v>
      </c>
      <c r="I1016" s="95" t="str">
        <f>IF(SP_NORTE!AB1043="","*",SP_NORTE!AB1043)</f>
        <v>*</v>
      </c>
      <c r="J1016" s="96" t="str">
        <f>IF(SP_NORTE!Z1043="","*",SP_NORTE!Z1043)</f>
        <v>*</v>
      </c>
      <c r="K1016" s="97" t="str">
        <f>IF(SP_NORTE!AC1043="","*",SP_NORTE!AC1043)</f>
        <v>*</v>
      </c>
    </row>
    <row r="1017" spans="2:11" hidden="1">
      <c r="B1017" s="94" t="str">
        <f>IF(SP_NORTE!X1044="","*",SP_NORTE!X1044)</f>
        <v>*</v>
      </c>
      <c r="C1017" s="95" t="str">
        <f>IF(SP_NORTE!B1044="","*",SP_NORTE!B1044)</f>
        <v>*</v>
      </c>
      <c r="D1017" s="94" t="str">
        <f>IF(SP_NORTE!D1044="","*",SP_NORTE!D1044)</f>
        <v>*</v>
      </c>
      <c r="E1017" s="94" t="str">
        <f>IF(SP_NORTE!G1044="","*",SP_NORTE!G1044)</f>
        <v>*</v>
      </c>
      <c r="F1017" s="100" t="str">
        <f>IF(SP_NORTE!L1044="","*",SP_NORTE!L1044)</f>
        <v>-</v>
      </c>
      <c r="G1017" s="95" t="str">
        <f>IF(SP_NORTE!H1044="","*",SP_NORTE!H1044)</f>
        <v>*</v>
      </c>
      <c r="H1017" s="95" t="str">
        <f>IF(SP_NORTE!AA1044="","*",SP_NORTE!AA1044)</f>
        <v>*</v>
      </c>
      <c r="I1017" s="95" t="str">
        <f>IF(SP_NORTE!AB1044="","*",SP_NORTE!AB1044)</f>
        <v>*</v>
      </c>
      <c r="J1017" s="96" t="str">
        <f>IF(SP_NORTE!Z1044="","*",SP_NORTE!Z1044)</f>
        <v>*</v>
      </c>
      <c r="K1017" s="97" t="str">
        <f>IF(SP_NORTE!AC1044="","*",SP_NORTE!AC1044)</f>
        <v>*</v>
      </c>
    </row>
    <row r="1018" spans="2:11" hidden="1">
      <c r="B1018" s="94" t="str">
        <f>IF(SP_NORTE!X1045="","*",SP_NORTE!X1045)</f>
        <v>*</v>
      </c>
      <c r="C1018" s="95" t="str">
        <f>IF(SP_NORTE!B1045="","*",SP_NORTE!B1045)</f>
        <v>*</v>
      </c>
      <c r="D1018" s="94" t="str">
        <f>IF(SP_NORTE!D1045="","*",SP_NORTE!D1045)</f>
        <v>*</v>
      </c>
      <c r="E1018" s="94" t="str">
        <f>IF(SP_NORTE!G1045="","*",SP_NORTE!G1045)</f>
        <v>*</v>
      </c>
      <c r="F1018" s="100" t="str">
        <f>IF(SP_NORTE!L1045="","*",SP_NORTE!L1045)</f>
        <v>-</v>
      </c>
      <c r="G1018" s="95" t="str">
        <f>IF(SP_NORTE!H1045="","*",SP_NORTE!H1045)</f>
        <v>*</v>
      </c>
      <c r="H1018" s="95" t="str">
        <f>IF(SP_NORTE!AA1045="","*",SP_NORTE!AA1045)</f>
        <v>*</v>
      </c>
      <c r="I1018" s="95" t="str">
        <f>IF(SP_NORTE!AB1045="","*",SP_NORTE!AB1045)</f>
        <v>*</v>
      </c>
      <c r="J1018" s="96" t="str">
        <f>IF(SP_NORTE!Z1045="","*",SP_NORTE!Z1045)</f>
        <v>*</v>
      </c>
      <c r="K1018" s="97" t="str">
        <f>IF(SP_NORTE!AC1045="","*",SP_NORTE!AC1045)</f>
        <v>*</v>
      </c>
    </row>
    <row r="1019" spans="2:11" hidden="1">
      <c r="B1019" s="94" t="str">
        <f>IF(SP_NORTE!X1046="","*",SP_NORTE!X1046)</f>
        <v>*</v>
      </c>
      <c r="C1019" s="95" t="str">
        <f>IF(SP_NORTE!B1046="","*",SP_NORTE!B1046)</f>
        <v>*</v>
      </c>
      <c r="D1019" s="94" t="str">
        <f>IF(SP_NORTE!D1046="","*",SP_NORTE!D1046)</f>
        <v>*</v>
      </c>
      <c r="E1019" s="94" t="str">
        <f>IF(SP_NORTE!G1046="","*",SP_NORTE!G1046)</f>
        <v>*</v>
      </c>
      <c r="F1019" s="100" t="str">
        <f>IF(SP_NORTE!L1046="","*",SP_NORTE!L1046)</f>
        <v>-</v>
      </c>
      <c r="G1019" s="95" t="str">
        <f>IF(SP_NORTE!H1046="","*",SP_NORTE!H1046)</f>
        <v>*</v>
      </c>
      <c r="H1019" s="95" t="str">
        <f>IF(SP_NORTE!AA1046="","*",SP_NORTE!AA1046)</f>
        <v>*</v>
      </c>
      <c r="I1019" s="95" t="str">
        <f>IF(SP_NORTE!AB1046="","*",SP_NORTE!AB1046)</f>
        <v>*</v>
      </c>
      <c r="J1019" s="96" t="str">
        <f>IF(SP_NORTE!Z1046="","*",SP_NORTE!Z1046)</f>
        <v>*</v>
      </c>
      <c r="K1019" s="97" t="str">
        <f>IF(SP_NORTE!AC1046="","*",SP_NORTE!AC1046)</f>
        <v>*</v>
      </c>
    </row>
    <row r="1020" spans="2:11" hidden="1">
      <c r="B1020" s="94" t="str">
        <f>IF(SP_NORTE!X1047="","*",SP_NORTE!X1047)</f>
        <v>*</v>
      </c>
      <c r="C1020" s="95" t="str">
        <f>IF(SP_NORTE!B1047="","*",SP_NORTE!B1047)</f>
        <v>*</v>
      </c>
      <c r="D1020" s="94" t="str">
        <f>IF(SP_NORTE!D1047="","*",SP_NORTE!D1047)</f>
        <v>*</v>
      </c>
      <c r="E1020" s="94" t="str">
        <f>IF(SP_NORTE!G1047="","*",SP_NORTE!G1047)</f>
        <v>*</v>
      </c>
      <c r="F1020" s="100" t="str">
        <f>IF(SP_NORTE!L1047="","*",SP_NORTE!L1047)</f>
        <v>-</v>
      </c>
      <c r="G1020" s="95" t="str">
        <f>IF(SP_NORTE!H1047="","*",SP_NORTE!H1047)</f>
        <v>*</v>
      </c>
      <c r="H1020" s="95" t="str">
        <f>IF(SP_NORTE!AA1047="","*",SP_NORTE!AA1047)</f>
        <v>*</v>
      </c>
      <c r="I1020" s="95" t="str">
        <f>IF(SP_NORTE!AB1047="","*",SP_NORTE!AB1047)</f>
        <v>*</v>
      </c>
      <c r="J1020" s="96" t="str">
        <f>IF(SP_NORTE!Z1047="","*",SP_NORTE!Z1047)</f>
        <v>*</v>
      </c>
      <c r="K1020" s="97" t="str">
        <f>IF(SP_NORTE!AC1047="","*",SP_NORTE!AC1047)</f>
        <v>*</v>
      </c>
    </row>
    <row r="1021" spans="2:11" hidden="1">
      <c r="B1021" s="94" t="str">
        <f>IF(SP_NORTE!X1048="","*",SP_NORTE!X1048)</f>
        <v>*</v>
      </c>
      <c r="C1021" s="95" t="str">
        <f>IF(SP_NORTE!B1048="","*",SP_NORTE!B1048)</f>
        <v>*</v>
      </c>
      <c r="D1021" s="94" t="str">
        <f>IF(SP_NORTE!D1048="","*",SP_NORTE!D1048)</f>
        <v>*</v>
      </c>
      <c r="E1021" s="94" t="str">
        <f>IF(SP_NORTE!G1048="","*",SP_NORTE!G1048)</f>
        <v>*</v>
      </c>
      <c r="F1021" s="100" t="str">
        <f>IF(SP_NORTE!L1048="","*",SP_NORTE!L1048)</f>
        <v>-</v>
      </c>
      <c r="G1021" s="95" t="str">
        <f>IF(SP_NORTE!H1048="","*",SP_NORTE!H1048)</f>
        <v>*</v>
      </c>
      <c r="H1021" s="95" t="str">
        <f>IF(SP_NORTE!AA1048="","*",SP_NORTE!AA1048)</f>
        <v>*</v>
      </c>
      <c r="I1021" s="95" t="str">
        <f>IF(SP_NORTE!AB1048="","*",SP_NORTE!AB1048)</f>
        <v>*</v>
      </c>
      <c r="J1021" s="96" t="str">
        <f>IF(SP_NORTE!Z1048="","*",SP_NORTE!Z1048)</f>
        <v>*</v>
      </c>
      <c r="K1021" s="97" t="str">
        <f>IF(SP_NORTE!AC1048="","*",SP_NORTE!AC1048)</f>
        <v>*</v>
      </c>
    </row>
    <row r="1022" spans="2:11" hidden="1">
      <c r="B1022" s="94" t="str">
        <f>IF(SP_NORTE!X1049="","*",SP_NORTE!X1049)</f>
        <v>*</v>
      </c>
      <c r="C1022" s="95" t="str">
        <f>IF(SP_NORTE!B1049="","*",SP_NORTE!B1049)</f>
        <v>*</v>
      </c>
      <c r="D1022" s="94" t="str">
        <f>IF(SP_NORTE!D1049="","*",SP_NORTE!D1049)</f>
        <v>*</v>
      </c>
      <c r="E1022" s="94" t="str">
        <f>IF(SP_NORTE!G1049="","*",SP_NORTE!G1049)</f>
        <v>*</v>
      </c>
      <c r="F1022" s="100" t="str">
        <f>IF(SP_NORTE!L1049="","*",SP_NORTE!L1049)</f>
        <v>-</v>
      </c>
      <c r="G1022" s="95" t="str">
        <f>IF(SP_NORTE!H1049="","*",SP_NORTE!H1049)</f>
        <v>*</v>
      </c>
      <c r="H1022" s="95" t="str">
        <f>IF(SP_NORTE!AA1049="","*",SP_NORTE!AA1049)</f>
        <v>*</v>
      </c>
      <c r="I1022" s="95" t="str">
        <f>IF(SP_NORTE!AB1049="","*",SP_NORTE!AB1049)</f>
        <v>*</v>
      </c>
      <c r="J1022" s="96" t="str">
        <f>IF(SP_NORTE!Z1049="","*",SP_NORTE!Z1049)</f>
        <v>*</v>
      </c>
      <c r="K1022" s="97" t="str">
        <f>IF(SP_NORTE!AC1049="","*",SP_NORTE!AC1049)</f>
        <v>*</v>
      </c>
    </row>
    <row r="1023" spans="2:11" hidden="1">
      <c r="B1023" s="94" t="str">
        <f>IF(SP_NORTE!X1050="","*",SP_NORTE!X1050)</f>
        <v>*</v>
      </c>
      <c r="C1023" s="95" t="str">
        <f>IF(SP_NORTE!B1050="","*",SP_NORTE!B1050)</f>
        <v>*</v>
      </c>
      <c r="D1023" s="94" t="str">
        <f>IF(SP_NORTE!D1050="","*",SP_NORTE!D1050)</f>
        <v>*</v>
      </c>
      <c r="E1023" s="94" t="str">
        <f>IF(SP_NORTE!G1050="","*",SP_NORTE!G1050)</f>
        <v>*</v>
      </c>
      <c r="F1023" s="100" t="str">
        <f>IF(SP_NORTE!L1050="","*",SP_NORTE!L1050)</f>
        <v>-</v>
      </c>
      <c r="G1023" s="95" t="str">
        <f>IF(SP_NORTE!H1050="","*",SP_NORTE!H1050)</f>
        <v>*</v>
      </c>
      <c r="H1023" s="95" t="str">
        <f>IF(SP_NORTE!AA1050="","*",SP_NORTE!AA1050)</f>
        <v>*</v>
      </c>
      <c r="I1023" s="95" t="str">
        <f>IF(SP_NORTE!AB1050="","*",SP_NORTE!AB1050)</f>
        <v>*</v>
      </c>
      <c r="J1023" s="96" t="str">
        <f>IF(SP_NORTE!Z1050="","*",SP_NORTE!Z1050)</f>
        <v>*</v>
      </c>
      <c r="K1023" s="97" t="str">
        <f>IF(SP_NORTE!AC1050="","*",SP_NORTE!AC1050)</f>
        <v>*</v>
      </c>
    </row>
    <row r="1024" spans="2:11" hidden="1">
      <c r="B1024" s="94" t="str">
        <f>IF(SP_NORTE!X1051="","*",SP_NORTE!X1051)</f>
        <v>*</v>
      </c>
      <c r="C1024" s="95" t="str">
        <f>IF(SP_NORTE!B1051="","*",SP_NORTE!B1051)</f>
        <v>*</v>
      </c>
      <c r="D1024" s="94" t="str">
        <f>IF(SP_NORTE!D1051="","*",SP_NORTE!D1051)</f>
        <v>*</v>
      </c>
      <c r="E1024" s="94" t="str">
        <f>IF(SP_NORTE!G1051="","*",SP_NORTE!G1051)</f>
        <v>*</v>
      </c>
      <c r="F1024" s="100" t="str">
        <f>IF(SP_NORTE!L1051="","*",SP_NORTE!L1051)</f>
        <v>-</v>
      </c>
      <c r="G1024" s="95" t="str">
        <f>IF(SP_NORTE!H1051="","*",SP_NORTE!H1051)</f>
        <v>*</v>
      </c>
      <c r="H1024" s="95" t="str">
        <f>IF(SP_NORTE!AA1051="","*",SP_NORTE!AA1051)</f>
        <v>*</v>
      </c>
      <c r="I1024" s="95" t="str">
        <f>IF(SP_NORTE!AB1051="","*",SP_NORTE!AB1051)</f>
        <v>*</v>
      </c>
      <c r="J1024" s="96" t="str">
        <f>IF(SP_NORTE!Z1051="","*",SP_NORTE!Z1051)</f>
        <v>*</v>
      </c>
      <c r="K1024" s="97" t="str">
        <f>IF(SP_NORTE!AC1051="","*",SP_NORTE!AC1051)</f>
        <v>*</v>
      </c>
    </row>
    <row r="1025" spans="2:11" hidden="1">
      <c r="B1025" s="94" t="str">
        <f>IF(SP_NORTE!X1052="","*",SP_NORTE!X1052)</f>
        <v>*</v>
      </c>
      <c r="C1025" s="95" t="str">
        <f>IF(SP_NORTE!B1052="","*",SP_NORTE!B1052)</f>
        <v>*</v>
      </c>
      <c r="D1025" s="94" t="str">
        <f>IF(SP_NORTE!D1052="","*",SP_NORTE!D1052)</f>
        <v>*</v>
      </c>
      <c r="E1025" s="94" t="str">
        <f>IF(SP_NORTE!G1052="","*",SP_NORTE!G1052)</f>
        <v>*</v>
      </c>
      <c r="F1025" s="100" t="str">
        <f>IF(SP_NORTE!L1052="","*",SP_NORTE!L1052)</f>
        <v>-</v>
      </c>
      <c r="G1025" s="95" t="str">
        <f>IF(SP_NORTE!H1052="","*",SP_NORTE!H1052)</f>
        <v>*</v>
      </c>
      <c r="H1025" s="95" t="str">
        <f>IF(SP_NORTE!AA1052="","*",SP_NORTE!AA1052)</f>
        <v>*</v>
      </c>
      <c r="I1025" s="95" t="str">
        <f>IF(SP_NORTE!AB1052="","*",SP_NORTE!AB1052)</f>
        <v>*</v>
      </c>
      <c r="J1025" s="96" t="str">
        <f>IF(SP_NORTE!Z1052="","*",SP_NORTE!Z1052)</f>
        <v>*</v>
      </c>
      <c r="K1025" s="97" t="str">
        <f>IF(SP_NORTE!AC1052="","*",SP_NORTE!AC1052)</f>
        <v>*</v>
      </c>
    </row>
    <row r="1026" spans="2:11" hidden="1">
      <c r="B1026" s="94" t="str">
        <f>IF(SP_NORTE!X1053="","*",SP_NORTE!X1053)</f>
        <v>*</v>
      </c>
      <c r="C1026" s="95" t="str">
        <f>IF(SP_NORTE!B1053="","*",SP_NORTE!B1053)</f>
        <v>*</v>
      </c>
      <c r="D1026" s="94" t="str">
        <f>IF(SP_NORTE!D1053="","*",SP_NORTE!D1053)</f>
        <v>*</v>
      </c>
      <c r="E1026" s="94" t="str">
        <f>IF(SP_NORTE!G1053="","*",SP_NORTE!G1053)</f>
        <v>*</v>
      </c>
      <c r="F1026" s="100" t="str">
        <f>IF(SP_NORTE!L1053="","*",SP_NORTE!L1053)</f>
        <v>-</v>
      </c>
      <c r="G1026" s="95" t="str">
        <f>IF(SP_NORTE!H1053="","*",SP_NORTE!H1053)</f>
        <v>*</v>
      </c>
      <c r="H1026" s="95" t="str">
        <f>IF(SP_NORTE!AA1053="","*",SP_NORTE!AA1053)</f>
        <v>*</v>
      </c>
      <c r="I1026" s="95" t="str">
        <f>IF(SP_NORTE!AB1053="","*",SP_NORTE!AB1053)</f>
        <v>*</v>
      </c>
      <c r="J1026" s="96" t="str">
        <f>IF(SP_NORTE!Z1053="","*",SP_NORTE!Z1053)</f>
        <v>*</v>
      </c>
      <c r="K1026" s="97" t="str">
        <f>IF(SP_NORTE!AC1053="","*",SP_NORTE!AC1053)</f>
        <v>*</v>
      </c>
    </row>
    <row r="1027" spans="2:11" hidden="1">
      <c r="B1027" s="94" t="str">
        <f>IF(SP_NORTE!X1054="","*",SP_NORTE!X1054)</f>
        <v>*</v>
      </c>
      <c r="C1027" s="95" t="str">
        <f>IF(SP_NORTE!B1054="","*",SP_NORTE!B1054)</f>
        <v>*</v>
      </c>
      <c r="D1027" s="94" t="str">
        <f>IF(SP_NORTE!D1054="","*",SP_NORTE!D1054)</f>
        <v>*</v>
      </c>
      <c r="E1027" s="94" t="str">
        <f>IF(SP_NORTE!G1054="","*",SP_NORTE!G1054)</f>
        <v>*</v>
      </c>
      <c r="F1027" s="100" t="str">
        <f>IF(SP_NORTE!L1054="","*",SP_NORTE!L1054)</f>
        <v>-</v>
      </c>
      <c r="G1027" s="95" t="str">
        <f>IF(SP_NORTE!H1054="","*",SP_NORTE!H1054)</f>
        <v>*</v>
      </c>
      <c r="H1027" s="95" t="str">
        <f>IF(SP_NORTE!AA1054="","*",SP_NORTE!AA1054)</f>
        <v>*</v>
      </c>
      <c r="I1027" s="95" t="str">
        <f>IF(SP_NORTE!AB1054="","*",SP_NORTE!AB1054)</f>
        <v>*</v>
      </c>
      <c r="J1027" s="96" t="str">
        <f>IF(SP_NORTE!Z1054="","*",SP_NORTE!Z1054)</f>
        <v>*</v>
      </c>
      <c r="K1027" s="97" t="str">
        <f>IF(SP_NORTE!AC1054="","*",SP_NORTE!AC1054)</f>
        <v>*</v>
      </c>
    </row>
    <row r="1028" spans="2:11" hidden="1">
      <c r="B1028" s="94" t="str">
        <f>IF(SP_NORTE!X1055="","*",SP_NORTE!X1055)</f>
        <v>*</v>
      </c>
      <c r="C1028" s="95" t="str">
        <f>IF(SP_NORTE!B1055="","*",SP_NORTE!B1055)</f>
        <v>*</v>
      </c>
      <c r="D1028" s="94" t="str">
        <f>IF(SP_NORTE!D1055="","*",SP_NORTE!D1055)</f>
        <v>*</v>
      </c>
      <c r="E1028" s="94" t="str">
        <f>IF(SP_NORTE!G1055="","*",SP_NORTE!G1055)</f>
        <v>*</v>
      </c>
      <c r="F1028" s="100" t="str">
        <f>IF(SP_NORTE!L1055="","*",SP_NORTE!L1055)</f>
        <v>-</v>
      </c>
      <c r="G1028" s="95" t="str">
        <f>IF(SP_NORTE!H1055="","*",SP_NORTE!H1055)</f>
        <v>*</v>
      </c>
      <c r="H1028" s="95" t="str">
        <f>IF(SP_NORTE!AA1055="","*",SP_NORTE!AA1055)</f>
        <v>*</v>
      </c>
      <c r="I1028" s="95" t="str">
        <f>IF(SP_NORTE!AB1055="","*",SP_NORTE!AB1055)</f>
        <v>*</v>
      </c>
      <c r="J1028" s="96" t="str">
        <f>IF(SP_NORTE!Z1055="","*",SP_NORTE!Z1055)</f>
        <v>*</v>
      </c>
      <c r="K1028" s="97" t="str">
        <f>IF(SP_NORTE!AC1055="","*",SP_NORTE!AC1055)</f>
        <v>*</v>
      </c>
    </row>
    <row r="1029" spans="2:11" hidden="1">
      <c r="B1029" s="94" t="str">
        <f>IF(SP_NORTE!X1056="","*",SP_NORTE!X1056)</f>
        <v>*</v>
      </c>
      <c r="C1029" s="95" t="str">
        <f>IF(SP_NORTE!B1056="","*",SP_NORTE!B1056)</f>
        <v>*</v>
      </c>
      <c r="D1029" s="94" t="str">
        <f>IF(SP_NORTE!D1056="","*",SP_NORTE!D1056)</f>
        <v>*</v>
      </c>
      <c r="E1029" s="94" t="str">
        <f>IF(SP_NORTE!G1056="","*",SP_NORTE!G1056)</f>
        <v>*</v>
      </c>
      <c r="F1029" s="100" t="str">
        <f>IF(SP_NORTE!L1056="","*",SP_NORTE!L1056)</f>
        <v>-</v>
      </c>
      <c r="G1029" s="95" t="str">
        <f>IF(SP_NORTE!H1056="","*",SP_NORTE!H1056)</f>
        <v>*</v>
      </c>
      <c r="H1029" s="95" t="str">
        <f>IF(SP_NORTE!AA1056="","*",SP_NORTE!AA1056)</f>
        <v>*</v>
      </c>
      <c r="I1029" s="95" t="str">
        <f>IF(SP_NORTE!AB1056="","*",SP_NORTE!AB1056)</f>
        <v>*</v>
      </c>
      <c r="J1029" s="96" t="str">
        <f>IF(SP_NORTE!Z1056="","*",SP_NORTE!Z1056)</f>
        <v>*</v>
      </c>
      <c r="K1029" s="97" t="str">
        <f>IF(SP_NORTE!AC1056="","*",SP_NORTE!AC1056)</f>
        <v>*</v>
      </c>
    </row>
    <row r="1030" spans="2:11" hidden="1">
      <c r="B1030" s="94" t="str">
        <f>IF(SP_NORTE!X1057="","*",SP_NORTE!X1057)</f>
        <v>*</v>
      </c>
      <c r="C1030" s="95" t="str">
        <f>IF(SP_NORTE!B1057="","*",SP_NORTE!B1057)</f>
        <v>*</v>
      </c>
      <c r="D1030" s="94" t="str">
        <f>IF(SP_NORTE!D1057="","*",SP_NORTE!D1057)</f>
        <v>*</v>
      </c>
      <c r="E1030" s="94" t="str">
        <f>IF(SP_NORTE!G1057="","*",SP_NORTE!G1057)</f>
        <v>*</v>
      </c>
      <c r="F1030" s="100" t="str">
        <f>IF(SP_NORTE!L1057="","*",SP_NORTE!L1057)</f>
        <v>*</v>
      </c>
      <c r="G1030" s="95" t="str">
        <f>IF(SP_NORTE!H1057="","*",SP_NORTE!H1057)</f>
        <v>*</v>
      </c>
      <c r="H1030" s="95" t="str">
        <f>IF(SP_NORTE!AA1057="","*",SP_NORTE!AA1057)</f>
        <v>*</v>
      </c>
      <c r="I1030" s="95" t="str">
        <f>IF(SP_NORTE!AB1057="","*",SP_NORTE!AB1057)</f>
        <v>*</v>
      </c>
      <c r="J1030" s="96" t="str">
        <f>IF(SP_NORTE!Z1057="","*",SP_NORTE!Z1057)</f>
        <v>*</v>
      </c>
      <c r="K1030" s="97" t="str">
        <f>IF(SP_NORTE!AC1057="","*",SP_NORTE!AC1057)</f>
        <v>*</v>
      </c>
    </row>
    <row r="1031" spans="2:11" hidden="1">
      <c r="B1031" s="94" t="str">
        <f>IF(SP_NORTE!X1058="","*",SP_NORTE!X1058)</f>
        <v>*</v>
      </c>
      <c r="C1031" s="95" t="str">
        <f>IF(SP_NORTE!B1058="","*",SP_NORTE!B1058)</f>
        <v>*</v>
      </c>
      <c r="D1031" s="94" t="str">
        <f>IF(SP_NORTE!D1058="","*",SP_NORTE!D1058)</f>
        <v>*</v>
      </c>
      <c r="E1031" s="94" t="str">
        <f>IF(SP_NORTE!G1058="","*",SP_NORTE!G1058)</f>
        <v>*</v>
      </c>
      <c r="F1031" s="100" t="str">
        <f>IF(SP_NORTE!L1058="","*",SP_NORTE!L1058)</f>
        <v>*</v>
      </c>
      <c r="G1031" s="95" t="str">
        <f>IF(SP_NORTE!H1058="","*",SP_NORTE!H1058)</f>
        <v>*</v>
      </c>
      <c r="H1031" s="95" t="str">
        <f>IF(SP_NORTE!AA1058="","*",SP_NORTE!AA1058)</f>
        <v>*</v>
      </c>
      <c r="I1031" s="95" t="str">
        <f>IF(SP_NORTE!AB1058="","*",SP_NORTE!AB1058)</f>
        <v>*</v>
      </c>
      <c r="J1031" s="96" t="str">
        <f>IF(SP_NORTE!Z1058="","*",SP_NORTE!Z1058)</f>
        <v>*</v>
      </c>
      <c r="K1031" s="97" t="str">
        <f>IF(SP_NORTE!AC1058="","*",SP_NORTE!AC1058)</f>
        <v>*</v>
      </c>
    </row>
    <row r="1032" spans="2:11" hidden="1">
      <c r="B1032" s="94" t="str">
        <f>IF(SP_NORTE!X1059="","*",SP_NORTE!X1059)</f>
        <v>*</v>
      </c>
      <c r="C1032" s="95" t="str">
        <f>IF(SP_NORTE!B1059="","*",SP_NORTE!B1059)</f>
        <v>*</v>
      </c>
      <c r="D1032" s="94" t="str">
        <f>IF(SP_NORTE!D1059="","*",SP_NORTE!D1059)</f>
        <v>*</v>
      </c>
      <c r="E1032" s="94" t="str">
        <f>IF(SP_NORTE!G1059="","*",SP_NORTE!G1059)</f>
        <v>*</v>
      </c>
      <c r="F1032" s="100" t="str">
        <f>IF(SP_NORTE!L1059="","*",SP_NORTE!L1059)</f>
        <v>*</v>
      </c>
      <c r="G1032" s="95" t="str">
        <f>IF(SP_NORTE!H1059="","*",SP_NORTE!H1059)</f>
        <v>*</v>
      </c>
      <c r="H1032" s="95" t="str">
        <f>IF(SP_NORTE!AA1059="","*",SP_NORTE!AA1059)</f>
        <v>*</v>
      </c>
      <c r="I1032" s="95" t="str">
        <f>IF(SP_NORTE!AB1059="","*",SP_NORTE!AB1059)</f>
        <v>*</v>
      </c>
      <c r="J1032" s="96" t="str">
        <f>IF(SP_NORTE!Z1059="","*",SP_NORTE!Z1059)</f>
        <v>*</v>
      </c>
      <c r="K1032" s="97" t="str">
        <f>IF(SP_NORTE!AC1059="","*",SP_NORTE!AC1059)</f>
        <v>*</v>
      </c>
    </row>
    <row r="1033" spans="2:11" hidden="1">
      <c r="B1033" s="94" t="str">
        <f>IF(SP_NORTE!X1060="","*",SP_NORTE!X1060)</f>
        <v>*</v>
      </c>
      <c r="C1033" s="95" t="str">
        <f>IF(SP_NORTE!B1060="","*",SP_NORTE!B1060)</f>
        <v>*</v>
      </c>
      <c r="D1033" s="94" t="str">
        <f>IF(SP_NORTE!D1060="","*",SP_NORTE!D1060)</f>
        <v>*</v>
      </c>
      <c r="E1033" s="94" t="str">
        <f>IF(SP_NORTE!G1060="","*",SP_NORTE!G1060)</f>
        <v>*</v>
      </c>
      <c r="F1033" s="100" t="str">
        <f>IF(SP_NORTE!L1060="","*",SP_NORTE!L1060)</f>
        <v>*</v>
      </c>
      <c r="G1033" s="95" t="str">
        <f>IF(SP_NORTE!H1060="","*",SP_NORTE!H1060)</f>
        <v>*</v>
      </c>
      <c r="H1033" s="95" t="str">
        <f>IF(SP_NORTE!AA1060="","*",SP_NORTE!AA1060)</f>
        <v>*</v>
      </c>
      <c r="I1033" s="95" t="str">
        <f>IF(SP_NORTE!AB1060="","*",SP_NORTE!AB1060)</f>
        <v>*</v>
      </c>
      <c r="J1033" s="96" t="str">
        <f>IF(SP_NORTE!Z1060="","*",SP_NORTE!Z1060)</f>
        <v>*</v>
      </c>
      <c r="K1033" s="97" t="str">
        <f>IF(SP_NORTE!AC1060="","*",SP_NORTE!AC1060)</f>
        <v>*</v>
      </c>
    </row>
    <row r="1034" spans="2:11" hidden="1">
      <c r="B1034" s="94" t="str">
        <f>IF(SP_NORTE!X1061="","*",SP_NORTE!X1061)</f>
        <v>*</v>
      </c>
      <c r="C1034" s="95" t="str">
        <f>IF(SP_NORTE!B1061="","*",SP_NORTE!B1061)</f>
        <v>*</v>
      </c>
      <c r="D1034" s="94" t="str">
        <f>IF(SP_NORTE!D1061="","*",SP_NORTE!D1061)</f>
        <v>*</v>
      </c>
      <c r="E1034" s="94" t="str">
        <f>IF(SP_NORTE!G1061="","*",SP_NORTE!G1061)</f>
        <v>*</v>
      </c>
      <c r="F1034" s="100" t="str">
        <f>IF(SP_NORTE!L1061="","*",SP_NORTE!L1061)</f>
        <v>*</v>
      </c>
      <c r="G1034" s="95" t="str">
        <f>IF(SP_NORTE!H1061="","*",SP_NORTE!H1061)</f>
        <v>*</v>
      </c>
      <c r="H1034" s="95" t="str">
        <f>IF(SP_NORTE!AA1061="","*",SP_NORTE!AA1061)</f>
        <v>*</v>
      </c>
      <c r="I1034" s="95" t="str">
        <f>IF(SP_NORTE!AB1061="","*",SP_NORTE!AB1061)</f>
        <v>*</v>
      </c>
      <c r="J1034" s="96" t="str">
        <f>IF(SP_NORTE!Z1061="","*",SP_NORTE!Z1061)</f>
        <v>*</v>
      </c>
      <c r="K1034" s="97" t="str">
        <f>IF(SP_NORTE!AC1061="","*",SP_NORTE!AC1061)</f>
        <v>*</v>
      </c>
    </row>
    <row r="1035" spans="2:11" hidden="1">
      <c r="B1035" s="94" t="str">
        <f>IF(SP_NORTE!X1062="","*",SP_NORTE!X1062)</f>
        <v>*</v>
      </c>
      <c r="C1035" s="95" t="str">
        <f>IF(SP_NORTE!B1062="","*",SP_NORTE!B1062)</f>
        <v>*</v>
      </c>
      <c r="D1035" s="94" t="str">
        <f>IF(SP_NORTE!D1062="","*",SP_NORTE!D1062)</f>
        <v>*</v>
      </c>
      <c r="E1035" s="94" t="str">
        <f>IF(SP_NORTE!G1062="","*",SP_NORTE!G1062)</f>
        <v>*</v>
      </c>
      <c r="F1035" s="100" t="str">
        <f>IF(SP_NORTE!L1062="","*",SP_NORTE!L1062)</f>
        <v>*</v>
      </c>
      <c r="G1035" s="95" t="str">
        <f>IF(SP_NORTE!H1062="","*",SP_NORTE!H1062)</f>
        <v>*</v>
      </c>
      <c r="H1035" s="95" t="str">
        <f>IF(SP_NORTE!AA1062="","*",SP_NORTE!AA1062)</f>
        <v>*</v>
      </c>
      <c r="I1035" s="95" t="str">
        <f>IF(SP_NORTE!AB1062="","*",SP_NORTE!AB1062)</f>
        <v>*</v>
      </c>
      <c r="J1035" s="96" t="str">
        <f>IF(SP_NORTE!Z1062="","*",SP_NORTE!Z1062)</f>
        <v>*</v>
      </c>
      <c r="K1035" s="97" t="str">
        <f>IF(SP_NORTE!AC1062="","*",SP_NORTE!AC1062)</f>
        <v>*</v>
      </c>
    </row>
    <row r="1036" spans="2:11" hidden="1">
      <c r="B1036" s="94" t="str">
        <f>IF(SP_NORTE!X1063="","*",SP_NORTE!X1063)</f>
        <v>*</v>
      </c>
      <c r="C1036" s="95" t="str">
        <f>IF(SP_NORTE!B1063="","*",SP_NORTE!B1063)</f>
        <v>*</v>
      </c>
      <c r="D1036" s="94" t="str">
        <f>IF(SP_NORTE!D1063="","*",SP_NORTE!D1063)</f>
        <v>*</v>
      </c>
      <c r="E1036" s="94" t="str">
        <f>IF(SP_NORTE!G1063="","*",SP_NORTE!G1063)</f>
        <v>*</v>
      </c>
      <c r="F1036" s="100" t="str">
        <f>IF(SP_NORTE!L1063="","*",SP_NORTE!L1063)</f>
        <v>*</v>
      </c>
      <c r="G1036" s="95" t="str">
        <f>IF(SP_NORTE!H1063="","*",SP_NORTE!H1063)</f>
        <v>*</v>
      </c>
      <c r="H1036" s="95" t="str">
        <f>IF(SP_NORTE!AA1063="","*",SP_NORTE!AA1063)</f>
        <v>*</v>
      </c>
      <c r="I1036" s="95" t="str">
        <f>IF(SP_NORTE!AB1063="","*",SP_NORTE!AB1063)</f>
        <v>*</v>
      </c>
      <c r="J1036" s="96" t="str">
        <f>IF(SP_NORTE!Z1063="","*",SP_NORTE!Z1063)</f>
        <v>*</v>
      </c>
      <c r="K1036" s="97" t="str">
        <f>IF(SP_NORTE!AC1063="","*",SP_NORTE!AC1063)</f>
        <v>*</v>
      </c>
    </row>
    <row r="1037" spans="2:11" hidden="1">
      <c r="B1037" s="94" t="str">
        <f>IF(SP_NORTE!X1064="","*",SP_NORTE!X1064)</f>
        <v>*</v>
      </c>
      <c r="C1037" s="95" t="str">
        <f>IF(SP_NORTE!B1064="","*",SP_NORTE!B1064)</f>
        <v>*</v>
      </c>
      <c r="D1037" s="94" t="str">
        <f>IF(SP_NORTE!D1064="","*",SP_NORTE!D1064)</f>
        <v>*</v>
      </c>
      <c r="E1037" s="94" t="str">
        <f>IF(SP_NORTE!G1064="","*",SP_NORTE!G1064)</f>
        <v>*</v>
      </c>
      <c r="F1037" s="100" t="str">
        <f>IF(SP_NORTE!L1064="","*",SP_NORTE!L1064)</f>
        <v>*</v>
      </c>
      <c r="G1037" s="95" t="str">
        <f>IF(SP_NORTE!H1064="","*",SP_NORTE!H1064)</f>
        <v>*</v>
      </c>
      <c r="H1037" s="95" t="str">
        <f>IF(SP_NORTE!AA1064="","*",SP_NORTE!AA1064)</f>
        <v>*</v>
      </c>
      <c r="I1037" s="95" t="str">
        <f>IF(SP_NORTE!AB1064="","*",SP_NORTE!AB1064)</f>
        <v>*</v>
      </c>
      <c r="J1037" s="96" t="str">
        <f>IF(SP_NORTE!Z1064="","*",SP_NORTE!Z1064)</f>
        <v>*</v>
      </c>
      <c r="K1037" s="97" t="str">
        <f>IF(SP_NORTE!AC1064="","*",SP_NORTE!AC1064)</f>
        <v>*</v>
      </c>
    </row>
    <row r="1038" spans="2:11" hidden="1">
      <c r="B1038" s="94" t="str">
        <f>IF(SP_NORTE!X1065="","*",SP_NORTE!X1065)</f>
        <v>*</v>
      </c>
      <c r="C1038" s="95" t="str">
        <f>IF(SP_NORTE!B1065="","*",SP_NORTE!B1065)</f>
        <v>*</v>
      </c>
      <c r="D1038" s="94" t="str">
        <f>IF(SP_NORTE!D1065="","*",SP_NORTE!D1065)</f>
        <v>*</v>
      </c>
      <c r="E1038" s="94" t="str">
        <f>IF(SP_NORTE!G1065="","*",SP_NORTE!G1065)</f>
        <v>*</v>
      </c>
      <c r="F1038" s="100" t="str">
        <f>IF(SP_NORTE!L1065="","*",SP_NORTE!L1065)</f>
        <v>*</v>
      </c>
      <c r="G1038" s="95" t="str">
        <f>IF(SP_NORTE!H1065="","*",SP_NORTE!H1065)</f>
        <v>*</v>
      </c>
      <c r="H1038" s="95" t="str">
        <f>IF(SP_NORTE!AA1065="","*",SP_NORTE!AA1065)</f>
        <v>*</v>
      </c>
      <c r="I1038" s="95" t="str">
        <f>IF(SP_NORTE!AB1065="","*",SP_NORTE!AB1065)</f>
        <v>*</v>
      </c>
      <c r="J1038" s="96" t="str">
        <f>IF(SP_NORTE!Z1065="","*",SP_NORTE!Z1065)</f>
        <v>*</v>
      </c>
      <c r="K1038" s="97" t="str">
        <f>IF(SP_NORTE!AC1065="","*",SP_NORTE!AC1065)</f>
        <v>*</v>
      </c>
    </row>
    <row r="1039" spans="2:11" hidden="1">
      <c r="B1039" s="94" t="str">
        <f>IF(SP_NORTE!X1066="","*",SP_NORTE!X1066)</f>
        <v>*</v>
      </c>
      <c r="C1039" s="95" t="str">
        <f>IF(SP_NORTE!B1066="","*",SP_NORTE!B1066)</f>
        <v>*</v>
      </c>
      <c r="D1039" s="94" t="str">
        <f>IF(SP_NORTE!D1066="","*",SP_NORTE!D1066)</f>
        <v>*</v>
      </c>
      <c r="E1039" s="94" t="str">
        <f>IF(SP_NORTE!G1066="","*",SP_NORTE!G1066)</f>
        <v>*</v>
      </c>
      <c r="F1039" s="100" t="str">
        <f>IF(SP_NORTE!L1066="","*",SP_NORTE!L1066)</f>
        <v>*</v>
      </c>
      <c r="G1039" s="95" t="str">
        <f>IF(SP_NORTE!H1066="","*",SP_NORTE!H1066)</f>
        <v>*</v>
      </c>
      <c r="H1039" s="95" t="str">
        <f>IF(SP_NORTE!AA1066="","*",SP_NORTE!AA1066)</f>
        <v>*</v>
      </c>
      <c r="I1039" s="95" t="str">
        <f>IF(SP_NORTE!AB1066="","*",SP_NORTE!AB1066)</f>
        <v>*</v>
      </c>
      <c r="J1039" s="96" t="str">
        <f>IF(SP_NORTE!Z1066="","*",SP_NORTE!Z1066)</f>
        <v>*</v>
      </c>
      <c r="K1039" s="97" t="str">
        <f>IF(SP_NORTE!AC1066="","*",SP_NORTE!AC1066)</f>
        <v>*</v>
      </c>
    </row>
    <row r="1040" spans="2:11" hidden="1">
      <c r="B1040" s="94" t="str">
        <f>IF(SP_NORTE!X1067="","*",SP_NORTE!X1067)</f>
        <v>*</v>
      </c>
      <c r="C1040" s="95" t="str">
        <f>IF(SP_NORTE!B1067="","*",SP_NORTE!B1067)</f>
        <v>*</v>
      </c>
      <c r="D1040" s="94" t="str">
        <f>IF(SP_NORTE!D1067="","*",SP_NORTE!D1067)</f>
        <v>*</v>
      </c>
      <c r="E1040" s="94" t="str">
        <f>IF(SP_NORTE!G1067="","*",SP_NORTE!G1067)</f>
        <v>*</v>
      </c>
      <c r="F1040" s="100" t="str">
        <f>IF(SP_NORTE!L1067="","*",SP_NORTE!L1067)</f>
        <v>*</v>
      </c>
      <c r="G1040" s="95" t="str">
        <f>IF(SP_NORTE!H1067="","*",SP_NORTE!H1067)</f>
        <v>*</v>
      </c>
      <c r="H1040" s="95" t="str">
        <f>IF(SP_NORTE!AA1067="","*",SP_NORTE!AA1067)</f>
        <v>*</v>
      </c>
      <c r="I1040" s="95" t="str">
        <f>IF(SP_NORTE!AB1067="","*",SP_NORTE!AB1067)</f>
        <v>*</v>
      </c>
      <c r="J1040" s="96" t="str">
        <f>IF(SP_NORTE!Z1067="","*",SP_NORTE!Z1067)</f>
        <v>*</v>
      </c>
      <c r="K1040" s="97" t="str">
        <f>IF(SP_NORTE!AC1067="","*",SP_NORTE!AC1067)</f>
        <v>*</v>
      </c>
    </row>
    <row r="1041" spans="2:11" hidden="1">
      <c r="B1041" s="94" t="str">
        <f>IF(SP_NORTE!X1068="","*",SP_NORTE!X1068)</f>
        <v>*</v>
      </c>
      <c r="C1041" s="95" t="str">
        <f>IF(SP_NORTE!B1068="","*",SP_NORTE!B1068)</f>
        <v>*</v>
      </c>
      <c r="D1041" s="94" t="str">
        <f>IF(SP_NORTE!D1068="","*",SP_NORTE!D1068)</f>
        <v>*</v>
      </c>
      <c r="E1041" s="94" t="str">
        <f>IF(SP_NORTE!G1068="","*",SP_NORTE!G1068)</f>
        <v>*</v>
      </c>
      <c r="F1041" s="100" t="str">
        <f>IF(SP_NORTE!L1068="","*",SP_NORTE!L1068)</f>
        <v>*</v>
      </c>
      <c r="G1041" s="95" t="str">
        <f>IF(SP_NORTE!H1068="","*",SP_NORTE!H1068)</f>
        <v>*</v>
      </c>
      <c r="H1041" s="95" t="str">
        <f>IF(SP_NORTE!AA1068="","*",SP_NORTE!AA1068)</f>
        <v>*</v>
      </c>
      <c r="I1041" s="95" t="str">
        <f>IF(SP_NORTE!AB1068="","*",SP_NORTE!AB1068)</f>
        <v>*</v>
      </c>
      <c r="J1041" s="96" t="str">
        <f>IF(SP_NORTE!Z1068="","*",SP_NORTE!Z1068)</f>
        <v>*</v>
      </c>
      <c r="K1041" s="97" t="str">
        <f>IF(SP_NORTE!AC1068="","*",SP_NORTE!AC1068)</f>
        <v>*</v>
      </c>
    </row>
    <row r="1042" spans="2:11" hidden="1">
      <c r="B1042" s="94" t="str">
        <f>IF(SP_NORTE!X1069="","*",SP_NORTE!X1069)</f>
        <v>*</v>
      </c>
      <c r="C1042" s="95" t="str">
        <f>IF(SP_NORTE!B1069="","*",SP_NORTE!B1069)</f>
        <v>*</v>
      </c>
      <c r="D1042" s="94" t="str">
        <f>IF(SP_NORTE!D1069="","*",SP_NORTE!D1069)</f>
        <v>*</v>
      </c>
      <c r="E1042" s="94" t="str">
        <f>IF(SP_NORTE!G1069="","*",SP_NORTE!G1069)</f>
        <v>*</v>
      </c>
      <c r="F1042" s="100" t="str">
        <f>IF(SP_NORTE!L1069="","*",SP_NORTE!L1069)</f>
        <v>*</v>
      </c>
      <c r="G1042" s="95" t="str">
        <f>IF(SP_NORTE!H1069="","*",SP_NORTE!H1069)</f>
        <v>*</v>
      </c>
      <c r="H1042" s="95" t="str">
        <f>IF(SP_NORTE!AA1069="","*",SP_NORTE!AA1069)</f>
        <v>*</v>
      </c>
      <c r="I1042" s="95" t="str">
        <f>IF(SP_NORTE!AB1069="","*",SP_NORTE!AB1069)</f>
        <v>*</v>
      </c>
      <c r="J1042" s="96" t="str">
        <f>IF(SP_NORTE!Z1069="","*",SP_NORTE!Z1069)</f>
        <v>*</v>
      </c>
      <c r="K1042" s="97" t="str">
        <f>IF(SP_NORTE!AC1069="","*",SP_NORTE!AC1069)</f>
        <v>*</v>
      </c>
    </row>
    <row r="1043" spans="2:11" hidden="1">
      <c r="B1043" s="94" t="str">
        <f>IF(SP_NORTE!X1070="","*",SP_NORTE!X1070)</f>
        <v>*</v>
      </c>
      <c r="C1043" s="95" t="str">
        <f>IF(SP_NORTE!B1070="","*",SP_NORTE!B1070)</f>
        <v>*</v>
      </c>
      <c r="D1043" s="94" t="str">
        <f>IF(SP_NORTE!D1070="","*",SP_NORTE!D1070)</f>
        <v>*</v>
      </c>
      <c r="E1043" s="94" t="str">
        <f>IF(SP_NORTE!G1070="","*",SP_NORTE!G1070)</f>
        <v>*</v>
      </c>
      <c r="F1043" s="100" t="str">
        <f>IF(SP_NORTE!L1070="","*",SP_NORTE!L1070)</f>
        <v>*</v>
      </c>
      <c r="G1043" s="95" t="str">
        <f>IF(SP_NORTE!H1070="","*",SP_NORTE!H1070)</f>
        <v>*</v>
      </c>
      <c r="H1043" s="95" t="str">
        <f>IF(SP_NORTE!AA1070="","*",SP_NORTE!AA1070)</f>
        <v>*</v>
      </c>
      <c r="I1043" s="95" t="str">
        <f>IF(SP_NORTE!AB1070="","*",SP_NORTE!AB1070)</f>
        <v>*</v>
      </c>
      <c r="J1043" s="96" t="str">
        <f>IF(SP_NORTE!Z1070="","*",SP_NORTE!Z1070)</f>
        <v>*</v>
      </c>
      <c r="K1043" s="97" t="str">
        <f>IF(SP_NORTE!AC1070="","*",SP_NORTE!AC1070)</f>
        <v>*</v>
      </c>
    </row>
    <row r="1044" spans="2:11" hidden="1">
      <c r="B1044" s="94" t="str">
        <f>IF(SP_NORTE!X1071="","*",SP_NORTE!X1071)</f>
        <v>*</v>
      </c>
      <c r="C1044" s="95" t="str">
        <f>IF(SP_NORTE!B1071="","*",SP_NORTE!B1071)</f>
        <v>*</v>
      </c>
      <c r="D1044" s="94" t="str">
        <f>IF(SP_NORTE!D1071="","*",SP_NORTE!D1071)</f>
        <v>*</v>
      </c>
      <c r="E1044" s="94" t="str">
        <f>IF(SP_NORTE!G1071="","*",SP_NORTE!G1071)</f>
        <v>*</v>
      </c>
      <c r="F1044" s="100" t="str">
        <f>IF(SP_NORTE!L1071="","*",SP_NORTE!L1071)</f>
        <v>*</v>
      </c>
      <c r="G1044" s="95" t="str">
        <f>IF(SP_NORTE!H1071="","*",SP_NORTE!H1071)</f>
        <v>*</v>
      </c>
      <c r="H1044" s="95" t="str">
        <f>IF(SP_NORTE!AA1071="","*",SP_NORTE!AA1071)</f>
        <v>*</v>
      </c>
      <c r="I1044" s="95" t="str">
        <f>IF(SP_NORTE!AB1071="","*",SP_NORTE!AB1071)</f>
        <v>*</v>
      </c>
      <c r="J1044" s="96" t="str">
        <f>IF(SP_NORTE!Z1071="","*",SP_NORTE!Z1071)</f>
        <v>*</v>
      </c>
      <c r="K1044" s="97" t="str">
        <f>IF(SP_NORTE!AC1071="","*",SP_NORTE!AC1071)</f>
        <v>*</v>
      </c>
    </row>
    <row r="1045" spans="2:11" hidden="1">
      <c r="B1045" s="94" t="str">
        <f>IF(SP_NORTE!X1072="","*",SP_NORTE!X1072)</f>
        <v>*</v>
      </c>
      <c r="C1045" s="95" t="str">
        <f>IF(SP_NORTE!B1072="","*",SP_NORTE!B1072)</f>
        <v>*</v>
      </c>
      <c r="D1045" s="94" t="str">
        <f>IF(SP_NORTE!D1072="","*",SP_NORTE!D1072)</f>
        <v>*</v>
      </c>
      <c r="E1045" s="94" t="str">
        <f>IF(SP_NORTE!G1072="","*",SP_NORTE!G1072)</f>
        <v>*</v>
      </c>
      <c r="F1045" s="100" t="str">
        <f>IF(SP_NORTE!L1072="","*",SP_NORTE!L1072)</f>
        <v>*</v>
      </c>
      <c r="G1045" s="95" t="str">
        <f>IF(SP_NORTE!H1072="","*",SP_NORTE!H1072)</f>
        <v>*</v>
      </c>
      <c r="H1045" s="95" t="str">
        <f>IF(SP_NORTE!AA1072="","*",SP_NORTE!AA1072)</f>
        <v>*</v>
      </c>
      <c r="I1045" s="95" t="str">
        <f>IF(SP_NORTE!AB1072="","*",SP_NORTE!AB1072)</f>
        <v>*</v>
      </c>
      <c r="J1045" s="96" t="str">
        <f>IF(SP_NORTE!Z1072="","*",SP_NORTE!Z1072)</f>
        <v>*</v>
      </c>
      <c r="K1045" s="97" t="str">
        <f>IF(SP_NORTE!AC1072="","*",SP_NORTE!AC1072)</f>
        <v>*</v>
      </c>
    </row>
    <row r="1046" spans="2:11" hidden="1">
      <c r="B1046" s="94" t="str">
        <f>IF(SP_NORTE!X1073="","*",SP_NORTE!X1073)</f>
        <v>*</v>
      </c>
      <c r="C1046" s="95" t="str">
        <f>IF(SP_NORTE!B1073="","*",SP_NORTE!B1073)</f>
        <v>*</v>
      </c>
      <c r="D1046" s="94" t="str">
        <f>IF(SP_NORTE!D1073="","*",SP_NORTE!D1073)</f>
        <v>*</v>
      </c>
      <c r="E1046" s="94" t="str">
        <f>IF(SP_NORTE!G1073="","*",SP_NORTE!G1073)</f>
        <v>*</v>
      </c>
      <c r="F1046" s="100" t="str">
        <f>IF(SP_NORTE!L1073="","*",SP_NORTE!L1073)</f>
        <v>*</v>
      </c>
      <c r="G1046" s="95" t="str">
        <f>IF(SP_NORTE!H1073="","*",SP_NORTE!H1073)</f>
        <v>*</v>
      </c>
      <c r="H1046" s="95" t="str">
        <f>IF(SP_NORTE!AA1073="","*",SP_NORTE!AA1073)</f>
        <v>*</v>
      </c>
      <c r="I1046" s="95" t="str">
        <f>IF(SP_NORTE!AB1073="","*",SP_NORTE!AB1073)</f>
        <v>*</v>
      </c>
      <c r="J1046" s="96" t="str">
        <f>IF(SP_NORTE!Z1073="","*",SP_NORTE!Z1073)</f>
        <v>*</v>
      </c>
      <c r="K1046" s="97" t="str">
        <f>IF(SP_NORTE!AC1073="","*",SP_NORTE!AC1073)</f>
        <v>*</v>
      </c>
    </row>
    <row r="1047" spans="2:11" hidden="1">
      <c r="B1047" s="94" t="str">
        <f>IF(SP_NORTE!X1074="","*",SP_NORTE!X1074)</f>
        <v>*</v>
      </c>
      <c r="C1047" s="95" t="str">
        <f>IF(SP_NORTE!B1074="","*",SP_NORTE!B1074)</f>
        <v>*</v>
      </c>
      <c r="D1047" s="94" t="str">
        <f>IF(SP_NORTE!D1074="","*",SP_NORTE!D1074)</f>
        <v>*</v>
      </c>
      <c r="E1047" s="94" t="str">
        <f>IF(SP_NORTE!G1074="","*",SP_NORTE!G1074)</f>
        <v>*</v>
      </c>
      <c r="F1047" s="100" t="str">
        <f>IF(SP_NORTE!L1074="","*",SP_NORTE!L1074)</f>
        <v>*</v>
      </c>
      <c r="G1047" s="95" t="str">
        <f>IF(SP_NORTE!H1074="","*",SP_NORTE!H1074)</f>
        <v>*</v>
      </c>
      <c r="H1047" s="95" t="str">
        <f>IF(SP_NORTE!AA1074="","*",SP_NORTE!AA1074)</f>
        <v>*</v>
      </c>
      <c r="I1047" s="95" t="str">
        <f>IF(SP_NORTE!AB1074="","*",SP_NORTE!AB1074)</f>
        <v>*</v>
      </c>
      <c r="J1047" s="96" t="str">
        <f>IF(SP_NORTE!Z1074="","*",SP_NORTE!Z1074)</f>
        <v>*</v>
      </c>
      <c r="K1047" s="97" t="str">
        <f>IF(SP_NORTE!AC1074="","*",SP_NORTE!AC1074)</f>
        <v>*</v>
      </c>
    </row>
    <row r="1048" spans="2:11" hidden="1">
      <c r="B1048" s="94" t="str">
        <f>IF(SP_NORTE!X1075="","*",SP_NORTE!X1075)</f>
        <v>*</v>
      </c>
      <c r="C1048" s="95" t="str">
        <f>IF(SP_NORTE!B1075="","*",SP_NORTE!B1075)</f>
        <v>*</v>
      </c>
      <c r="D1048" s="94" t="str">
        <f>IF(SP_NORTE!D1075="","*",SP_NORTE!D1075)</f>
        <v>*</v>
      </c>
      <c r="E1048" s="94" t="str">
        <f>IF(SP_NORTE!G1075="","*",SP_NORTE!G1075)</f>
        <v>*</v>
      </c>
      <c r="F1048" s="100" t="str">
        <f>IF(SP_NORTE!L1075="","*",SP_NORTE!L1075)</f>
        <v>*</v>
      </c>
      <c r="G1048" s="95" t="str">
        <f>IF(SP_NORTE!H1075="","*",SP_NORTE!H1075)</f>
        <v>*</v>
      </c>
      <c r="H1048" s="95" t="str">
        <f>IF(SP_NORTE!AA1075="","*",SP_NORTE!AA1075)</f>
        <v>*</v>
      </c>
      <c r="I1048" s="95" t="str">
        <f>IF(SP_NORTE!AB1075="","*",SP_NORTE!AB1075)</f>
        <v>*</v>
      </c>
      <c r="J1048" s="96" t="str">
        <f>IF(SP_NORTE!Z1075="","*",SP_NORTE!Z1075)</f>
        <v>*</v>
      </c>
      <c r="K1048" s="97" t="str">
        <f>IF(SP_NORTE!AC1075="","*",SP_NORTE!AC1075)</f>
        <v>*</v>
      </c>
    </row>
    <row r="1049" spans="2:11" hidden="1">
      <c r="B1049" s="94" t="str">
        <f>IF(SP_NORTE!X1076="","*",SP_NORTE!X1076)</f>
        <v>*</v>
      </c>
      <c r="C1049" s="95" t="str">
        <f>IF(SP_NORTE!B1076="","*",SP_NORTE!B1076)</f>
        <v>*</v>
      </c>
      <c r="D1049" s="94" t="str">
        <f>IF(SP_NORTE!D1076="","*",SP_NORTE!D1076)</f>
        <v>*</v>
      </c>
      <c r="E1049" s="94" t="str">
        <f>IF(SP_NORTE!G1076="","*",SP_NORTE!G1076)</f>
        <v>*</v>
      </c>
      <c r="F1049" s="100" t="str">
        <f>IF(SP_NORTE!L1076="","*",SP_NORTE!L1076)</f>
        <v>*</v>
      </c>
      <c r="G1049" s="95" t="str">
        <f>IF(SP_NORTE!H1076="","*",SP_NORTE!H1076)</f>
        <v>*</v>
      </c>
      <c r="H1049" s="95" t="str">
        <f>IF(SP_NORTE!AA1076="","*",SP_NORTE!AA1076)</f>
        <v>*</v>
      </c>
      <c r="I1049" s="95" t="str">
        <f>IF(SP_NORTE!AB1076="","*",SP_NORTE!AB1076)</f>
        <v>*</v>
      </c>
      <c r="J1049" s="96" t="str">
        <f>IF(SP_NORTE!Z1076="","*",SP_NORTE!Z1076)</f>
        <v>*</v>
      </c>
      <c r="K1049" s="97" t="str">
        <f>IF(SP_NORTE!AC1076="","*",SP_NORTE!AC1076)</f>
        <v>*</v>
      </c>
    </row>
    <row r="1050" spans="2:11" hidden="1">
      <c r="B1050" s="94" t="str">
        <f>IF(SP_NORTE!X1077="","*",SP_NORTE!X1077)</f>
        <v>*</v>
      </c>
      <c r="C1050" s="95" t="str">
        <f>IF(SP_NORTE!B1077="","*",SP_NORTE!B1077)</f>
        <v>*</v>
      </c>
      <c r="D1050" s="94" t="str">
        <f>IF(SP_NORTE!D1077="","*",SP_NORTE!D1077)</f>
        <v>*</v>
      </c>
      <c r="E1050" s="94" t="str">
        <f>IF(SP_NORTE!G1077="","*",SP_NORTE!G1077)</f>
        <v>*</v>
      </c>
      <c r="F1050" s="100" t="str">
        <f>IF(SP_NORTE!L1077="","*",SP_NORTE!L1077)</f>
        <v>*</v>
      </c>
      <c r="G1050" s="95" t="str">
        <f>IF(SP_NORTE!H1077="","*",SP_NORTE!H1077)</f>
        <v>*</v>
      </c>
      <c r="H1050" s="95" t="str">
        <f>IF(SP_NORTE!AA1077="","*",SP_NORTE!AA1077)</f>
        <v>*</v>
      </c>
      <c r="I1050" s="95" t="str">
        <f>IF(SP_NORTE!AB1077="","*",SP_NORTE!AB1077)</f>
        <v>*</v>
      </c>
      <c r="J1050" s="96" t="str">
        <f>IF(SP_NORTE!Z1077="","*",SP_NORTE!Z1077)</f>
        <v>*</v>
      </c>
      <c r="K1050" s="97" t="str">
        <f>IF(SP_NORTE!AC1077="","*",SP_NORTE!AC1077)</f>
        <v>*</v>
      </c>
    </row>
  </sheetData>
  <autoFilter ref="B2:K1050" xr:uid="{2F6BC3FB-5EB2-4609-97E5-607F9854A864}">
    <filterColumn colId="1">
      <filters>
        <dateGroupItem year="2026" month="2" day="17" dateTimeGrouping="day"/>
      </filters>
    </filterColumn>
    <filterColumn colId="6">
      <filters>
        <filter val="FIXO + ESCALA"/>
      </filters>
    </filterColumn>
  </autoFilter>
  <conditionalFormatting sqref="B3:E1050">
    <cfRule type="cellIs" dxfId="1" priority="1" operator="equal">
      <formula>"NÃO"</formula>
    </cfRule>
    <cfRule type="cellIs" dxfId="0" priority="2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/>
  <headerFooter>
    <oddHeader>&amp;L&amp;"Calibri"&amp;10&amp;K000000 Interno&amp;1#_x000D_</oddHeader>
    <oddFooter>&amp;L_x000D_&amp;1#&amp;"Calibri"&amp;10&amp;K000000 Interno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97F3-A3B7-44E2-9F41-E89643E77FC3}">
  <dimension ref="A1:BU17"/>
  <sheetViews>
    <sheetView topLeftCell="AR1" workbookViewId="0">
      <selection activeCell="BT9" sqref="BT9"/>
    </sheetView>
  </sheetViews>
  <sheetFormatPr defaultRowHeight="15"/>
  <cols>
    <col min="1" max="1" width="9.140625" style="177"/>
    <col min="2" max="2" width="15" style="177" customWidth="1"/>
    <col min="3" max="16384" width="9.140625" style="177"/>
  </cols>
  <sheetData>
    <row r="1" spans="1:73">
      <c r="B1" s="215"/>
    </row>
    <row r="2" spans="1:73">
      <c r="A2" s="213"/>
      <c r="C2" s="214"/>
    </row>
    <row r="3" spans="1:73" ht="21">
      <c r="B3" s="216" t="s">
        <v>1526</v>
      </c>
    </row>
    <row r="8" spans="1:73">
      <c r="BT8" s="215"/>
    </row>
    <row r="9" spans="1:73" ht="117.75">
      <c r="BS9" s="213"/>
      <c r="BT9" s="222" t="s">
        <v>1527</v>
      </c>
      <c r="BU9" s="214"/>
    </row>
    <row r="10" spans="1:73">
      <c r="BT10" s="223"/>
    </row>
    <row r="17" spans="1:1">
      <c r="A17" s="2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B239-9BF2-496A-ABE2-53C7152CE66F}">
  <sheetPr filterMode="1">
    <tabColor rgb="FF0070C0"/>
  </sheetPr>
  <dimension ref="A1:P1050"/>
  <sheetViews>
    <sheetView showGridLines="0" workbookViewId="0">
      <pane ySplit="5" topLeftCell="O6" activePane="bottomLeft" state="frozen"/>
      <selection pane="bottomLeft" activeCell="O6" sqref="O6"/>
      <selection activeCell="D10" sqref="D10"/>
    </sheetView>
  </sheetViews>
  <sheetFormatPr defaultColWidth="5.7109375" defaultRowHeight="15"/>
  <cols>
    <col min="1" max="1" width="12.42578125" style="68" bestFit="1" customWidth="1"/>
    <col min="2" max="2" width="15.140625" style="68" bestFit="1" customWidth="1"/>
    <col min="3" max="3" width="13.42578125" style="68" bestFit="1" customWidth="1"/>
    <col min="4" max="4" width="16.28515625" bestFit="1" customWidth="1"/>
    <col min="5" max="5" width="21.42578125" style="68" customWidth="1"/>
    <col min="6" max="6" width="10.28515625" style="68" customWidth="1"/>
    <col min="7" max="7" width="13.5703125" style="68" bestFit="1" customWidth="1"/>
    <col min="8" max="8" width="10.140625" style="114" customWidth="1"/>
    <col min="9" max="9" width="10.85546875" style="69" customWidth="1"/>
    <col min="10" max="10" width="10.7109375" style="69" customWidth="1"/>
    <col min="11" max="11" width="10.140625" style="70" customWidth="1"/>
    <col min="12" max="12" width="11.7109375" style="70" customWidth="1"/>
    <col min="13" max="13" width="9.85546875" style="71" customWidth="1"/>
    <col min="14" max="14" width="12.140625" customWidth="1"/>
    <col min="15" max="15" width="10.7109375" style="155" bestFit="1" customWidth="1"/>
    <col min="16" max="16" width="92.42578125" style="131" customWidth="1"/>
    <col min="17" max="17" width="92.85546875" customWidth="1"/>
  </cols>
  <sheetData>
    <row r="1" spans="1:16">
      <c r="A1" s="66" t="s">
        <v>438</v>
      </c>
      <c r="B1" s="67"/>
    </row>
    <row r="2" spans="1:16">
      <c r="A2" s="110">
        <v>2</v>
      </c>
      <c r="B2" s="72"/>
    </row>
    <row r="5" spans="1:16" s="74" customFormat="1" ht="11.25" customHeight="1">
      <c r="A5" s="73"/>
      <c r="B5" s="73"/>
      <c r="C5" s="265" t="s">
        <v>1528</v>
      </c>
      <c r="D5" s="266"/>
      <c r="E5" s="266"/>
      <c r="F5" s="266"/>
      <c r="G5" s="266"/>
      <c r="H5" s="266"/>
      <c r="I5" s="266"/>
      <c r="J5" s="267"/>
      <c r="K5" s="268" t="s">
        <v>1529</v>
      </c>
      <c r="L5" s="269"/>
      <c r="M5" s="269"/>
      <c r="N5" s="269"/>
      <c r="O5" s="270" t="s">
        <v>1530</v>
      </c>
      <c r="P5" s="271"/>
    </row>
    <row r="6" spans="1:16" s="74" customFormat="1" ht="15" customHeight="1">
      <c r="A6" s="66" t="s">
        <v>1516</v>
      </c>
      <c r="B6" s="75" t="s">
        <v>1515</v>
      </c>
      <c r="C6" s="76" t="s">
        <v>1012</v>
      </c>
      <c r="D6" s="77" t="s">
        <v>1013</v>
      </c>
      <c r="E6" s="76" t="s">
        <v>1531</v>
      </c>
      <c r="F6" s="76" t="s">
        <v>1003</v>
      </c>
      <c r="G6" s="76" t="s">
        <v>1007</v>
      </c>
      <c r="H6" s="115" t="s">
        <v>642</v>
      </c>
      <c r="I6" s="78" t="s">
        <v>1008</v>
      </c>
      <c r="J6" s="78" t="s">
        <v>1009</v>
      </c>
      <c r="K6" s="79" t="s">
        <v>1003</v>
      </c>
      <c r="L6" s="79" t="s">
        <v>1532</v>
      </c>
      <c r="M6" s="80" t="s">
        <v>642</v>
      </c>
      <c r="N6" s="81" t="s">
        <v>1007</v>
      </c>
      <c r="O6" s="156" t="s">
        <v>1050</v>
      </c>
      <c r="P6" s="132" t="s">
        <v>1533</v>
      </c>
    </row>
    <row r="7" spans="1:16" hidden="1">
      <c r="A7" s="82" t="str">
        <f>IF(SP_NORTE!B6="","*",SP_NORTE!B6)</f>
        <v>*</v>
      </c>
      <c r="B7" s="83" t="str">
        <f>IF(SP_NORTE!W6="","*",SP_NORTE!W6)</f>
        <v>*</v>
      </c>
      <c r="C7" s="83" t="str">
        <f>IF(SP_NORTE!R6="","*",SP_NORTE!R6)</f>
        <v>-</v>
      </c>
      <c r="D7" s="83" t="str">
        <f>IF(SP_NORTE!S6="","*",SP_NORTE!S6)</f>
        <v>-</v>
      </c>
      <c r="E7" s="83" t="str">
        <f>IF(SP_NORTE!D6="","*",SP_NORTE!D6)</f>
        <v>*</v>
      </c>
      <c r="F7" s="83" t="str">
        <f>IF(SP_NORTE!G6="","*",SP_NORTE!G6)</f>
        <v>*</v>
      </c>
      <c r="G7" s="83" t="str">
        <f>IF(SP_NORTE!L6="","*",SP_NORTE!L6)</f>
        <v>-</v>
      </c>
      <c r="H7" s="116" t="str">
        <f>IF(SP_NORTE!J6="","*",SP_NORTE!J6)</f>
        <v>*</v>
      </c>
      <c r="I7" s="113" t="str">
        <f>IF(SP_NORTE!N6="","*",SP_NORTE!N6)</f>
        <v>*</v>
      </c>
      <c r="J7" s="113" t="str">
        <f>IF(SP_NORTE!O6="","*",SP_NORTE!O6)</f>
        <v>*</v>
      </c>
      <c r="K7" s="83">
        <f>IF(SP_NORTE!AJ6="","*",SP_NORTE!AJ6)</f>
        <v>0</v>
      </c>
      <c r="L7" s="83" t="str">
        <f>IF(SP_NORTE!AL6="","*",SP_NORTE!AL6)</f>
        <v>-</v>
      </c>
      <c r="M7" s="83">
        <f>IF(SP_NORTE!AO6="","*",SP_NORTE!AO6)</f>
        <v>0</v>
      </c>
      <c r="N7" s="83" t="str">
        <f>IF(SP_NORTE!AL6="","*",SP_NORTE!AL6)</f>
        <v>-</v>
      </c>
      <c r="O7" s="110" t="str">
        <f>IF(SP_NORTE!BG6="","*",SP_NORTE!BG6)</f>
        <v>*</v>
      </c>
      <c r="P7" s="147" t="str">
        <f>IF($A$2=1,IF(SP_NORTE!BI6="","*",SP_NORTE!BI6),IF(SP_NORTE!BJ6="","*",SP_NORTE!BJ6))</f>
        <v>*</v>
      </c>
    </row>
    <row r="8" spans="1:16" hidden="1">
      <c r="A8" s="82" t="str">
        <f>IF(SP_NORTE!B7="","*",SP_NORTE!B7)</f>
        <v>*</v>
      </c>
      <c r="B8" s="83" t="str">
        <f>IF(SP_NORTE!W7="","*",SP_NORTE!W7)</f>
        <v>*</v>
      </c>
      <c r="C8" s="83" t="str">
        <f>IF(SP_NORTE!R7="","*",SP_NORTE!R7)</f>
        <v>-</v>
      </c>
      <c r="D8" s="83" t="str">
        <f>IF(SP_NORTE!S7="","*",SP_NORTE!S7)</f>
        <v>-</v>
      </c>
      <c r="E8" s="83" t="str">
        <f>IF(SP_NORTE!D7="","*",SP_NORTE!D7)</f>
        <v>*</v>
      </c>
      <c r="F8" s="83" t="str">
        <f>IF(SP_NORTE!G7="","*",SP_NORTE!G7)</f>
        <v>*</v>
      </c>
      <c r="G8" s="83" t="str">
        <f>IF(SP_NORTE!L7="","*",SP_NORTE!L7)</f>
        <v>-</v>
      </c>
      <c r="H8" s="116" t="str">
        <f>IF(SP_NORTE!J7="","*",SP_NORTE!J7)</f>
        <v>*</v>
      </c>
      <c r="I8" s="113" t="str">
        <f>IF(SP_NORTE!N7="","*",SP_NORTE!N7)</f>
        <v>*</v>
      </c>
      <c r="J8" s="113" t="str">
        <f>IF(SP_NORTE!O7="","*",SP_NORTE!O7)</f>
        <v>*</v>
      </c>
      <c r="K8" s="83">
        <f>IF(SP_NORTE!AJ7="","*",SP_NORTE!AJ7)</f>
        <v>0</v>
      </c>
      <c r="L8" s="83" t="str">
        <f>IF(SP_NORTE!AL7="","*",SP_NORTE!AL7)</f>
        <v>-</v>
      </c>
      <c r="M8" s="83">
        <f>IF(SP_NORTE!AO7="","*",SP_NORTE!AO7)</f>
        <v>0</v>
      </c>
      <c r="N8" s="83" t="str">
        <f>IF(SP_NORTE!AL7="","*",SP_NORTE!AL7)</f>
        <v>-</v>
      </c>
      <c r="O8" s="110" t="str">
        <f>IF(SP_NORTE!BG7="","*",SP_NORTE!BG7)</f>
        <v>*</v>
      </c>
      <c r="P8" s="147" t="str">
        <f>IF($A$2=1,IF(SP_NORTE!BI7="","*",SP_NORTE!BI7),IF(SP_NORTE!BJ7="","*",SP_NORTE!BJ7))</f>
        <v>*</v>
      </c>
    </row>
    <row r="9" spans="1:16" hidden="1">
      <c r="A9" s="82">
        <f>IF(SP_NORTE!B8="","*",SP_NORTE!B8)</f>
        <v>46054</v>
      </c>
      <c r="B9" s="83" t="str">
        <f>IF(SP_NORTE!W8="","*",SP_NORTE!W8)</f>
        <v>Oportunidade</v>
      </c>
      <c r="C9" s="83" t="str">
        <f>IF(SP_NORTE!R8="","*",SP_NORTE!R8)</f>
        <v>SP NORTE</v>
      </c>
      <c r="D9" s="83" t="str">
        <f>IF(SP_NORTE!S8="","*",SP_NORTE!S8)</f>
        <v>TMI-ZEB</v>
      </c>
      <c r="E9" s="83" t="str">
        <f>IF(SP_NORTE!D8="","*",SP_NORTE!D8)</f>
        <v>V87</v>
      </c>
      <c r="F9" s="83" t="str">
        <f>IF(SP_NORTE!G8="","*",SP_NORTE!G8)</f>
        <v>ZDP2</v>
      </c>
      <c r="G9" s="83" t="str">
        <f>IF(SP_NORTE!L8="","*",SP_NORTE!L8)</f>
        <v>ZZM-ZCF</v>
      </c>
      <c r="H9" s="116">
        <f>IF(SP_NORTE!J8="","*",SP_NORTE!J8)</f>
        <v>293.3</v>
      </c>
      <c r="I9" s="113">
        <f>IF(SP_NORTE!N8="","*",SP_NORTE!N8)</f>
        <v>0.35416666666666669</v>
      </c>
      <c r="J9" s="113">
        <f>IF(SP_NORTE!O8="","*",SP_NORTE!O8)</f>
        <v>8.3333333333333329E-2</v>
      </c>
      <c r="K9" s="83" t="str">
        <f>IF(SP_NORTE!AJ8="","*",SP_NORTE!AJ8)</f>
        <v>ZDP2</v>
      </c>
      <c r="L9" s="83" t="str">
        <f>IF(SP_NORTE!AL8="","*",SP_NORTE!AL8)</f>
        <v>ZZM-ZCF</v>
      </c>
      <c r="M9" s="83">
        <f>IF(SP_NORTE!AO8="","*",SP_NORTE!AO8)</f>
        <v>293.3</v>
      </c>
      <c r="N9" s="83" t="str">
        <f>IF(SP_NORTE!AL8="","*",SP_NORTE!AL8)</f>
        <v>ZZM-ZCF</v>
      </c>
      <c r="O9" s="110">
        <f>IF(SP_NORTE!BG8="","*",SP_NORTE!BG8)</f>
        <v>2</v>
      </c>
      <c r="P9" s="147" t="str">
        <f>IF($A$2=1,IF(SP_NORTE!BI8="","*",SP_NORTE!BI8),IF(SP_NORTE!BJ8="","*",SP_NORTE!BJ8))</f>
        <v>MC1 07:57, licenciado 11:42, intervalo 13;14 até 15:02</v>
      </c>
    </row>
    <row r="10" spans="1:16" hidden="1">
      <c r="A10" s="82">
        <f>IF(SP_NORTE!B9="","*",SP_NORTE!B9)</f>
        <v>46054</v>
      </c>
      <c r="B10" s="83" t="str">
        <f>IF(SP_NORTE!W9="","*",SP_NORTE!W9)</f>
        <v>Oportunidade</v>
      </c>
      <c r="C10" s="83" t="str">
        <f>IF(SP_NORTE!R9="","*",SP_NORTE!R9)</f>
        <v>SP NORTE</v>
      </c>
      <c r="D10" s="83" t="str">
        <f>IF(SP_NORTE!S9="","*",SP_NORTE!S9)</f>
        <v>ZEB-ZCZ</v>
      </c>
      <c r="E10" s="83" t="str">
        <f>IF(SP_NORTE!D9="","*",SP_NORTE!D9)</f>
        <v>V88</v>
      </c>
      <c r="F10" s="83" t="str">
        <f>IF(SP_NORTE!G9="","*",SP_NORTE!G9)</f>
        <v>ZPN2</v>
      </c>
      <c r="G10" s="83" t="str">
        <f>IF(SP_NORTE!L9="","*",SP_NORTE!L9)</f>
        <v>ZCV-ZCT</v>
      </c>
      <c r="H10" s="116">
        <f>IF(SP_NORTE!J9="","*",SP_NORTE!J9)</f>
        <v>156.9</v>
      </c>
      <c r="I10" s="113">
        <f>IF(SP_NORTE!N9="","*",SP_NORTE!N9)</f>
        <v>0.35416666666666669</v>
      </c>
      <c r="J10" s="113">
        <f>IF(SP_NORTE!O9="","*",SP_NORTE!O9)</f>
        <v>8.3333333333333329E-2</v>
      </c>
      <c r="K10" s="83" t="str">
        <f>IF(SP_NORTE!AJ9="","*",SP_NORTE!AJ9)</f>
        <v>ZPN2</v>
      </c>
      <c r="L10" s="83" t="str">
        <f>IF(SP_NORTE!AL9="","*",SP_NORTE!AL9)</f>
        <v>ZCV-ZCT</v>
      </c>
      <c r="M10" s="83">
        <f>IF(SP_NORTE!AO9="","*",SP_NORTE!AO9)</f>
        <v>156.9</v>
      </c>
      <c r="N10" s="83" t="str">
        <f>IF(SP_NORTE!AL9="","*",SP_NORTE!AL9)</f>
        <v>ZCV-ZCT</v>
      </c>
      <c r="O10" s="110">
        <f>IF(SP_NORTE!BG9="","*",SP_NORTE!BG9)</f>
        <v>0</v>
      </c>
      <c r="P10" s="147" t="str">
        <f>IF($A$2=1,IF(SP_NORTE!BI9="","*",SP_NORTE!BI9),IF(SP_NORTE!BJ9="","*",SP_NORTE!BJ9))</f>
        <v xml:space="preserve">MC1 07:57, sem oportunidade de faixa </v>
      </c>
    </row>
    <row r="11" spans="1:16" hidden="1">
      <c r="A11" s="82">
        <f>IF(SP_NORTE!B10="","*",SP_NORTE!B10)</f>
        <v>46054</v>
      </c>
      <c r="B11" s="83" t="str">
        <f>IF(SP_NORTE!W10="","*",SP_NORTE!W10)</f>
        <v>Oportunidade</v>
      </c>
      <c r="C11" s="83" t="str">
        <f>IF(SP_NORTE!R10="","*",SP_NORTE!R10)</f>
        <v>SP NORTE</v>
      </c>
      <c r="D11" s="83" t="str">
        <f>IF(SP_NORTE!S10="","*",SP_NORTE!S10)</f>
        <v>ZEB-ZCZ</v>
      </c>
      <c r="E11" s="83" t="str">
        <f>IF(SP_NORTE!D10="","*",SP_NORTE!D10)</f>
        <v>V83</v>
      </c>
      <c r="F11" s="83" t="str">
        <f>IF(SP_NORTE!G10="","*",SP_NORTE!G10)</f>
        <v>ZIQ2</v>
      </c>
      <c r="G11" s="83" t="str">
        <f>IF(SP_NORTE!L10="","*",SP_NORTE!L10)</f>
        <v>ZRX-ZRQ</v>
      </c>
      <c r="H11" s="116">
        <f>IF(SP_NORTE!J10="","*",SP_NORTE!J10)</f>
        <v>131.9</v>
      </c>
      <c r="I11" s="113">
        <f>IF(SP_NORTE!N10="","*",SP_NORTE!N10)</f>
        <v>0.35416666666666669</v>
      </c>
      <c r="J11" s="113">
        <f>IF(SP_NORTE!O10="","*",SP_NORTE!O10)</f>
        <v>4.1666666666666664E-2</v>
      </c>
      <c r="K11" s="83" t="str">
        <f>IF(SP_NORTE!AJ10="","*",SP_NORTE!AJ10)</f>
        <v>ZIQ2</v>
      </c>
      <c r="L11" s="83" t="str">
        <f>IF(SP_NORTE!AL10="","*",SP_NORTE!AL10)</f>
        <v>ZRX-ZRQ</v>
      </c>
      <c r="M11" s="83">
        <f>IF(SP_NORTE!AO10="","*",SP_NORTE!AO10)</f>
        <v>131.9</v>
      </c>
      <c r="N11" s="83" t="str">
        <f>IF(SP_NORTE!AL10="","*",SP_NORTE!AL10)</f>
        <v>ZRX-ZRQ</v>
      </c>
      <c r="O11" s="110">
        <f>IF(SP_NORTE!BG10="","*",SP_NORTE!BG10)</f>
        <v>0</v>
      </c>
      <c r="P11" s="147" t="str">
        <f>IF($A$2=1,IF(SP_NORTE!BI10="","*",SP_NORTE!BI10),IF(SP_NORTE!BJ10="","*",SP_NORTE!BJ10))</f>
        <v xml:space="preserve">MC1 07:57, sem oportunidade de faixa </v>
      </c>
    </row>
    <row r="12" spans="1:16" hidden="1">
      <c r="A12" s="82" t="e">
        <f>IF(SP_NORTE!#REF!="","*",SP_NORTE!#REF!)</f>
        <v>#REF!</v>
      </c>
      <c r="B12" s="83" t="e">
        <f>IF(SP_NORTE!#REF!="","*",SP_NORTE!#REF!)</f>
        <v>#REF!</v>
      </c>
      <c r="C12" s="83" t="e">
        <f>IF(SP_NORTE!#REF!="","*",SP_NORTE!#REF!)</f>
        <v>#REF!</v>
      </c>
      <c r="D12" s="83" t="e">
        <f>IF(SP_NORTE!#REF!="","*",SP_NORTE!#REF!)</f>
        <v>#REF!</v>
      </c>
      <c r="E12" s="83" t="e">
        <f>IF(SP_NORTE!#REF!="","*",SP_NORTE!#REF!)</f>
        <v>#REF!</v>
      </c>
      <c r="F12" s="83" t="e">
        <f>IF(SP_NORTE!#REF!="","*",SP_NORTE!#REF!)</f>
        <v>#REF!</v>
      </c>
      <c r="G12" s="83" t="e">
        <f>IF(SP_NORTE!#REF!="","*",SP_NORTE!#REF!)</f>
        <v>#REF!</v>
      </c>
      <c r="H12" s="116" t="e">
        <f>IF(SP_NORTE!#REF!="","*",SP_NORTE!#REF!)</f>
        <v>#REF!</v>
      </c>
      <c r="I12" s="113" t="e">
        <f>IF(SP_NORTE!#REF!="","*",SP_NORTE!#REF!)</f>
        <v>#REF!</v>
      </c>
      <c r="J12" s="113" t="e">
        <f>IF(SP_NORTE!#REF!="","*",SP_NORTE!#REF!)</f>
        <v>#REF!</v>
      </c>
      <c r="K12" s="83" t="e">
        <f>IF(SP_NORTE!#REF!="","*",SP_NORTE!#REF!)</f>
        <v>#REF!</v>
      </c>
      <c r="L12" s="83" t="e">
        <f>IF(SP_NORTE!#REF!="","*",SP_NORTE!#REF!)</f>
        <v>#REF!</v>
      </c>
      <c r="M12" s="83" t="e">
        <f>IF(SP_NORTE!#REF!="","*",SP_NORTE!#REF!)</f>
        <v>#REF!</v>
      </c>
      <c r="N12" s="83" t="e">
        <f>IF(SP_NORTE!#REF!="","*",SP_NORTE!#REF!)</f>
        <v>#REF!</v>
      </c>
      <c r="O12" s="110" t="e">
        <f>IF(SP_NORTE!#REF!="","*",SP_NORTE!#REF!)</f>
        <v>#REF!</v>
      </c>
      <c r="P12" s="147" t="e">
        <f>IF($A$2=1,IF(SP_NORTE!#REF!="","*",SP_NORTE!#REF!),IF(SP_NORTE!#REF!="","*",SP_NORTE!#REF!))</f>
        <v>#REF!</v>
      </c>
    </row>
    <row r="13" spans="1:16" hidden="1">
      <c r="A13" s="82" t="e">
        <f>IF(SP_NORTE!#REF!="","*",SP_NORTE!#REF!)</f>
        <v>#REF!</v>
      </c>
      <c r="B13" s="83" t="e">
        <f>IF(SP_NORTE!#REF!="","*",SP_NORTE!#REF!)</f>
        <v>#REF!</v>
      </c>
      <c r="C13" s="83" t="e">
        <f>IF(SP_NORTE!#REF!="","*",SP_NORTE!#REF!)</f>
        <v>#REF!</v>
      </c>
      <c r="D13" s="83" t="e">
        <f>IF(SP_NORTE!#REF!="","*",SP_NORTE!#REF!)</f>
        <v>#REF!</v>
      </c>
      <c r="E13" s="83" t="e">
        <f>IF(SP_NORTE!#REF!="","*",SP_NORTE!#REF!)</f>
        <v>#REF!</v>
      </c>
      <c r="F13" s="83" t="e">
        <f>IF(SP_NORTE!#REF!="","*",SP_NORTE!#REF!)</f>
        <v>#REF!</v>
      </c>
      <c r="G13" s="83" t="e">
        <f>IF(SP_NORTE!#REF!="","*",SP_NORTE!#REF!)</f>
        <v>#REF!</v>
      </c>
      <c r="H13" s="116" t="e">
        <f>IF(SP_NORTE!#REF!="","*",SP_NORTE!#REF!)</f>
        <v>#REF!</v>
      </c>
      <c r="I13" s="113" t="e">
        <f>IF(SP_NORTE!#REF!="","*",SP_NORTE!#REF!)</f>
        <v>#REF!</v>
      </c>
      <c r="J13" s="113" t="e">
        <f>IF(SP_NORTE!#REF!="","*",SP_NORTE!#REF!)</f>
        <v>#REF!</v>
      </c>
      <c r="K13" s="83" t="e">
        <f>IF(SP_NORTE!#REF!="","*",SP_NORTE!#REF!)</f>
        <v>#REF!</v>
      </c>
      <c r="L13" s="83" t="e">
        <f>IF(SP_NORTE!#REF!="","*",SP_NORTE!#REF!)</f>
        <v>#REF!</v>
      </c>
      <c r="M13" s="83" t="e">
        <f>IF(SP_NORTE!#REF!="","*",SP_NORTE!#REF!)</f>
        <v>#REF!</v>
      </c>
      <c r="N13" s="83" t="e">
        <f>IF(SP_NORTE!#REF!="","*",SP_NORTE!#REF!)</f>
        <v>#REF!</v>
      </c>
      <c r="O13" s="110" t="e">
        <f>IF(SP_NORTE!#REF!="","*",SP_NORTE!#REF!)</f>
        <v>#REF!</v>
      </c>
      <c r="P13" s="147" t="e">
        <f>IF($A$2=1,IF(SP_NORTE!#REF!="","*",SP_NORTE!#REF!),IF(SP_NORTE!#REF!="","*",SP_NORTE!#REF!))</f>
        <v>#REF!</v>
      </c>
    </row>
    <row r="14" spans="1:16" hidden="1">
      <c r="A14" s="82">
        <f>IF(SP_NORTE!B13="","*",SP_NORTE!B13)</f>
        <v>46055</v>
      </c>
      <c r="B14" s="83" t="str">
        <f>IF(SP_NORTE!W13="","*",SP_NORTE!W13)</f>
        <v>Oportunidade</v>
      </c>
      <c r="C14" s="83" t="str">
        <f>IF(SP_NORTE!R13="","*",SP_NORTE!R13)</f>
        <v>SP NORTE</v>
      </c>
      <c r="D14" s="83" t="str">
        <f>IF(SP_NORTE!S13="","*",SP_NORTE!S13)</f>
        <v>TMI-ZEB</v>
      </c>
      <c r="E14" s="83" t="str">
        <f>IF(SP_NORTE!D13="","*",SP_NORTE!D13)</f>
        <v>W57</v>
      </c>
      <c r="F14" s="83" t="str">
        <f>IF(SP_NORTE!G13="","*",SP_NORTE!G13)</f>
        <v>ZJA2</v>
      </c>
      <c r="G14" s="83" t="str">
        <f>IF(SP_NORTE!L13="","*",SP_NORTE!L13)</f>
        <v>ZJA-ZUR</v>
      </c>
      <c r="H14" s="116">
        <f>IF(SP_NORTE!J13="","*",SP_NORTE!J13)</f>
        <v>379</v>
      </c>
      <c r="I14" s="113">
        <f>IF(SP_NORTE!N13="","*",SP_NORTE!N13)</f>
        <v>0.375</v>
      </c>
      <c r="J14" s="113">
        <f>IF(SP_NORTE!O13="","*",SP_NORTE!O13)</f>
        <v>8.3333333333333329E-2</v>
      </c>
      <c r="K14" s="83" t="str">
        <f>IF(SP_NORTE!AJ13="","*",SP_NORTE!AJ13)</f>
        <v>ZJA2</v>
      </c>
      <c r="L14" s="83" t="str">
        <f>IF(SP_NORTE!AL13="","*",SP_NORTE!AL13)</f>
        <v>ZJA-ZUR</v>
      </c>
      <c r="M14" s="83">
        <f>IF(SP_NORTE!AO13="","*",SP_NORTE!AO13)</f>
        <v>379</v>
      </c>
      <c r="N14" s="83" t="str">
        <f>IF(SP_NORTE!AL13="","*",SP_NORTE!AL13)</f>
        <v>ZJA-ZUR</v>
      </c>
      <c r="O14" s="110">
        <f>IF(SP_NORTE!BG13="","*",SP_NORTE!BG13)</f>
        <v>0</v>
      </c>
      <c r="P14" s="147" t="str">
        <f>IF($A$2=1,IF(SP_NORTE!BI13="","*",SP_NORTE!BI13),IF(SP_NORTE!BJ13="","*",SP_NORTE!BJ13))</f>
        <v xml:space="preserve">Sem oportunidade de faixa </v>
      </c>
    </row>
    <row r="15" spans="1:16" hidden="1">
      <c r="A15" s="82">
        <f>IF(SP_NORTE!B14="","*",SP_NORTE!B14)</f>
        <v>46055</v>
      </c>
      <c r="B15" s="83" t="str">
        <f>IF(SP_NORTE!W14="","*",SP_NORTE!W14)</f>
        <v>Oportunidade</v>
      </c>
      <c r="C15" s="83" t="str">
        <f>IF(SP_NORTE!R14="","*",SP_NORTE!R14)</f>
        <v>SP NORTE</v>
      </c>
      <c r="D15" s="83" t="str">
        <f>IF(SP_NORTE!S14="","*",SP_NORTE!S14)</f>
        <v>TMI-ZEB</v>
      </c>
      <c r="E15" s="83" t="str">
        <f>IF(SP_NORTE!D14="","*",SP_NORTE!D14)</f>
        <v>JOSUÉ (TP-697)</v>
      </c>
      <c r="F15" s="83" t="str">
        <f>IF(SP_NORTE!G14="","*",SP_NORTE!G14)</f>
        <v>-</v>
      </c>
      <c r="G15" s="83" t="str">
        <f>IF(SP_NORTE!L14="","*",SP_NORTE!L14)</f>
        <v>ZGI-ZFN</v>
      </c>
      <c r="H15" s="116">
        <f>IF(SP_NORTE!J14="","*",SP_NORTE!J14)</f>
        <v>336.5</v>
      </c>
      <c r="I15" s="113">
        <f>IF(SP_NORTE!N14="","*",SP_NORTE!N14)</f>
        <v>0.375</v>
      </c>
      <c r="J15" s="113">
        <f>IF(SP_NORTE!O14="","*",SP_NORTE!O14)</f>
        <v>6.25E-2</v>
      </c>
      <c r="K15" s="83" t="str">
        <f>IF(SP_NORTE!AJ14="","*",SP_NORTE!AJ14)</f>
        <v>-</v>
      </c>
      <c r="L15" s="83" t="str">
        <f>IF(SP_NORTE!AL14="","*",SP_NORTE!AL14)</f>
        <v>ZGI-ZFN</v>
      </c>
      <c r="M15" s="83">
        <f>IF(SP_NORTE!AO14="","*",SP_NORTE!AO14)</f>
        <v>336.5</v>
      </c>
      <c r="N15" s="83" t="str">
        <f>IF(SP_NORTE!AL14="","*",SP_NORTE!AL14)</f>
        <v>ZGI-ZFN</v>
      </c>
      <c r="O15" s="110">
        <f>IF(SP_NORTE!BG14="","*",SP_NORTE!BG14)</f>
        <v>0</v>
      </c>
      <c r="P15" s="147" t="str">
        <f>IF($A$2=1,IF(SP_NORTE!BI14="","*",SP_NORTE!BI14),IF(SP_NORTE!BJ14="","*",SP_NORTE!BJ14))</f>
        <v xml:space="preserve">TP pronta 07:30, não solicitou devido chuva no local </v>
      </c>
    </row>
    <row r="16" spans="1:16" hidden="1">
      <c r="A16" s="82">
        <f>IF(SP_NORTE!B15="","*",SP_NORTE!B15)</f>
        <v>46055</v>
      </c>
      <c r="B16" s="83" t="str">
        <f>IF(SP_NORTE!W15="","*",SP_NORTE!W15)</f>
        <v>Oportunidade</v>
      </c>
      <c r="C16" s="83" t="str">
        <f>IF(SP_NORTE!R15="","*",SP_NORTE!R15)</f>
        <v>SP NORTE</v>
      </c>
      <c r="D16" s="83" t="str">
        <f>IF(SP_NORTE!S15="","*",SP_NORTE!S15)</f>
        <v>TMI-ZEB</v>
      </c>
      <c r="E16" s="83" t="str">
        <f>IF(SP_NORTE!D15="","*",SP_NORTE!D15)</f>
        <v>JOVÂNIO (TP-850)</v>
      </c>
      <c r="F16" s="83" t="str">
        <f>IF(SP_NORTE!G15="","*",SP_NORTE!G15)</f>
        <v>-</v>
      </c>
      <c r="G16" s="83" t="str">
        <f>IF(SP_NORTE!L15="","*",SP_NORTE!L15)</f>
        <v>ZVP</v>
      </c>
      <c r="H16" s="116">
        <f>IF(SP_NORTE!J15="","*",SP_NORTE!J15)</f>
        <v>304.60000000000002</v>
      </c>
      <c r="I16" s="113">
        <f>IF(SP_NORTE!N15="","*",SP_NORTE!N15)</f>
        <v>0.375</v>
      </c>
      <c r="J16" s="113">
        <f>IF(SP_NORTE!O15="","*",SP_NORTE!O15)</f>
        <v>6.25E-2</v>
      </c>
      <c r="K16" s="83" t="str">
        <f>IF(SP_NORTE!AJ15="","*",SP_NORTE!AJ15)</f>
        <v>-</v>
      </c>
      <c r="L16" s="83" t="str">
        <f>IF(SP_NORTE!AL15="","*",SP_NORTE!AL15)</f>
        <v>ZVP</v>
      </c>
      <c r="M16" s="83">
        <f>IF(SP_NORTE!AO15="","*",SP_NORTE!AO15)</f>
        <v>304.60000000000002</v>
      </c>
      <c r="N16" s="83" t="str">
        <f>IF(SP_NORTE!AL15="","*",SP_NORTE!AL15)</f>
        <v>ZVP</v>
      </c>
      <c r="O16" s="110">
        <f>IF(SP_NORTE!BG15="","*",SP_NORTE!BG15)</f>
        <v>0</v>
      </c>
      <c r="P16" s="147" t="str">
        <f>IF($A$2=1,IF(SP_NORTE!BI15="","*",SP_NORTE!BI15),IF(SP_NORTE!BJ15="","*",SP_NORTE!BJ15))</f>
        <v xml:space="preserve">TP pronta 07:30, não solicitou devido chuva no local </v>
      </c>
    </row>
    <row r="17" spans="1:16" hidden="1">
      <c r="A17" s="82">
        <f>IF(SP_NORTE!B16="","*",SP_NORTE!B16)</f>
        <v>46055</v>
      </c>
      <c r="B17" s="83" t="str">
        <f>IF(SP_NORTE!W16="","*",SP_NORTE!W16)</f>
        <v>Oportunidade</v>
      </c>
      <c r="C17" s="83" t="str">
        <f>IF(SP_NORTE!R16="","*",SP_NORTE!R16)</f>
        <v>SP NORTE</v>
      </c>
      <c r="D17" s="83" t="str">
        <f>IF(SP_NORTE!S16="","*",SP_NORTE!S16)</f>
        <v>TMI-ZEB</v>
      </c>
      <c r="E17" s="83" t="str">
        <f>IF(SP_NORTE!D16="","*",SP_NORTE!D16)</f>
        <v>V87</v>
      </c>
      <c r="F17" s="83" t="str">
        <f>IF(SP_NORTE!G16="","*",SP_NORTE!G16)</f>
        <v>ZDP2</v>
      </c>
      <c r="G17" s="83" t="str">
        <f>IF(SP_NORTE!L16="","*",SP_NORTE!L16)</f>
        <v>ZZM-ZCF</v>
      </c>
      <c r="H17" s="116">
        <f>IF(SP_NORTE!J16="","*",SP_NORTE!J16)</f>
        <v>293.3</v>
      </c>
      <c r="I17" s="113">
        <f>IF(SP_NORTE!N16="","*",SP_NORTE!N16)</f>
        <v>0.35416666666666669</v>
      </c>
      <c r="J17" s="113">
        <f>IF(SP_NORTE!O16="","*",SP_NORTE!O16)</f>
        <v>8.3333333333333329E-2</v>
      </c>
      <c r="K17" s="83" t="str">
        <f>IF(SP_NORTE!AJ16="","*",SP_NORTE!AJ16)</f>
        <v>ZDP2</v>
      </c>
      <c r="L17" s="83" t="str">
        <f>IF(SP_NORTE!AL16="","*",SP_NORTE!AL16)</f>
        <v>ZZM-ZCF</v>
      </c>
      <c r="M17" s="83">
        <f>IF(SP_NORTE!AO16="","*",SP_NORTE!AO16)</f>
        <v>293.3</v>
      </c>
      <c r="N17" s="83" t="str">
        <f>IF(SP_NORTE!AL16="","*",SP_NORTE!AL16)</f>
        <v>ZZM-ZCF</v>
      </c>
      <c r="O17" s="110">
        <f>IF(SP_NORTE!BG16="","*",SP_NORTE!BG16)</f>
        <v>0</v>
      </c>
      <c r="P17" s="147" t="str">
        <f>IF($A$2=1,IF(SP_NORTE!BI16="","*",SP_NORTE!BI16),IF(SP_NORTE!BJ16="","*",SP_NORTE!BJ16))</f>
        <v xml:space="preserve">07:53, sem oportunidade de faixa </v>
      </c>
    </row>
    <row r="18" spans="1:16" hidden="1">
      <c r="A18" s="82">
        <f>IF(SP_NORTE!B17="","*",SP_NORTE!B17)</f>
        <v>46055</v>
      </c>
      <c r="B18" s="83" t="str">
        <f>IF(SP_NORTE!W17="","*",SP_NORTE!W17)</f>
        <v>Oportunidade</v>
      </c>
      <c r="C18" s="83" t="str">
        <f>IF(SP_NORTE!R17="","*",SP_NORTE!R17)</f>
        <v>SP NORTE</v>
      </c>
      <c r="D18" s="83" t="str">
        <f>IF(SP_NORTE!S17="","*",SP_NORTE!S17)</f>
        <v>ZEB-ZCZ</v>
      </c>
      <c r="E18" s="83" t="str">
        <f>IF(SP_NORTE!D17="","*",SP_NORTE!D17)</f>
        <v>V88</v>
      </c>
      <c r="F18" s="83" t="str">
        <f>IF(SP_NORTE!G17="","*",SP_NORTE!G17)</f>
        <v>ZPN2</v>
      </c>
      <c r="G18" s="83" t="str">
        <f>IF(SP_NORTE!L17="","*",SP_NORTE!L17)</f>
        <v>ZCV-ZCT</v>
      </c>
      <c r="H18" s="116">
        <f>IF(SP_NORTE!J17="","*",SP_NORTE!J17)</f>
        <v>156.9</v>
      </c>
      <c r="I18" s="113">
        <f>IF(SP_NORTE!N17="","*",SP_NORTE!N17)</f>
        <v>0.35416666666666669</v>
      </c>
      <c r="J18" s="113">
        <f>IF(SP_NORTE!O17="","*",SP_NORTE!O17)</f>
        <v>8.3333333333333329E-2</v>
      </c>
      <c r="K18" s="83" t="str">
        <f>IF(SP_NORTE!AJ17="","*",SP_NORTE!AJ17)</f>
        <v>ZPN2</v>
      </c>
      <c r="L18" s="83" t="str">
        <f>IF(SP_NORTE!AL17="","*",SP_NORTE!AL17)</f>
        <v>ZCV-ZCT</v>
      </c>
      <c r="M18" s="83">
        <f>IF(SP_NORTE!AO17="","*",SP_NORTE!AO17)</f>
        <v>156.9</v>
      </c>
      <c r="N18" s="83" t="str">
        <f>IF(SP_NORTE!AL17="","*",SP_NORTE!AL17)</f>
        <v>ZCV-ZCT</v>
      </c>
      <c r="O18" s="110">
        <f>IF(SP_NORTE!BG17="","*",SP_NORTE!BG17)</f>
        <v>0</v>
      </c>
      <c r="P18" s="147" t="str">
        <f>IF($A$2=1,IF(SP_NORTE!BI17="","*",SP_NORTE!BI17),IF(SP_NORTE!BJ17="","*",SP_NORTE!BJ17))</f>
        <v xml:space="preserve">MC1 07:53, sem oportunidade de faixa </v>
      </c>
    </row>
    <row r="19" spans="1:16" hidden="1">
      <c r="A19" s="82">
        <f>IF(SP_NORTE!B18="","*",SP_NORTE!B18)</f>
        <v>46055</v>
      </c>
      <c r="B19" s="83" t="str">
        <f>IF(SP_NORTE!W18="","*",SP_NORTE!W18)</f>
        <v>Oportunidade</v>
      </c>
      <c r="C19" s="83" t="str">
        <f>IF(SP_NORTE!R18="","*",SP_NORTE!R18)</f>
        <v>SP NORTE</v>
      </c>
      <c r="D19" s="83" t="str">
        <f>IF(SP_NORTE!S18="","*",SP_NORTE!S18)</f>
        <v>ZCZ-ZTI</v>
      </c>
      <c r="E19" s="83" t="str">
        <f>IF(SP_NORTE!D18="","*",SP_NORTE!D18)</f>
        <v>W48</v>
      </c>
      <c r="F19" s="83" t="str">
        <f>IF(SP_NORTE!G18="","*",SP_NORTE!G18)</f>
        <v>ZCZ2</v>
      </c>
      <c r="G19" s="83" t="str">
        <f>IF(SP_NORTE!L18="","*",SP_NORTE!L18)</f>
        <v>ZCZ</v>
      </c>
      <c r="H19" s="116">
        <f>IF(SP_NORTE!J18="","*",SP_NORTE!J18)</f>
        <v>90</v>
      </c>
      <c r="I19" s="113">
        <f>IF(SP_NORTE!N18="","*",SP_NORTE!N18)</f>
        <v>0.375</v>
      </c>
      <c r="J19" s="113">
        <f>IF(SP_NORTE!O18="","*",SP_NORTE!O18)</f>
        <v>4.1666666666666664E-2</v>
      </c>
      <c r="K19" s="83" t="str">
        <f>IF(SP_NORTE!AJ18="","*",SP_NORTE!AJ18)</f>
        <v>ZCZ2</v>
      </c>
      <c r="L19" s="83" t="str">
        <f>IF(SP_NORTE!AL18="","*",SP_NORTE!AL18)</f>
        <v>ZCZ</v>
      </c>
      <c r="M19" s="83">
        <f>IF(SP_NORTE!AO18="","*",SP_NORTE!AO18)</f>
        <v>90</v>
      </c>
      <c r="N19" s="83" t="str">
        <f>IF(SP_NORTE!AL18="","*",SP_NORTE!AL18)</f>
        <v>ZCZ</v>
      </c>
      <c r="O19" s="110">
        <f>IF(SP_NORTE!BG18="","*",SP_NORTE!BG18)</f>
        <v>0</v>
      </c>
      <c r="P19" s="147" t="str">
        <f>IF($A$2=1,IF(SP_NORTE!BI18="","*",SP_NORTE!BI18),IF(SP_NORTE!BJ18="","*",SP_NORTE!BJ18))</f>
        <v xml:space="preserve">MC1 09:37, sem oportunidade de faixa </v>
      </c>
    </row>
    <row r="20" spans="1:16" hidden="1">
      <c r="A20" s="82">
        <f>IF(SP_NORTE!B19="","*",SP_NORTE!B19)</f>
        <v>46055</v>
      </c>
      <c r="B20" s="83" t="str">
        <f>IF(SP_NORTE!W19="","*",SP_NORTE!W19)</f>
        <v>Oportunidade</v>
      </c>
      <c r="C20" s="83" t="str">
        <f>IF(SP_NORTE!R19="","*",SP_NORTE!R19)</f>
        <v>SP NORTE</v>
      </c>
      <c r="D20" s="83" t="str">
        <f>IF(SP_NORTE!S19="","*",SP_NORTE!S19)</f>
        <v>ZEB-ZCZ</v>
      </c>
      <c r="E20" s="83" t="str">
        <f>IF(SP_NORTE!D19="","*",SP_NORTE!D19)</f>
        <v>PEDRO (TP-696)</v>
      </c>
      <c r="F20" s="83" t="str">
        <f>IF(SP_NORTE!G19="","*",SP_NORTE!G19)</f>
        <v>-</v>
      </c>
      <c r="G20" s="83" t="str">
        <f>IF(SP_NORTE!L19="","*",SP_NORTE!L19)</f>
        <v>ZCZ-ZZF</v>
      </c>
      <c r="H20" s="116">
        <f>IF(SP_NORTE!J19="","*",SP_NORTE!J19)</f>
        <v>96</v>
      </c>
      <c r="I20" s="113">
        <f>IF(SP_NORTE!N19="","*",SP_NORTE!N19)</f>
        <v>0.375</v>
      </c>
      <c r="J20" s="113">
        <f>IF(SP_NORTE!O19="","*",SP_NORTE!O19)</f>
        <v>6.25E-2</v>
      </c>
      <c r="K20" s="83" t="str">
        <f>IF(SP_NORTE!AJ19="","*",SP_NORTE!AJ19)</f>
        <v>-</v>
      </c>
      <c r="L20" s="83" t="str">
        <f>IF(SP_NORTE!AL19="","*",SP_NORTE!AL19)</f>
        <v>ZCZ-ZZF</v>
      </c>
      <c r="M20" s="83">
        <f>IF(SP_NORTE!AO19="","*",SP_NORTE!AO19)</f>
        <v>96</v>
      </c>
      <c r="N20" s="83" t="str">
        <f>IF(SP_NORTE!AL19="","*",SP_NORTE!AL19)</f>
        <v>ZCZ-ZZF</v>
      </c>
      <c r="O20" s="110">
        <f>IF(SP_NORTE!BG19="","*",SP_NORTE!BG19)</f>
        <v>0</v>
      </c>
      <c r="P20" s="147" t="str">
        <f>IF($A$2=1,IF(SP_NORTE!BI19="","*",SP_NORTE!BI19),IF(SP_NORTE!BJ19="","*",SP_NORTE!BJ19))</f>
        <v xml:space="preserve">TP pronta 10hrs , sem oportunidade de faixa </v>
      </c>
    </row>
    <row r="21" spans="1:16" hidden="1">
      <c r="A21" s="82">
        <f>IF(SP_NORTE!B20="","*",SP_NORTE!B20)</f>
        <v>46055</v>
      </c>
      <c r="B21" s="83" t="str">
        <f>IF(SP_NORTE!W20="","*",SP_NORTE!W20)</f>
        <v>Oportunidade</v>
      </c>
      <c r="C21" s="83" t="str">
        <f>IF(SP_NORTE!R20="","*",SP_NORTE!R20)</f>
        <v>SP NORTE</v>
      </c>
      <c r="D21" s="83" t="str">
        <f>IF(SP_NORTE!S20="","*",SP_NORTE!S20)</f>
        <v>ZEB-ZCZ</v>
      </c>
      <c r="E21" s="83" t="str">
        <f>IF(SP_NORTE!D20="","*",SP_NORTE!D20)</f>
        <v>JULIO (TF-648)</v>
      </c>
      <c r="F21" s="83" t="str">
        <f>IF(SP_NORTE!G20="","*",SP_NORTE!G20)</f>
        <v>-</v>
      </c>
      <c r="G21" s="83" t="str">
        <f>IF(SP_NORTE!L20="","*",SP_NORTE!L20)</f>
        <v>ZCZ-ZZF</v>
      </c>
      <c r="H21" s="116">
        <f>IF(SP_NORTE!J20="","*",SP_NORTE!J20)</f>
        <v>93.35</v>
      </c>
      <c r="I21" s="113">
        <f>IF(SP_NORTE!N20="","*",SP_NORTE!N20)</f>
        <v>0.375</v>
      </c>
      <c r="J21" s="113">
        <f>IF(SP_NORTE!O20="","*",SP_NORTE!O20)</f>
        <v>6.25E-2</v>
      </c>
      <c r="K21" s="83" t="str">
        <f>IF(SP_NORTE!AJ20="","*",SP_NORTE!AJ20)</f>
        <v>-</v>
      </c>
      <c r="L21" s="83" t="str">
        <f>IF(SP_NORTE!AL20="","*",SP_NORTE!AL20)</f>
        <v>ZCZ-ZZF</v>
      </c>
      <c r="M21" s="83">
        <f>IF(SP_NORTE!AO20="","*",SP_NORTE!AO20)</f>
        <v>93.35</v>
      </c>
      <c r="N21" s="83" t="str">
        <f>IF(SP_NORTE!AL20="","*",SP_NORTE!AL20)</f>
        <v>ZCZ-ZZF</v>
      </c>
      <c r="O21" s="110">
        <f>IF(SP_NORTE!BG20="","*",SP_NORTE!BG20)</f>
        <v>0</v>
      </c>
      <c r="P21" s="147" t="str">
        <f>IF($A$2=1,IF(SP_NORTE!BI20="","*",SP_NORTE!BI20),IF(SP_NORTE!BJ20="","*",SP_NORTE!BJ20))</f>
        <v xml:space="preserve">TP pronta 10hrs , sem oportunidade de faixa </v>
      </c>
    </row>
    <row r="22" spans="1:16" hidden="1">
      <c r="A22" s="82">
        <f>IF(SP_NORTE!B21="","*",SP_NORTE!B21)</f>
        <v>46055</v>
      </c>
      <c r="B22" s="83" t="str">
        <f>IF(SP_NORTE!W21="","*",SP_NORTE!W21)</f>
        <v>Oportunidade</v>
      </c>
      <c r="C22" s="83" t="str">
        <f>IF(SP_NORTE!R21="","*",SP_NORTE!R21)</f>
        <v>SP NORTE</v>
      </c>
      <c r="D22" s="83" t="str">
        <f>IF(SP_NORTE!S21="","*",SP_NORTE!S21)</f>
        <v>ZCZ-ZTI</v>
      </c>
      <c r="E22" s="83" t="str">
        <f>IF(SP_NORTE!D21="","*",SP_NORTE!D21)</f>
        <v>W97</v>
      </c>
      <c r="F22" s="83" t="str">
        <f>IF(SP_NORTE!G21="","*",SP_NORTE!G21)</f>
        <v>ZTO</v>
      </c>
      <c r="G22" s="83" t="str">
        <f>IF(SP_NORTE!L21="","*",SP_NORTE!L21)</f>
        <v>ZDZ-ZMA</v>
      </c>
      <c r="H22" s="116">
        <f>IF(SP_NORTE!J21="","*",SP_NORTE!J21)</f>
        <v>37</v>
      </c>
      <c r="I22" s="113">
        <f>IF(SP_NORTE!N21="","*",SP_NORTE!N21)</f>
        <v>0.125</v>
      </c>
      <c r="J22" s="113">
        <f>IF(SP_NORTE!O21="","*",SP_NORTE!O21)</f>
        <v>0.125</v>
      </c>
      <c r="K22" s="83" t="str">
        <f>IF(SP_NORTE!AJ21="","*",SP_NORTE!AJ21)</f>
        <v>ZTO</v>
      </c>
      <c r="L22" s="83" t="str">
        <f>IF(SP_NORTE!AL21="","*",SP_NORTE!AL21)</f>
        <v>ZDZ-ZMA</v>
      </c>
      <c r="M22" s="83">
        <f>IF(SP_NORTE!AO21="","*",SP_NORTE!AO21)</f>
        <v>37</v>
      </c>
      <c r="N22" s="83" t="str">
        <f>IF(SP_NORTE!AL21="","*",SP_NORTE!AL21)</f>
        <v>ZDZ-ZMA</v>
      </c>
      <c r="O22" s="110">
        <f>IF(SP_NORTE!BG21="","*",SP_NORTE!BG21)</f>
        <v>0</v>
      </c>
      <c r="P22" s="147" t="str">
        <f>IF($A$2=1,IF(SP_NORTE!BI21="","*",SP_NORTE!BI21),IF(SP_NORTE!BJ21="","*",SP_NORTE!BJ21))</f>
        <v xml:space="preserve">Sem oportunidade de faixa </v>
      </c>
    </row>
    <row r="23" spans="1:16" hidden="1">
      <c r="A23" s="82">
        <f>IF(SP_NORTE!B22="","*",SP_NORTE!B22)</f>
        <v>46055</v>
      </c>
      <c r="B23" s="83" t="str">
        <f>IF(SP_NORTE!W22="","*",SP_NORTE!W22)</f>
        <v>Oportunidade</v>
      </c>
      <c r="C23" s="83" t="str">
        <f>IF(SP_NORTE!R22="","*",SP_NORTE!R22)</f>
        <v>SP NORTE</v>
      </c>
      <c r="D23" s="83" t="str">
        <f>IF(SP_NORTE!S22="","*",SP_NORTE!S22)</f>
        <v>ZCZ-ZTI</v>
      </c>
      <c r="E23" s="83" t="str">
        <f>IF(SP_NORTE!D22="","*",SP_NORTE!D22)</f>
        <v>ANTÔNIO (TP-713)</v>
      </c>
      <c r="F23" s="83" t="str">
        <f>IF(SP_NORTE!G22="","*",SP_NORTE!G22)</f>
        <v>-</v>
      </c>
      <c r="G23" s="83" t="str">
        <f>IF(SP_NORTE!L22="","*",SP_NORTE!L22)</f>
        <v>ZZR-ZDZ</v>
      </c>
      <c r="H23" s="116">
        <f>IF(SP_NORTE!J22="","*",SP_NORTE!J22)</f>
        <v>22.7</v>
      </c>
      <c r="I23" s="113">
        <f>IF(SP_NORTE!N22="","*",SP_NORTE!N22)</f>
        <v>6.25E-2</v>
      </c>
      <c r="J23" s="113">
        <f>IF(SP_NORTE!O22="","*",SP_NORTE!O22)</f>
        <v>6.25E-2</v>
      </c>
      <c r="K23" s="83" t="str">
        <f>IF(SP_NORTE!AJ22="","*",SP_NORTE!AJ22)</f>
        <v>-</v>
      </c>
      <c r="L23" s="83" t="str">
        <f>IF(SP_NORTE!AL22="","*",SP_NORTE!AL22)</f>
        <v>ZZR-ZDZ</v>
      </c>
      <c r="M23" s="83">
        <f>IF(SP_NORTE!AO22="","*",SP_NORTE!AO22)</f>
        <v>22.7</v>
      </c>
      <c r="N23" s="83" t="str">
        <f>IF(SP_NORTE!AL22="","*",SP_NORTE!AL22)</f>
        <v>ZZR-ZDZ</v>
      </c>
      <c r="O23" s="110">
        <f>IF(SP_NORTE!BG22="","*",SP_NORTE!BG22)</f>
        <v>0</v>
      </c>
      <c r="P23" s="147" t="str">
        <f>IF($A$2=1,IF(SP_NORTE!BI22="","*",SP_NORTE!BI22),IF(SP_NORTE!BJ22="","*",SP_NORTE!BJ22))</f>
        <v xml:space="preserve"> TP pronta 09:15, sem oportunidade de faixa </v>
      </c>
    </row>
    <row r="24" spans="1:16" hidden="1">
      <c r="A24" s="82">
        <f>IF(SP_NORTE!B23="","*",SP_NORTE!B23)</f>
        <v>46055</v>
      </c>
      <c r="B24" s="83" t="str">
        <f>IF(SP_NORTE!W23="","*",SP_NORTE!W23)</f>
        <v>Oportunidade</v>
      </c>
      <c r="C24" s="83" t="str">
        <f>IF(SP_NORTE!R23="","*",SP_NORTE!R23)</f>
        <v>SP NORTE</v>
      </c>
      <c r="D24" s="83" t="str">
        <f>IF(SP_NORTE!S23="","*",SP_NORTE!S23)</f>
        <v>ZCZ-ZTI</v>
      </c>
      <c r="E24" s="83" t="str">
        <f>IF(SP_NORTE!D23="","*",SP_NORTE!D23)</f>
        <v>W92</v>
      </c>
      <c r="F24" s="83" t="str">
        <f>IF(SP_NORTE!G23="","*",SP_NORTE!G23)</f>
        <v>ZAR2</v>
      </c>
      <c r="G24" s="83" t="str">
        <f>IF(SP_NORTE!L23="","*",SP_NORTE!L23)</f>
        <v>ZZR-ZDZ</v>
      </c>
      <c r="H24" s="116">
        <f>IF(SP_NORTE!J23="","*",SP_NORTE!J23)</f>
        <v>18</v>
      </c>
      <c r="I24" s="113">
        <f>IF(SP_NORTE!N23="","*",SP_NORTE!N23)</f>
        <v>0.125</v>
      </c>
      <c r="J24" s="113">
        <f>IF(SP_NORTE!O23="","*",SP_NORTE!O23)</f>
        <v>0.125</v>
      </c>
      <c r="K24" s="83" t="str">
        <f>IF(SP_NORTE!AJ23="","*",SP_NORTE!AJ23)</f>
        <v>ZAR2</v>
      </c>
      <c r="L24" s="83" t="str">
        <f>IF(SP_NORTE!AL23="","*",SP_NORTE!AL23)</f>
        <v>ZZR-ZDZ</v>
      </c>
      <c r="M24" s="83">
        <f>IF(SP_NORTE!AO23="","*",SP_NORTE!AO23)</f>
        <v>18</v>
      </c>
      <c r="N24" s="83" t="str">
        <f>IF(SP_NORTE!AL23="","*",SP_NORTE!AL23)</f>
        <v>ZZR-ZDZ</v>
      </c>
      <c r="O24" s="110">
        <f>IF(SP_NORTE!BG23="","*",SP_NORTE!BG23)</f>
        <v>0</v>
      </c>
      <c r="P24" s="147" t="str">
        <f>IF($A$2=1,IF(SP_NORTE!BI23="","*",SP_NORTE!BI23),IF(SP_NORTE!BJ23="","*",SP_NORTE!BJ23))</f>
        <v xml:space="preserve">Sem oportunidade de faixa </v>
      </c>
    </row>
    <row r="25" spans="1:16" hidden="1">
      <c r="A25" s="82">
        <f>IF(SP_NORTE!B24="","*",SP_NORTE!B24)</f>
        <v>46055</v>
      </c>
      <c r="B25" s="83" t="str">
        <f>IF(SP_NORTE!W24="","*",SP_NORTE!W24)</f>
        <v>Oportunidade</v>
      </c>
      <c r="C25" s="83" t="str">
        <f>IF(SP_NORTE!R24="","*",SP_NORTE!R24)</f>
        <v>SP NORTE</v>
      </c>
      <c r="D25" s="83" t="str">
        <f>IF(SP_NORTE!S24="","*",SP_NORTE!S24)</f>
        <v>ZRX-ZTI</v>
      </c>
      <c r="E25" s="83" t="str">
        <f>IF(SP_NORTE!D24="","*",SP_NORTE!D24)</f>
        <v>V83</v>
      </c>
      <c r="F25" s="83" t="str">
        <f>IF(SP_NORTE!G24="","*",SP_NORTE!G24)</f>
        <v>ZIQ2</v>
      </c>
      <c r="G25" s="83" t="str">
        <f>IF(SP_NORTE!L24="","*",SP_NORTE!L24)</f>
        <v>ZRX-ZRQ</v>
      </c>
      <c r="H25" s="116">
        <f>IF(SP_NORTE!J24="","*",SP_NORTE!J24)</f>
        <v>131.9</v>
      </c>
      <c r="I25" s="113">
        <f>IF(SP_NORTE!N24="","*",SP_NORTE!N24)</f>
        <v>0.375</v>
      </c>
      <c r="J25" s="113">
        <f>IF(SP_NORTE!O24="","*",SP_NORTE!O24)</f>
        <v>8.3333333333333329E-2</v>
      </c>
      <c r="K25" s="83" t="str">
        <f>IF(SP_NORTE!AJ24="","*",SP_NORTE!AJ24)</f>
        <v>ZIQ2</v>
      </c>
      <c r="L25" s="83" t="str">
        <f>IF(SP_NORTE!AL24="","*",SP_NORTE!AL24)</f>
        <v>ZRX-ZRQ</v>
      </c>
      <c r="M25" s="83">
        <f>IF(SP_NORTE!AO24="","*",SP_NORTE!AO24)</f>
        <v>131.9</v>
      </c>
      <c r="N25" s="83" t="str">
        <f>IF(SP_NORTE!AL24="","*",SP_NORTE!AL24)</f>
        <v>ZRX-ZRQ</v>
      </c>
      <c r="O25" s="110">
        <f>IF(SP_NORTE!BG24="","*",SP_NORTE!BG24)</f>
        <v>0</v>
      </c>
      <c r="P25" s="147" t="str">
        <f>IF($A$2=1,IF(SP_NORTE!BI24="","*",SP_NORTE!BI24),IF(SP_NORTE!BJ24="","*",SP_NORTE!BJ24))</f>
        <v xml:space="preserve">MC1 08:01, sem oportunidade de faixa </v>
      </c>
    </row>
    <row r="26" spans="1:16" hidden="1">
      <c r="A26" s="82" t="str">
        <f>IF(SP_NORTE!B25="","*",SP_NORTE!B25)</f>
        <v>*</v>
      </c>
      <c r="B26" s="83" t="str">
        <f>IF(SP_NORTE!W25="","*",SP_NORTE!W25)</f>
        <v>*</v>
      </c>
      <c r="C26" s="83" t="str">
        <f>IF(SP_NORTE!R25="","*",SP_NORTE!R25)</f>
        <v>-</v>
      </c>
      <c r="D26" s="83" t="str">
        <f>IF(SP_NORTE!S25="","*",SP_NORTE!S25)</f>
        <v>-</v>
      </c>
      <c r="E26" s="83" t="str">
        <f>IF(SP_NORTE!D25="","*",SP_NORTE!D25)</f>
        <v>*</v>
      </c>
      <c r="F26" s="83" t="str">
        <f>IF(SP_NORTE!G25="","*",SP_NORTE!G25)</f>
        <v>*</v>
      </c>
      <c r="G26" s="83" t="str">
        <f>IF(SP_NORTE!L25="","*",SP_NORTE!L25)</f>
        <v>-</v>
      </c>
      <c r="H26" s="116" t="str">
        <f>IF(SP_NORTE!J25="","*",SP_NORTE!J25)</f>
        <v>*</v>
      </c>
      <c r="I26" s="113" t="str">
        <f>IF(SP_NORTE!N25="","*",SP_NORTE!N25)</f>
        <v>*</v>
      </c>
      <c r="J26" s="113" t="str">
        <f>IF(SP_NORTE!O25="","*",SP_NORTE!O25)</f>
        <v>*</v>
      </c>
      <c r="K26" s="83">
        <f>IF(SP_NORTE!AJ25="","*",SP_NORTE!AJ25)</f>
        <v>0</v>
      </c>
      <c r="L26" s="83" t="str">
        <f>IF(SP_NORTE!AL25="","*",SP_NORTE!AL25)</f>
        <v>-</v>
      </c>
      <c r="M26" s="83">
        <f>IF(SP_NORTE!AO25="","*",SP_NORTE!AO25)</f>
        <v>0</v>
      </c>
      <c r="N26" s="83" t="str">
        <f>IF(SP_NORTE!AL25="","*",SP_NORTE!AL25)</f>
        <v>-</v>
      </c>
      <c r="O26" s="110" t="str">
        <f>IF(SP_NORTE!BG25="","*",SP_NORTE!BG25)</f>
        <v>*</v>
      </c>
      <c r="P26" s="147" t="str">
        <f>IF($A$2=1,IF(SP_NORTE!BI25="","*",SP_NORTE!BI25),IF(SP_NORTE!BJ25="","*",SP_NORTE!BJ25))</f>
        <v>*</v>
      </c>
    </row>
    <row r="27" spans="1:16" hidden="1">
      <c r="A27" s="82" t="str">
        <f>IF(SP_NORTE!B26="","*",SP_NORTE!B26)</f>
        <v>*</v>
      </c>
      <c r="B27" s="83" t="str">
        <f>IF(SP_NORTE!W26="","*",SP_NORTE!W26)</f>
        <v>*</v>
      </c>
      <c r="C27" s="83" t="str">
        <f>IF(SP_NORTE!R26="","*",SP_NORTE!R26)</f>
        <v>-</v>
      </c>
      <c r="D27" s="83" t="str">
        <f>IF(SP_NORTE!S26="","*",SP_NORTE!S26)</f>
        <v>-</v>
      </c>
      <c r="E27" s="83" t="str">
        <f>IF(SP_NORTE!D26="","*",SP_NORTE!D26)</f>
        <v>*</v>
      </c>
      <c r="F27" s="83" t="str">
        <f>IF(SP_NORTE!G26="","*",SP_NORTE!G26)</f>
        <v>*</v>
      </c>
      <c r="G27" s="83" t="str">
        <f>IF(SP_NORTE!L26="","*",SP_NORTE!L26)</f>
        <v>-</v>
      </c>
      <c r="H27" s="116" t="str">
        <f>IF(SP_NORTE!J26="","*",SP_NORTE!J26)</f>
        <v>*</v>
      </c>
      <c r="I27" s="113" t="str">
        <f>IF(SP_NORTE!N26="","*",SP_NORTE!N26)</f>
        <v>*</v>
      </c>
      <c r="J27" s="113" t="str">
        <f>IF(SP_NORTE!O26="","*",SP_NORTE!O26)</f>
        <v>*</v>
      </c>
      <c r="K27" s="83">
        <f>IF(SP_NORTE!AJ26="","*",SP_NORTE!AJ26)</f>
        <v>0</v>
      </c>
      <c r="L27" s="83" t="str">
        <f>IF(SP_NORTE!AL26="","*",SP_NORTE!AL26)</f>
        <v>-</v>
      </c>
      <c r="M27" s="83">
        <f>IF(SP_NORTE!AO26="","*",SP_NORTE!AO26)</f>
        <v>0</v>
      </c>
      <c r="N27" s="83" t="str">
        <f>IF(SP_NORTE!AL26="","*",SP_NORTE!AL26)</f>
        <v>-</v>
      </c>
      <c r="O27" s="110" t="str">
        <f>IF(SP_NORTE!BG26="","*",SP_NORTE!BG26)</f>
        <v>*</v>
      </c>
      <c r="P27" s="147" t="str">
        <f>IF($A$2=1,IF(SP_NORTE!BI26="","*",SP_NORTE!BI26),IF(SP_NORTE!BJ26="","*",SP_NORTE!BJ26))</f>
        <v>*</v>
      </c>
    </row>
    <row r="28" spans="1:16" hidden="1">
      <c r="A28" s="82" t="str">
        <f>IF(SP_NORTE!B27="","*",SP_NORTE!B27)</f>
        <v>*</v>
      </c>
      <c r="B28" s="83" t="str">
        <f>IF(SP_NORTE!W27="","*",SP_NORTE!W27)</f>
        <v>*</v>
      </c>
      <c r="C28" s="83" t="str">
        <f>IF(SP_NORTE!R27="","*",SP_NORTE!R27)</f>
        <v>-</v>
      </c>
      <c r="D28" s="83" t="str">
        <f>IF(SP_NORTE!S27="","*",SP_NORTE!S27)</f>
        <v>-</v>
      </c>
      <c r="E28" s="83" t="str">
        <f>IF(SP_NORTE!D27="","*",SP_NORTE!D27)</f>
        <v>*</v>
      </c>
      <c r="F28" s="83" t="str">
        <f>IF(SP_NORTE!G27="","*",SP_NORTE!G27)</f>
        <v>*</v>
      </c>
      <c r="G28" s="83" t="str">
        <f>IF(SP_NORTE!L27="","*",SP_NORTE!L27)</f>
        <v>-</v>
      </c>
      <c r="H28" s="116" t="str">
        <f>IF(SP_NORTE!J27="","*",SP_NORTE!J27)</f>
        <v>*</v>
      </c>
      <c r="I28" s="113" t="str">
        <f>IF(SP_NORTE!N27="","*",SP_NORTE!N27)</f>
        <v>*</v>
      </c>
      <c r="J28" s="113" t="str">
        <f>IF(SP_NORTE!O27="","*",SP_NORTE!O27)</f>
        <v>*</v>
      </c>
      <c r="K28" s="83">
        <f>IF(SP_NORTE!AJ27="","*",SP_NORTE!AJ27)</f>
        <v>0</v>
      </c>
      <c r="L28" s="83" t="str">
        <f>IF(SP_NORTE!AL27="","*",SP_NORTE!AL27)</f>
        <v>-</v>
      </c>
      <c r="M28" s="83">
        <f>IF(SP_NORTE!AO27="","*",SP_NORTE!AO27)</f>
        <v>0</v>
      </c>
      <c r="N28" s="83" t="str">
        <f>IF(SP_NORTE!AL27="","*",SP_NORTE!AL27)</f>
        <v>-</v>
      </c>
      <c r="O28" s="110" t="str">
        <f>IF(SP_NORTE!BG27="","*",SP_NORTE!BG27)</f>
        <v>*</v>
      </c>
      <c r="P28" s="147" t="str">
        <f>IF($A$2=1,IF(SP_NORTE!BI27="","*",SP_NORTE!BI27),IF(SP_NORTE!BJ27="","*",SP_NORTE!BJ27))</f>
        <v>*</v>
      </c>
    </row>
    <row r="29" spans="1:16" hidden="1">
      <c r="A29" s="82" t="str">
        <f>IF(SP_NORTE!B28="","*",SP_NORTE!B28)</f>
        <v>*</v>
      </c>
      <c r="B29" s="83" t="str">
        <f>IF(SP_NORTE!W28="","*",SP_NORTE!W28)</f>
        <v>Oportunidade</v>
      </c>
      <c r="C29" s="83" t="str">
        <f>IF(SP_NORTE!R28="","*",SP_NORTE!R28)</f>
        <v>SP NORTE</v>
      </c>
      <c r="D29" s="83" t="str">
        <f>IF(SP_NORTE!S28="","*",SP_NORTE!S28)</f>
        <v>TMI-ZEB</v>
      </c>
      <c r="E29" s="83" t="str">
        <f>IF(SP_NORTE!D28="","*",SP_NORTE!D28)</f>
        <v>W57</v>
      </c>
      <c r="F29" s="83" t="str">
        <f>IF(SP_NORTE!G28="","*",SP_NORTE!G28)</f>
        <v>ZJA2</v>
      </c>
      <c r="G29" s="83" t="str">
        <f>IF(SP_NORTE!L28="","*",SP_NORTE!L28)</f>
        <v>ZJA-ZUR</v>
      </c>
      <c r="H29" s="116">
        <f>IF(SP_NORTE!J28="","*",SP_NORTE!J28)</f>
        <v>379</v>
      </c>
      <c r="I29" s="113">
        <f>IF(SP_NORTE!N28="","*",SP_NORTE!N28)</f>
        <v>0.375</v>
      </c>
      <c r="J29" s="113">
        <f>IF(SP_NORTE!O28="","*",SP_NORTE!O28)</f>
        <v>8.3333333333333329E-2</v>
      </c>
      <c r="K29" s="83" t="str">
        <f>IF(SP_NORTE!AJ28="","*",SP_NORTE!AJ28)</f>
        <v>ZJA2</v>
      </c>
      <c r="L29" s="83" t="str">
        <f>IF(SP_NORTE!AL28="","*",SP_NORTE!AL28)</f>
        <v>ZJA-ZUR</v>
      </c>
      <c r="M29" s="83">
        <f>IF(SP_NORTE!AO28="","*",SP_NORTE!AO28)</f>
        <v>379</v>
      </c>
      <c r="N29" s="83" t="str">
        <f>IF(SP_NORTE!AL28="","*",SP_NORTE!AL28)</f>
        <v>ZJA-ZUR</v>
      </c>
      <c r="O29" s="110" t="str">
        <f>IF(SP_NORTE!BG28="","*",SP_NORTE!BG28)</f>
        <v>*</v>
      </c>
      <c r="P29" s="147" t="str">
        <f>IF($A$2=1,IF(SP_NORTE!BI28="","*",SP_NORTE!BI28),IF(SP_NORTE!BJ28="","*",SP_NORTE!BJ28))</f>
        <v>*</v>
      </c>
    </row>
    <row r="30" spans="1:16" hidden="1">
      <c r="A30" s="82">
        <f>IF(SP_NORTE!B30="","*",SP_NORTE!B30)</f>
        <v>46056</v>
      </c>
      <c r="B30" s="83" t="str">
        <f>IF(SP_NORTE!W30="","*",SP_NORTE!W30)</f>
        <v>Oportunidade</v>
      </c>
      <c r="C30" s="83" t="str">
        <f>IF(SP_NORTE!R30="","*",SP_NORTE!R30)</f>
        <v>SP NORTE</v>
      </c>
      <c r="D30" s="83" t="str">
        <f>IF(SP_NORTE!S30="","*",SP_NORTE!S30)</f>
        <v>TMI-ZEB</v>
      </c>
      <c r="E30" s="83" t="str">
        <f>IF(SP_NORTE!D30="","*",SP_NORTE!D30)</f>
        <v>JOVÂNIO (TP-850)</v>
      </c>
      <c r="F30" s="83" t="str">
        <f>IF(SP_NORTE!G30="","*",SP_NORTE!G30)</f>
        <v>-</v>
      </c>
      <c r="G30" s="83" t="str">
        <f>IF(SP_NORTE!L30="","*",SP_NORTE!L30)</f>
        <v>ZEC-ZKY</v>
      </c>
      <c r="H30" s="116">
        <f>IF(SP_NORTE!J30="","*",SP_NORTE!J30)</f>
        <v>265.7</v>
      </c>
      <c r="I30" s="113">
        <f>IF(SP_NORTE!N30="","*",SP_NORTE!N30)</f>
        <v>0.375</v>
      </c>
      <c r="J30" s="113">
        <f>IF(SP_NORTE!O30="","*",SP_NORTE!O30)</f>
        <v>6.25E-2</v>
      </c>
      <c r="K30" s="83" t="str">
        <f>IF(SP_NORTE!AJ30="","*",SP_NORTE!AJ30)</f>
        <v>-</v>
      </c>
      <c r="L30" s="83" t="str">
        <f>IF(SP_NORTE!AL30="","*",SP_NORTE!AL30)</f>
        <v>ZEC-ZKY</v>
      </c>
      <c r="M30" s="83">
        <f>IF(SP_NORTE!AO30="","*",SP_NORTE!AO30)</f>
        <v>265.7</v>
      </c>
      <c r="N30" s="83" t="str">
        <f>IF(SP_NORTE!AL30="","*",SP_NORTE!AL30)</f>
        <v>ZEC-ZKY</v>
      </c>
      <c r="O30" s="110">
        <f>IF(SP_NORTE!BG30="","*",SP_NORTE!BG30)</f>
        <v>0</v>
      </c>
      <c r="P30" s="147" t="str">
        <f>IF($A$2=1,IF(SP_NORTE!BI30="","*",SP_NORTE!BI30),IF(SP_NORTE!BJ30="","*",SP_NORTE!BJ30))</f>
        <v xml:space="preserve">TP pronta 07:30, não solicitou devido chuva no local </v>
      </c>
    </row>
    <row r="31" spans="1:16" hidden="1">
      <c r="A31" s="82">
        <f>IF(SP_NORTE!B31="","*",SP_NORTE!B31)</f>
        <v>46056</v>
      </c>
      <c r="B31" s="83" t="str">
        <f>IF(SP_NORTE!W31="","*",SP_NORTE!W31)</f>
        <v>Contrato</v>
      </c>
      <c r="C31" s="83" t="str">
        <f>IF(SP_NORTE!R31="","*",SP_NORTE!R31)</f>
        <v>SP NORTE</v>
      </c>
      <c r="D31" s="83" t="str">
        <f>IF(SP_NORTE!S31="","*",SP_NORTE!S31)</f>
        <v>TMI-ZEB</v>
      </c>
      <c r="E31" s="83" t="str">
        <f>IF(SP_NORTE!D31="","*",SP_NORTE!D31)</f>
        <v>V87</v>
      </c>
      <c r="F31" s="83" t="str">
        <f>IF(SP_NORTE!G31="","*",SP_NORTE!G31)</f>
        <v>ZDP2</v>
      </c>
      <c r="G31" s="83" t="str">
        <f>IF(SP_NORTE!L31="","*",SP_NORTE!L31)</f>
        <v>ZEC-ZKY</v>
      </c>
      <c r="H31" s="116">
        <f>IF(SP_NORTE!J31="","*",SP_NORTE!J31)</f>
        <v>272.2</v>
      </c>
      <c r="I31" s="113">
        <f>IF(SP_NORTE!N31="","*",SP_NORTE!N31)</f>
        <v>0.35416666666666669</v>
      </c>
      <c r="J31" s="113">
        <f>IF(SP_NORTE!O31="","*",SP_NORTE!O31)</f>
        <v>0.25</v>
      </c>
      <c r="K31" s="83" t="str">
        <f>IF(SP_NORTE!AJ31="","*",SP_NORTE!AJ31)</f>
        <v>ZDP2</v>
      </c>
      <c r="L31" s="83" t="str">
        <f>IF(SP_NORTE!AL31="","*",SP_NORTE!AL31)</f>
        <v>ZEC-ZKY</v>
      </c>
      <c r="M31" s="83">
        <f>IF(SP_NORTE!AO31="","*",SP_NORTE!AO31)</f>
        <v>272.2</v>
      </c>
      <c r="N31" s="83" t="str">
        <f>IF(SP_NORTE!AL31="","*",SP_NORTE!AL31)</f>
        <v>ZEC-ZKY</v>
      </c>
      <c r="O31" s="110">
        <f>IF(SP_NORTE!BG31="","*",SP_NORTE!BG31)</f>
        <v>0</v>
      </c>
      <c r="P31" s="147" t="str">
        <f>IF($A$2=1,IF(SP_NORTE!BI31="","*",SP_NORTE!BI31),IF(SP_NORTE!BJ31="","*",SP_NORTE!BJ31))</f>
        <v xml:space="preserve">Não solicitou devido sem  O.S de trabalho </v>
      </c>
    </row>
    <row r="32" spans="1:16" hidden="1">
      <c r="A32" s="82">
        <f>IF(SP_NORTE!B33="","*",SP_NORTE!B33)</f>
        <v>46056</v>
      </c>
      <c r="B32" s="83" t="str">
        <f>IF(SP_NORTE!W33="","*",SP_NORTE!W33)</f>
        <v>Contrato</v>
      </c>
      <c r="C32" s="83" t="str">
        <f>IF(SP_NORTE!R33="","*",SP_NORTE!R33)</f>
        <v>SP NORTE</v>
      </c>
      <c r="D32" s="83" t="str">
        <f>IF(SP_NORTE!S33="","*",SP_NORTE!S33)</f>
        <v>ZEB-ZCZ</v>
      </c>
      <c r="E32" s="83" t="str">
        <f>IF(SP_NORTE!D33="","*",SP_NORTE!D33)</f>
        <v>V88</v>
      </c>
      <c r="F32" s="83" t="str">
        <f>IF(SP_NORTE!G33="","*",SP_NORTE!G33)</f>
        <v>ZPN2</v>
      </c>
      <c r="G32" s="83" t="str">
        <f>IF(SP_NORTE!L33="","*",SP_NORTE!L33)</f>
        <v>ZCV-ZCT</v>
      </c>
      <c r="H32" s="116">
        <f>IF(SP_NORTE!J33="","*",SP_NORTE!J33)</f>
        <v>153.80000000000001</v>
      </c>
      <c r="I32" s="113">
        <f>IF(SP_NORTE!N33="","*",SP_NORTE!N33)</f>
        <v>0.35416666666666669</v>
      </c>
      <c r="J32" s="113">
        <f>IF(SP_NORTE!O33="","*",SP_NORTE!O33)</f>
        <v>0.25</v>
      </c>
      <c r="K32" s="83" t="str">
        <f>IF(SP_NORTE!AJ33="","*",SP_NORTE!AJ33)</f>
        <v>ZPN2</v>
      </c>
      <c r="L32" s="83" t="str">
        <f>IF(SP_NORTE!AL33="","*",SP_NORTE!AL33)</f>
        <v>ZCV-ZCT</v>
      </c>
      <c r="M32" s="83">
        <f>IF(SP_NORTE!AO33="","*",SP_NORTE!AO33)</f>
        <v>153.80000000000001</v>
      </c>
      <c r="N32" s="83" t="str">
        <f>IF(SP_NORTE!AL33="","*",SP_NORTE!AL33)</f>
        <v>ZCV-ZCT</v>
      </c>
      <c r="O32" s="110">
        <f>IF(SP_NORTE!BG33="","*",SP_NORTE!BG33)</f>
        <v>0</v>
      </c>
      <c r="P32" s="147" t="str">
        <f>IF($A$2=1,IF(SP_NORTE!BI33="","*",SP_NORTE!BI33),IF(SP_NORTE!BJ33="","*",SP_NORTE!BJ33))</f>
        <v xml:space="preserve">MC1 08:04, sem oportunidade de faixa </v>
      </c>
    </row>
    <row r="33" spans="1:16" hidden="1">
      <c r="A33" s="82">
        <f>IF(SP_NORTE!B38="","*",SP_NORTE!B38)</f>
        <v>46056</v>
      </c>
      <c r="B33" s="83" t="str">
        <f>IF(SP_NORTE!W38="","*",SP_NORTE!W38)</f>
        <v>Oportunidade</v>
      </c>
      <c r="C33" s="83" t="str">
        <f>IF(SP_NORTE!R38="","*",SP_NORTE!R38)</f>
        <v>SP NORTE</v>
      </c>
      <c r="D33" s="83" t="str">
        <f>IF(SP_NORTE!S38="","*",SP_NORTE!S38)</f>
        <v>ZCZ-ZTI</v>
      </c>
      <c r="E33" s="83" t="str">
        <f>IF(SP_NORTE!D38="","*",SP_NORTE!D38)</f>
        <v>E40</v>
      </c>
      <c r="F33" s="83" t="str">
        <f>IF(SP_NORTE!G38="","*",SP_NORTE!G38)</f>
        <v>ZMA2</v>
      </c>
      <c r="G33" s="83" t="str">
        <f>IF(SP_NORTE!L38="","*",SP_NORTE!L38)</f>
        <v>ZMA-ZSD</v>
      </c>
      <c r="H33" s="116">
        <f>IF(SP_NORTE!J38="","*",SP_NORTE!J38)</f>
        <v>42</v>
      </c>
      <c r="I33" s="113">
        <f>IF(SP_NORTE!N38="","*",SP_NORTE!N38)</f>
        <v>0.39583333333333331</v>
      </c>
      <c r="J33" s="113">
        <f>IF(SP_NORTE!O38="","*",SP_NORTE!O38)</f>
        <v>4.1666666666666664E-2</v>
      </c>
      <c r="K33" s="83" t="str">
        <f>IF(SP_NORTE!AJ38="","*",SP_NORTE!AJ38)</f>
        <v>ZMA2</v>
      </c>
      <c r="L33" s="83" t="str">
        <f>IF(SP_NORTE!AL38="","*",SP_NORTE!AL38)</f>
        <v>ZMA-ZSD</v>
      </c>
      <c r="M33" s="83">
        <f>IF(SP_NORTE!AO38="","*",SP_NORTE!AO38)</f>
        <v>42</v>
      </c>
      <c r="N33" s="83" t="str">
        <f>IF(SP_NORTE!AL38="","*",SP_NORTE!AL38)</f>
        <v>ZMA-ZSD</v>
      </c>
      <c r="O33" s="110">
        <f>IF(SP_NORTE!BG38="","*",SP_NORTE!BG38)</f>
        <v>2</v>
      </c>
      <c r="P33" s="147" t="str">
        <f>IF($A$2=1,IF(SP_NORTE!BI38="","*",SP_NORTE!BI38),IF(SP_NORTE!BJ38="","*",SP_NORTE!BJ38))</f>
        <v xml:space="preserve">Segue deslocamento ZMA-ZSD </v>
      </c>
    </row>
    <row r="34" spans="1:16" hidden="1">
      <c r="A34" s="82" t="e">
        <f>IF(SP_NORTE!#REF!="","*",SP_NORTE!#REF!)</f>
        <v>#REF!</v>
      </c>
      <c r="B34" s="83" t="e">
        <f>IF(SP_NORTE!#REF!="","*",SP_NORTE!#REF!)</f>
        <v>#REF!</v>
      </c>
      <c r="C34" s="83" t="e">
        <f>IF(SP_NORTE!#REF!="","*",SP_NORTE!#REF!)</f>
        <v>#REF!</v>
      </c>
      <c r="D34" s="83" t="e">
        <f>IF(SP_NORTE!#REF!="","*",SP_NORTE!#REF!)</f>
        <v>#REF!</v>
      </c>
      <c r="E34" s="83" t="e">
        <f>IF(SP_NORTE!#REF!="","*",SP_NORTE!#REF!)</f>
        <v>#REF!</v>
      </c>
      <c r="F34" s="83" t="e">
        <f>IF(SP_NORTE!#REF!="","*",SP_NORTE!#REF!)</f>
        <v>#REF!</v>
      </c>
      <c r="G34" s="83" t="e">
        <f>IF(SP_NORTE!#REF!="","*",SP_NORTE!#REF!)</f>
        <v>#REF!</v>
      </c>
      <c r="H34" s="116" t="e">
        <f>IF(SP_NORTE!#REF!="","*",SP_NORTE!#REF!)</f>
        <v>#REF!</v>
      </c>
      <c r="I34" s="113" t="e">
        <f>IF(SP_NORTE!#REF!="","*",SP_NORTE!#REF!)</f>
        <v>#REF!</v>
      </c>
      <c r="J34" s="113" t="e">
        <f>IF(SP_NORTE!#REF!="","*",SP_NORTE!#REF!)</f>
        <v>#REF!</v>
      </c>
      <c r="K34" s="83" t="e">
        <f>IF(SP_NORTE!#REF!="","*",SP_NORTE!#REF!)</f>
        <v>#REF!</v>
      </c>
      <c r="L34" s="83" t="e">
        <f>IF(SP_NORTE!#REF!="","*",SP_NORTE!#REF!)</f>
        <v>#REF!</v>
      </c>
      <c r="M34" s="83" t="e">
        <f>IF(SP_NORTE!#REF!="","*",SP_NORTE!#REF!)</f>
        <v>#REF!</v>
      </c>
      <c r="N34" s="83" t="e">
        <f>IF(SP_NORTE!#REF!="","*",SP_NORTE!#REF!)</f>
        <v>#REF!</v>
      </c>
      <c r="O34" s="110" t="e">
        <f>IF(SP_NORTE!#REF!="","*",SP_NORTE!#REF!)</f>
        <v>#REF!</v>
      </c>
      <c r="P34" s="147" t="e">
        <f>IF($A$2=1,IF(SP_NORTE!#REF!="","*",SP_NORTE!#REF!),IF(SP_NORTE!#REF!="","*",SP_NORTE!#REF!))</f>
        <v>#REF!</v>
      </c>
    </row>
    <row r="35" spans="1:16" hidden="1">
      <c r="A35" s="82">
        <f>IF(SP_NORTE!B42="","*",SP_NORTE!B42)</f>
        <v>46056</v>
      </c>
      <c r="B35" s="83" t="str">
        <f>IF(SP_NORTE!W42="","*",SP_NORTE!W42)</f>
        <v>Oportunidade</v>
      </c>
      <c r="C35" s="83" t="str">
        <f>IF(SP_NORTE!R42="","*",SP_NORTE!R42)</f>
        <v>SP NORTE</v>
      </c>
      <c r="D35" s="83" t="str">
        <f>IF(SP_NORTE!S42="","*",SP_NORTE!S42)</f>
        <v>ZCZ-ZTI</v>
      </c>
      <c r="E35" s="83" t="str">
        <f>IF(SP_NORTE!D42="","*",SP_NORTE!D42)</f>
        <v>W97</v>
      </c>
      <c r="F35" s="83" t="str">
        <f>IF(SP_NORTE!G42="","*",SP_NORTE!G42)</f>
        <v>ZTO2</v>
      </c>
      <c r="G35" s="83" t="str">
        <f>IF(SP_NORTE!L42="","*",SP_NORTE!L42)</f>
        <v>ZTO-ZEM</v>
      </c>
      <c r="H35" s="116">
        <f>IF(SP_NORTE!J42="","*",SP_NORTE!J42)</f>
        <v>7</v>
      </c>
      <c r="I35" s="113">
        <f>IF(SP_NORTE!N42="","*",SP_NORTE!N42)</f>
        <v>0.375</v>
      </c>
      <c r="J35" s="113">
        <f>IF(SP_NORTE!O42="","*",SP_NORTE!O42)</f>
        <v>4.1666666666666664E-2</v>
      </c>
      <c r="K35" s="83" t="str">
        <f>IF(SP_NORTE!AJ42="","*",SP_NORTE!AJ42)</f>
        <v>ZTO2</v>
      </c>
      <c r="L35" s="83" t="str">
        <f>IF(SP_NORTE!AL42="","*",SP_NORTE!AL42)</f>
        <v>ZTO-ZEM</v>
      </c>
      <c r="M35" s="83">
        <f>IF(SP_NORTE!AO42="","*",SP_NORTE!AO42)</f>
        <v>7</v>
      </c>
      <c r="N35" s="83" t="str">
        <f>IF(SP_NORTE!AL42="","*",SP_NORTE!AL42)</f>
        <v>ZTO-ZEM</v>
      </c>
      <c r="O35" s="110">
        <f>IF(SP_NORTE!BG42="","*",SP_NORTE!BG42)</f>
        <v>0</v>
      </c>
      <c r="P35" s="147" t="str">
        <f>IF($A$2=1,IF(SP_NORTE!BI42="","*",SP_NORTE!BI42),IF(SP_NORTE!BJ42="","*",SP_NORTE!BJ42))</f>
        <v xml:space="preserve">Sem oportunidade de faixa </v>
      </c>
    </row>
    <row r="36" spans="1:16" hidden="1">
      <c r="A36" s="82">
        <f>IF(SP_NORTE!B43="","*",SP_NORTE!B43)</f>
        <v>46056</v>
      </c>
      <c r="B36" s="83" t="str">
        <f>IF(SP_NORTE!W43="","*",SP_NORTE!W43)</f>
        <v>Oportunidade</v>
      </c>
      <c r="C36" s="83" t="str">
        <f>IF(SP_NORTE!R43="","*",SP_NORTE!R43)</f>
        <v>SP NORTE</v>
      </c>
      <c r="D36" s="83" t="str">
        <f>IF(SP_NORTE!S43="","*",SP_NORTE!S43)</f>
        <v>ZRX-ZTI</v>
      </c>
      <c r="E36" s="83" t="str">
        <f>IF(SP_NORTE!D43="","*",SP_NORTE!D43)</f>
        <v>V83</v>
      </c>
      <c r="F36" s="83" t="str">
        <f>IF(SP_NORTE!G43="","*",SP_NORTE!G43)</f>
        <v>ZIQ2</v>
      </c>
      <c r="G36" s="83" t="str">
        <f>IF(SP_NORTE!L43="","*",SP_NORTE!L43)</f>
        <v>ZRQ-ZQX</v>
      </c>
      <c r="H36" s="116">
        <f>IF(SP_NORTE!J43="","*",SP_NORTE!J43)</f>
        <v>139.30000000000001</v>
      </c>
      <c r="I36" s="113">
        <f>IF(SP_NORTE!N43="","*",SP_NORTE!N43)</f>
        <v>0.35416666666666669</v>
      </c>
      <c r="J36" s="113">
        <f>IF(SP_NORTE!O43="","*",SP_NORTE!O43)</f>
        <v>8.3333333333333329E-2</v>
      </c>
      <c r="K36" s="83" t="str">
        <f>IF(SP_NORTE!AJ43="","*",SP_NORTE!AJ43)</f>
        <v>ZIQ2</v>
      </c>
      <c r="L36" s="83" t="str">
        <f>IF(SP_NORTE!AL43="","*",SP_NORTE!AL43)</f>
        <v>ZRQ-ZQX</v>
      </c>
      <c r="M36" s="83">
        <f>IF(SP_NORTE!AO43="","*",SP_NORTE!AO43)</f>
        <v>139.30000000000001</v>
      </c>
      <c r="N36" s="83" t="str">
        <f>IF(SP_NORTE!AL43="","*",SP_NORTE!AL43)</f>
        <v>ZRQ-ZQX</v>
      </c>
      <c r="O36" s="110">
        <f>IF(SP_NORTE!BG43="","*",SP_NORTE!BG43)</f>
        <v>0</v>
      </c>
      <c r="P36" s="147" t="str">
        <f>IF($A$2=1,IF(SP_NORTE!BI43="","*",SP_NORTE!BI43),IF(SP_NORTE!BJ43="","*",SP_NORTE!BJ43))</f>
        <v xml:space="preserve">Sem oportunidade de faixa </v>
      </c>
    </row>
    <row r="37" spans="1:16" hidden="1">
      <c r="A37" s="82" t="str">
        <f>IF(SP_NORTE!B44="","*",SP_NORTE!B44)</f>
        <v>*</v>
      </c>
      <c r="B37" s="83" t="str">
        <f>IF(SP_NORTE!W44="","*",SP_NORTE!W44)</f>
        <v>*</v>
      </c>
      <c r="C37" s="83" t="str">
        <f>IF(SP_NORTE!R44="","*",SP_NORTE!R44)</f>
        <v>-</v>
      </c>
      <c r="D37" s="83" t="str">
        <f>IF(SP_NORTE!S44="","*",SP_NORTE!S44)</f>
        <v>-</v>
      </c>
      <c r="E37" s="83" t="str">
        <f>IF(SP_NORTE!D44="","*",SP_NORTE!D44)</f>
        <v>*</v>
      </c>
      <c r="F37" s="83" t="str">
        <f>IF(SP_NORTE!G44="","*",SP_NORTE!G44)</f>
        <v>*</v>
      </c>
      <c r="G37" s="83" t="str">
        <f>IF(SP_NORTE!L44="","*",SP_NORTE!L44)</f>
        <v>-</v>
      </c>
      <c r="H37" s="116" t="str">
        <f>IF(SP_NORTE!J44="","*",SP_NORTE!J44)</f>
        <v>*</v>
      </c>
      <c r="I37" s="113" t="str">
        <f>IF(SP_NORTE!N44="","*",SP_NORTE!N44)</f>
        <v>*</v>
      </c>
      <c r="J37" s="113" t="str">
        <f>IF(SP_NORTE!O44="","*",SP_NORTE!O44)</f>
        <v>*</v>
      </c>
      <c r="K37" s="83">
        <f>IF(SP_NORTE!AJ44="","*",SP_NORTE!AJ44)</f>
        <v>0</v>
      </c>
      <c r="L37" s="83" t="str">
        <f>IF(SP_NORTE!AL44="","*",SP_NORTE!AL44)</f>
        <v>-</v>
      </c>
      <c r="M37" s="83">
        <f>IF(SP_NORTE!AO44="","*",SP_NORTE!AO44)</f>
        <v>0</v>
      </c>
      <c r="N37" s="83" t="str">
        <f>IF(SP_NORTE!AL44="","*",SP_NORTE!AL44)</f>
        <v>-</v>
      </c>
      <c r="O37" s="110" t="str">
        <f>IF(SP_NORTE!BG44="","*",SP_NORTE!BG44)</f>
        <v>*</v>
      </c>
      <c r="P37" s="147" t="str">
        <f>IF($A$2=1,IF(SP_NORTE!BI44="","*",SP_NORTE!BI44),IF(SP_NORTE!BJ44="","*",SP_NORTE!BJ44))</f>
        <v>*</v>
      </c>
    </row>
    <row r="38" spans="1:16" hidden="1">
      <c r="A38" s="82" t="str">
        <f>IF(SP_NORTE!B45="","*",SP_NORTE!B45)</f>
        <v>*</v>
      </c>
      <c r="B38" s="83" t="str">
        <f>IF(SP_NORTE!W45="","*",SP_NORTE!W45)</f>
        <v>*</v>
      </c>
      <c r="C38" s="83" t="str">
        <f>IF(SP_NORTE!R45="","*",SP_NORTE!R45)</f>
        <v>-</v>
      </c>
      <c r="D38" s="83" t="str">
        <f>IF(SP_NORTE!S45="","*",SP_NORTE!S45)</f>
        <v>-</v>
      </c>
      <c r="E38" s="83" t="str">
        <f>IF(SP_NORTE!D45="","*",SP_NORTE!D45)</f>
        <v>*</v>
      </c>
      <c r="F38" s="83" t="str">
        <f>IF(SP_NORTE!G45="","*",SP_NORTE!G45)</f>
        <v>*</v>
      </c>
      <c r="G38" s="83" t="str">
        <f>IF(SP_NORTE!L45="","*",SP_NORTE!L45)</f>
        <v>-</v>
      </c>
      <c r="H38" s="116" t="str">
        <f>IF(SP_NORTE!J45="","*",SP_NORTE!J45)</f>
        <v>*</v>
      </c>
      <c r="I38" s="113" t="str">
        <f>IF(SP_NORTE!N45="","*",SP_NORTE!N45)</f>
        <v>*</v>
      </c>
      <c r="J38" s="113" t="str">
        <f>IF(SP_NORTE!O45="","*",SP_NORTE!O45)</f>
        <v>*</v>
      </c>
      <c r="K38" s="83">
        <f>IF(SP_NORTE!AJ45="","*",SP_NORTE!AJ45)</f>
        <v>0</v>
      </c>
      <c r="L38" s="83" t="str">
        <f>IF(SP_NORTE!AL45="","*",SP_NORTE!AL45)</f>
        <v>-</v>
      </c>
      <c r="M38" s="83">
        <f>IF(SP_NORTE!AO45="","*",SP_NORTE!AO45)</f>
        <v>0</v>
      </c>
      <c r="N38" s="83" t="str">
        <f>IF(SP_NORTE!AL45="","*",SP_NORTE!AL45)</f>
        <v>-</v>
      </c>
      <c r="O38" s="110" t="str">
        <f>IF(SP_NORTE!BG45="","*",SP_NORTE!BG45)</f>
        <v>*</v>
      </c>
      <c r="P38" s="147" t="str">
        <f>IF($A$2=1,IF(SP_NORTE!BI45="","*",SP_NORTE!BI45),IF(SP_NORTE!BJ45="","*",SP_NORTE!BJ45))</f>
        <v>*</v>
      </c>
    </row>
    <row r="39" spans="1:16" hidden="1">
      <c r="A39" s="82">
        <f>IF(SP_NORTE!B46="","*",SP_NORTE!B46)</f>
        <v>46057</v>
      </c>
      <c r="B39" s="83" t="str">
        <f>IF(SP_NORTE!W46="","*",SP_NORTE!W46)</f>
        <v>Oportunidade</v>
      </c>
      <c r="C39" s="83" t="str">
        <f>IF(SP_NORTE!R46="","*",SP_NORTE!R46)</f>
        <v>SP NORTE</v>
      </c>
      <c r="D39" s="83" t="str">
        <f>IF(SP_NORTE!S46="","*",SP_NORTE!S46)</f>
        <v>TMI-ZEB</v>
      </c>
      <c r="E39" s="83" t="str">
        <f>IF(SP_NORTE!D46="","*",SP_NORTE!D46)</f>
        <v>W57</v>
      </c>
      <c r="F39" s="83" t="str">
        <f>IF(SP_NORTE!G46="","*",SP_NORTE!G46)</f>
        <v>ZJA2</v>
      </c>
      <c r="G39" s="83" t="str">
        <f>IF(SP_NORTE!L46="","*",SP_NORTE!L46)</f>
        <v>ZJA-ZUR</v>
      </c>
      <c r="H39" s="116">
        <f>IF(SP_NORTE!J46="","*",SP_NORTE!J46)</f>
        <v>379</v>
      </c>
      <c r="I39" s="113">
        <f>IF(SP_NORTE!N46="","*",SP_NORTE!N46)</f>
        <v>0.375</v>
      </c>
      <c r="J39" s="113">
        <f>IF(SP_NORTE!O46="","*",SP_NORTE!O46)</f>
        <v>8.3333333333333329E-2</v>
      </c>
      <c r="K39" s="83" t="str">
        <f>IF(SP_NORTE!AJ46="","*",SP_NORTE!AJ46)</f>
        <v>ZJA2</v>
      </c>
      <c r="L39" s="83" t="str">
        <f>IF(SP_NORTE!AL46="","*",SP_NORTE!AL46)</f>
        <v>ZJA-ZUR</v>
      </c>
      <c r="M39" s="83">
        <f>IF(SP_NORTE!AO46="","*",SP_NORTE!AO46)</f>
        <v>379</v>
      </c>
      <c r="N39" s="83" t="str">
        <f>IF(SP_NORTE!AL46="","*",SP_NORTE!AL46)</f>
        <v>ZJA-ZUR</v>
      </c>
      <c r="O39" s="110">
        <f>IF(SP_NORTE!BG46="","*",SP_NORTE!BG46)</f>
        <v>0</v>
      </c>
      <c r="P39" s="147" t="str">
        <f>IF($A$2=1,IF(SP_NORTE!BI47="","*",SP_NORTE!BI47),IF(SP_NORTE!BJ46="","*",SP_NORTE!BJ46))</f>
        <v>LOCO 9374 retida devido falta de oleo realizar o abastecimento do lubrificante do Motor diese</v>
      </c>
    </row>
    <row r="40" spans="1:16" hidden="1">
      <c r="A40" s="82">
        <f>IF(SP_NORTE!B47="","*",SP_NORTE!B47)</f>
        <v>46057</v>
      </c>
      <c r="B40" s="83" t="str">
        <f>IF(SP_NORTE!W47="","*",SP_NORTE!W47)</f>
        <v>Oportunidade</v>
      </c>
      <c r="C40" s="83" t="str">
        <f>IF(SP_NORTE!R47="","*",SP_NORTE!R47)</f>
        <v>SP NORTE</v>
      </c>
      <c r="D40" s="83" t="str">
        <f>IF(SP_NORTE!S47="","*",SP_NORTE!S47)</f>
        <v>TMI-ZEB</v>
      </c>
      <c r="E40" s="83" t="str">
        <f>IF(SP_NORTE!D47="","*",SP_NORTE!D47)</f>
        <v>A63</v>
      </c>
      <c r="F40" s="83" t="str">
        <f>IF(SP_NORTE!G47="","*",SP_NORTE!G47)</f>
        <v>ZVP2</v>
      </c>
      <c r="G40" s="83" t="str">
        <f>IF(SP_NORTE!L47="","*",SP_NORTE!L47)</f>
        <v>ZVP-ZRU</v>
      </c>
      <c r="H40" s="116">
        <f>IF(SP_NORTE!J47="","*",SP_NORTE!J47)</f>
        <v>306</v>
      </c>
      <c r="I40" s="113">
        <f>IF(SP_NORTE!N47="","*",SP_NORTE!N47)</f>
        <v>0.33333333333333331</v>
      </c>
      <c r="J40" s="113">
        <f>IF(SP_NORTE!O47="","*",SP_NORTE!O47)</f>
        <v>4.1666666666666664E-2</v>
      </c>
      <c r="K40" s="83" t="str">
        <f>IF(SP_NORTE!AJ47="","*",SP_NORTE!AJ47)</f>
        <v>ZVP2</v>
      </c>
      <c r="L40" s="83" t="str">
        <f>IF(SP_NORTE!AL47="","*",SP_NORTE!AL47)</f>
        <v>ZVP-ZRU</v>
      </c>
      <c r="M40" s="83">
        <f>IF(SP_NORTE!AO47="","*",SP_NORTE!AO47)</f>
        <v>306</v>
      </c>
      <c r="N40" s="83" t="str">
        <f>IF(SP_NORTE!AL47="","*",SP_NORTE!AL47)</f>
        <v>ZVP-ZRU</v>
      </c>
      <c r="O40" s="110">
        <f>IF(SP_NORTE!BG47="","*",SP_NORTE!BG47)</f>
        <v>2</v>
      </c>
      <c r="P40" s="147" t="str">
        <f>IF($A$2=1,IF(SP_NORTE!#REF!="","*",SP_NORTE!#REF!),IF(SP_NORTE!BJ47="","*",SP_NORTE!BJ47))</f>
        <v xml:space="preserve">MC1 08:33, segue em inspeção </v>
      </c>
    </row>
    <row r="41" spans="1:16" hidden="1">
      <c r="A41" s="82">
        <f>IF(SP_NORTE!B49="","*",SP_NORTE!B49)</f>
        <v>46057</v>
      </c>
      <c r="B41" s="83" t="str">
        <f>IF(SP_NORTE!W49="","*",SP_NORTE!W49)</f>
        <v>Oportunidade</v>
      </c>
      <c r="C41" s="83" t="str">
        <f>IF(SP_NORTE!R49="","*",SP_NORTE!R49)</f>
        <v>SP NORTE</v>
      </c>
      <c r="D41" s="83" t="str">
        <f>IF(SP_NORTE!S49="","*",SP_NORTE!S49)</f>
        <v>TMI-ZEB</v>
      </c>
      <c r="E41" s="83" t="str">
        <f>IF(SP_NORTE!D49="","*",SP_NORTE!D49)</f>
        <v>JOVÂNIO (TP-850)</v>
      </c>
      <c r="F41" s="83" t="str">
        <f>IF(SP_NORTE!G49="","*",SP_NORTE!G49)</f>
        <v>-</v>
      </c>
      <c r="G41" s="83" t="str">
        <f>IF(SP_NORTE!L49="","*",SP_NORTE!L49)</f>
        <v>ZEC-ZKY</v>
      </c>
      <c r="H41" s="116">
        <f>IF(SP_NORTE!J49="","*",SP_NORTE!J49)</f>
        <v>265.7</v>
      </c>
      <c r="I41" s="113">
        <f>IF(SP_NORTE!N49="","*",SP_NORTE!N49)</f>
        <v>0.375</v>
      </c>
      <c r="J41" s="113">
        <f>IF(SP_NORTE!O49="","*",SP_NORTE!O49)</f>
        <v>6.25E-2</v>
      </c>
      <c r="K41" s="83" t="str">
        <f>IF(SP_NORTE!AJ49="","*",SP_NORTE!AJ49)</f>
        <v>-</v>
      </c>
      <c r="L41" s="83" t="str">
        <f>IF(SP_NORTE!AL49="","*",SP_NORTE!AL49)</f>
        <v>ZEC-ZKY</v>
      </c>
      <c r="M41" s="83">
        <f>IF(SP_NORTE!AO49="","*",SP_NORTE!AO49)</f>
        <v>265.7</v>
      </c>
      <c r="N41" s="83" t="str">
        <f>IF(SP_NORTE!AL49="","*",SP_NORTE!AL49)</f>
        <v>ZEC-ZKY</v>
      </c>
      <c r="O41" s="110">
        <f>IF(SP_NORTE!BG49="","*",SP_NORTE!BG49)</f>
        <v>0</v>
      </c>
      <c r="P41" s="147" t="str">
        <f>IF($A$2=1,IF(SP_NORTE!BI49="","*",SP_NORTE!BI49),IF(SP_NORTE!BJ49="","*",SP_NORTE!BJ49))</f>
        <v xml:space="preserve">TP pronto 09hrs, nao solicitou devido chuva no local </v>
      </c>
    </row>
    <row r="42" spans="1:16" hidden="1">
      <c r="A42" s="82" t="e">
        <f>IF(SP_NORTE!#REF!="","*",SP_NORTE!#REF!)</f>
        <v>#REF!</v>
      </c>
      <c r="B42" s="83" t="e">
        <f>IF(SP_NORTE!#REF!="","*",SP_NORTE!#REF!)</f>
        <v>#REF!</v>
      </c>
      <c r="C42" s="83" t="e">
        <f>IF(SP_NORTE!#REF!="","*",SP_NORTE!#REF!)</f>
        <v>#REF!</v>
      </c>
      <c r="D42" s="83" t="e">
        <f>IF(SP_NORTE!#REF!="","*",SP_NORTE!#REF!)</f>
        <v>#REF!</v>
      </c>
      <c r="E42" s="83" t="e">
        <f>IF(SP_NORTE!#REF!="","*",SP_NORTE!#REF!)</f>
        <v>#REF!</v>
      </c>
      <c r="F42" s="83" t="e">
        <f>IF(SP_NORTE!#REF!="","*",SP_NORTE!#REF!)</f>
        <v>#REF!</v>
      </c>
      <c r="G42" s="83" t="e">
        <f>IF(SP_NORTE!#REF!="","*",SP_NORTE!#REF!)</f>
        <v>#REF!</v>
      </c>
      <c r="H42" s="116" t="e">
        <f>IF(SP_NORTE!#REF!="","*",SP_NORTE!#REF!)</f>
        <v>#REF!</v>
      </c>
      <c r="I42" s="113" t="e">
        <f>IF(SP_NORTE!#REF!="","*",SP_NORTE!#REF!)</f>
        <v>#REF!</v>
      </c>
      <c r="J42" s="113" t="e">
        <f>IF(SP_NORTE!#REF!="","*",SP_NORTE!#REF!)</f>
        <v>#REF!</v>
      </c>
      <c r="K42" s="83" t="e">
        <f>IF(SP_NORTE!#REF!="","*",SP_NORTE!#REF!)</f>
        <v>#REF!</v>
      </c>
      <c r="L42" s="83" t="e">
        <f>IF(SP_NORTE!#REF!="","*",SP_NORTE!#REF!)</f>
        <v>#REF!</v>
      </c>
      <c r="M42" s="83" t="e">
        <f>IF(SP_NORTE!#REF!="","*",SP_NORTE!#REF!)</f>
        <v>#REF!</v>
      </c>
      <c r="N42" s="83" t="e">
        <f>IF(SP_NORTE!#REF!="","*",SP_NORTE!#REF!)</f>
        <v>#REF!</v>
      </c>
      <c r="O42" s="110" t="e">
        <f>IF(SP_NORTE!#REF!="","*",SP_NORTE!#REF!)</f>
        <v>#REF!</v>
      </c>
      <c r="P42" s="147" t="e">
        <f>IF($A$2=1,IF(SP_NORTE!#REF!="","*",SP_NORTE!#REF!),IF(SP_NORTE!#REF!="","*",SP_NORTE!#REF!))</f>
        <v>#REF!</v>
      </c>
    </row>
    <row r="43" spans="1:16" hidden="1">
      <c r="A43" s="82" t="str">
        <f>IF(SP_NORTE!B51="","*",SP_NORTE!B51)</f>
        <v>*</v>
      </c>
      <c r="B43" s="83" t="str">
        <f>IF(SP_NORTE!W51="","*",SP_NORTE!W51)</f>
        <v>Oportunidade</v>
      </c>
      <c r="C43" s="83" t="str">
        <f>IF(SP_NORTE!R51="","*",SP_NORTE!R51)</f>
        <v>SP NORTE</v>
      </c>
      <c r="D43" s="83" t="str">
        <f>IF(SP_NORTE!S51="","*",SP_NORTE!S51)</f>
        <v>ZEB-ZCZ</v>
      </c>
      <c r="E43" s="83" t="str">
        <f>IF(SP_NORTE!D51="","*",SP_NORTE!D51)</f>
        <v>W54</v>
      </c>
      <c r="F43" s="83" t="str">
        <f>IF(SP_NORTE!G51="","*",SP_NORTE!G51)</f>
        <v>ZRU2</v>
      </c>
      <c r="G43" s="83" t="str">
        <f>IF(SP_NORTE!L51="","*",SP_NORTE!L51)</f>
        <v>ZRU-ZPN</v>
      </c>
      <c r="H43" s="116">
        <f>IF(SP_NORTE!J51="","*",SP_NORTE!J51)</f>
        <v>202</v>
      </c>
      <c r="I43" s="113">
        <f>IF(SP_NORTE!N51="","*",SP_NORTE!N51)</f>
        <v>0.375</v>
      </c>
      <c r="J43" s="113">
        <f>IF(SP_NORTE!O51="","*",SP_NORTE!O51)</f>
        <v>4.1666666666666664E-2</v>
      </c>
      <c r="K43" s="83" t="str">
        <f>IF(SP_NORTE!AJ51="","*",SP_NORTE!AJ51)</f>
        <v>ZRU2</v>
      </c>
      <c r="L43" s="83" t="str">
        <f>IF(SP_NORTE!AL51="","*",SP_NORTE!AL51)</f>
        <v>ZRU-ZPN</v>
      </c>
      <c r="M43" s="83">
        <f>IF(SP_NORTE!AO51="","*",SP_NORTE!AO51)</f>
        <v>202</v>
      </c>
      <c r="N43" s="83" t="str">
        <f>IF(SP_NORTE!AL51="","*",SP_NORTE!AL51)</f>
        <v>ZRU-ZPN</v>
      </c>
      <c r="O43" s="110" t="str">
        <f>IF(SP_NORTE!BG51="","*",SP_NORTE!BG51)</f>
        <v>*</v>
      </c>
      <c r="P43" s="147" t="str">
        <f>IF($A$2=1,IF(SP_NORTE!BI51="","*",SP_NORTE!BI51),IF(SP_NORTE!BJ51="","*",SP_NORTE!BJ51))</f>
        <v>*</v>
      </c>
    </row>
    <row r="44" spans="1:16" hidden="1">
      <c r="A44" s="82">
        <f>IF(SP_NORTE!B52="","*",SP_NORTE!B52)</f>
        <v>46057</v>
      </c>
      <c r="B44" s="83" t="str">
        <f>IF(SP_NORTE!W52="","*",SP_NORTE!W52)</f>
        <v>Oportunidade</v>
      </c>
      <c r="C44" s="83" t="str">
        <f>IF(SP_NORTE!R52="","*",SP_NORTE!R52)</f>
        <v>SP NORTE</v>
      </c>
      <c r="D44" s="83" t="str">
        <f>IF(SP_NORTE!S52="","*",SP_NORTE!S52)</f>
        <v>ZEB-ZCZ</v>
      </c>
      <c r="E44" s="83" t="str">
        <f>IF(SP_NORTE!D52="","*",SP_NORTE!D52)</f>
        <v>V88</v>
      </c>
      <c r="F44" s="83" t="str">
        <f>IF(SP_NORTE!G52="","*",SP_NORTE!G52)</f>
        <v>ZPN2</v>
      </c>
      <c r="G44" s="83" t="str">
        <f>IF(SP_NORTE!L52="","*",SP_NORTE!L52)</f>
        <v>ZCV-ZCT</v>
      </c>
      <c r="H44" s="116">
        <f>IF(SP_NORTE!J52="","*",SP_NORTE!J52)</f>
        <v>153.80000000000001</v>
      </c>
      <c r="I44" s="113">
        <f>IF(SP_NORTE!N52="","*",SP_NORTE!N52)</f>
        <v>0.34722222222222221</v>
      </c>
      <c r="J44" s="113">
        <f>IF(SP_NORTE!O52="","*",SP_NORTE!O52)</f>
        <v>0.125</v>
      </c>
      <c r="K44" s="83" t="str">
        <f>IF(SP_NORTE!AJ52="","*",SP_NORTE!AJ52)</f>
        <v>ZPN2</v>
      </c>
      <c r="L44" s="83" t="str">
        <f>IF(SP_NORTE!AL52="","*",SP_NORTE!AL52)</f>
        <v>ZCV-ZCT</v>
      </c>
      <c r="M44" s="83">
        <f>IF(SP_NORTE!AO52="","*",SP_NORTE!AO52)</f>
        <v>153.80000000000001</v>
      </c>
      <c r="N44" s="83" t="str">
        <f>IF(SP_NORTE!AL52="","*",SP_NORTE!AL52)</f>
        <v>ZCV-ZCT</v>
      </c>
      <c r="O44" s="110">
        <f>IF(SP_NORTE!BG52="","*",SP_NORTE!BG52)</f>
        <v>0</v>
      </c>
      <c r="P44" s="147" t="str">
        <f>IF($A$2=1,IF(SP_NORTE!BI52="","*",SP_NORTE!BI52),IF(SP_NORTE!BJ52="","*",SP_NORTE!BJ52))</f>
        <v xml:space="preserve">Manutenção </v>
      </c>
    </row>
    <row r="45" spans="1:16" hidden="1">
      <c r="A45" s="82">
        <f>IF(SP_NORTE!B55="","*",SP_NORTE!B55)</f>
        <v>46057</v>
      </c>
      <c r="B45" s="83" t="str">
        <f>IF(SP_NORTE!W55="","*",SP_NORTE!W55)</f>
        <v>Oportunidade</v>
      </c>
      <c r="C45" s="83" t="str">
        <f>IF(SP_NORTE!R55="","*",SP_NORTE!R55)</f>
        <v>SP NORTE</v>
      </c>
      <c r="D45" s="83" t="str">
        <f>IF(SP_NORTE!S55="","*",SP_NORTE!S55)</f>
        <v>ZEB-ZCZ</v>
      </c>
      <c r="E45" s="83" t="str">
        <f>IF(SP_NORTE!D55="","*",SP_NORTE!D55)</f>
        <v>PEDRO (TP-696)</v>
      </c>
      <c r="F45" s="83" t="str">
        <f>IF(SP_NORTE!G55="","*",SP_NORTE!G55)</f>
        <v>-</v>
      </c>
      <c r="G45" s="83" t="str">
        <f>IF(SP_NORTE!L55="","*",SP_NORTE!L55)</f>
        <v>ZCZ-ZZF</v>
      </c>
      <c r="H45" s="116">
        <f>IF(SP_NORTE!J55="","*",SP_NORTE!J55)</f>
        <v>102</v>
      </c>
      <c r="I45" s="113">
        <f>IF(SP_NORTE!N55="","*",SP_NORTE!N55)</f>
        <v>0.375</v>
      </c>
      <c r="J45" s="113">
        <f>IF(SP_NORTE!O55="","*",SP_NORTE!O55)</f>
        <v>6.25E-2</v>
      </c>
      <c r="K45" s="83" t="str">
        <f>IF(SP_NORTE!AJ55="","*",SP_NORTE!AJ55)</f>
        <v>-</v>
      </c>
      <c r="L45" s="83" t="str">
        <f>IF(SP_NORTE!AL55="","*",SP_NORTE!AL55)</f>
        <v>ZCZ-ZZF</v>
      </c>
      <c r="M45" s="83">
        <f>IF(SP_NORTE!AO55="","*",SP_NORTE!AO55)</f>
        <v>102</v>
      </c>
      <c r="N45" s="83" t="str">
        <f>IF(SP_NORTE!AL55="","*",SP_NORTE!AL55)</f>
        <v>ZCZ-ZZF</v>
      </c>
      <c r="O45" s="110">
        <f>IF(SP_NORTE!BG55="","*",SP_NORTE!BG55)</f>
        <v>0</v>
      </c>
      <c r="P45" s="147" t="str">
        <f>IF($A$2=1,IF(SP_NORTE!BI55="","*",SP_NORTE!BI55),IF(SP_NORTE!BJ55="","*",SP_NORTE!BJ55))</f>
        <v xml:space="preserve">Não solicitou devido alteração do local de trabalho  km 112 </v>
      </c>
    </row>
    <row r="46" spans="1:16" hidden="1">
      <c r="A46" s="82">
        <f>IF(SP_NORTE!B58="","*",SP_NORTE!B58)</f>
        <v>46057</v>
      </c>
      <c r="B46" s="83" t="str">
        <f>IF(SP_NORTE!W58="","*",SP_NORTE!W58)</f>
        <v>Oportunidade</v>
      </c>
      <c r="C46" s="83" t="str">
        <f>IF(SP_NORTE!R58="","*",SP_NORTE!R58)</f>
        <v>SP NORTE</v>
      </c>
      <c r="D46" s="83" t="str">
        <f>IF(SP_NORTE!S58="","*",SP_NORTE!S58)</f>
        <v>ZCZ-ZTI</v>
      </c>
      <c r="E46" s="83" t="str">
        <f>IF(SP_NORTE!D58="","*",SP_NORTE!D58)</f>
        <v>ANTÔNIO (TP-713)</v>
      </c>
      <c r="F46" s="83" t="str">
        <f>IF(SP_NORTE!G58="","*",SP_NORTE!G58)</f>
        <v>-</v>
      </c>
      <c r="G46" s="83" t="str">
        <f>IF(SP_NORTE!L58="","*",SP_NORTE!L58)</f>
        <v>ZZR-ZDZ</v>
      </c>
      <c r="H46" s="116">
        <f>IF(SP_NORTE!J58="","*",SP_NORTE!J58)</f>
        <v>16.8</v>
      </c>
      <c r="I46" s="113">
        <f>IF(SP_NORTE!N58="","*",SP_NORTE!N58)</f>
        <v>0.375</v>
      </c>
      <c r="J46" s="113">
        <f>IF(SP_NORTE!O58="","*",SP_NORTE!O58)</f>
        <v>6.25E-2</v>
      </c>
      <c r="K46" s="83" t="str">
        <f>IF(SP_NORTE!AJ58="","*",SP_NORTE!AJ58)</f>
        <v>-</v>
      </c>
      <c r="L46" s="83" t="str">
        <f>IF(SP_NORTE!AL58="","*",SP_NORTE!AL58)</f>
        <v>ZZR-ZDZ</v>
      </c>
      <c r="M46" s="83">
        <f>IF(SP_NORTE!AO58="","*",SP_NORTE!AO58)</f>
        <v>16.8</v>
      </c>
      <c r="N46" s="83" t="str">
        <f>IF(SP_NORTE!AL58="","*",SP_NORTE!AL58)</f>
        <v>ZZR-ZDZ</v>
      </c>
      <c r="O46" s="110">
        <f>IF(SP_NORTE!BG58="","*",SP_NORTE!BG58)</f>
        <v>0</v>
      </c>
      <c r="P46" s="147" t="str">
        <f>IF($A$2=1,IF(SP_NORTE!BI58="","*",SP_NORTE!BI58),IF(SP_NORTE!BJ58="","*",SP_NORTE!BJ58))</f>
        <v xml:space="preserve">TP pronta 08:20, não solicitou devido chuva no local </v>
      </c>
    </row>
    <row r="47" spans="1:16" hidden="1">
      <c r="A47" s="82">
        <f>IF(SP_NORTE!B59="","*",SP_NORTE!B59)</f>
        <v>46057</v>
      </c>
      <c r="B47" s="83" t="str">
        <f>IF(SP_NORTE!W59="","*",SP_NORTE!W59)</f>
        <v>Oportunidade</v>
      </c>
      <c r="C47" s="83" t="str">
        <f>IF(SP_NORTE!R59="","*",SP_NORTE!R59)</f>
        <v>SP NORTE</v>
      </c>
      <c r="D47" s="83" t="str">
        <f>IF(SP_NORTE!S59="","*",SP_NORTE!S59)</f>
        <v>ZCZ-ZTI</v>
      </c>
      <c r="E47" s="83" t="str">
        <f>IF(SP_NORTE!D59="","*",SP_NORTE!D59)</f>
        <v>W99</v>
      </c>
      <c r="F47" s="83" t="str">
        <f>IF(SP_NORTE!G59="","*",SP_NORTE!G59)</f>
        <v>ZTO2</v>
      </c>
      <c r="G47" s="83" t="str">
        <f>IF(SP_NORTE!L59="","*",SP_NORTE!L59)</f>
        <v>ZTO-ZMA</v>
      </c>
      <c r="H47" s="116">
        <f>IF(SP_NORTE!J59="","*",SP_NORTE!J59)</f>
        <v>7</v>
      </c>
      <c r="I47" s="113">
        <f>IF(SP_NORTE!N59="","*",SP_NORTE!N59)</f>
        <v>0.375</v>
      </c>
      <c r="J47" s="113">
        <f>IF(SP_NORTE!O59="","*",SP_NORTE!O59)</f>
        <v>4.1666666666666664E-2</v>
      </c>
      <c r="K47" s="83" t="str">
        <f>IF(SP_NORTE!AJ59="","*",SP_NORTE!AJ59)</f>
        <v>ZTO2</v>
      </c>
      <c r="L47" s="83" t="str">
        <f>IF(SP_NORTE!AL59="","*",SP_NORTE!AL59)</f>
        <v>ZTO-ZMA</v>
      </c>
      <c r="M47" s="83">
        <f>IF(SP_NORTE!AO59="","*",SP_NORTE!AO59)</f>
        <v>7</v>
      </c>
      <c r="N47" s="83" t="str">
        <f>IF(SP_NORTE!AL59="","*",SP_NORTE!AL59)</f>
        <v>ZTO-ZMA</v>
      </c>
      <c r="O47" s="110">
        <f>IF(SP_NORTE!BG59="","*",SP_NORTE!BG59)</f>
        <v>0</v>
      </c>
      <c r="P47" s="147" t="str">
        <f>IF($A$2=1,IF(SP_NORTE!BI59="","*",SP_NORTE!BI59),IF(SP_NORTE!BJ59="","*",SP_NORTE!BJ59))</f>
        <v>Não solicitou devido sem oportunidade de manobra, inverter os 5 vagoes cauda que estão carregado colocar na cabeça</v>
      </c>
    </row>
    <row r="48" spans="1:16" hidden="1">
      <c r="A48" s="82">
        <f>IF(SP_NORTE!B60="","*",SP_NORTE!B60)</f>
        <v>46057</v>
      </c>
      <c r="B48" s="83" t="str">
        <f>IF(SP_NORTE!W60="","*",SP_NORTE!W60)</f>
        <v>Oportunidade</v>
      </c>
      <c r="C48" s="83" t="str">
        <f>IF(SP_NORTE!R60="","*",SP_NORTE!R60)</f>
        <v>SP NORTE</v>
      </c>
      <c r="D48" s="83" t="str">
        <f>IF(SP_NORTE!S60="","*",SP_NORTE!S60)</f>
        <v>ZCZ-ZTI</v>
      </c>
      <c r="E48" s="83" t="str">
        <f>IF(SP_NORTE!D60="","*",SP_NORTE!D60)</f>
        <v>W97</v>
      </c>
      <c r="F48" s="83" t="str">
        <f>IF(SP_NORTE!G60="","*",SP_NORTE!G60)</f>
        <v>ZTO2</v>
      </c>
      <c r="G48" s="83" t="str">
        <f>IF(SP_NORTE!L60="","*",SP_NORTE!L60)</f>
        <v>ZTO-ZEM</v>
      </c>
      <c r="H48" s="116">
        <f>IF(SP_NORTE!J60="","*",SP_NORTE!J60)</f>
        <v>7</v>
      </c>
      <c r="I48" s="113">
        <f>IF(SP_NORTE!N60="","*",SP_NORTE!N60)</f>
        <v>0.375</v>
      </c>
      <c r="J48" s="113">
        <f>IF(SP_NORTE!O60="","*",SP_NORTE!O60)</f>
        <v>4.1666666666666664E-2</v>
      </c>
      <c r="K48" s="83" t="str">
        <f>IF(SP_NORTE!AJ60="","*",SP_NORTE!AJ60)</f>
        <v>ZTO2</v>
      </c>
      <c r="L48" s="83" t="str">
        <f>IF(SP_NORTE!AL60="","*",SP_NORTE!AL60)</f>
        <v>ZTO-ZEM</v>
      </c>
      <c r="M48" s="83">
        <f>IF(SP_NORTE!AO60="","*",SP_NORTE!AO60)</f>
        <v>7</v>
      </c>
      <c r="N48" s="83" t="str">
        <f>IF(SP_NORTE!AL60="","*",SP_NORTE!AL60)</f>
        <v>ZTO-ZEM</v>
      </c>
      <c r="O48" s="110">
        <f>IF(SP_NORTE!BG60="","*",SP_NORTE!BG60)</f>
        <v>0</v>
      </c>
      <c r="P48" s="147" t="str">
        <f>IF($A$2=1,IF(SP_NORTE!BI60="","*",SP_NORTE!BI60),IF(SP_NORTE!BJ60="","*",SP_NORTE!BJ60))</f>
        <v xml:space="preserve">Não solicitou devido ficha do trem esta vagões vazio porem no fisico esta carregado, precisa faturar os vagoes + sem maquinista de rio claro ate itú + manobra para recolher as locos para abastecer </v>
      </c>
    </row>
    <row r="49" spans="1:16" hidden="1">
      <c r="A49" s="82">
        <f>IF(SP_NORTE!B61="","*",SP_NORTE!B61)</f>
        <v>46057</v>
      </c>
      <c r="B49" s="83" t="str">
        <f>IF(SP_NORTE!W61="","*",SP_NORTE!W61)</f>
        <v>Oportunidade</v>
      </c>
      <c r="C49" s="83" t="str">
        <f>IF(SP_NORTE!R61="","*",SP_NORTE!R61)</f>
        <v>SP NORTE</v>
      </c>
      <c r="D49" s="83" t="str">
        <f>IF(SP_NORTE!S61="","*",SP_NORTE!S61)</f>
        <v>ZRX-ZTI</v>
      </c>
      <c r="E49" s="83" t="str">
        <f>IF(SP_NORTE!D61="","*",SP_NORTE!D61)</f>
        <v>V83</v>
      </c>
      <c r="F49" s="83" t="str">
        <f>IF(SP_NORTE!G61="","*",SP_NORTE!G61)</f>
        <v>ZIQ2</v>
      </c>
      <c r="G49" s="83" t="str">
        <f>IF(SP_NORTE!L61="","*",SP_NORTE!L61)</f>
        <v>ZRQ-ZQX</v>
      </c>
      <c r="H49" s="116">
        <f>IF(SP_NORTE!J61="","*",SP_NORTE!J61)</f>
        <v>139.30000000000001</v>
      </c>
      <c r="I49" s="113">
        <f>IF(SP_NORTE!N61="","*",SP_NORTE!N61)</f>
        <v>0.35416666666666669</v>
      </c>
      <c r="J49" s="113">
        <f>IF(SP_NORTE!O61="","*",SP_NORTE!O61)</f>
        <v>8.3333333333333329E-2</v>
      </c>
      <c r="K49" s="83" t="str">
        <f>IF(SP_NORTE!AJ61="","*",SP_NORTE!AJ61)</f>
        <v>ZIQ2</v>
      </c>
      <c r="L49" s="83" t="str">
        <f>IF(SP_NORTE!AL61="","*",SP_NORTE!AL61)</f>
        <v>ZRQ-ZQX</v>
      </c>
      <c r="M49" s="83">
        <f>IF(SP_NORTE!AO61="","*",SP_NORTE!AO61)</f>
        <v>139.30000000000001</v>
      </c>
      <c r="N49" s="83" t="str">
        <f>IF(SP_NORTE!AL61="","*",SP_NORTE!AL61)</f>
        <v>ZRQ-ZQX</v>
      </c>
      <c r="O49" s="110">
        <f>IF(SP_NORTE!BG61="","*",SP_NORTE!BG61)</f>
        <v>0</v>
      </c>
      <c r="P49" s="147" t="str">
        <f>IF($A$2=1,IF(SP_NORTE!BI61="","*",SP_NORTE!BI61),IF(SP_NORTE!BJ61="","*",SP_NORTE!BJ61))</f>
        <v xml:space="preserve">MC1 08:39, sem oportunidade de faixa </v>
      </c>
    </row>
    <row r="50" spans="1:16" hidden="1">
      <c r="A50" s="82" t="str">
        <f>IF(SP_NORTE!B62="","*",SP_NORTE!B62)</f>
        <v>*</v>
      </c>
      <c r="B50" s="83" t="str">
        <f>IF(SP_NORTE!W62="","*",SP_NORTE!W62)</f>
        <v>*</v>
      </c>
      <c r="C50" s="83" t="str">
        <f>IF(SP_NORTE!R62="","*",SP_NORTE!R62)</f>
        <v>-</v>
      </c>
      <c r="D50" s="83" t="str">
        <f>IF(SP_NORTE!S62="","*",SP_NORTE!S62)</f>
        <v>-</v>
      </c>
      <c r="E50" s="83" t="str">
        <f>IF(SP_NORTE!D62="","*",SP_NORTE!D62)</f>
        <v>*</v>
      </c>
      <c r="F50" s="83" t="str">
        <f>IF(SP_NORTE!G62="","*",SP_NORTE!G62)</f>
        <v>*</v>
      </c>
      <c r="G50" s="83" t="str">
        <f>IF(SP_NORTE!L62="","*",SP_NORTE!L62)</f>
        <v>-</v>
      </c>
      <c r="H50" s="116" t="str">
        <f>IF(SP_NORTE!J62="","*",SP_NORTE!J62)</f>
        <v>*</v>
      </c>
      <c r="I50" s="113" t="str">
        <f>IF(SP_NORTE!N62="","*",SP_NORTE!N62)</f>
        <v>*</v>
      </c>
      <c r="J50" s="113" t="str">
        <f>IF(SP_NORTE!O62="","*",SP_NORTE!O62)</f>
        <v>*</v>
      </c>
      <c r="K50" s="83">
        <f>IF(SP_NORTE!AJ62="","*",SP_NORTE!AJ62)</f>
        <v>0</v>
      </c>
      <c r="L50" s="83" t="str">
        <f>IF(SP_NORTE!AL62="","*",SP_NORTE!AL62)</f>
        <v>-</v>
      </c>
      <c r="M50" s="83">
        <f>IF(SP_NORTE!AO62="","*",SP_NORTE!AO62)</f>
        <v>0</v>
      </c>
      <c r="N50" s="83" t="str">
        <f>IF(SP_NORTE!AL62="","*",SP_NORTE!AL62)</f>
        <v>-</v>
      </c>
      <c r="O50" s="110" t="str">
        <f>IF(SP_NORTE!BG62="","*",SP_NORTE!BG62)</f>
        <v>*</v>
      </c>
      <c r="P50" s="147" t="str">
        <f>IF($A$2=1,IF(SP_NORTE!BI62="","*",SP_NORTE!BI62),IF(SP_NORTE!BJ62="","*",SP_NORTE!BJ62))</f>
        <v>*</v>
      </c>
    </row>
    <row r="51" spans="1:16" hidden="1">
      <c r="A51" s="82" t="str">
        <f>IF(SP_NORTE!B63="","*",SP_NORTE!B63)</f>
        <v>*</v>
      </c>
      <c r="B51" s="83" t="str">
        <f>IF(SP_NORTE!W63="","*",SP_NORTE!W63)</f>
        <v>*</v>
      </c>
      <c r="C51" s="83" t="str">
        <f>IF(SP_NORTE!R63="","*",SP_NORTE!R63)</f>
        <v>-</v>
      </c>
      <c r="D51" s="83" t="str">
        <f>IF(SP_NORTE!S63="","*",SP_NORTE!S63)</f>
        <v>-</v>
      </c>
      <c r="E51" s="83" t="str">
        <f>IF(SP_NORTE!D63="","*",SP_NORTE!D63)</f>
        <v>*</v>
      </c>
      <c r="F51" s="83" t="str">
        <f>IF(SP_NORTE!G63="","*",SP_NORTE!G63)</f>
        <v>*</v>
      </c>
      <c r="G51" s="83" t="str">
        <f>IF(SP_NORTE!L63="","*",SP_NORTE!L63)</f>
        <v>-</v>
      </c>
      <c r="H51" s="116" t="str">
        <f>IF(SP_NORTE!J63="","*",SP_NORTE!J63)</f>
        <v>*</v>
      </c>
      <c r="I51" s="113" t="str">
        <f>IF(SP_NORTE!N63="","*",SP_NORTE!N63)</f>
        <v>*</v>
      </c>
      <c r="J51" s="113" t="str">
        <f>IF(SP_NORTE!O63="","*",SP_NORTE!O63)</f>
        <v>*</v>
      </c>
      <c r="K51" s="83">
        <f>IF(SP_NORTE!AJ63="","*",SP_NORTE!AJ63)</f>
        <v>0</v>
      </c>
      <c r="L51" s="83" t="str">
        <f>IF(SP_NORTE!AL63="","*",SP_NORTE!AL63)</f>
        <v>-</v>
      </c>
      <c r="M51" s="83">
        <f>IF(SP_NORTE!AO63="","*",SP_NORTE!AO63)</f>
        <v>0</v>
      </c>
      <c r="N51" s="83" t="str">
        <f>IF(SP_NORTE!AL63="","*",SP_NORTE!AL63)</f>
        <v>-</v>
      </c>
      <c r="O51" s="110" t="str">
        <f>IF(SP_NORTE!BG63="","*",SP_NORTE!BG63)</f>
        <v>*</v>
      </c>
      <c r="P51" s="147" t="str">
        <f>IF($A$2=1,IF(SP_NORTE!BI63="","*",SP_NORTE!BI63),IF(SP_NORTE!BJ63="","*",SP_NORTE!BJ63))</f>
        <v>*</v>
      </c>
    </row>
    <row r="52" spans="1:16" hidden="1">
      <c r="A52" s="82" t="str">
        <f>IF(SP_NORTE!B64="","*",SP_NORTE!B64)</f>
        <v>*</v>
      </c>
      <c r="B52" s="83" t="str">
        <f>IF(SP_NORTE!W64="","*",SP_NORTE!W64)</f>
        <v>*</v>
      </c>
      <c r="C52" s="83" t="str">
        <f>IF(SP_NORTE!R64="","*",SP_NORTE!R64)</f>
        <v>-</v>
      </c>
      <c r="D52" s="83" t="str">
        <f>IF(SP_NORTE!S64="","*",SP_NORTE!S64)</f>
        <v>-</v>
      </c>
      <c r="E52" s="83" t="str">
        <f>IF(SP_NORTE!D64="","*",SP_NORTE!D64)</f>
        <v>*</v>
      </c>
      <c r="F52" s="83" t="str">
        <f>IF(SP_NORTE!G64="","*",SP_NORTE!G64)</f>
        <v>*</v>
      </c>
      <c r="G52" s="83" t="str">
        <f>IF(SP_NORTE!L64="","*",SP_NORTE!L64)</f>
        <v>-</v>
      </c>
      <c r="H52" s="116" t="str">
        <f>IF(SP_NORTE!J64="","*",SP_NORTE!J64)</f>
        <v>*</v>
      </c>
      <c r="I52" s="113" t="str">
        <f>IF(SP_NORTE!N64="","*",SP_NORTE!N64)</f>
        <v>*</v>
      </c>
      <c r="J52" s="113" t="str">
        <f>IF(SP_NORTE!O64="","*",SP_NORTE!O64)</f>
        <v>*</v>
      </c>
      <c r="K52" s="83">
        <f>IF(SP_NORTE!AJ64="","*",SP_NORTE!AJ64)</f>
        <v>0</v>
      </c>
      <c r="L52" s="83" t="str">
        <f>IF(SP_NORTE!AL64="","*",SP_NORTE!AL64)</f>
        <v>-</v>
      </c>
      <c r="M52" s="83">
        <f>IF(SP_NORTE!AO64="","*",SP_NORTE!AO64)</f>
        <v>0</v>
      </c>
      <c r="N52" s="83" t="str">
        <f>IF(SP_NORTE!AL64="","*",SP_NORTE!AL64)</f>
        <v>-</v>
      </c>
      <c r="O52" s="110" t="str">
        <f>IF(SP_NORTE!BG64="","*",SP_NORTE!BG64)</f>
        <v>*</v>
      </c>
      <c r="P52" s="147" t="str">
        <f>IF($A$2=1,IF(SP_NORTE!BI64="","*",SP_NORTE!BI64),IF(SP_NORTE!BJ64="","*",SP_NORTE!BJ64))</f>
        <v>*</v>
      </c>
    </row>
    <row r="53" spans="1:16" hidden="1">
      <c r="A53" s="82">
        <f>IF(SP_NORTE!B65="","*",SP_NORTE!B65)</f>
        <v>46058</v>
      </c>
      <c r="B53" s="83" t="str">
        <f>IF(SP_NORTE!W65="","*",SP_NORTE!W65)</f>
        <v>Oportunidade</v>
      </c>
      <c r="C53" s="83" t="str">
        <f>IF(SP_NORTE!R65="","*",SP_NORTE!R65)</f>
        <v>SP NORTE</v>
      </c>
      <c r="D53" s="83" t="str">
        <f>IF(SP_NORTE!S65="","*",SP_NORTE!S65)</f>
        <v>TMI-ZEB</v>
      </c>
      <c r="E53" s="83" t="str">
        <f>IF(SP_NORTE!D65="","*",SP_NORTE!D65)</f>
        <v>V87</v>
      </c>
      <c r="F53" s="83" t="str">
        <f>IF(SP_NORTE!G65="","*",SP_NORTE!G65)</f>
        <v>ZDP2</v>
      </c>
      <c r="G53" s="83" t="str">
        <f>IF(SP_NORTE!L65="","*",SP_NORTE!L65)</f>
        <v>ZEC-ZKY</v>
      </c>
      <c r="H53" s="116">
        <f>IF(SP_NORTE!J65="","*",SP_NORTE!J65)</f>
        <v>272.2</v>
      </c>
      <c r="I53" s="113">
        <f>IF(SP_NORTE!N65="","*",SP_NORTE!N65)</f>
        <v>0.34722222222222221</v>
      </c>
      <c r="J53" s="113">
        <f>IF(SP_NORTE!O65="","*",SP_NORTE!O65)</f>
        <v>0.125</v>
      </c>
      <c r="K53" s="83" t="str">
        <f>IF(SP_NORTE!AJ65="","*",SP_NORTE!AJ65)</f>
        <v>ZDP2</v>
      </c>
      <c r="L53" s="83" t="str">
        <f>IF(SP_NORTE!AL65="","*",SP_NORTE!AL65)</f>
        <v>ZEC-ZKY</v>
      </c>
      <c r="M53" s="83">
        <f>IF(SP_NORTE!AO65="","*",SP_NORTE!AO65)</f>
        <v>272.2</v>
      </c>
      <c r="N53" s="83" t="str">
        <f>IF(SP_NORTE!AL65="","*",SP_NORTE!AL65)</f>
        <v>ZEC-ZKY</v>
      </c>
      <c r="O53" s="110">
        <f>IF(SP_NORTE!BG65="","*",SP_NORTE!BG65)</f>
        <v>0</v>
      </c>
      <c r="P53" s="147" t="str">
        <f>IF($A$2=1,IF(SP_NORTE!BI65="","*",SP_NORTE!BI65),IF(SP_NORTE!BJ65="","*",SP_NORTE!BJ65))</f>
        <v>Sem oportunidade 2° turno devido circulação</v>
      </c>
    </row>
    <row r="54" spans="1:16" hidden="1">
      <c r="A54" s="82">
        <f>IF(SP_NORTE!B69="","*",SP_NORTE!B69)</f>
        <v>46058</v>
      </c>
      <c r="B54" s="83" t="str">
        <f>IF(SP_NORTE!W69="","*",SP_NORTE!W69)</f>
        <v>Oportunidade</v>
      </c>
      <c r="C54" s="83" t="str">
        <f>IF(SP_NORTE!R69="","*",SP_NORTE!R69)</f>
        <v>SP NORTE</v>
      </c>
      <c r="D54" s="83" t="str">
        <f>IF(SP_NORTE!S69="","*",SP_NORTE!S69)</f>
        <v>ZEB-ZCZ</v>
      </c>
      <c r="E54" s="83" t="str">
        <f>IF(SP_NORTE!D69="","*",SP_NORTE!D69)</f>
        <v>W48</v>
      </c>
      <c r="F54" s="83" t="str">
        <f>IF(SP_NORTE!G69="","*",SP_NORTE!G69)</f>
        <v>ZPN2</v>
      </c>
      <c r="G54" s="83" t="str">
        <f>IF(SP_NORTE!L69="","*",SP_NORTE!L69)</f>
        <v>ZPN-ZEC</v>
      </c>
      <c r="H54" s="116">
        <f>IF(SP_NORTE!J69="","*",SP_NORTE!J69)</f>
        <v>128</v>
      </c>
      <c r="I54" s="113">
        <f>IF(SP_NORTE!N69="","*",SP_NORTE!N69)</f>
        <v>0.33333333333333331</v>
      </c>
      <c r="J54" s="113">
        <f>IF(SP_NORTE!O69="","*",SP_NORTE!O69)</f>
        <v>4.1666666666666664E-2</v>
      </c>
      <c r="K54" s="83" t="str">
        <f>IF(SP_NORTE!AJ69="","*",SP_NORTE!AJ69)</f>
        <v>ZPN2</v>
      </c>
      <c r="L54" s="83" t="str">
        <f>IF(SP_NORTE!AL69="","*",SP_NORTE!AL69)</f>
        <v>ZPN-ZEC</v>
      </c>
      <c r="M54" s="83">
        <f>IF(SP_NORTE!AO69="","*",SP_NORTE!AO69)</f>
        <v>128</v>
      </c>
      <c r="N54" s="83" t="str">
        <f>IF(SP_NORTE!AL69="","*",SP_NORTE!AL69)</f>
        <v>ZPN-ZEC</v>
      </c>
      <c r="O54" s="110">
        <f>IF(SP_NORTE!BG69="","*",SP_NORTE!BG69)</f>
        <v>2</v>
      </c>
      <c r="P54" s="147" t="str">
        <f>IF($A$2=1,IF(SP_NORTE!BI69="","*",SP_NORTE!BI69),IF(SP_NORTE!BJ69="","*",SP_NORTE!BJ69))</f>
        <v>Realizado deslocamento</v>
      </c>
    </row>
    <row r="55" spans="1:16" hidden="1">
      <c r="A55" s="82">
        <f>IF(SP_NORTE!B70="","*",SP_NORTE!B70)</f>
        <v>46058</v>
      </c>
      <c r="B55" s="83" t="str">
        <f>IF(SP_NORTE!W70="","*",SP_NORTE!W70)</f>
        <v>Oportunidade</v>
      </c>
      <c r="C55" s="83" t="str">
        <f>IF(SP_NORTE!R70="","*",SP_NORTE!R70)</f>
        <v>SP NORTE</v>
      </c>
      <c r="D55" s="83" t="str">
        <f>IF(SP_NORTE!S70="","*",SP_NORTE!S70)</f>
        <v>ZEB-ZCZ</v>
      </c>
      <c r="E55" s="83" t="str">
        <f>IF(SP_NORTE!D70="","*",SP_NORTE!D70)</f>
        <v>E40</v>
      </c>
      <c r="F55" s="83" t="str">
        <f>IF(SP_NORTE!G70="","*",SP_NORTE!G70)</f>
        <v>ZSD2</v>
      </c>
      <c r="G55" s="83" t="str">
        <f>IF(SP_NORTE!L70="","*",SP_NORTE!L70)</f>
        <v>ZSD-ZDP</v>
      </c>
      <c r="H55" s="116">
        <f>IF(SP_NORTE!J70="","*",SP_NORTE!J70)</f>
        <v>115</v>
      </c>
      <c r="I55" s="113">
        <f>IF(SP_NORTE!N70="","*",SP_NORTE!N70)</f>
        <v>0.375</v>
      </c>
      <c r="J55" s="113">
        <f>IF(SP_NORTE!O70="","*",SP_NORTE!O70)</f>
        <v>4.1666666666666664E-2</v>
      </c>
      <c r="K55" s="83" t="str">
        <f>IF(SP_NORTE!AJ70="","*",SP_NORTE!AJ70)</f>
        <v>ZSD2</v>
      </c>
      <c r="L55" s="83" t="str">
        <f>IF(SP_NORTE!AL70="","*",SP_NORTE!AL70)</f>
        <v>ZSD-ZDP</v>
      </c>
      <c r="M55" s="83">
        <f>IF(SP_NORTE!AO70="","*",SP_NORTE!AO70)</f>
        <v>115</v>
      </c>
      <c r="N55" s="83" t="str">
        <f>IF(SP_NORTE!AL70="","*",SP_NORTE!AL70)</f>
        <v>ZSD-ZDP</v>
      </c>
      <c r="O55" s="110">
        <f>IF(SP_NORTE!BG70="","*",SP_NORTE!BG70)</f>
        <v>2</v>
      </c>
      <c r="P55" s="147" t="str">
        <f>IF($A$2=1,IF(SP_NORTE!BI70="","*",SP_NORTE!BI70),IF(SP_NORTE!BJ70="","*",SP_NORTE!BJ70))</f>
        <v>Realizado deslocamento</v>
      </c>
    </row>
    <row r="56" spans="1:16" hidden="1">
      <c r="A56" s="82">
        <f>IF(SP_NORTE!B71="","*",SP_NORTE!B71)</f>
        <v>46058</v>
      </c>
      <c r="B56" s="83" t="str">
        <f>IF(SP_NORTE!W71="","*",SP_NORTE!W71)</f>
        <v>Oportunidade</v>
      </c>
      <c r="C56" s="83" t="str">
        <f>IF(SP_NORTE!R71="","*",SP_NORTE!R71)</f>
        <v>SP NORTE</v>
      </c>
      <c r="D56" s="83" t="str">
        <f>IF(SP_NORTE!S71="","*",SP_NORTE!S71)</f>
        <v>ZEB-ZCZ</v>
      </c>
      <c r="E56" s="83" t="str">
        <f>IF(SP_NORTE!D71="","*",SP_NORTE!D71)</f>
        <v>PEDRO (TP-696)</v>
      </c>
      <c r="F56" s="83" t="str">
        <f>IF(SP_NORTE!G71="","*",SP_NORTE!G71)</f>
        <v>-</v>
      </c>
      <c r="G56" s="83" t="str">
        <f>IF(SP_NORTE!L71="","*",SP_NORTE!L71)</f>
        <v>ZCZ-ZZF</v>
      </c>
      <c r="H56" s="116">
        <f>IF(SP_NORTE!J71="","*",SP_NORTE!J71)</f>
        <v>102</v>
      </c>
      <c r="I56" s="113">
        <f>IF(SP_NORTE!N71="","*",SP_NORTE!N71)</f>
        <v>0.375</v>
      </c>
      <c r="J56" s="113">
        <f>IF(SP_NORTE!O71="","*",SP_NORTE!O71)</f>
        <v>6.25E-2</v>
      </c>
      <c r="K56" s="83" t="str">
        <f>IF(SP_NORTE!AJ71="","*",SP_NORTE!AJ71)</f>
        <v>-</v>
      </c>
      <c r="L56" s="83" t="str">
        <f>IF(SP_NORTE!AL71="","*",SP_NORTE!AL71)</f>
        <v>ZCZ-ZZF</v>
      </c>
      <c r="M56" s="83">
        <f>IF(SP_NORTE!AO71="","*",SP_NORTE!AO71)</f>
        <v>102</v>
      </c>
      <c r="N56" s="83" t="str">
        <f>IF(SP_NORTE!AL71="","*",SP_NORTE!AL71)</f>
        <v>ZCZ-ZZF</v>
      </c>
      <c r="O56" s="110">
        <f>IF(SP_NORTE!BG71="","*",SP_NORTE!BG71)</f>
        <v>0</v>
      </c>
      <c r="P56" s="147" t="str">
        <f>IF($A$2=1,IF(SP_NORTE!BI71="","*",SP_NORTE!BI71),IF(SP_NORTE!BJ71="","*",SP_NORTE!BJ71))</f>
        <v xml:space="preserve">TP não solicitou intervalo </v>
      </c>
    </row>
    <row r="57" spans="1:16" hidden="1">
      <c r="A57" s="82">
        <f>IF(SP_NORTE!B72="","*",SP_NORTE!B72)</f>
        <v>46058</v>
      </c>
      <c r="B57" s="83" t="str">
        <f>IF(SP_NORTE!W72="","*",SP_NORTE!W72)</f>
        <v>Oportunidade</v>
      </c>
      <c r="C57" s="83" t="str">
        <f>IF(SP_NORTE!R72="","*",SP_NORTE!R72)</f>
        <v>SP NORTE</v>
      </c>
      <c r="D57" s="83" t="str">
        <f>IF(SP_NORTE!S72="","*",SP_NORTE!S72)</f>
        <v>ZCZ-ZTI</v>
      </c>
      <c r="E57" s="83" t="str">
        <f>IF(SP_NORTE!D72="","*",SP_NORTE!D72)</f>
        <v>V40</v>
      </c>
      <c r="F57" s="83" t="str">
        <f>IF(SP_NORTE!G72="","*",SP_NORTE!G72)</f>
        <v>ZDGK582</v>
      </c>
      <c r="G57" s="83" t="str">
        <f>IF(SP_NORTE!L72="","*",SP_NORTE!L72)</f>
        <v>ZDG-ZTN</v>
      </c>
      <c r="H57" s="116">
        <f>IF(SP_NORTE!J72="","*",SP_NORTE!J72)</f>
        <v>55</v>
      </c>
      <c r="I57" s="113">
        <f>IF(SP_NORTE!N72="","*",SP_NORTE!N72)</f>
        <v>0.33333333333333331</v>
      </c>
      <c r="J57" s="113">
        <f>IF(SP_NORTE!O72="","*",SP_NORTE!O72)</f>
        <v>8.3333333333333329E-2</v>
      </c>
      <c r="K57" s="83" t="str">
        <f>IF(SP_NORTE!AJ72="","*",SP_NORTE!AJ72)</f>
        <v>ZDGK582</v>
      </c>
      <c r="L57" s="83" t="str">
        <f>IF(SP_NORTE!AL72="","*",SP_NORTE!AL72)</f>
        <v>ZDG-ZTN</v>
      </c>
      <c r="M57" s="83">
        <f>IF(SP_NORTE!AO72="","*",SP_NORTE!AO72)</f>
        <v>55</v>
      </c>
      <c r="N57" s="83" t="str">
        <f>IF(SP_NORTE!AL72="","*",SP_NORTE!AL72)</f>
        <v>ZDG-ZTN</v>
      </c>
      <c r="O57" s="110">
        <f>IF(SP_NORTE!BG72="","*",SP_NORTE!BG72)</f>
        <v>0</v>
      </c>
      <c r="P57" s="147" t="str">
        <f>IF($A$2=1,IF(SP_NORTE!BI72="","*",SP_NORTE!BI72),IF(SP_NORTE!BJ72="","*",SP_NORTE!BJ72))</f>
        <v>Sem oportunidade devido circulação</v>
      </c>
    </row>
    <row r="58" spans="1:16" hidden="1">
      <c r="A58" s="82">
        <f>IF(SP_NORTE!B73="","*",SP_NORTE!B73)</f>
        <v>46058</v>
      </c>
      <c r="B58" s="83" t="str">
        <f>IF(SP_NORTE!W73="","*",SP_NORTE!W73)</f>
        <v>Oportunidade</v>
      </c>
      <c r="C58" s="83" t="str">
        <f>IF(SP_NORTE!R73="","*",SP_NORTE!R73)</f>
        <v>SP NORTE</v>
      </c>
      <c r="D58" s="83" t="str">
        <f>IF(SP_NORTE!S73="","*",SP_NORTE!S73)</f>
        <v>ZCZ-ZTI</v>
      </c>
      <c r="E58" s="83" t="str">
        <f>IF(SP_NORTE!D73="","*",SP_NORTE!D73)</f>
        <v>W92</v>
      </c>
      <c r="F58" s="83" t="str">
        <f>IF(SP_NORTE!G73="","*",SP_NORTE!G73)</f>
        <v>ZAR2</v>
      </c>
      <c r="G58" s="83" t="str">
        <f>IF(SP_NORTE!L73="","*",SP_NORTE!L73)</f>
        <v>ZZR-ZDZ</v>
      </c>
      <c r="H58" s="116">
        <f>IF(SP_NORTE!J73="","*",SP_NORTE!J73)</f>
        <v>16</v>
      </c>
      <c r="I58" s="113">
        <f>IF(SP_NORTE!N73="","*",SP_NORTE!N73)</f>
        <v>0.375</v>
      </c>
      <c r="J58" s="113">
        <f>IF(SP_NORTE!O73="","*",SP_NORTE!O73)</f>
        <v>0.125</v>
      </c>
      <c r="K58" s="83" t="str">
        <f>IF(SP_NORTE!AJ73="","*",SP_NORTE!AJ73)</f>
        <v>ZAR2</v>
      </c>
      <c r="L58" s="83" t="str">
        <f>IF(SP_NORTE!AL73="","*",SP_NORTE!AL73)</f>
        <v>ZZR-ZDZ</v>
      </c>
      <c r="M58" s="83">
        <f>IF(SP_NORTE!AO73="","*",SP_NORTE!AO73)</f>
        <v>16</v>
      </c>
      <c r="N58" s="83" t="str">
        <f>IF(SP_NORTE!AL73="","*",SP_NORTE!AL73)</f>
        <v>ZZR-ZDZ</v>
      </c>
      <c r="O58" s="110">
        <f>IF(SP_NORTE!BG73="","*",SP_NORTE!BG73)</f>
        <v>0</v>
      </c>
      <c r="P58" s="147" t="str">
        <f>IF($A$2=1,IF(SP_NORTE!BI73="","*",SP_NORTE!BI73),IF(SP_NORTE!BJ73="","*",SP_NORTE!BJ73))</f>
        <v>Sem oportunidade devido circulação</v>
      </c>
    </row>
    <row r="59" spans="1:16" hidden="1">
      <c r="A59" s="82">
        <f>IF(SP_NORTE!B74="","*",SP_NORTE!B74)</f>
        <v>46058</v>
      </c>
      <c r="B59" s="83" t="str">
        <f>IF(SP_NORTE!W74="","*",SP_NORTE!W74)</f>
        <v>Oportunidade</v>
      </c>
      <c r="C59" s="83" t="str">
        <f>IF(SP_NORTE!R74="","*",SP_NORTE!R74)</f>
        <v>SP NORTE</v>
      </c>
      <c r="D59" s="83" t="str">
        <f>IF(SP_NORTE!S74="","*",SP_NORTE!S74)</f>
        <v>ZCZ-ZTI</v>
      </c>
      <c r="E59" s="83" t="str">
        <f>IF(SP_NORTE!D74="","*",SP_NORTE!D74)</f>
        <v>ANTÔNIO (TP-713)</v>
      </c>
      <c r="F59" s="83" t="str">
        <f>IF(SP_NORTE!G74="","*",SP_NORTE!G74)</f>
        <v>-</v>
      </c>
      <c r="G59" s="83" t="str">
        <f>IF(SP_NORTE!L74="","*",SP_NORTE!L74)</f>
        <v>ZZR-ZDZ</v>
      </c>
      <c r="H59" s="116">
        <f>IF(SP_NORTE!J74="","*",SP_NORTE!J74)</f>
        <v>16.8</v>
      </c>
      <c r="I59" s="113">
        <f>IF(SP_NORTE!N74="","*",SP_NORTE!N74)</f>
        <v>0.375</v>
      </c>
      <c r="J59" s="113">
        <f>IF(SP_NORTE!O74="","*",SP_NORTE!O74)</f>
        <v>6.25E-2</v>
      </c>
      <c r="K59" s="83" t="str">
        <f>IF(SP_NORTE!AJ74="","*",SP_NORTE!AJ74)</f>
        <v>-</v>
      </c>
      <c r="L59" s="83" t="str">
        <f>IF(SP_NORTE!AL74="","*",SP_NORTE!AL74)</f>
        <v>ZZR-ZDZ</v>
      </c>
      <c r="M59" s="83">
        <f>IF(SP_NORTE!AO74="","*",SP_NORTE!AO74)</f>
        <v>16.8</v>
      </c>
      <c r="N59" s="83" t="str">
        <f>IF(SP_NORTE!AL74="","*",SP_NORTE!AL74)</f>
        <v>ZZR-ZDZ</v>
      </c>
      <c r="O59" s="110">
        <f>IF(SP_NORTE!BG74="","*",SP_NORTE!BG74)</f>
        <v>0</v>
      </c>
      <c r="P59" s="147" t="str">
        <f>IF($A$2=1,IF(SP_NORTE!BI74="","*",SP_NORTE!BI74),IF(SP_NORTE!BJ74="","*",SP_NORTE!BJ74))</f>
        <v xml:space="preserve">TP pronta 08:59, sem oportunidade de faixa, fluxo de trens </v>
      </c>
    </row>
    <row r="60" spans="1:16" hidden="1">
      <c r="A60" s="82" t="str">
        <f>IF(SP_NORTE!B75="","*",SP_NORTE!B75)</f>
        <v>*</v>
      </c>
      <c r="B60" s="83" t="str">
        <f>IF(SP_NORTE!W75="","*",SP_NORTE!W75)</f>
        <v>Oportunidade</v>
      </c>
      <c r="C60" s="83" t="str">
        <f>IF(SP_NORTE!R75="","*",SP_NORTE!R75)</f>
        <v>SP NORTE</v>
      </c>
      <c r="D60" s="83" t="str">
        <f>IF(SP_NORTE!S75="","*",SP_NORTE!S75)</f>
        <v>ZCZ-ZTI</v>
      </c>
      <c r="E60" s="83" t="str">
        <f>IF(SP_NORTE!D75="","*",SP_NORTE!D75)</f>
        <v>W99</v>
      </c>
      <c r="F60" s="83" t="str">
        <f>IF(SP_NORTE!G75="","*",SP_NORTE!G75)</f>
        <v>ZTO2</v>
      </c>
      <c r="G60" s="83" t="str">
        <f>IF(SP_NORTE!L75="","*",SP_NORTE!L75)</f>
        <v>ZTO-ZMA</v>
      </c>
      <c r="H60" s="116">
        <f>IF(SP_NORTE!J75="","*",SP_NORTE!J75)</f>
        <v>7</v>
      </c>
      <c r="I60" s="113">
        <f>IF(SP_NORTE!N75="","*",SP_NORTE!N75)</f>
        <v>0.375</v>
      </c>
      <c r="J60" s="113">
        <f>IF(SP_NORTE!O75="","*",SP_NORTE!O75)</f>
        <v>4.1666666666666664E-2</v>
      </c>
      <c r="K60" s="83" t="str">
        <f>IF(SP_NORTE!AJ75="","*",SP_NORTE!AJ75)</f>
        <v>ZTO2</v>
      </c>
      <c r="L60" s="83" t="str">
        <f>IF(SP_NORTE!AL75="","*",SP_NORTE!AL75)</f>
        <v>ZTO-ZMA</v>
      </c>
      <c r="M60" s="83">
        <f>IF(SP_NORTE!AO75="","*",SP_NORTE!AO75)</f>
        <v>7</v>
      </c>
      <c r="N60" s="83" t="str">
        <f>IF(SP_NORTE!AL75="","*",SP_NORTE!AL75)</f>
        <v>ZTO-ZMA</v>
      </c>
      <c r="O60" s="110" t="str">
        <f>IF(SP_NORTE!BG75="","*",SP_NORTE!BG75)</f>
        <v>*</v>
      </c>
      <c r="P60" s="147" t="str">
        <f>IF($A$2=1,IF(SP_NORTE!BI75="","*",SP_NORTE!BI75),IF(SP_NORTE!BJ75="","*",SP_NORTE!BJ75))</f>
        <v>*</v>
      </c>
    </row>
    <row r="61" spans="1:16" hidden="1">
      <c r="A61" s="82">
        <f>IF(SP_NORTE!B76="","*",SP_NORTE!B76)</f>
        <v>46058</v>
      </c>
      <c r="B61" s="83" t="str">
        <f>IF(SP_NORTE!W76="","*",SP_NORTE!W76)</f>
        <v>Oportunidade</v>
      </c>
      <c r="C61" s="83" t="str">
        <f>IF(SP_NORTE!R76="","*",SP_NORTE!R76)</f>
        <v>SP NORTE</v>
      </c>
      <c r="D61" s="83" t="str">
        <f>IF(SP_NORTE!S76="","*",SP_NORTE!S76)</f>
        <v>ZCZ-ZTI</v>
      </c>
      <c r="E61" s="83" t="str">
        <f>IF(SP_NORTE!D76="","*",SP_NORTE!D76)</f>
        <v>W97</v>
      </c>
      <c r="F61" s="83" t="str">
        <f>IF(SP_NORTE!G76="","*",SP_NORTE!G76)</f>
        <v>ZTO2</v>
      </c>
      <c r="G61" s="83" t="str">
        <f>IF(SP_NORTE!L76="","*",SP_NORTE!L76)</f>
        <v>ZTO-ZEM</v>
      </c>
      <c r="H61" s="116">
        <f>IF(SP_NORTE!J76="","*",SP_NORTE!J76)</f>
        <v>7</v>
      </c>
      <c r="I61" s="113">
        <f>IF(SP_NORTE!N76="","*",SP_NORTE!N76)</f>
        <v>0.375</v>
      </c>
      <c r="J61" s="113">
        <f>IF(SP_NORTE!O76="","*",SP_NORTE!O76)</f>
        <v>4.1666666666666664E-2</v>
      </c>
      <c r="K61" s="83" t="str">
        <f>IF(SP_NORTE!AJ76="","*",SP_NORTE!AJ76)</f>
        <v>ZTO2</v>
      </c>
      <c r="L61" s="83" t="str">
        <f>IF(SP_NORTE!AL76="","*",SP_NORTE!AL76)</f>
        <v>ZTO-ZEM</v>
      </c>
      <c r="M61" s="83">
        <f>IF(SP_NORTE!AO76="","*",SP_NORTE!AO76)</f>
        <v>7</v>
      </c>
      <c r="N61" s="83" t="str">
        <f>IF(SP_NORTE!AL76="","*",SP_NORTE!AL76)</f>
        <v>ZTO-ZEM</v>
      </c>
      <c r="O61" s="110">
        <f>IF(SP_NORTE!BG76="","*",SP_NORTE!BG76)</f>
        <v>2</v>
      </c>
      <c r="P61" s="147" t="str">
        <f>IF($A$2=1,IF(SP_NORTE!BI76="","*",SP_NORTE!BI76),IF(SP_NORTE!BJ76="","*",SP_NORTE!BJ76))</f>
        <v>Realizado deslocamento</v>
      </c>
    </row>
    <row r="62" spans="1:16" hidden="1">
      <c r="A62" s="82">
        <f>IF(SP_NORTE!B77="","*",SP_NORTE!B77)</f>
        <v>46058</v>
      </c>
      <c r="B62" s="83" t="str">
        <f>IF(SP_NORTE!W77="","*",SP_NORTE!W77)</f>
        <v>Oportunidade</v>
      </c>
      <c r="C62" s="83" t="str">
        <f>IF(SP_NORTE!R77="","*",SP_NORTE!R77)</f>
        <v>SP NORTE</v>
      </c>
      <c r="D62" s="83" t="str">
        <f>IF(SP_NORTE!S77="","*",SP_NORTE!S77)</f>
        <v>ZRX-ZTI</v>
      </c>
      <c r="E62" s="83" t="str">
        <f>IF(SP_NORTE!D77="","*",SP_NORTE!D77)</f>
        <v>V83</v>
      </c>
      <c r="F62" s="83" t="str">
        <f>IF(SP_NORTE!G77="","*",SP_NORTE!G77)</f>
        <v>ZIQ2</v>
      </c>
      <c r="G62" s="83" t="str">
        <f>IF(SP_NORTE!L77="","*",SP_NORTE!L77)</f>
        <v>ZRQ-ZQX</v>
      </c>
      <c r="H62" s="116">
        <f>IF(SP_NORTE!J77="","*",SP_NORTE!J77)</f>
        <v>139.30000000000001</v>
      </c>
      <c r="I62" s="113">
        <f>IF(SP_NORTE!N77="","*",SP_NORTE!N77)</f>
        <v>0.35416666666666669</v>
      </c>
      <c r="J62" s="113">
        <f>IF(SP_NORTE!O77="","*",SP_NORTE!O77)</f>
        <v>8.3333333333333329E-2</v>
      </c>
      <c r="K62" s="83" t="str">
        <f>IF(SP_NORTE!AJ77="","*",SP_NORTE!AJ77)</f>
        <v>ZIQ2</v>
      </c>
      <c r="L62" s="83" t="str">
        <f>IF(SP_NORTE!AL77="","*",SP_NORTE!AL77)</f>
        <v>ZRQ-ZQX</v>
      </c>
      <c r="M62" s="83">
        <f>IF(SP_NORTE!AO77="","*",SP_NORTE!AO77)</f>
        <v>139.30000000000001</v>
      </c>
      <c r="N62" s="83" t="str">
        <f>IF(SP_NORTE!AL77="","*",SP_NORTE!AL77)</f>
        <v>ZRQ-ZQX</v>
      </c>
      <c r="O62" s="110">
        <f>IF(SP_NORTE!BG77="","*",SP_NORTE!BG77)</f>
        <v>0</v>
      </c>
      <c r="P62" s="147" t="str">
        <f>IF($A$2=1,IF(SP_NORTE!BI77="","*",SP_NORTE!BI77),IF(SP_NORTE!BJ77="","*",SP_NORTE!BJ77))</f>
        <v>Sem oportunidade devido circulação</v>
      </c>
    </row>
    <row r="63" spans="1:16" hidden="1">
      <c r="A63" s="82">
        <f>IF(SP_NORTE!B80="","*",SP_NORTE!B80)</f>
        <v>46059</v>
      </c>
      <c r="B63" s="83" t="str">
        <f>IF(SP_NORTE!W80="","*",SP_NORTE!W80)</f>
        <v>Contrato</v>
      </c>
      <c r="C63" s="83" t="str">
        <f>IF(SP_NORTE!R80="","*",SP_NORTE!R80)</f>
        <v>SP NORTE</v>
      </c>
      <c r="D63" s="83" t="str">
        <f>IF(SP_NORTE!S80="","*",SP_NORTE!S80)</f>
        <v>TMI-ZEB</v>
      </c>
      <c r="E63" s="83" t="str">
        <f>IF(SP_NORTE!D80="","*",SP_NORTE!D80)</f>
        <v>V87</v>
      </c>
      <c r="F63" s="83" t="str">
        <f>IF(SP_NORTE!G80="","*",SP_NORTE!G80)</f>
        <v>ZDP2</v>
      </c>
      <c r="G63" s="83" t="str">
        <f>IF(SP_NORTE!L80="","*",SP_NORTE!L80)</f>
        <v>ZZM-ZCF</v>
      </c>
      <c r="H63" s="116">
        <f>IF(SP_NORTE!J80="","*",SP_NORTE!J80)</f>
        <v>293.8</v>
      </c>
      <c r="I63" s="113">
        <f>IF(SP_NORTE!N80="","*",SP_NORTE!N80)</f>
        <v>0.34722222222222221</v>
      </c>
      <c r="J63" s="113">
        <f>IF(SP_NORTE!O80="","*",SP_NORTE!O80)</f>
        <v>0.16666666666666666</v>
      </c>
      <c r="K63" s="83" t="str">
        <f>IF(SP_NORTE!AJ80="","*",SP_NORTE!AJ80)</f>
        <v>ZDP2</v>
      </c>
      <c r="L63" s="83" t="str">
        <f>IF(SP_NORTE!AL80="","*",SP_NORTE!AL80)</f>
        <v>ZZM-ZCF</v>
      </c>
      <c r="M63" s="83">
        <f>IF(SP_NORTE!AO80="","*",SP_NORTE!AO80)</f>
        <v>293.8</v>
      </c>
      <c r="N63" s="83" t="str">
        <f>IF(SP_NORTE!AL80="","*",SP_NORTE!AL80)</f>
        <v>ZZM-ZCF</v>
      </c>
      <c r="O63" s="110">
        <f>IF(SP_NORTE!BG80="","*",SP_NORTE!BG80)</f>
        <v>0</v>
      </c>
      <c r="P63" s="147" t="str">
        <f>IF($A$2=1,IF(SP_NORTE!BI80="","*",SP_NORTE!BI80),IF(SP_NORTE!BJ80="","*",SP_NORTE!BJ80))</f>
        <v>MC1 07:50, programação alterada + anomalia de via em ZKY</v>
      </c>
    </row>
    <row r="64" spans="1:16" hidden="1">
      <c r="A64" s="82">
        <f>IF(SP_NORTE!B82="","*",SP_NORTE!B82)</f>
        <v>46059</v>
      </c>
      <c r="B64" s="83" t="str">
        <f>IF(SP_NORTE!W82="","*",SP_NORTE!W82)</f>
        <v>Oportunidade</v>
      </c>
      <c r="C64" s="83" t="str">
        <f>IF(SP_NORTE!R82="","*",SP_NORTE!R82)</f>
        <v>SP NORTE</v>
      </c>
      <c r="D64" s="83" t="str">
        <f>IF(SP_NORTE!S82="","*",SP_NORTE!S82)</f>
        <v>ZEB-ZCZ</v>
      </c>
      <c r="E64" s="83" t="str">
        <f>IF(SP_NORTE!D82="","*",SP_NORTE!D82)</f>
        <v>JULIO CÉSAR (TP-701)</v>
      </c>
      <c r="F64" s="83" t="str">
        <f>IF(SP_NORTE!G82="","*",SP_NORTE!G82)</f>
        <v>-</v>
      </c>
      <c r="G64" s="83" t="str">
        <f>IF(SP_NORTE!L82="","*",SP_NORTE!L82)</f>
        <v>ZUC-ZCG</v>
      </c>
      <c r="H64" s="116">
        <f>IF(SP_NORTE!J82="","*",SP_NORTE!J82)</f>
        <v>169.7</v>
      </c>
      <c r="I64" s="113">
        <f>IF(SP_NORTE!N82="","*",SP_NORTE!N82)</f>
        <v>0.375</v>
      </c>
      <c r="J64" s="113">
        <f>IF(SP_NORTE!O82="","*",SP_NORTE!O82)</f>
        <v>6.25E-2</v>
      </c>
      <c r="K64" s="83" t="str">
        <f>IF(SP_NORTE!AJ82="","*",SP_NORTE!AJ82)</f>
        <v>-</v>
      </c>
      <c r="L64" s="83" t="str">
        <f>IF(SP_NORTE!AL82="","*",SP_NORTE!AL82)</f>
        <v>ZUC-ZCG</v>
      </c>
      <c r="M64" s="83">
        <f>IF(SP_NORTE!AO82="","*",SP_NORTE!AO82)</f>
        <v>169.7</v>
      </c>
      <c r="N64" s="83" t="str">
        <f>IF(SP_NORTE!AL82="","*",SP_NORTE!AL82)</f>
        <v>ZUC-ZCG</v>
      </c>
      <c r="O64" s="110">
        <f>IF(SP_NORTE!BG82="","*",SP_NORTE!BG82)</f>
        <v>0</v>
      </c>
      <c r="P64" s="147" t="str">
        <f>IF($A$2=1,IF(SP_NORTE!BI82="","*",SP_NORTE!BI82),IF(SP_NORTE!BJ82="","*",SP_NORTE!BJ82))</f>
        <v xml:space="preserve">TP pronta 09hrs, sem oportunidade de faixa , fluxo de trens </v>
      </c>
    </row>
    <row r="65" spans="1:16" hidden="1">
      <c r="A65" s="82">
        <f>IF(SP_NORTE!B83="","*",SP_NORTE!B83)</f>
        <v>46059</v>
      </c>
      <c r="B65" s="83" t="str">
        <f>IF(SP_NORTE!W83="","*",SP_NORTE!W83)</f>
        <v>Contrato</v>
      </c>
      <c r="C65" s="83" t="str">
        <f>IF(SP_NORTE!R83="","*",SP_NORTE!R83)</f>
        <v>SP NORTE</v>
      </c>
      <c r="D65" s="83" t="str">
        <f>IF(SP_NORTE!S83="","*",SP_NORTE!S83)</f>
        <v>ZEB-ZCZ</v>
      </c>
      <c r="E65" s="83" t="str">
        <f>IF(SP_NORTE!D83="","*",SP_NORTE!D83)</f>
        <v>V88</v>
      </c>
      <c r="F65" s="83" t="str">
        <f>IF(SP_NORTE!G83="","*",SP_NORTE!G83)</f>
        <v>ZPN2</v>
      </c>
      <c r="G65" s="83" t="str">
        <f>IF(SP_NORTE!L83="","*",SP_NORTE!L83)</f>
        <v>ZCV-ZCT</v>
      </c>
      <c r="H65" s="116">
        <f>IF(SP_NORTE!J83="","*",SP_NORTE!J83)</f>
        <v>153.80000000000001</v>
      </c>
      <c r="I65" s="113">
        <f>IF(SP_NORTE!N83="","*",SP_NORTE!N83)</f>
        <v>0.34722222222222221</v>
      </c>
      <c r="J65" s="113">
        <f>IF(SP_NORTE!O83="","*",SP_NORTE!O83)</f>
        <v>0.16666666666666666</v>
      </c>
      <c r="K65" s="83" t="str">
        <f>IF(SP_NORTE!AJ83="","*",SP_NORTE!AJ83)</f>
        <v>ZPN2</v>
      </c>
      <c r="L65" s="83" t="str">
        <f>IF(SP_NORTE!AL83="","*",SP_NORTE!AL83)</f>
        <v>ZCV-ZCT</v>
      </c>
      <c r="M65" s="83">
        <f>IF(SP_NORTE!AO83="","*",SP_NORTE!AO83)</f>
        <v>153.80000000000001</v>
      </c>
      <c r="N65" s="83" t="str">
        <f>IF(SP_NORTE!AL83="","*",SP_NORTE!AL83)</f>
        <v>ZCV-ZCT</v>
      </c>
      <c r="O65" s="110">
        <f>IF(SP_NORTE!BG83="","*",SP_NORTE!BG83)</f>
        <v>0</v>
      </c>
      <c r="P65" s="147" t="str">
        <f>IF($A$2=1,IF(SP_NORTE!BI83="","*",SP_NORTE!BI83),IF(SP_NORTE!BJ83="","*",SP_NORTE!BJ83))</f>
        <v xml:space="preserve">MC1 08:12, devido anomalia X99 teve que prioirizar a circulação </v>
      </c>
    </row>
    <row r="66" spans="1:16" hidden="1">
      <c r="A66" s="82">
        <f>IF(SP_NORTE!B84="","*",SP_NORTE!B84)</f>
        <v>46059</v>
      </c>
      <c r="B66" s="83" t="str">
        <f>IF(SP_NORTE!W84="","*",SP_NORTE!W84)</f>
        <v>Oportunidade</v>
      </c>
      <c r="C66" s="83" t="str">
        <f>IF(SP_NORTE!R84="","*",SP_NORTE!R84)</f>
        <v>SP NORTE</v>
      </c>
      <c r="D66" s="83" t="str">
        <f>IF(SP_NORTE!S84="","*",SP_NORTE!S84)</f>
        <v>TMI-ZEB</v>
      </c>
      <c r="E66" s="83" t="str">
        <f>IF(SP_NORTE!D84="","*",SP_NORTE!D84)</f>
        <v>W48</v>
      </c>
      <c r="F66" s="83" t="str">
        <f>IF(SP_NORTE!G84="","*",SP_NORTE!G84)</f>
        <v>ZEC2</v>
      </c>
      <c r="G66" s="83" t="str">
        <f>IF(SP_NORTE!L84="","*",SP_NORTE!L84)</f>
        <v>ZEC-ZJA</v>
      </c>
      <c r="H66" s="116">
        <f>IF(SP_NORTE!J84="","*",SP_NORTE!J84)</f>
        <v>262</v>
      </c>
      <c r="I66" s="113">
        <f>IF(SP_NORTE!N84="","*",SP_NORTE!N84)</f>
        <v>0.35416666666666669</v>
      </c>
      <c r="J66" s="113">
        <f>IF(SP_NORTE!O84="","*",SP_NORTE!O84)</f>
        <v>4.1666666666666664E-2</v>
      </c>
      <c r="K66" s="83" t="str">
        <f>IF(SP_NORTE!AJ84="","*",SP_NORTE!AJ84)</f>
        <v>ZEC2</v>
      </c>
      <c r="L66" s="83" t="str">
        <f>IF(SP_NORTE!AL84="","*",SP_NORTE!AL84)</f>
        <v>ZEC-ZJA</v>
      </c>
      <c r="M66" s="83">
        <f>IF(SP_NORTE!AO84="","*",SP_NORTE!AO84)</f>
        <v>262</v>
      </c>
      <c r="N66" s="83" t="str">
        <f>IF(SP_NORTE!AL84="","*",SP_NORTE!AL84)</f>
        <v>ZEC-ZJA</v>
      </c>
      <c r="O66" s="110">
        <f>IF(SP_NORTE!BG84="","*",SP_NORTE!BG84)</f>
        <v>0</v>
      </c>
      <c r="P66" s="147" t="str">
        <f>IF($A$2=1,IF(SP_NORTE!BI84="","*",SP_NORTE!BI84),IF(SP_NORTE!BJ84="","*",SP_NORTE!BJ84))</f>
        <v>MC1 08:42, foi licenciado porem teve que retorna para ZEC devido avaria na mangueira hidráulica da caixa da tração estourou</v>
      </c>
    </row>
    <row r="67" spans="1:16" hidden="1">
      <c r="A67" s="82" t="e">
        <f>IF(SP_NORTE!#REF!="","*",SP_NORTE!#REF!)</f>
        <v>#REF!</v>
      </c>
      <c r="B67" s="83" t="e">
        <f>IF(SP_NORTE!#REF!="","*",SP_NORTE!#REF!)</f>
        <v>#REF!</v>
      </c>
      <c r="C67" s="83" t="e">
        <f>IF(SP_NORTE!#REF!="","*",SP_NORTE!#REF!)</f>
        <v>#REF!</v>
      </c>
      <c r="D67" s="83" t="e">
        <f>IF(SP_NORTE!#REF!="","*",SP_NORTE!#REF!)</f>
        <v>#REF!</v>
      </c>
      <c r="E67" s="83" t="e">
        <f>IF(SP_NORTE!#REF!="","*",SP_NORTE!#REF!)</f>
        <v>#REF!</v>
      </c>
      <c r="F67" s="83" t="e">
        <f>IF(SP_NORTE!#REF!="","*",SP_NORTE!#REF!)</f>
        <v>#REF!</v>
      </c>
      <c r="G67" s="83" t="e">
        <f>IF(SP_NORTE!#REF!="","*",SP_NORTE!#REF!)</f>
        <v>#REF!</v>
      </c>
      <c r="H67" s="116" t="e">
        <f>IF(SP_NORTE!#REF!="","*",SP_NORTE!#REF!)</f>
        <v>#REF!</v>
      </c>
      <c r="I67" s="113" t="e">
        <f>IF(SP_NORTE!#REF!="","*",SP_NORTE!#REF!)</f>
        <v>#REF!</v>
      </c>
      <c r="J67" s="113" t="e">
        <f>IF(SP_NORTE!#REF!="","*",SP_NORTE!#REF!)</f>
        <v>#REF!</v>
      </c>
      <c r="K67" s="83" t="e">
        <f>IF(SP_NORTE!#REF!="","*",SP_NORTE!#REF!)</f>
        <v>#REF!</v>
      </c>
      <c r="L67" s="83" t="e">
        <f>IF(SP_NORTE!#REF!="","*",SP_NORTE!#REF!)</f>
        <v>#REF!</v>
      </c>
      <c r="M67" s="83" t="e">
        <f>IF(SP_NORTE!#REF!="","*",SP_NORTE!#REF!)</f>
        <v>#REF!</v>
      </c>
      <c r="N67" s="83" t="e">
        <f>IF(SP_NORTE!#REF!="","*",SP_NORTE!#REF!)</f>
        <v>#REF!</v>
      </c>
      <c r="O67" s="110" t="e">
        <f>IF(SP_NORTE!#REF!="","*",SP_NORTE!#REF!)</f>
        <v>#REF!</v>
      </c>
      <c r="P67" s="147" t="e">
        <f>IF($A$2=1,IF(SP_NORTE!#REF!="","*",SP_NORTE!#REF!),IF(SP_NORTE!#REF!="","*",SP_NORTE!#REF!))</f>
        <v>#REF!</v>
      </c>
    </row>
    <row r="68" spans="1:16" hidden="1">
      <c r="A68" s="82">
        <f>IF(SP_NORTE!B85="","*",SP_NORTE!B85)</f>
        <v>46059</v>
      </c>
      <c r="B68" s="83" t="str">
        <f>IF(SP_NORTE!W85="","*",SP_NORTE!W85)</f>
        <v>Oportunidade</v>
      </c>
      <c r="C68" s="83" t="str">
        <f>IF(SP_NORTE!R85="","*",SP_NORTE!R85)</f>
        <v>SP NORTE</v>
      </c>
      <c r="D68" s="83" t="str">
        <f>IF(SP_NORTE!S85="","*",SP_NORTE!S85)</f>
        <v>ZEB-ZCZ</v>
      </c>
      <c r="E68" s="83" t="str">
        <f>IF(SP_NORTE!D85="","*",SP_NORTE!D85)</f>
        <v>PEDRO (TP-696)</v>
      </c>
      <c r="F68" s="83" t="str">
        <f>IF(SP_NORTE!G85="","*",SP_NORTE!G85)</f>
        <v>-</v>
      </c>
      <c r="G68" s="83" t="str">
        <f>IF(SP_NORTE!L85="","*",SP_NORTE!L85)</f>
        <v>ZCZ-ZZF</v>
      </c>
      <c r="H68" s="116">
        <f>IF(SP_NORTE!J85="","*",SP_NORTE!J85)</f>
        <v>102.4</v>
      </c>
      <c r="I68" s="113">
        <f>IF(SP_NORTE!N85="","*",SP_NORTE!N85)</f>
        <v>0.375</v>
      </c>
      <c r="J68" s="113">
        <f>IF(SP_NORTE!O85="","*",SP_NORTE!O85)</f>
        <v>6.25E-2</v>
      </c>
      <c r="K68" s="83" t="str">
        <f>IF(SP_NORTE!AJ85="","*",SP_NORTE!AJ85)</f>
        <v>-</v>
      </c>
      <c r="L68" s="83" t="str">
        <f>IF(SP_NORTE!AL85="","*",SP_NORTE!AL85)</f>
        <v>ZCZ-ZZF</v>
      </c>
      <c r="M68" s="83">
        <f>IF(SP_NORTE!AO85="","*",SP_NORTE!AO85)</f>
        <v>102.4</v>
      </c>
      <c r="N68" s="83" t="str">
        <f>IF(SP_NORTE!AL85="","*",SP_NORTE!AL85)</f>
        <v>ZCZ-ZZF</v>
      </c>
      <c r="O68" s="110">
        <f>IF(SP_NORTE!BG85="","*",SP_NORTE!BG85)</f>
        <v>0</v>
      </c>
      <c r="P68" s="147" t="str">
        <f>IF($A$2=1,IF(SP_NORTE!BI85="","*",SP_NORTE!BI85),IF(SP_NORTE!BJ85="","*",SP_NORTE!BJ85))</f>
        <v xml:space="preserve"> TP pronta 09hrs, sem oportunidade de faixa, fluxo de trens </v>
      </c>
    </row>
    <row r="69" spans="1:16" hidden="1">
      <c r="A69" s="82">
        <f>IF(SP_NORTE!B87="","*",SP_NORTE!B87)</f>
        <v>46059</v>
      </c>
      <c r="B69" s="83" t="str">
        <f>IF(SP_NORTE!W87="","*",SP_NORTE!W87)</f>
        <v>Contrato</v>
      </c>
      <c r="C69" s="83" t="str">
        <f>IF(SP_NORTE!R87="","*",SP_NORTE!R87)</f>
        <v>SP NORTE</v>
      </c>
      <c r="D69" s="83" t="str">
        <f>IF(SP_NORTE!S87="","*",SP_NORTE!S87)</f>
        <v>ZCZ-ZTI</v>
      </c>
      <c r="E69" s="83" t="str">
        <f>IF(SP_NORTE!D87="","*",SP_NORTE!D87)</f>
        <v>V40</v>
      </c>
      <c r="F69" s="83" t="str">
        <f>IF(SP_NORTE!G87="","*",SP_NORTE!G87)</f>
        <v>ZDGK582</v>
      </c>
      <c r="G69" s="83" t="str">
        <f>IF(SP_NORTE!L87="","*",SP_NORTE!L87)</f>
        <v>ZDG-ZTN</v>
      </c>
      <c r="H69" s="116">
        <f>IF(SP_NORTE!J87="","*",SP_NORTE!J87)</f>
        <v>55</v>
      </c>
      <c r="I69" s="113">
        <f>IF(SP_NORTE!N87="","*",SP_NORTE!N87)</f>
        <v>0.33333333333333331</v>
      </c>
      <c r="J69" s="113">
        <f>IF(SP_NORTE!O87="","*",SP_NORTE!O87)</f>
        <v>0.16666666666666666</v>
      </c>
      <c r="K69" s="83" t="str">
        <f>IF(SP_NORTE!AJ87="","*",SP_NORTE!AJ87)</f>
        <v>ZDGK582</v>
      </c>
      <c r="L69" s="83" t="str">
        <f>IF(SP_NORTE!AL87="","*",SP_NORTE!AL87)</f>
        <v>ZDG-ZTN</v>
      </c>
      <c r="M69" s="83">
        <f>IF(SP_NORTE!AO87="","*",SP_NORTE!AO87)</f>
        <v>55</v>
      </c>
      <c r="N69" s="83" t="str">
        <f>IF(SP_NORTE!AL87="","*",SP_NORTE!AL87)</f>
        <v>ZDG-ZTN</v>
      </c>
      <c r="O69" s="110">
        <f>IF(SP_NORTE!BG87="","*",SP_NORTE!BG87)</f>
        <v>2</v>
      </c>
      <c r="P69" s="147" t="str">
        <f>IF($A$2=1,IF(SP_NORTE!BI87="","*",SP_NORTE!BI87),IF(SP_NORTE!BJ87="","*",SP_NORTE!BJ87))</f>
        <v>MC1 09:51, intervalo 12:08 até 13:38, segundo intervalo 14:30 ate 15:30/</v>
      </c>
    </row>
    <row r="70" spans="1:16" hidden="1">
      <c r="A70" s="82">
        <f>IF(SP_NORTE!B89="","*",SP_NORTE!B89)</f>
        <v>46059</v>
      </c>
      <c r="B70" s="83" t="str">
        <f>IF(SP_NORTE!W89="","*",SP_NORTE!W89)</f>
        <v>Oportunidade</v>
      </c>
      <c r="C70" s="83" t="str">
        <f>IF(SP_NORTE!R89="","*",SP_NORTE!R89)</f>
        <v>SP NORTE</v>
      </c>
      <c r="D70" s="83" t="str">
        <f>IF(SP_NORTE!S89="","*",SP_NORTE!S89)</f>
        <v>ZCZ-ZTI</v>
      </c>
      <c r="E70" s="83" t="str">
        <f>IF(SP_NORTE!D89="","*",SP_NORTE!D89)</f>
        <v>W92</v>
      </c>
      <c r="F70" s="83" t="str">
        <f>IF(SP_NORTE!G89="","*",SP_NORTE!G89)</f>
        <v>ZAR2</v>
      </c>
      <c r="G70" s="83" t="str">
        <f>IF(SP_NORTE!L89="","*",SP_NORTE!L89)</f>
        <v>ZZR-ZDZ</v>
      </c>
      <c r="H70" s="116">
        <f>IF(SP_NORTE!J89="","*",SP_NORTE!J89)</f>
        <v>16</v>
      </c>
      <c r="I70" s="113">
        <f>IF(SP_NORTE!N89="","*",SP_NORTE!N89)</f>
        <v>0.375</v>
      </c>
      <c r="J70" s="113">
        <f>IF(SP_NORTE!O89="","*",SP_NORTE!O89)</f>
        <v>4.1666666666666664E-2</v>
      </c>
      <c r="K70" s="83" t="str">
        <f>IF(SP_NORTE!AJ89="","*",SP_NORTE!AJ89)</f>
        <v>ZAR2</v>
      </c>
      <c r="L70" s="83" t="str">
        <f>IF(SP_NORTE!AL89="","*",SP_NORTE!AL89)</f>
        <v>ZZR-ZDZ</v>
      </c>
      <c r="M70" s="83">
        <f>IF(SP_NORTE!AO89="","*",SP_NORTE!AO89)</f>
        <v>16</v>
      </c>
      <c r="N70" s="83" t="str">
        <f>IF(SP_NORTE!AL89="","*",SP_NORTE!AL89)</f>
        <v>ZZR-ZDZ</v>
      </c>
      <c r="O70" s="110">
        <f>IF(SP_NORTE!BG89="","*",SP_NORTE!BG89)</f>
        <v>2</v>
      </c>
      <c r="P70" s="147" t="str">
        <f>IF($A$2=1,IF(SP_NORTE!BI89="","*",SP_NORTE!BI89),IF(SP_NORTE!BJ89="","*",SP_NORTE!BJ89))</f>
        <v>MC1 12:47, segue deslocamento ZTO-ZMA</v>
      </c>
    </row>
    <row r="71" spans="1:16" hidden="1">
      <c r="A71" s="82" t="e">
        <f>IF(SP_NORTE!#REF!="","*",SP_NORTE!#REF!)</f>
        <v>#REF!</v>
      </c>
      <c r="B71" s="83" t="e">
        <f>IF(SP_NORTE!#REF!="","*",SP_NORTE!#REF!)</f>
        <v>#REF!</v>
      </c>
      <c r="C71" s="83" t="e">
        <f>IF(SP_NORTE!#REF!="","*",SP_NORTE!#REF!)</f>
        <v>#REF!</v>
      </c>
      <c r="D71" s="83" t="e">
        <f>IF(SP_NORTE!#REF!="","*",SP_NORTE!#REF!)</f>
        <v>#REF!</v>
      </c>
      <c r="E71" s="83" t="e">
        <f>IF(SP_NORTE!#REF!="","*",SP_NORTE!#REF!)</f>
        <v>#REF!</v>
      </c>
      <c r="F71" s="83" t="e">
        <f>IF(SP_NORTE!#REF!="","*",SP_NORTE!#REF!)</f>
        <v>#REF!</v>
      </c>
      <c r="G71" s="83" t="e">
        <f>IF(SP_NORTE!#REF!="","*",SP_NORTE!#REF!)</f>
        <v>#REF!</v>
      </c>
      <c r="H71" s="116" t="e">
        <f>IF(SP_NORTE!#REF!="","*",SP_NORTE!#REF!)</f>
        <v>#REF!</v>
      </c>
      <c r="I71" s="113" t="e">
        <f>IF(SP_NORTE!#REF!="","*",SP_NORTE!#REF!)</f>
        <v>#REF!</v>
      </c>
      <c r="J71" s="113" t="e">
        <f>IF(SP_NORTE!#REF!="","*",SP_NORTE!#REF!)</f>
        <v>#REF!</v>
      </c>
      <c r="K71" s="83" t="e">
        <f>IF(SP_NORTE!#REF!="","*",SP_NORTE!#REF!)</f>
        <v>#REF!</v>
      </c>
      <c r="L71" s="83" t="e">
        <f>IF(SP_NORTE!#REF!="","*",SP_NORTE!#REF!)</f>
        <v>#REF!</v>
      </c>
      <c r="M71" s="83" t="e">
        <f>IF(SP_NORTE!#REF!="","*",SP_NORTE!#REF!)</f>
        <v>#REF!</v>
      </c>
      <c r="N71" s="83" t="e">
        <f>IF(SP_NORTE!#REF!="","*",SP_NORTE!#REF!)</f>
        <v>#REF!</v>
      </c>
      <c r="O71" s="110" t="e">
        <f>IF(SP_NORTE!#REF!="","*",SP_NORTE!#REF!)</f>
        <v>#REF!</v>
      </c>
      <c r="P71" s="147" t="e">
        <f>IF($A$2=1,IF(SP_NORTE!#REF!="","*",SP_NORTE!#REF!),IF(SP_NORTE!#REF!="","*",SP_NORTE!#REF!))</f>
        <v>#REF!</v>
      </c>
    </row>
    <row r="72" spans="1:16" hidden="1">
      <c r="A72" s="82">
        <f>IF(SP_NORTE!B92="","*",SP_NORTE!B92)</f>
        <v>46059</v>
      </c>
      <c r="B72" s="83" t="str">
        <f>IF(SP_NORTE!W92="","*",SP_NORTE!W92)</f>
        <v>Oportunidade</v>
      </c>
      <c r="C72" s="83" t="str">
        <f>IF(SP_NORTE!R92="","*",SP_NORTE!R92)</f>
        <v>SP NORTE</v>
      </c>
      <c r="D72" s="83" t="str">
        <f>IF(SP_NORTE!S92="","*",SP_NORTE!S92)</f>
        <v>ZRX-ZTI</v>
      </c>
      <c r="E72" s="83" t="str">
        <f>IF(SP_NORTE!D92="","*",SP_NORTE!D92)</f>
        <v>V83</v>
      </c>
      <c r="F72" s="83" t="str">
        <f>IF(SP_NORTE!G92="","*",SP_NORTE!G92)</f>
        <v>ZIQ2</v>
      </c>
      <c r="G72" s="83" t="str">
        <f>IF(SP_NORTE!L92="","*",SP_NORTE!L92)</f>
        <v>ZRQ-ZQX</v>
      </c>
      <c r="H72" s="116">
        <f>IF(SP_NORTE!J92="","*",SP_NORTE!J92)</f>
        <v>139</v>
      </c>
      <c r="I72" s="113">
        <f>IF(SP_NORTE!N92="","*",SP_NORTE!N92)</f>
        <v>0.35416666666666669</v>
      </c>
      <c r="J72" s="113">
        <f>IF(SP_NORTE!O92="","*",SP_NORTE!O92)</f>
        <v>8.3333333333333329E-2</v>
      </c>
      <c r="K72" s="83" t="str">
        <f>IF(SP_NORTE!AJ92="","*",SP_NORTE!AJ92)</f>
        <v>ZIQ2</v>
      </c>
      <c r="L72" s="83" t="str">
        <f>IF(SP_NORTE!AL92="","*",SP_NORTE!AL92)</f>
        <v>ZRQ-ZQX</v>
      </c>
      <c r="M72" s="83">
        <f>IF(SP_NORTE!AO92="","*",SP_NORTE!AO92)</f>
        <v>139</v>
      </c>
      <c r="N72" s="83" t="str">
        <f>IF(SP_NORTE!AL92="","*",SP_NORTE!AL92)</f>
        <v>ZRQ-ZQX</v>
      </c>
      <c r="O72" s="110">
        <f>IF(SP_NORTE!BG92="","*",SP_NORTE!BG92)</f>
        <v>0</v>
      </c>
      <c r="P72" s="147" t="str">
        <f>IF($A$2=1,IF(SP_NORTE!BI92="","*",SP_NORTE!BI92),IF(SP_NORTE!BJ92="","*",SP_NORTE!BJ92))</f>
        <v xml:space="preserve">MC1 07:47, sem oportunidade de faixa, fluxo de trens </v>
      </c>
    </row>
    <row r="73" spans="1:16" hidden="1">
      <c r="A73" s="82" t="e">
        <f>IF(SP_NORTE!#REF!="","*",SP_NORTE!#REF!)</f>
        <v>#REF!</v>
      </c>
      <c r="B73" s="83" t="e">
        <f>IF(SP_NORTE!#REF!="","*",SP_NORTE!#REF!)</f>
        <v>#REF!</v>
      </c>
      <c r="C73" s="83" t="e">
        <f>IF(SP_NORTE!#REF!="","*",SP_NORTE!#REF!)</f>
        <v>#REF!</v>
      </c>
      <c r="D73" s="83" t="e">
        <f>IF(SP_NORTE!#REF!="","*",SP_NORTE!#REF!)</f>
        <v>#REF!</v>
      </c>
      <c r="E73" s="83" t="e">
        <f>IF(SP_NORTE!#REF!="","*",SP_NORTE!#REF!)</f>
        <v>#REF!</v>
      </c>
      <c r="F73" s="83" t="e">
        <f>IF(SP_NORTE!#REF!="","*",SP_NORTE!#REF!)</f>
        <v>#REF!</v>
      </c>
      <c r="G73" s="83" t="e">
        <f>IF(SP_NORTE!#REF!="","*",SP_NORTE!#REF!)</f>
        <v>#REF!</v>
      </c>
      <c r="H73" s="116" t="e">
        <f>IF(SP_NORTE!#REF!="","*",SP_NORTE!#REF!)</f>
        <v>#REF!</v>
      </c>
      <c r="I73" s="113" t="e">
        <f>IF(SP_NORTE!#REF!="","*",SP_NORTE!#REF!)</f>
        <v>#REF!</v>
      </c>
      <c r="J73" s="113" t="e">
        <f>IF(SP_NORTE!#REF!="","*",SP_NORTE!#REF!)</f>
        <v>#REF!</v>
      </c>
      <c r="K73" s="83" t="e">
        <f>IF(SP_NORTE!#REF!="","*",SP_NORTE!#REF!)</f>
        <v>#REF!</v>
      </c>
      <c r="L73" s="83" t="e">
        <f>IF(SP_NORTE!#REF!="","*",SP_NORTE!#REF!)</f>
        <v>#REF!</v>
      </c>
      <c r="M73" s="83" t="e">
        <f>IF(SP_NORTE!#REF!="","*",SP_NORTE!#REF!)</f>
        <v>#REF!</v>
      </c>
      <c r="N73" s="83" t="e">
        <f>IF(SP_NORTE!#REF!="","*",SP_NORTE!#REF!)</f>
        <v>#REF!</v>
      </c>
      <c r="O73" s="110" t="e">
        <f>IF(SP_NORTE!#REF!="","*",SP_NORTE!#REF!)</f>
        <v>#REF!</v>
      </c>
      <c r="P73" s="147" t="e">
        <f>IF($A$2=1,IF(SP_NORTE!#REF!="","*",SP_NORTE!#REF!),IF(SP_NORTE!#REF!="","*",SP_NORTE!#REF!))</f>
        <v>#REF!</v>
      </c>
    </row>
    <row r="74" spans="1:16" hidden="1">
      <c r="A74" s="82" t="str">
        <f>IF(SP_NORTE!B94="","*",SP_NORTE!B94)</f>
        <v>*</v>
      </c>
      <c r="B74" s="83" t="str">
        <f>IF(SP_NORTE!W94="","*",SP_NORTE!W94)</f>
        <v>*</v>
      </c>
      <c r="C74" s="83" t="str">
        <f>IF(SP_NORTE!R94="","*",SP_NORTE!R94)</f>
        <v>-</v>
      </c>
      <c r="D74" s="83" t="str">
        <f>IF(SP_NORTE!S94="","*",SP_NORTE!S94)</f>
        <v>-</v>
      </c>
      <c r="E74" s="83" t="str">
        <f>IF(SP_NORTE!D94="","*",SP_NORTE!D94)</f>
        <v>*</v>
      </c>
      <c r="F74" s="83" t="str">
        <f>IF(SP_NORTE!G94="","*",SP_NORTE!G94)</f>
        <v>*</v>
      </c>
      <c r="G74" s="83" t="str">
        <f>IF(SP_NORTE!L94="","*",SP_NORTE!L94)</f>
        <v>-</v>
      </c>
      <c r="H74" s="116" t="str">
        <f>IF(SP_NORTE!J94="","*",SP_NORTE!J94)</f>
        <v>*</v>
      </c>
      <c r="I74" s="113" t="str">
        <f>IF(SP_NORTE!N94="","*",SP_NORTE!N94)</f>
        <v>*</v>
      </c>
      <c r="J74" s="113" t="str">
        <f>IF(SP_NORTE!O94="","*",SP_NORTE!O94)</f>
        <v>*</v>
      </c>
      <c r="K74" s="83">
        <f>IF(SP_NORTE!AJ94="","*",SP_NORTE!AJ94)</f>
        <v>0</v>
      </c>
      <c r="L74" s="83" t="str">
        <f>IF(SP_NORTE!AL94="","*",SP_NORTE!AL94)</f>
        <v>-</v>
      </c>
      <c r="M74" s="83">
        <f>IF(SP_NORTE!AO94="","*",SP_NORTE!AO94)</f>
        <v>0</v>
      </c>
      <c r="N74" s="83" t="str">
        <f>IF(SP_NORTE!AL94="","*",SP_NORTE!AL94)</f>
        <v>-</v>
      </c>
      <c r="O74" s="110" t="str">
        <f>IF(SP_NORTE!BG94="","*",SP_NORTE!BG94)</f>
        <v>*</v>
      </c>
      <c r="P74" s="147" t="str">
        <f>IF($A$2=1,IF(SP_NORTE!BI94="","*",SP_NORTE!BI94),IF(SP_NORTE!BJ94="","*",SP_NORTE!BJ94))</f>
        <v>*</v>
      </c>
    </row>
    <row r="75" spans="1:16" hidden="1">
      <c r="A75" s="82" t="e">
        <f>IF(SP_NORTE!#REF!="","*",SP_NORTE!#REF!)</f>
        <v>#REF!</v>
      </c>
      <c r="B75" s="83" t="e">
        <f>IF(SP_NORTE!#REF!="","*",SP_NORTE!#REF!)</f>
        <v>#REF!</v>
      </c>
      <c r="C75" s="83" t="e">
        <f>IF(SP_NORTE!#REF!="","*",SP_NORTE!#REF!)</f>
        <v>#REF!</v>
      </c>
      <c r="D75" s="83" t="e">
        <f>IF(SP_NORTE!#REF!="","*",SP_NORTE!#REF!)</f>
        <v>#REF!</v>
      </c>
      <c r="E75" s="83" t="e">
        <f>IF(SP_NORTE!#REF!="","*",SP_NORTE!#REF!)</f>
        <v>#REF!</v>
      </c>
      <c r="F75" s="83" t="e">
        <f>IF(SP_NORTE!#REF!="","*",SP_NORTE!#REF!)</f>
        <v>#REF!</v>
      </c>
      <c r="G75" s="83" t="e">
        <f>IF(SP_NORTE!#REF!="","*",SP_NORTE!#REF!)</f>
        <v>#REF!</v>
      </c>
      <c r="H75" s="116" t="e">
        <f>IF(SP_NORTE!#REF!="","*",SP_NORTE!#REF!)</f>
        <v>#REF!</v>
      </c>
      <c r="I75" s="113" t="e">
        <f>IF(SP_NORTE!#REF!="","*",SP_NORTE!#REF!)</f>
        <v>#REF!</v>
      </c>
      <c r="J75" s="113" t="e">
        <f>IF(SP_NORTE!#REF!="","*",SP_NORTE!#REF!)</f>
        <v>#REF!</v>
      </c>
      <c r="K75" s="83" t="e">
        <f>IF(SP_NORTE!#REF!="","*",SP_NORTE!#REF!)</f>
        <v>#REF!</v>
      </c>
      <c r="L75" s="83" t="e">
        <f>IF(SP_NORTE!#REF!="","*",SP_NORTE!#REF!)</f>
        <v>#REF!</v>
      </c>
      <c r="M75" s="83" t="e">
        <f>IF(SP_NORTE!#REF!="","*",SP_NORTE!#REF!)</f>
        <v>#REF!</v>
      </c>
      <c r="N75" s="83" t="e">
        <f>IF(SP_NORTE!#REF!="","*",SP_NORTE!#REF!)</f>
        <v>#REF!</v>
      </c>
      <c r="O75" s="110" t="e">
        <f>IF(SP_NORTE!#REF!="","*",SP_NORTE!#REF!)</f>
        <v>#REF!</v>
      </c>
      <c r="P75" s="147" t="e">
        <f>IF($A$2=1,IF(SP_NORTE!#REF!="","*",SP_NORTE!#REF!),IF(SP_NORTE!#REF!="","*",SP_NORTE!#REF!))</f>
        <v>#REF!</v>
      </c>
    </row>
    <row r="76" spans="1:16" hidden="1">
      <c r="A76" s="82">
        <f>IF(SP_NORTE!B95="","*",SP_NORTE!B95)</f>
        <v>46060</v>
      </c>
      <c r="B76" s="83" t="str">
        <f>IF(SP_NORTE!W95="","*",SP_NORTE!W95)</f>
        <v>Oportunidade</v>
      </c>
      <c r="C76" s="83" t="str">
        <f>IF(SP_NORTE!R95="","*",SP_NORTE!R95)</f>
        <v>SP NORTE</v>
      </c>
      <c r="D76" s="83" t="str">
        <f>IF(SP_NORTE!S95="","*",SP_NORTE!S95)</f>
        <v>TMI-ZEB</v>
      </c>
      <c r="E76" s="83" t="str">
        <f>IF(SP_NORTE!D95="","*",SP_NORTE!D95)</f>
        <v>V87</v>
      </c>
      <c r="F76" s="83" t="str">
        <f>IF(SP_NORTE!G95="","*",SP_NORTE!G95)</f>
        <v>ZDP2</v>
      </c>
      <c r="G76" s="83" t="str">
        <f>IF(SP_NORTE!L95="","*",SP_NORTE!L95)</f>
        <v>ZGI-ZFN</v>
      </c>
      <c r="H76" s="116">
        <f>IF(SP_NORTE!J95="","*",SP_NORTE!J95)</f>
        <v>326.10000000000002</v>
      </c>
      <c r="I76" s="113">
        <f>IF(SP_NORTE!N95="","*",SP_NORTE!N95)</f>
        <v>0.34722222222222221</v>
      </c>
      <c r="J76" s="113">
        <f>IF(SP_NORTE!O95="","*",SP_NORTE!O95)</f>
        <v>8.3333333333333329E-2</v>
      </c>
      <c r="K76" s="83" t="str">
        <f>IF(SP_NORTE!AJ95="","*",SP_NORTE!AJ95)</f>
        <v>ZDP2</v>
      </c>
      <c r="L76" s="83" t="str">
        <f>IF(SP_NORTE!AL95="","*",SP_NORTE!AL95)</f>
        <v>ZGI-ZFN</v>
      </c>
      <c r="M76" s="83">
        <f>IF(SP_NORTE!AO95="","*",SP_NORTE!AO95)</f>
        <v>326.10000000000002</v>
      </c>
      <c r="N76" s="83" t="str">
        <f>IF(SP_NORTE!AL95="","*",SP_NORTE!AL95)</f>
        <v>ZGI-ZFN</v>
      </c>
      <c r="O76" s="110">
        <f>IF(SP_NORTE!BG95="","*",SP_NORTE!BG95)</f>
        <v>0</v>
      </c>
      <c r="P76" s="147" t="str">
        <f>IF($A$2=1,IF(SP_NORTE!BI95="","*",SP_NORTE!BI95),IF(SP_NORTE!BJ95="","*",SP_NORTE!BJ95))</f>
        <v xml:space="preserve">MC1 07:51, sem oportunidade </v>
      </c>
    </row>
    <row r="77" spans="1:16" hidden="1">
      <c r="A77" s="82">
        <f>IF(SP_NORTE!B96="","*",SP_NORTE!B96)</f>
        <v>46060</v>
      </c>
      <c r="B77" s="83" t="str">
        <f>IF(SP_NORTE!W96="","*",SP_NORTE!W96)</f>
        <v>Oportunidade</v>
      </c>
      <c r="C77" s="83" t="str">
        <f>IF(SP_NORTE!R96="","*",SP_NORTE!R96)</f>
        <v>SP NORTE</v>
      </c>
      <c r="D77" s="83" t="str">
        <f>IF(SP_NORTE!S96="","*",SP_NORTE!S96)</f>
        <v>TMI-ZEB</v>
      </c>
      <c r="E77" s="83" t="str">
        <f>IF(SP_NORTE!D96="","*",SP_NORTE!D96)</f>
        <v>JOVÂNIO (TP-850)</v>
      </c>
      <c r="F77" s="83" t="str">
        <f>IF(SP_NORTE!G96="","*",SP_NORTE!G96)</f>
        <v>-</v>
      </c>
      <c r="G77" s="83" t="str">
        <f>IF(SP_NORTE!L96="","*",SP_NORTE!L96)</f>
        <v>ZEC-ZKY</v>
      </c>
      <c r="H77" s="116">
        <f>IF(SP_NORTE!J96="","*",SP_NORTE!J96)</f>
        <v>268</v>
      </c>
      <c r="I77" s="113">
        <f>IF(SP_NORTE!N96="","*",SP_NORTE!N96)</f>
        <v>0.375</v>
      </c>
      <c r="J77" s="113">
        <f>IF(SP_NORTE!O96="","*",SP_NORTE!O96)</f>
        <v>6.25E-2</v>
      </c>
      <c r="K77" s="83" t="str">
        <f>IF(SP_NORTE!AJ96="","*",SP_NORTE!AJ96)</f>
        <v>-</v>
      </c>
      <c r="L77" s="83" t="str">
        <f>IF(SP_NORTE!AL96="","*",SP_NORTE!AL96)</f>
        <v>ZEC-ZKY</v>
      </c>
      <c r="M77" s="83">
        <f>IF(SP_NORTE!AO96="","*",SP_NORTE!AO96)</f>
        <v>268</v>
      </c>
      <c r="N77" s="83" t="str">
        <f>IF(SP_NORTE!AL96="","*",SP_NORTE!AL96)</f>
        <v>ZEC-ZKY</v>
      </c>
      <c r="O77" s="110">
        <f>IF(SP_NORTE!BG96="","*",SP_NORTE!BG96)</f>
        <v>0</v>
      </c>
      <c r="P77" s="147" t="str">
        <f>IF($A$2=1,IF(SP_NORTE!BI96="","*",SP_NORTE!BI96),IF(SP_NORTE!BJ96="","*",SP_NORTE!BJ96))</f>
        <v xml:space="preserve">Sem oportunidade </v>
      </c>
    </row>
    <row r="78" spans="1:16" hidden="1">
      <c r="A78" s="82">
        <f>IF(SP_NORTE!B98="","*",SP_NORTE!B98)</f>
        <v>46060</v>
      </c>
      <c r="B78" s="83" t="str">
        <f>IF(SP_NORTE!W98="","*",SP_NORTE!W98)</f>
        <v>Oportunidade</v>
      </c>
      <c r="C78" s="83" t="str">
        <f>IF(SP_NORTE!R98="","*",SP_NORTE!R98)</f>
        <v>SP NORTE</v>
      </c>
      <c r="D78" s="83" t="str">
        <f>IF(SP_NORTE!S98="","*",SP_NORTE!S98)</f>
        <v>ZEB-ZCZ</v>
      </c>
      <c r="E78" s="83" t="str">
        <f>IF(SP_NORTE!D98="","*",SP_NORTE!D98)</f>
        <v>JULIO CÉSAR (TP-701)</v>
      </c>
      <c r="F78" s="83" t="str">
        <f>IF(SP_NORTE!G98="","*",SP_NORTE!G98)</f>
        <v>-</v>
      </c>
      <c r="G78" s="83" t="str">
        <f>IF(SP_NORTE!L98="","*",SP_NORTE!L98)</f>
        <v>ZUC-ZCG</v>
      </c>
      <c r="H78" s="116">
        <f>IF(SP_NORTE!J98="","*",SP_NORTE!J98)</f>
        <v>169.7</v>
      </c>
      <c r="I78" s="113">
        <f>IF(SP_NORTE!N98="","*",SP_NORTE!N98)</f>
        <v>0.375</v>
      </c>
      <c r="J78" s="113">
        <f>IF(SP_NORTE!O98="","*",SP_NORTE!O98)</f>
        <v>6.25E-2</v>
      </c>
      <c r="K78" s="83" t="str">
        <f>IF(SP_NORTE!AJ98="","*",SP_NORTE!AJ98)</f>
        <v>-</v>
      </c>
      <c r="L78" s="83" t="str">
        <f>IF(SP_NORTE!AL98="","*",SP_NORTE!AL98)</f>
        <v>ZUC-ZCG</v>
      </c>
      <c r="M78" s="83">
        <f>IF(SP_NORTE!AO98="","*",SP_NORTE!AO98)</f>
        <v>169.7</v>
      </c>
      <c r="N78" s="83" t="str">
        <f>IF(SP_NORTE!AL98="","*",SP_NORTE!AL98)</f>
        <v>ZUC-ZCG</v>
      </c>
      <c r="O78" s="110">
        <f>IF(SP_NORTE!BG98="","*",SP_NORTE!BG98)</f>
        <v>0</v>
      </c>
      <c r="P78" s="147" t="str">
        <f>IF($A$2=1,IF(SP_NORTE!BI98="","*",SP_NORTE!BI98),IF(SP_NORTE!BJ98="","*",SP_NORTE!BJ98))</f>
        <v>Equipe pronta 10h, sem oportunidade</v>
      </c>
    </row>
    <row r="79" spans="1:16" hidden="1">
      <c r="A79" s="82">
        <f>IF(SP_NORTE!B101="","*",SP_NORTE!B101)</f>
        <v>46060</v>
      </c>
      <c r="B79" s="83" t="str">
        <f>IF(SP_NORTE!W101="","*",SP_NORTE!W101)</f>
        <v>Oportunidade</v>
      </c>
      <c r="C79" s="83" t="str">
        <f>IF(SP_NORTE!R101="","*",SP_NORTE!R101)</f>
        <v>SP NORTE</v>
      </c>
      <c r="D79" s="83" t="str">
        <f>IF(SP_NORTE!S101="","*",SP_NORTE!S101)</f>
        <v>ZCZ-ZTI</v>
      </c>
      <c r="E79" s="83" t="str">
        <f>IF(SP_NORTE!D101="","*",SP_NORTE!D101)</f>
        <v>ANTÔNIO (TP-713)</v>
      </c>
      <c r="F79" s="83" t="str">
        <f>IF(SP_NORTE!G101="","*",SP_NORTE!G101)</f>
        <v>-</v>
      </c>
      <c r="G79" s="83" t="str">
        <f>IF(SP_NORTE!L101="","*",SP_NORTE!L101)</f>
        <v>ZZR-ZDZ</v>
      </c>
      <c r="H79" s="116">
        <f>IF(SP_NORTE!J101="","*",SP_NORTE!J101)</f>
        <v>16.8</v>
      </c>
      <c r="I79" s="113">
        <f>IF(SP_NORTE!N101="","*",SP_NORTE!N101)</f>
        <v>0.375</v>
      </c>
      <c r="J79" s="113">
        <f>IF(SP_NORTE!O101="","*",SP_NORTE!O101)</f>
        <v>6.25E-2</v>
      </c>
      <c r="K79" s="83" t="str">
        <f>IF(SP_NORTE!AJ101="","*",SP_NORTE!AJ101)</f>
        <v>-</v>
      </c>
      <c r="L79" s="83" t="str">
        <f>IF(SP_NORTE!AL101="","*",SP_NORTE!AL101)</f>
        <v>ZZR-ZDZ</v>
      </c>
      <c r="M79" s="83">
        <f>IF(SP_NORTE!AO101="","*",SP_NORTE!AO101)</f>
        <v>16.8</v>
      </c>
      <c r="N79" s="83" t="str">
        <f>IF(SP_NORTE!AL101="","*",SP_NORTE!AL101)</f>
        <v>ZZR-ZDZ</v>
      </c>
      <c r="O79" s="110">
        <f>IF(SP_NORTE!BG101="","*",SP_NORTE!BG101)</f>
        <v>0</v>
      </c>
      <c r="P79" s="147" t="str">
        <f>IF($A$2=1,IF(SP_NORTE!BI101="","*",SP_NORTE!BI101),IF(SP_NORTE!BJ101="","*",SP_NORTE!BJ101))</f>
        <v>Equipe pronta 8:50, sem oportunidade</v>
      </c>
    </row>
    <row r="80" spans="1:16" hidden="1">
      <c r="A80" s="82">
        <f>IF(SP_NORTE!B103="","*",SP_NORTE!B103)</f>
        <v>46060</v>
      </c>
      <c r="B80" s="83" t="str">
        <f>IF(SP_NORTE!W103="","*",SP_NORTE!W103)</f>
        <v>Oportunidade</v>
      </c>
      <c r="C80" s="83" t="str">
        <f>IF(SP_NORTE!R103="","*",SP_NORTE!R103)</f>
        <v>SP NORTE</v>
      </c>
      <c r="D80" s="83" t="str">
        <f>IF(SP_NORTE!S103="","*",SP_NORTE!S103)</f>
        <v>ZRX-ZTI</v>
      </c>
      <c r="E80" s="83" t="str">
        <f>IF(SP_NORTE!D103="","*",SP_NORTE!D103)</f>
        <v xml:space="preserve">TURMA FIXA VIA </v>
      </c>
      <c r="F80" s="83" t="str">
        <f>IF(SP_NORTE!G103="","*",SP_NORTE!G103)</f>
        <v>-</v>
      </c>
      <c r="G80" s="83" t="str">
        <f>IF(SP_NORTE!L103="","*",SP_NORTE!L103)</f>
        <v>ZSK-ZXH</v>
      </c>
      <c r="H80" s="116">
        <f>IF(SP_NORTE!J103="","*",SP_NORTE!J103)</f>
        <v>208</v>
      </c>
      <c r="I80" s="113">
        <f>IF(SP_NORTE!N103="","*",SP_NORTE!N103)</f>
        <v>0.33333333333333331</v>
      </c>
      <c r="J80" s="113">
        <f>IF(SP_NORTE!O103="","*",SP_NORTE!O103)</f>
        <v>8.3333333333333329E-2</v>
      </c>
      <c r="K80" s="83" t="str">
        <f>IF(SP_NORTE!AJ103="","*",SP_NORTE!AJ103)</f>
        <v>-</v>
      </c>
      <c r="L80" s="83" t="str">
        <f>IF(SP_NORTE!AL103="","*",SP_NORTE!AL103)</f>
        <v>ZSK-ZXH</v>
      </c>
      <c r="M80" s="83">
        <f>IF(SP_NORTE!AO103="","*",SP_NORTE!AO103)</f>
        <v>208</v>
      </c>
      <c r="N80" s="83" t="str">
        <f>IF(SP_NORTE!AL103="","*",SP_NORTE!AL103)</f>
        <v>ZSK-ZXH</v>
      </c>
      <c r="O80" s="110">
        <f>IF(SP_NORTE!BG103="","*",SP_NORTE!BG103)</f>
        <v>0</v>
      </c>
      <c r="P80" s="147" t="str">
        <f>IF($A$2=1,IF(SP_NORTE!BI103="","*",SP_NORTE!BI103),IF(SP_NORTE!BJ103="","*",SP_NORTE!BJ103))</f>
        <v xml:space="preserve">Não solicitou intervalo </v>
      </c>
    </row>
    <row r="81" spans="1:16" hidden="1">
      <c r="A81" s="82">
        <f>IF(SP_NORTE!B104="","*",SP_NORTE!B104)</f>
        <v>46060</v>
      </c>
      <c r="B81" s="83" t="str">
        <f>IF(SP_NORTE!W104="","*",SP_NORTE!W104)</f>
        <v>Oportunidade</v>
      </c>
      <c r="C81" s="83" t="str">
        <f>IF(SP_NORTE!R104="","*",SP_NORTE!R104)</f>
        <v>SP NORTE</v>
      </c>
      <c r="D81" s="83" t="str">
        <f>IF(SP_NORTE!S104="","*",SP_NORTE!S104)</f>
        <v>ZRX-ZTI</v>
      </c>
      <c r="E81" s="83" t="str">
        <f>IF(SP_NORTE!D104="","*",SP_NORTE!D104)</f>
        <v>V83</v>
      </c>
      <c r="F81" s="83" t="str">
        <f>IF(SP_NORTE!G104="","*",SP_NORTE!G104)</f>
        <v>ZIQ2</v>
      </c>
      <c r="G81" s="83" t="str">
        <f>IF(SP_NORTE!L104="","*",SP_NORTE!L104)</f>
        <v>ZRQ-ZQX</v>
      </c>
      <c r="H81" s="116">
        <f>IF(SP_NORTE!J104="","*",SP_NORTE!J104)</f>
        <v>139.19999999999999</v>
      </c>
      <c r="I81" s="113">
        <f>IF(SP_NORTE!N104="","*",SP_NORTE!N104)</f>
        <v>0.35416666666666669</v>
      </c>
      <c r="J81" s="113">
        <f>IF(SP_NORTE!O104="","*",SP_NORTE!O104)</f>
        <v>8.3333333333333329E-2</v>
      </c>
      <c r="K81" s="83" t="str">
        <f>IF(SP_NORTE!AJ104="","*",SP_NORTE!AJ104)</f>
        <v>ZIQ2</v>
      </c>
      <c r="L81" s="83" t="str">
        <f>IF(SP_NORTE!AL104="","*",SP_NORTE!AL104)</f>
        <v>ZRQ-ZQX</v>
      </c>
      <c r="M81" s="83">
        <f>IF(SP_NORTE!AO104="","*",SP_NORTE!AO104)</f>
        <v>139.19999999999999</v>
      </c>
      <c r="N81" s="83" t="str">
        <f>IF(SP_NORTE!AL104="","*",SP_NORTE!AL104)</f>
        <v>ZRQ-ZQX</v>
      </c>
      <c r="O81" s="110">
        <f>IF(SP_NORTE!BG104="","*",SP_NORTE!BG104)</f>
        <v>2</v>
      </c>
      <c r="P81" s="147" t="str">
        <f>IF($A$2=1,IF(SP_NORTE!BI104="","*",SP_NORTE!BI104),IF(SP_NORTE!BJ104="","*",SP_NORTE!BJ104))</f>
        <v>MC1 07:51, autorizado 08:23, em intervalo 10:35 até 11:35, girando para segundo intervalo, em intervalo 12:30</v>
      </c>
    </row>
    <row r="82" spans="1:16" hidden="1">
      <c r="A82" s="82" t="str">
        <f>IF(SP_NORTE!B105="","*",SP_NORTE!B105)</f>
        <v>*</v>
      </c>
      <c r="B82" s="83" t="str">
        <f>IF(SP_NORTE!W105="","*",SP_NORTE!W105)</f>
        <v>*</v>
      </c>
      <c r="C82" s="83" t="str">
        <f>IF(SP_NORTE!R105="","*",SP_NORTE!R105)</f>
        <v>-</v>
      </c>
      <c r="D82" s="83" t="str">
        <f>IF(SP_NORTE!S105="","*",SP_NORTE!S105)</f>
        <v>-</v>
      </c>
      <c r="E82" s="83" t="str">
        <f>IF(SP_NORTE!D105="","*",SP_NORTE!D105)</f>
        <v>*</v>
      </c>
      <c r="F82" s="83" t="str">
        <f>IF(SP_NORTE!G105="","*",SP_NORTE!G105)</f>
        <v>*</v>
      </c>
      <c r="G82" s="83" t="str">
        <f>IF(SP_NORTE!L105="","*",SP_NORTE!L105)</f>
        <v>-</v>
      </c>
      <c r="H82" s="116" t="str">
        <f>IF(SP_NORTE!J105="","*",SP_NORTE!J105)</f>
        <v>*</v>
      </c>
      <c r="I82" s="113" t="str">
        <f>IF(SP_NORTE!N105="","*",SP_NORTE!N105)</f>
        <v>*</v>
      </c>
      <c r="J82" s="113" t="str">
        <f>IF(SP_NORTE!O105="","*",SP_NORTE!O105)</f>
        <v>*</v>
      </c>
      <c r="K82" s="83">
        <f>IF(SP_NORTE!AJ105="","*",SP_NORTE!AJ105)</f>
        <v>0</v>
      </c>
      <c r="L82" s="83" t="str">
        <f>IF(SP_NORTE!AL105="","*",SP_NORTE!AL105)</f>
        <v>-</v>
      </c>
      <c r="M82" s="83">
        <f>IF(SP_NORTE!AO105="","*",SP_NORTE!AO105)</f>
        <v>0</v>
      </c>
      <c r="N82" s="83" t="str">
        <f>IF(SP_NORTE!AL105="","*",SP_NORTE!AL105)</f>
        <v>-</v>
      </c>
      <c r="O82" s="110" t="str">
        <f>IF(SP_NORTE!BG105="","*",SP_NORTE!BG105)</f>
        <v>*</v>
      </c>
      <c r="P82" s="147" t="str">
        <f>IF($A$2=1,IF(SP_NORTE!BI105="","*",SP_NORTE!BI105),IF(SP_NORTE!BJ105="","*",SP_NORTE!BJ105))</f>
        <v>*</v>
      </c>
    </row>
    <row r="83" spans="1:16" hidden="1">
      <c r="A83" s="82">
        <f>IF(SP_NORTE!B106="","*",SP_NORTE!B106)</f>
        <v>46061</v>
      </c>
      <c r="B83" s="83" t="str">
        <f>IF(SP_NORTE!W106="","*",SP_NORTE!W106)</f>
        <v>Oportunidade</v>
      </c>
      <c r="C83" s="83" t="str">
        <f>IF(SP_NORTE!R106="","*",SP_NORTE!R106)</f>
        <v>SP NORTE</v>
      </c>
      <c r="D83" s="83" t="str">
        <f>IF(SP_NORTE!S106="","*",SP_NORTE!S106)</f>
        <v>TMI-ZEB</v>
      </c>
      <c r="E83" s="83" t="str">
        <f>IF(SP_NORTE!D106="","*",SP_NORTE!D106)</f>
        <v>W48</v>
      </c>
      <c r="F83" s="83" t="str">
        <f>IF(SP_NORTE!G106="","*",SP_NORTE!G106)</f>
        <v>ZEC2</v>
      </c>
      <c r="G83" s="83" t="str">
        <f>IF(SP_NORTE!L106="","*",SP_NORTE!L106)</f>
        <v>ZEC-TAP</v>
      </c>
      <c r="H83" s="116">
        <f>IF(SP_NORTE!J106="","*",SP_NORTE!J106)</f>
        <v>262</v>
      </c>
      <c r="I83" s="113">
        <f>IF(SP_NORTE!N106="","*",SP_NORTE!N106)</f>
        <v>0.35416666666666669</v>
      </c>
      <c r="J83" s="113">
        <f>IF(SP_NORTE!O106="","*",SP_NORTE!O106)</f>
        <v>4.1666666666666664E-2</v>
      </c>
      <c r="K83" s="83" t="str">
        <f>IF(SP_NORTE!AJ106="","*",SP_NORTE!AJ106)</f>
        <v>ZEC2</v>
      </c>
      <c r="L83" s="83" t="str">
        <f>IF(SP_NORTE!AL106="","*",SP_NORTE!AL106)</f>
        <v>ZEC-TAP</v>
      </c>
      <c r="M83" s="83">
        <f>IF(SP_NORTE!AO106="","*",SP_NORTE!AO106)</f>
        <v>262</v>
      </c>
      <c r="N83" s="83" t="str">
        <f>IF(SP_NORTE!AL106="","*",SP_NORTE!AL106)</f>
        <v>ZEC-TAP</v>
      </c>
      <c r="O83" s="110">
        <f>IF(SP_NORTE!BG106="","*",SP_NORTE!BG106)</f>
        <v>0</v>
      </c>
      <c r="P83" s="147" t="str">
        <f>IF($A$2=1,IF(SP_NORTE!BI106="","*",SP_NORTE!BI106),IF(SP_NORTE!BJ106="","*",SP_NORTE!BJ106))</f>
        <v>Sem oportunidade devido anomália do I59</v>
      </c>
    </row>
    <row r="84" spans="1:16" hidden="1">
      <c r="A84" s="82">
        <f>IF(SP_NORTE!B107="","*",SP_NORTE!B107)</f>
        <v>46061</v>
      </c>
      <c r="B84" s="83" t="str">
        <f>IF(SP_NORTE!W107="","*",SP_NORTE!W107)</f>
        <v>Oportunidade</v>
      </c>
      <c r="C84" s="83" t="str">
        <f>IF(SP_NORTE!R107="","*",SP_NORTE!R107)</f>
        <v>SP NORTE</v>
      </c>
      <c r="D84" s="83" t="str">
        <f>IF(SP_NORTE!S107="","*",SP_NORTE!S107)</f>
        <v>TMI-ZEB</v>
      </c>
      <c r="E84" s="83" t="str">
        <f>IF(SP_NORTE!D107="","*",SP_NORTE!D107)</f>
        <v>V87</v>
      </c>
      <c r="F84" s="83" t="str">
        <f>IF(SP_NORTE!G107="","*",SP_NORTE!G107)</f>
        <v>ZDP2</v>
      </c>
      <c r="G84" s="83" t="str">
        <f>IF(SP_NORTE!L107="","*",SP_NORTE!L107)</f>
        <v>ZZM-ZCF</v>
      </c>
      <c r="H84" s="116">
        <f>IF(SP_NORTE!J107="","*",SP_NORTE!J107)</f>
        <v>293.8</v>
      </c>
      <c r="I84" s="113">
        <f>IF(SP_NORTE!N107="","*",SP_NORTE!N107)</f>
        <v>0.34722222222222221</v>
      </c>
      <c r="J84" s="113">
        <f>IF(SP_NORTE!O107="","*",SP_NORTE!O107)</f>
        <v>8.3333333333333329E-2</v>
      </c>
      <c r="K84" s="83" t="str">
        <f>IF(SP_NORTE!AJ107="","*",SP_NORTE!AJ107)</f>
        <v>ZDP2</v>
      </c>
      <c r="L84" s="83" t="str">
        <f>IF(SP_NORTE!AL107="","*",SP_NORTE!AL107)</f>
        <v>ZZM-ZCF</v>
      </c>
      <c r="M84" s="83">
        <f>IF(SP_NORTE!AO107="","*",SP_NORTE!AO107)</f>
        <v>293.8</v>
      </c>
      <c r="N84" s="83" t="str">
        <f>IF(SP_NORTE!AL107="","*",SP_NORTE!AL107)</f>
        <v>ZZM-ZCF</v>
      </c>
      <c r="O84" s="110">
        <f>IF(SP_NORTE!BG107="","*",SP_NORTE!BG107)</f>
        <v>0</v>
      </c>
      <c r="P84" s="147" t="str">
        <f>IF($A$2=1,IF(SP_NORTE!BI107="","*",SP_NORTE!BI107),IF(SP_NORTE!BJ107="","*",SP_NORTE!BJ107))</f>
        <v>MC1 09:13, sem oportunidade devido anomália I59</v>
      </c>
    </row>
    <row r="85" spans="1:16" hidden="1">
      <c r="A85" s="82">
        <f>IF(SP_NORTE!B109="","*",SP_NORTE!B109)</f>
        <v>46061</v>
      </c>
      <c r="B85" s="83" t="str">
        <f>IF(SP_NORTE!W109="","*",SP_NORTE!W109)</f>
        <v>Oportunidade</v>
      </c>
      <c r="C85" s="83" t="str">
        <f>IF(SP_NORTE!R109="","*",SP_NORTE!R109)</f>
        <v>SP NORTE</v>
      </c>
      <c r="D85" s="83" t="str">
        <f>IF(SP_NORTE!S109="","*",SP_NORTE!S109)</f>
        <v>ZEB-ZCZ</v>
      </c>
      <c r="E85" s="83" t="str">
        <f>IF(SP_NORTE!D109="","*",SP_NORTE!D109)</f>
        <v>V88</v>
      </c>
      <c r="F85" s="83" t="str">
        <f>IF(SP_NORTE!G109="","*",SP_NORTE!G109)</f>
        <v>ZPN2</v>
      </c>
      <c r="G85" s="83" t="str">
        <f>IF(SP_NORTE!L109="","*",SP_NORTE!L109)</f>
        <v>ZCV-ZCT</v>
      </c>
      <c r="H85" s="116">
        <f>IF(SP_NORTE!J109="","*",SP_NORTE!J109)</f>
        <v>153.80000000000001</v>
      </c>
      <c r="I85" s="113">
        <f>IF(SP_NORTE!N109="","*",SP_NORTE!N109)</f>
        <v>0.34722222222222221</v>
      </c>
      <c r="J85" s="113">
        <f>IF(SP_NORTE!O109="","*",SP_NORTE!O109)</f>
        <v>8.3333333333333329E-2</v>
      </c>
      <c r="K85" s="83" t="str">
        <f>IF(SP_NORTE!AJ109="","*",SP_NORTE!AJ109)</f>
        <v>ZPN2</v>
      </c>
      <c r="L85" s="83" t="str">
        <f>IF(SP_NORTE!AL109="","*",SP_NORTE!AL109)</f>
        <v>ZCV-ZCT</v>
      </c>
      <c r="M85" s="83">
        <f>IF(SP_NORTE!AO109="","*",SP_NORTE!AO109)</f>
        <v>153.80000000000001</v>
      </c>
      <c r="N85" s="83" t="str">
        <f>IF(SP_NORTE!AL109="","*",SP_NORTE!AL109)</f>
        <v>ZCV-ZCT</v>
      </c>
      <c r="O85" s="110">
        <f>IF(SP_NORTE!BG109="","*",SP_NORTE!BG109)</f>
        <v>0</v>
      </c>
      <c r="P85" s="147" t="str">
        <f>IF($A$2=1,IF(SP_NORTE!BI109="","*",SP_NORTE!BI109),IF(SP_NORTE!BJ109="","*",SP_NORTE!BJ109))</f>
        <v>MC1 08:05, negada devido anomalia I11</v>
      </c>
    </row>
    <row r="86" spans="1:16" hidden="1">
      <c r="A86" s="82">
        <f>IF(SP_NORTE!B111="","*",SP_NORTE!B111)</f>
        <v>46061</v>
      </c>
      <c r="B86" s="83" t="str">
        <f>IF(SP_NORTE!W111="","*",SP_NORTE!W111)</f>
        <v>Oportunidade</v>
      </c>
      <c r="C86" s="83" t="str">
        <f>IF(SP_NORTE!R111="","*",SP_NORTE!R111)</f>
        <v>SP NORTE</v>
      </c>
      <c r="D86" s="83" t="str">
        <f>IF(SP_NORTE!S111="","*",SP_NORTE!S111)</f>
        <v>ZRX-ZTI</v>
      </c>
      <c r="E86" s="83" t="str">
        <f>IF(SP_NORTE!D111="","*",SP_NORTE!D111)</f>
        <v>V83</v>
      </c>
      <c r="F86" s="83" t="str">
        <f>IF(SP_NORTE!G111="","*",SP_NORTE!G111)</f>
        <v>ZIQ2</v>
      </c>
      <c r="G86" s="83" t="str">
        <f>IF(SP_NORTE!L111="","*",SP_NORTE!L111)</f>
        <v>ZRQ-ZQX</v>
      </c>
      <c r="H86" s="116">
        <f>IF(SP_NORTE!J111="","*",SP_NORTE!J111)</f>
        <v>139.19999999999999</v>
      </c>
      <c r="I86" s="113">
        <f>IF(SP_NORTE!N111="","*",SP_NORTE!N111)</f>
        <v>0.35416666666666669</v>
      </c>
      <c r="J86" s="113">
        <f>IF(SP_NORTE!O111="","*",SP_NORTE!O111)</f>
        <v>8.3333333333333329E-2</v>
      </c>
      <c r="K86" s="83" t="str">
        <f>IF(SP_NORTE!AJ111="","*",SP_NORTE!AJ111)</f>
        <v>ZIQ2</v>
      </c>
      <c r="L86" s="83" t="str">
        <f>IF(SP_NORTE!AL111="","*",SP_NORTE!AL111)</f>
        <v>ZRQ-ZQX</v>
      </c>
      <c r="M86" s="83">
        <f>IF(SP_NORTE!AO111="","*",SP_NORTE!AO111)</f>
        <v>139.19999999999999</v>
      </c>
      <c r="N86" s="83" t="str">
        <f>IF(SP_NORTE!AL111="","*",SP_NORTE!AL111)</f>
        <v>ZRQ-ZQX</v>
      </c>
      <c r="O86" s="110">
        <f>IF(SP_NORTE!BG111="","*",SP_NORTE!BG111)</f>
        <v>0</v>
      </c>
      <c r="P86" s="147" t="str">
        <f>IF($A$2=1,IF(SP_NORTE!BI111="","*",SP_NORTE!BI111),IF(SP_NORTE!BJ111="","*",SP_NORTE!BJ111))</f>
        <v xml:space="preserve">MC1 07:57, sem oportunidade </v>
      </c>
    </row>
    <row r="87" spans="1:16" hidden="1">
      <c r="A87" s="82" t="str">
        <f>IF(SP_NORTE!B112="","*",SP_NORTE!B112)</f>
        <v>*</v>
      </c>
      <c r="B87" s="83" t="str">
        <f>IF(SP_NORTE!W112="","*",SP_NORTE!W112)</f>
        <v>*</v>
      </c>
      <c r="C87" s="83" t="str">
        <f>IF(SP_NORTE!R112="","*",SP_NORTE!R112)</f>
        <v>-</v>
      </c>
      <c r="D87" s="83" t="str">
        <f>IF(SP_NORTE!S112="","*",SP_NORTE!S112)</f>
        <v>-</v>
      </c>
      <c r="E87" s="83" t="str">
        <f>IF(SP_NORTE!D112="","*",SP_NORTE!D112)</f>
        <v>*</v>
      </c>
      <c r="F87" s="83" t="str">
        <f>IF(SP_NORTE!G112="","*",SP_NORTE!G112)</f>
        <v>*</v>
      </c>
      <c r="G87" s="83" t="str">
        <f>IF(SP_NORTE!L112="","*",SP_NORTE!L112)</f>
        <v>-</v>
      </c>
      <c r="H87" s="116" t="str">
        <f>IF(SP_NORTE!J112="","*",SP_NORTE!J112)</f>
        <v>*</v>
      </c>
      <c r="I87" s="113" t="str">
        <f>IF(SP_NORTE!N112="","*",SP_NORTE!N112)</f>
        <v>*</v>
      </c>
      <c r="J87" s="113" t="str">
        <f>IF(SP_NORTE!O112="","*",SP_NORTE!O112)</f>
        <v>*</v>
      </c>
      <c r="K87" s="83">
        <f>IF(SP_NORTE!AJ112="","*",SP_NORTE!AJ112)</f>
        <v>0</v>
      </c>
      <c r="L87" s="83" t="str">
        <f>IF(SP_NORTE!AL112="","*",SP_NORTE!AL112)</f>
        <v>-</v>
      </c>
      <c r="M87" s="83">
        <f>IF(SP_NORTE!AO112="","*",SP_NORTE!AO112)</f>
        <v>0</v>
      </c>
      <c r="N87" s="83" t="str">
        <f>IF(SP_NORTE!AL112="","*",SP_NORTE!AL112)</f>
        <v>-</v>
      </c>
      <c r="O87" s="110" t="str">
        <f>IF(SP_NORTE!BG112="","*",SP_NORTE!BG112)</f>
        <v>*</v>
      </c>
      <c r="P87" s="147" t="str">
        <f>IF($A$2=1,IF(SP_NORTE!BI112="","*",SP_NORTE!BI112),IF(SP_NORTE!BJ112="","*",SP_NORTE!BJ112))</f>
        <v>*</v>
      </c>
    </row>
    <row r="88" spans="1:16" hidden="1">
      <c r="A88" s="82" t="str">
        <f>IF(SP_NORTE!B113="","*",SP_NORTE!B113)</f>
        <v>*</v>
      </c>
      <c r="B88" s="83" t="str">
        <f>IF(SP_NORTE!W113="","*",SP_NORTE!W113)</f>
        <v>*</v>
      </c>
      <c r="C88" s="83" t="str">
        <f>IF(SP_NORTE!R113="","*",SP_NORTE!R113)</f>
        <v>-</v>
      </c>
      <c r="D88" s="83" t="str">
        <f>IF(SP_NORTE!S113="","*",SP_NORTE!S113)</f>
        <v>-</v>
      </c>
      <c r="E88" s="83" t="str">
        <f>IF(SP_NORTE!D113="","*",SP_NORTE!D113)</f>
        <v>*</v>
      </c>
      <c r="F88" s="83" t="str">
        <f>IF(SP_NORTE!G113="","*",SP_NORTE!G113)</f>
        <v>*</v>
      </c>
      <c r="G88" s="83" t="str">
        <f>IF(SP_NORTE!L113="","*",SP_NORTE!L113)</f>
        <v>-</v>
      </c>
      <c r="H88" s="116" t="str">
        <f>IF(SP_NORTE!J113="","*",SP_NORTE!J113)</f>
        <v>*</v>
      </c>
      <c r="I88" s="113" t="str">
        <f>IF(SP_NORTE!N113="","*",SP_NORTE!N113)</f>
        <v>*</v>
      </c>
      <c r="J88" s="113" t="str">
        <f>IF(SP_NORTE!O113="","*",SP_NORTE!O113)</f>
        <v>*</v>
      </c>
      <c r="K88" s="83">
        <f>IF(SP_NORTE!AJ113="","*",SP_NORTE!AJ113)</f>
        <v>0</v>
      </c>
      <c r="L88" s="83" t="str">
        <f>IF(SP_NORTE!AL113="","*",SP_NORTE!AL113)</f>
        <v>-</v>
      </c>
      <c r="M88" s="83">
        <f>IF(SP_NORTE!AO113="","*",SP_NORTE!AO113)</f>
        <v>0</v>
      </c>
      <c r="N88" s="83" t="str">
        <f>IF(SP_NORTE!AL113="","*",SP_NORTE!AL113)</f>
        <v>-</v>
      </c>
      <c r="O88" s="110" t="str">
        <f>IF(SP_NORTE!BG113="","*",SP_NORTE!BG113)</f>
        <v>*</v>
      </c>
      <c r="P88" s="147" t="str">
        <f>IF($A$2=1,IF(SP_NORTE!BI113="","*",SP_NORTE!BI113),IF(SP_NORTE!BJ113="","*",SP_NORTE!BJ113))</f>
        <v>*</v>
      </c>
    </row>
    <row r="89" spans="1:16" hidden="1">
      <c r="A89" s="82">
        <f>IF(SP_NORTE!B114="","*",SP_NORTE!B114)</f>
        <v>46062</v>
      </c>
      <c r="B89" s="83" t="str">
        <f>IF(SP_NORTE!W114="","*",SP_NORTE!W114)</f>
        <v>Oportunidade</v>
      </c>
      <c r="C89" s="83" t="str">
        <f>IF(SP_NORTE!R114="","*",SP_NORTE!R114)</f>
        <v>SP NORTE</v>
      </c>
      <c r="D89" s="83" t="str">
        <f>IF(SP_NORTE!S114="","*",SP_NORTE!S114)</f>
        <v>TMI-ZEB</v>
      </c>
      <c r="E89" s="83" t="str">
        <f>IF(SP_NORTE!D114="","*",SP_NORTE!D114)</f>
        <v>W48</v>
      </c>
      <c r="F89" s="83" t="str">
        <f>IF(SP_NORTE!G114="","*",SP_NORTE!G114)</f>
        <v>ZEC2</v>
      </c>
      <c r="G89" s="83" t="str">
        <f>IF(SP_NORTE!L114="","*",SP_NORTE!L114)</f>
        <v>ZEC-TAP</v>
      </c>
      <c r="H89" s="116">
        <f>IF(SP_NORTE!J114="","*",SP_NORTE!J114)</f>
        <v>262</v>
      </c>
      <c r="I89" s="113">
        <f>IF(SP_NORTE!N114="","*",SP_NORTE!N114)</f>
        <v>0.375</v>
      </c>
      <c r="J89" s="113">
        <f>IF(SP_NORTE!O114="","*",SP_NORTE!O114)</f>
        <v>4.1666666666666664E-2</v>
      </c>
      <c r="K89" s="83" t="str">
        <f>IF(SP_NORTE!AJ114="","*",SP_NORTE!AJ114)</f>
        <v>ZEC2</v>
      </c>
      <c r="L89" s="83" t="str">
        <f>IF(SP_NORTE!AL114="","*",SP_NORTE!AL114)</f>
        <v>ZEC-TAP</v>
      </c>
      <c r="M89" s="83">
        <f>IF(SP_NORTE!AO114="","*",SP_NORTE!AO114)</f>
        <v>262</v>
      </c>
      <c r="N89" s="83" t="str">
        <f>IF(SP_NORTE!AL114="","*",SP_NORTE!AL114)</f>
        <v>ZEC-TAP</v>
      </c>
      <c r="O89" s="110">
        <f>IF(SP_NORTE!BG114="","*",SP_NORTE!BG114)</f>
        <v>1</v>
      </c>
      <c r="P89" s="147" t="str">
        <f>IF($A$2=1,IF(SP_NORTE!BI114="","*",SP_NORTE!BI114),IF(SP_NORTE!BJ114="","*",SP_NORTE!BJ114))</f>
        <v xml:space="preserve">MC1 09:48, aguarda passagem T11 para partir, D78 parado aguardando liberação boletim, autorizado 12:46 em deslocamento </v>
      </c>
    </row>
    <row r="90" spans="1:16" hidden="1">
      <c r="A90" s="82">
        <f>IF(SP_NORTE!B115="","*",SP_NORTE!B115)</f>
        <v>46062</v>
      </c>
      <c r="B90" s="83" t="str">
        <f>IF(SP_NORTE!W115="","*",SP_NORTE!W115)</f>
        <v>Oportunidade</v>
      </c>
      <c r="C90" s="83" t="str">
        <f>IF(SP_NORTE!R115="","*",SP_NORTE!R115)</f>
        <v>SP NORTE</v>
      </c>
      <c r="D90" s="83" t="str">
        <f>IF(SP_NORTE!S115="","*",SP_NORTE!S115)</f>
        <v>TMI-ZEB</v>
      </c>
      <c r="E90" s="83" t="str">
        <f>IF(SP_NORTE!D115="","*",SP_NORTE!D115)</f>
        <v>V87</v>
      </c>
      <c r="F90" s="83" t="str">
        <f>IF(SP_NORTE!G115="","*",SP_NORTE!G115)</f>
        <v>ZDP2</v>
      </c>
      <c r="G90" s="83" t="str">
        <f>IF(SP_NORTE!L115="","*",SP_NORTE!L115)</f>
        <v>ZGI-ZFN</v>
      </c>
      <c r="H90" s="116">
        <f>IF(SP_NORTE!J115="","*",SP_NORTE!J115)</f>
        <v>326.10000000000002</v>
      </c>
      <c r="I90" s="113">
        <f>IF(SP_NORTE!N115="","*",SP_NORTE!N115)</f>
        <v>0.34722222222222221</v>
      </c>
      <c r="J90" s="113">
        <f>IF(SP_NORTE!O115="","*",SP_NORTE!O115)</f>
        <v>8.3333333333333329E-2</v>
      </c>
      <c r="K90" s="83" t="str">
        <f>IF(SP_NORTE!AJ115="","*",SP_NORTE!AJ115)</f>
        <v>ZDP2</v>
      </c>
      <c r="L90" s="83" t="str">
        <f>IF(SP_NORTE!AL115="","*",SP_NORTE!AL115)</f>
        <v>ZGI-ZFN</v>
      </c>
      <c r="M90" s="83">
        <f>IF(SP_NORTE!AO115="","*",SP_NORTE!AO115)</f>
        <v>326.10000000000002</v>
      </c>
      <c r="N90" s="83" t="str">
        <f>IF(SP_NORTE!AL115="","*",SP_NORTE!AL115)</f>
        <v>ZGI-ZFN</v>
      </c>
      <c r="O90" s="110">
        <f>IF(SP_NORTE!BG115="","*",SP_NORTE!BG115)</f>
        <v>0</v>
      </c>
      <c r="P90" s="147" t="str">
        <f>IF($A$2=1,IF(SP_NORTE!BI115="","*",SP_NORTE!BI115),IF(SP_NORTE!BJ115="","*",SP_NORTE!BJ115))</f>
        <v xml:space="preserve">MC1 07:51, sem oportunidade </v>
      </c>
    </row>
    <row r="91" spans="1:16" hidden="1">
      <c r="A91" s="82">
        <f>IF(SP_NORTE!B118="","*",SP_NORTE!B118)</f>
        <v>46062</v>
      </c>
      <c r="B91" s="83" t="str">
        <f>IF(SP_NORTE!W118="","*",SP_NORTE!W118)</f>
        <v>Oportunidade</v>
      </c>
      <c r="C91" s="83" t="str">
        <f>IF(SP_NORTE!R118="","*",SP_NORTE!R118)</f>
        <v>SP NORTE</v>
      </c>
      <c r="D91" s="83" t="str">
        <f>IF(SP_NORTE!S118="","*",SP_NORTE!S118)</f>
        <v>ZEB-ZCZ</v>
      </c>
      <c r="E91" s="83" t="str">
        <f>IF(SP_NORTE!D118="","*",SP_NORTE!D118)</f>
        <v>V88</v>
      </c>
      <c r="F91" s="83" t="str">
        <f>IF(SP_NORTE!G118="","*",SP_NORTE!G118)</f>
        <v>ZPN2</v>
      </c>
      <c r="G91" s="83" t="str">
        <f>IF(SP_NORTE!L118="","*",SP_NORTE!L118)</f>
        <v>ZCV-ZCT</v>
      </c>
      <c r="H91" s="116">
        <f>IF(SP_NORTE!J118="","*",SP_NORTE!J118)</f>
        <v>153.80000000000001</v>
      </c>
      <c r="I91" s="113">
        <f>IF(SP_NORTE!N118="","*",SP_NORTE!N118)</f>
        <v>0.34722222222222221</v>
      </c>
      <c r="J91" s="113">
        <f>IF(SP_NORTE!O118="","*",SP_NORTE!O118)</f>
        <v>8.3333333333333329E-2</v>
      </c>
      <c r="K91" s="83" t="str">
        <f>IF(SP_NORTE!AJ118="","*",SP_NORTE!AJ118)</f>
        <v>ZPN2</v>
      </c>
      <c r="L91" s="83" t="str">
        <f>IF(SP_NORTE!AL118="","*",SP_NORTE!AL118)</f>
        <v>ZCV-ZCT</v>
      </c>
      <c r="M91" s="83">
        <f>IF(SP_NORTE!AO118="","*",SP_NORTE!AO118)</f>
        <v>153.80000000000001</v>
      </c>
      <c r="N91" s="83" t="str">
        <f>IF(SP_NORTE!AL118="","*",SP_NORTE!AL118)</f>
        <v>ZCV-ZCT</v>
      </c>
      <c r="O91" s="110">
        <f>IF(SP_NORTE!BG118="","*",SP_NORTE!BG118)</f>
        <v>0</v>
      </c>
      <c r="P91" s="147" t="str">
        <f>IF($A$2=1,IF(SP_NORTE!BI118="","*",SP_NORTE!BI118),IF(SP_NORTE!BJ118="","*",SP_NORTE!BJ118))</f>
        <v xml:space="preserve">MC1 08:09, sem oportunidade </v>
      </c>
    </row>
    <row r="92" spans="1:16" hidden="1">
      <c r="A92" s="82">
        <f>IF(SP_NORTE!B123="","*",SP_NORTE!B123)</f>
        <v>46062</v>
      </c>
      <c r="B92" s="83" t="str">
        <f>IF(SP_NORTE!W123="","*",SP_NORTE!W123)</f>
        <v>Oportunidade</v>
      </c>
      <c r="C92" s="83" t="str">
        <f>IF(SP_NORTE!R123="","*",SP_NORTE!R123)</f>
        <v>SP NORTE</v>
      </c>
      <c r="D92" s="83" t="str">
        <f>IF(SP_NORTE!S123="","*",SP_NORTE!S123)</f>
        <v>ZRX-ZTI</v>
      </c>
      <c r="E92" s="83" t="str">
        <f>IF(SP_NORTE!D123="","*",SP_NORTE!D123)</f>
        <v>V83</v>
      </c>
      <c r="F92" s="83" t="str">
        <f>IF(SP_NORTE!G123="","*",SP_NORTE!G123)</f>
        <v>ZIQ2</v>
      </c>
      <c r="G92" s="83" t="str">
        <f>IF(SP_NORTE!L123="","*",SP_NORTE!L123)</f>
        <v>ZRQ-ZQX</v>
      </c>
      <c r="H92" s="116">
        <f>IF(SP_NORTE!J123="","*",SP_NORTE!J123)</f>
        <v>139.19999999999999</v>
      </c>
      <c r="I92" s="113">
        <f>IF(SP_NORTE!N123="","*",SP_NORTE!N123)</f>
        <v>0.35416666666666669</v>
      </c>
      <c r="J92" s="113">
        <f>IF(SP_NORTE!O123="","*",SP_NORTE!O123)</f>
        <v>8.3333333333333329E-2</v>
      </c>
      <c r="K92" s="83" t="str">
        <f>IF(SP_NORTE!AJ123="","*",SP_NORTE!AJ123)</f>
        <v>ZIQ2</v>
      </c>
      <c r="L92" s="83" t="str">
        <f>IF(SP_NORTE!AL123="","*",SP_NORTE!AL123)</f>
        <v>ZRQ-ZQX</v>
      </c>
      <c r="M92" s="83">
        <f>IF(SP_NORTE!AO123="","*",SP_NORTE!AO123)</f>
        <v>139.19999999999999</v>
      </c>
      <c r="N92" s="83" t="str">
        <f>IF(SP_NORTE!AL123="","*",SP_NORTE!AL123)</f>
        <v>ZRQ-ZQX</v>
      </c>
      <c r="O92" s="110">
        <f>IF(SP_NORTE!BG123="","*",SP_NORTE!BG123)</f>
        <v>0</v>
      </c>
      <c r="P92" s="147" t="str">
        <f>IF($A$2=1,IF(SP_NORTE!BI123="","*",SP_NORTE!BI123),IF(SP_NORTE!BJ123="","*",SP_NORTE!BJ123))</f>
        <v xml:space="preserve">MC1 07:48, sem oportunidade </v>
      </c>
    </row>
    <row r="93" spans="1:16" hidden="1">
      <c r="A93" s="82">
        <f>IF(SP_NORTE!B124="","*",SP_NORTE!B124)</f>
        <v>46062</v>
      </c>
      <c r="B93" s="83" t="str">
        <f>IF(SP_NORTE!W124="","*",SP_NORTE!W124)</f>
        <v>Oportunidade</v>
      </c>
      <c r="C93" s="83" t="str">
        <f>IF(SP_NORTE!R124="","*",SP_NORTE!R124)</f>
        <v>SP NORTE</v>
      </c>
      <c r="D93" s="83" t="str">
        <f>IF(SP_NORTE!S124="","*",SP_NORTE!S124)</f>
        <v>ZRX-ZTI</v>
      </c>
      <c r="E93" s="83" t="str">
        <f>IF(SP_NORTE!D124="","*",SP_NORTE!D124)</f>
        <v>V48</v>
      </c>
      <c r="F93" s="83" t="str">
        <f>IF(SP_NORTE!G124="","*",SP_NORTE!G124)</f>
        <v>ZSKPAT2</v>
      </c>
      <c r="G93" s="83" t="str">
        <f>IF(SP_NORTE!L124="","*",SP_NORTE!L124)</f>
        <v>ZSK-ZCZ</v>
      </c>
      <c r="H93" s="116">
        <f>IF(SP_NORTE!J124="","*",SP_NORTE!J124)</f>
        <v>204</v>
      </c>
      <c r="I93" s="113">
        <f>IF(SP_NORTE!N124="","*",SP_NORTE!N124)</f>
        <v>0.375</v>
      </c>
      <c r="J93" s="113">
        <f>IF(SP_NORTE!O124="","*",SP_NORTE!O124)</f>
        <v>4.1666666666666664E-2</v>
      </c>
      <c r="K93" s="83" t="str">
        <f>IF(SP_NORTE!AJ124="","*",SP_NORTE!AJ124)</f>
        <v>ZSKPAT2</v>
      </c>
      <c r="L93" s="83" t="str">
        <f>IF(SP_NORTE!AL124="","*",SP_NORTE!AL124)</f>
        <v>ZSK-ZCZ</v>
      </c>
      <c r="M93" s="83">
        <f>IF(SP_NORTE!AO124="","*",SP_NORTE!AO124)</f>
        <v>204</v>
      </c>
      <c r="N93" s="83" t="str">
        <f>IF(SP_NORTE!AL124="","*",SP_NORTE!AL124)</f>
        <v>ZSK-ZCZ</v>
      </c>
      <c r="O93" s="110">
        <f>IF(SP_NORTE!BG124="","*",SP_NORTE!BG124)</f>
        <v>0</v>
      </c>
      <c r="P93" s="147" t="str">
        <f>IF($A$2=1,IF(SP_NORTE!BI124="","*",SP_NORTE!BI124),IF(SP_NORTE!BJ124="","*",SP_NORTE!BJ124))</f>
        <v xml:space="preserve">MC1 08:19, sem oportunidade </v>
      </c>
    </row>
    <row r="94" spans="1:16" hidden="1">
      <c r="A94" s="82">
        <f>IF(SP_NORTE!B125="","*",SP_NORTE!B125)</f>
        <v>46062</v>
      </c>
      <c r="B94" s="83" t="str">
        <f>IF(SP_NORTE!W125="","*",SP_NORTE!W125)</f>
        <v>Oportunidade</v>
      </c>
      <c r="C94" s="83" t="str">
        <f>IF(SP_NORTE!R125="","*",SP_NORTE!R125)</f>
        <v>SP NORTE</v>
      </c>
      <c r="D94" s="83" t="str">
        <f>IF(SP_NORTE!S125="","*",SP_NORTE!S125)</f>
        <v>ZCZ-ZTI</v>
      </c>
      <c r="E94" s="83" t="str">
        <f>IF(SP_NORTE!D125="","*",SP_NORTE!D125)</f>
        <v>W92</v>
      </c>
      <c r="F94" s="83" t="str">
        <f>IF(SP_NORTE!G125="","*",SP_NORTE!G125)</f>
        <v>ZMA2</v>
      </c>
      <c r="G94" s="83" t="str">
        <f>IF(SP_NORTE!L125="","*",SP_NORTE!L125)</f>
        <v>ZDZ-ZMA</v>
      </c>
      <c r="H94" s="116">
        <f>IF(SP_NORTE!J125="","*",SP_NORTE!J125)</f>
        <v>34</v>
      </c>
      <c r="I94" s="113">
        <f>IF(SP_NORTE!N125="","*",SP_NORTE!N125)</f>
        <v>0.41666666666666669</v>
      </c>
      <c r="J94" s="113">
        <f>IF(SP_NORTE!O125="","*",SP_NORTE!O125)</f>
        <v>4.1666666666666664E-2</v>
      </c>
      <c r="K94" s="83" t="str">
        <f>IF(SP_NORTE!AJ125="","*",SP_NORTE!AJ125)</f>
        <v>ZMA2</v>
      </c>
      <c r="L94" s="83" t="str">
        <f>IF(SP_NORTE!AL125="","*",SP_NORTE!AL125)</f>
        <v>ZDZ-ZMA</v>
      </c>
      <c r="M94" s="83">
        <f>IF(SP_NORTE!AO125="","*",SP_NORTE!AO125)</f>
        <v>34</v>
      </c>
      <c r="N94" s="83" t="str">
        <f>IF(SP_NORTE!AL125="","*",SP_NORTE!AL125)</f>
        <v>ZDZ-ZMA</v>
      </c>
      <c r="O94" s="110">
        <f>IF(SP_NORTE!BG125="","*",SP_NORTE!BG125)</f>
        <v>0</v>
      </c>
      <c r="P94" s="147" t="str">
        <f>IF($A$2=1,IF(SP_NORTE!BI125="","*",SP_NORTE!BI125),IF(SP_NORTE!BJ125="","*",SP_NORTE!BJ125))</f>
        <v>Cancelado devido avaria da retro</v>
      </c>
    </row>
    <row r="95" spans="1:16" hidden="1">
      <c r="A95" s="82" t="str">
        <f>IF(SP_NORTE!B126="","*",SP_NORTE!B126)</f>
        <v>*</v>
      </c>
      <c r="B95" s="83" t="str">
        <f>IF(SP_NORTE!W126="","*",SP_NORTE!W126)</f>
        <v>*</v>
      </c>
      <c r="C95" s="83" t="str">
        <f>IF(SP_NORTE!R126="","*",SP_NORTE!R126)</f>
        <v>-</v>
      </c>
      <c r="D95" s="83" t="str">
        <f>IF(SP_NORTE!S126="","*",SP_NORTE!S126)</f>
        <v>-</v>
      </c>
      <c r="E95" s="83" t="str">
        <f>IF(SP_NORTE!D126="","*",SP_NORTE!D126)</f>
        <v>*</v>
      </c>
      <c r="F95" s="83" t="str">
        <f>IF(SP_NORTE!G126="","*",SP_NORTE!G126)</f>
        <v>*</v>
      </c>
      <c r="G95" s="83" t="str">
        <f>IF(SP_NORTE!L126="","*",SP_NORTE!L126)</f>
        <v>-</v>
      </c>
      <c r="H95" s="116" t="str">
        <f>IF(SP_NORTE!J126="","*",SP_NORTE!J126)</f>
        <v>*</v>
      </c>
      <c r="I95" s="113" t="str">
        <f>IF(SP_NORTE!N126="","*",SP_NORTE!N126)</f>
        <v>*</v>
      </c>
      <c r="J95" s="113" t="str">
        <f>IF(SP_NORTE!O126="","*",SP_NORTE!O126)</f>
        <v>*</v>
      </c>
      <c r="K95" s="83">
        <f>IF(SP_NORTE!AJ126="","*",SP_NORTE!AJ126)</f>
        <v>0</v>
      </c>
      <c r="L95" s="83" t="str">
        <f>IF(SP_NORTE!AL126="","*",SP_NORTE!AL126)</f>
        <v>-</v>
      </c>
      <c r="M95" s="83">
        <f>IF(SP_NORTE!AO126="","*",SP_NORTE!AO126)</f>
        <v>0</v>
      </c>
      <c r="N95" s="83" t="str">
        <f>IF(SP_NORTE!AL126="","*",SP_NORTE!AL126)</f>
        <v>-</v>
      </c>
      <c r="O95" s="110" t="str">
        <f>IF(SP_NORTE!BG126="","*",SP_NORTE!BG126)</f>
        <v>*</v>
      </c>
      <c r="P95" s="147" t="str">
        <f>IF($A$2=1,IF(SP_NORTE!BI126="","*",SP_NORTE!BI126),IF(SP_NORTE!BJ126="","*",SP_NORTE!BJ126))</f>
        <v>*</v>
      </c>
    </row>
    <row r="96" spans="1:16" hidden="1">
      <c r="A96" s="82">
        <f>IF(SP_NORTE!B127="","*",SP_NORTE!B127)</f>
        <v>46063</v>
      </c>
      <c r="B96" s="83" t="str">
        <f>IF(SP_NORTE!W127="","*",SP_NORTE!W127)</f>
        <v>Oportunidade</v>
      </c>
      <c r="C96" s="83" t="str">
        <f>IF(SP_NORTE!R127="","*",SP_NORTE!R127)</f>
        <v>SP NORTE</v>
      </c>
      <c r="D96" s="83" t="str">
        <f>IF(SP_NORTE!S127="","*",SP_NORTE!S127)</f>
        <v>TMI-ZEB</v>
      </c>
      <c r="E96" s="83" t="str">
        <f>IF(SP_NORTE!D127="","*",SP_NORTE!D127)</f>
        <v>E40</v>
      </c>
      <c r="F96" s="83" t="str">
        <f>IF(SP_NORTE!G127="","*",SP_NORTE!G127)</f>
        <v>ZDP2</v>
      </c>
      <c r="G96" s="83" t="str">
        <f>IF(SP_NORTE!L127="","*",SP_NORTE!L127)</f>
        <v>ZUE</v>
      </c>
      <c r="H96" s="116">
        <f>IF(SP_NORTE!J127="","*",SP_NORTE!J127)</f>
        <v>400</v>
      </c>
      <c r="I96" s="113">
        <f>IF(SP_NORTE!N127="","*",SP_NORTE!N127)</f>
        <v>0.35416666666666669</v>
      </c>
      <c r="J96" s="113">
        <f>IF(SP_NORTE!O127="","*",SP_NORTE!O127)</f>
        <v>8.3333333333333329E-2</v>
      </c>
      <c r="K96" s="83" t="str">
        <f>IF(SP_NORTE!AJ127="","*",SP_NORTE!AJ127)</f>
        <v>ZDP2</v>
      </c>
      <c r="L96" s="83" t="str">
        <f>IF(SP_NORTE!AL127="","*",SP_NORTE!AL127)</f>
        <v>ZUE</v>
      </c>
      <c r="M96" s="83">
        <f>IF(SP_NORTE!AO127="","*",SP_NORTE!AO127)</f>
        <v>400</v>
      </c>
      <c r="N96" s="83" t="str">
        <f>IF(SP_NORTE!AL127="","*",SP_NORTE!AL127)</f>
        <v>ZUE</v>
      </c>
      <c r="O96" s="110">
        <f>IF(SP_NORTE!BG127="","*",SP_NORTE!BG127)</f>
        <v>0</v>
      </c>
      <c r="P96" s="147" t="str">
        <f>IF($A$2=1,IF(SP_NORTE!BI127="","*",SP_NORTE!BI127),IF(SP_NORTE!BJ127="","*",SP_NORTE!BJ127))</f>
        <v xml:space="preserve">Sem oportunidade de faixa, fluxo de trens </v>
      </c>
    </row>
    <row r="97" spans="1:16" hidden="1">
      <c r="A97" s="82">
        <f>IF(SP_NORTE!B128="","*",SP_NORTE!B128)</f>
        <v>46063</v>
      </c>
      <c r="B97" s="83" t="str">
        <f>IF(SP_NORTE!W128="","*",SP_NORTE!W128)</f>
        <v>Contrato</v>
      </c>
      <c r="C97" s="83" t="str">
        <f>IF(SP_NORTE!R128="","*",SP_NORTE!R128)</f>
        <v>SP NORTE</v>
      </c>
      <c r="D97" s="83" t="str">
        <f>IF(SP_NORTE!S128="","*",SP_NORTE!S128)</f>
        <v>TMI-ZEB</v>
      </c>
      <c r="E97" s="83" t="str">
        <f>IF(SP_NORTE!D128="","*",SP_NORTE!D128)</f>
        <v>V87</v>
      </c>
      <c r="F97" s="83" t="str">
        <f>IF(SP_NORTE!G128="","*",SP_NORTE!G128)</f>
        <v>ZDP2</v>
      </c>
      <c r="G97" s="83" t="str">
        <f>IF(SP_NORTE!L128="","*",SP_NORTE!L128)</f>
        <v>ZGI-ZFN</v>
      </c>
      <c r="H97" s="116">
        <f>IF(SP_NORTE!J128="","*",SP_NORTE!J128)</f>
        <v>326.10000000000002</v>
      </c>
      <c r="I97" s="113">
        <f>IF(SP_NORTE!N128="","*",SP_NORTE!N128)</f>
        <v>0.375</v>
      </c>
      <c r="J97" s="113">
        <f>IF(SP_NORTE!O128="","*",SP_NORTE!O128)</f>
        <v>0.16666666666666666</v>
      </c>
      <c r="K97" s="83" t="str">
        <f>IF(SP_NORTE!AJ128="","*",SP_NORTE!AJ128)</f>
        <v>ZDP2</v>
      </c>
      <c r="L97" s="83" t="str">
        <f>IF(SP_NORTE!AL128="","*",SP_NORTE!AL128)</f>
        <v>ZGI-ZFN</v>
      </c>
      <c r="M97" s="83">
        <f>IF(SP_NORTE!AO128="","*",SP_NORTE!AO128)</f>
        <v>326.10000000000002</v>
      </c>
      <c r="N97" s="83" t="str">
        <f>IF(SP_NORTE!AL128="","*",SP_NORTE!AL128)</f>
        <v>ZGI-ZFN</v>
      </c>
      <c r="O97" s="110">
        <f>IF(SP_NORTE!BG128="","*",SP_NORTE!BG128)</f>
        <v>0</v>
      </c>
      <c r="P97" s="147" t="str">
        <f>IF($A$2=1,IF(SP_NORTE!BI128="","*",SP_NORTE!BI128),IF(SP_NORTE!BJ128="","*",SP_NORTE!BJ128))</f>
        <v xml:space="preserve">MC1 07:52, sem oportunidade de faixa, fluxo de trens </v>
      </c>
    </row>
    <row r="98" spans="1:16" hidden="1">
      <c r="A98" s="82">
        <f>IF(SP_NORTE!B129="","*",SP_NORTE!B129)</f>
        <v>46063</v>
      </c>
      <c r="B98" s="83" t="str">
        <f>IF(SP_NORTE!W129="","*",SP_NORTE!W129)</f>
        <v>Oportunidade</v>
      </c>
      <c r="C98" s="83" t="str">
        <f>IF(SP_NORTE!R129="","*",SP_NORTE!R129)</f>
        <v>SP NORTE</v>
      </c>
      <c r="D98" s="83" t="str">
        <f>IF(SP_NORTE!S129="","*",SP_NORTE!S129)</f>
        <v>TMI-ZEB</v>
      </c>
      <c r="E98" s="83" t="str">
        <f>IF(SP_NORTE!D129="","*",SP_NORTE!D129)</f>
        <v>JOSUEL (TP-697)</v>
      </c>
      <c r="F98" s="83" t="str">
        <f>IF(SP_NORTE!G129="","*",SP_NORTE!G129)</f>
        <v>-</v>
      </c>
      <c r="G98" s="83" t="str">
        <f>IF(SP_NORTE!L129="","*",SP_NORTE!L129)</f>
        <v>ZVP-ZGI</v>
      </c>
      <c r="H98" s="116">
        <f>IF(SP_NORTE!J129="","*",SP_NORTE!J129)</f>
        <v>306.5</v>
      </c>
      <c r="I98" s="113">
        <f>IF(SP_NORTE!N129="","*",SP_NORTE!N129)</f>
        <v>0.39583333333333331</v>
      </c>
      <c r="J98" s="113">
        <f>IF(SP_NORTE!O129="","*",SP_NORTE!O129)</f>
        <v>6.25E-2</v>
      </c>
      <c r="K98" s="83" t="str">
        <f>IF(SP_NORTE!AJ129="","*",SP_NORTE!AJ129)</f>
        <v>-</v>
      </c>
      <c r="L98" s="83" t="str">
        <f>IF(SP_NORTE!AL129="","*",SP_NORTE!AL129)</f>
        <v>ZVP-ZGI</v>
      </c>
      <c r="M98" s="83">
        <f>IF(SP_NORTE!AO129="","*",SP_NORTE!AO129)</f>
        <v>306.5</v>
      </c>
      <c r="N98" s="83" t="str">
        <f>IF(SP_NORTE!AL129="","*",SP_NORTE!AL129)</f>
        <v>ZVP-ZGI</v>
      </c>
      <c r="O98" s="110">
        <f>IF(SP_NORTE!BG129="","*",SP_NORTE!BG129)</f>
        <v>0</v>
      </c>
      <c r="P98" s="147" t="str">
        <f>IF($A$2=1,IF(SP_NORTE!BI129="","*",SP_NORTE!BI129),IF(SP_NORTE!BJ129="","*",SP_NORTE!BJ129))</f>
        <v xml:space="preserve">TP pronta 10:50, não solicitou devido chuva no local </v>
      </c>
    </row>
    <row r="99" spans="1:16" hidden="1">
      <c r="A99" s="82" t="str">
        <f>IF(SP_NORTE!B130="","*",SP_NORTE!B130)</f>
        <v>*</v>
      </c>
      <c r="B99" s="83" t="str">
        <f>IF(SP_NORTE!W130="","*",SP_NORTE!W130)</f>
        <v>*</v>
      </c>
      <c r="C99" s="83" t="str">
        <f>IF(SP_NORTE!R130="","*",SP_NORTE!R130)</f>
        <v>-</v>
      </c>
      <c r="D99" s="83" t="str">
        <f>IF(SP_NORTE!S130="","*",SP_NORTE!S130)</f>
        <v>-</v>
      </c>
      <c r="E99" s="83" t="str">
        <f>IF(SP_NORTE!D130="","*",SP_NORTE!D130)</f>
        <v>*</v>
      </c>
      <c r="F99" s="83" t="str">
        <f>IF(SP_NORTE!G130="","*",SP_NORTE!G130)</f>
        <v>*</v>
      </c>
      <c r="G99" s="83" t="str">
        <f>IF(SP_NORTE!L130="","*",SP_NORTE!L130)</f>
        <v>-</v>
      </c>
      <c r="H99" s="116" t="str">
        <f>IF(SP_NORTE!J130="","*",SP_NORTE!J130)</f>
        <v>*</v>
      </c>
      <c r="I99" s="113" t="str">
        <f>IF(SP_NORTE!N130="","*",SP_NORTE!N130)</f>
        <v>*</v>
      </c>
      <c r="J99" s="113" t="str">
        <f>IF(SP_NORTE!O130="","*",SP_NORTE!O130)</f>
        <v>*</v>
      </c>
      <c r="K99" s="83">
        <f>IF(SP_NORTE!AJ130="","*",SP_NORTE!AJ130)</f>
        <v>0</v>
      </c>
      <c r="L99" s="83" t="str">
        <f>IF(SP_NORTE!AL130="","*",SP_NORTE!AL130)</f>
        <v>-</v>
      </c>
      <c r="M99" s="83">
        <f>IF(SP_NORTE!AO130="","*",SP_NORTE!AO130)</f>
        <v>0</v>
      </c>
      <c r="N99" s="83" t="str">
        <f>IF(SP_NORTE!AL130="","*",SP_NORTE!AL130)</f>
        <v>-</v>
      </c>
      <c r="O99" s="110" t="str">
        <f>IF(SP_NORTE!BG130="","*",SP_NORTE!BG130)</f>
        <v>*</v>
      </c>
      <c r="P99" s="147" t="str">
        <f>IF($A$2=1,IF(SP_NORTE!BI130="","*",SP_NORTE!BI130),IF(SP_NORTE!BJ130="","*",SP_NORTE!BJ130))</f>
        <v>*</v>
      </c>
    </row>
    <row r="100" spans="1:16" hidden="1">
      <c r="A100" s="82">
        <f>IF(SP_NORTE!B131="","*",SP_NORTE!B131)</f>
        <v>46063</v>
      </c>
      <c r="B100" s="83" t="str">
        <f>IF(SP_NORTE!W131="","*",SP_NORTE!W131)</f>
        <v>Oportunidade</v>
      </c>
      <c r="C100" s="83" t="str">
        <f>IF(SP_NORTE!R131="","*",SP_NORTE!R131)</f>
        <v>SP NORTE</v>
      </c>
      <c r="D100" s="83" t="str">
        <f>IF(SP_NORTE!S131="","*",SP_NORTE!S131)</f>
        <v>ZEB-ZCZ</v>
      </c>
      <c r="E100" s="83" t="str">
        <f>IF(SP_NORTE!D131="","*",SP_NORTE!D131)</f>
        <v>A73</v>
      </c>
      <c r="F100" s="83" t="str">
        <f>IF(SP_NORTE!G131="","*",SP_NORTE!G131)</f>
        <v>ZUC</v>
      </c>
      <c r="G100" s="83" t="str">
        <f>IF(SP_NORTE!L131="","*",SP_NORTE!L131)</f>
        <v>ZUC-ZVP</v>
      </c>
      <c r="H100" s="116">
        <f>IF(SP_NORTE!J131="","*",SP_NORTE!J131)</f>
        <v>167</v>
      </c>
      <c r="I100" s="113">
        <f>IF(SP_NORTE!N131="","*",SP_NORTE!N131)</f>
        <v>0.375</v>
      </c>
      <c r="J100" s="113">
        <f>IF(SP_NORTE!O131="","*",SP_NORTE!O131)</f>
        <v>4.1666666666666664E-2</v>
      </c>
      <c r="K100" s="83" t="str">
        <f>IF(SP_NORTE!AJ131="","*",SP_NORTE!AJ131)</f>
        <v>ZUC</v>
      </c>
      <c r="L100" s="83" t="str">
        <f>IF(SP_NORTE!AL131="","*",SP_NORTE!AL131)</f>
        <v>ZUC-ZVP</v>
      </c>
      <c r="M100" s="83">
        <f>IF(SP_NORTE!AO131="","*",SP_NORTE!AO131)</f>
        <v>167</v>
      </c>
      <c r="N100" s="83" t="str">
        <f>IF(SP_NORTE!AL131="","*",SP_NORTE!AL131)</f>
        <v>ZUC-ZVP</v>
      </c>
      <c r="O100" s="110">
        <f>IF(SP_NORTE!BG131="","*",SP_NORTE!BG131)</f>
        <v>2</v>
      </c>
      <c r="P100" s="147" t="str">
        <f>IF($A$2=1,IF(SP_NORTE!BI131="","*",SP_NORTE!BI131),IF(SP_NORTE!BJ131="","*",SP_NORTE!BJ131))</f>
        <v>MC1 07:58, segue inspeção R7D</v>
      </c>
    </row>
    <row r="101" spans="1:16" hidden="1">
      <c r="A101" s="82">
        <f>IF(SP_NORTE!B132="","*",SP_NORTE!B132)</f>
        <v>46063</v>
      </c>
      <c r="B101" s="83" t="str">
        <f>IF(SP_NORTE!W132="","*",SP_NORTE!W132)</f>
        <v>Contrato</v>
      </c>
      <c r="C101" s="83" t="str">
        <f>IF(SP_NORTE!R132="","*",SP_NORTE!R132)</f>
        <v>SP NORTE</v>
      </c>
      <c r="D101" s="83" t="str">
        <f>IF(SP_NORTE!S132="","*",SP_NORTE!S132)</f>
        <v>ZEB-ZCZ</v>
      </c>
      <c r="E101" s="83" t="str">
        <f>IF(SP_NORTE!D132="","*",SP_NORTE!D132)</f>
        <v>V88</v>
      </c>
      <c r="F101" s="83" t="str">
        <f>IF(SP_NORTE!G132="","*",SP_NORTE!G132)</f>
        <v>ZPN2</v>
      </c>
      <c r="G101" s="83" t="str">
        <f>IF(SP_NORTE!L132="","*",SP_NORTE!L132)</f>
        <v>ZCV-ZCT</v>
      </c>
      <c r="H101" s="116">
        <f>IF(SP_NORTE!J132="","*",SP_NORTE!J132)</f>
        <v>153.80000000000001</v>
      </c>
      <c r="I101" s="113">
        <f>IF(SP_NORTE!N132="","*",SP_NORTE!N132)</f>
        <v>0.375</v>
      </c>
      <c r="J101" s="113">
        <f>IF(SP_NORTE!O132="","*",SP_NORTE!O132)</f>
        <v>0.16666666666666666</v>
      </c>
      <c r="K101" s="83" t="str">
        <f>IF(SP_NORTE!AJ132="","*",SP_NORTE!AJ132)</f>
        <v>ZPN2</v>
      </c>
      <c r="L101" s="83" t="str">
        <f>IF(SP_NORTE!AL132="","*",SP_NORTE!AL132)</f>
        <v>ZCV-ZCT</v>
      </c>
      <c r="M101" s="83">
        <f>IF(SP_NORTE!AO132="","*",SP_NORTE!AO132)</f>
        <v>153.80000000000001</v>
      </c>
      <c r="N101" s="83" t="str">
        <f>IF(SP_NORTE!AL132="","*",SP_NORTE!AL132)</f>
        <v>ZCV-ZCT</v>
      </c>
      <c r="O101" s="110">
        <f>IF(SP_NORTE!BG132="","*",SP_NORTE!BG132)</f>
        <v>0</v>
      </c>
      <c r="P101" s="147" t="str">
        <f>IF($A$2=1,IF(SP_NORTE!BI132="","*",SP_NORTE!BI132),IF(SP_NORTE!BJ132="","*",SP_NORTE!BJ132))</f>
        <v xml:space="preserve">MC1 08:03, sem oportunidade de faixa, fluxo de trens </v>
      </c>
    </row>
    <row r="102" spans="1:16" hidden="1">
      <c r="A102" s="82">
        <f>IF(SP_NORTE!B133="","*",SP_NORTE!B133)</f>
        <v>46063</v>
      </c>
      <c r="B102" s="83" t="str">
        <f>IF(SP_NORTE!W133="","*",SP_NORTE!W133)</f>
        <v>Oportunidade</v>
      </c>
      <c r="C102" s="83" t="str">
        <f>IF(SP_NORTE!R133="","*",SP_NORTE!R133)</f>
        <v>SP NORTE</v>
      </c>
      <c r="D102" s="83" t="str">
        <f>IF(SP_NORTE!S133="","*",SP_NORTE!S133)</f>
        <v>ZEB-ZCZ</v>
      </c>
      <c r="E102" s="83" t="str">
        <f>IF(SP_NORTE!D133="","*",SP_NORTE!D133)</f>
        <v>JULIO (TF-648)</v>
      </c>
      <c r="F102" s="83" t="str">
        <f>IF(SP_NORTE!G133="","*",SP_NORTE!G133)</f>
        <v>-</v>
      </c>
      <c r="G102" s="83" t="str">
        <f>IF(SP_NORTE!L133="","*",SP_NORTE!L133)</f>
        <v>ZCZ-ZZF</v>
      </c>
      <c r="H102" s="116">
        <f>IF(SP_NORTE!J133="","*",SP_NORTE!J133)</f>
        <v>102</v>
      </c>
      <c r="I102" s="113">
        <f>IF(SP_NORTE!N133="","*",SP_NORTE!N133)</f>
        <v>0.375</v>
      </c>
      <c r="J102" s="113">
        <f>IF(SP_NORTE!O133="","*",SP_NORTE!O133)</f>
        <v>6.25E-2</v>
      </c>
      <c r="K102" s="83" t="str">
        <f>IF(SP_NORTE!AJ133="","*",SP_NORTE!AJ133)</f>
        <v>-</v>
      </c>
      <c r="L102" s="83" t="str">
        <f>IF(SP_NORTE!AL133="","*",SP_NORTE!AL133)</f>
        <v>ZCZ-ZZF</v>
      </c>
      <c r="M102" s="83">
        <f>IF(SP_NORTE!AO133="","*",SP_NORTE!AO133)</f>
        <v>102</v>
      </c>
      <c r="N102" s="83" t="str">
        <f>IF(SP_NORTE!AL133="","*",SP_NORTE!AL133)</f>
        <v>ZCZ-ZZF</v>
      </c>
      <c r="O102" s="110">
        <f>IF(SP_NORTE!BG133="","*",SP_NORTE!BG133)</f>
        <v>0</v>
      </c>
      <c r="P102" s="147" t="str">
        <f>IF($A$2=1,IF(SP_NORTE!BI133="","*",SP_NORTE!BI133),IF(SP_NORTE!BJ133="","*",SP_NORTE!BJ133))</f>
        <v xml:space="preserve">TP pronta 14hrs, nao solicitou devido chuva no local </v>
      </c>
    </row>
    <row r="103" spans="1:16" hidden="1">
      <c r="A103" s="82" t="str">
        <f>IF(SP_NORTE!B134="","*",SP_NORTE!B134)</f>
        <v>*</v>
      </c>
      <c r="B103" s="83" t="str">
        <f>IF(SP_NORTE!W134="","*",SP_NORTE!W134)</f>
        <v>*</v>
      </c>
      <c r="C103" s="83" t="str">
        <f>IF(SP_NORTE!R134="","*",SP_NORTE!R134)</f>
        <v>-</v>
      </c>
      <c r="D103" s="83" t="str">
        <f>IF(SP_NORTE!S134="","*",SP_NORTE!S134)</f>
        <v>-</v>
      </c>
      <c r="E103" s="83" t="str">
        <f>IF(SP_NORTE!D134="","*",SP_NORTE!D134)</f>
        <v>*</v>
      </c>
      <c r="F103" s="83" t="str">
        <f>IF(SP_NORTE!G134="","*",SP_NORTE!G134)</f>
        <v>*</v>
      </c>
      <c r="G103" s="83" t="str">
        <f>IF(SP_NORTE!L134="","*",SP_NORTE!L134)</f>
        <v>-</v>
      </c>
      <c r="H103" s="116" t="str">
        <f>IF(SP_NORTE!J134="","*",SP_NORTE!J134)</f>
        <v>*</v>
      </c>
      <c r="I103" s="113" t="str">
        <f>IF(SP_NORTE!N134="","*",SP_NORTE!N134)</f>
        <v>*</v>
      </c>
      <c r="J103" s="113" t="str">
        <f>IF(SP_NORTE!O134="","*",SP_NORTE!O134)</f>
        <v>*</v>
      </c>
      <c r="K103" s="83">
        <f>IF(SP_NORTE!AJ134="","*",SP_NORTE!AJ134)</f>
        <v>0</v>
      </c>
      <c r="L103" s="83" t="str">
        <f>IF(SP_NORTE!AL134="","*",SP_NORTE!AL134)</f>
        <v>-</v>
      </c>
      <c r="M103" s="83">
        <f>IF(SP_NORTE!AO134="","*",SP_NORTE!AO134)</f>
        <v>0</v>
      </c>
      <c r="N103" s="83" t="str">
        <f>IF(SP_NORTE!AL134="","*",SP_NORTE!AL134)</f>
        <v>-</v>
      </c>
      <c r="O103" s="110" t="str">
        <f>IF(SP_NORTE!BG134="","*",SP_NORTE!BG134)</f>
        <v>*</v>
      </c>
      <c r="P103" s="147" t="str">
        <f>IF($A$2=1,IF(SP_NORTE!BI134="","*",SP_NORTE!BI134),IF(SP_NORTE!BJ134="","*",SP_NORTE!BJ134))</f>
        <v>*</v>
      </c>
    </row>
    <row r="104" spans="1:16" hidden="1">
      <c r="A104" s="82">
        <f>IF(SP_NORTE!B135="","*",SP_NORTE!B135)</f>
        <v>46063</v>
      </c>
      <c r="B104" s="83" t="str">
        <f>IF(SP_NORTE!W135="","*",SP_NORTE!W135)</f>
        <v>Contrato</v>
      </c>
      <c r="C104" s="83" t="str">
        <f>IF(SP_NORTE!R135="","*",SP_NORTE!R135)</f>
        <v>SP NORTE</v>
      </c>
      <c r="D104" s="83" t="str">
        <f>IF(SP_NORTE!S135="","*",SP_NORTE!S135)</f>
        <v>ZCZ-ZTI</v>
      </c>
      <c r="E104" s="83" t="str">
        <f>IF(SP_NORTE!D135="","*",SP_NORTE!D135)</f>
        <v>MOD SPN</v>
      </c>
      <c r="F104" s="83" t="str">
        <f>IF(SP_NORTE!G135="","*",SP_NORTE!G135)</f>
        <v>-</v>
      </c>
      <c r="G104" s="83" t="str">
        <f>IF(SP_NORTE!L135="","*",SP_NORTE!L135)</f>
        <v>ZMA-ZDG</v>
      </c>
      <c r="H104" s="116">
        <f>IF(SP_NORTE!J135="","*",SP_NORTE!J135)</f>
        <v>52</v>
      </c>
      <c r="I104" s="113">
        <f>IF(SP_NORTE!N135="","*",SP_NORTE!N135)</f>
        <v>0.35416666666666669</v>
      </c>
      <c r="J104" s="113">
        <f>IF(SP_NORTE!O135="","*",SP_NORTE!O135)</f>
        <v>0.16666666666666666</v>
      </c>
      <c r="K104" s="83" t="str">
        <f>IF(SP_NORTE!AJ135="","*",SP_NORTE!AJ135)</f>
        <v>-</v>
      </c>
      <c r="L104" s="83" t="str">
        <f>IF(SP_NORTE!AL135="","*",SP_NORTE!AL135)</f>
        <v>ZMA-ZDG</v>
      </c>
      <c r="M104" s="83">
        <f>IF(SP_NORTE!AO135="","*",SP_NORTE!AO135)</f>
        <v>52</v>
      </c>
      <c r="N104" s="83" t="str">
        <f>IF(SP_NORTE!AL135="","*",SP_NORTE!AL135)</f>
        <v>ZMA-ZDG</v>
      </c>
      <c r="O104" s="110">
        <f>IF(SP_NORTE!BG135="","*",SP_NORTE!BG135)</f>
        <v>0</v>
      </c>
      <c r="P104" s="147" t="str">
        <f>IF($A$2=1,IF(SP_NORTE!BI135="","*",SP_NORTE!BI135),IF(SP_NORTE!BJ135="","*",SP_NORTE!BJ135))</f>
        <v xml:space="preserve">Sem oportunidade de faixa, fluxo de trens </v>
      </c>
    </row>
    <row r="105" spans="1:16" hidden="1">
      <c r="A105" s="82">
        <f>IF(SP_NORTE!B136="","*",SP_NORTE!B136)</f>
        <v>46063</v>
      </c>
      <c r="B105" s="83" t="str">
        <f>IF(SP_NORTE!W136="","*",SP_NORTE!W136)</f>
        <v>Contrato</v>
      </c>
      <c r="C105" s="83" t="str">
        <f>IF(SP_NORTE!R136="","*",SP_NORTE!R136)</f>
        <v>SP NORTE</v>
      </c>
      <c r="D105" s="83" t="str">
        <f>IF(SP_NORTE!S136="","*",SP_NORTE!S136)</f>
        <v>ZCZ-ZTI</v>
      </c>
      <c r="E105" s="83" t="str">
        <f>IF(SP_NORTE!D136="","*",SP_NORTE!D136)</f>
        <v>V40</v>
      </c>
      <c r="F105" s="83" t="str">
        <f>IF(SP_NORTE!G136="","*",SP_NORTE!G136)</f>
        <v>K58K592</v>
      </c>
      <c r="G105" s="83" t="str">
        <f>IF(SP_NORTE!L136="","*",SP_NORTE!L136)</f>
        <v>ZMA-ZDG</v>
      </c>
      <c r="H105" s="116">
        <f>IF(SP_NORTE!J136="","*",SP_NORTE!J136)</f>
        <v>52</v>
      </c>
      <c r="I105" s="113">
        <f>IF(SP_NORTE!N136="","*",SP_NORTE!N136)</f>
        <v>0.33333333333333331</v>
      </c>
      <c r="J105" s="113">
        <f>IF(SP_NORTE!O136="","*",SP_NORTE!O136)</f>
        <v>6.9444444444444447E-4</v>
      </c>
      <c r="K105" s="83" t="str">
        <f>IF(SP_NORTE!AJ136="","*",SP_NORTE!AJ136)</f>
        <v>K58K592</v>
      </c>
      <c r="L105" s="83" t="str">
        <f>IF(SP_NORTE!AL136="","*",SP_NORTE!AL136)</f>
        <v>ZMA-ZDG</v>
      </c>
      <c r="M105" s="83">
        <f>IF(SP_NORTE!AO136="","*",SP_NORTE!AO136)</f>
        <v>52</v>
      </c>
      <c r="N105" s="83" t="str">
        <f>IF(SP_NORTE!AL136="","*",SP_NORTE!AL136)</f>
        <v>ZMA-ZDG</v>
      </c>
      <c r="O105" s="110">
        <f>IF(SP_NORTE!BG136="","*",SP_NORTE!BG136)</f>
        <v>0</v>
      </c>
      <c r="P105" s="147" t="str">
        <f>IF($A$2=1,IF(SP_NORTE!BI136="","*",SP_NORTE!BI136),IF(SP_NORTE!BJ136="","*",SP_NORTE!BJ136))</f>
        <v xml:space="preserve">MC1 07:54, sem oportunidade de faixa, fluxo de trens </v>
      </c>
    </row>
    <row r="106" spans="1:16" hidden="1">
      <c r="A106" s="82" t="str">
        <f>IF(SP_NORTE!B137="","*",SP_NORTE!B137)</f>
        <v>*</v>
      </c>
      <c r="B106" s="83" t="str">
        <f>IF(SP_NORTE!W137="","*",SP_NORTE!W137)</f>
        <v>*</v>
      </c>
      <c r="C106" s="83" t="str">
        <f>IF(SP_NORTE!R137="","*",SP_NORTE!R137)</f>
        <v>-</v>
      </c>
      <c r="D106" s="83" t="str">
        <f>IF(SP_NORTE!S137="","*",SP_NORTE!S137)</f>
        <v>-</v>
      </c>
      <c r="E106" s="83" t="str">
        <f>IF(SP_NORTE!D137="","*",SP_NORTE!D137)</f>
        <v>*</v>
      </c>
      <c r="F106" s="83" t="str">
        <f>IF(SP_NORTE!G137="","*",SP_NORTE!G137)</f>
        <v>*</v>
      </c>
      <c r="G106" s="83" t="str">
        <f>IF(SP_NORTE!L137="","*",SP_NORTE!L137)</f>
        <v>-</v>
      </c>
      <c r="H106" s="116" t="str">
        <f>IF(SP_NORTE!J137="","*",SP_NORTE!J137)</f>
        <v>*</v>
      </c>
      <c r="I106" s="113" t="str">
        <f>IF(SP_NORTE!N137="","*",SP_NORTE!N137)</f>
        <v>*</v>
      </c>
      <c r="J106" s="113" t="str">
        <f>IF(SP_NORTE!O137="","*",SP_NORTE!O137)</f>
        <v>*</v>
      </c>
      <c r="K106" s="83">
        <f>IF(SP_NORTE!AJ137="","*",SP_NORTE!AJ137)</f>
        <v>0</v>
      </c>
      <c r="L106" s="83" t="str">
        <f>IF(SP_NORTE!AL137="","*",SP_NORTE!AL137)</f>
        <v>-</v>
      </c>
      <c r="M106" s="83">
        <f>IF(SP_NORTE!AO137="","*",SP_NORTE!AO137)</f>
        <v>0</v>
      </c>
      <c r="N106" s="83" t="str">
        <f>IF(SP_NORTE!AL137="","*",SP_NORTE!AL137)</f>
        <v>-</v>
      </c>
      <c r="O106" s="110" t="str">
        <f>IF(SP_NORTE!BG137="","*",SP_NORTE!BG137)</f>
        <v>*</v>
      </c>
      <c r="P106" s="147" t="str">
        <f>IF($A$2=1,IF(SP_NORTE!BI137="","*",SP_NORTE!BI137),IF(SP_NORTE!BJ137="","*",SP_NORTE!BJ137))</f>
        <v>*</v>
      </c>
    </row>
    <row r="107" spans="1:16" hidden="1">
      <c r="A107" s="82">
        <f>IF(SP_NORTE!B138="","*",SP_NORTE!B138)</f>
        <v>46063</v>
      </c>
      <c r="B107" s="83" t="str">
        <f>IF(SP_NORTE!W138="","*",SP_NORTE!W138)</f>
        <v>Oportunidade</v>
      </c>
      <c r="C107" s="83" t="str">
        <f>IF(SP_NORTE!R138="","*",SP_NORTE!R138)</f>
        <v>SP NORTE</v>
      </c>
      <c r="D107" s="83" t="str">
        <f>IF(SP_NORTE!S138="","*",SP_NORTE!S138)</f>
        <v>ZCZ-ZTI</v>
      </c>
      <c r="E107" s="83" t="str">
        <f>IF(SP_NORTE!D138="","*",SP_NORTE!D138)</f>
        <v>W92</v>
      </c>
      <c r="F107" s="83" t="str">
        <f>IF(SP_NORTE!G138="","*",SP_NORTE!G138)</f>
        <v>ZMA2</v>
      </c>
      <c r="G107" s="83" t="str">
        <f>IF(SP_NORTE!L138="","*",SP_NORTE!L138)</f>
        <v>ZDZ-ZMA</v>
      </c>
      <c r="H107" s="116">
        <f>IF(SP_NORTE!J138="","*",SP_NORTE!J138)</f>
        <v>34</v>
      </c>
      <c r="I107" s="113">
        <f>IF(SP_NORTE!N138="","*",SP_NORTE!N138)</f>
        <v>0.375</v>
      </c>
      <c r="J107" s="113">
        <f>IF(SP_NORTE!O138="","*",SP_NORTE!O138)</f>
        <v>4.1666666666666664E-2</v>
      </c>
      <c r="K107" s="83" t="str">
        <f>IF(SP_NORTE!AJ138="","*",SP_NORTE!AJ138)</f>
        <v>ZMA2</v>
      </c>
      <c r="L107" s="83" t="str">
        <f>IF(SP_NORTE!AL138="","*",SP_NORTE!AL138)</f>
        <v>ZDZ-ZMA</v>
      </c>
      <c r="M107" s="83">
        <f>IF(SP_NORTE!AO138="","*",SP_NORTE!AO138)</f>
        <v>34</v>
      </c>
      <c r="N107" s="83" t="str">
        <f>IF(SP_NORTE!AL138="","*",SP_NORTE!AL138)</f>
        <v>ZDZ-ZMA</v>
      </c>
      <c r="O107" s="110">
        <f>IF(SP_NORTE!BG138="","*",SP_NORTE!BG138)</f>
        <v>0</v>
      </c>
      <c r="P107" s="147" t="str">
        <f>IF($A$2=1,IF(SP_NORTE!BI138="","*",SP_NORTE!BI138),IF(SP_NORTE!BJ138="","*",SP_NORTE!BJ138))</f>
        <v>Patio tutoia não consegue receber</v>
      </c>
    </row>
    <row r="108" spans="1:16" hidden="1">
      <c r="A108" s="82">
        <f>IF(SP_NORTE!B139="","*",SP_NORTE!B139)</f>
        <v>46063</v>
      </c>
      <c r="B108" s="83" t="str">
        <f>IF(SP_NORTE!W139="","*",SP_NORTE!W139)</f>
        <v>Oportunidade</v>
      </c>
      <c r="C108" s="83" t="str">
        <f>IF(SP_NORTE!R139="","*",SP_NORTE!R139)</f>
        <v>SP NORTE</v>
      </c>
      <c r="D108" s="83" t="str">
        <f>IF(SP_NORTE!S139="","*",SP_NORTE!S139)</f>
        <v>ZCZ-ZTI</v>
      </c>
      <c r="E108" s="83" t="str">
        <f>IF(SP_NORTE!D139="","*",SP_NORTE!D139)</f>
        <v>ANTONIO (TF-681)</v>
      </c>
      <c r="F108" s="83" t="str">
        <f>IF(SP_NORTE!G139="","*",SP_NORTE!G139)</f>
        <v>-</v>
      </c>
      <c r="G108" s="83" t="str">
        <f>IF(SP_NORTE!L139="","*",SP_NORTE!L139)</f>
        <v>ZZR-ZDZ</v>
      </c>
      <c r="H108" s="116">
        <f>IF(SP_NORTE!J139="","*",SP_NORTE!J139)</f>
        <v>16</v>
      </c>
      <c r="I108" s="113">
        <f>IF(SP_NORTE!N139="","*",SP_NORTE!N139)</f>
        <v>0.375</v>
      </c>
      <c r="J108" s="113">
        <f>IF(SP_NORTE!O139="","*",SP_NORTE!O139)</f>
        <v>6.25E-2</v>
      </c>
      <c r="K108" s="83" t="str">
        <f>IF(SP_NORTE!AJ139="","*",SP_NORTE!AJ139)</f>
        <v>-</v>
      </c>
      <c r="L108" s="83" t="str">
        <f>IF(SP_NORTE!AL139="","*",SP_NORTE!AL139)</f>
        <v>ZZR-ZDZ</v>
      </c>
      <c r="M108" s="83">
        <f>IF(SP_NORTE!AO139="","*",SP_NORTE!AO139)</f>
        <v>16</v>
      </c>
      <c r="N108" s="83" t="str">
        <f>IF(SP_NORTE!AL139="","*",SP_NORTE!AL139)</f>
        <v>ZZR-ZDZ</v>
      </c>
      <c r="O108" s="110">
        <f>IF(SP_NORTE!BG139="","*",SP_NORTE!BG139)</f>
        <v>0</v>
      </c>
      <c r="P108" s="147" t="str">
        <f>IF($A$2=1,IF(SP_NORTE!BI139="","*",SP_NORTE!BI139),IF(SP_NORTE!BJ139="","*",SP_NORTE!BJ139))</f>
        <v xml:space="preserve">Não solicitou devido chuva no local </v>
      </c>
    </row>
    <row r="109" spans="1:16" hidden="1">
      <c r="A109" s="82" t="str">
        <f>IF(SP_NORTE!B140="","*",SP_NORTE!B140)</f>
        <v>*</v>
      </c>
      <c r="B109" s="83" t="str">
        <f>IF(SP_NORTE!W140="","*",SP_NORTE!W140)</f>
        <v>*</v>
      </c>
      <c r="C109" s="83" t="str">
        <f>IF(SP_NORTE!R140="","*",SP_NORTE!R140)</f>
        <v>-</v>
      </c>
      <c r="D109" s="83" t="str">
        <f>IF(SP_NORTE!S140="","*",SP_NORTE!S140)</f>
        <v>-</v>
      </c>
      <c r="E109" s="83" t="str">
        <f>IF(SP_NORTE!D140="","*",SP_NORTE!D140)</f>
        <v>*</v>
      </c>
      <c r="F109" s="83" t="str">
        <f>IF(SP_NORTE!G140="","*",SP_NORTE!G140)</f>
        <v>*</v>
      </c>
      <c r="G109" s="83" t="str">
        <f>IF(SP_NORTE!L140="","*",SP_NORTE!L140)</f>
        <v>-</v>
      </c>
      <c r="H109" s="116" t="str">
        <f>IF(SP_NORTE!J140="","*",SP_NORTE!J140)</f>
        <v>*</v>
      </c>
      <c r="I109" s="113" t="str">
        <f>IF(SP_NORTE!N140="","*",SP_NORTE!N140)</f>
        <v>*</v>
      </c>
      <c r="J109" s="113" t="str">
        <f>IF(SP_NORTE!O140="","*",SP_NORTE!O140)</f>
        <v>*</v>
      </c>
      <c r="K109" s="83">
        <f>IF(SP_NORTE!AJ140="","*",SP_NORTE!AJ140)</f>
        <v>0</v>
      </c>
      <c r="L109" s="83" t="str">
        <f>IF(SP_NORTE!AL140="","*",SP_NORTE!AL140)</f>
        <v>-</v>
      </c>
      <c r="M109" s="83">
        <f>IF(SP_NORTE!AO140="","*",SP_NORTE!AO140)</f>
        <v>0</v>
      </c>
      <c r="N109" s="83" t="str">
        <f>IF(SP_NORTE!AL140="","*",SP_NORTE!AL140)</f>
        <v>-</v>
      </c>
      <c r="O109" s="110" t="str">
        <f>IF(SP_NORTE!BG140="","*",SP_NORTE!BG140)</f>
        <v>*</v>
      </c>
      <c r="P109" s="147" t="str">
        <f>IF($A$2=1,IF(SP_NORTE!BI140="","*",SP_NORTE!BI140),IF(SP_NORTE!BJ140="","*",SP_NORTE!BJ140))</f>
        <v>*</v>
      </c>
    </row>
    <row r="110" spans="1:16" hidden="1">
      <c r="A110" s="82">
        <f>IF(SP_NORTE!B141="","*",SP_NORTE!B141)</f>
        <v>46063</v>
      </c>
      <c r="B110" s="83" t="str">
        <f>IF(SP_NORTE!W141="","*",SP_NORTE!W141)</f>
        <v>Oportunidade</v>
      </c>
      <c r="C110" s="83" t="str">
        <f>IF(SP_NORTE!R141="","*",SP_NORTE!R141)</f>
        <v>SP NORTE</v>
      </c>
      <c r="D110" s="83" t="str">
        <f>IF(SP_NORTE!S141="","*",SP_NORTE!S141)</f>
        <v>ZRX-ZTI</v>
      </c>
      <c r="E110" s="83" t="str">
        <f>IF(SP_NORTE!D141="","*",SP_NORTE!D141)</f>
        <v>PEDRO (TP-696)</v>
      </c>
      <c r="F110" s="83" t="str">
        <f>IF(SP_NORTE!G141="","*",SP_NORTE!G141)</f>
        <v>-</v>
      </c>
      <c r="G110" s="83" t="str">
        <f>IF(SP_NORTE!L141="","*",SP_NORTE!L141)</f>
        <v>ZOX</v>
      </c>
      <c r="H110" s="116">
        <f>IF(SP_NORTE!J141="","*",SP_NORTE!J141)</f>
        <v>157.6</v>
      </c>
      <c r="I110" s="113">
        <f>IF(SP_NORTE!N141="","*",SP_NORTE!N141)</f>
        <v>0.375</v>
      </c>
      <c r="J110" s="113">
        <f>IF(SP_NORTE!O141="","*",SP_NORTE!O141)</f>
        <v>6.25E-2</v>
      </c>
      <c r="K110" s="83" t="str">
        <f>IF(SP_NORTE!AJ141="","*",SP_NORTE!AJ141)</f>
        <v>-</v>
      </c>
      <c r="L110" s="83" t="str">
        <f>IF(SP_NORTE!AL141="","*",SP_NORTE!AL141)</f>
        <v>ZOX</v>
      </c>
      <c r="M110" s="83">
        <f>IF(SP_NORTE!AO141="","*",SP_NORTE!AO141)</f>
        <v>157.6</v>
      </c>
      <c r="N110" s="83" t="str">
        <f>IF(SP_NORTE!AL141="","*",SP_NORTE!AL141)</f>
        <v>ZOX</v>
      </c>
      <c r="O110" s="110">
        <f>IF(SP_NORTE!BG141="","*",SP_NORTE!BG141)</f>
        <v>0</v>
      </c>
      <c r="P110" s="147" t="str">
        <f>IF($A$2=1,IF(SP_NORTE!BI141="","*",SP_NORTE!BI141),IF(SP_NORTE!BJ141="","*",SP_NORTE!BJ141))</f>
        <v xml:space="preserve">Equipe não solicitou faixa devido paradão de segurança </v>
      </c>
    </row>
    <row r="111" spans="1:16" hidden="1">
      <c r="A111" s="82">
        <f>IF(SP_NORTE!B142="","*",SP_NORTE!B142)</f>
        <v>46063</v>
      </c>
      <c r="B111" s="83" t="str">
        <f>IF(SP_NORTE!W142="","*",SP_NORTE!W142)</f>
        <v>Contrato</v>
      </c>
      <c r="C111" s="83" t="str">
        <f>IF(SP_NORTE!R142="","*",SP_NORTE!R142)</f>
        <v>SP NORTE</v>
      </c>
      <c r="D111" s="83" t="str">
        <f>IF(SP_NORTE!S142="","*",SP_NORTE!S142)</f>
        <v>ZRX-ZTI</v>
      </c>
      <c r="E111" s="83" t="str">
        <f>IF(SP_NORTE!D142="","*",SP_NORTE!D142)</f>
        <v>V83</v>
      </c>
      <c r="F111" s="83" t="str">
        <f>IF(SP_NORTE!G142="","*",SP_NORTE!G142)</f>
        <v>ZIQ2</v>
      </c>
      <c r="G111" s="83" t="str">
        <f>IF(SP_NORTE!L142="","*",SP_NORTE!L142)</f>
        <v>ZRQ-ZQX</v>
      </c>
      <c r="H111" s="116">
        <f>IF(SP_NORTE!J142="","*",SP_NORTE!J142)</f>
        <v>139.19999999999999</v>
      </c>
      <c r="I111" s="113">
        <f>IF(SP_NORTE!N142="","*",SP_NORTE!N142)</f>
        <v>0.35416666666666669</v>
      </c>
      <c r="J111" s="113">
        <f>IF(SP_NORTE!O142="","*",SP_NORTE!O142)</f>
        <v>0.16666666666666666</v>
      </c>
      <c r="K111" s="83" t="str">
        <f>IF(SP_NORTE!AJ142="","*",SP_NORTE!AJ142)</f>
        <v>ZIQ2</v>
      </c>
      <c r="L111" s="83" t="str">
        <f>IF(SP_NORTE!AL142="","*",SP_NORTE!AL142)</f>
        <v>ZRQ-ZQX</v>
      </c>
      <c r="M111" s="83">
        <f>IF(SP_NORTE!AO142="","*",SP_NORTE!AO142)</f>
        <v>139.19999999999999</v>
      </c>
      <c r="N111" s="83" t="str">
        <f>IF(SP_NORTE!AL142="","*",SP_NORTE!AL142)</f>
        <v>ZRQ-ZQX</v>
      </c>
      <c r="O111" s="110">
        <f>IF(SP_NORTE!BG142="","*",SP_NORTE!BG142)</f>
        <v>0</v>
      </c>
      <c r="P111" s="147" t="str">
        <f>IF($A$2=1,IF(SP_NORTE!BI142="","*",SP_NORTE!BI142),IF(SP_NORTE!BJ142="","*",SP_NORTE!BJ142))</f>
        <v xml:space="preserve">MC1 07:50, sem oportunidade de faixa, fluxo de trens </v>
      </c>
    </row>
    <row r="112" spans="1:16" hidden="1">
      <c r="A112" s="82" t="str">
        <f>IF(SP_NORTE!B143="","*",SP_NORTE!B143)</f>
        <v>*</v>
      </c>
      <c r="B112" s="83" t="str">
        <f>IF(SP_NORTE!W143="","*",SP_NORTE!W143)</f>
        <v>*</v>
      </c>
      <c r="C112" s="83" t="str">
        <f>IF(SP_NORTE!R143="","*",SP_NORTE!R143)</f>
        <v>-</v>
      </c>
      <c r="D112" s="83" t="str">
        <f>IF(SP_NORTE!S143="","*",SP_NORTE!S143)</f>
        <v>-</v>
      </c>
      <c r="E112" s="83" t="str">
        <f>IF(SP_NORTE!D143="","*",SP_NORTE!D143)</f>
        <v>*</v>
      </c>
      <c r="F112" s="83" t="str">
        <f>IF(SP_NORTE!G143="","*",SP_NORTE!G143)</f>
        <v>*</v>
      </c>
      <c r="G112" s="83" t="str">
        <f>IF(SP_NORTE!L143="","*",SP_NORTE!L143)</f>
        <v>-</v>
      </c>
      <c r="H112" s="116" t="str">
        <f>IF(SP_NORTE!J143="","*",SP_NORTE!J143)</f>
        <v>*</v>
      </c>
      <c r="I112" s="113" t="str">
        <f>IF(SP_NORTE!N143="","*",SP_NORTE!N143)</f>
        <v>*</v>
      </c>
      <c r="J112" s="113" t="str">
        <f>IF(SP_NORTE!O143="","*",SP_NORTE!O143)</f>
        <v>*</v>
      </c>
      <c r="K112" s="83">
        <f>IF(SP_NORTE!AJ143="","*",SP_NORTE!AJ143)</f>
        <v>0</v>
      </c>
      <c r="L112" s="83" t="str">
        <f>IF(SP_NORTE!AL143="","*",SP_NORTE!AL143)</f>
        <v>-</v>
      </c>
      <c r="M112" s="83">
        <f>IF(SP_NORTE!AO143="","*",SP_NORTE!AO143)</f>
        <v>0</v>
      </c>
      <c r="N112" s="83" t="str">
        <f>IF(SP_NORTE!AL143="","*",SP_NORTE!AL143)</f>
        <v>-</v>
      </c>
      <c r="O112" s="110" t="str">
        <f>IF(SP_NORTE!BG143="","*",SP_NORTE!BG143)</f>
        <v>*</v>
      </c>
      <c r="P112" s="147" t="str">
        <f>IF($A$2=1,IF(SP_NORTE!BI143="","*",SP_NORTE!BI143),IF(SP_NORTE!BJ143="","*",SP_NORTE!BJ143))</f>
        <v>*</v>
      </c>
    </row>
    <row r="113" spans="1:16" hidden="1">
      <c r="A113" s="82" t="str">
        <f>IF(SP_NORTE!B144="","*",SP_NORTE!B144)</f>
        <v>*</v>
      </c>
      <c r="B113" s="83" t="str">
        <f>IF(SP_NORTE!W144="","*",SP_NORTE!W144)</f>
        <v>*</v>
      </c>
      <c r="C113" s="83" t="str">
        <f>IF(SP_NORTE!R144="","*",SP_NORTE!R144)</f>
        <v>-</v>
      </c>
      <c r="D113" s="83" t="str">
        <f>IF(SP_NORTE!S144="","*",SP_NORTE!S144)</f>
        <v>-</v>
      </c>
      <c r="E113" s="83" t="str">
        <f>IF(SP_NORTE!D144="","*",SP_NORTE!D144)</f>
        <v>*</v>
      </c>
      <c r="F113" s="83" t="str">
        <f>IF(SP_NORTE!G144="","*",SP_NORTE!G144)</f>
        <v>*</v>
      </c>
      <c r="G113" s="83" t="str">
        <f>IF(SP_NORTE!L144="","*",SP_NORTE!L144)</f>
        <v>-</v>
      </c>
      <c r="H113" s="116" t="str">
        <f>IF(SP_NORTE!J144="","*",SP_NORTE!J144)</f>
        <v>*</v>
      </c>
      <c r="I113" s="113" t="str">
        <f>IF(SP_NORTE!N144="","*",SP_NORTE!N144)</f>
        <v>*</v>
      </c>
      <c r="J113" s="113" t="str">
        <f>IF(SP_NORTE!O144="","*",SP_NORTE!O144)</f>
        <v>*</v>
      </c>
      <c r="K113" s="83">
        <f>IF(SP_NORTE!AJ144="","*",SP_NORTE!AJ144)</f>
        <v>0</v>
      </c>
      <c r="L113" s="83" t="str">
        <f>IF(SP_NORTE!AL144="","*",SP_NORTE!AL144)</f>
        <v>-</v>
      </c>
      <c r="M113" s="83">
        <f>IF(SP_NORTE!AO144="","*",SP_NORTE!AO144)</f>
        <v>0</v>
      </c>
      <c r="N113" s="83" t="str">
        <f>IF(SP_NORTE!AL144="","*",SP_NORTE!AL144)</f>
        <v>-</v>
      </c>
      <c r="O113" s="110" t="str">
        <f>IF(SP_NORTE!BG144="","*",SP_NORTE!BG144)</f>
        <v>*</v>
      </c>
      <c r="P113" s="147" t="str">
        <f>IF($A$2=1,IF(SP_NORTE!BI144="","*",SP_NORTE!BI144),IF(SP_NORTE!BJ144="","*",SP_NORTE!BJ144))</f>
        <v>*</v>
      </c>
    </row>
    <row r="114" spans="1:16" hidden="1">
      <c r="A114" s="82">
        <f>IF(SP_NORTE!B145="","*",SP_NORTE!B145)</f>
        <v>46064</v>
      </c>
      <c r="B114" s="83" t="str">
        <f>IF(SP_NORTE!W145="","*",SP_NORTE!W145)</f>
        <v>Oportunidade</v>
      </c>
      <c r="C114" s="83" t="str">
        <f>IF(SP_NORTE!R145="","*",SP_NORTE!R145)</f>
        <v>SP NORTE</v>
      </c>
      <c r="D114" s="83" t="str">
        <f>IF(SP_NORTE!S145="","*",SP_NORTE!S145)</f>
        <v>TMI-ZEB</v>
      </c>
      <c r="E114" s="83" t="str">
        <f>IF(SP_NORTE!D145="","*",SP_NORTE!D145)</f>
        <v>E40</v>
      </c>
      <c r="F114" s="83" t="str">
        <f>IF(SP_NORTE!G145="","*",SP_NORTE!G145)</f>
        <v>ZDP2</v>
      </c>
      <c r="G114" s="83" t="str">
        <f>IF(SP_NORTE!L145="","*",SP_NORTE!L145)</f>
        <v>ZUE</v>
      </c>
      <c r="H114" s="116">
        <f>IF(SP_NORTE!J145="","*",SP_NORTE!J145)</f>
        <v>400</v>
      </c>
      <c r="I114" s="113">
        <f>IF(SP_NORTE!N145="","*",SP_NORTE!N145)</f>
        <v>0.35416666666666669</v>
      </c>
      <c r="J114" s="113">
        <f>IF(SP_NORTE!O145="","*",SP_NORTE!O145)</f>
        <v>8.3333333333333329E-2</v>
      </c>
      <c r="K114" s="83" t="str">
        <f>IF(SP_NORTE!AJ145="","*",SP_NORTE!AJ145)</f>
        <v>ZDP2</v>
      </c>
      <c r="L114" s="83" t="str">
        <f>IF(SP_NORTE!AL145="","*",SP_NORTE!AL145)</f>
        <v>ZUE</v>
      </c>
      <c r="M114" s="83">
        <f>IF(SP_NORTE!AO145="","*",SP_NORTE!AO145)</f>
        <v>400</v>
      </c>
      <c r="N114" s="83" t="str">
        <f>IF(SP_NORTE!AL145="","*",SP_NORTE!AL145)</f>
        <v>ZUE</v>
      </c>
      <c r="O114" s="110">
        <f>IF(SP_NORTE!BG145="","*",SP_NORTE!BG145)</f>
        <v>0</v>
      </c>
      <c r="P114" s="147" t="str">
        <f>IF($A$2=1,IF(SP_NORTE!BI145="","*",SP_NORTE!BI145),IF(SP_NORTE!BJ145="","*",SP_NORTE!BJ145))</f>
        <v>Sem oportunidade de faixa , fluxo de trens</v>
      </c>
    </row>
    <row r="115" spans="1:16" hidden="1">
      <c r="A115" s="82">
        <f>IF(SP_NORTE!B147="","*",SP_NORTE!B147)</f>
        <v>46064</v>
      </c>
      <c r="B115" s="83" t="str">
        <f>IF(SP_NORTE!W147="","*",SP_NORTE!W147)</f>
        <v>Oportunidade</v>
      </c>
      <c r="C115" s="83" t="str">
        <f>IF(SP_NORTE!R147="","*",SP_NORTE!R147)</f>
        <v>SP NORTE</v>
      </c>
      <c r="D115" s="83" t="str">
        <f>IF(SP_NORTE!S147="","*",SP_NORTE!S147)</f>
        <v>TMI-ZEB</v>
      </c>
      <c r="E115" s="83" t="str">
        <f>IF(SP_NORTE!D147="","*",SP_NORTE!D147)</f>
        <v>V87</v>
      </c>
      <c r="F115" s="83" t="str">
        <f>IF(SP_NORTE!G147="","*",SP_NORTE!G147)</f>
        <v>ZDP2</v>
      </c>
      <c r="G115" s="83" t="str">
        <f>IF(SP_NORTE!L147="","*",SP_NORTE!L147)</f>
        <v>ZGI-ZFN</v>
      </c>
      <c r="H115" s="116">
        <f>IF(SP_NORTE!J147="","*",SP_NORTE!J147)</f>
        <v>326.10000000000002</v>
      </c>
      <c r="I115" s="113">
        <f>IF(SP_NORTE!N147="","*",SP_NORTE!N147)</f>
        <v>0.375</v>
      </c>
      <c r="J115" s="113">
        <f>IF(SP_NORTE!O147="","*",SP_NORTE!O147)</f>
        <v>8.3333333333333329E-2</v>
      </c>
      <c r="K115" s="83" t="str">
        <f>IF(SP_NORTE!AJ147="","*",SP_NORTE!AJ147)</f>
        <v>ZDP2</v>
      </c>
      <c r="L115" s="83" t="str">
        <f>IF(SP_NORTE!AL147="","*",SP_NORTE!AL147)</f>
        <v>ZGI-ZFN</v>
      </c>
      <c r="M115" s="83">
        <f>IF(SP_NORTE!AO147="","*",SP_NORTE!AO147)</f>
        <v>326.10000000000002</v>
      </c>
      <c r="N115" s="83" t="str">
        <f>IF(SP_NORTE!AL147="","*",SP_NORTE!AL147)</f>
        <v>ZGI-ZFN</v>
      </c>
      <c r="O115" s="110">
        <f>IF(SP_NORTE!BG147="","*",SP_NORTE!BG147)</f>
        <v>0</v>
      </c>
      <c r="P115" s="147" t="str">
        <f>IF($A$2=1,IF(SP_NORTE!BI147="","*",SP_NORTE!BI147),IF(SP_NORTE!BJ147="","*",SP_NORTE!BJ147))</f>
        <v xml:space="preserve"> MC1 09:51, sem oportunidade de faixa, fluxo de trens </v>
      </c>
    </row>
    <row r="116" spans="1:16" hidden="1">
      <c r="A116" s="82">
        <f>IF(SP_NORTE!B148="","*",SP_NORTE!B148)</f>
        <v>46064</v>
      </c>
      <c r="B116" s="83" t="str">
        <f>IF(SP_NORTE!W148="","*",SP_NORTE!W148)</f>
        <v>Oportunidade</v>
      </c>
      <c r="C116" s="83" t="str">
        <f>IF(SP_NORTE!R148="","*",SP_NORTE!R148)</f>
        <v>SP NORTE</v>
      </c>
      <c r="D116" s="83" t="str">
        <f>IF(SP_NORTE!S148="","*",SP_NORTE!S148)</f>
        <v>TMI-ZEB</v>
      </c>
      <c r="E116" s="83" t="str">
        <f>IF(SP_NORTE!D148="","*",SP_NORTE!D148)</f>
        <v>JOSUEL (TP-697)</v>
      </c>
      <c r="F116" s="83" t="str">
        <f>IF(SP_NORTE!G148="","*",SP_NORTE!G148)</f>
        <v>-</v>
      </c>
      <c r="G116" s="83" t="str">
        <f>IF(SP_NORTE!L148="","*",SP_NORTE!L148)</f>
        <v>ZVP-ZGI</v>
      </c>
      <c r="H116" s="116">
        <f>IF(SP_NORTE!J148="","*",SP_NORTE!J148)</f>
        <v>312.8</v>
      </c>
      <c r="I116" s="113">
        <f>IF(SP_NORTE!N148="","*",SP_NORTE!N148)</f>
        <v>0.39583333333333331</v>
      </c>
      <c r="J116" s="113">
        <f>IF(SP_NORTE!O148="","*",SP_NORTE!O148)</f>
        <v>6.25E-2</v>
      </c>
      <c r="K116" s="83" t="str">
        <f>IF(SP_NORTE!AJ148="","*",SP_NORTE!AJ148)</f>
        <v>-</v>
      </c>
      <c r="L116" s="83" t="str">
        <f>IF(SP_NORTE!AL148="","*",SP_NORTE!AL148)</f>
        <v>ZVP-ZGI</v>
      </c>
      <c r="M116" s="83">
        <f>IF(SP_NORTE!AO148="","*",SP_NORTE!AO148)</f>
        <v>312.8</v>
      </c>
      <c r="N116" s="83" t="str">
        <f>IF(SP_NORTE!AL148="","*",SP_NORTE!AL148)</f>
        <v>ZVP-ZGI</v>
      </c>
      <c r="O116" s="110">
        <f>IF(SP_NORTE!BG148="","*",SP_NORTE!BG148)</f>
        <v>0</v>
      </c>
      <c r="P116" s="147" t="str">
        <f>IF($A$2=1,IF(SP_NORTE!BI148="","*",SP_NORTE!BI148),IF(SP_NORTE!BJ148="","*",SP_NORTE!BJ148))</f>
        <v xml:space="preserve"> TP pronta 09:20, não solicitou devido chuva no local </v>
      </c>
    </row>
    <row r="117" spans="1:16" hidden="1">
      <c r="A117" s="82">
        <f>IF(SP_NORTE!B149="","*",SP_NORTE!B149)</f>
        <v>46064</v>
      </c>
      <c r="B117" s="83" t="str">
        <f>IF(SP_NORTE!W149="","*",SP_NORTE!W149)</f>
        <v>Oportunidade</v>
      </c>
      <c r="C117" s="83" t="str">
        <f>IF(SP_NORTE!R149="","*",SP_NORTE!R149)</f>
        <v>SP NORTE</v>
      </c>
      <c r="D117" s="83" t="str">
        <f>IF(SP_NORTE!S149="","*",SP_NORTE!S149)</f>
        <v>ZEB-ZCZ</v>
      </c>
      <c r="E117" s="83" t="str">
        <f>IF(SP_NORTE!D149="","*",SP_NORTE!D149)</f>
        <v>V88</v>
      </c>
      <c r="F117" s="83" t="str">
        <f>IF(SP_NORTE!G149="","*",SP_NORTE!G149)</f>
        <v>ZPN2</v>
      </c>
      <c r="G117" s="83" t="str">
        <f>IF(SP_NORTE!L149="","*",SP_NORTE!L149)</f>
        <v>ZCV-ZCT</v>
      </c>
      <c r="H117" s="116">
        <f>IF(SP_NORTE!J149="","*",SP_NORTE!J149)</f>
        <v>153.80000000000001</v>
      </c>
      <c r="I117" s="113">
        <f>IF(SP_NORTE!N149="","*",SP_NORTE!N149)</f>
        <v>0.375</v>
      </c>
      <c r="J117" s="113">
        <f>IF(SP_NORTE!O149="","*",SP_NORTE!O149)</f>
        <v>8.3333333333333329E-2</v>
      </c>
      <c r="K117" s="83" t="str">
        <f>IF(SP_NORTE!AJ149="","*",SP_NORTE!AJ149)</f>
        <v>ZPN2</v>
      </c>
      <c r="L117" s="83" t="str">
        <f>IF(SP_NORTE!AL149="","*",SP_NORTE!AL149)</f>
        <v>ZCV-ZCT</v>
      </c>
      <c r="M117" s="83">
        <f>IF(SP_NORTE!AO149="","*",SP_NORTE!AO149)</f>
        <v>153.80000000000001</v>
      </c>
      <c r="N117" s="83" t="str">
        <f>IF(SP_NORTE!AL149="","*",SP_NORTE!AL149)</f>
        <v>ZCV-ZCT</v>
      </c>
      <c r="O117" s="110">
        <f>IF(SP_NORTE!BG149="","*",SP_NORTE!BG149)</f>
        <v>0</v>
      </c>
      <c r="P117" s="147" t="str">
        <f>IF($A$2=1,IF(SP_NORTE!BI149="","*",SP_NORTE!BI149),IF(SP_NORTE!BJ149="","*",SP_NORTE!BJ149))</f>
        <v xml:space="preserve">MC1 08:51, sem oportunidade de faixa, fluxo de trens </v>
      </c>
    </row>
    <row r="118" spans="1:16" hidden="1">
      <c r="A118" s="82">
        <f>IF(SP_NORTE!B150="","*",SP_NORTE!B150)</f>
        <v>46064</v>
      </c>
      <c r="B118" s="83" t="str">
        <f>IF(SP_NORTE!W150="","*",SP_NORTE!W150)</f>
        <v>Oportunidade</v>
      </c>
      <c r="C118" s="83" t="str">
        <f>IF(SP_NORTE!R150="","*",SP_NORTE!R150)</f>
        <v>SP NORTE</v>
      </c>
      <c r="D118" s="83" t="str">
        <f>IF(SP_NORTE!S150="","*",SP_NORTE!S150)</f>
        <v>ZEB-ZCZ</v>
      </c>
      <c r="E118" s="83" t="str">
        <f>IF(SP_NORTE!D150="","*",SP_NORTE!D150)</f>
        <v>PEDRO (TP-696)</v>
      </c>
      <c r="F118" s="83" t="str">
        <f>IF(SP_NORTE!G150="","*",SP_NORTE!G150)</f>
        <v>-</v>
      </c>
      <c r="G118" s="83" t="str">
        <f>IF(SP_NORTE!L150="","*",SP_NORTE!L150)</f>
        <v>ZGB-ZMO</v>
      </c>
      <c r="H118" s="116">
        <f>IF(SP_NORTE!J150="","*",SP_NORTE!J150)</f>
        <v>216</v>
      </c>
      <c r="I118" s="113">
        <f>IF(SP_NORTE!N150="","*",SP_NORTE!N150)</f>
        <v>0.375</v>
      </c>
      <c r="J118" s="113">
        <f>IF(SP_NORTE!O150="","*",SP_NORTE!O150)</f>
        <v>6.25E-2</v>
      </c>
      <c r="K118" s="83" t="str">
        <f>IF(SP_NORTE!AJ150="","*",SP_NORTE!AJ150)</f>
        <v>-</v>
      </c>
      <c r="L118" s="83" t="str">
        <f>IF(SP_NORTE!AL150="","*",SP_NORTE!AL150)</f>
        <v>ZGB-ZMO</v>
      </c>
      <c r="M118" s="83">
        <f>IF(SP_NORTE!AO150="","*",SP_NORTE!AO150)</f>
        <v>216</v>
      </c>
      <c r="N118" s="83" t="str">
        <f>IF(SP_NORTE!AL150="","*",SP_NORTE!AL150)</f>
        <v>ZGB-ZMO</v>
      </c>
      <c r="O118" s="110">
        <f>IF(SP_NORTE!BG150="","*",SP_NORTE!BG150)</f>
        <v>0</v>
      </c>
      <c r="P118" s="147" t="str">
        <f>IF($A$2=1,IF(SP_NORTE!BI150="","*",SP_NORTE!BI150),IF(SP_NORTE!BJ150="","*",SP_NORTE!BJ150))</f>
        <v>Não solicitou devido alteração de programação para km 216+500</v>
      </c>
    </row>
    <row r="119" spans="1:16" hidden="1">
      <c r="A119" s="82">
        <f>IF(SP_NORTE!B152="","*",SP_NORTE!B152)</f>
        <v>46064</v>
      </c>
      <c r="B119" s="83" t="str">
        <f>IF(SP_NORTE!W152="","*",SP_NORTE!W152)</f>
        <v>Oportunidade</v>
      </c>
      <c r="C119" s="83" t="str">
        <f>IF(SP_NORTE!R152="","*",SP_NORTE!R152)</f>
        <v>SP NORTE</v>
      </c>
      <c r="D119" s="83" t="str">
        <f>IF(SP_NORTE!S152="","*",SP_NORTE!S152)</f>
        <v>ZCZ-ZTI</v>
      </c>
      <c r="E119" s="83" t="str">
        <f>IF(SP_NORTE!D152="","*",SP_NORTE!D152)</f>
        <v>MOD SPN</v>
      </c>
      <c r="F119" s="83" t="str">
        <f>IF(SP_NORTE!G152="","*",SP_NORTE!G152)</f>
        <v>-</v>
      </c>
      <c r="G119" s="83" t="str">
        <f>IF(SP_NORTE!L152="","*",SP_NORTE!L152)</f>
        <v>ZDG-ZTN</v>
      </c>
      <c r="H119" s="116">
        <f>IF(SP_NORTE!J152="","*",SP_NORTE!J152)</f>
        <v>54.8</v>
      </c>
      <c r="I119" s="113">
        <f>IF(SP_NORTE!N152="","*",SP_NORTE!N152)</f>
        <v>0.35416666666666669</v>
      </c>
      <c r="J119" s="113">
        <f>IF(SP_NORTE!O152="","*",SP_NORTE!O152)</f>
        <v>8.3333333333333329E-2</v>
      </c>
      <c r="K119" s="83" t="str">
        <f>IF(SP_NORTE!AJ152="","*",SP_NORTE!AJ152)</f>
        <v>-</v>
      </c>
      <c r="L119" s="83" t="str">
        <f>IF(SP_NORTE!AL152="","*",SP_NORTE!AL152)</f>
        <v>ZDG-ZTN</v>
      </c>
      <c r="M119" s="83">
        <f>IF(SP_NORTE!AO152="","*",SP_NORTE!AO152)</f>
        <v>54.8</v>
      </c>
      <c r="N119" s="83" t="str">
        <f>IF(SP_NORTE!AL152="","*",SP_NORTE!AL152)</f>
        <v>ZDG-ZTN</v>
      </c>
      <c r="O119" s="110">
        <f>IF(SP_NORTE!BG152="","*",SP_NORTE!BG152)</f>
        <v>0</v>
      </c>
      <c r="P119" s="147" t="str">
        <f>IF($A$2=1,IF(SP_NORTE!BI152="","*",SP_NORTE!BI152),IF(SP_NORTE!BJ152="","*",SP_NORTE!BJ152))</f>
        <v xml:space="preserve">MC1 09:33, sem oportunidade de faixa , fluxo de trens </v>
      </c>
    </row>
    <row r="120" spans="1:16" hidden="1">
      <c r="A120" s="82">
        <f>IF(SP_NORTE!B153="","*",SP_NORTE!B153)</f>
        <v>46064</v>
      </c>
      <c r="B120" s="83" t="str">
        <f>IF(SP_NORTE!W153="","*",SP_NORTE!W153)</f>
        <v>Oportunidade</v>
      </c>
      <c r="C120" s="83" t="str">
        <f>IF(SP_NORTE!R153="","*",SP_NORTE!R153)</f>
        <v>SP NORTE</v>
      </c>
      <c r="D120" s="83" t="str">
        <f>IF(SP_NORTE!S153="","*",SP_NORTE!S153)</f>
        <v>ZCZ-ZTI</v>
      </c>
      <c r="E120" s="83" t="str">
        <f>IF(SP_NORTE!D153="","*",SP_NORTE!D153)</f>
        <v>V40</v>
      </c>
      <c r="F120" s="83" t="str">
        <f>IF(SP_NORTE!G153="","*",SP_NORTE!G153)</f>
        <v>K58K592</v>
      </c>
      <c r="G120" s="83" t="str">
        <f>IF(SP_NORTE!L153="","*",SP_NORTE!L153)</f>
        <v>ZDG-ZTN</v>
      </c>
      <c r="H120" s="116">
        <f>IF(SP_NORTE!J153="","*",SP_NORTE!J153)</f>
        <v>54.8</v>
      </c>
      <c r="I120" s="113">
        <f>IF(SP_NORTE!N153="","*",SP_NORTE!N153)</f>
        <v>0.33333333333333331</v>
      </c>
      <c r="J120" s="113">
        <f>IF(SP_NORTE!O153="","*",SP_NORTE!O153)</f>
        <v>6.9444444444444447E-4</v>
      </c>
      <c r="K120" s="83" t="str">
        <f>IF(SP_NORTE!AJ153="","*",SP_NORTE!AJ153)</f>
        <v>K58K592</v>
      </c>
      <c r="L120" s="83" t="str">
        <f>IF(SP_NORTE!AL153="","*",SP_NORTE!AL153)</f>
        <v>ZDG-ZTN</v>
      </c>
      <c r="M120" s="83">
        <f>IF(SP_NORTE!AO153="","*",SP_NORTE!AO153)</f>
        <v>54.8</v>
      </c>
      <c r="N120" s="83" t="str">
        <f>IF(SP_NORTE!AL153="","*",SP_NORTE!AL153)</f>
        <v>ZDG-ZTN</v>
      </c>
      <c r="O120" s="110">
        <f>IF(SP_NORTE!BG153="","*",SP_NORTE!BG153)</f>
        <v>0</v>
      </c>
      <c r="P120" s="147" t="str">
        <f>IF($A$2=1,IF(SP_NORTE!BI153="","*",SP_NORTE!BI153),IF(SP_NORTE!BJ153="","*",SP_NORTE!BJ153))</f>
        <v xml:space="preserve">MC1 09:33, sem oportunidade de faixa , fluxo de trens </v>
      </c>
    </row>
    <row r="121" spans="1:16" hidden="1">
      <c r="A121" s="82">
        <f>IF(SP_NORTE!B154="","*",SP_NORTE!B154)</f>
        <v>46064</v>
      </c>
      <c r="B121" s="83" t="str">
        <f>IF(SP_NORTE!W154="","*",SP_NORTE!W154)</f>
        <v>Oportunidade</v>
      </c>
      <c r="C121" s="83" t="str">
        <f>IF(SP_NORTE!R154="","*",SP_NORTE!R154)</f>
        <v>SP NORTE</v>
      </c>
      <c r="D121" s="83" t="str">
        <f>IF(SP_NORTE!S154="","*",SP_NORTE!S154)</f>
        <v>ZCZ-ZTI</v>
      </c>
      <c r="E121" s="83" t="str">
        <f>IF(SP_NORTE!D154="","*",SP_NORTE!D154)</f>
        <v>W92</v>
      </c>
      <c r="F121" s="83" t="str">
        <f>IF(SP_NORTE!G154="","*",SP_NORTE!G154)</f>
        <v>ZMA2</v>
      </c>
      <c r="G121" s="83" t="str">
        <f>IF(SP_NORTE!L154="","*",SP_NORTE!L154)</f>
        <v>ZDZ-ZMA</v>
      </c>
      <c r="H121" s="116">
        <f>IF(SP_NORTE!J154="","*",SP_NORTE!J154)</f>
        <v>34</v>
      </c>
      <c r="I121" s="113">
        <f>IF(SP_NORTE!N154="","*",SP_NORTE!N154)</f>
        <v>0.375</v>
      </c>
      <c r="J121" s="113">
        <f>IF(SP_NORTE!O154="","*",SP_NORTE!O154)</f>
        <v>4.1666666666666664E-2</v>
      </c>
      <c r="K121" s="83" t="str">
        <f>IF(SP_NORTE!AJ154="","*",SP_NORTE!AJ154)</f>
        <v>ZMA2</v>
      </c>
      <c r="L121" s="83" t="str">
        <f>IF(SP_NORTE!AL154="","*",SP_NORTE!AL154)</f>
        <v>ZDZ-ZMA</v>
      </c>
      <c r="M121" s="83">
        <f>IF(SP_NORTE!AO154="","*",SP_NORTE!AO154)</f>
        <v>34</v>
      </c>
      <c r="N121" s="83" t="str">
        <f>IF(SP_NORTE!AL154="","*",SP_NORTE!AL154)</f>
        <v>ZDZ-ZMA</v>
      </c>
      <c r="O121" s="110">
        <f>IF(SP_NORTE!BG154="","*",SP_NORTE!BG154)</f>
        <v>0</v>
      </c>
      <c r="P121" s="147" t="str">
        <f>IF($A$2=1,IF(SP_NORTE!BI154="","*",SP_NORTE!BI154),IF(SP_NORTE!BJ154="","*",SP_NORTE!BJ154))</f>
        <v xml:space="preserve">MC1 12:02, não partiu devido ZTO não receber </v>
      </c>
    </row>
    <row r="122" spans="1:16" hidden="1">
      <c r="A122" s="82">
        <f>IF(SP_NORTE!B155="","*",SP_NORTE!B155)</f>
        <v>46064</v>
      </c>
      <c r="B122" s="83" t="str">
        <f>IF(SP_NORTE!W155="","*",SP_NORTE!W155)</f>
        <v>Oportunidade</v>
      </c>
      <c r="C122" s="83" t="str">
        <f>IF(SP_NORTE!R155="","*",SP_NORTE!R155)</f>
        <v>SP NORTE</v>
      </c>
      <c r="D122" s="83" t="str">
        <f>IF(SP_NORTE!S155="","*",SP_NORTE!S155)</f>
        <v>ZCZ-ZTI</v>
      </c>
      <c r="E122" s="83" t="str">
        <f>IF(SP_NORTE!D155="","*",SP_NORTE!D155)</f>
        <v>ANTONIO (TF-681)</v>
      </c>
      <c r="F122" s="83" t="str">
        <f>IF(SP_NORTE!G155="","*",SP_NORTE!G155)</f>
        <v>-</v>
      </c>
      <c r="G122" s="83" t="str">
        <f>IF(SP_NORTE!L155="","*",SP_NORTE!L155)</f>
        <v>ZZR-ZDZ</v>
      </c>
      <c r="H122" s="116">
        <f>IF(SP_NORTE!J155="","*",SP_NORTE!J155)</f>
        <v>16.8</v>
      </c>
      <c r="I122" s="113">
        <f>IF(SP_NORTE!N155="","*",SP_NORTE!N155)</f>
        <v>0.375</v>
      </c>
      <c r="J122" s="113">
        <f>IF(SP_NORTE!O155="","*",SP_NORTE!O155)</f>
        <v>6.25E-2</v>
      </c>
      <c r="K122" s="83" t="str">
        <f>IF(SP_NORTE!AJ155="","*",SP_NORTE!AJ155)</f>
        <v>-</v>
      </c>
      <c r="L122" s="83" t="str">
        <f>IF(SP_NORTE!AL155="","*",SP_NORTE!AL155)</f>
        <v>ZZR-ZDZ</v>
      </c>
      <c r="M122" s="83">
        <f>IF(SP_NORTE!AO155="","*",SP_NORTE!AO155)</f>
        <v>16.8</v>
      </c>
      <c r="N122" s="83" t="str">
        <f>IF(SP_NORTE!AL155="","*",SP_NORTE!AL155)</f>
        <v>ZZR-ZDZ</v>
      </c>
      <c r="O122" s="110">
        <f>IF(SP_NORTE!BG155="","*",SP_NORTE!BG155)</f>
        <v>0</v>
      </c>
      <c r="P122" s="147" t="str">
        <f>IF($A$2=1,IF(SP_NORTE!BI155="","*",SP_NORTE!BI155),IF(SP_NORTE!BJ155="","*",SP_NORTE!BJ155))</f>
        <v xml:space="preserve">TP pronta 09:20, sem oportunidade de faixa , fluxo de trens </v>
      </c>
    </row>
    <row r="123" spans="1:16" hidden="1">
      <c r="A123" s="82" t="e">
        <f>IF(SP_NORTE!#REF!="","*",SP_NORTE!#REF!)</f>
        <v>#REF!</v>
      </c>
      <c r="B123" s="83" t="e">
        <f>IF(SP_NORTE!#REF!="","*",SP_NORTE!#REF!)</f>
        <v>#REF!</v>
      </c>
      <c r="C123" s="83" t="e">
        <f>IF(SP_NORTE!#REF!="","*",SP_NORTE!#REF!)</f>
        <v>#REF!</v>
      </c>
      <c r="D123" s="83" t="e">
        <f>IF(SP_NORTE!#REF!="","*",SP_NORTE!#REF!)</f>
        <v>#REF!</v>
      </c>
      <c r="E123" s="83" t="e">
        <f>IF(SP_NORTE!#REF!="","*",SP_NORTE!#REF!)</f>
        <v>#REF!</v>
      </c>
      <c r="F123" s="83" t="e">
        <f>IF(SP_NORTE!#REF!="","*",SP_NORTE!#REF!)</f>
        <v>#REF!</v>
      </c>
      <c r="G123" s="83" t="e">
        <f>IF(SP_NORTE!#REF!="","*",SP_NORTE!#REF!)</f>
        <v>#REF!</v>
      </c>
      <c r="H123" s="116" t="e">
        <f>IF(SP_NORTE!#REF!="","*",SP_NORTE!#REF!)</f>
        <v>#REF!</v>
      </c>
      <c r="I123" s="113" t="e">
        <f>IF(SP_NORTE!#REF!="","*",SP_NORTE!#REF!)</f>
        <v>#REF!</v>
      </c>
      <c r="J123" s="113" t="e">
        <f>IF(SP_NORTE!#REF!="","*",SP_NORTE!#REF!)</f>
        <v>#REF!</v>
      </c>
      <c r="K123" s="83" t="e">
        <f>IF(SP_NORTE!#REF!="","*",SP_NORTE!#REF!)</f>
        <v>#REF!</v>
      </c>
      <c r="L123" s="83" t="e">
        <f>IF(SP_NORTE!#REF!="","*",SP_NORTE!#REF!)</f>
        <v>#REF!</v>
      </c>
      <c r="M123" s="83" t="e">
        <f>IF(SP_NORTE!#REF!="","*",SP_NORTE!#REF!)</f>
        <v>#REF!</v>
      </c>
      <c r="N123" s="83" t="e">
        <f>IF(SP_NORTE!#REF!="","*",SP_NORTE!#REF!)</f>
        <v>#REF!</v>
      </c>
      <c r="O123" s="110" t="e">
        <f>IF(SP_NORTE!#REF!="","*",SP_NORTE!#REF!)</f>
        <v>#REF!</v>
      </c>
      <c r="P123" s="147" t="e">
        <f>IF($A$2=1,IF(SP_NORTE!#REF!="","*",SP_NORTE!#REF!),IF(SP_NORTE!#REF!="","*",SP_NORTE!#REF!))</f>
        <v>#REF!</v>
      </c>
    </row>
    <row r="124" spans="1:16" hidden="1">
      <c r="A124" s="82">
        <f>IF(SP_NORTE!B156="","*",SP_NORTE!B156)</f>
        <v>46064</v>
      </c>
      <c r="B124" s="83" t="str">
        <f>IF(SP_NORTE!W156="","*",SP_NORTE!W156)</f>
        <v>Oportunidade</v>
      </c>
      <c r="C124" s="83" t="str">
        <f>IF(SP_NORTE!R156="","*",SP_NORTE!R156)</f>
        <v>SP NORTE</v>
      </c>
      <c r="D124" s="83" t="str">
        <f>IF(SP_NORTE!S156="","*",SP_NORTE!S156)</f>
        <v>ZRX-ZTI</v>
      </c>
      <c r="E124" s="83" t="str">
        <f>IF(SP_NORTE!D156="","*",SP_NORTE!D156)</f>
        <v>V83</v>
      </c>
      <c r="F124" s="83" t="str">
        <f>IF(SP_NORTE!G156="","*",SP_NORTE!G156)</f>
        <v>ZIQ2</v>
      </c>
      <c r="G124" s="83" t="str">
        <f>IF(SP_NORTE!L156="","*",SP_NORTE!L156)</f>
        <v>ZRQ-ZQX</v>
      </c>
      <c r="H124" s="116">
        <f>IF(SP_NORTE!J156="","*",SP_NORTE!J156)</f>
        <v>139.19999999999999</v>
      </c>
      <c r="I124" s="113">
        <f>IF(SP_NORTE!N156="","*",SP_NORTE!N156)</f>
        <v>0.35416666666666669</v>
      </c>
      <c r="J124" s="113">
        <f>IF(SP_NORTE!O156="","*",SP_NORTE!O156)</f>
        <v>8.3333333333333329E-2</v>
      </c>
      <c r="K124" s="83" t="str">
        <f>IF(SP_NORTE!AJ156="","*",SP_NORTE!AJ156)</f>
        <v>ZIQ2</v>
      </c>
      <c r="L124" s="83" t="str">
        <f>IF(SP_NORTE!AL156="","*",SP_NORTE!AL156)</f>
        <v>ZRQ-ZQX</v>
      </c>
      <c r="M124" s="83">
        <f>IF(SP_NORTE!AO156="","*",SP_NORTE!AO156)</f>
        <v>139.19999999999999</v>
      </c>
      <c r="N124" s="83" t="str">
        <f>IF(SP_NORTE!AL156="","*",SP_NORTE!AL156)</f>
        <v>ZRQ-ZQX</v>
      </c>
      <c r="O124" s="110">
        <f>IF(SP_NORTE!BG156="","*",SP_NORTE!BG156)</f>
        <v>0</v>
      </c>
      <c r="P124" s="147" t="str">
        <f>IF($A$2=1,IF(SP_NORTE!BI156="","*",SP_NORTE!BI156),IF(SP_NORTE!BJ156="","*",SP_NORTE!BJ156))</f>
        <v xml:space="preserve">MC1 10:28, sem oportunidade de faixa, fluxo de trens </v>
      </c>
    </row>
    <row r="125" spans="1:16" hidden="1">
      <c r="A125" s="82" t="str">
        <f>IF(SP_NORTE!B157="","*",SP_NORTE!B157)</f>
        <v>*</v>
      </c>
      <c r="B125" s="83" t="str">
        <f>IF(SP_NORTE!W157="","*",SP_NORTE!W157)</f>
        <v>*</v>
      </c>
      <c r="C125" s="83" t="str">
        <f>IF(SP_NORTE!R157="","*",SP_NORTE!R157)</f>
        <v>-</v>
      </c>
      <c r="D125" s="83" t="str">
        <f>IF(SP_NORTE!S157="","*",SP_NORTE!S157)</f>
        <v>-</v>
      </c>
      <c r="E125" s="83" t="str">
        <f>IF(SP_NORTE!D157="","*",SP_NORTE!D157)</f>
        <v>*</v>
      </c>
      <c r="F125" s="83" t="str">
        <f>IF(SP_NORTE!G157="","*",SP_NORTE!G157)</f>
        <v>*</v>
      </c>
      <c r="G125" s="83" t="str">
        <f>IF(SP_NORTE!L157="","*",SP_NORTE!L157)</f>
        <v>-</v>
      </c>
      <c r="H125" s="116" t="str">
        <f>IF(SP_NORTE!J157="","*",SP_NORTE!J157)</f>
        <v>*</v>
      </c>
      <c r="I125" s="113" t="str">
        <f>IF(SP_NORTE!N157="","*",SP_NORTE!N157)</f>
        <v>*</v>
      </c>
      <c r="J125" s="113" t="str">
        <f>IF(SP_NORTE!O157="","*",SP_NORTE!O157)</f>
        <v>*</v>
      </c>
      <c r="K125" s="83">
        <f>IF(SP_NORTE!AJ157="","*",SP_NORTE!AJ157)</f>
        <v>0</v>
      </c>
      <c r="L125" s="83" t="str">
        <f>IF(SP_NORTE!AL157="","*",SP_NORTE!AL157)</f>
        <v>-</v>
      </c>
      <c r="M125" s="83">
        <f>IF(SP_NORTE!AO157="","*",SP_NORTE!AO157)</f>
        <v>0</v>
      </c>
      <c r="N125" s="83" t="str">
        <f>IF(SP_NORTE!AL157="","*",SP_NORTE!AL157)</f>
        <v>-</v>
      </c>
      <c r="O125" s="110" t="str">
        <f>IF(SP_NORTE!BG157="","*",SP_NORTE!BG157)</f>
        <v>*</v>
      </c>
      <c r="P125" s="147" t="str">
        <f>IF($A$2=1,IF(SP_NORTE!BI157="","*",SP_NORTE!BI157),IF(SP_NORTE!BJ157="","*",SP_NORTE!BJ157))</f>
        <v>*</v>
      </c>
    </row>
    <row r="126" spans="1:16" hidden="1">
      <c r="A126" s="82" t="str">
        <f>IF(SP_NORTE!B158="","*",SP_NORTE!B158)</f>
        <v>*</v>
      </c>
      <c r="B126" s="83" t="str">
        <f>IF(SP_NORTE!W158="","*",SP_NORTE!W158)</f>
        <v>*</v>
      </c>
      <c r="C126" s="83" t="str">
        <f>IF(SP_NORTE!R158="","*",SP_NORTE!R158)</f>
        <v>-</v>
      </c>
      <c r="D126" s="83" t="str">
        <f>IF(SP_NORTE!S158="","*",SP_NORTE!S158)</f>
        <v>-</v>
      </c>
      <c r="E126" s="83" t="str">
        <f>IF(SP_NORTE!D158="","*",SP_NORTE!D158)</f>
        <v>*</v>
      </c>
      <c r="F126" s="83" t="str">
        <f>IF(SP_NORTE!G158="","*",SP_NORTE!G158)</f>
        <v>*</v>
      </c>
      <c r="G126" s="83" t="str">
        <f>IF(SP_NORTE!L158="","*",SP_NORTE!L158)</f>
        <v>-</v>
      </c>
      <c r="H126" s="116" t="str">
        <f>IF(SP_NORTE!J158="","*",SP_NORTE!J158)</f>
        <v>*</v>
      </c>
      <c r="I126" s="113" t="str">
        <f>IF(SP_NORTE!N158="","*",SP_NORTE!N158)</f>
        <v>*</v>
      </c>
      <c r="J126" s="113" t="str">
        <f>IF(SP_NORTE!O158="","*",SP_NORTE!O158)</f>
        <v>*</v>
      </c>
      <c r="K126" s="83">
        <f>IF(SP_NORTE!AJ158="","*",SP_NORTE!AJ158)</f>
        <v>0</v>
      </c>
      <c r="L126" s="83" t="str">
        <f>IF(SP_NORTE!AL158="","*",SP_NORTE!AL158)</f>
        <v>-</v>
      </c>
      <c r="M126" s="83">
        <f>IF(SP_NORTE!AO158="","*",SP_NORTE!AO158)</f>
        <v>0</v>
      </c>
      <c r="N126" s="83" t="str">
        <f>IF(SP_NORTE!AL158="","*",SP_NORTE!AL158)</f>
        <v>-</v>
      </c>
      <c r="O126" s="110" t="str">
        <f>IF(SP_NORTE!BG158="","*",SP_NORTE!BG158)</f>
        <v>*</v>
      </c>
      <c r="P126" s="147" t="str">
        <f>IF($A$2=1,IF(SP_NORTE!BI158="","*",SP_NORTE!BI158),IF(SP_NORTE!BJ158="","*",SP_NORTE!BJ158))</f>
        <v>*</v>
      </c>
    </row>
    <row r="127" spans="1:16" hidden="1">
      <c r="A127" s="82">
        <f>IF(SP_NORTE!B159="","*",SP_NORTE!B159)</f>
        <v>46065</v>
      </c>
      <c r="B127" s="83" t="str">
        <f>IF(SP_NORTE!W159="","*",SP_NORTE!W159)</f>
        <v>Oportunidade</v>
      </c>
      <c r="C127" s="83" t="str">
        <f>IF(SP_NORTE!R159="","*",SP_NORTE!R159)</f>
        <v>SP NORTE</v>
      </c>
      <c r="D127" s="83" t="str">
        <f>IF(SP_NORTE!S159="","*",SP_NORTE!S159)</f>
        <v>TMI-ZEB</v>
      </c>
      <c r="E127" s="83" t="str">
        <f>IF(SP_NORTE!D159="","*",SP_NORTE!D159)</f>
        <v>E40</v>
      </c>
      <c r="F127" s="83" t="str">
        <f>IF(SP_NORTE!G159="","*",SP_NORTE!G159)</f>
        <v>ZDP2</v>
      </c>
      <c r="G127" s="83" t="str">
        <f>IF(SP_NORTE!L159="","*",SP_NORTE!L159)</f>
        <v>ZUE</v>
      </c>
      <c r="H127" s="116">
        <f>IF(SP_NORTE!J159="","*",SP_NORTE!J159)</f>
        <v>400</v>
      </c>
      <c r="I127" s="113">
        <f>IF(SP_NORTE!N159="","*",SP_NORTE!N159)</f>
        <v>0.35416666666666669</v>
      </c>
      <c r="J127" s="113">
        <f>IF(SP_NORTE!O159="","*",SP_NORTE!O159)</f>
        <v>8.3333333333333329E-2</v>
      </c>
      <c r="K127" s="83" t="str">
        <f>IF(SP_NORTE!AJ159="","*",SP_NORTE!AJ159)</f>
        <v>ZDP2</v>
      </c>
      <c r="L127" s="83" t="str">
        <f>IF(SP_NORTE!AL159="","*",SP_NORTE!AL159)</f>
        <v>ZUE</v>
      </c>
      <c r="M127" s="83">
        <f>IF(SP_NORTE!AO159="","*",SP_NORTE!AO159)</f>
        <v>400</v>
      </c>
      <c r="N127" s="83" t="str">
        <f>IF(SP_NORTE!AL159="","*",SP_NORTE!AL159)</f>
        <v>ZUE</v>
      </c>
      <c r="O127" s="110">
        <f>IF(SP_NORTE!BG159="","*",SP_NORTE!BG159)</f>
        <v>0</v>
      </c>
      <c r="P127" s="147" t="str">
        <f>IF($A$2=1,IF(SP_NORTE!BI159="","*",SP_NORTE!BI159),IF(SP_NORTE!BJ159="","*",SP_NORTE!BJ159))</f>
        <v>Sem oportunidade de faixa, fluxo de trens</v>
      </c>
    </row>
    <row r="128" spans="1:16" hidden="1">
      <c r="A128" s="82">
        <f>IF(SP_NORTE!B160="","*",SP_NORTE!B160)</f>
        <v>46065</v>
      </c>
      <c r="B128" s="83" t="str">
        <f>IF(SP_NORTE!W160="","*",SP_NORTE!W160)</f>
        <v>Oportunidade</v>
      </c>
      <c r="C128" s="83" t="str">
        <f>IF(SP_NORTE!R160="","*",SP_NORTE!R160)</f>
        <v>SP NORTE</v>
      </c>
      <c r="D128" s="83" t="str">
        <f>IF(SP_NORTE!S160="","*",SP_NORTE!S160)</f>
        <v>TMI-ZEB</v>
      </c>
      <c r="E128" s="83" t="str">
        <f>IF(SP_NORTE!D160="","*",SP_NORTE!D160)</f>
        <v>V87</v>
      </c>
      <c r="F128" s="83" t="str">
        <f>IF(SP_NORTE!G160="","*",SP_NORTE!G160)</f>
        <v>ZDP2</v>
      </c>
      <c r="G128" s="83" t="str">
        <f>IF(SP_NORTE!L160="","*",SP_NORTE!L160)</f>
        <v>ZGI-ZFN</v>
      </c>
      <c r="H128" s="116">
        <f>IF(SP_NORTE!J160="","*",SP_NORTE!J160)</f>
        <v>326.10000000000002</v>
      </c>
      <c r="I128" s="113">
        <f>IF(SP_NORTE!N160="","*",SP_NORTE!N160)</f>
        <v>0.375</v>
      </c>
      <c r="J128" s="113">
        <f>IF(SP_NORTE!O160="","*",SP_NORTE!O160)</f>
        <v>8.3333333333333329E-2</v>
      </c>
      <c r="K128" s="83" t="str">
        <f>IF(SP_NORTE!AJ160="","*",SP_NORTE!AJ160)</f>
        <v>ZDP2</v>
      </c>
      <c r="L128" s="83" t="str">
        <f>IF(SP_NORTE!AL160="","*",SP_NORTE!AL160)</f>
        <v>ZGI-ZFN</v>
      </c>
      <c r="M128" s="83">
        <f>IF(SP_NORTE!AO160="","*",SP_NORTE!AO160)</f>
        <v>326.10000000000002</v>
      </c>
      <c r="N128" s="83" t="str">
        <f>IF(SP_NORTE!AL160="","*",SP_NORTE!AL160)</f>
        <v>ZGI-ZFN</v>
      </c>
      <c r="O128" s="110">
        <f>IF(SP_NORTE!BG160="","*",SP_NORTE!BG160)</f>
        <v>0</v>
      </c>
      <c r="P128" s="147" t="str">
        <f>IF($A$2=1,IF(SP_NORTE!BI160="","*",SP_NORTE!BI160),IF(SP_NORTE!BJ160="","*",SP_NORTE!BJ160))</f>
        <v xml:space="preserve"> MC1 08:24, sem oportunidade de faixa, fluxo de trens </v>
      </c>
    </row>
    <row r="129" spans="1:16" hidden="1">
      <c r="A129" s="82">
        <f>IF(SP_NORTE!B161="","*",SP_NORTE!B161)</f>
        <v>46065</v>
      </c>
      <c r="B129" s="83" t="str">
        <f>IF(SP_NORTE!W161="","*",SP_NORTE!W161)</f>
        <v>Oportunidade</v>
      </c>
      <c r="C129" s="83" t="str">
        <f>IF(SP_NORTE!R161="","*",SP_NORTE!R161)</f>
        <v>SP NORTE</v>
      </c>
      <c r="D129" s="83" t="str">
        <f>IF(SP_NORTE!S161="","*",SP_NORTE!S161)</f>
        <v>TMI-ZEB</v>
      </c>
      <c r="E129" s="83" t="str">
        <f>IF(SP_NORTE!D161="","*",SP_NORTE!D161)</f>
        <v>JOSUEL (TP-697)</v>
      </c>
      <c r="F129" s="83" t="str">
        <f>IF(SP_NORTE!G161="","*",SP_NORTE!G161)</f>
        <v>-</v>
      </c>
      <c r="G129" s="83" t="str">
        <f>IF(SP_NORTE!L161="","*",SP_NORTE!L161)</f>
        <v>ZVP-ZGI</v>
      </c>
      <c r="H129" s="116">
        <f>IF(SP_NORTE!J161="","*",SP_NORTE!J161)</f>
        <v>312.8</v>
      </c>
      <c r="I129" s="113">
        <f>IF(SP_NORTE!N161="","*",SP_NORTE!N161)</f>
        <v>0.39583333333333331</v>
      </c>
      <c r="J129" s="113">
        <f>IF(SP_NORTE!O161="","*",SP_NORTE!O161)</f>
        <v>6.25E-2</v>
      </c>
      <c r="K129" s="83" t="str">
        <f>IF(SP_NORTE!AJ161="","*",SP_NORTE!AJ161)</f>
        <v>-</v>
      </c>
      <c r="L129" s="83" t="str">
        <f>IF(SP_NORTE!AL161="","*",SP_NORTE!AL161)</f>
        <v>ZVP-ZGI</v>
      </c>
      <c r="M129" s="83">
        <f>IF(SP_NORTE!AO161="","*",SP_NORTE!AO161)</f>
        <v>312.8</v>
      </c>
      <c r="N129" s="83" t="str">
        <f>IF(SP_NORTE!AL161="","*",SP_NORTE!AL161)</f>
        <v>ZVP-ZGI</v>
      </c>
      <c r="O129" s="110">
        <f>IF(SP_NORTE!BG161="","*",SP_NORTE!BG161)</f>
        <v>0</v>
      </c>
      <c r="P129" s="147" t="str">
        <f>IF($A$2=1,IF(SP_NORTE!BI161="","*",SP_NORTE!BI161),IF(SP_NORTE!BJ161="","*",SP_NORTE!BJ161))</f>
        <v>TP pronta 10:29, não solicitou devido alta temperatura</v>
      </c>
    </row>
    <row r="130" spans="1:16" hidden="1">
      <c r="A130" s="82">
        <f>IF(SP_NORTE!B163="","*",SP_NORTE!B163)</f>
        <v>46065</v>
      </c>
      <c r="B130" s="83" t="str">
        <f>IF(SP_NORTE!W163="","*",SP_NORTE!W163)</f>
        <v>Oportunidade</v>
      </c>
      <c r="C130" s="83" t="str">
        <f>IF(SP_NORTE!R163="","*",SP_NORTE!R163)</f>
        <v>SP NORTE</v>
      </c>
      <c r="D130" s="83" t="str">
        <f>IF(SP_NORTE!S163="","*",SP_NORTE!S163)</f>
        <v>ZEB-ZCZ</v>
      </c>
      <c r="E130" s="83" t="str">
        <f>IF(SP_NORTE!D163="","*",SP_NORTE!D163)</f>
        <v>V88</v>
      </c>
      <c r="F130" s="83" t="str">
        <f>IF(SP_NORTE!G163="","*",SP_NORTE!G163)</f>
        <v>ZPN2</v>
      </c>
      <c r="G130" s="83" t="str">
        <f>IF(SP_NORTE!L163="","*",SP_NORTE!L163)</f>
        <v>ZCV-ZCT</v>
      </c>
      <c r="H130" s="116">
        <f>IF(SP_NORTE!J163="","*",SP_NORTE!J163)</f>
        <v>153.80000000000001</v>
      </c>
      <c r="I130" s="113">
        <f>IF(SP_NORTE!N163="","*",SP_NORTE!N163)</f>
        <v>0.375</v>
      </c>
      <c r="J130" s="113">
        <f>IF(SP_NORTE!O163="","*",SP_NORTE!O163)</f>
        <v>8.3333333333333329E-2</v>
      </c>
      <c r="K130" s="83" t="str">
        <f>IF(SP_NORTE!AJ163="","*",SP_NORTE!AJ163)</f>
        <v>ZPN2</v>
      </c>
      <c r="L130" s="83" t="str">
        <f>IF(SP_NORTE!AL163="","*",SP_NORTE!AL163)</f>
        <v>ZCV-ZCT</v>
      </c>
      <c r="M130" s="83">
        <f>IF(SP_NORTE!AO163="","*",SP_NORTE!AO163)</f>
        <v>153.80000000000001</v>
      </c>
      <c r="N130" s="83" t="str">
        <f>IF(SP_NORTE!AL163="","*",SP_NORTE!AL163)</f>
        <v>ZCV-ZCT</v>
      </c>
      <c r="O130" s="110">
        <f>IF(SP_NORTE!BG163="","*",SP_NORTE!BG163)</f>
        <v>0</v>
      </c>
      <c r="P130" s="147" t="str">
        <f>IF($A$2=1,IF(SP_NORTE!BI163="","*",SP_NORTE!BI163),IF(SP_NORTE!BJ163="","*",SP_NORTE!BJ163))</f>
        <v xml:space="preserve"> MC1 08:15, sem oportunidade de faixa, fluxo de trens </v>
      </c>
    </row>
    <row r="131" spans="1:16" hidden="1">
      <c r="A131" s="82">
        <f>IF(SP_NORTE!B164="","*",SP_NORTE!B164)</f>
        <v>46065</v>
      </c>
      <c r="B131" s="83" t="str">
        <f>IF(SP_NORTE!W164="","*",SP_NORTE!W164)</f>
        <v>Oportunidade</v>
      </c>
      <c r="C131" s="83" t="str">
        <f>IF(SP_NORTE!R164="","*",SP_NORTE!R164)</f>
        <v>SP NORTE</v>
      </c>
      <c r="D131" s="83" t="str">
        <f>IF(SP_NORTE!S164="","*",SP_NORTE!S164)</f>
        <v>ZEB-ZCZ</v>
      </c>
      <c r="E131" s="83" t="str">
        <f>IF(SP_NORTE!D164="","*",SP_NORTE!D164)</f>
        <v>PEDRO (TP-696)</v>
      </c>
      <c r="F131" s="83" t="str">
        <f>IF(SP_NORTE!G164="","*",SP_NORTE!G164)</f>
        <v>-</v>
      </c>
      <c r="G131" s="83" t="str">
        <f>IF(SP_NORTE!L164="","*",SP_NORTE!L164)</f>
        <v>ZGB-ZMO</v>
      </c>
      <c r="H131" s="116">
        <f>IF(SP_NORTE!J164="","*",SP_NORTE!J164)</f>
        <v>216</v>
      </c>
      <c r="I131" s="113">
        <f>IF(SP_NORTE!N164="","*",SP_NORTE!N164)</f>
        <v>0.375</v>
      </c>
      <c r="J131" s="113">
        <f>IF(SP_NORTE!O164="","*",SP_NORTE!O164)</f>
        <v>6.25E-2</v>
      </c>
      <c r="K131" s="83" t="str">
        <f>IF(SP_NORTE!AJ164="","*",SP_NORTE!AJ164)</f>
        <v>-</v>
      </c>
      <c r="L131" s="83" t="str">
        <f>IF(SP_NORTE!AL164="","*",SP_NORTE!AL164)</f>
        <v>ZGB-ZMO</v>
      </c>
      <c r="M131" s="83">
        <f>IF(SP_NORTE!AO164="","*",SP_NORTE!AO164)</f>
        <v>216</v>
      </c>
      <c r="N131" s="83" t="str">
        <f>IF(SP_NORTE!AL164="","*",SP_NORTE!AL164)</f>
        <v>ZGB-ZMO</v>
      </c>
      <c r="O131" s="110">
        <f>IF(SP_NORTE!BG164="","*",SP_NORTE!BG164)</f>
        <v>0</v>
      </c>
      <c r="P131" s="147" t="str">
        <f>IF($A$2=1,IF(SP_NORTE!BI164="","*",SP_NORTE!BI164),IF(SP_NORTE!BJ164="","*",SP_NORTE!BJ164))</f>
        <v xml:space="preserve">TP pronta 09:30, sem oportunidade de faixa , fluxo de trens </v>
      </c>
    </row>
    <row r="132" spans="1:16" hidden="1">
      <c r="A132" s="82">
        <f>IF(SP_NORTE!B165="","*",SP_NORTE!B165)</f>
        <v>46065</v>
      </c>
      <c r="B132" s="83" t="str">
        <f>IF(SP_NORTE!W165="","*",SP_NORTE!W165)</f>
        <v>Oportunidade</v>
      </c>
      <c r="C132" s="83" t="str">
        <f>IF(SP_NORTE!R165="","*",SP_NORTE!R165)</f>
        <v>SP NORTE</v>
      </c>
      <c r="D132" s="83" t="str">
        <f>IF(SP_NORTE!S165="","*",SP_NORTE!S165)</f>
        <v>ZCZ-ZTI</v>
      </c>
      <c r="E132" s="83" t="str">
        <f>IF(SP_NORTE!D165="","*",SP_NORTE!D165)</f>
        <v>MOD SPN</v>
      </c>
      <c r="F132" s="83" t="str">
        <f>IF(SP_NORTE!G165="","*",SP_NORTE!G165)</f>
        <v>-</v>
      </c>
      <c r="G132" s="83" t="str">
        <f>IF(SP_NORTE!L165="","*",SP_NORTE!L165)</f>
        <v>ZDG-ZTN</v>
      </c>
      <c r="H132" s="116">
        <f>IF(SP_NORTE!J165="","*",SP_NORTE!J165)</f>
        <v>54.8</v>
      </c>
      <c r="I132" s="113">
        <f>IF(SP_NORTE!N165="","*",SP_NORTE!N165)</f>
        <v>0.35416666666666669</v>
      </c>
      <c r="J132" s="113">
        <f>IF(SP_NORTE!O165="","*",SP_NORTE!O165)</f>
        <v>8.3333333333333329E-2</v>
      </c>
      <c r="K132" s="83" t="str">
        <f>IF(SP_NORTE!AJ165="","*",SP_NORTE!AJ165)</f>
        <v>-</v>
      </c>
      <c r="L132" s="83" t="str">
        <f>IF(SP_NORTE!AL165="","*",SP_NORTE!AL165)</f>
        <v>ZDG-ZTN</v>
      </c>
      <c r="M132" s="83">
        <f>IF(SP_NORTE!AO165="","*",SP_NORTE!AO165)</f>
        <v>54.8</v>
      </c>
      <c r="N132" s="83" t="str">
        <f>IF(SP_NORTE!AL165="","*",SP_NORTE!AL165)</f>
        <v>ZDG-ZTN</v>
      </c>
      <c r="O132" s="110">
        <f>IF(SP_NORTE!BG165="","*",SP_NORTE!BG165)</f>
        <v>0</v>
      </c>
      <c r="P132" s="147" t="str">
        <f>IF($A$2=1,IF(SP_NORTE!BI165="","*",SP_NORTE!BI165),IF(SP_NORTE!BJ165="","*",SP_NORTE!BJ165))</f>
        <v xml:space="preserve"> MC1 08:19, sem oportunidade de faixa, fluxo de trens </v>
      </c>
    </row>
    <row r="133" spans="1:16" hidden="1">
      <c r="A133" s="82">
        <f>IF(SP_NORTE!B166="","*",SP_NORTE!B166)</f>
        <v>46065</v>
      </c>
      <c r="B133" s="83" t="str">
        <f>IF(SP_NORTE!W166="","*",SP_NORTE!W166)</f>
        <v>Oportunidade</v>
      </c>
      <c r="C133" s="83" t="str">
        <f>IF(SP_NORTE!R166="","*",SP_NORTE!R166)</f>
        <v>SP NORTE</v>
      </c>
      <c r="D133" s="83" t="str">
        <f>IF(SP_NORTE!S166="","*",SP_NORTE!S166)</f>
        <v>ZCZ-ZTI</v>
      </c>
      <c r="E133" s="83" t="str">
        <f>IF(SP_NORTE!D166="","*",SP_NORTE!D166)</f>
        <v>V40</v>
      </c>
      <c r="F133" s="83" t="str">
        <f>IF(SP_NORTE!G166="","*",SP_NORTE!G166)</f>
        <v>K58K592</v>
      </c>
      <c r="G133" s="83" t="str">
        <f>IF(SP_NORTE!L166="","*",SP_NORTE!L166)</f>
        <v>ZDG-ZTN</v>
      </c>
      <c r="H133" s="116">
        <f>IF(SP_NORTE!J166="","*",SP_NORTE!J166)</f>
        <v>54.8</v>
      </c>
      <c r="I133" s="113">
        <f>IF(SP_NORTE!N166="","*",SP_NORTE!N166)</f>
        <v>0.33333333333333331</v>
      </c>
      <c r="J133" s="113">
        <f>IF(SP_NORTE!O166="","*",SP_NORTE!O166)</f>
        <v>6.9444444444444447E-4</v>
      </c>
      <c r="K133" s="83" t="str">
        <f>IF(SP_NORTE!AJ166="","*",SP_NORTE!AJ166)</f>
        <v>K58K592</v>
      </c>
      <c r="L133" s="83" t="str">
        <f>IF(SP_NORTE!AL166="","*",SP_NORTE!AL166)</f>
        <v>ZDG-ZTN</v>
      </c>
      <c r="M133" s="83">
        <f>IF(SP_NORTE!AO166="","*",SP_NORTE!AO166)</f>
        <v>54.8</v>
      </c>
      <c r="N133" s="83" t="str">
        <f>IF(SP_NORTE!AL166="","*",SP_NORTE!AL166)</f>
        <v>ZDG-ZTN</v>
      </c>
      <c r="O133" s="110">
        <f>IF(SP_NORTE!BG166="","*",SP_NORTE!BG166)</f>
        <v>0</v>
      </c>
      <c r="P133" s="147" t="str">
        <f>IF($A$2=1,IF(SP_NORTE!BI166="","*",SP_NORTE!BI166),IF(SP_NORTE!BJ166="","*",SP_NORTE!BJ166))</f>
        <v xml:space="preserve"> MC1 08:19, sem oportunidade de faixa, fluxo de trens </v>
      </c>
    </row>
    <row r="134" spans="1:16" hidden="1">
      <c r="A134" s="82">
        <f>IF(SP_NORTE!B167="","*",SP_NORTE!B167)</f>
        <v>46065</v>
      </c>
      <c r="B134" s="83" t="str">
        <f>IF(SP_NORTE!W167="","*",SP_NORTE!W167)</f>
        <v>Oportunidade</v>
      </c>
      <c r="C134" s="83" t="str">
        <f>IF(SP_NORTE!R167="","*",SP_NORTE!R167)</f>
        <v>SP NORTE</v>
      </c>
      <c r="D134" s="83" t="str">
        <f>IF(SP_NORTE!S167="","*",SP_NORTE!S167)</f>
        <v>ZCZ-ZTI</v>
      </c>
      <c r="E134" s="83" t="str">
        <f>IF(SP_NORTE!D167="","*",SP_NORTE!D167)</f>
        <v>V95</v>
      </c>
      <c r="F134" s="83" t="str">
        <f>IF(SP_NORTE!G167="","*",SP_NORTE!G167)</f>
        <v>ZMA2</v>
      </c>
      <c r="G134" s="83" t="str">
        <f>IF(SP_NORTE!L167="","*",SP_NORTE!L167)</f>
        <v>ZMA-ZYU</v>
      </c>
      <c r="H134" s="116">
        <f>IF(SP_NORTE!J167="","*",SP_NORTE!J167)</f>
        <v>42</v>
      </c>
      <c r="I134" s="113">
        <f>IF(SP_NORTE!N167="","*",SP_NORTE!N167)</f>
        <v>0.33333333333333331</v>
      </c>
      <c r="J134" s="113">
        <f>IF(SP_NORTE!O167="","*",SP_NORTE!O167)</f>
        <v>4.1666666666666664E-2</v>
      </c>
      <c r="K134" s="83" t="str">
        <f>IF(SP_NORTE!AJ167="","*",SP_NORTE!AJ167)</f>
        <v>ZMA2</v>
      </c>
      <c r="L134" s="83" t="str">
        <f>IF(SP_NORTE!AL167="","*",SP_NORTE!AL167)</f>
        <v>ZMA-ZYU</v>
      </c>
      <c r="M134" s="83">
        <f>IF(SP_NORTE!AO167="","*",SP_NORTE!AO167)</f>
        <v>42</v>
      </c>
      <c r="N134" s="83" t="str">
        <f>IF(SP_NORTE!AL167="","*",SP_NORTE!AL167)</f>
        <v>ZMA-ZYU</v>
      </c>
      <c r="O134" s="110">
        <f>IF(SP_NORTE!BG167="","*",SP_NORTE!BG167)</f>
        <v>0</v>
      </c>
      <c r="P134" s="147" t="str">
        <f>IF($A$2=1,IF(SP_NORTE!BI167="","*",SP_NORTE!BI167),IF(SP_NORTE!BJ167="","*",SP_NORTE!BJ167))</f>
        <v>Não solicitou devido atraso da partida do W92</v>
      </c>
    </row>
    <row r="135" spans="1:16" hidden="1">
      <c r="A135" s="82">
        <f>IF(SP_NORTE!B169="","*",SP_NORTE!B169)</f>
        <v>46065</v>
      </c>
      <c r="B135" s="83" t="str">
        <f>IF(SP_NORTE!W169="","*",SP_NORTE!W169)</f>
        <v>Oportunidade</v>
      </c>
      <c r="C135" s="83" t="str">
        <f>IF(SP_NORTE!R169="","*",SP_NORTE!R169)</f>
        <v>SP NORTE</v>
      </c>
      <c r="D135" s="83" t="str">
        <f>IF(SP_NORTE!S169="","*",SP_NORTE!S169)</f>
        <v>ZCZ-ZTI</v>
      </c>
      <c r="E135" s="83" t="str">
        <f>IF(SP_NORTE!D169="","*",SP_NORTE!D169)</f>
        <v>ANTONIO (TF-681)</v>
      </c>
      <c r="F135" s="83" t="str">
        <f>IF(SP_NORTE!G169="","*",SP_NORTE!G169)</f>
        <v>-</v>
      </c>
      <c r="G135" s="83" t="str">
        <f>IF(SP_NORTE!L169="","*",SP_NORTE!L169)</f>
        <v>ZZR-ZDZ</v>
      </c>
      <c r="H135" s="116">
        <f>IF(SP_NORTE!J169="","*",SP_NORTE!J169)</f>
        <v>16.8</v>
      </c>
      <c r="I135" s="113">
        <f>IF(SP_NORTE!N169="","*",SP_NORTE!N169)</f>
        <v>0.375</v>
      </c>
      <c r="J135" s="113">
        <f>IF(SP_NORTE!O169="","*",SP_NORTE!O169)</f>
        <v>6.25E-2</v>
      </c>
      <c r="K135" s="83" t="str">
        <f>IF(SP_NORTE!AJ169="","*",SP_NORTE!AJ169)</f>
        <v>-</v>
      </c>
      <c r="L135" s="83" t="str">
        <f>IF(SP_NORTE!AL169="","*",SP_NORTE!AL169)</f>
        <v>ZZR-ZDZ</v>
      </c>
      <c r="M135" s="83">
        <f>IF(SP_NORTE!AO169="","*",SP_NORTE!AO169)</f>
        <v>16.8</v>
      </c>
      <c r="N135" s="83" t="str">
        <f>IF(SP_NORTE!AL169="","*",SP_NORTE!AL169)</f>
        <v>ZZR-ZDZ</v>
      </c>
      <c r="O135" s="110">
        <f>IF(SP_NORTE!BG169="","*",SP_NORTE!BG169)</f>
        <v>0</v>
      </c>
      <c r="P135" s="147" t="str">
        <f>IF($A$2=1,IF(SP_NORTE!BI169="","*",SP_NORTE!BI169),IF(SP_NORTE!BJ169="","*",SP_NORTE!BJ169))</f>
        <v xml:space="preserve">TP pronta 08:30, sem oportunidade de faixa, fluxo de trens </v>
      </c>
    </row>
    <row r="136" spans="1:16" hidden="1">
      <c r="A136" s="82">
        <f>IF(SP_NORTE!B170="","*",SP_NORTE!B170)</f>
        <v>46065</v>
      </c>
      <c r="B136" s="83" t="str">
        <f>IF(SP_NORTE!W170="","*",SP_NORTE!W170)</f>
        <v>Oportunidade</v>
      </c>
      <c r="C136" s="83" t="str">
        <f>IF(SP_NORTE!R170="","*",SP_NORTE!R170)</f>
        <v>SP NORTE</v>
      </c>
      <c r="D136" s="83" t="str">
        <f>IF(SP_NORTE!S170="","*",SP_NORTE!S170)</f>
        <v>ZRX-ZTI</v>
      </c>
      <c r="E136" s="83" t="str">
        <f>IF(SP_NORTE!D170="","*",SP_NORTE!D170)</f>
        <v>V83</v>
      </c>
      <c r="F136" s="83" t="str">
        <f>IF(SP_NORTE!G170="","*",SP_NORTE!G170)</f>
        <v>ZIQ2</v>
      </c>
      <c r="G136" s="83" t="str">
        <f>IF(SP_NORTE!L170="","*",SP_NORTE!L170)</f>
        <v>ZRQ-ZQX</v>
      </c>
      <c r="H136" s="116">
        <f>IF(SP_NORTE!J170="","*",SP_NORTE!J170)</f>
        <v>139.19999999999999</v>
      </c>
      <c r="I136" s="113">
        <f>IF(SP_NORTE!N170="","*",SP_NORTE!N170)</f>
        <v>0.35416666666666669</v>
      </c>
      <c r="J136" s="113">
        <f>IF(SP_NORTE!O170="","*",SP_NORTE!O170)</f>
        <v>8.3333333333333329E-2</v>
      </c>
      <c r="K136" s="83" t="str">
        <f>IF(SP_NORTE!AJ170="","*",SP_NORTE!AJ170)</f>
        <v>ZIQ2</v>
      </c>
      <c r="L136" s="83" t="str">
        <f>IF(SP_NORTE!AL170="","*",SP_NORTE!AL170)</f>
        <v>ZRQ-ZQX</v>
      </c>
      <c r="M136" s="83">
        <f>IF(SP_NORTE!AO170="","*",SP_NORTE!AO170)</f>
        <v>139.19999999999999</v>
      </c>
      <c r="N136" s="83" t="str">
        <f>IF(SP_NORTE!AL170="","*",SP_NORTE!AL170)</f>
        <v>ZRQ-ZQX</v>
      </c>
      <c r="O136" s="110">
        <f>IF(SP_NORTE!BG170="","*",SP_NORTE!BG170)</f>
        <v>0</v>
      </c>
      <c r="P136" s="147" t="str">
        <f>IF($A$2=1,IF(SP_NORTE!BI170="","*",SP_NORTE!BI170),IF(SP_NORTE!BJ170="","*",SP_NORTE!BJ170))</f>
        <v xml:space="preserve">MC1 08:19, sem oportunidade de faixa, fluxo de trens </v>
      </c>
    </row>
    <row r="137" spans="1:16" hidden="1">
      <c r="A137" s="82" t="str">
        <f>IF(SP_NORTE!B171="","*",SP_NORTE!B171)</f>
        <v>*</v>
      </c>
      <c r="B137" s="83" t="str">
        <f>IF(SP_NORTE!W171="","*",SP_NORTE!W171)</f>
        <v>*</v>
      </c>
      <c r="C137" s="83" t="str">
        <f>IF(SP_NORTE!R171="","*",SP_NORTE!R171)</f>
        <v>-</v>
      </c>
      <c r="D137" s="83" t="str">
        <f>IF(SP_NORTE!S171="","*",SP_NORTE!S171)</f>
        <v>-</v>
      </c>
      <c r="E137" s="83" t="str">
        <f>IF(SP_NORTE!D171="","*",SP_NORTE!D171)</f>
        <v>*</v>
      </c>
      <c r="F137" s="83" t="str">
        <f>IF(SP_NORTE!G171="","*",SP_NORTE!G171)</f>
        <v>*</v>
      </c>
      <c r="G137" s="83" t="str">
        <f>IF(SP_NORTE!L171="","*",SP_NORTE!L171)</f>
        <v>-</v>
      </c>
      <c r="H137" s="116" t="str">
        <f>IF(SP_NORTE!J171="","*",SP_NORTE!J171)</f>
        <v>*</v>
      </c>
      <c r="I137" s="113" t="str">
        <f>IF(SP_NORTE!N171="","*",SP_NORTE!N171)</f>
        <v>*</v>
      </c>
      <c r="J137" s="113" t="str">
        <f>IF(SP_NORTE!O171="","*",SP_NORTE!O171)</f>
        <v>*</v>
      </c>
      <c r="K137" s="83">
        <f>IF(SP_NORTE!AJ171="","*",SP_NORTE!AJ171)</f>
        <v>0</v>
      </c>
      <c r="L137" s="83" t="str">
        <f>IF(SP_NORTE!AL171="","*",SP_NORTE!AL171)</f>
        <v>-</v>
      </c>
      <c r="M137" s="83">
        <f>IF(SP_NORTE!AO171="","*",SP_NORTE!AO171)</f>
        <v>0</v>
      </c>
      <c r="N137" s="83" t="str">
        <f>IF(SP_NORTE!AL171="","*",SP_NORTE!AL171)</f>
        <v>-</v>
      </c>
      <c r="O137" s="110" t="str">
        <f>IF(SP_NORTE!BG171="","*",SP_NORTE!BG171)</f>
        <v>*</v>
      </c>
      <c r="P137" s="147" t="str">
        <f>IF($A$2=1,IF(SP_NORTE!BI171="","*",SP_NORTE!BI171),IF(SP_NORTE!BJ171="","*",SP_NORTE!BJ171))</f>
        <v>*</v>
      </c>
    </row>
    <row r="138" spans="1:16" hidden="1">
      <c r="A138" s="82" t="str">
        <f>IF(SP_NORTE!B172="","*",SP_NORTE!B172)</f>
        <v>*</v>
      </c>
      <c r="B138" s="83" t="str">
        <f>IF(SP_NORTE!W172="","*",SP_NORTE!W172)</f>
        <v>*</v>
      </c>
      <c r="C138" s="83" t="str">
        <f>IF(SP_NORTE!R172="","*",SP_NORTE!R172)</f>
        <v>-</v>
      </c>
      <c r="D138" s="83" t="str">
        <f>IF(SP_NORTE!S172="","*",SP_NORTE!S172)</f>
        <v>-</v>
      </c>
      <c r="E138" s="83" t="str">
        <f>IF(SP_NORTE!D172="","*",SP_NORTE!D172)</f>
        <v>*</v>
      </c>
      <c r="F138" s="83" t="str">
        <f>IF(SP_NORTE!G172="","*",SP_NORTE!G172)</f>
        <v>*</v>
      </c>
      <c r="G138" s="83" t="str">
        <f>IF(SP_NORTE!L172="","*",SP_NORTE!L172)</f>
        <v>-</v>
      </c>
      <c r="H138" s="116" t="str">
        <f>IF(SP_NORTE!J172="","*",SP_NORTE!J172)</f>
        <v>*</v>
      </c>
      <c r="I138" s="113" t="str">
        <f>IF(SP_NORTE!N172="","*",SP_NORTE!N172)</f>
        <v>*</v>
      </c>
      <c r="J138" s="113" t="str">
        <f>IF(SP_NORTE!O172="","*",SP_NORTE!O172)</f>
        <v>*</v>
      </c>
      <c r="K138" s="83">
        <f>IF(SP_NORTE!AJ172="","*",SP_NORTE!AJ172)</f>
        <v>0</v>
      </c>
      <c r="L138" s="83" t="str">
        <f>IF(SP_NORTE!AL172="","*",SP_NORTE!AL172)</f>
        <v>-</v>
      </c>
      <c r="M138" s="83">
        <f>IF(SP_NORTE!AO172="","*",SP_NORTE!AO172)</f>
        <v>0</v>
      </c>
      <c r="N138" s="83" t="str">
        <f>IF(SP_NORTE!AL172="","*",SP_NORTE!AL172)</f>
        <v>-</v>
      </c>
      <c r="O138" s="110" t="str">
        <f>IF(SP_NORTE!BG172="","*",SP_NORTE!BG172)</f>
        <v>*</v>
      </c>
      <c r="P138" s="147" t="str">
        <f>IF($A$2=1,IF(SP_NORTE!BI172="","*",SP_NORTE!BI172),IF(SP_NORTE!BJ172="","*",SP_NORTE!BJ172))</f>
        <v>*</v>
      </c>
    </row>
    <row r="139" spans="1:16">
      <c r="A139" s="82">
        <f>IF(SP_NORTE!B173="","*",SP_NORTE!B173)</f>
        <v>46066</v>
      </c>
      <c r="B139" s="83" t="str">
        <f>IF(SP_NORTE!W173="","*",SP_NORTE!W173)</f>
        <v>Oportunidade</v>
      </c>
      <c r="C139" s="83" t="str">
        <f>IF(SP_NORTE!R173="","*",SP_NORTE!R173)</f>
        <v>SP NORTE</v>
      </c>
      <c r="D139" s="83" t="str">
        <f>IF(SP_NORTE!S173="","*",SP_NORTE!S173)</f>
        <v>TMI-ZEB</v>
      </c>
      <c r="E139" s="83" t="str">
        <f>IF(SP_NORTE!D173="","*",SP_NORTE!D173)</f>
        <v>E40</v>
      </c>
      <c r="F139" s="83" t="str">
        <f>IF(SP_NORTE!G173="","*",SP_NORTE!G173)</f>
        <v>ZDP2</v>
      </c>
      <c r="G139" s="83" t="str">
        <f>IF(SP_NORTE!L173="","*",SP_NORTE!L173)</f>
        <v>ZUE</v>
      </c>
      <c r="H139" s="116">
        <f>IF(SP_NORTE!J173="","*",SP_NORTE!J173)</f>
        <v>400</v>
      </c>
      <c r="I139" s="113">
        <f>IF(SP_NORTE!N173="","*",SP_NORTE!N173)</f>
        <v>0.35416666666666669</v>
      </c>
      <c r="J139" s="113">
        <f>IF(SP_NORTE!O173="","*",SP_NORTE!O173)</f>
        <v>8.3333333333333329E-2</v>
      </c>
      <c r="K139" s="83" t="str">
        <f>IF(SP_NORTE!AJ173="","*",SP_NORTE!AJ173)</f>
        <v>ZDP2</v>
      </c>
      <c r="L139" s="83" t="str">
        <f>IF(SP_NORTE!AL173="","*",SP_NORTE!AL173)</f>
        <v>ZUE</v>
      </c>
      <c r="M139" s="83">
        <f>IF(SP_NORTE!AO173="","*",SP_NORTE!AO173)</f>
        <v>400</v>
      </c>
      <c r="N139" s="83" t="str">
        <f>IF(SP_NORTE!AL173="","*",SP_NORTE!AL173)</f>
        <v>ZUE</v>
      </c>
      <c r="O139" s="110">
        <f>IF(SP_NORTE!BG173="","*",SP_NORTE!BG173)</f>
        <v>0</v>
      </c>
      <c r="P139" s="147" t="str">
        <f>IF($A$2=1,IF(SP_NORTE!BI173="","*",SP_NORTE!BI173),IF(SP_NORTE!BJ173="","*",SP_NORTE!BJ173))</f>
        <v>Não solicitou pois tivemos que retirar uma loco para colocar no W57 em ZJA</v>
      </c>
    </row>
    <row r="140" spans="1:16">
      <c r="A140" s="82">
        <f>IF(SP_NORTE!B174="","*",SP_NORTE!B174)</f>
        <v>46066</v>
      </c>
      <c r="B140" s="83" t="str">
        <f>IF(SP_NORTE!W174="","*",SP_NORTE!W174)</f>
        <v>Contrato</v>
      </c>
      <c r="C140" s="83" t="str">
        <f>IF(SP_NORTE!R174="","*",SP_NORTE!R174)</f>
        <v>SP NORTE</v>
      </c>
      <c r="D140" s="83" t="str">
        <f>IF(SP_NORTE!S174="","*",SP_NORTE!S174)</f>
        <v>TMI-ZEB</v>
      </c>
      <c r="E140" s="83" t="str">
        <f>IF(SP_NORTE!D174="","*",SP_NORTE!D174)</f>
        <v>V87</v>
      </c>
      <c r="F140" s="83" t="str">
        <f>IF(SP_NORTE!G174="","*",SP_NORTE!G174)</f>
        <v>ZDP2</v>
      </c>
      <c r="G140" s="83" t="str">
        <f>IF(SP_NORTE!L174="","*",SP_NORTE!L174)</f>
        <v>ZGI-ZFN</v>
      </c>
      <c r="H140" s="116">
        <f>IF(SP_NORTE!J174="","*",SP_NORTE!J174)</f>
        <v>326.10000000000002</v>
      </c>
      <c r="I140" s="113">
        <f>IF(SP_NORTE!N174="","*",SP_NORTE!N174)</f>
        <v>0.375</v>
      </c>
      <c r="J140" s="113">
        <f>IF(SP_NORTE!O174="","*",SP_NORTE!O174)</f>
        <v>0.16666666666666666</v>
      </c>
      <c r="K140" s="83" t="str">
        <f>IF(SP_NORTE!AJ174="","*",SP_NORTE!AJ174)</f>
        <v>ZDP2</v>
      </c>
      <c r="L140" s="83" t="str">
        <f>IF(SP_NORTE!AL174="","*",SP_NORTE!AL174)</f>
        <v>ZGI-ZFN</v>
      </c>
      <c r="M140" s="83">
        <f>IF(SP_NORTE!AO174="","*",SP_NORTE!AO174)</f>
        <v>326.10000000000002</v>
      </c>
      <c r="N140" s="83" t="str">
        <f>IF(SP_NORTE!AL174="","*",SP_NORTE!AL174)</f>
        <v>ZGI-ZFN</v>
      </c>
      <c r="O140" s="110">
        <f>IF(SP_NORTE!BG174="","*",SP_NORTE!BG174)</f>
        <v>0</v>
      </c>
      <c r="P140" s="147" t="str">
        <f>IF($A$2=1,IF(SP_NORTE!BI174="","*",SP_NORTE!BI174),IF(SP_NORTE!BJ174="","*",SP_NORTE!BJ174))</f>
        <v xml:space="preserve">MC1 08:12, sem oportunidade de faixa, fluxo de trens </v>
      </c>
    </row>
    <row r="141" spans="1:16">
      <c r="A141" s="82">
        <f>IF(SP_NORTE!B175="","*",SP_NORTE!B175)</f>
        <v>46066</v>
      </c>
      <c r="B141" s="83" t="str">
        <f>IF(SP_NORTE!W175="","*",SP_NORTE!W175)</f>
        <v>Oportunidade</v>
      </c>
      <c r="C141" s="83" t="str">
        <f>IF(SP_NORTE!R175="","*",SP_NORTE!R175)</f>
        <v>SP NORTE</v>
      </c>
      <c r="D141" s="83" t="str">
        <f>IF(SP_NORTE!S175="","*",SP_NORTE!S175)</f>
        <v>TMI-ZEB</v>
      </c>
      <c r="E141" s="83" t="str">
        <f>IF(SP_NORTE!D175="","*",SP_NORTE!D175)</f>
        <v>JOSUEL (TP-697)</v>
      </c>
      <c r="F141" s="83" t="str">
        <f>IF(SP_NORTE!G175="","*",SP_NORTE!G175)</f>
        <v>-</v>
      </c>
      <c r="G141" s="83" t="str">
        <f>IF(SP_NORTE!L175="","*",SP_NORTE!L175)</f>
        <v>ZVP-ZGI</v>
      </c>
      <c r="H141" s="116">
        <f>IF(SP_NORTE!J175="","*",SP_NORTE!J175)</f>
        <v>312.8</v>
      </c>
      <c r="I141" s="113">
        <f>IF(SP_NORTE!N175="","*",SP_NORTE!N175)</f>
        <v>0.39583333333333331</v>
      </c>
      <c r="J141" s="113">
        <f>IF(SP_NORTE!O175="","*",SP_NORTE!O175)</f>
        <v>6.25E-2</v>
      </c>
      <c r="K141" s="83" t="str">
        <f>IF(SP_NORTE!AJ175="","*",SP_NORTE!AJ175)</f>
        <v>-</v>
      </c>
      <c r="L141" s="83" t="str">
        <f>IF(SP_NORTE!AL175="","*",SP_NORTE!AL175)</f>
        <v>ZVP-ZGI</v>
      </c>
      <c r="M141" s="83">
        <f>IF(SP_NORTE!AO175="","*",SP_NORTE!AO175)</f>
        <v>312.8</v>
      </c>
      <c r="N141" s="83" t="str">
        <f>IF(SP_NORTE!AL175="","*",SP_NORTE!AL175)</f>
        <v>ZVP-ZGI</v>
      </c>
      <c r="O141" s="110">
        <f>IF(SP_NORTE!BG175="","*",SP_NORTE!BG175)</f>
        <v>0</v>
      </c>
      <c r="P141" s="147" t="str">
        <f>IF($A$2=1,IF(SP_NORTE!BI175="","*",SP_NORTE!BI175),IF(SP_NORTE!BJ175="","*",SP_NORTE!BJ175))</f>
        <v xml:space="preserve">Tp pronta 08:30, não solicitou devido falta de material no local </v>
      </c>
    </row>
    <row r="142" spans="1:16">
      <c r="A142" s="82">
        <f>IF(SP_NORTE!B179="","*",SP_NORTE!B179)</f>
        <v>46066</v>
      </c>
      <c r="B142" s="83" t="str">
        <f>IF(SP_NORTE!W179="","*",SP_NORTE!W179)</f>
        <v>Contrato</v>
      </c>
      <c r="C142" s="83" t="str">
        <f>IF(SP_NORTE!R179="","*",SP_NORTE!R179)</f>
        <v>SP NORTE</v>
      </c>
      <c r="D142" s="83" t="str">
        <f>IF(SP_NORTE!S179="","*",SP_NORTE!S179)</f>
        <v>ZEB-ZCZ</v>
      </c>
      <c r="E142" s="83" t="str">
        <f>IF(SP_NORTE!D179="","*",SP_NORTE!D179)</f>
        <v>V88</v>
      </c>
      <c r="F142" s="83" t="str">
        <f>IF(SP_NORTE!G179="","*",SP_NORTE!G179)</f>
        <v>ZPN2</v>
      </c>
      <c r="G142" s="83" t="str">
        <f>IF(SP_NORTE!L179="","*",SP_NORTE!L179)</f>
        <v>ZCV-ZCT</v>
      </c>
      <c r="H142" s="116">
        <f>IF(SP_NORTE!J179="","*",SP_NORTE!J179)</f>
        <v>153.80000000000001</v>
      </c>
      <c r="I142" s="113">
        <f>IF(SP_NORTE!N179="","*",SP_NORTE!N179)</f>
        <v>0.375</v>
      </c>
      <c r="J142" s="113">
        <f>IF(SP_NORTE!O179="","*",SP_NORTE!O179)</f>
        <v>0.16666666666666666</v>
      </c>
      <c r="K142" s="83" t="str">
        <f>IF(SP_NORTE!AJ179="","*",SP_NORTE!AJ179)</f>
        <v>ZPN2</v>
      </c>
      <c r="L142" s="83" t="str">
        <f>IF(SP_NORTE!AL179="","*",SP_NORTE!AL179)</f>
        <v>ZCV-ZCT</v>
      </c>
      <c r="M142" s="83">
        <f>IF(SP_NORTE!AO179="","*",SP_NORTE!AO179)</f>
        <v>153.80000000000001</v>
      </c>
      <c r="N142" s="83" t="str">
        <f>IF(SP_NORTE!AL179="","*",SP_NORTE!AL179)</f>
        <v>ZCV-ZCT</v>
      </c>
      <c r="O142" s="110">
        <f>IF(SP_NORTE!BG179="","*",SP_NORTE!BG179)</f>
        <v>0</v>
      </c>
      <c r="P142" s="147" t="str">
        <f>IF($A$2=1,IF(SP_NORTE!BI179="","*",SP_NORTE!BI179),IF(SP_NORTE!BJ179="","*",SP_NORTE!BJ179))</f>
        <v>Sem oportunidade de faixa, fluxo de trens</v>
      </c>
    </row>
    <row r="143" spans="1:16" hidden="1">
      <c r="A143" s="82" t="e">
        <f>IF(SP_NORTE!#REF!="","*",SP_NORTE!#REF!)</f>
        <v>#REF!</v>
      </c>
      <c r="B143" s="83" t="e">
        <f>IF(SP_NORTE!#REF!="","*",SP_NORTE!#REF!)</f>
        <v>#REF!</v>
      </c>
      <c r="C143" s="83" t="e">
        <f>IF(SP_NORTE!#REF!="","*",SP_NORTE!#REF!)</f>
        <v>#REF!</v>
      </c>
      <c r="D143" s="83" t="e">
        <f>IF(SP_NORTE!#REF!="","*",SP_NORTE!#REF!)</f>
        <v>#REF!</v>
      </c>
      <c r="E143" s="83" t="e">
        <f>IF(SP_NORTE!#REF!="","*",SP_NORTE!#REF!)</f>
        <v>#REF!</v>
      </c>
      <c r="F143" s="83" t="e">
        <f>IF(SP_NORTE!#REF!="","*",SP_NORTE!#REF!)</f>
        <v>#REF!</v>
      </c>
      <c r="G143" s="83" t="e">
        <f>IF(SP_NORTE!#REF!="","*",SP_NORTE!#REF!)</f>
        <v>#REF!</v>
      </c>
      <c r="H143" s="116" t="e">
        <f>IF(SP_NORTE!#REF!="","*",SP_NORTE!#REF!)</f>
        <v>#REF!</v>
      </c>
      <c r="I143" s="113" t="e">
        <f>IF(SP_NORTE!#REF!="","*",SP_NORTE!#REF!)</f>
        <v>#REF!</v>
      </c>
      <c r="J143" s="113" t="e">
        <f>IF(SP_NORTE!#REF!="","*",SP_NORTE!#REF!)</f>
        <v>#REF!</v>
      </c>
      <c r="K143" s="83" t="e">
        <f>IF(SP_NORTE!#REF!="","*",SP_NORTE!#REF!)</f>
        <v>#REF!</v>
      </c>
      <c r="L143" s="83" t="e">
        <f>IF(SP_NORTE!#REF!="","*",SP_NORTE!#REF!)</f>
        <v>#REF!</v>
      </c>
      <c r="M143" s="83" t="e">
        <f>IF(SP_NORTE!#REF!="","*",SP_NORTE!#REF!)</f>
        <v>#REF!</v>
      </c>
      <c r="N143" s="83" t="e">
        <f>IF(SP_NORTE!#REF!="","*",SP_NORTE!#REF!)</f>
        <v>#REF!</v>
      </c>
      <c r="O143" s="110" t="e">
        <f>IF(SP_NORTE!#REF!="","*",SP_NORTE!#REF!)</f>
        <v>#REF!</v>
      </c>
      <c r="P143" s="147" t="e">
        <f>IF($A$2=1,IF(SP_NORTE!#REF!="","*",SP_NORTE!#REF!),IF(SP_NORTE!#REF!="","*",SP_NORTE!#REF!))</f>
        <v>#REF!</v>
      </c>
    </row>
    <row r="144" spans="1:16">
      <c r="A144" s="82">
        <f>IF(SP_NORTE!B181="","*",SP_NORTE!B181)</f>
        <v>46066</v>
      </c>
      <c r="B144" s="83" t="str">
        <f>IF(SP_NORTE!W181="","*",SP_NORTE!W181)</f>
        <v>Contrato</v>
      </c>
      <c r="C144" s="83" t="str">
        <f>IF(SP_NORTE!R181="","*",SP_NORTE!R181)</f>
        <v>SP NORTE</v>
      </c>
      <c r="D144" s="83" t="str">
        <f>IF(SP_NORTE!S181="","*",SP_NORTE!S181)</f>
        <v>ZCZ-ZTI</v>
      </c>
      <c r="E144" s="83" t="str">
        <f>IF(SP_NORTE!D181="","*",SP_NORTE!D181)</f>
        <v>MOD SPN</v>
      </c>
      <c r="F144" s="83" t="str">
        <f>IF(SP_NORTE!G181="","*",SP_NORTE!G181)</f>
        <v>-</v>
      </c>
      <c r="G144" s="83" t="str">
        <f>IF(SP_NORTE!L181="","*",SP_NORTE!L181)</f>
        <v>ZMA-ZDG</v>
      </c>
      <c r="H144" s="116">
        <f>IF(SP_NORTE!J181="","*",SP_NORTE!J181)</f>
        <v>52</v>
      </c>
      <c r="I144" s="113">
        <f>IF(SP_NORTE!N181="","*",SP_NORTE!N181)</f>
        <v>0.35416666666666669</v>
      </c>
      <c r="J144" s="113">
        <f>IF(SP_NORTE!O181="","*",SP_NORTE!O181)</f>
        <v>0.16666666666666666</v>
      </c>
      <c r="K144" s="83" t="str">
        <f>IF(SP_NORTE!AJ181="","*",SP_NORTE!AJ181)</f>
        <v>-</v>
      </c>
      <c r="L144" s="83" t="str">
        <f>IF(SP_NORTE!AL181="","*",SP_NORTE!AL181)</f>
        <v>ZMA-ZDG</v>
      </c>
      <c r="M144" s="83">
        <f>IF(SP_NORTE!AO181="","*",SP_NORTE!AO181)</f>
        <v>52</v>
      </c>
      <c r="N144" s="83" t="str">
        <f>IF(SP_NORTE!AL181="","*",SP_NORTE!AL181)</f>
        <v>ZMA-ZDG</v>
      </c>
      <c r="O144" s="110">
        <f>IF(SP_NORTE!BG181="","*",SP_NORTE!BG181)</f>
        <v>0</v>
      </c>
      <c r="P144" s="147" t="str">
        <f>IF($A$2=1,IF(SP_NORTE!BI181="","*",SP_NORTE!BI181),IF(SP_NORTE!BJ181="","*",SP_NORTE!BJ181))</f>
        <v>MC1 08:06, sem oportunidade de faixa, fluxo de trens</v>
      </c>
    </row>
    <row r="145" spans="1:16">
      <c r="A145" s="82">
        <f>IF(SP_NORTE!B182="","*",SP_NORTE!B182)</f>
        <v>46066</v>
      </c>
      <c r="B145" s="83" t="str">
        <f>IF(SP_NORTE!W182="","*",SP_NORTE!W182)</f>
        <v>Contrato</v>
      </c>
      <c r="C145" s="83" t="str">
        <f>IF(SP_NORTE!R182="","*",SP_NORTE!R182)</f>
        <v>SP NORTE</v>
      </c>
      <c r="D145" s="83" t="str">
        <f>IF(SP_NORTE!S182="","*",SP_NORTE!S182)</f>
        <v>ZCZ-ZTI</v>
      </c>
      <c r="E145" s="83" t="str">
        <f>IF(SP_NORTE!D182="","*",SP_NORTE!D182)</f>
        <v>V40</v>
      </c>
      <c r="F145" s="83" t="str">
        <f>IF(SP_NORTE!G182="","*",SP_NORTE!G182)</f>
        <v>K58K592</v>
      </c>
      <c r="G145" s="83" t="str">
        <f>IF(SP_NORTE!L182="","*",SP_NORTE!L182)</f>
        <v>ZMA-ZDG</v>
      </c>
      <c r="H145" s="116">
        <f>IF(SP_NORTE!J182="","*",SP_NORTE!J182)</f>
        <v>52</v>
      </c>
      <c r="I145" s="113">
        <f>IF(SP_NORTE!N182="","*",SP_NORTE!N182)</f>
        <v>0.33333333333333331</v>
      </c>
      <c r="J145" s="113">
        <f>IF(SP_NORTE!O182="","*",SP_NORTE!O182)</f>
        <v>6.9444444444444447E-4</v>
      </c>
      <c r="K145" s="83" t="str">
        <f>IF(SP_NORTE!AJ182="","*",SP_NORTE!AJ182)</f>
        <v>K58K592</v>
      </c>
      <c r="L145" s="83" t="str">
        <f>IF(SP_NORTE!AL182="","*",SP_NORTE!AL182)</f>
        <v>ZMA-ZDG</v>
      </c>
      <c r="M145" s="83">
        <f>IF(SP_NORTE!AO182="","*",SP_NORTE!AO182)</f>
        <v>52</v>
      </c>
      <c r="N145" s="83" t="str">
        <f>IF(SP_NORTE!AL182="","*",SP_NORTE!AL182)</f>
        <v>ZMA-ZDG</v>
      </c>
      <c r="O145" s="110">
        <f>IF(SP_NORTE!BG182="","*",SP_NORTE!BG182)</f>
        <v>0</v>
      </c>
      <c r="P145" s="147" t="str">
        <f>IF($A$2=1,IF(SP_NORTE!BI182="","*",SP_NORTE!BI182),IF(SP_NORTE!BJ182="","*",SP_NORTE!BJ182))</f>
        <v>MC1 08:06, sem oportunidade de faixa, fluxo de trens</v>
      </c>
    </row>
    <row r="146" spans="1:16">
      <c r="A146" s="82">
        <f>IF(SP_NORTE!B184="","*",SP_NORTE!B184)</f>
        <v>46066</v>
      </c>
      <c r="B146" s="83" t="str">
        <f>IF(SP_NORTE!W184="","*",SP_NORTE!W184)</f>
        <v>Oportunidade</v>
      </c>
      <c r="C146" s="83" t="str">
        <f>IF(SP_NORTE!R184="","*",SP_NORTE!R184)</f>
        <v>SP NORTE</v>
      </c>
      <c r="D146" s="83" t="str">
        <f>IF(SP_NORTE!S184="","*",SP_NORTE!S184)</f>
        <v>ZCZ-ZTI</v>
      </c>
      <c r="E146" s="83" t="str">
        <f>IF(SP_NORTE!D184="","*",SP_NORTE!D184)</f>
        <v>ANTONIO (TF-681)</v>
      </c>
      <c r="F146" s="83" t="str">
        <f>IF(SP_NORTE!G184="","*",SP_NORTE!G184)</f>
        <v>-</v>
      </c>
      <c r="G146" s="83" t="str">
        <f>IF(SP_NORTE!L184="","*",SP_NORTE!L184)</f>
        <v>ZZR-ZDZ</v>
      </c>
      <c r="H146" s="116">
        <f>IF(SP_NORTE!J184="","*",SP_NORTE!J184)</f>
        <v>16.8</v>
      </c>
      <c r="I146" s="113">
        <f>IF(SP_NORTE!N184="","*",SP_NORTE!N184)</f>
        <v>0.375</v>
      </c>
      <c r="J146" s="113">
        <f>IF(SP_NORTE!O184="","*",SP_NORTE!O184)</f>
        <v>6.25E-2</v>
      </c>
      <c r="K146" s="83" t="str">
        <f>IF(SP_NORTE!AJ184="","*",SP_NORTE!AJ184)</f>
        <v>-</v>
      </c>
      <c r="L146" s="83" t="str">
        <f>IF(SP_NORTE!AL184="","*",SP_NORTE!AL184)</f>
        <v>ZZR-ZDZ</v>
      </c>
      <c r="M146" s="83">
        <f>IF(SP_NORTE!AO184="","*",SP_NORTE!AO184)</f>
        <v>16.8</v>
      </c>
      <c r="N146" s="83" t="str">
        <f>IF(SP_NORTE!AL184="","*",SP_NORTE!AL184)</f>
        <v>ZZR-ZDZ</v>
      </c>
      <c r="O146" s="110">
        <f>IF(SP_NORTE!BG184="","*",SP_NORTE!BG184)</f>
        <v>0</v>
      </c>
      <c r="P146" s="147" t="str">
        <f>IF($A$2=1,IF(SP_NORTE!BI184="","*",SP_NORTE!BI184),IF(SP_NORTE!BJ184="","*",SP_NORTE!BJ184))</f>
        <v xml:space="preserve">TP pronta 08:40, sem oportunidade de faixa, fluxo de trens </v>
      </c>
    </row>
    <row r="147" spans="1:16">
      <c r="A147" s="82">
        <f>IF(SP_NORTE!B186="","*",SP_NORTE!B186)</f>
        <v>46066</v>
      </c>
      <c r="B147" s="83" t="str">
        <f>IF(SP_NORTE!W186="","*",SP_NORTE!W186)</f>
        <v>Contrato</v>
      </c>
      <c r="C147" s="83" t="str">
        <f>IF(SP_NORTE!R186="","*",SP_NORTE!R186)</f>
        <v>SP NORTE</v>
      </c>
      <c r="D147" s="83" t="str">
        <f>IF(SP_NORTE!S186="","*",SP_NORTE!S186)</f>
        <v>ZRX-ZTI</v>
      </c>
      <c r="E147" s="83" t="str">
        <f>IF(SP_NORTE!D186="","*",SP_NORTE!D186)</f>
        <v>V83</v>
      </c>
      <c r="F147" s="83" t="str">
        <f>IF(SP_NORTE!G186="","*",SP_NORTE!G186)</f>
        <v>ZIQ2</v>
      </c>
      <c r="G147" s="83" t="str">
        <f>IF(SP_NORTE!L186="","*",SP_NORTE!L186)</f>
        <v>ZRQ-ZQX</v>
      </c>
      <c r="H147" s="116">
        <f>IF(SP_NORTE!J186="","*",SP_NORTE!J186)</f>
        <v>139.19999999999999</v>
      </c>
      <c r="I147" s="113">
        <f>IF(SP_NORTE!N186="","*",SP_NORTE!N186)</f>
        <v>0.33333333333333331</v>
      </c>
      <c r="J147" s="113">
        <f>IF(SP_NORTE!O186="","*",SP_NORTE!O186)</f>
        <v>0.16666666666666666</v>
      </c>
      <c r="K147" s="83" t="str">
        <f>IF(SP_NORTE!AJ186="","*",SP_NORTE!AJ186)</f>
        <v>ZIQ2</v>
      </c>
      <c r="L147" s="83" t="str">
        <f>IF(SP_NORTE!AL186="","*",SP_NORTE!AL186)</f>
        <v>ZRQ-ZQX</v>
      </c>
      <c r="M147" s="83">
        <f>IF(SP_NORTE!AO186="","*",SP_NORTE!AO186)</f>
        <v>139.19999999999999</v>
      </c>
      <c r="N147" s="83" t="str">
        <f>IF(SP_NORTE!AL186="","*",SP_NORTE!AL186)</f>
        <v>ZRQ-ZQX</v>
      </c>
      <c r="O147" s="110">
        <f>IF(SP_NORTE!BG186="","*",SP_NORTE!BG186)</f>
        <v>0</v>
      </c>
      <c r="P147" s="147" t="str">
        <f>IF($A$2=1,IF(SP_NORTE!BI186="","*",SP_NORTE!BI186),IF(SP_NORTE!BJ186="","*",SP_NORTE!BJ186))</f>
        <v xml:space="preserve">MC1 08:23, sem oportunidade de faixa, fluxo de trens </v>
      </c>
    </row>
    <row r="148" spans="1:16" hidden="1">
      <c r="A148" s="82" t="str">
        <f>IF(SP_NORTE!B187="","*",SP_NORTE!B187)</f>
        <v>*</v>
      </c>
      <c r="B148" s="83" t="str">
        <f>IF(SP_NORTE!W187="","*",SP_NORTE!W187)</f>
        <v>*</v>
      </c>
      <c r="C148" s="83" t="str">
        <f>IF(SP_NORTE!R187="","*",SP_NORTE!R187)</f>
        <v>-</v>
      </c>
      <c r="D148" s="83" t="str">
        <f>IF(SP_NORTE!S187="","*",SP_NORTE!S187)</f>
        <v>-</v>
      </c>
      <c r="E148" s="83" t="str">
        <f>IF(SP_NORTE!D187="","*",SP_NORTE!D187)</f>
        <v>*</v>
      </c>
      <c r="F148" s="83" t="str">
        <f>IF(SP_NORTE!G187="","*",SP_NORTE!G187)</f>
        <v>*</v>
      </c>
      <c r="G148" s="83" t="str">
        <f>IF(SP_NORTE!L187="","*",SP_NORTE!L187)</f>
        <v>-</v>
      </c>
      <c r="H148" s="116" t="str">
        <f>IF(SP_NORTE!J187="","*",SP_NORTE!J187)</f>
        <v>*</v>
      </c>
      <c r="I148" s="113" t="str">
        <f>IF(SP_NORTE!N187="","*",SP_NORTE!N187)</f>
        <v>*</v>
      </c>
      <c r="J148" s="113" t="str">
        <f>IF(SP_NORTE!O187="","*",SP_NORTE!O187)</f>
        <v>*</v>
      </c>
      <c r="K148" s="83">
        <f>IF(SP_NORTE!AJ187="","*",SP_NORTE!AJ187)</f>
        <v>0</v>
      </c>
      <c r="L148" s="83" t="str">
        <f>IF(SP_NORTE!AL187="","*",SP_NORTE!AL187)</f>
        <v>-</v>
      </c>
      <c r="M148" s="83">
        <f>IF(SP_NORTE!AO187="","*",SP_NORTE!AO187)</f>
        <v>0</v>
      </c>
      <c r="N148" s="83" t="str">
        <f>IF(SP_NORTE!AL187="","*",SP_NORTE!AL187)</f>
        <v>-</v>
      </c>
      <c r="O148" s="110" t="str">
        <f>IF(SP_NORTE!BG187="","*",SP_NORTE!BG187)</f>
        <v>*</v>
      </c>
      <c r="P148" s="147" t="str">
        <f>IF($A$2=1,IF(SP_NORTE!BI187="","*",SP_NORTE!BI187),IF(SP_NORTE!BJ187="","*",SP_NORTE!BJ187))</f>
        <v>*</v>
      </c>
    </row>
    <row r="149" spans="1:16" hidden="1">
      <c r="A149" s="82">
        <f>IF(SP_NORTE!B189="","*",SP_NORTE!B189)</f>
        <v>46067</v>
      </c>
      <c r="B149" s="83" t="str">
        <f>IF(SP_NORTE!W189="","*",SP_NORTE!W189)</f>
        <v>Oportunidade</v>
      </c>
      <c r="C149" s="83" t="str">
        <f>IF(SP_NORTE!R189="","*",SP_NORTE!R189)</f>
        <v>SP NORTE</v>
      </c>
      <c r="D149" s="83" t="str">
        <f>IF(SP_NORTE!S189="","*",SP_NORTE!S189)</f>
        <v>TMI-ZEB</v>
      </c>
      <c r="E149" s="83" t="str">
        <f>IF(SP_NORTE!D189="","*",SP_NORTE!D189)</f>
        <v>W57</v>
      </c>
      <c r="F149" s="83" t="str">
        <f>IF(SP_NORTE!G189="","*",SP_NORTE!G189)</f>
        <v>ZJA2</v>
      </c>
      <c r="G149" s="83" t="str">
        <f>IF(SP_NORTE!L189="","*",SP_NORTE!L189)</f>
        <v>ZJA-ZUR</v>
      </c>
      <c r="H149" s="116">
        <f>IF(SP_NORTE!J189="","*",SP_NORTE!J189)</f>
        <v>386.1</v>
      </c>
      <c r="I149" s="113">
        <f>IF(SP_NORTE!N189="","*",SP_NORTE!N189)</f>
        <v>0.375</v>
      </c>
      <c r="J149" s="113">
        <f>IF(SP_NORTE!O189="","*",SP_NORTE!O189)</f>
        <v>6.25E-2</v>
      </c>
      <c r="K149" s="83" t="str">
        <f>IF(SP_NORTE!AJ189="","*",SP_NORTE!AJ189)</f>
        <v>ZJA2</v>
      </c>
      <c r="L149" s="83" t="str">
        <f>IF(SP_NORTE!AL189="","*",SP_NORTE!AL189)</f>
        <v>ZJA-ZUR</v>
      </c>
      <c r="M149" s="83">
        <f>IF(SP_NORTE!AO189="","*",SP_NORTE!AO189)</f>
        <v>386.1</v>
      </c>
      <c r="N149" s="83" t="str">
        <f>IF(SP_NORTE!AL189="","*",SP_NORTE!AL189)</f>
        <v>ZJA-ZUR</v>
      </c>
      <c r="O149" s="110">
        <f>IF(SP_NORTE!BG189="","*",SP_NORTE!BG189)</f>
        <v>0</v>
      </c>
      <c r="P149" s="147" t="str">
        <f>IF($A$2=1,IF(SP_NORTE!BI189="","*",SP_NORTE!BI189),IF(SP_NORTE!BJ189="","*",SP_NORTE!BJ189))</f>
        <v>Sem oportunidade - circulação saturada</v>
      </c>
    </row>
    <row r="150" spans="1:16" hidden="1">
      <c r="A150" s="82">
        <f>IF(SP_NORTE!B190="","*",SP_NORTE!B190)</f>
        <v>46067</v>
      </c>
      <c r="B150" s="83" t="str">
        <f>IF(SP_NORTE!W190="","*",SP_NORTE!W190)</f>
        <v>Oportunidade</v>
      </c>
      <c r="C150" s="83" t="str">
        <f>IF(SP_NORTE!R190="","*",SP_NORTE!R190)</f>
        <v>SP NORTE</v>
      </c>
      <c r="D150" s="83" t="str">
        <f>IF(SP_NORTE!S190="","*",SP_NORTE!S190)</f>
        <v>TMI-ZEB</v>
      </c>
      <c r="E150" s="83" t="str">
        <f>IF(SP_NORTE!D190="","*",SP_NORTE!D190)</f>
        <v>V87</v>
      </c>
      <c r="F150" s="83" t="str">
        <f>IF(SP_NORTE!G190="","*",SP_NORTE!G190)</f>
        <v>ZDP2</v>
      </c>
      <c r="G150" s="83" t="str">
        <f>IF(SP_NORTE!L190="","*",SP_NORTE!L190)</f>
        <v>ZGI-ZFN</v>
      </c>
      <c r="H150" s="116">
        <f>IF(SP_NORTE!J190="","*",SP_NORTE!J190)</f>
        <v>326.10000000000002</v>
      </c>
      <c r="I150" s="113">
        <f>IF(SP_NORTE!N190="","*",SP_NORTE!N190)</f>
        <v>0.375</v>
      </c>
      <c r="J150" s="113">
        <f>IF(SP_NORTE!O190="","*",SP_NORTE!O190)</f>
        <v>8.3333333333333329E-2</v>
      </c>
      <c r="K150" s="83" t="str">
        <f>IF(SP_NORTE!AJ190="","*",SP_NORTE!AJ190)</f>
        <v>ZDP2</v>
      </c>
      <c r="L150" s="83" t="str">
        <f>IF(SP_NORTE!AL190="","*",SP_NORTE!AL190)</f>
        <v>ZGI-ZFN</v>
      </c>
      <c r="M150" s="83">
        <f>IF(SP_NORTE!AO190="","*",SP_NORTE!AO190)</f>
        <v>326.10000000000002</v>
      </c>
      <c r="N150" s="83" t="str">
        <f>IF(SP_NORTE!AL190="","*",SP_NORTE!AL190)</f>
        <v>ZGI-ZFN</v>
      </c>
      <c r="O150" s="110">
        <f>IF(SP_NORTE!BG190="","*",SP_NORTE!BG190)</f>
        <v>0</v>
      </c>
      <c r="P150" s="147" t="str">
        <f>IF($A$2=1,IF(SP_NORTE!BI190="","*",SP_NORTE!BI190),IF(SP_NORTE!BJ190="","*",SP_NORTE!BJ190))</f>
        <v>MC1 as 08:12h - Sem faixa</v>
      </c>
    </row>
    <row r="151" spans="1:16" hidden="1">
      <c r="A151" s="82">
        <f>IF(SP_NORTE!B191="","*",SP_NORTE!B191)</f>
        <v>46067</v>
      </c>
      <c r="B151" s="83" t="str">
        <f>IF(SP_NORTE!W191="","*",SP_NORTE!W191)</f>
        <v>Oportunidade</v>
      </c>
      <c r="C151" s="83" t="str">
        <f>IF(SP_NORTE!R191="","*",SP_NORTE!R191)</f>
        <v>SP NORTE</v>
      </c>
      <c r="D151" s="83" t="str">
        <f>IF(SP_NORTE!S191="","*",SP_NORTE!S191)</f>
        <v>TMI-ZEB</v>
      </c>
      <c r="E151" s="83" t="str">
        <f>IF(SP_NORTE!D191="","*",SP_NORTE!D191)</f>
        <v>JOSUEL (TP-697)</v>
      </c>
      <c r="F151" s="83" t="str">
        <f>IF(SP_NORTE!G191="","*",SP_NORTE!G191)</f>
        <v>-</v>
      </c>
      <c r="G151" s="83" t="str">
        <f>IF(SP_NORTE!L191="","*",SP_NORTE!L191)</f>
        <v>ZVP-ZGI</v>
      </c>
      <c r="H151" s="116">
        <f>IF(SP_NORTE!J191="","*",SP_NORTE!J191)</f>
        <v>312.8</v>
      </c>
      <c r="I151" s="113">
        <f>IF(SP_NORTE!N191="","*",SP_NORTE!N191)</f>
        <v>0.39583333333333331</v>
      </c>
      <c r="J151" s="113">
        <f>IF(SP_NORTE!O191="","*",SP_NORTE!O191)</f>
        <v>6.25E-2</v>
      </c>
      <c r="K151" s="83" t="str">
        <f>IF(SP_NORTE!AJ191="","*",SP_NORTE!AJ191)</f>
        <v>-</v>
      </c>
      <c r="L151" s="83" t="str">
        <f>IF(SP_NORTE!AL191="","*",SP_NORTE!AL191)</f>
        <v>ZVP-ZGI</v>
      </c>
      <c r="M151" s="83">
        <f>IF(SP_NORTE!AO191="","*",SP_NORTE!AO191)</f>
        <v>312.8</v>
      </c>
      <c r="N151" s="83" t="str">
        <f>IF(SP_NORTE!AL191="","*",SP_NORTE!AL191)</f>
        <v>ZVP-ZGI</v>
      </c>
      <c r="O151" s="110">
        <f>IF(SP_NORTE!BG191="","*",SP_NORTE!BG191)</f>
        <v>0</v>
      </c>
      <c r="P151" s="147" t="str">
        <f>IF($A$2=1,IF(SP_NORTE!BI191="","*",SP_NORTE!BI191),IF(SP_NORTE!BJ191="","*",SP_NORTE!BJ191))</f>
        <v>Não solicitou intervalo - equipe não se apresentou</v>
      </c>
    </row>
    <row r="152" spans="1:16" hidden="1">
      <c r="A152" s="82" t="e">
        <f>IF(SP_NORTE!#REF!="","*",SP_NORTE!#REF!)</f>
        <v>#REF!</v>
      </c>
      <c r="B152" s="83" t="e">
        <f>IF(SP_NORTE!#REF!="","*",SP_NORTE!#REF!)</f>
        <v>#REF!</v>
      </c>
      <c r="C152" s="83" t="e">
        <f>IF(SP_NORTE!#REF!="","*",SP_NORTE!#REF!)</f>
        <v>#REF!</v>
      </c>
      <c r="D152" s="83" t="e">
        <f>IF(SP_NORTE!#REF!="","*",SP_NORTE!#REF!)</f>
        <v>#REF!</v>
      </c>
      <c r="E152" s="83" t="e">
        <f>IF(SP_NORTE!#REF!="","*",SP_NORTE!#REF!)</f>
        <v>#REF!</v>
      </c>
      <c r="F152" s="83" t="e">
        <f>IF(SP_NORTE!#REF!="","*",SP_NORTE!#REF!)</f>
        <v>#REF!</v>
      </c>
      <c r="G152" s="83" t="e">
        <f>IF(SP_NORTE!#REF!="","*",SP_NORTE!#REF!)</f>
        <v>#REF!</v>
      </c>
      <c r="H152" s="116" t="e">
        <f>IF(SP_NORTE!#REF!="","*",SP_NORTE!#REF!)</f>
        <v>#REF!</v>
      </c>
      <c r="I152" s="113" t="e">
        <f>IF(SP_NORTE!#REF!="","*",SP_NORTE!#REF!)</f>
        <v>#REF!</v>
      </c>
      <c r="J152" s="113" t="e">
        <f>IF(SP_NORTE!#REF!="","*",SP_NORTE!#REF!)</f>
        <v>#REF!</v>
      </c>
      <c r="K152" s="83" t="e">
        <f>IF(SP_NORTE!#REF!="","*",SP_NORTE!#REF!)</f>
        <v>#REF!</v>
      </c>
      <c r="L152" s="83" t="e">
        <f>IF(SP_NORTE!#REF!="","*",SP_NORTE!#REF!)</f>
        <v>#REF!</v>
      </c>
      <c r="M152" s="83" t="e">
        <f>IF(SP_NORTE!#REF!="","*",SP_NORTE!#REF!)</f>
        <v>#REF!</v>
      </c>
      <c r="N152" s="83" t="e">
        <f>IF(SP_NORTE!#REF!="","*",SP_NORTE!#REF!)</f>
        <v>#REF!</v>
      </c>
      <c r="O152" s="110" t="e">
        <f>IF(SP_NORTE!#REF!="","*",SP_NORTE!#REF!)</f>
        <v>#REF!</v>
      </c>
      <c r="P152" s="147" t="e">
        <f>IF($A$2=1,IF(SP_NORTE!#REF!="","*",SP_NORTE!#REF!),IF(SP_NORTE!#REF!="","*",SP_NORTE!#REF!))</f>
        <v>#REF!</v>
      </c>
    </row>
    <row r="153" spans="1:16" hidden="1">
      <c r="A153" s="82" t="e">
        <f>IF(SP_NORTE!#REF!="","*",SP_NORTE!#REF!)</f>
        <v>#REF!</v>
      </c>
      <c r="B153" s="83" t="e">
        <f>IF(SP_NORTE!#REF!="","*",SP_NORTE!#REF!)</f>
        <v>#REF!</v>
      </c>
      <c r="C153" s="83" t="e">
        <f>IF(SP_NORTE!#REF!="","*",SP_NORTE!#REF!)</f>
        <v>#REF!</v>
      </c>
      <c r="D153" s="83" t="e">
        <f>IF(SP_NORTE!#REF!="","*",SP_NORTE!#REF!)</f>
        <v>#REF!</v>
      </c>
      <c r="E153" s="83" t="e">
        <f>IF(SP_NORTE!#REF!="","*",SP_NORTE!#REF!)</f>
        <v>#REF!</v>
      </c>
      <c r="F153" s="83" t="e">
        <f>IF(SP_NORTE!#REF!="","*",SP_NORTE!#REF!)</f>
        <v>#REF!</v>
      </c>
      <c r="G153" s="83" t="e">
        <f>IF(SP_NORTE!#REF!="","*",SP_NORTE!#REF!)</f>
        <v>#REF!</v>
      </c>
      <c r="H153" s="116" t="e">
        <f>IF(SP_NORTE!#REF!="","*",SP_NORTE!#REF!)</f>
        <v>#REF!</v>
      </c>
      <c r="I153" s="113" t="e">
        <f>IF(SP_NORTE!#REF!="","*",SP_NORTE!#REF!)</f>
        <v>#REF!</v>
      </c>
      <c r="J153" s="113" t="e">
        <f>IF(SP_NORTE!#REF!="","*",SP_NORTE!#REF!)</f>
        <v>#REF!</v>
      </c>
      <c r="K153" s="83" t="e">
        <f>IF(SP_NORTE!#REF!="","*",SP_NORTE!#REF!)</f>
        <v>#REF!</v>
      </c>
      <c r="L153" s="83" t="e">
        <f>IF(SP_NORTE!#REF!="","*",SP_NORTE!#REF!)</f>
        <v>#REF!</v>
      </c>
      <c r="M153" s="83" t="e">
        <f>IF(SP_NORTE!#REF!="","*",SP_NORTE!#REF!)</f>
        <v>#REF!</v>
      </c>
      <c r="N153" s="83" t="e">
        <f>IF(SP_NORTE!#REF!="","*",SP_NORTE!#REF!)</f>
        <v>#REF!</v>
      </c>
      <c r="O153" s="110" t="e">
        <f>IF(SP_NORTE!#REF!="","*",SP_NORTE!#REF!)</f>
        <v>#REF!</v>
      </c>
      <c r="P153" s="147" t="e">
        <f>IF($A$2=1,IF(SP_NORTE!#REF!="","*",SP_NORTE!#REF!),IF(SP_NORTE!#REF!="","*",SP_NORTE!#REF!))</f>
        <v>#REF!</v>
      </c>
    </row>
    <row r="154" spans="1:16" hidden="1">
      <c r="A154" s="82">
        <f>IF(SP_NORTE!B202="","*",SP_NORTE!B202)</f>
        <v>46067</v>
      </c>
      <c r="B154" s="83" t="str">
        <f>IF(SP_NORTE!W202="","*",SP_NORTE!W202)</f>
        <v>Oportunidade</v>
      </c>
      <c r="C154" s="83" t="str">
        <f>IF(SP_NORTE!R202="","*",SP_NORTE!R202)</f>
        <v>SP NORTE</v>
      </c>
      <c r="D154" s="83" t="str">
        <f>IF(SP_NORTE!S202="","*",SP_NORTE!S202)</f>
        <v>ZRX-ZTI</v>
      </c>
      <c r="E154" s="83" t="str">
        <f>IF(SP_NORTE!D202="","*",SP_NORTE!D202)</f>
        <v>V83</v>
      </c>
      <c r="F154" s="83" t="str">
        <f>IF(SP_NORTE!G202="","*",SP_NORTE!G202)</f>
        <v>ZIQ2</v>
      </c>
      <c r="G154" s="83" t="str">
        <f>IF(SP_NORTE!L202="","*",SP_NORTE!L202)</f>
        <v>ZRQ-ZQX</v>
      </c>
      <c r="H154" s="116">
        <f>IF(SP_NORTE!J202="","*",SP_NORTE!J202)</f>
        <v>139.19999999999999</v>
      </c>
      <c r="I154" s="113">
        <f>IF(SP_NORTE!N202="","*",SP_NORTE!N202)</f>
        <v>0.33333333333333331</v>
      </c>
      <c r="J154" s="113">
        <f>IF(SP_NORTE!O202="","*",SP_NORTE!O202)</f>
        <v>8.3333333333333329E-2</v>
      </c>
      <c r="K154" s="83" t="str">
        <f>IF(SP_NORTE!AJ202="","*",SP_NORTE!AJ202)</f>
        <v>ZIQ2</v>
      </c>
      <c r="L154" s="83" t="str">
        <f>IF(SP_NORTE!AL202="","*",SP_NORTE!AL202)</f>
        <v>ZRQ-ZQX</v>
      </c>
      <c r="M154" s="83">
        <f>IF(SP_NORTE!AO202="","*",SP_NORTE!AO202)</f>
        <v>139.19999999999999</v>
      </c>
      <c r="N154" s="83" t="str">
        <f>IF(SP_NORTE!AL202="","*",SP_NORTE!AL202)</f>
        <v>ZRQ-ZQX</v>
      </c>
      <c r="O154" s="110">
        <f>IF(SP_NORTE!BG202="","*",SP_NORTE!BG202)</f>
        <v>0</v>
      </c>
      <c r="P154" s="147" t="str">
        <f>IF($A$2=1,IF(SP_NORTE!BI202="","*",SP_NORTE!BI202),IF(SP_NORTE!BJ202="","*",SP_NORTE!BJ202))</f>
        <v>MC1 08:32 -sem faixa</v>
      </c>
    </row>
    <row r="155" spans="1:16" hidden="1">
      <c r="A155" s="82" t="str">
        <f>IF(SP_NORTE!B203="","*",SP_NORTE!B203)</f>
        <v>*</v>
      </c>
      <c r="B155" s="83" t="str">
        <f>IF(SP_NORTE!W203="","*",SP_NORTE!W203)</f>
        <v>*</v>
      </c>
      <c r="C155" s="83" t="str">
        <f>IF(SP_NORTE!R203="","*",SP_NORTE!R203)</f>
        <v>-</v>
      </c>
      <c r="D155" s="83" t="str">
        <f>IF(SP_NORTE!S203="","*",SP_NORTE!S203)</f>
        <v>-</v>
      </c>
      <c r="E155" s="83" t="str">
        <f>IF(SP_NORTE!D203="","*",SP_NORTE!D203)</f>
        <v>*</v>
      </c>
      <c r="F155" s="83" t="str">
        <f>IF(SP_NORTE!G203="","*",SP_NORTE!G203)</f>
        <v>*</v>
      </c>
      <c r="G155" s="83" t="str">
        <f>IF(SP_NORTE!L203="","*",SP_NORTE!L203)</f>
        <v>-</v>
      </c>
      <c r="H155" s="116" t="str">
        <f>IF(SP_NORTE!J203="","*",SP_NORTE!J203)</f>
        <v>*</v>
      </c>
      <c r="I155" s="113" t="str">
        <f>IF(SP_NORTE!N203="","*",SP_NORTE!N203)</f>
        <v>*</v>
      </c>
      <c r="J155" s="113" t="str">
        <f>IF(SP_NORTE!O203="","*",SP_NORTE!O203)</f>
        <v>*</v>
      </c>
      <c r="K155" s="83">
        <f>IF(SP_NORTE!AJ203="","*",SP_NORTE!AJ203)</f>
        <v>0</v>
      </c>
      <c r="L155" s="83" t="str">
        <f>IF(SP_NORTE!AL203="","*",SP_NORTE!AL203)</f>
        <v>-</v>
      </c>
      <c r="M155" s="83">
        <f>IF(SP_NORTE!AO203="","*",SP_NORTE!AO203)</f>
        <v>0</v>
      </c>
      <c r="N155" s="83" t="str">
        <f>IF(SP_NORTE!AL203="","*",SP_NORTE!AL203)</f>
        <v>-</v>
      </c>
      <c r="O155" s="110" t="str">
        <f>IF(SP_NORTE!BG203="","*",SP_NORTE!BG203)</f>
        <v>*</v>
      </c>
      <c r="P155" s="147" t="str">
        <f>IF($A$2=1,IF(SP_NORTE!BI203="","*",SP_NORTE!BI203),IF(SP_NORTE!BJ203="","*",SP_NORTE!BJ203))</f>
        <v>*</v>
      </c>
    </row>
    <row r="156" spans="1:16" hidden="1">
      <c r="A156" s="82">
        <f>IF(SP_NORTE!B204="","*",SP_NORTE!B204)</f>
        <v>46068</v>
      </c>
      <c r="B156" s="83" t="str">
        <f>IF(SP_NORTE!W204="","*",SP_NORTE!W204)</f>
        <v>Oportunidade</v>
      </c>
      <c r="C156" s="83" t="str">
        <f>IF(SP_NORTE!R204="","*",SP_NORTE!R204)</f>
        <v>SP NORTE</v>
      </c>
      <c r="D156" s="83" t="str">
        <f>IF(SP_NORTE!S204="","*",SP_NORTE!S204)</f>
        <v>TMI-ZEB</v>
      </c>
      <c r="E156" s="83" t="str">
        <f>IF(SP_NORTE!D204="","*",SP_NORTE!D204)</f>
        <v>W57</v>
      </c>
      <c r="F156" s="83" t="str">
        <f>IF(SP_NORTE!G204="","*",SP_NORTE!G204)</f>
        <v>ZJA2</v>
      </c>
      <c r="G156" s="83" t="str">
        <f>IF(SP_NORTE!L204="","*",SP_NORTE!L204)</f>
        <v>ZJA-ZUR</v>
      </c>
      <c r="H156" s="116">
        <f>IF(SP_NORTE!J204="","*",SP_NORTE!J204)</f>
        <v>386.1</v>
      </c>
      <c r="I156" s="113">
        <f>IF(SP_NORTE!N204="","*",SP_NORTE!N204)</f>
        <v>0.375</v>
      </c>
      <c r="J156" s="113">
        <f>IF(SP_NORTE!O204="","*",SP_NORTE!O204)</f>
        <v>6.25E-2</v>
      </c>
      <c r="K156" s="83" t="str">
        <f>IF(SP_NORTE!AJ204="","*",SP_NORTE!AJ204)</f>
        <v>ZJA2</v>
      </c>
      <c r="L156" s="83" t="str">
        <f>IF(SP_NORTE!AL204="","*",SP_NORTE!AL204)</f>
        <v>ZJA-ZUR</v>
      </c>
      <c r="M156" s="83">
        <f>IF(SP_NORTE!AO204="","*",SP_NORTE!AO204)</f>
        <v>386.1</v>
      </c>
      <c r="N156" s="83" t="str">
        <f>IF(SP_NORTE!AL204="","*",SP_NORTE!AL204)</f>
        <v>ZJA-ZUR</v>
      </c>
      <c r="O156" s="110">
        <f>IF(SP_NORTE!BG204="","*",SP_NORTE!BG204)</f>
        <v>2</v>
      </c>
      <c r="P156" s="147" t="str">
        <f>IF($A$2=1,IF(SP_NORTE!BI204="","*",SP_NORTE!BI204),IF(SP_NORTE!BJ204="","*",SP_NORTE!BJ204))</f>
        <v>MC1 as 12:53h - Licença as 15:50h</v>
      </c>
    </row>
    <row r="157" spans="1:16" hidden="1">
      <c r="A157" s="82">
        <f>IF(SP_NORTE!B205="","*",SP_NORTE!B205)</f>
        <v>46068</v>
      </c>
      <c r="B157" s="83" t="str">
        <f>IF(SP_NORTE!W205="","*",SP_NORTE!W205)</f>
        <v>Oportunidade</v>
      </c>
      <c r="C157" s="83" t="str">
        <f>IF(SP_NORTE!R205="","*",SP_NORTE!R205)</f>
        <v>SP NORTE</v>
      </c>
      <c r="D157" s="83" t="str">
        <f>IF(SP_NORTE!S205="","*",SP_NORTE!S205)</f>
        <v>TMI-ZEB</v>
      </c>
      <c r="E157" s="83" t="str">
        <f>IF(SP_NORTE!D205="","*",SP_NORTE!D205)</f>
        <v>V87</v>
      </c>
      <c r="F157" s="83" t="str">
        <f>IF(SP_NORTE!G205="","*",SP_NORTE!G205)</f>
        <v>ZDP2</v>
      </c>
      <c r="G157" s="83" t="str">
        <f>IF(SP_NORTE!L205="","*",SP_NORTE!L205)</f>
        <v>ZGI-ZFN</v>
      </c>
      <c r="H157" s="116">
        <f>IF(SP_NORTE!J205="","*",SP_NORTE!J205)</f>
        <v>326.10000000000002</v>
      </c>
      <c r="I157" s="113">
        <f>IF(SP_NORTE!N205="","*",SP_NORTE!N205)</f>
        <v>0.375</v>
      </c>
      <c r="J157" s="113">
        <f>IF(SP_NORTE!O205="","*",SP_NORTE!O205)</f>
        <v>8.3333333333333329E-2</v>
      </c>
      <c r="K157" s="83" t="str">
        <f>IF(SP_NORTE!AJ205="","*",SP_NORTE!AJ205)</f>
        <v>ZDP2</v>
      </c>
      <c r="L157" s="83" t="str">
        <f>IF(SP_NORTE!AL205="","*",SP_NORTE!AL205)</f>
        <v>ZGI-ZFN</v>
      </c>
      <c r="M157" s="83">
        <f>IF(SP_NORTE!AO205="","*",SP_NORTE!AO205)</f>
        <v>326.10000000000002</v>
      </c>
      <c r="N157" s="83" t="str">
        <f>IF(SP_NORTE!AL205="","*",SP_NORTE!AL205)</f>
        <v>ZGI-ZFN</v>
      </c>
      <c r="O157" s="110">
        <f>IF(SP_NORTE!BG205="","*",SP_NORTE!BG205)</f>
        <v>2</v>
      </c>
      <c r="P157" s="147" t="str">
        <f>IF($A$2=1,IF(SP_NORTE!BI205="","*",SP_NORTE!BI205),IF(SP_NORTE!BJ205="","*",SP_NORTE!BJ205))</f>
        <v xml:space="preserve">MC1 as 08:50h - Licença as 10:29h deslocando pro km de trabalho - Em intervalo as 12:37h as 14:37h, perdeu sinal </v>
      </c>
    </row>
    <row r="158" spans="1:16" hidden="1">
      <c r="A158" s="82">
        <f>IF(SP_NORTE!B206="","*",SP_NORTE!B206)</f>
        <v>46068</v>
      </c>
      <c r="B158" s="83" t="str">
        <f>IF(SP_NORTE!W206="","*",SP_NORTE!W206)</f>
        <v>Oportunidade</v>
      </c>
      <c r="C158" s="83" t="str">
        <f>IF(SP_NORTE!R206="","*",SP_NORTE!R206)</f>
        <v>SP NORTE</v>
      </c>
      <c r="D158" s="83" t="str">
        <f>IF(SP_NORTE!S206="","*",SP_NORTE!S206)</f>
        <v>ZEB-ZCZ</v>
      </c>
      <c r="E158" s="83" t="str">
        <f>IF(SP_NORTE!D206="","*",SP_NORTE!D206)</f>
        <v>V88</v>
      </c>
      <c r="F158" s="83" t="str">
        <f>IF(SP_NORTE!G206="","*",SP_NORTE!G206)</f>
        <v>ZPN2</v>
      </c>
      <c r="G158" s="83" t="str">
        <f>IF(SP_NORTE!L206="","*",SP_NORTE!L206)</f>
        <v>ZCV-ZCT</v>
      </c>
      <c r="H158" s="116">
        <f>IF(SP_NORTE!J206="","*",SP_NORTE!J206)</f>
        <v>153.80000000000001</v>
      </c>
      <c r="I158" s="113">
        <f>IF(SP_NORTE!N206="","*",SP_NORTE!N206)</f>
        <v>0.375</v>
      </c>
      <c r="J158" s="113">
        <f>IF(SP_NORTE!O206="","*",SP_NORTE!O206)</f>
        <v>8.3333333333333329E-2</v>
      </c>
      <c r="K158" s="83" t="str">
        <f>IF(SP_NORTE!AJ206="","*",SP_NORTE!AJ206)</f>
        <v>ZPN2</v>
      </c>
      <c r="L158" s="83" t="str">
        <f>IF(SP_NORTE!AL206="","*",SP_NORTE!AL206)</f>
        <v>ZCV-ZCT</v>
      </c>
      <c r="M158" s="83">
        <f>IF(SP_NORTE!AO206="","*",SP_NORTE!AO206)</f>
        <v>153.80000000000001</v>
      </c>
      <c r="N158" s="83" t="str">
        <f>IF(SP_NORTE!AL206="","*",SP_NORTE!AL206)</f>
        <v>ZCV-ZCT</v>
      </c>
      <c r="O158" s="110">
        <f>IF(SP_NORTE!BG206="","*",SP_NORTE!BG206)</f>
        <v>2</v>
      </c>
      <c r="P158" s="147" t="str">
        <f>IF($A$2=1,IF(SP_NORTE!BI206="","*",SP_NORTE!BI206),IF(SP_NORTE!BJ206="","*",SP_NORTE!BJ206))</f>
        <v>MC1 as 18:15h - Licença as 18:43h</v>
      </c>
    </row>
    <row r="159" spans="1:16" hidden="1">
      <c r="A159" s="82">
        <f>IF(SP_NORTE!B208="","*",SP_NORTE!B208)</f>
        <v>46068</v>
      </c>
      <c r="B159" s="83" t="str">
        <f>IF(SP_NORTE!W208="","*",SP_NORTE!W208)</f>
        <v>Oportunidade</v>
      </c>
      <c r="C159" s="83" t="str">
        <f>IF(SP_NORTE!R208="","*",SP_NORTE!R208)</f>
        <v>SP NORTE</v>
      </c>
      <c r="D159" s="83" t="str">
        <f>IF(SP_NORTE!S208="","*",SP_NORTE!S208)</f>
        <v>ZRX-ZTI</v>
      </c>
      <c r="E159" s="83" t="str">
        <f>IF(SP_NORTE!D208="","*",SP_NORTE!D208)</f>
        <v>V83</v>
      </c>
      <c r="F159" s="83" t="str">
        <f>IF(SP_NORTE!G208="","*",SP_NORTE!G208)</f>
        <v>ZIQ2</v>
      </c>
      <c r="G159" s="83" t="str">
        <f>IF(SP_NORTE!L208="","*",SP_NORTE!L208)</f>
        <v>ZRQ-ZQX</v>
      </c>
      <c r="H159" s="116">
        <f>IF(SP_NORTE!J208="","*",SP_NORTE!J208)</f>
        <v>139.19999999999999</v>
      </c>
      <c r="I159" s="113">
        <f>IF(SP_NORTE!N208="","*",SP_NORTE!N208)</f>
        <v>0.33333333333333331</v>
      </c>
      <c r="J159" s="113">
        <f>IF(SP_NORTE!O208="","*",SP_NORTE!O208)</f>
        <v>8.3333333333333329E-2</v>
      </c>
      <c r="K159" s="83" t="str">
        <f>IF(SP_NORTE!AJ208="","*",SP_NORTE!AJ208)</f>
        <v>ZIQ2</v>
      </c>
      <c r="L159" s="83" t="str">
        <f>IF(SP_NORTE!AL208="","*",SP_NORTE!AL208)</f>
        <v>ZRQ-ZQX</v>
      </c>
      <c r="M159" s="83">
        <f>IF(SP_NORTE!AO208="","*",SP_NORTE!AO208)</f>
        <v>139.19999999999999</v>
      </c>
      <c r="N159" s="83" t="str">
        <f>IF(SP_NORTE!AL208="","*",SP_NORTE!AL208)</f>
        <v>ZRQ-ZQX</v>
      </c>
      <c r="O159" s="110">
        <f>IF(SP_NORTE!BG208="","*",SP_NORTE!BG208)</f>
        <v>2</v>
      </c>
      <c r="P159" s="147" t="str">
        <f>IF($A$2=1,IF(SP_NORTE!BI208="","*",SP_NORTE!BI208),IF(SP_NORTE!BJ208="","*",SP_NORTE!BJ208))</f>
        <v>MC1 as 08:11h - Licença as 08:57h - deslocando pro km de trabalho- em intervalo as 11:24h</v>
      </c>
    </row>
    <row r="160" spans="1:16" hidden="1">
      <c r="A160" s="82">
        <f>IF(SP_NORTE!B209="","*",SP_NORTE!B209)</f>
        <v>46068</v>
      </c>
      <c r="B160" s="83" t="str">
        <f>IF(SP_NORTE!W209="","*",SP_NORTE!W209)</f>
        <v>Oportunidade</v>
      </c>
      <c r="C160" s="83" t="str">
        <f>IF(SP_NORTE!R209="","*",SP_NORTE!R209)</f>
        <v>SP NORTE</v>
      </c>
      <c r="D160" s="83" t="str">
        <f>IF(SP_NORTE!S209="","*",SP_NORTE!S209)</f>
        <v>ZCZ-ZTI</v>
      </c>
      <c r="E160" s="83" t="str">
        <f>IF(SP_NORTE!D209="","*",SP_NORTE!D209)</f>
        <v>V19</v>
      </c>
      <c r="F160" s="83" t="str">
        <f>IF(SP_NORTE!G209="","*",SP_NORTE!G209)</f>
        <v>ZAR</v>
      </c>
      <c r="G160" s="83" t="str">
        <f>IF(SP_NORTE!L209="","*",SP_NORTE!L209)</f>
        <v>ZAR-ZEH</v>
      </c>
      <c r="H160" s="116">
        <f>IF(SP_NORTE!J209="","*",SP_NORTE!J209)</f>
        <v>5</v>
      </c>
      <c r="I160" s="113">
        <f>IF(SP_NORTE!N209="","*",SP_NORTE!N209)</f>
        <v>0.29166666666666669</v>
      </c>
      <c r="J160" s="113">
        <f>IF(SP_NORTE!O209="","*",SP_NORTE!O209)</f>
        <v>4.1666666666666664E-2</v>
      </c>
      <c r="K160" s="83" t="str">
        <f>IF(SP_NORTE!AJ209="","*",SP_NORTE!AJ209)</f>
        <v>ZAR</v>
      </c>
      <c r="L160" s="83" t="str">
        <f>IF(SP_NORTE!AL209="","*",SP_NORTE!AL209)</f>
        <v>ZAR-ZEH</v>
      </c>
      <c r="M160" s="83">
        <f>IF(SP_NORTE!AO209="","*",SP_NORTE!AO209)</f>
        <v>5</v>
      </c>
      <c r="N160" s="83" t="str">
        <f>IF(SP_NORTE!AL209="","*",SP_NORTE!AL209)</f>
        <v>ZAR-ZEH</v>
      </c>
      <c r="O160" s="110">
        <f>IF(SP_NORTE!BG209="","*",SP_NORTE!BG209)</f>
        <v>1</v>
      </c>
      <c r="P160" s="147" t="str">
        <f>IF($A$2=1,IF(SP_NORTE!BI209="","*",SP_NORTE!BI209),IF(SP_NORTE!BJ209="","*",SP_NORTE!BJ209))</f>
        <v>MC1 as 08:32h  - Licença as 09:54h - deslocando</v>
      </c>
    </row>
    <row r="161" spans="1:16" hidden="1">
      <c r="A161" s="82" t="str">
        <f>IF(SP_NORTE!B210="","*",SP_NORTE!B210)</f>
        <v>*</v>
      </c>
      <c r="B161" s="83" t="str">
        <f>IF(SP_NORTE!W210="","*",SP_NORTE!W210)</f>
        <v>*</v>
      </c>
      <c r="C161" s="83" t="str">
        <f>IF(SP_NORTE!R210="","*",SP_NORTE!R210)</f>
        <v>-</v>
      </c>
      <c r="D161" s="83" t="str">
        <f>IF(SP_NORTE!S210="","*",SP_NORTE!S210)</f>
        <v>-</v>
      </c>
      <c r="E161" s="83" t="str">
        <f>IF(SP_NORTE!D210="","*",SP_NORTE!D210)</f>
        <v>*</v>
      </c>
      <c r="F161" s="83" t="str">
        <f>IF(SP_NORTE!G210="","*",SP_NORTE!G210)</f>
        <v>*</v>
      </c>
      <c r="G161" s="83" t="str">
        <f>IF(SP_NORTE!L210="","*",SP_NORTE!L210)</f>
        <v>-</v>
      </c>
      <c r="H161" s="116" t="str">
        <f>IF(SP_NORTE!J210="","*",SP_NORTE!J210)</f>
        <v>*</v>
      </c>
      <c r="I161" s="113" t="str">
        <f>IF(SP_NORTE!N210="","*",SP_NORTE!N210)</f>
        <v>*</v>
      </c>
      <c r="J161" s="113" t="str">
        <f>IF(SP_NORTE!O210="","*",SP_NORTE!O210)</f>
        <v>*</v>
      </c>
      <c r="K161" s="83">
        <f>IF(SP_NORTE!AJ210="","*",SP_NORTE!AJ210)</f>
        <v>0</v>
      </c>
      <c r="L161" s="83" t="str">
        <f>IF(SP_NORTE!AL210="","*",SP_NORTE!AL210)</f>
        <v>-</v>
      </c>
      <c r="M161" s="83">
        <f>IF(SP_NORTE!AO210="","*",SP_NORTE!AO210)</f>
        <v>0</v>
      </c>
      <c r="N161" s="83" t="str">
        <f>IF(SP_NORTE!AL210="","*",SP_NORTE!AL210)</f>
        <v>-</v>
      </c>
      <c r="O161" s="110" t="str">
        <f>IF(SP_NORTE!BG210="","*",SP_NORTE!BG210)</f>
        <v>*</v>
      </c>
      <c r="P161" s="147" t="str">
        <f>IF($A$2=1,IF(SP_NORTE!BI210="","*",SP_NORTE!BI210),IF(SP_NORTE!BJ210="","*",SP_NORTE!BJ210))</f>
        <v>*</v>
      </c>
    </row>
    <row r="162" spans="1:16" hidden="1">
      <c r="A162" s="82" t="str">
        <f>IF(SP_NORTE!B211="","*",SP_NORTE!B211)</f>
        <v>*</v>
      </c>
      <c r="B162" s="83" t="str">
        <f>IF(SP_NORTE!W211="","*",SP_NORTE!W211)</f>
        <v>*</v>
      </c>
      <c r="C162" s="83" t="str">
        <f>IF(SP_NORTE!R211="","*",SP_NORTE!R211)</f>
        <v>-</v>
      </c>
      <c r="D162" s="83" t="str">
        <f>IF(SP_NORTE!S211="","*",SP_NORTE!S211)</f>
        <v>-</v>
      </c>
      <c r="E162" s="83" t="str">
        <f>IF(SP_NORTE!D211="","*",SP_NORTE!D211)</f>
        <v>*</v>
      </c>
      <c r="F162" s="83" t="str">
        <f>IF(SP_NORTE!G211="","*",SP_NORTE!G211)</f>
        <v>*</v>
      </c>
      <c r="G162" s="83" t="str">
        <f>IF(SP_NORTE!L211="","*",SP_NORTE!L211)</f>
        <v>-</v>
      </c>
      <c r="H162" s="116" t="str">
        <f>IF(SP_NORTE!J211="","*",SP_NORTE!J211)</f>
        <v>*</v>
      </c>
      <c r="I162" s="113" t="str">
        <f>IF(SP_NORTE!N211="","*",SP_NORTE!N211)</f>
        <v>*</v>
      </c>
      <c r="J162" s="113" t="str">
        <f>IF(SP_NORTE!O211="","*",SP_NORTE!O211)</f>
        <v>*</v>
      </c>
      <c r="K162" s="83">
        <f>IF(SP_NORTE!AJ211="","*",SP_NORTE!AJ211)</f>
        <v>0</v>
      </c>
      <c r="L162" s="83" t="str">
        <f>IF(SP_NORTE!AL211="","*",SP_NORTE!AL211)</f>
        <v>-</v>
      </c>
      <c r="M162" s="83">
        <f>IF(SP_NORTE!AO211="","*",SP_NORTE!AO211)</f>
        <v>0</v>
      </c>
      <c r="N162" s="83" t="str">
        <f>IF(SP_NORTE!AL211="","*",SP_NORTE!AL211)</f>
        <v>-</v>
      </c>
      <c r="O162" s="110" t="str">
        <f>IF(SP_NORTE!BG211="","*",SP_NORTE!BG211)</f>
        <v>*</v>
      </c>
      <c r="P162" s="147" t="str">
        <f>IF($A$2=1,IF(SP_NORTE!BI211="","*",SP_NORTE!BI211),IF(SP_NORTE!BJ211="","*",SP_NORTE!BJ211))</f>
        <v>*</v>
      </c>
    </row>
    <row r="163" spans="1:16" hidden="1">
      <c r="A163" s="82" t="str">
        <f>IF(SP_NORTE!B212="","*",SP_NORTE!B212)</f>
        <v>*</v>
      </c>
      <c r="B163" s="83" t="str">
        <f>IF(SP_NORTE!W212="","*",SP_NORTE!W212)</f>
        <v>*</v>
      </c>
      <c r="C163" s="83" t="str">
        <f>IF(SP_NORTE!R212="","*",SP_NORTE!R212)</f>
        <v>-</v>
      </c>
      <c r="D163" s="83" t="str">
        <f>IF(SP_NORTE!S212="","*",SP_NORTE!S212)</f>
        <v>-</v>
      </c>
      <c r="E163" s="83" t="str">
        <f>IF(SP_NORTE!D212="","*",SP_NORTE!D212)</f>
        <v>*</v>
      </c>
      <c r="F163" s="83" t="str">
        <f>IF(SP_NORTE!G212="","*",SP_NORTE!G212)</f>
        <v>*</v>
      </c>
      <c r="G163" s="83" t="str">
        <f>IF(SP_NORTE!L212="","*",SP_NORTE!L212)</f>
        <v>-</v>
      </c>
      <c r="H163" s="116" t="str">
        <f>IF(SP_NORTE!J212="","*",SP_NORTE!J212)</f>
        <v>*</v>
      </c>
      <c r="I163" s="113" t="str">
        <f>IF(SP_NORTE!N212="","*",SP_NORTE!N212)</f>
        <v>*</v>
      </c>
      <c r="J163" s="113" t="str">
        <f>IF(SP_NORTE!O212="","*",SP_NORTE!O212)</f>
        <v>*</v>
      </c>
      <c r="K163" s="83">
        <f>IF(SP_NORTE!AJ212="","*",SP_NORTE!AJ212)</f>
        <v>0</v>
      </c>
      <c r="L163" s="83" t="str">
        <f>IF(SP_NORTE!AL212="","*",SP_NORTE!AL212)</f>
        <v>-</v>
      </c>
      <c r="M163" s="83">
        <f>IF(SP_NORTE!AO212="","*",SP_NORTE!AO212)</f>
        <v>0</v>
      </c>
      <c r="N163" s="83" t="str">
        <f>IF(SP_NORTE!AL212="","*",SP_NORTE!AL212)</f>
        <v>-</v>
      </c>
      <c r="O163" s="110" t="str">
        <f>IF(SP_NORTE!BG212="","*",SP_NORTE!BG212)</f>
        <v>*</v>
      </c>
      <c r="P163" s="147" t="str">
        <f>IF($A$2=1,IF(SP_NORTE!BI212="","*",SP_NORTE!BI212),IF(SP_NORTE!BJ212="","*",SP_NORTE!BJ212))</f>
        <v>*</v>
      </c>
    </row>
    <row r="164" spans="1:16" hidden="1">
      <c r="A164" s="82">
        <f>IF(SP_NORTE!B213="","*",SP_NORTE!B213)</f>
        <v>46069</v>
      </c>
      <c r="B164" s="83" t="str">
        <f>IF(SP_NORTE!W213="","*",SP_NORTE!W213)</f>
        <v>Oportunidade</v>
      </c>
      <c r="C164" s="83" t="str">
        <f>IF(SP_NORTE!R213="","*",SP_NORTE!R213)</f>
        <v>SP NORTE</v>
      </c>
      <c r="D164" s="83" t="str">
        <f>IF(SP_NORTE!S213="","*",SP_NORTE!S213)</f>
        <v>TMI-ZEB</v>
      </c>
      <c r="E164" s="83" t="str">
        <f>IF(SP_NORTE!D213="","*",SP_NORTE!D213)</f>
        <v>V87</v>
      </c>
      <c r="F164" s="83" t="str">
        <f>IF(SP_NORTE!G213="","*",SP_NORTE!G213)</f>
        <v>ZDP2</v>
      </c>
      <c r="G164" s="83" t="str">
        <f>IF(SP_NORTE!L213="","*",SP_NORTE!L213)</f>
        <v>ZGI-ZFN</v>
      </c>
      <c r="H164" s="116">
        <f>IF(SP_NORTE!J213="","*",SP_NORTE!J213)</f>
        <v>326.10000000000002</v>
      </c>
      <c r="I164" s="113">
        <f>IF(SP_NORTE!N213="","*",SP_NORTE!N213)</f>
        <v>0.375</v>
      </c>
      <c r="J164" s="113">
        <f>IF(SP_NORTE!O213="","*",SP_NORTE!O213)</f>
        <v>8.3333333333333329E-2</v>
      </c>
      <c r="K164" s="83" t="str">
        <f>IF(SP_NORTE!AJ213="","*",SP_NORTE!AJ213)</f>
        <v>ZDP2</v>
      </c>
      <c r="L164" s="83" t="str">
        <f>IF(SP_NORTE!AL213="","*",SP_NORTE!AL213)</f>
        <v>ZGI-ZFN</v>
      </c>
      <c r="M164" s="83">
        <f>IF(SP_NORTE!AO213="","*",SP_NORTE!AO213)</f>
        <v>326.10000000000002</v>
      </c>
      <c r="N164" s="83" t="str">
        <f>IF(SP_NORTE!AL213="","*",SP_NORTE!AL213)</f>
        <v>ZGI-ZFN</v>
      </c>
      <c r="O164" s="110">
        <f>IF(SP_NORTE!BG213="","*",SP_NORTE!BG213)</f>
        <v>0</v>
      </c>
      <c r="P164" s="147" t="str">
        <f>IF($A$2=1,IF(SP_NORTE!BI213="","*",SP_NORTE!BI213),IF(SP_NORTE!BJ213="","*",SP_NORTE!BJ213))</f>
        <v xml:space="preserve">MC1 08:21, autorizado 11:37 em deslocamento para intervalo, em intervalo 13:21, realizou somente viagem de medição </v>
      </c>
    </row>
    <row r="165" spans="1:16" hidden="1">
      <c r="A165" s="82">
        <f>IF(SP_NORTE!B214="","*",SP_NORTE!B214)</f>
        <v>46069</v>
      </c>
      <c r="B165" s="83" t="str">
        <f>IF(SP_NORTE!W214="","*",SP_NORTE!W214)</f>
        <v>Oportunidade</v>
      </c>
      <c r="C165" s="83" t="str">
        <f>IF(SP_NORTE!R214="","*",SP_NORTE!R214)</f>
        <v>SP NORTE</v>
      </c>
      <c r="D165" s="83" t="str">
        <f>IF(SP_NORTE!S214="","*",SP_NORTE!S214)</f>
        <v>TMI-ZEB</v>
      </c>
      <c r="E165" s="83" t="str">
        <f>IF(SP_NORTE!D214="","*",SP_NORTE!D214)</f>
        <v>JOSUEL (TP-697)</v>
      </c>
      <c r="F165" s="83" t="str">
        <f>IF(SP_NORTE!G214="","*",SP_NORTE!G214)</f>
        <v>-</v>
      </c>
      <c r="G165" s="83" t="str">
        <f>IF(SP_NORTE!L214="","*",SP_NORTE!L214)</f>
        <v>ZVP-ZGI</v>
      </c>
      <c r="H165" s="116">
        <f>IF(SP_NORTE!J214="","*",SP_NORTE!J214)</f>
        <v>312.8</v>
      </c>
      <c r="I165" s="113">
        <f>IF(SP_NORTE!N214="","*",SP_NORTE!N214)</f>
        <v>0.39583333333333331</v>
      </c>
      <c r="J165" s="113">
        <f>IF(SP_NORTE!O214="","*",SP_NORTE!O214)</f>
        <v>6.25E-2</v>
      </c>
      <c r="K165" s="83" t="str">
        <f>IF(SP_NORTE!AJ214="","*",SP_NORTE!AJ214)</f>
        <v>-</v>
      </c>
      <c r="L165" s="83" t="str">
        <f>IF(SP_NORTE!AL214="","*",SP_NORTE!AL214)</f>
        <v>ZVP-ZGI</v>
      </c>
      <c r="M165" s="83">
        <f>IF(SP_NORTE!AO214="","*",SP_NORTE!AO214)</f>
        <v>312.8</v>
      </c>
      <c r="N165" s="83" t="str">
        <f>IF(SP_NORTE!AL214="","*",SP_NORTE!AL214)</f>
        <v>ZVP-ZGI</v>
      </c>
      <c r="O165" s="110">
        <f>IF(SP_NORTE!BG214="","*",SP_NORTE!BG214)</f>
        <v>2</v>
      </c>
      <c r="P165" s="147" t="str">
        <f>IF($A$2=1,IF(SP_NORTE!BI214="","*",SP_NORTE!BI214),IF(SP_NORTE!BJ214="","*",SP_NORTE!BJ214))</f>
        <v xml:space="preserve">Equipe pronta 10:23, aguarda passagem L84 10:30, em intervalo 10:47, sem produção devido temperatura </v>
      </c>
    </row>
    <row r="166" spans="1:16" hidden="1">
      <c r="A166" s="82">
        <f>IF(SP_NORTE!B216="","*",SP_NORTE!B216)</f>
        <v>46069</v>
      </c>
      <c r="B166" s="83" t="str">
        <f>IF(SP_NORTE!W216="","*",SP_NORTE!W216)</f>
        <v>Oportunidade</v>
      </c>
      <c r="C166" s="83" t="str">
        <f>IF(SP_NORTE!R216="","*",SP_NORTE!R216)</f>
        <v>SP NORTE</v>
      </c>
      <c r="D166" s="83" t="str">
        <f>IF(SP_NORTE!S216="","*",SP_NORTE!S216)</f>
        <v>ZEB-ZCZ</v>
      </c>
      <c r="E166" s="83" t="str">
        <f>IF(SP_NORTE!D216="","*",SP_NORTE!D216)</f>
        <v>W54</v>
      </c>
      <c r="F166" s="83" t="str">
        <f>IF(SP_NORTE!G216="","*",SP_NORTE!G216)</f>
        <v>ZRU2</v>
      </c>
      <c r="G166" s="83" t="str">
        <f>IF(SP_NORTE!L216="","*",SP_NORTE!L216)</f>
        <v>ZRU-ZEC</v>
      </c>
      <c r="H166" s="116">
        <f>IF(SP_NORTE!J216="","*",SP_NORTE!J216)</f>
        <v>204</v>
      </c>
      <c r="I166" s="113">
        <f>IF(SP_NORTE!N216="","*",SP_NORTE!N216)</f>
        <v>0.375</v>
      </c>
      <c r="J166" s="113">
        <f>IF(SP_NORTE!O216="","*",SP_NORTE!O216)</f>
        <v>4.1666666666666664E-2</v>
      </c>
      <c r="K166" s="83" t="str">
        <f>IF(SP_NORTE!AJ216="","*",SP_NORTE!AJ216)</f>
        <v>ZRU2</v>
      </c>
      <c r="L166" s="83" t="str">
        <f>IF(SP_NORTE!AL216="","*",SP_NORTE!AL216)</f>
        <v>ZRU-ZEC</v>
      </c>
      <c r="M166" s="83">
        <f>IF(SP_NORTE!AO216="","*",SP_NORTE!AO216)</f>
        <v>204</v>
      </c>
      <c r="N166" s="83" t="str">
        <f>IF(SP_NORTE!AL216="","*",SP_NORTE!AL216)</f>
        <v>ZRU-ZEC</v>
      </c>
      <c r="O166" s="110">
        <f>IF(SP_NORTE!BG216="","*",SP_NORTE!BG216)</f>
        <v>0</v>
      </c>
      <c r="P166" s="147" t="str">
        <f>IF($A$2=1,IF(SP_NORTE!BI216="","*",SP_NORTE!BI216),IF(SP_NORTE!BJ216="","*",SP_NORTE!BJ216))</f>
        <v>Locomotiva 9401 avariada, previsão D+1</v>
      </c>
    </row>
    <row r="167" spans="1:16" hidden="1">
      <c r="A167" s="82">
        <f>IF(SP_NORTE!B219="","*",SP_NORTE!B219)</f>
        <v>46069</v>
      </c>
      <c r="B167" s="83" t="str">
        <f>IF(SP_NORTE!W219="","*",SP_NORTE!W219)</f>
        <v>Oportunidade</v>
      </c>
      <c r="C167" s="83" t="str">
        <f>IF(SP_NORTE!R219="","*",SP_NORTE!R219)</f>
        <v>SP NORTE</v>
      </c>
      <c r="D167" s="83" t="str">
        <f>IF(SP_NORTE!S219="","*",SP_NORTE!S219)</f>
        <v>ZEB-ZCZ</v>
      </c>
      <c r="E167" s="83" t="str">
        <f>IF(SP_NORTE!D219="","*",SP_NORTE!D219)</f>
        <v>V88</v>
      </c>
      <c r="F167" s="83" t="str">
        <f>IF(SP_NORTE!G219="","*",SP_NORTE!G219)</f>
        <v>ZPN2</v>
      </c>
      <c r="G167" s="83" t="str">
        <f>IF(SP_NORTE!L219="","*",SP_NORTE!L219)</f>
        <v>ZCV-ZCT</v>
      </c>
      <c r="H167" s="116">
        <f>IF(SP_NORTE!J219="","*",SP_NORTE!J219)</f>
        <v>153.80000000000001</v>
      </c>
      <c r="I167" s="113">
        <f>IF(SP_NORTE!N219="","*",SP_NORTE!N219)</f>
        <v>0.375</v>
      </c>
      <c r="J167" s="113">
        <f>IF(SP_NORTE!O219="","*",SP_NORTE!O219)</f>
        <v>8.3333333333333329E-2</v>
      </c>
      <c r="K167" s="83" t="str">
        <f>IF(SP_NORTE!AJ219="","*",SP_NORTE!AJ219)</f>
        <v>ZPN2</v>
      </c>
      <c r="L167" s="83" t="str">
        <f>IF(SP_NORTE!AL219="","*",SP_NORTE!AL219)</f>
        <v>ZCV-ZCT</v>
      </c>
      <c r="M167" s="83">
        <f>IF(SP_NORTE!AO219="","*",SP_NORTE!AO219)</f>
        <v>153.80000000000001</v>
      </c>
      <c r="N167" s="83" t="str">
        <f>IF(SP_NORTE!AL219="","*",SP_NORTE!AL219)</f>
        <v>ZCV-ZCT</v>
      </c>
      <c r="O167" s="110">
        <f>IF(SP_NORTE!BG219="","*",SP_NORTE!BG219)</f>
        <v>0</v>
      </c>
      <c r="P167" s="147" t="str">
        <f>IF($A$2=1,IF(SP_NORTE!BI219="","*",SP_NORTE!BI219),IF(SP_NORTE!BJ219="","*",SP_NORTE!BJ219))</f>
        <v>Equipe em interjornada</v>
      </c>
    </row>
    <row r="168" spans="1:16" hidden="1">
      <c r="A168" s="82" t="e">
        <f>IF(SP_NORTE!#REF!="","*",SP_NORTE!#REF!)</f>
        <v>#REF!</v>
      </c>
      <c r="B168" s="83" t="e">
        <f>IF(SP_NORTE!#REF!="","*",SP_NORTE!#REF!)</f>
        <v>#REF!</v>
      </c>
      <c r="C168" s="83" t="e">
        <f>IF(SP_NORTE!#REF!="","*",SP_NORTE!#REF!)</f>
        <v>#REF!</v>
      </c>
      <c r="D168" s="83" t="e">
        <f>IF(SP_NORTE!#REF!="","*",SP_NORTE!#REF!)</f>
        <v>#REF!</v>
      </c>
      <c r="E168" s="83" t="e">
        <f>IF(SP_NORTE!#REF!="","*",SP_NORTE!#REF!)</f>
        <v>#REF!</v>
      </c>
      <c r="F168" s="83" t="e">
        <f>IF(SP_NORTE!#REF!="","*",SP_NORTE!#REF!)</f>
        <v>#REF!</v>
      </c>
      <c r="G168" s="83" t="e">
        <f>IF(SP_NORTE!#REF!="","*",SP_NORTE!#REF!)</f>
        <v>#REF!</v>
      </c>
      <c r="H168" s="116" t="e">
        <f>IF(SP_NORTE!#REF!="","*",SP_NORTE!#REF!)</f>
        <v>#REF!</v>
      </c>
      <c r="I168" s="113" t="e">
        <f>IF(SP_NORTE!#REF!="","*",SP_NORTE!#REF!)</f>
        <v>#REF!</v>
      </c>
      <c r="J168" s="113" t="e">
        <f>IF(SP_NORTE!#REF!="","*",SP_NORTE!#REF!)</f>
        <v>#REF!</v>
      </c>
      <c r="K168" s="83" t="e">
        <f>IF(SP_NORTE!#REF!="","*",SP_NORTE!#REF!)</f>
        <v>#REF!</v>
      </c>
      <c r="L168" s="83" t="e">
        <f>IF(SP_NORTE!#REF!="","*",SP_NORTE!#REF!)</f>
        <v>#REF!</v>
      </c>
      <c r="M168" s="83" t="e">
        <f>IF(SP_NORTE!#REF!="","*",SP_NORTE!#REF!)</f>
        <v>#REF!</v>
      </c>
      <c r="N168" s="83" t="e">
        <f>IF(SP_NORTE!#REF!="","*",SP_NORTE!#REF!)</f>
        <v>#REF!</v>
      </c>
      <c r="O168" s="110" t="e">
        <f>IF(SP_NORTE!#REF!="","*",SP_NORTE!#REF!)</f>
        <v>#REF!</v>
      </c>
      <c r="P168" s="147" t="e">
        <f>IF($A$2=1,IF(SP_NORTE!#REF!="","*",SP_NORTE!#REF!),IF(SP_NORTE!#REF!="","*",SP_NORTE!#REF!))</f>
        <v>#REF!</v>
      </c>
    </row>
    <row r="169" spans="1:16" hidden="1">
      <c r="A169" s="82">
        <f>IF(SP_NORTE!B224="","*",SP_NORTE!B224)</f>
        <v>46069</v>
      </c>
      <c r="B169" s="83" t="str">
        <f>IF(SP_NORTE!W224="","*",SP_NORTE!W224)</f>
        <v>Oportunidade</v>
      </c>
      <c r="C169" s="83" t="str">
        <f>IF(SP_NORTE!R224="","*",SP_NORTE!R224)</f>
        <v>SP NORTE</v>
      </c>
      <c r="D169" s="83" t="str">
        <f>IF(SP_NORTE!S224="","*",SP_NORTE!S224)</f>
        <v>ZCZ-ZTI</v>
      </c>
      <c r="E169" s="83" t="str">
        <f>IF(SP_NORTE!D224="","*",SP_NORTE!D224)</f>
        <v>ANTONIO (TF-681)</v>
      </c>
      <c r="F169" s="83" t="str">
        <f>IF(SP_NORTE!G224="","*",SP_NORTE!G224)</f>
        <v>-</v>
      </c>
      <c r="G169" s="83" t="str">
        <f>IF(SP_NORTE!L224="","*",SP_NORTE!L224)</f>
        <v>ZZR-ZDZ</v>
      </c>
      <c r="H169" s="116">
        <f>IF(SP_NORTE!J224="","*",SP_NORTE!J224)</f>
        <v>11.2</v>
      </c>
      <c r="I169" s="113">
        <f>IF(SP_NORTE!N224="","*",SP_NORTE!N224)</f>
        <v>0.375</v>
      </c>
      <c r="J169" s="113">
        <f>IF(SP_NORTE!O224="","*",SP_NORTE!O224)</f>
        <v>6.25E-2</v>
      </c>
      <c r="K169" s="83" t="str">
        <f>IF(SP_NORTE!AJ224="","*",SP_NORTE!AJ224)</f>
        <v>-</v>
      </c>
      <c r="L169" s="83" t="str">
        <f>IF(SP_NORTE!AL224="","*",SP_NORTE!AL224)</f>
        <v>ZZR-ZDZ</v>
      </c>
      <c r="M169" s="83">
        <f>IF(SP_NORTE!AO224="","*",SP_NORTE!AO224)</f>
        <v>11.2</v>
      </c>
      <c r="N169" s="83" t="str">
        <f>IF(SP_NORTE!AL224="","*",SP_NORTE!AL224)</f>
        <v>ZZR-ZDZ</v>
      </c>
      <c r="O169" s="110">
        <f>IF(SP_NORTE!BG224="","*",SP_NORTE!BG224)</f>
        <v>0</v>
      </c>
      <c r="P169" s="147" t="str">
        <f>IF($A$2=1,IF(SP_NORTE!BI224="","*",SP_NORTE!BI224),IF(SP_NORTE!BJ224="","*",SP_NORTE!BJ224))</f>
        <v>Equipe pronta 10:30, aguarda sem oportunidade</v>
      </c>
    </row>
    <row r="170" spans="1:16" hidden="1">
      <c r="A170" s="82">
        <f>IF(SP_NORTE!B225="","*",SP_NORTE!B225)</f>
        <v>46069</v>
      </c>
      <c r="B170" s="83" t="str">
        <f>IF(SP_NORTE!W225="","*",SP_NORTE!W225)</f>
        <v>Oportunidade</v>
      </c>
      <c r="C170" s="83" t="str">
        <f>IF(SP_NORTE!R225="","*",SP_NORTE!R225)</f>
        <v>SP NORTE</v>
      </c>
      <c r="D170" s="83" t="str">
        <f>IF(SP_NORTE!S225="","*",SP_NORTE!S225)</f>
        <v>ZRX-ZTI</v>
      </c>
      <c r="E170" s="83" t="str">
        <f>IF(SP_NORTE!D225="","*",SP_NORTE!D225)</f>
        <v>V83</v>
      </c>
      <c r="F170" s="83" t="str">
        <f>IF(SP_NORTE!G225="","*",SP_NORTE!G225)</f>
        <v>ZIQ2</v>
      </c>
      <c r="G170" s="83" t="str">
        <f>IF(SP_NORTE!L225="","*",SP_NORTE!L225)</f>
        <v>ZRQ-ZQX</v>
      </c>
      <c r="H170" s="116">
        <f>IF(SP_NORTE!J225="","*",SP_NORTE!J225)</f>
        <v>139.19999999999999</v>
      </c>
      <c r="I170" s="113">
        <f>IF(SP_NORTE!N225="","*",SP_NORTE!N225)</f>
        <v>0.33333333333333331</v>
      </c>
      <c r="J170" s="113">
        <f>IF(SP_NORTE!O225="","*",SP_NORTE!O225)</f>
        <v>6.25E-2</v>
      </c>
      <c r="K170" s="83" t="str">
        <f>IF(SP_NORTE!AJ225="","*",SP_NORTE!AJ225)</f>
        <v>ZIQ2</v>
      </c>
      <c r="L170" s="83" t="str">
        <f>IF(SP_NORTE!AL225="","*",SP_NORTE!AL225)</f>
        <v>ZRQ-ZQX</v>
      </c>
      <c r="M170" s="83">
        <f>IF(SP_NORTE!AO225="","*",SP_NORTE!AO225)</f>
        <v>139.19999999999999</v>
      </c>
      <c r="N170" s="83" t="str">
        <f>IF(SP_NORTE!AL225="","*",SP_NORTE!AL225)</f>
        <v>ZRQ-ZQX</v>
      </c>
      <c r="O170" s="110">
        <f>IF(SP_NORTE!BG225="","*",SP_NORTE!BG225)</f>
        <v>2</v>
      </c>
      <c r="P170" s="147" t="str">
        <f>IF($A$2=1,IF(SP_NORTE!BI225="","*",SP_NORTE!BI225),IF(SP_NORTE!BJ225="","*",SP_NORTE!BJ225))</f>
        <v xml:space="preserve">MC1 08:27, autorizado 09:53, em deslocamento para intervalo, em intervalo 11:56, 500m de socaria </v>
      </c>
    </row>
    <row r="171" spans="1:16" hidden="1">
      <c r="A171" s="82" t="str">
        <f>IF(SP_NORTE!B226="","*",SP_NORTE!B226)</f>
        <v>*</v>
      </c>
      <c r="B171" s="83" t="str">
        <f>IF(SP_NORTE!W226="","*",SP_NORTE!W226)</f>
        <v>*</v>
      </c>
      <c r="C171" s="83" t="str">
        <f>IF(SP_NORTE!R226="","*",SP_NORTE!R226)</f>
        <v>-</v>
      </c>
      <c r="D171" s="83" t="str">
        <f>IF(SP_NORTE!S226="","*",SP_NORTE!S226)</f>
        <v>-</v>
      </c>
      <c r="E171" s="83" t="str">
        <f>IF(SP_NORTE!D226="","*",SP_NORTE!D226)</f>
        <v>*</v>
      </c>
      <c r="F171" s="83" t="str">
        <f>IF(SP_NORTE!G226="","*",SP_NORTE!G226)</f>
        <v>*</v>
      </c>
      <c r="G171" s="83" t="str">
        <f>IF(SP_NORTE!L226="","*",SP_NORTE!L226)</f>
        <v>*</v>
      </c>
      <c r="H171" s="116" t="str">
        <f>IF(SP_NORTE!J226="","*",SP_NORTE!J226)</f>
        <v>*</v>
      </c>
      <c r="I171" s="113" t="str">
        <f>IF(SP_NORTE!N226="","*",SP_NORTE!N226)</f>
        <v>*</v>
      </c>
      <c r="J171" s="113" t="str">
        <f>IF(SP_NORTE!O226="","*",SP_NORTE!O226)</f>
        <v>*</v>
      </c>
      <c r="K171" s="83">
        <f>IF(SP_NORTE!AJ226="","*",SP_NORTE!AJ226)</f>
        <v>0</v>
      </c>
      <c r="L171" s="83" t="str">
        <f>IF(SP_NORTE!AL226="","*",SP_NORTE!AL226)</f>
        <v>-</v>
      </c>
      <c r="M171" s="83">
        <f>IF(SP_NORTE!AO226="","*",SP_NORTE!AO226)</f>
        <v>0</v>
      </c>
      <c r="N171" s="83" t="str">
        <f>IF(SP_NORTE!AL226="","*",SP_NORTE!AL226)</f>
        <v>-</v>
      </c>
      <c r="O171" s="110" t="str">
        <f>IF(SP_NORTE!BG226="","*",SP_NORTE!BG226)</f>
        <v>*</v>
      </c>
      <c r="P171" s="147" t="str">
        <f>IF($A$2=1,IF(SP_NORTE!BI226="","*",SP_NORTE!BI226),IF(SP_NORTE!BJ226="","*",SP_NORTE!BJ226))</f>
        <v>*</v>
      </c>
    </row>
    <row r="172" spans="1:16" hidden="1">
      <c r="A172" s="82">
        <f>IF(SP_NORTE!B227="","*",SP_NORTE!B227)</f>
        <v>46070</v>
      </c>
      <c r="B172" s="83" t="str">
        <f>IF(SP_NORTE!W227="","*",SP_NORTE!W227)</f>
        <v>Oportunidade</v>
      </c>
      <c r="C172" s="83" t="str">
        <f>IF(SP_NORTE!R227="","*",SP_NORTE!R227)</f>
        <v>SP NORTE</v>
      </c>
      <c r="D172" s="83" t="str">
        <f>IF(SP_NORTE!S227="","*",SP_NORTE!S227)</f>
        <v>TMI-ZEB</v>
      </c>
      <c r="E172" s="83" t="str">
        <f>IF(SP_NORTE!D227="","*",SP_NORTE!D227)</f>
        <v>W57</v>
      </c>
      <c r="F172" s="83" t="str">
        <f>IF(SP_NORTE!G227="","*",SP_NORTE!G227)</f>
        <v>ZSF2</v>
      </c>
      <c r="G172" s="83" t="str">
        <f>IF(SP_NORTE!L227="","*",SP_NORTE!L227)</f>
        <v>ZTF-ZSF</v>
      </c>
      <c r="H172" s="116">
        <f>IF(SP_NORTE!J227="","*",SP_NORTE!J227)</f>
        <v>411.84500000000003</v>
      </c>
      <c r="I172" s="113">
        <f>IF(SP_NORTE!N227="","*",SP_NORTE!N227)</f>
        <v>0.41666666666666669</v>
      </c>
      <c r="J172" s="113">
        <f>IF(SP_NORTE!O227="","*",SP_NORTE!O227)</f>
        <v>4.1666666666666664E-2</v>
      </c>
      <c r="K172" s="83" t="str">
        <f>IF(SP_NORTE!AJ227="","*",SP_NORTE!AJ227)</f>
        <v>ZSF2</v>
      </c>
      <c r="L172" s="83" t="str">
        <f>IF(SP_NORTE!AL227="","*",SP_NORTE!AL227)</f>
        <v>ZTF-ZSF</v>
      </c>
      <c r="M172" s="83">
        <f>IF(SP_NORTE!AO227="","*",SP_NORTE!AO227)</f>
        <v>411.84500000000003</v>
      </c>
      <c r="N172" s="83" t="str">
        <f>IF(SP_NORTE!AL227="","*",SP_NORTE!AL227)</f>
        <v>ZTF-ZSF</v>
      </c>
      <c r="O172" s="110" t="str">
        <f>IF(SP_NORTE!BG227="","*",SP_NORTE!BG227)</f>
        <v>*</v>
      </c>
      <c r="P172" s="147" t="str">
        <f>IF($A$2=1,IF(SP_NORTE!BI227="","*",SP_NORTE!BI227),IF(SP_NORTE!BJ227="","*",SP_NORTE!BJ227))</f>
        <v>Equipe em deslocamento pata ZSF, previsão de MC1 14h</v>
      </c>
    </row>
    <row r="173" spans="1:16" hidden="1">
      <c r="A173" s="82">
        <f>IF(SP_NORTE!B228="","*",SP_NORTE!B228)</f>
        <v>46070</v>
      </c>
      <c r="B173" s="83" t="str">
        <f>IF(SP_NORTE!W228="","*",SP_NORTE!W228)</f>
        <v>Contrato</v>
      </c>
      <c r="C173" s="83" t="str">
        <f>IF(SP_NORTE!R228="","*",SP_NORTE!R228)</f>
        <v>SP NORTE</v>
      </c>
      <c r="D173" s="83" t="str">
        <f>IF(SP_NORTE!S228="","*",SP_NORTE!S228)</f>
        <v>TMI-ZEB</v>
      </c>
      <c r="E173" s="83" t="str">
        <f>IF(SP_NORTE!D228="","*",SP_NORTE!D228)</f>
        <v>V87</v>
      </c>
      <c r="F173" s="83" t="str">
        <f>IF(SP_NORTE!G228="","*",SP_NORTE!G228)</f>
        <v>ZDP2</v>
      </c>
      <c r="G173" s="83" t="str">
        <f>IF(SP_NORTE!L228="","*",SP_NORTE!L228)</f>
        <v>ZKY-ZZM</v>
      </c>
      <c r="H173" s="116">
        <f>IF(SP_NORTE!J228="","*",SP_NORTE!J228)</f>
        <v>286</v>
      </c>
      <c r="I173" s="113">
        <f>IF(SP_NORTE!N228="","*",SP_NORTE!N228)</f>
        <v>0.35416666666666669</v>
      </c>
      <c r="J173" s="113">
        <f>IF(SP_NORTE!O228="","*",SP_NORTE!O228)</f>
        <v>0.125</v>
      </c>
      <c r="K173" s="83" t="str">
        <f>IF(SP_NORTE!AJ228="","*",SP_NORTE!AJ228)</f>
        <v>ZDP2</v>
      </c>
      <c r="L173" s="83" t="str">
        <f>IF(SP_NORTE!AL228="","*",SP_NORTE!AL228)</f>
        <v>ZKY-ZZM</v>
      </c>
      <c r="M173" s="83">
        <f>IF(SP_NORTE!AO228="","*",SP_NORTE!AO228)</f>
        <v>286</v>
      </c>
      <c r="N173" s="83" t="str">
        <f>IF(SP_NORTE!AL228="","*",SP_NORTE!AL228)</f>
        <v>ZKY-ZZM</v>
      </c>
      <c r="O173" s="110">
        <f>IF(SP_NORTE!BG228="","*",SP_NORTE!BG228)</f>
        <v>1</v>
      </c>
      <c r="P173" s="147" t="str">
        <f>IF($A$2=1,IF(SP_NORTE!BI228="","*",SP_NORTE!BI228),IF(SP_NORTE!BJ228="","*",SP_NORTE!BJ228))</f>
        <v>*</v>
      </c>
    </row>
    <row r="174" spans="1:16" hidden="1">
      <c r="A174" s="82" t="str">
        <f>IF(SP_NORTE!B229="","*",SP_NORTE!B229)</f>
        <v>*</v>
      </c>
      <c r="B174" s="83" t="str">
        <f>IF(SP_NORTE!W229="","*",SP_NORTE!W229)</f>
        <v>*</v>
      </c>
      <c r="C174" s="83" t="str">
        <f>IF(SP_NORTE!R229="","*",SP_NORTE!R229)</f>
        <v>-</v>
      </c>
      <c r="D174" s="83" t="str">
        <f>IF(SP_NORTE!S229="","*",SP_NORTE!S229)</f>
        <v>-</v>
      </c>
      <c r="E174" s="83" t="str">
        <f>IF(SP_NORTE!D229="","*",SP_NORTE!D229)</f>
        <v>*</v>
      </c>
      <c r="F174" s="83" t="str">
        <f>IF(SP_NORTE!G229="","*",SP_NORTE!G229)</f>
        <v>*</v>
      </c>
      <c r="G174" s="83" t="str">
        <f>IF(SP_NORTE!L229="","*",SP_NORTE!L229)</f>
        <v>-</v>
      </c>
      <c r="H174" s="116" t="str">
        <f>IF(SP_NORTE!J229="","*",SP_NORTE!J229)</f>
        <v>*</v>
      </c>
      <c r="I174" s="113" t="str">
        <f>IF(SP_NORTE!N229="","*",SP_NORTE!N229)</f>
        <v>*</v>
      </c>
      <c r="J174" s="113" t="str">
        <f>IF(SP_NORTE!O229="","*",SP_NORTE!O229)</f>
        <v>*</v>
      </c>
      <c r="K174" s="83">
        <f>IF(SP_NORTE!AJ229="","*",SP_NORTE!AJ229)</f>
        <v>0</v>
      </c>
      <c r="L174" s="83" t="str">
        <f>IF(SP_NORTE!AL229="","*",SP_NORTE!AL229)</f>
        <v>-</v>
      </c>
      <c r="M174" s="83">
        <f>IF(SP_NORTE!AO229="","*",SP_NORTE!AO229)</f>
        <v>0</v>
      </c>
      <c r="N174" s="83" t="str">
        <f>IF(SP_NORTE!AL229="","*",SP_NORTE!AL229)</f>
        <v>-</v>
      </c>
      <c r="O174" s="110" t="str">
        <f>IF(SP_NORTE!BG229="","*",SP_NORTE!BG229)</f>
        <v>*</v>
      </c>
      <c r="P174" s="147" t="str">
        <f>IF($A$2=1,IF(SP_NORTE!BI229="","*",SP_NORTE!BI229),IF(SP_NORTE!BJ229="","*",SP_NORTE!BJ229))</f>
        <v>*</v>
      </c>
    </row>
    <row r="175" spans="1:16" hidden="1">
      <c r="A175" s="82">
        <f>IF(SP_NORTE!B230="","*",SP_NORTE!B230)</f>
        <v>46070</v>
      </c>
      <c r="B175" s="83" t="str">
        <f>IF(SP_NORTE!W230="","*",SP_NORTE!W230)</f>
        <v>Oportunidade</v>
      </c>
      <c r="C175" s="83" t="str">
        <f>IF(SP_NORTE!R230="","*",SP_NORTE!R230)</f>
        <v>SP NORTE</v>
      </c>
      <c r="D175" s="83" t="str">
        <f>IF(SP_NORTE!S230="","*",SP_NORTE!S230)</f>
        <v>ZEB-ZCZ</v>
      </c>
      <c r="E175" s="83" t="str">
        <f>IF(SP_NORTE!D230="","*",SP_NORTE!D230)</f>
        <v>V19</v>
      </c>
      <c r="F175" s="83" t="str">
        <f>IF(SP_NORTE!G230="","*",SP_NORTE!G230)</f>
        <v>ZEH2</v>
      </c>
      <c r="G175" s="83" t="str">
        <f>IF(SP_NORTE!L230="","*",SP_NORTE!L230)</f>
        <v>ZEH-ZRU</v>
      </c>
      <c r="H175" s="116">
        <f>IF(SP_NORTE!J230="","*",SP_NORTE!J230)</f>
        <v>200</v>
      </c>
      <c r="I175" s="113">
        <f>IF(SP_NORTE!N230="","*",SP_NORTE!N230)</f>
        <v>0.375</v>
      </c>
      <c r="J175" s="113">
        <f>IF(SP_NORTE!O230="","*",SP_NORTE!O230)</f>
        <v>8.3333333333333329E-2</v>
      </c>
      <c r="K175" s="83" t="str">
        <f>IF(SP_NORTE!AJ230="","*",SP_NORTE!AJ230)</f>
        <v>ZEH2</v>
      </c>
      <c r="L175" s="83" t="str">
        <f>IF(SP_NORTE!AL230="","*",SP_NORTE!AL230)</f>
        <v>ZEH-ZRU</v>
      </c>
      <c r="M175" s="83">
        <f>IF(SP_NORTE!AO230="","*",SP_NORTE!AO230)</f>
        <v>200</v>
      </c>
      <c r="N175" s="83" t="str">
        <f>IF(SP_NORTE!AL230="","*",SP_NORTE!AL230)</f>
        <v>ZEH-ZRU</v>
      </c>
      <c r="O175" s="110">
        <f>IF(SP_NORTE!BG230="","*",SP_NORTE!BG230)</f>
        <v>0</v>
      </c>
      <c r="P175" s="147" t="str">
        <f>IF($A$2=1,IF(SP_NORTE!BI230="","*",SP_NORTE!BI230),IF(SP_NORTE!BJ230="","*",SP_NORTE!BJ230))</f>
        <v>MC1 07:47, sem oportunidade</v>
      </c>
    </row>
    <row r="176" spans="1:16" hidden="1">
      <c r="A176" s="82">
        <f>IF(SP_NORTE!B231="","*",SP_NORTE!B231)</f>
        <v>46070</v>
      </c>
      <c r="B176" s="83" t="str">
        <f>IF(SP_NORTE!W231="","*",SP_NORTE!W231)</f>
        <v>Contrato</v>
      </c>
      <c r="C176" s="83" t="str">
        <f>IF(SP_NORTE!R231="","*",SP_NORTE!R231)</f>
        <v>SP NORTE</v>
      </c>
      <c r="D176" s="83" t="str">
        <f>IF(SP_NORTE!S231="","*",SP_NORTE!S231)</f>
        <v>ZEB-ZCZ</v>
      </c>
      <c r="E176" s="83" t="str">
        <f>IF(SP_NORTE!D231="","*",SP_NORTE!D231)</f>
        <v>V88</v>
      </c>
      <c r="F176" s="83" t="str">
        <f>IF(SP_NORTE!G231="","*",SP_NORTE!G231)</f>
        <v>ZPN2</v>
      </c>
      <c r="G176" s="83" t="str">
        <f>IF(SP_NORTE!L231="","*",SP_NORTE!L231)</f>
        <v>ZCV-ZCT</v>
      </c>
      <c r="H176" s="116">
        <f>IF(SP_NORTE!J231="","*",SP_NORTE!J231)</f>
        <v>153.80000000000001</v>
      </c>
      <c r="I176" s="113">
        <f>IF(SP_NORTE!N231="","*",SP_NORTE!N231)</f>
        <v>0.375</v>
      </c>
      <c r="J176" s="113">
        <f>IF(SP_NORTE!O231="","*",SP_NORTE!O231)</f>
        <v>0.125</v>
      </c>
      <c r="K176" s="83" t="str">
        <f>IF(SP_NORTE!AJ231="","*",SP_NORTE!AJ231)</f>
        <v>ZPN2</v>
      </c>
      <c r="L176" s="83" t="str">
        <f>IF(SP_NORTE!AL231="","*",SP_NORTE!AL231)</f>
        <v>ZCV-ZCT</v>
      </c>
      <c r="M176" s="83">
        <f>IF(SP_NORTE!AO231="","*",SP_NORTE!AO231)</f>
        <v>153.80000000000001</v>
      </c>
      <c r="N176" s="83" t="str">
        <f>IF(SP_NORTE!AL231="","*",SP_NORTE!AL231)</f>
        <v>ZCV-ZCT</v>
      </c>
      <c r="O176" s="110">
        <f>IF(SP_NORTE!BG231="","*",SP_NORTE!BG231)</f>
        <v>0</v>
      </c>
      <c r="P176" s="147" t="str">
        <f>IF($A$2=1,IF(SP_NORTE!BI231="","*",SP_NORTE!BI231),IF(SP_NORTE!BJ231="","*",SP_NORTE!BJ231))</f>
        <v>MC1 07:59, cancelado intervalo CCO</v>
      </c>
    </row>
    <row r="177" spans="1:16" hidden="1">
      <c r="A177" s="82">
        <f>IF(SP_NORTE!B232="","*",SP_NORTE!B232)</f>
        <v>46070</v>
      </c>
      <c r="B177" s="83" t="str">
        <f>IF(SP_NORTE!W232="","*",SP_NORTE!W232)</f>
        <v>Oportunidade</v>
      </c>
      <c r="C177" s="83" t="str">
        <f>IF(SP_NORTE!R232="","*",SP_NORTE!R232)</f>
        <v>SP NORTE</v>
      </c>
      <c r="D177" s="83" t="str">
        <f>IF(SP_NORTE!S232="","*",SP_NORTE!S232)</f>
        <v>ZEB-ZCZ</v>
      </c>
      <c r="E177" s="83" t="str">
        <f>IF(SP_NORTE!D232="","*",SP_NORTE!D232)</f>
        <v>PEDRO (TP-696)</v>
      </c>
      <c r="F177" s="83" t="str">
        <f>IF(SP_NORTE!G232="","*",SP_NORTE!G232)</f>
        <v>-</v>
      </c>
      <c r="G177" s="83" t="str">
        <f>IF(SP_NORTE!L232="","*",SP_NORTE!L232)</f>
        <v>ZCZ-ZZF</v>
      </c>
      <c r="H177" s="116">
        <f>IF(SP_NORTE!J232="","*",SP_NORTE!J232)</f>
        <v>102.2</v>
      </c>
      <c r="I177" s="113">
        <f>IF(SP_NORTE!N232="","*",SP_NORTE!N232)</f>
        <v>0.375</v>
      </c>
      <c r="J177" s="113">
        <f>IF(SP_NORTE!O232="","*",SP_NORTE!O232)</f>
        <v>6.25E-2</v>
      </c>
      <c r="K177" s="83" t="str">
        <f>IF(SP_NORTE!AJ232="","*",SP_NORTE!AJ232)</f>
        <v>-</v>
      </c>
      <c r="L177" s="83" t="str">
        <f>IF(SP_NORTE!AL232="","*",SP_NORTE!AL232)</f>
        <v>ZCZ-ZZF</v>
      </c>
      <c r="M177" s="83">
        <f>IF(SP_NORTE!AO232="","*",SP_NORTE!AO232)</f>
        <v>102.2</v>
      </c>
      <c r="N177" s="83" t="str">
        <f>IF(SP_NORTE!AL232="","*",SP_NORTE!AL232)</f>
        <v>ZCZ-ZZF</v>
      </c>
      <c r="O177" s="110">
        <f>IF(SP_NORTE!BG232="","*",SP_NORTE!BG232)</f>
        <v>1</v>
      </c>
      <c r="P177" s="147" t="str">
        <f>IF($A$2=1,IF(SP_NORTE!BI232="","*",SP_NORTE!BI232),IF(SP_NORTE!BJ232="","*",SP_NORTE!BJ232))</f>
        <v>Equipe pronta 09:32, em intervalo 10:30</v>
      </c>
    </row>
    <row r="178" spans="1:16" hidden="1">
      <c r="A178" s="82" t="str">
        <f>IF(SP_NORTE!B233="","*",SP_NORTE!B233)</f>
        <v>*</v>
      </c>
      <c r="B178" s="83" t="str">
        <f>IF(SP_NORTE!W233="","*",SP_NORTE!W233)</f>
        <v>*</v>
      </c>
      <c r="C178" s="83" t="str">
        <f>IF(SP_NORTE!R233="","*",SP_NORTE!R233)</f>
        <v>-</v>
      </c>
      <c r="D178" s="83" t="str">
        <f>IF(SP_NORTE!S233="","*",SP_NORTE!S233)</f>
        <v>-</v>
      </c>
      <c r="E178" s="83" t="str">
        <f>IF(SP_NORTE!D233="","*",SP_NORTE!D233)</f>
        <v>*</v>
      </c>
      <c r="F178" s="83" t="str">
        <f>IF(SP_NORTE!G233="","*",SP_NORTE!G233)</f>
        <v>*</v>
      </c>
      <c r="G178" s="83" t="str">
        <f>IF(SP_NORTE!L233="","*",SP_NORTE!L233)</f>
        <v>-</v>
      </c>
      <c r="H178" s="116" t="str">
        <f>IF(SP_NORTE!J233="","*",SP_NORTE!J233)</f>
        <v>*</v>
      </c>
      <c r="I178" s="113" t="str">
        <f>IF(SP_NORTE!N233="","*",SP_NORTE!N233)</f>
        <v>*</v>
      </c>
      <c r="J178" s="113" t="str">
        <f>IF(SP_NORTE!O233="","*",SP_NORTE!O233)</f>
        <v>*</v>
      </c>
      <c r="K178" s="83">
        <f>IF(SP_NORTE!AJ233="","*",SP_NORTE!AJ233)</f>
        <v>0</v>
      </c>
      <c r="L178" s="83" t="str">
        <f>IF(SP_NORTE!AL233="","*",SP_NORTE!AL233)</f>
        <v>-</v>
      </c>
      <c r="M178" s="83">
        <f>IF(SP_NORTE!AO233="","*",SP_NORTE!AO233)</f>
        <v>0</v>
      </c>
      <c r="N178" s="83" t="str">
        <f>IF(SP_NORTE!AL233="","*",SP_NORTE!AL233)</f>
        <v>-</v>
      </c>
      <c r="O178" s="110" t="str">
        <f>IF(SP_NORTE!BG233="","*",SP_NORTE!BG233)</f>
        <v>*</v>
      </c>
      <c r="P178" s="147" t="str">
        <f>IF($A$2=1,IF(SP_NORTE!BI233="","*",SP_NORTE!BI233),IF(SP_NORTE!BJ233="","*",SP_NORTE!BJ233))</f>
        <v>*</v>
      </c>
    </row>
    <row r="179" spans="1:16" hidden="1">
      <c r="A179" s="82" t="str">
        <f>IF(SP_NORTE!B234="","*",SP_NORTE!B234)</f>
        <v>*</v>
      </c>
      <c r="B179" s="83" t="str">
        <f>IF(SP_NORTE!W234="","*",SP_NORTE!W234)</f>
        <v>*</v>
      </c>
      <c r="C179" s="83" t="str">
        <f>IF(SP_NORTE!R234="","*",SP_NORTE!R234)</f>
        <v>-</v>
      </c>
      <c r="D179" s="83" t="str">
        <f>IF(SP_NORTE!S234="","*",SP_NORTE!S234)</f>
        <v>-</v>
      </c>
      <c r="E179" s="83" t="str">
        <f>IF(SP_NORTE!D234="","*",SP_NORTE!D234)</f>
        <v>*</v>
      </c>
      <c r="F179" s="83" t="str">
        <f>IF(SP_NORTE!G234="","*",SP_NORTE!G234)</f>
        <v>*</v>
      </c>
      <c r="G179" s="83" t="str">
        <f>IF(SP_NORTE!L234="","*",SP_NORTE!L234)</f>
        <v>-</v>
      </c>
      <c r="H179" s="116" t="str">
        <f>IF(SP_NORTE!J234="","*",SP_NORTE!J234)</f>
        <v>*</v>
      </c>
      <c r="I179" s="113" t="str">
        <f>IF(SP_NORTE!N234="","*",SP_NORTE!N234)</f>
        <v>*</v>
      </c>
      <c r="J179" s="113" t="str">
        <f>IF(SP_NORTE!O234="","*",SP_NORTE!O234)</f>
        <v>*</v>
      </c>
      <c r="K179" s="83">
        <f>IF(SP_NORTE!AJ234="","*",SP_NORTE!AJ234)</f>
        <v>0</v>
      </c>
      <c r="L179" s="83" t="str">
        <f>IF(SP_NORTE!AL234="","*",SP_NORTE!AL234)</f>
        <v>-</v>
      </c>
      <c r="M179" s="83">
        <f>IF(SP_NORTE!AO234="","*",SP_NORTE!AO234)</f>
        <v>0</v>
      </c>
      <c r="N179" s="83" t="str">
        <f>IF(SP_NORTE!AL234="","*",SP_NORTE!AL234)</f>
        <v>-</v>
      </c>
      <c r="O179" s="110" t="str">
        <f>IF(SP_NORTE!BG234="","*",SP_NORTE!BG234)</f>
        <v>*</v>
      </c>
      <c r="P179" s="147" t="str">
        <f>IF($A$2=1,IF(SP_NORTE!BI234="","*",SP_NORTE!BI234),IF(SP_NORTE!BJ234="","*",SP_NORTE!BJ234))</f>
        <v>*</v>
      </c>
    </row>
    <row r="180" spans="1:16" hidden="1">
      <c r="A180" s="82">
        <f>IF(SP_NORTE!B235="","*",SP_NORTE!B235)</f>
        <v>46070</v>
      </c>
      <c r="B180" s="83" t="str">
        <f>IF(SP_NORTE!W235="","*",SP_NORTE!W235)</f>
        <v>Contrato</v>
      </c>
      <c r="C180" s="83" t="str">
        <f>IF(SP_NORTE!R235="","*",SP_NORTE!R235)</f>
        <v>SP NORTE</v>
      </c>
      <c r="D180" s="83" t="str">
        <f>IF(SP_NORTE!S235="","*",SP_NORTE!S235)</f>
        <v>ZCZ-ZTI</v>
      </c>
      <c r="E180" s="83" t="str">
        <f>IF(SP_NORTE!D235="","*",SP_NORTE!D235)</f>
        <v>MOD SPN</v>
      </c>
      <c r="F180" s="83" t="str">
        <f>IF(SP_NORTE!G235="","*",SP_NORTE!G235)</f>
        <v>-</v>
      </c>
      <c r="G180" s="83" t="str">
        <f>IF(SP_NORTE!L235="","*",SP_NORTE!L235)</f>
        <v>ZMA-ZDG</v>
      </c>
      <c r="H180" s="116">
        <f>IF(SP_NORTE!J235="","*",SP_NORTE!J235)</f>
        <v>43.1</v>
      </c>
      <c r="I180" s="113">
        <f>IF(SP_NORTE!N235="","*",SP_NORTE!N235)</f>
        <v>0.375</v>
      </c>
      <c r="J180" s="113">
        <f>IF(SP_NORTE!O235="","*",SP_NORTE!O235)</f>
        <v>0.16666666666666666</v>
      </c>
      <c r="K180" s="83" t="str">
        <f>IF(SP_NORTE!AJ235="","*",SP_NORTE!AJ235)</f>
        <v>-</v>
      </c>
      <c r="L180" s="83" t="str">
        <f>IF(SP_NORTE!AL235="","*",SP_NORTE!AL235)</f>
        <v>ZMA-ZDG</v>
      </c>
      <c r="M180" s="83">
        <f>IF(SP_NORTE!AO235="","*",SP_NORTE!AO235)</f>
        <v>43.1</v>
      </c>
      <c r="N180" s="83" t="str">
        <f>IF(SP_NORTE!AL235="","*",SP_NORTE!AL235)</f>
        <v>ZMA-ZDG</v>
      </c>
      <c r="O180" s="110">
        <f>IF(SP_NORTE!BG235="","*",SP_NORTE!BG235)</f>
        <v>1</v>
      </c>
      <c r="P180" s="147" t="str">
        <f>IF($A$2=1,IF(SP_NORTE!BI235="","*",SP_NORTE!BI235),IF(SP_NORTE!BJ235="","*",SP_NORTE!BJ235))</f>
        <v>Aguarda chegada do V40 para abertura de intervalo - intervalo aberto 10:25 até 12:25</v>
      </c>
    </row>
    <row r="181" spans="1:16" hidden="1">
      <c r="A181" s="82">
        <f>IF(SP_NORTE!B236="","*",SP_NORTE!B236)</f>
        <v>46070</v>
      </c>
      <c r="B181" s="83" t="str">
        <f>IF(SP_NORTE!W236="","*",SP_NORTE!W236)</f>
        <v>Contrato</v>
      </c>
      <c r="C181" s="83" t="str">
        <f>IF(SP_NORTE!R236="","*",SP_NORTE!R236)</f>
        <v>SP NORTE</v>
      </c>
      <c r="D181" s="83" t="str">
        <f>IF(SP_NORTE!S236="","*",SP_NORTE!S236)</f>
        <v>ZCZ-ZTI</v>
      </c>
      <c r="E181" s="83" t="str">
        <f>IF(SP_NORTE!D236="","*",SP_NORTE!D236)</f>
        <v>V40</v>
      </c>
      <c r="F181" s="83" t="str">
        <f>IF(SP_NORTE!G236="","*",SP_NORTE!G236)</f>
        <v>K58K592</v>
      </c>
      <c r="G181" s="83" t="str">
        <f>IF(SP_NORTE!L236="","*",SP_NORTE!L236)</f>
        <v>ZMA-ZDG</v>
      </c>
      <c r="H181" s="116">
        <f>IF(SP_NORTE!J236="","*",SP_NORTE!J236)</f>
        <v>43.1</v>
      </c>
      <c r="I181" s="113">
        <f>IF(SP_NORTE!N236="","*",SP_NORTE!N236)</f>
        <v>0.33333333333333331</v>
      </c>
      <c r="J181" s="113">
        <f>IF(SP_NORTE!O236="","*",SP_NORTE!O236)</f>
        <v>6.9444444444444447E-4</v>
      </c>
      <c r="K181" s="83" t="str">
        <f>IF(SP_NORTE!AJ236="","*",SP_NORTE!AJ236)</f>
        <v>K58K592</v>
      </c>
      <c r="L181" s="83" t="str">
        <f>IF(SP_NORTE!AL236="","*",SP_NORTE!AL236)</f>
        <v>ZMA-ZDG</v>
      </c>
      <c r="M181" s="83">
        <f>IF(SP_NORTE!AO236="","*",SP_NORTE!AO236)</f>
        <v>43.1</v>
      </c>
      <c r="N181" s="83" t="str">
        <f>IF(SP_NORTE!AL236="","*",SP_NORTE!AL236)</f>
        <v>ZMA-ZDG</v>
      </c>
      <c r="O181" s="110">
        <f>IF(SP_NORTE!BG236="","*",SP_NORTE!BG236)</f>
        <v>1</v>
      </c>
      <c r="P181" s="147" t="str">
        <f>IF($A$2=1,IF(SP_NORTE!BI236="","*",SP_NORTE!BI236),IF(SP_NORTE!BJ236="","*",SP_NORTE!BJ236))</f>
        <v>Aguarda chegada do V40 para abertura de intervalo - intervalo aberto 10:25 até 12:25</v>
      </c>
    </row>
    <row r="182" spans="1:16" hidden="1">
      <c r="A182" s="82">
        <f>IF(SP_NORTE!B237="","*",SP_NORTE!B237)</f>
        <v>46070</v>
      </c>
      <c r="B182" s="83" t="str">
        <f>IF(SP_NORTE!W237="","*",SP_NORTE!W237)</f>
        <v>Contrato</v>
      </c>
      <c r="C182" s="83" t="str">
        <f>IF(SP_NORTE!R237="","*",SP_NORTE!R237)</f>
        <v>SP NORTE</v>
      </c>
      <c r="D182" s="83" t="str">
        <f>IF(SP_NORTE!S237="","*",SP_NORTE!S237)</f>
        <v>ZCZ-ZTI</v>
      </c>
      <c r="E182" s="83" t="str">
        <f>IF(SP_NORTE!D237="","*",SP_NORTE!D237)</f>
        <v>MAURO TP-868)</v>
      </c>
      <c r="F182" s="83" t="str">
        <f>IF(SP_NORTE!G237="","*",SP_NORTE!G237)</f>
        <v>-</v>
      </c>
      <c r="G182" s="83" t="str">
        <f>IF(SP_NORTE!L237="","*",SP_NORTE!L237)</f>
        <v>ZMA-ZDG</v>
      </c>
      <c r="H182" s="116">
        <f>IF(SP_NORTE!J237="","*",SP_NORTE!J237)</f>
        <v>45.249000000000002</v>
      </c>
      <c r="I182" s="113">
        <f>IF(SP_NORTE!N237="","*",SP_NORTE!N237)</f>
        <v>0.375</v>
      </c>
      <c r="J182" s="113">
        <f>IF(SP_NORTE!O237="","*",SP_NORTE!O237)</f>
        <v>6.9444444444444447E-4</v>
      </c>
      <c r="K182" s="83" t="str">
        <f>IF(SP_NORTE!AJ237="","*",SP_NORTE!AJ237)</f>
        <v>-</v>
      </c>
      <c r="L182" s="83" t="str">
        <f>IF(SP_NORTE!AL237="","*",SP_NORTE!AL237)</f>
        <v>ZMA-ZDG</v>
      </c>
      <c r="M182" s="83">
        <f>IF(SP_NORTE!AO237="","*",SP_NORTE!AO237)</f>
        <v>45.249000000000002</v>
      </c>
      <c r="N182" s="83" t="str">
        <f>IF(SP_NORTE!AL237="","*",SP_NORTE!AL237)</f>
        <v>ZMA-ZDG</v>
      </c>
      <c r="O182" s="110">
        <f>IF(SP_NORTE!BG237="","*",SP_NORTE!BG237)</f>
        <v>1</v>
      </c>
      <c r="P182" s="147" t="str">
        <f>IF($A$2=1,IF(SP_NORTE!BI237="","*",SP_NORTE!BI237),IF(SP_NORTE!BJ237="","*",SP_NORTE!BJ237))</f>
        <v>Aguarda chegada do V40 para abertura de intervalo - intervalo aberto 10:25 até 12:25</v>
      </c>
    </row>
    <row r="183" spans="1:16" hidden="1">
      <c r="A183" s="82">
        <f>IF(SP_NORTE!B238="","*",SP_NORTE!B238)</f>
        <v>46070</v>
      </c>
      <c r="B183" s="83" t="str">
        <f>IF(SP_NORTE!W238="","*",SP_NORTE!W238)</f>
        <v>Extra</v>
      </c>
      <c r="C183" s="83" t="str">
        <f>IF(SP_NORTE!R238="","*",SP_NORTE!R238)</f>
        <v>SP NORTE</v>
      </c>
      <c r="D183" s="83" t="str">
        <f>IF(SP_NORTE!S238="","*",SP_NORTE!S238)</f>
        <v>ZCZ-ZTI</v>
      </c>
      <c r="E183" s="83" t="str">
        <f>IF(SP_NORTE!D238="","*",SP_NORTE!D238)</f>
        <v>IGOR (TF-660)</v>
      </c>
      <c r="F183" s="83" t="str">
        <f>IF(SP_NORTE!G238="","*",SP_NORTE!G238)</f>
        <v>-</v>
      </c>
      <c r="G183" s="83" t="str">
        <f>IF(SP_NORTE!L238="","*",SP_NORTE!L238)</f>
        <v>ZDG-ZTN</v>
      </c>
      <c r="H183" s="116">
        <f>IF(SP_NORTE!J238="","*",SP_NORTE!J238)</f>
        <v>65.2</v>
      </c>
      <c r="I183" s="113">
        <f>IF(SP_NORTE!N238="","*",SP_NORTE!N238)</f>
        <v>0.375</v>
      </c>
      <c r="J183" s="113">
        <f>IF(SP_NORTE!O238="","*",SP_NORTE!O238)</f>
        <v>8.3333333333333329E-2</v>
      </c>
      <c r="K183" s="83" t="str">
        <f>IF(SP_NORTE!AJ238="","*",SP_NORTE!AJ238)</f>
        <v>-</v>
      </c>
      <c r="L183" s="83" t="str">
        <f>IF(SP_NORTE!AL238="","*",SP_NORTE!AL238)</f>
        <v>ZDG-ZTN</v>
      </c>
      <c r="M183" s="83">
        <f>IF(SP_NORTE!AO238="","*",SP_NORTE!AO238)</f>
        <v>65.2</v>
      </c>
      <c r="N183" s="83" t="str">
        <f>IF(SP_NORTE!AL238="","*",SP_NORTE!AL238)</f>
        <v>ZDG-ZTN</v>
      </c>
      <c r="O183" s="110">
        <f>IF(SP_NORTE!BG238="","*",SP_NORTE!BG238)</f>
        <v>1</v>
      </c>
      <c r="P183" s="147" t="str">
        <f>IF($A$2=1,IF(SP_NORTE!BI238="","*",SP_NORTE!BI238),IF(SP_NORTE!BJ238="","*",SP_NORTE!BJ238))</f>
        <v>Em intervalo 10:26 até 12:26</v>
      </c>
    </row>
    <row r="184" spans="1:16" hidden="1">
      <c r="A184" s="82">
        <f>IF(SP_NORTE!B239="","*",SP_NORTE!B239)</f>
        <v>46070</v>
      </c>
      <c r="B184" s="83" t="str">
        <f>IF(SP_NORTE!W239="","*",SP_NORTE!W239)</f>
        <v>Extra</v>
      </c>
      <c r="C184" s="83" t="str">
        <f>IF(SP_NORTE!R239="","*",SP_NORTE!R239)</f>
        <v>SP NORTE</v>
      </c>
      <c r="D184" s="83" t="str">
        <f>IF(SP_NORTE!S239="","*",SP_NORTE!S239)</f>
        <v>ZCZ-ZTI</v>
      </c>
      <c r="E184" s="83" t="str">
        <f>IF(SP_NORTE!D239="","*",SP_NORTE!D239)</f>
        <v>V95</v>
      </c>
      <c r="F184" s="83" t="str">
        <f>IF(SP_NORTE!G239="","*",SP_NORTE!G239)</f>
        <v>ZMA</v>
      </c>
      <c r="G184" s="83" t="str">
        <f>IF(SP_NORTE!L239="","*",SP_NORTE!L239)</f>
        <v>ZMA-ZRX</v>
      </c>
      <c r="H184" s="116">
        <f>IF(SP_NORTE!J239="","*",SP_NORTE!J239)</f>
        <v>42</v>
      </c>
      <c r="I184" s="113">
        <f>IF(SP_NORTE!N239="","*",SP_NORTE!N239)</f>
        <v>0.41666666666666669</v>
      </c>
      <c r="J184" s="113">
        <f>IF(SP_NORTE!O239="","*",SP_NORTE!O239)</f>
        <v>4.1666666666666664E-2</v>
      </c>
      <c r="K184" s="83" t="str">
        <f>IF(SP_NORTE!AJ239="","*",SP_NORTE!AJ239)</f>
        <v>ZMA</v>
      </c>
      <c r="L184" s="83" t="str">
        <f>IF(SP_NORTE!AL239="","*",SP_NORTE!AL239)</f>
        <v>ZMA-ZRX</v>
      </c>
      <c r="M184" s="83">
        <f>IF(SP_NORTE!AO239="","*",SP_NORTE!AO239)</f>
        <v>42</v>
      </c>
      <c r="N184" s="83" t="str">
        <f>IF(SP_NORTE!AL239="","*",SP_NORTE!AL239)</f>
        <v>ZMA-ZRX</v>
      </c>
      <c r="O184" s="110">
        <f>IF(SP_NORTE!BG239="","*",SP_NORTE!BG239)</f>
        <v>1</v>
      </c>
      <c r="P184" s="147" t="str">
        <f>IF($A$2=1,IF(SP_NORTE!BI239="","*",SP_NORTE!BI239),IF(SP_NORTE!BJ239="","*",SP_NORTE!BJ239))</f>
        <v>MC1 08:30, autorizado 11:29, em deslocamento</v>
      </c>
    </row>
    <row r="185" spans="1:16" hidden="1">
      <c r="A185" s="82" t="str">
        <f>IF(SP_NORTE!B240="","*",SP_NORTE!B240)</f>
        <v>*</v>
      </c>
      <c r="B185" s="83" t="str">
        <f>IF(SP_NORTE!W240="","*",SP_NORTE!W240)</f>
        <v>*</v>
      </c>
      <c r="C185" s="83" t="str">
        <f>IF(SP_NORTE!R240="","*",SP_NORTE!R240)</f>
        <v>-</v>
      </c>
      <c r="D185" s="83" t="str">
        <f>IF(SP_NORTE!S240="","*",SP_NORTE!S240)</f>
        <v>-</v>
      </c>
      <c r="E185" s="83" t="str">
        <f>IF(SP_NORTE!D240="","*",SP_NORTE!D240)</f>
        <v>*</v>
      </c>
      <c r="F185" s="83" t="str">
        <f>IF(SP_NORTE!G240="","*",SP_NORTE!G240)</f>
        <v>*</v>
      </c>
      <c r="G185" s="83" t="str">
        <f>IF(SP_NORTE!L240="","*",SP_NORTE!L240)</f>
        <v>-</v>
      </c>
      <c r="H185" s="116" t="str">
        <f>IF(SP_NORTE!J240="","*",SP_NORTE!J240)</f>
        <v>*</v>
      </c>
      <c r="I185" s="113" t="str">
        <f>IF(SP_NORTE!N240="","*",SP_NORTE!N240)</f>
        <v>*</v>
      </c>
      <c r="J185" s="113" t="str">
        <f>IF(SP_NORTE!O240="","*",SP_NORTE!O240)</f>
        <v>*</v>
      </c>
      <c r="K185" s="83">
        <f>IF(SP_NORTE!AJ240="","*",SP_NORTE!AJ240)</f>
        <v>0</v>
      </c>
      <c r="L185" s="83" t="str">
        <f>IF(SP_NORTE!AL240="","*",SP_NORTE!AL240)</f>
        <v>-</v>
      </c>
      <c r="M185" s="83">
        <f>IF(SP_NORTE!AO240="","*",SP_NORTE!AO240)</f>
        <v>0</v>
      </c>
      <c r="N185" s="83" t="str">
        <f>IF(SP_NORTE!AL240="","*",SP_NORTE!AL240)</f>
        <v>-</v>
      </c>
      <c r="O185" s="110" t="str">
        <f>IF(SP_NORTE!BG240="","*",SP_NORTE!BG240)</f>
        <v>*</v>
      </c>
      <c r="P185" s="147" t="str">
        <f>IF($A$2=1,IF(SP_NORTE!BI240="","*",SP_NORTE!BI240),IF(SP_NORTE!BJ240="","*",SP_NORTE!BJ240))</f>
        <v>*</v>
      </c>
    </row>
    <row r="186" spans="1:16" hidden="1">
      <c r="A186" s="82">
        <f>IF(SP_NORTE!B241="","*",SP_NORTE!B241)</f>
        <v>46070</v>
      </c>
      <c r="B186" s="83" t="str">
        <f>IF(SP_NORTE!W241="","*",SP_NORTE!W241)</f>
        <v>Oportunidade</v>
      </c>
      <c r="C186" s="83" t="str">
        <f>IF(SP_NORTE!R241="","*",SP_NORTE!R241)</f>
        <v>SP NORTE</v>
      </c>
      <c r="D186" s="83" t="str">
        <f>IF(SP_NORTE!S241="","*",SP_NORTE!S241)</f>
        <v>ZCZ-ZTI</v>
      </c>
      <c r="E186" s="83" t="str">
        <f>IF(SP_NORTE!D241="","*",SP_NORTE!D241)</f>
        <v>ANTONIO (TF-681)</v>
      </c>
      <c r="F186" s="83" t="str">
        <f>IF(SP_NORTE!G241="","*",SP_NORTE!G241)</f>
        <v>-</v>
      </c>
      <c r="G186" s="83" t="str">
        <f>IF(SP_NORTE!L241="","*",SP_NORTE!L241)</f>
        <v>ZZR-ZDZ</v>
      </c>
      <c r="H186" s="116">
        <f>IF(SP_NORTE!J241="","*",SP_NORTE!J241)</f>
        <v>22.7</v>
      </c>
      <c r="I186" s="113">
        <f>IF(SP_NORTE!N241="","*",SP_NORTE!N241)</f>
        <v>0.375</v>
      </c>
      <c r="J186" s="113">
        <f>IF(SP_NORTE!O241="","*",SP_NORTE!O241)</f>
        <v>6.25E-2</v>
      </c>
      <c r="K186" s="83" t="str">
        <f>IF(SP_NORTE!AJ241="","*",SP_NORTE!AJ241)</f>
        <v>-</v>
      </c>
      <c r="L186" s="83" t="str">
        <f>IF(SP_NORTE!AL241="","*",SP_NORTE!AL241)</f>
        <v>ZZR-ZDZ</v>
      </c>
      <c r="M186" s="83">
        <f>IF(SP_NORTE!AO241="","*",SP_NORTE!AO241)</f>
        <v>22.7</v>
      </c>
      <c r="N186" s="83" t="str">
        <f>IF(SP_NORTE!AL241="","*",SP_NORTE!AL241)</f>
        <v>ZZR-ZDZ</v>
      </c>
      <c r="O186" s="110">
        <f>IF(SP_NORTE!BG241="","*",SP_NORTE!BG241)</f>
        <v>1</v>
      </c>
      <c r="P186" s="147" t="str">
        <f>IF($A$2=1,IF(SP_NORTE!BI241="","*",SP_NORTE!BI241),IF(SP_NORTE!BJ241="","*",SP_NORTE!BJ241))</f>
        <v xml:space="preserve">Equipe pronta 08:30, em intervalo 10:53 </v>
      </c>
    </row>
    <row r="187" spans="1:16" hidden="1">
      <c r="A187" s="82" t="str">
        <f>IF(SP_NORTE!B242="","*",SP_NORTE!B242)</f>
        <v>*</v>
      </c>
      <c r="B187" s="83" t="str">
        <f>IF(SP_NORTE!W242="","*",SP_NORTE!W242)</f>
        <v>*</v>
      </c>
      <c r="C187" s="83" t="str">
        <f>IF(SP_NORTE!R242="","*",SP_NORTE!R242)</f>
        <v>-</v>
      </c>
      <c r="D187" s="83" t="str">
        <f>IF(SP_NORTE!S242="","*",SP_NORTE!S242)</f>
        <v>-</v>
      </c>
      <c r="E187" s="83" t="str">
        <f>IF(SP_NORTE!D242="","*",SP_NORTE!D242)</f>
        <v>*</v>
      </c>
      <c r="F187" s="83" t="str">
        <f>IF(SP_NORTE!G242="","*",SP_NORTE!G242)</f>
        <v>*</v>
      </c>
      <c r="G187" s="83" t="str">
        <f>IF(SP_NORTE!L242="","*",SP_NORTE!L242)</f>
        <v>-</v>
      </c>
      <c r="H187" s="116" t="str">
        <f>IF(SP_NORTE!J242="","*",SP_NORTE!J242)</f>
        <v>*</v>
      </c>
      <c r="I187" s="113" t="str">
        <f>IF(SP_NORTE!N242="","*",SP_NORTE!N242)</f>
        <v>*</v>
      </c>
      <c r="J187" s="113" t="str">
        <f>IF(SP_NORTE!O242="","*",SP_NORTE!O242)</f>
        <v>*</v>
      </c>
      <c r="K187" s="83">
        <f>IF(SP_NORTE!AJ242="","*",SP_NORTE!AJ242)</f>
        <v>0</v>
      </c>
      <c r="L187" s="83" t="str">
        <f>IF(SP_NORTE!AL242="","*",SP_NORTE!AL242)</f>
        <v>-</v>
      </c>
      <c r="M187" s="83">
        <f>IF(SP_NORTE!AO242="","*",SP_NORTE!AO242)</f>
        <v>0</v>
      </c>
      <c r="N187" s="83" t="str">
        <f>IF(SP_NORTE!AL242="","*",SP_NORTE!AL242)</f>
        <v>-</v>
      </c>
      <c r="O187" s="110" t="str">
        <f>IF(SP_NORTE!BG242="","*",SP_NORTE!BG242)</f>
        <v>*</v>
      </c>
      <c r="P187" s="147" t="str">
        <f>IF($A$2=1,IF(SP_NORTE!BI242="","*",SP_NORTE!BI242),IF(SP_NORTE!BJ242="","*",SP_NORTE!BJ242))</f>
        <v>*</v>
      </c>
    </row>
    <row r="188" spans="1:16" hidden="1">
      <c r="A188" s="82" t="str">
        <f>IF(SP_NORTE!B243="","*",SP_NORTE!B243)</f>
        <v>*</v>
      </c>
      <c r="B188" s="83" t="str">
        <f>IF(SP_NORTE!W243="","*",SP_NORTE!W243)</f>
        <v>*</v>
      </c>
      <c r="C188" s="83" t="str">
        <f>IF(SP_NORTE!R243="","*",SP_NORTE!R243)</f>
        <v>-</v>
      </c>
      <c r="D188" s="83" t="str">
        <f>IF(SP_NORTE!S243="","*",SP_NORTE!S243)</f>
        <v>-</v>
      </c>
      <c r="E188" s="83" t="str">
        <f>IF(SP_NORTE!D243="","*",SP_NORTE!D243)</f>
        <v>*</v>
      </c>
      <c r="F188" s="83" t="str">
        <f>IF(SP_NORTE!G243="","*",SP_NORTE!G243)</f>
        <v>*</v>
      </c>
      <c r="G188" s="83" t="str">
        <f>IF(SP_NORTE!L243="","*",SP_NORTE!L243)</f>
        <v>-</v>
      </c>
      <c r="H188" s="116" t="str">
        <f>IF(SP_NORTE!J243="","*",SP_NORTE!J243)</f>
        <v>*</v>
      </c>
      <c r="I188" s="113" t="str">
        <f>IF(SP_NORTE!N243="","*",SP_NORTE!N243)</f>
        <v>*</v>
      </c>
      <c r="J188" s="113" t="str">
        <f>IF(SP_NORTE!O243="","*",SP_NORTE!O243)</f>
        <v>*</v>
      </c>
      <c r="K188" s="83">
        <f>IF(SP_NORTE!AJ243="","*",SP_NORTE!AJ243)</f>
        <v>0</v>
      </c>
      <c r="L188" s="83" t="str">
        <f>IF(SP_NORTE!AL243="","*",SP_NORTE!AL243)</f>
        <v>-</v>
      </c>
      <c r="M188" s="83">
        <f>IF(SP_NORTE!AO243="","*",SP_NORTE!AO243)</f>
        <v>0</v>
      </c>
      <c r="N188" s="83" t="str">
        <f>IF(SP_NORTE!AL243="","*",SP_NORTE!AL243)</f>
        <v>-</v>
      </c>
      <c r="O188" s="110" t="str">
        <f>IF(SP_NORTE!BG243="","*",SP_NORTE!BG243)</f>
        <v>*</v>
      </c>
      <c r="P188" s="147" t="str">
        <f>IF($A$2=1,IF(SP_NORTE!BI243="","*",SP_NORTE!BI243),IF(SP_NORTE!BJ243="","*",SP_NORTE!BJ243))</f>
        <v>*</v>
      </c>
    </row>
    <row r="189" spans="1:16" hidden="1">
      <c r="A189" s="82">
        <f>IF(SP_NORTE!B244="","*",SP_NORTE!B244)</f>
        <v>46070</v>
      </c>
      <c r="B189" s="83" t="str">
        <f>IF(SP_NORTE!W244="","*",SP_NORTE!W244)</f>
        <v>Oportunidade</v>
      </c>
      <c r="C189" s="83" t="str">
        <f>IF(SP_NORTE!R244="","*",SP_NORTE!R244)</f>
        <v>SP NORTE</v>
      </c>
      <c r="D189" s="83" t="str">
        <f>IF(SP_NORTE!S244="","*",SP_NORTE!S244)</f>
        <v>ZRX-ZTI</v>
      </c>
      <c r="E189" s="83" t="str">
        <f>IF(SP_NORTE!D244="","*",SP_NORTE!D244)</f>
        <v>CARLOS (TP-722)</v>
      </c>
      <c r="F189" s="83" t="str">
        <f>IF(SP_NORTE!G244="","*",SP_NORTE!G244)</f>
        <v>-</v>
      </c>
      <c r="G189" s="83" t="str">
        <f>IF(SP_NORTE!L244="","*",SP_NORTE!L244)</f>
        <v>ZOX</v>
      </c>
      <c r="H189" s="116">
        <f>IF(SP_NORTE!J244="","*",SP_NORTE!J244)</f>
        <v>157.30000000000001</v>
      </c>
      <c r="I189" s="113">
        <f>IF(SP_NORTE!N244="","*",SP_NORTE!N244)</f>
        <v>0.375</v>
      </c>
      <c r="J189" s="113">
        <f>IF(SP_NORTE!O244="","*",SP_NORTE!O244)</f>
        <v>6.25E-2</v>
      </c>
      <c r="K189" s="83" t="str">
        <f>IF(SP_NORTE!AJ244="","*",SP_NORTE!AJ244)</f>
        <v>-</v>
      </c>
      <c r="L189" s="83" t="str">
        <f>IF(SP_NORTE!AL244="","*",SP_NORTE!AL244)</f>
        <v>ZOX</v>
      </c>
      <c r="M189" s="83">
        <f>IF(SP_NORTE!AO244="","*",SP_NORTE!AO244)</f>
        <v>157.30000000000001</v>
      </c>
      <c r="N189" s="83" t="str">
        <f>IF(SP_NORTE!AL244="","*",SP_NORTE!AL244)</f>
        <v>ZOX</v>
      </c>
      <c r="O189" s="110" t="str">
        <f>IF(SP_NORTE!BG244="","*",SP_NORTE!BG244)</f>
        <v>*</v>
      </c>
      <c r="P189" s="147" t="str">
        <f>IF($A$2=1,IF(SP_NORTE!BI244="","*",SP_NORTE!BI244),IF(SP_NORTE!BJ244="","*",SP_NORTE!BJ244))</f>
        <v>*</v>
      </c>
    </row>
    <row r="190" spans="1:16" hidden="1">
      <c r="A190" s="82">
        <f>IF(SP_NORTE!B245="","*",SP_NORTE!B245)</f>
        <v>46070</v>
      </c>
      <c r="B190" s="83" t="str">
        <f>IF(SP_NORTE!W245="","*",SP_NORTE!W245)</f>
        <v>Contrato</v>
      </c>
      <c r="C190" s="83" t="str">
        <f>IF(SP_NORTE!R245="","*",SP_NORTE!R245)</f>
        <v>SP NORTE</v>
      </c>
      <c r="D190" s="83" t="str">
        <f>IF(SP_NORTE!S245="","*",SP_NORTE!S245)</f>
        <v>ZRX-ZTI</v>
      </c>
      <c r="E190" s="83" t="str">
        <f>IF(SP_NORTE!D245="","*",SP_NORTE!D245)</f>
        <v>V83</v>
      </c>
      <c r="F190" s="83" t="str">
        <f>IF(SP_NORTE!G245="","*",SP_NORTE!G245)</f>
        <v>ZIQ1752</v>
      </c>
      <c r="G190" s="83" t="str">
        <f>IF(SP_NORTE!L245="","*",SP_NORTE!L245)</f>
        <v>ZRQ</v>
      </c>
      <c r="H190" s="116">
        <f>IF(SP_NORTE!J245="","*",SP_NORTE!J245)</f>
        <v>135</v>
      </c>
      <c r="I190" s="113">
        <f>IF(SP_NORTE!N245="","*",SP_NORTE!N245)</f>
        <v>0.35416666666666669</v>
      </c>
      <c r="J190" s="113">
        <f>IF(SP_NORTE!O245="","*",SP_NORTE!O245)</f>
        <v>0.125</v>
      </c>
      <c r="K190" s="83" t="str">
        <f>IF(SP_NORTE!AJ245="","*",SP_NORTE!AJ245)</f>
        <v>ZIQ1752</v>
      </c>
      <c r="L190" s="83" t="str">
        <f>IF(SP_NORTE!AL245="","*",SP_NORTE!AL245)</f>
        <v>ZRQ</v>
      </c>
      <c r="M190" s="83">
        <f>IF(SP_NORTE!AO245="","*",SP_NORTE!AO245)</f>
        <v>135</v>
      </c>
      <c r="N190" s="83" t="str">
        <f>IF(SP_NORTE!AL245="","*",SP_NORTE!AL245)</f>
        <v>ZRQ</v>
      </c>
      <c r="O190" s="110">
        <f>IF(SP_NORTE!BG245="","*",SP_NORTE!BG245)</f>
        <v>0</v>
      </c>
      <c r="P190" s="147" t="str">
        <f>IF($A$2=1,IF(SP_NORTE!BI245="","*",SP_NORTE!BI245),IF(SP_NORTE!BJ245="","*",SP_NORTE!BJ245))</f>
        <v>MC1 08:27, cancelado intervalo CCO</v>
      </c>
    </row>
    <row r="191" spans="1:16" hidden="1">
      <c r="A191" s="82" t="str">
        <f>IF(SP_NORTE!B246="","*",SP_NORTE!B246)</f>
        <v>*</v>
      </c>
      <c r="B191" s="83" t="str">
        <f>IF(SP_NORTE!W246="","*",SP_NORTE!W246)</f>
        <v>*</v>
      </c>
      <c r="C191" s="83" t="str">
        <f>IF(SP_NORTE!R246="","*",SP_NORTE!R246)</f>
        <v>-</v>
      </c>
      <c r="D191" s="83" t="str">
        <f>IF(SP_NORTE!S246="","*",SP_NORTE!S246)</f>
        <v>-</v>
      </c>
      <c r="E191" s="83" t="str">
        <f>IF(SP_NORTE!D246="","*",SP_NORTE!D246)</f>
        <v>*</v>
      </c>
      <c r="F191" s="83" t="str">
        <f>IF(SP_NORTE!G246="","*",SP_NORTE!G246)</f>
        <v>*</v>
      </c>
      <c r="G191" s="83" t="str">
        <f>IF(SP_NORTE!L246="","*",SP_NORTE!L246)</f>
        <v>-</v>
      </c>
      <c r="H191" s="116" t="str">
        <f>IF(SP_NORTE!J246="","*",SP_NORTE!J246)</f>
        <v>*</v>
      </c>
      <c r="I191" s="113" t="str">
        <f>IF(SP_NORTE!N246="","*",SP_NORTE!N246)</f>
        <v>*</v>
      </c>
      <c r="J191" s="113" t="str">
        <f>IF(SP_NORTE!O246="","*",SP_NORTE!O246)</f>
        <v>*</v>
      </c>
      <c r="K191" s="83">
        <f>IF(SP_NORTE!AJ246="","*",SP_NORTE!AJ246)</f>
        <v>0</v>
      </c>
      <c r="L191" s="83" t="str">
        <f>IF(SP_NORTE!AL246="","*",SP_NORTE!AL246)</f>
        <v>-</v>
      </c>
      <c r="M191" s="83">
        <f>IF(SP_NORTE!AO246="","*",SP_NORTE!AO246)</f>
        <v>0</v>
      </c>
      <c r="N191" s="83" t="str">
        <f>IF(SP_NORTE!AL246="","*",SP_NORTE!AL246)</f>
        <v>-</v>
      </c>
      <c r="O191" s="110" t="str">
        <f>IF(SP_NORTE!BG246="","*",SP_NORTE!BG246)</f>
        <v>*</v>
      </c>
      <c r="P191" s="147" t="str">
        <f>IF($A$2=1,IF(SP_NORTE!BI246="","*",SP_NORTE!BI246),IF(SP_NORTE!BJ246="","*",SP_NORTE!BJ246))</f>
        <v>*</v>
      </c>
    </row>
    <row r="192" spans="1:16" hidden="1">
      <c r="A192" s="82">
        <f>IF(SP_NORTE!B247="","*",SP_NORTE!B247)</f>
        <v>46071</v>
      </c>
      <c r="B192" s="83" t="str">
        <f>IF(SP_NORTE!W247="","*",SP_NORTE!W247)</f>
        <v>Oportunidade</v>
      </c>
      <c r="C192" s="83" t="str">
        <f>IF(SP_NORTE!R247="","*",SP_NORTE!R247)</f>
        <v>SP NORTE</v>
      </c>
      <c r="D192" s="83" t="str">
        <f>IF(SP_NORTE!S247="","*",SP_NORTE!S247)</f>
        <v>TMI-ZEB</v>
      </c>
      <c r="E192" s="83" t="str">
        <f>IF(SP_NORTE!D247="","*",SP_NORTE!D247)</f>
        <v>N40</v>
      </c>
      <c r="F192" s="83" t="str">
        <f>IF(SP_NORTE!G247="","*",SP_NORTE!G247)</f>
        <v>ZJA2</v>
      </c>
      <c r="G192" s="83" t="str">
        <f>IF(SP_NORTE!L247="","*",SP_NORTE!L247)</f>
        <v>ZJA-ZDP</v>
      </c>
      <c r="H192" s="116">
        <f>IF(SP_NORTE!J247="","*",SP_NORTE!J247)</f>
        <v>371</v>
      </c>
      <c r="I192" s="113">
        <f>IF(SP_NORTE!N247="","*",SP_NORTE!N247)</f>
        <v>0.41666666666666669</v>
      </c>
      <c r="J192" s="113">
        <f>IF(SP_NORTE!O247="","*",SP_NORTE!O247)</f>
        <v>4.1666666666666664E-2</v>
      </c>
      <c r="K192" s="83" t="str">
        <f>IF(SP_NORTE!AJ247="","*",SP_NORTE!AJ247)</f>
        <v>ZJA2</v>
      </c>
      <c r="L192" s="83" t="str">
        <f>IF(SP_NORTE!AL247="","*",SP_NORTE!AL247)</f>
        <v>ZJA-ZDP</v>
      </c>
      <c r="M192" s="83">
        <f>IF(SP_NORTE!AO247="","*",SP_NORTE!AO247)</f>
        <v>371</v>
      </c>
      <c r="N192" s="83" t="str">
        <f>IF(SP_NORTE!AL247="","*",SP_NORTE!AL247)</f>
        <v>ZJA-ZDP</v>
      </c>
      <c r="O192" s="110" t="str">
        <f>IF(SP_NORTE!BG247="","*",SP_NORTE!BG247)</f>
        <v>*</v>
      </c>
      <c r="P192" s="147" t="str">
        <f>IF($A$2=1,IF(SP_NORTE!BI247="","*",SP_NORTE!BI247),IF(SP_NORTE!BJ247="","*",SP_NORTE!BJ247))</f>
        <v>*</v>
      </c>
    </row>
    <row r="193" spans="1:16" hidden="1">
      <c r="A193" s="82" t="str">
        <f>IF(SP_NORTE!B248="","*",SP_NORTE!B248)</f>
        <v>*</v>
      </c>
      <c r="B193" s="83" t="str">
        <f>IF(SP_NORTE!W248="","*",SP_NORTE!W248)</f>
        <v>*</v>
      </c>
      <c r="C193" s="83" t="str">
        <f>IF(SP_NORTE!R248="","*",SP_NORTE!R248)</f>
        <v>-</v>
      </c>
      <c r="D193" s="83" t="str">
        <f>IF(SP_NORTE!S248="","*",SP_NORTE!S248)</f>
        <v>-</v>
      </c>
      <c r="E193" s="83" t="str">
        <f>IF(SP_NORTE!D248="","*",SP_NORTE!D248)</f>
        <v>*</v>
      </c>
      <c r="F193" s="83" t="str">
        <f>IF(SP_NORTE!G248="","*",SP_NORTE!G248)</f>
        <v>*</v>
      </c>
      <c r="G193" s="83" t="str">
        <f>IF(SP_NORTE!L248="","*",SP_NORTE!L248)</f>
        <v>-</v>
      </c>
      <c r="H193" s="116" t="str">
        <f>IF(SP_NORTE!J248="","*",SP_NORTE!J248)</f>
        <v>*</v>
      </c>
      <c r="I193" s="113" t="str">
        <f>IF(SP_NORTE!N248="","*",SP_NORTE!N248)</f>
        <v>*</v>
      </c>
      <c r="J193" s="113" t="str">
        <f>IF(SP_NORTE!O248="","*",SP_NORTE!O248)</f>
        <v>*</v>
      </c>
      <c r="K193" s="83">
        <f>IF(SP_NORTE!AJ248="","*",SP_NORTE!AJ248)</f>
        <v>0</v>
      </c>
      <c r="L193" s="83" t="str">
        <f>IF(SP_NORTE!AL248="","*",SP_NORTE!AL248)</f>
        <v>-</v>
      </c>
      <c r="M193" s="83">
        <f>IF(SP_NORTE!AO248="","*",SP_NORTE!AO248)</f>
        <v>0</v>
      </c>
      <c r="N193" s="83" t="str">
        <f>IF(SP_NORTE!AL248="","*",SP_NORTE!AL248)</f>
        <v>-</v>
      </c>
      <c r="O193" s="110" t="str">
        <f>IF(SP_NORTE!BG248="","*",SP_NORTE!BG248)</f>
        <v>*</v>
      </c>
      <c r="P193" s="147" t="str">
        <f>IF($A$2=1,IF(SP_NORTE!BI248="","*",SP_NORTE!BI248),IF(SP_NORTE!BJ248="","*",SP_NORTE!BJ248))</f>
        <v>*</v>
      </c>
    </row>
    <row r="194" spans="1:16" hidden="1">
      <c r="A194" s="82">
        <f>IF(SP_NORTE!B249="","*",SP_NORTE!B249)</f>
        <v>46071</v>
      </c>
      <c r="B194" s="83" t="str">
        <f>IF(SP_NORTE!W249="","*",SP_NORTE!W249)</f>
        <v>Oportunidade</v>
      </c>
      <c r="C194" s="83" t="str">
        <f>IF(SP_NORTE!R249="","*",SP_NORTE!R249)</f>
        <v>SP NORTE</v>
      </c>
      <c r="D194" s="83" t="str">
        <f>IF(SP_NORTE!S249="","*",SP_NORTE!S249)</f>
        <v>TMI-ZEB</v>
      </c>
      <c r="E194" s="83" t="str">
        <f>IF(SP_NORTE!D249="","*",SP_NORTE!D249)</f>
        <v>V87</v>
      </c>
      <c r="F194" s="83" t="str">
        <f>IF(SP_NORTE!G249="","*",SP_NORTE!G249)</f>
        <v>ZPD2</v>
      </c>
      <c r="G194" s="83" t="str">
        <f>IF(SP_NORTE!L249="","*",SP_NORTE!L249)</f>
        <v>ZGI-ZFN</v>
      </c>
      <c r="H194" s="116">
        <f>IF(SP_NORTE!J249="","*",SP_NORTE!J249)</f>
        <v>325.2</v>
      </c>
      <c r="I194" s="113">
        <f>IF(SP_NORTE!N249="","*",SP_NORTE!N249)</f>
        <v>0.35416666666666669</v>
      </c>
      <c r="J194" s="113">
        <f>IF(SP_NORTE!O249="","*",SP_NORTE!O249)</f>
        <v>6.25E-2</v>
      </c>
      <c r="K194" s="83" t="str">
        <f>IF(SP_NORTE!AJ249="","*",SP_NORTE!AJ249)</f>
        <v>ZPD2</v>
      </c>
      <c r="L194" s="83" t="str">
        <f>IF(SP_NORTE!AL249="","*",SP_NORTE!AL249)</f>
        <v>ZGI-ZFN</v>
      </c>
      <c r="M194" s="83">
        <f>IF(SP_NORTE!AO249="","*",SP_NORTE!AO249)</f>
        <v>325.2</v>
      </c>
      <c r="N194" s="83" t="str">
        <f>IF(SP_NORTE!AL249="","*",SP_NORTE!AL249)</f>
        <v>ZGI-ZFN</v>
      </c>
      <c r="O194" s="110" t="str">
        <f>IF(SP_NORTE!BG249="","*",SP_NORTE!BG249)</f>
        <v>*</v>
      </c>
      <c r="P194" s="147" t="str">
        <f>IF($A$2=1,IF(SP_NORTE!BI249="","*",SP_NORTE!BI249),IF(SP_NORTE!BJ249="","*",SP_NORTE!BJ249))</f>
        <v>*</v>
      </c>
    </row>
    <row r="195" spans="1:16" hidden="1">
      <c r="A195" s="82" t="str">
        <f>IF(SP_NORTE!B250="","*",SP_NORTE!B250)</f>
        <v>*</v>
      </c>
      <c r="B195" s="83" t="str">
        <f>IF(SP_NORTE!W250="","*",SP_NORTE!W250)</f>
        <v>*</v>
      </c>
      <c r="C195" s="83" t="str">
        <f>IF(SP_NORTE!R250="","*",SP_NORTE!R250)</f>
        <v>-</v>
      </c>
      <c r="D195" s="83" t="str">
        <f>IF(SP_NORTE!S250="","*",SP_NORTE!S250)</f>
        <v>-</v>
      </c>
      <c r="E195" s="83" t="str">
        <f>IF(SP_NORTE!D250="","*",SP_NORTE!D250)</f>
        <v>*</v>
      </c>
      <c r="F195" s="83" t="str">
        <f>IF(SP_NORTE!G250="","*",SP_NORTE!G250)</f>
        <v>*</v>
      </c>
      <c r="G195" s="83" t="str">
        <f>IF(SP_NORTE!L250="","*",SP_NORTE!L250)</f>
        <v>-</v>
      </c>
      <c r="H195" s="116" t="str">
        <f>IF(SP_NORTE!J250="","*",SP_NORTE!J250)</f>
        <v>*</v>
      </c>
      <c r="I195" s="113" t="str">
        <f>IF(SP_NORTE!N250="","*",SP_NORTE!N250)</f>
        <v>*</v>
      </c>
      <c r="J195" s="113" t="str">
        <f>IF(SP_NORTE!O250="","*",SP_NORTE!O250)</f>
        <v>*</v>
      </c>
      <c r="K195" s="83">
        <f>IF(SP_NORTE!AJ250="","*",SP_NORTE!AJ250)</f>
        <v>0</v>
      </c>
      <c r="L195" s="83" t="str">
        <f>IF(SP_NORTE!AL250="","*",SP_NORTE!AL250)</f>
        <v>-</v>
      </c>
      <c r="M195" s="83">
        <f>IF(SP_NORTE!AO250="","*",SP_NORTE!AO250)</f>
        <v>0</v>
      </c>
      <c r="N195" s="83" t="str">
        <f>IF(SP_NORTE!AL250="","*",SP_NORTE!AL250)</f>
        <v>-</v>
      </c>
      <c r="O195" s="110" t="str">
        <f>IF(SP_NORTE!BG250="","*",SP_NORTE!BG250)</f>
        <v>*</v>
      </c>
      <c r="P195" s="147" t="str">
        <f>IF($A$2=1,IF(SP_NORTE!BI250="","*",SP_NORTE!BI250),IF(SP_NORTE!BJ250="","*",SP_NORTE!BJ250))</f>
        <v>*</v>
      </c>
    </row>
    <row r="196" spans="1:16" hidden="1">
      <c r="A196" s="82">
        <f>IF(SP_NORTE!B251="","*",SP_NORTE!B251)</f>
        <v>46071</v>
      </c>
      <c r="B196" s="83" t="str">
        <f>IF(SP_NORTE!W251="","*",SP_NORTE!W251)</f>
        <v>Contrato</v>
      </c>
      <c r="C196" s="83" t="str">
        <f>IF(SP_NORTE!R251="","*",SP_NORTE!R251)</f>
        <v>SP NORTE</v>
      </c>
      <c r="D196" s="83" t="str">
        <f>IF(SP_NORTE!S251="","*",SP_NORTE!S251)</f>
        <v>ZEB-ZCZ</v>
      </c>
      <c r="E196" s="83" t="str">
        <f>IF(SP_NORTE!D251="","*",SP_NORTE!D251)</f>
        <v>A73</v>
      </c>
      <c r="F196" s="83" t="str">
        <f>IF(SP_NORTE!G251="","*",SP_NORTE!G251)</f>
        <v>ZRU</v>
      </c>
      <c r="G196" s="83" t="str">
        <f>IF(SP_NORTE!L251="","*",SP_NORTE!L251)</f>
        <v>ZRU-ZVP</v>
      </c>
      <c r="H196" s="116">
        <f>IF(SP_NORTE!J251="","*",SP_NORTE!J251)</f>
        <v>203</v>
      </c>
      <c r="I196" s="113">
        <f>IF(SP_NORTE!N251="","*",SP_NORTE!N251)</f>
        <v>0.375</v>
      </c>
      <c r="J196" s="113">
        <f>IF(SP_NORTE!O251="","*",SP_NORTE!O251)</f>
        <v>4.1666666666666664E-2</v>
      </c>
      <c r="K196" s="83" t="str">
        <f>IF(SP_NORTE!AJ251="","*",SP_NORTE!AJ251)</f>
        <v>ZRU</v>
      </c>
      <c r="L196" s="83" t="str">
        <f>IF(SP_NORTE!AL251="","*",SP_NORTE!AL251)</f>
        <v>ZRU-ZVP</v>
      </c>
      <c r="M196" s="83">
        <f>IF(SP_NORTE!AO251="","*",SP_NORTE!AO251)</f>
        <v>203</v>
      </c>
      <c r="N196" s="83" t="str">
        <f>IF(SP_NORTE!AL251="","*",SP_NORTE!AL251)</f>
        <v>ZRU-ZVP</v>
      </c>
      <c r="O196" s="110" t="str">
        <f>IF(SP_NORTE!BG251="","*",SP_NORTE!BG251)</f>
        <v>*</v>
      </c>
      <c r="P196" s="147" t="str">
        <f>IF($A$2=1,IF(SP_NORTE!BI251="","*",SP_NORTE!BI251),IF(SP_NORTE!BJ251="","*",SP_NORTE!BJ251))</f>
        <v>*</v>
      </c>
    </row>
    <row r="197" spans="1:16" hidden="1">
      <c r="A197" s="82">
        <f>IF(SP_NORTE!B252="","*",SP_NORTE!B252)</f>
        <v>46071</v>
      </c>
      <c r="B197" s="83" t="str">
        <f>IF(SP_NORTE!W252="","*",SP_NORTE!W252)</f>
        <v>Oportunidade</v>
      </c>
      <c r="C197" s="83" t="str">
        <f>IF(SP_NORTE!R252="","*",SP_NORTE!R252)</f>
        <v>SP NORTE</v>
      </c>
      <c r="D197" s="83" t="str">
        <f>IF(SP_NORTE!S252="","*",SP_NORTE!S252)</f>
        <v>ZEB-ZCZ</v>
      </c>
      <c r="E197" s="83" t="str">
        <f>IF(SP_NORTE!D252="","*",SP_NORTE!D252)</f>
        <v>W54</v>
      </c>
      <c r="F197" s="83" t="str">
        <f>IF(SP_NORTE!G252="","*",SP_NORTE!G252)</f>
        <v>ZRU2</v>
      </c>
      <c r="G197" s="83" t="str">
        <f>IF(SP_NORTE!L252="","*",SP_NORTE!L252)</f>
        <v>ZRU-ZEC</v>
      </c>
      <c r="H197" s="116">
        <f>IF(SP_NORTE!J252="","*",SP_NORTE!J252)</f>
        <v>203</v>
      </c>
      <c r="I197" s="113">
        <f>IF(SP_NORTE!N252="","*",SP_NORTE!N252)</f>
        <v>0.45833333333333331</v>
      </c>
      <c r="J197" s="113">
        <f>IF(SP_NORTE!O252="","*",SP_NORTE!O252)</f>
        <v>4.1666666666666664E-2</v>
      </c>
      <c r="K197" s="83" t="str">
        <f>IF(SP_NORTE!AJ252="","*",SP_NORTE!AJ252)</f>
        <v>ZRU2</v>
      </c>
      <c r="L197" s="83" t="str">
        <f>IF(SP_NORTE!AL252="","*",SP_NORTE!AL252)</f>
        <v>ZRU-ZEC</v>
      </c>
      <c r="M197" s="83">
        <f>IF(SP_NORTE!AO252="","*",SP_NORTE!AO252)</f>
        <v>203</v>
      </c>
      <c r="N197" s="83" t="str">
        <f>IF(SP_NORTE!AL252="","*",SP_NORTE!AL252)</f>
        <v>ZRU-ZEC</v>
      </c>
      <c r="O197" s="110" t="str">
        <f>IF(SP_NORTE!BG252="","*",SP_NORTE!BG252)</f>
        <v>*</v>
      </c>
      <c r="P197" s="147" t="str">
        <f>IF($A$2=1,IF(SP_NORTE!BI252="","*",SP_NORTE!BI252),IF(SP_NORTE!BJ252="","*",SP_NORTE!BJ252))</f>
        <v>*</v>
      </c>
    </row>
    <row r="198" spans="1:16" hidden="1">
      <c r="A198" s="82" t="str">
        <f>IF(SP_NORTE!B253="","*",SP_NORTE!B253)</f>
        <v>*</v>
      </c>
      <c r="B198" s="83" t="str">
        <f>IF(SP_NORTE!W253="","*",SP_NORTE!W253)</f>
        <v>*</v>
      </c>
      <c r="C198" s="83" t="str">
        <f>IF(SP_NORTE!R253="","*",SP_NORTE!R253)</f>
        <v>-</v>
      </c>
      <c r="D198" s="83" t="str">
        <f>IF(SP_NORTE!S253="","*",SP_NORTE!S253)</f>
        <v>-</v>
      </c>
      <c r="E198" s="83" t="str">
        <f>IF(SP_NORTE!D253="","*",SP_NORTE!D253)</f>
        <v>*</v>
      </c>
      <c r="F198" s="83" t="str">
        <f>IF(SP_NORTE!G253="","*",SP_NORTE!G253)</f>
        <v>*</v>
      </c>
      <c r="G198" s="83" t="str">
        <f>IF(SP_NORTE!L253="","*",SP_NORTE!L253)</f>
        <v>-</v>
      </c>
      <c r="H198" s="116" t="str">
        <f>IF(SP_NORTE!J253="","*",SP_NORTE!J253)</f>
        <v>*</v>
      </c>
      <c r="I198" s="113" t="str">
        <f>IF(SP_NORTE!N253="","*",SP_NORTE!N253)</f>
        <v>*</v>
      </c>
      <c r="J198" s="113" t="str">
        <f>IF(SP_NORTE!O253="","*",SP_NORTE!O253)</f>
        <v>*</v>
      </c>
      <c r="K198" s="83">
        <f>IF(SP_NORTE!AJ253="","*",SP_NORTE!AJ253)</f>
        <v>0</v>
      </c>
      <c r="L198" s="83" t="str">
        <f>IF(SP_NORTE!AL253="","*",SP_NORTE!AL253)</f>
        <v>-</v>
      </c>
      <c r="M198" s="83">
        <f>IF(SP_NORTE!AO253="","*",SP_NORTE!AO253)</f>
        <v>0</v>
      </c>
      <c r="N198" s="83" t="str">
        <f>IF(SP_NORTE!AL253="","*",SP_NORTE!AL253)</f>
        <v>-</v>
      </c>
      <c r="O198" s="110" t="str">
        <f>IF(SP_NORTE!BG253="","*",SP_NORTE!BG253)</f>
        <v>*</v>
      </c>
      <c r="P198" s="147" t="str">
        <f>IF($A$2=1,IF(SP_NORTE!BI253="","*",SP_NORTE!BI253),IF(SP_NORTE!BJ253="","*",SP_NORTE!BJ253))</f>
        <v>*</v>
      </c>
    </row>
    <row r="199" spans="1:16" hidden="1">
      <c r="A199" s="82">
        <f>IF(SP_NORTE!B254="","*",SP_NORTE!B254)</f>
        <v>46071</v>
      </c>
      <c r="B199" s="83" t="str">
        <f>IF(SP_NORTE!W254="","*",SP_NORTE!W254)</f>
        <v>Oportunidade</v>
      </c>
      <c r="C199" s="83" t="str">
        <f>IF(SP_NORTE!R254="","*",SP_NORTE!R254)</f>
        <v>SP NORTE</v>
      </c>
      <c r="D199" s="83" t="str">
        <f>IF(SP_NORTE!S254="","*",SP_NORTE!S254)</f>
        <v>ZEB-ZCZ</v>
      </c>
      <c r="E199" s="83" t="str">
        <f>IF(SP_NORTE!D254="","*",SP_NORTE!D254)</f>
        <v>PEDRO (TP-696)</v>
      </c>
      <c r="F199" s="83" t="str">
        <f>IF(SP_NORTE!G254="","*",SP_NORTE!G254)</f>
        <v>-</v>
      </c>
      <c r="G199" s="83" t="str">
        <f>IF(SP_NORTE!L254="","*",SP_NORTE!L254)</f>
        <v>ZGB-ZMO</v>
      </c>
      <c r="H199" s="116">
        <f>IF(SP_NORTE!J254="","*",SP_NORTE!J254)</f>
        <v>212.1</v>
      </c>
      <c r="I199" s="113">
        <f>IF(SP_NORTE!N254="","*",SP_NORTE!N254)</f>
        <v>0.375</v>
      </c>
      <c r="J199" s="113">
        <f>IF(SP_NORTE!O254="","*",SP_NORTE!O254)</f>
        <v>6.25E-2</v>
      </c>
      <c r="K199" s="83" t="str">
        <f>IF(SP_NORTE!AJ254="","*",SP_NORTE!AJ254)</f>
        <v>-</v>
      </c>
      <c r="L199" s="83" t="str">
        <f>IF(SP_NORTE!AL254="","*",SP_NORTE!AL254)</f>
        <v>ZGB-ZMO</v>
      </c>
      <c r="M199" s="83">
        <f>IF(SP_NORTE!AO254="","*",SP_NORTE!AO254)</f>
        <v>212.1</v>
      </c>
      <c r="N199" s="83" t="str">
        <f>IF(SP_NORTE!AL254="","*",SP_NORTE!AL254)</f>
        <v>ZGB-ZMO</v>
      </c>
      <c r="O199" s="110" t="str">
        <f>IF(SP_NORTE!BG254="","*",SP_NORTE!BG254)</f>
        <v>*</v>
      </c>
      <c r="P199" s="147" t="str">
        <f>IF($A$2=1,IF(SP_NORTE!BI254="","*",SP_NORTE!BI254),IF(SP_NORTE!BJ254="","*",SP_NORTE!BJ254))</f>
        <v>*</v>
      </c>
    </row>
    <row r="200" spans="1:16" hidden="1">
      <c r="A200" s="82">
        <f>IF(SP_NORTE!B255="","*",SP_NORTE!B255)</f>
        <v>46071</v>
      </c>
      <c r="B200" s="83" t="str">
        <f>IF(SP_NORTE!W255="","*",SP_NORTE!W255)</f>
        <v>Oportunidade</v>
      </c>
      <c r="C200" s="83" t="str">
        <f>IF(SP_NORTE!R255="","*",SP_NORTE!R255)</f>
        <v>SP NORTE</v>
      </c>
      <c r="D200" s="83" t="str">
        <f>IF(SP_NORTE!S255="","*",SP_NORTE!S255)</f>
        <v>ZEB-ZCZ</v>
      </c>
      <c r="E200" s="83" t="str">
        <f>IF(SP_NORTE!D255="","*",SP_NORTE!D255)</f>
        <v>V19</v>
      </c>
      <c r="F200" s="83" t="str">
        <f>IF(SP_NORTE!G255="","*",SP_NORTE!G255)</f>
        <v>ZPNZXB</v>
      </c>
      <c r="G200" s="83" t="str">
        <f>IF(SP_NORTE!L255="","*",SP_NORTE!L255)</f>
        <v>ZUC-ZCG</v>
      </c>
      <c r="H200" s="116">
        <f>IF(SP_NORTE!J255="","*",SP_NORTE!J255)</f>
        <v>175.9</v>
      </c>
      <c r="I200" s="113">
        <f>IF(SP_NORTE!N255="","*",SP_NORTE!N255)</f>
        <v>0.41666666666666669</v>
      </c>
      <c r="J200" s="113">
        <f>IF(SP_NORTE!O255="","*",SP_NORTE!O255)</f>
        <v>4.1666666666666664E-2</v>
      </c>
      <c r="K200" s="83" t="str">
        <f>IF(SP_NORTE!AJ255="","*",SP_NORTE!AJ255)</f>
        <v>ZPNZXB</v>
      </c>
      <c r="L200" s="83" t="str">
        <f>IF(SP_NORTE!AL255="","*",SP_NORTE!AL255)</f>
        <v>ZUC-ZCG</v>
      </c>
      <c r="M200" s="83">
        <f>IF(SP_NORTE!AO255="","*",SP_NORTE!AO255)</f>
        <v>175.9</v>
      </c>
      <c r="N200" s="83" t="str">
        <f>IF(SP_NORTE!AL255="","*",SP_NORTE!AL255)</f>
        <v>ZUC-ZCG</v>
      </c>
      <c r="O200" s="110" t="str">
        <f>IF(SP_NORTE!BG255="","*",SP_NORTE!BG255)</f>
        <v>*</v>
      </c>
      <c r="P200" s="147" t="str">
        <f>IF($A$2=1,IF(SP_NORTE!BI255="","*",SP_NORTE!BI255),IF(SP_NORTE!BJ255="","*",SP_NORTE!BJ255))</f>
        <v>*</v>
      </c>
    </row>
    <row r="201" spans="1:16" hidden="1">
      <c r="A201" s="82">
        <f>IF(SP_NORTE!B256="","*",SP_NORTE!B256)</f>
        <v>46071</v>
      </c>
      <c r="B201" s="83" t="str">
        <f>IF(SP_NORTE!W256="","*",SP_NORTE!W256)</f>
        <v>Oportunidade</v>
      </c>
      <c r="C201" s="83" t="str">
        <f>IF(SP_NORTE!R256="","*",SP_NORTE!R256)</f>
        <v>SP NORTE</v>
      </c>
      <c r="D201" s="83" t="str">
        <f>IF(SP_NORTE!S256="","*",SP_NORTE!S256)</f>
        <v>ZEB-ZCZ</v>
      </c>
      <c r="E201" s="83" t="str">
        <f>IF(SP_NORTE!D256="","*",SP_NORTE!D256)</f>
        <v>V88</v>
      </c>
      <c r="F201" s="83" t="str">
        <f>IF(SP_NORTE!G256="","*",SP_NORTE!G256)</f>
        <v>ZPNZXB</v>
      </c>
      <c r="G201" s="83" t="str">
        <f>IF(SP_NORTE!L256="","*",SP_NORTE!L256)</f>
        <v>ZCV-ZCT</v>
      </c>
      <c r="H201" s="116">
        <f>IF(SP_NORTE!J256="","*",SP_NORTE!J256)</f>
        <v>153.80000000000001</v>
      </c>
      <c r="I201" s="113">
        <f>IF(SP_NORTE!N256="","*",SP_NORTE!N256)</f>
        <v>0.35416666666666669</v>
      </c>
      <c r="J201" s="113">
        <f>IF(SP_NORTE!O256="","*",SP_NORTE!O256)</f>
        <v>6.25E-2</v>
      </c>
      <c r="K201" s="83" t="str">
        <f>IF(SP_NORTE!AJ256="","*",SP_NORTE!AJ256)</f>
        <v>ZPNZXB</v>
      </c>
      <c r="L201" s="83" t="str">
        <f>IF(SP_NORTE!AL256="","*",SP_NORTE!AL256)</f>
        <v>ZCV-ZCT</v>
      </c>
      <c r="M201" s="83">
        <f>IF(SP_NORTE!AO256="","*",SP_NORTE!AO256)</f>
        <v>153.80000000000001</v>
      </c>
      <c r="N201" s="83" t="str">
        <f>IF(SP_NORTE!AL256="","*",SP_NORTE!AL256)</f>
        <v>ZCV-ZCT</v>
      </c>
      <c r="O201" s="110" t="str">
        <f>IF(SP_NORTE!BG256="","*",SP_NORTE!BG256)</f>
        <v>*</v>
      </c>
      <c r="P201" s="147" t="str">
        <f>IF($A$2=1,IF(SP_NORTE!BI256="","*",SP_NORTE!BI256),IF(SP_NORTE!BJ256="","*",SP_NORTE!BJ256))</f>
        <v>*</v>
      </c>
    </row>
    <row r="202" spans="1:16" hidden="1">
      <c r="A202" s="82">
        <f>IF(SP_NORTE!B257="","*",SP_NORTE!B257)</f>
        <v>46071</v>
      </c>
      <c r="B202" s="83" t="str">
        <f>IF(SP_NORTE!W257="","*",SP_NORTE!W257)</f>
        <v>Oportunidade</v>
      </c>
      <c r="C202" s="83" t="str">
        <f>IF(SP_NORTE!R257="","*",SP_NORTE!R257)</f>
        <v>SP NORTE</v>
      </c>
      <c r="D202" s="83" t="str">
        <f>IF(SP_NORTE!S257="","*",SP_NORTE!S257)</f>
        <v>ZCZ-ZTI</v>
      </c>
      <c r="E202" s="83" t="str">
        <f>IF(SP_NORTE!D257="","*",SP_NORTE!D257)</f>
        <v>MAURO TP-868)</v>
      </c>
      <c r="F202" s="83" t="str">
        <f>IF(SP_NORTE!G257="","*",SP_NORTE!G257)</f>
        <v>-</v>
      </c>
      <c r="G202" s="83" t="str">
        <f>IF(SP_NORTE!L257="","*",SP_NORTE!L257)</f>
        <v>*</v>
      </c>
      <c r="H202" s="116">
        <f>IF(SP_NORTE!J257="","*",SP_NORTE!J257)</f>
        <v>65.2</v>
      </c>
      <c r="I202" s="113">
        <f>IF(SP_NORTE!N257="","*",SP_NORTE!N257)</f>
        <v>0.33333333333333331</v>
      </c>
      <c r="J202" s="113">
        <f>IF(SP_NORTE!O257="","*",SP_NORTE!O257)</f>
        <v>8.3333333333333329E-2</v>
      </c>
      <c r="K202" s="83" t="str">
        <f>IF(SP_NORTE!AJ257="","*",SP_NORTE!AJ257)</f>
        <v>-</v>
      </c>
      <c r="L202" s="83" t="str">
        <f>IF(SP_NORTE!AL257="","*",SP_NORTE!AL257)</f>
        <v>-</v>
      </c>
      <c r="M202" s="83">
        <f>IF(SP_NORTE!AO257="","*",SP_NORTE!AO257)</f>
        <v>65.2</v>
      </c>
      <c r="N202" s="83" t="str">
        <f>IF(SP_NORTE!AL257="","*",SP_NORTE!AL257)</f>
        <v>-</v>
      </c>
      <c r="O202" s="110" t="str">
        <f>IF(SP_NORTE!BG257="","*",SP_NORTE!BG257)</f>
        <v>*</v>
      </c>
      <c r="P202" s="147" t="str">
        <f>IF($A$2=1,IF(SP_NORTE!BI257="","*",SP_NORTE!BI257),IF(SP_NORTE!BJ257="","*",SP_NORTE!BJ257))</f>
        <v>*</v>
      </c>
    </row>
    <row r="203" spans="1:16" hidden="1">
      <c r="A203" s="82">
        <f>IF(SP_NORTE!B258="","*",SP_NORTE!B258)</f>
        <v>46071</v>
      </c>
      <c r="B203" s="83" t="str">
        <f>IF(SP_NORTE!W258="","*",SP_NORTE!W258)</f>
        <v>Oportunidade</v>
      </c>
      <c r="C203" s="83" t="str">
        <f>IF(SP_NORTE!R258="","*",SP_NORTE!R258)</f>
        <v>SP NORTE</v>
      </c>
      <c r="D203" s="83" t="str">
        <f>IF(SP_NORTE!S258="","*",SP_NORTE!S258)</f>
        <v>ZCZ-ZTI</v>
      </c>
      <c r="E203" s="83" t="str">
        <f>IF(SP_NORTE!D258="","*",SP_NORTE!D258)</f>
        <v>V40</v>
      </c>
      <c r="F203" s="83" t="str">
        <f>IF(SP_NORTE!G258="","*",SP_NORTE!G258)</f>
        <v>K58K592</v>
      </c>
      <c r="G203" s="83" t="str">
        <f>IF(SP_NORTE!L258="","*",SP_NORTE!L258)</f>
        <v>ZMA-ZDG</v>
      </c>
      <c r="H203" s="116">
        <f>IF(SP_NORTE!J258="","*",SP_NORTE!J258)</f>
        <v>52</v>
      </c>
      <c r="I203" s="113">
        <f>IF(SP_NORTE!N258="","*",SP_NORTE!N258)</f>
        <v>0.33333333333333331</v>
      </c>
      <c r="J203" s="113">
        <f>IF(SP_NORTE!O258="","*",SP_NORTE!O258)</f>
        <v>8.3333333333333329E-2</v>
      </c>
      <c r="K203" s="83" t="str">
        <f>IF(SP_NORTE!AJ258="","*",SP_NORTE!AJ258)</f>
        <v>K58K592</v>
      </c>
      <c r="L203" s="83" t="str">
        <f>IF(SP_NORTE!AL258="","*",SP_NORTE!AL258)</f>
        <v>ZMA-ZDG</v>
      </c>
      <c r="M203" s="83">
        <f>IF(SP_NORTE!AO258="","*",SP_NORTE!AO258)</f>
        <v>52</v>
      </c>
      <c r="N203" s="83" t="str">
        <f>IF(SP_NORTE!AL258="","*",SP_NORTE!AL258)</f>
        <v>ZMA-ZDG</v>
      </c>
      <c r="O203" s="110" t="str">
        <f>IF(SP_NORTE!BG258="","*",SP_NORTE!BG258)</f>
        <v>*</v>
      </c>
      <c r="P203" s="147" t="str">
        <f>IF($A$2=1,IF(SP_NORTE!BI258="","*",SP_NORTE!BI258),IF(SP_NORTE!BJ258="","*",SP_NORTE!BJ258))</f>
        <v>*</v>
      </c>
    </row>
    <row r="204" spans="1:16" hidden="1">
      <c r="A204" s="82">
        <f>IF(SP_NORTE!B259="","*",SP_NORTE!B259)</f>
        <v>46071</v>
      </c>
      <c r="B204" s="83" t="str">
        <f>IF(SP_NORTE!W259="","*",SP_NORTE!W259)</f>
        <v>Oportunidade</v>
      </c>
      <c r="C204" s="83" t="str">
        <f>IF(SP_NORTE!R259="","*",SP_NORTE!R259)</f>
        <v>SP NORTE</v>
      </c>
      <c r="D204" s="83" t="str">
        <f>IF(SP_NORTE!S259="","*",SP_NORTE!S259)</f>
        <v>ZCZ-ZTI</v>
      </c>
      <c r="E204" s="83" t="str">
        <f>IF(SP_NORTE!D259="","*",SP_NORTE!D259)</f>
        <v>IGOR (TF-660)</v>
      </c>
      <c r="F204" s="83" t="str">
        <f>IF(SP_NORTE!G259="","*",SP_NORTE!G259)</f>
        <v>-</v>
      </c>
      <c r="G204" s="83" t="str">
        <f>IF(SP_NORTE!L259="","*",SP_NORTE!L259)</f>
        <v>ZMA</v>
      </c>
      <c r="H204" s="116">
        <f>IF(SP_NORTE!J259="","*",SP_NORTE!J259)</f>
        <v>41.9</v>
      </c>
      <c r="I204" s="113">
        <f>IF(SP_NORTE!N259="","*",SP_NORTE!N259)</f>
        <v>0.33333333333333331</v>
      </c>
      <c r="J204" s="113">
        <f>IF(SP_NORTE!O259="","*",SP_NORTE!O259)</f>
        <v>6.25E-2</v>
      </c>
      <c r="K204" s="83" t="str">
        <f>IF(SP_NORTE!AJ259="","*",SP_NORTE!AJ259)</f>
        <v>-</v>
      </c>
      <c r="L204" s="83" t="str">
        <f>IF(SP_NORTE!AL259="","*",SP_NORTE!AL259)</f>
        <v>ZMA</v>
      </c>
      <c r="M204" s="83">
        <f>IF(SP_NORTE!AO259="","*",SP_NORTE!AO259)</f>
        <v>41.9</v>
      </c>
      <c r="N204" s="83" t="str">
        <f>IF(SP_NORTE!AL259="","*",SP_NORTE!AL259)</f>
        <v>ZMA</v>
      </c>
      <c r="O204" s="110" t="str">
        <f>IF(SP_NORTE!BG259="","*",SP_NORTE!BG259)</f>
        <v>*</v>
      </c>
      <c r="P204" s="147" t="str">
        <f>IF($A$2=1,IF(SP_NORTE!BI259="","*",SP_NORTE!BI259),IF(SP_NORTE!BJ259="","*",SP_NORTE!BJ259))</f>
        <v>*</v>
      </c>
    </row>
    <row r="205" spans="1:16" hidden="1">
      <c r="A205" s="82">
        <f>IF(SP_NORTE!B260="","*",SP_NORTE!B260)</f>
        <v>46071</v>
      </c>
      <c r="B205" s="83" t="str">
        <f>IF(SP_NORTE!W260="","*",SP_NORTE!W260)</f>
        <v>Oportunidade</v>
      </c>
      <c r="C205" s="83" t="str">
        <f>IF(SP_NORTE!R260="","*",SP_NORTE!R260)</f>
        <v>SP NORTE</v>
      </c>
      <c r="D205" s="83" t="str">
        <f>IF(SP_NORTE!S260="","*",SP_NORTE!S260)</f>
        <v>ZCZ-ZTI</v>
      </c>
      <c r="E205" s="83" t="str">
        <f>IF(SP_NORTE!D260="","*",SP_NORTE!D260)</f>
        <v>W99</v>
      </c>
      <c r="F205" s="83" t="str">
        <f>IF(SP_NORTE!G260="","*",SP_NORTE!G260)</f>
        <v>ZMAPAT2</v>
      </c>
      <c r="G205" s="83" t="str">
        <f>IF(SP_NORTE!L260="","*",SP_NORTE!L260)</f>
        <v>ZMA-ZDG</v>
      </c>
      <c r="H205" s="116">
        <f>IF(SP_NORTE!J260="","*",SP_NORTE!J260)</f>
        <v>43.5</v>
      </c>
      <c r="I205" s="113">
        <f>IF(SP_NORTE!N260="","*",SP_NORTE!N260)</f>
        <v>0.5</v>
      </c>
      <c r="J205" s="113">
        <f>IF(SP_NORTE!O260="","*",SP_NORTE!O260)</f>
        <v>2.7777777777777776E-2</v>
      </c>
      <c r="K205" s="83" t="str">
        <f>IF(SP_NORTE!AJ260="","*",SP_NORTE!AJ260)</f>
        <v>ZMAPAT2</v>
      </c>
      <c r="L205" s="83" t="str">
        <f>IF(SP_NORTE!AL260="","*",SP_NORTE!AL260)</f>
        <v>ZMA-ZDG</v>
      </c>
      <c r="M205" s="83">
        <f>IF(SP_NORTE!AO260="","*",SP_NORTE!AO260)</f>
        <v>43.5</v>
      </c>
      <c r="N205" s="83" t="str">
        <f>IF(SP_NORTE!AL260="","*",SP_NORTE!AL260)</f>
        <v>ZMA-ZDG</v>
      </c>
      <c r="O205" s="110" t="str">
        <f>IF(SP_NORTE!BG260="","*",SP_NORTE!BG260)</f>
        <v>*</v>
      </c>
      <c r="P205" s="147" t="str">
        <f>IF($A$2=1,IF(SP_NORTE!BI260="","*",SP_NORTE!BI260),IF(SP_NORTE!BJ260="","*",SP_NORTE!BJ260))</f>
        <v>*</v>
      </c>
    </row>
    <row r="206" spans="1:16" hidden="1">
      <c r="A206" s="82" t="str">
        <f>IF(SP_NORTE!B261="","*",SP_NORTE!B261)</f>
        <v>*</v>
      </c>
      <c r="B206" s="83" t="str">
        <f>IF(SP_NORTE!W261="","*",SP_NORTE!W261)</f>
        <v>*</v>
      </c>
      <c r="C206" s="83" t="str">
        <f>IF(SP_NORTE!R261="","*",SP_NORTE!R261)</f>
        <v>-</v>
      </c>
      <c r="D206" s="83" t="str">
        <f>IF(SP_NORTE!S261="","*",SP_NORTE!S261)</f>
        <v>-</v>
      </c>
      <c r="E206" s="83" t="str">
        <f>IF(SP_NORTE!D261="","*",SP_NORTE!D261)</f>
        <v>*</v>
      </c>
      <c r="F206" s="83" t="str">
        <f>IF(SP_NORTE!G261="","*",SP_NORTE!G261)</f>
        <v>*</v>
      </c>
      <c r="G206" s="83" t="str">
        <f>IF(SP_NORTE!L261="","*",SP_NORTE!L261)</f>
        <v>*</v>
      </c>
      <c r="H206" s="116" t="str">
        <f>IF(SP_NORTE!J261="","*",SP_NORTE!J261)</f>
        <v>*</v>
      </c>
      <c r="I206" s="113" t="str">
        <f>IF(SP_NORTE!N261="","*",SP_NORTE!N261)</f>
        <v>*</v>
      </c>
      <c r="J206" s="113" t="str">
        <f>IF(SP_NORTE!O261="","*",SP_NORTE!O261)</f>
        <v>*</v>
      </c>
      <c r="K206" s="83">
        <f>IF(SP_NORTE!AJ261="","*",SP_NORTE!AJ261)</f>
        <v>0</v>
      </c>
      <c r="L206" s="83" t="str">
        <f>IF(SP_NORTE!AL261="","*",SP_NORTE!AL261)</f>
        <v>-</v>
      </c>
      <c r="M206" s="83">
        <f>IF(SP_NORTE!AO261="","*",SP_NORTE!AO261)</f>
        <v>0</v>
      </c>
      <c r="N206" s="83" t="str">
        <f>IF(SP_NORTE!AL261="","*",SP_NORTE!AL261)</f>
        <v>-</v>
      </c>
      <c r="O206" s="110" t="str">
        <f>IF(SP_NORTE!BG261="","*",SP_NORTE!BG261)</f>
        <v>*</v>
      </c>
      <c r="P206" s="147" t="str">
        <f>IF($A$2=1,IF(SP_NORTE!BI261="","*",SP_NORTE!BI261),IF(SP_NORTE!BJ261="","*",SP_NORTE!BJ261))</f>
        <v>*</v>
      </c>
    </row>
    <row r="207" spans="1:16" hidden="1">
      <c r="A207" s="82">
        <f>IF(SP_NORTE!B262="","*",SP_NORTE!B262)</f>
        <v>46071</v>
      </c>
      <c r="B207" s="83" t="str">
        <f>IF(SP_NORTE!W262="","*",SP_NORTE!W262)</f>
        <v>Oportunidade</v>
      </c>
      <c r="C207" s="83" t="str">
        <f>IF(SP_NORTE!R262="","*",SP_NORTE!R262)</f>
        <v>SP NORTE</v>
      </c>
      <c r="D207" s="83" t="str">
        <f>IF(SP_NORTE!S262="","*",SP_NORTE!S262)</f>
        <v>ZCZ-ZTI</v>
      </c>
      <c r="E207" s="83" t="str">
        <f>IF(SP_NORTE!D262="","*",SP_NORTE!D262)</f>
        <v>A63</v>
      </c>
      <c r="F207" s="83" t="str">
        <f>IF(SP_NORTE!G262="","*",SP_NORTE!G262)</f>
        <v>ZFTKM91</v>
      </c>
      <c r="G207" s="83" t="str">
        <f>IF(SP_NORTE!L262="","*",SP_NORTE!L262)</f>
        <v>ZTO-ZRU</v>
      </c>
      <c r="H207" s="116">
        <f>IF(SP_NORTE!J262="","*",SP_NORTE!J262)</f>
        <v>8</v>
      </c>
      <c r="I207" s="113">
        <f>IF(SP_NORTE!N262="","*",SP_NORTE!N262)</f>
        <v>0.41666666666666669</v>
      </c>
      <c r="J207" s="113">
        <f>IF(SP_NORTE!O262="","*",SP_NORTE!O262)</f>
        <v>4.1666666666666664E-2</v>
      </c>
      <c r="K207" s="83" t="str">
        <f>IF(SP_NORTE!AJ262="","*",SP_NORTE!AJ262)</f>
        <v>ZFTKM91</v>
      </c>
      <c r="L207" s="83" t="str">
        <f>IF(SP_NORTE!AL262="","*",SP_NORTE!AL262)</f>
        <v>ZTO-ZRU</v>
      </c>
      <c r="M207" s="83">
        <f>IF(SP_NORTE!AO262="","*",SP_NORTE!AO262)</f>
        <v>8</v>
      </c>
      <c r="N207" s="83" t="str">
        <f>IF(SP_NORTE!AL262="","*",SP_NORTE!AL262)</f>
        <v>ZTO-ZRU</v>
      </c>
      <c r="O207" s="110" t="str">
        <f>IF(SP_NORTE!BG262="","*",SP_NORTE!BG262)</f>
        <v>*</v>
      </c>
      <c r="P207" s="147" t="str">
        <f>IF($A$2=1,IF(SP_NORTE!BI262="","*",SP_NORTE!BI262),IF(SP_NORTE!BJ262="","*",SP_NORTE!BJ262))</f>
        <v>*</v>
      </c>
    </row>
    <row r="208" spans="1:16" hidden="1">
      <c r="A208" s="82">
        <f>IF(SP_NORTE!B263="","*",SP_NORTE!B263)</f>
        <v>46071</v>
      </c>
      <c r="B208" s="83" t="str">
        <f>IF(SP_NORTE!W263="","*",SP_NORTE!W263)</f>
        <v>Contrato</v>
      </c>
      <c r="C208" s="83" t="str">
        <f>IF(SP_NORTE!R263="","*",SP_NORTE!R263)</f>
        <v>SP NORTE</v>
      </c>
      <c r="D208" s="83" t="str">
        <f>IF(SP_NORTE!S263="","*",SP_NORTE!S263)</f>
        <v>ZCZ-ZTI</v>
      </c>
      <c r="E208" s="83" t="str">
        <f>IF(SP_NORTE!D263="","*",SP_NORTE!D263)</f>
        <v>A74</v>
      </c>
      <c r="F208" s="83" t="str">
        <f>IF(SP_NORTE!G263="","*",SP_NORTE!G263)</f>
        <v>253ZTO</v>
      </c>
      <c r="G208" s="83" t="str">
        <f>IF(SP_NORTE!L263="","*",SP_NORTE!L263)</f>
        <v>244-ZTO</v>
      </c>
      <c r="H208" s="116">
        <f>IF(SP_NORTE!J263="","*",SP_NORTE!J263)</f>
        <v>252</v>
      </c>
      <c r="I208" s="113">
        <f>IF(SP_NORTE!N263="","*",SP_NORTE!N263)</f>
        <v>0.375</v>
      </c>
      <c r="J208" s="113">
        <f>IF(SP_NORTE!O263="","*",SP_NORTE!O263)</f>
        <v>4.1666666666666664E-2</v>
      </c>
      <c r="K208" s="83" t="str">
        <f>IF(SP_NORTE!AJ263="","*",SP_NORTE!AJ263)</f>
        <v>253ZTO</v>
      </c>
      <c r="L208" s="83" t="str">
        <f>IF(SP_NORTE!AL263="","*",SP_NORTE!AL263)</f>
        <v>244-ZTO</v>
      </c>
      <c r="M208" s="83">
        <f>IF(SP_NORTE!AO263="","*",SP_NORTE!AO263)</f>
        <v>252</v>
      </c>
      <c r="N208" s="83" t="str">
        <f>IF(SP_NORTE!AL263="","*",SP_NORTE!AL263)</f>
        <v>244-ZTO</v>
      </c>
      <c r="O208" s="110" t="str">
        <f>IF(SP_NORTE!BG263="","*",SP_NORTE!BG263)</f>
        <v>*</v>
      </c>
      <c r="P208" s="147" t="str">
        <f>IF($A$2=1,IF(SP_NORTE!BI263="","*",SP_NORTE!BI263),IF(SP_NORTE!BJ263="","*",SP_NORTE!BJ263))</f>
        <v>*</v>
      </c>
    </row>
    <row r="209" spans="1:16" hidden="1">
      <c r="A209" s="82">
        <f>IF(SP_NORTE!B264="","*",SP_NORTE!B264)</f>
        <v>46071</v>
      </c>
      <c r="B209" s="83" t="str">
        <f>IF(SP_NORTE!W264="","*",SP_NORTE!W264)</f>
        <v>Oportunidade</v>
      </c>
      <c r="C209" s="83" t="str">
        <f>IF(SP_NORTE!R264="","*",SP_NORTE!R264)</f>
        <v>SP NORTE</v>
      </c>
      <c r="D209" s="83" t="str">
        <f>IF(SP_NORTE!S264="","*",SP_NORTE!S264)</f>
        <v>ZRX-ZTI</v>
      </c>
      <c r="E209" s="83" t="str">
        <f>IF(SP_NORTE!D264="","*",SP_NORTE!D264)</f>
        <v>CARLOS (TP-722)</v>
      </c>
      <c r="F209" s="83" t="str">
        <f>IF(SP_NORTE!G264="","*",SP_NORTE!G264)</f>
        <v>-</v>
      </c>
      <c r="G209" s="83" t="str">
        <f>IF(SP_NORTE!L264="","*",SP_NORTE!L264)</f>
        <v>ZOX</v>
      </c>
      <c r="H209" s="116">
        <f>IF(SP_NORTE!J264="","*",SP_NORTE!J264)</f>
        <v>157.30000000000001</v>
      </c>
      <c r="I209" s="113">
        <f>IF(SP_NORTE!N264="","*",SP_NORTE!N264)</f>
        <v>0.375</v>
      </c>
      <c r="J209" s="113">
        <f>IF(SP_NORTE!O264="","*",SP_NORTE!O264)</f>
        <v>6.25E-2</v>
      </c>
      <c r="K209" s="83" t="str">
        <f>IF(SP_NORTE!AJ264="","*",SP_NORTE!AJ264)</f>
        <v>-</v>
      </c>
      <c r="L209" s="83" t="str">
        <f>IF(SP_NORTE!AL264="","*",SP_NORTE!AL264)</f>
        <v>ZOX</v>
      </c>
      <c r="M209" s="83">
        <f>IF(SP_NORTE!AO264="","*",SP_NORTE!AO264)</f>
        <v>157.30000000000001</v>
      </c>
      <c r="N209" s="83" t="str">
        <f>IF(SP_NORTE!AL264="","*",SP_NORTE!AL264)</f>
        <v>ZOX</v>
      </c>
      <c r="O209" s="110" t="str">
        <f>IF(SP_NORTE!BG264="","*",SP_NORTE!BG264)</f>
        <v>*</v>
      </c>
      <c r="P209" s="147" t="str">
        <f>IF($A$2=1,IF(SP_NORTE!BI264="","*",SP_NORTE!BI264),IF(SP_NORTE!BJ264="","*",SP_NORTE!BJ264))</f>
        <v>*</v>
      </c>
    </row>
    <row r="210" spans="1:16" hidden="1">
      <c r="A210" s="82">
        <f>IF(SP_NORTE!B265="","*",SP_NORTE!B265)</f>
        <v>46071</v>
      </c>
      <c r="B210" s="83" t="str">
        <f>IF(SP_NORTE!W265="","*",SP_NORTE!W265)</f>
        <v>Oportunidade</v>
      </c>
      <c r="C210" s="83" t="str">
        <f>IF(SP_NORTE!R265="","*",SP_NORTE!R265)</f>
        <v>SP NORTE</v>
      </c>
      <c r="D210" s="83" t="str">
        <f>IF(SP_NORTE!S265="","*",SP_NORTE!S265)</f>
        <v>ZRX-ZTI</v>
      </c>
      <c r="E210" s="83" t="str">
        <f>IF(SP_NORTE!D265="","*",SP_NORTE!D265)</f>
        <v>V83</v>
      </c>
      <c r="F210" s="83" t="str">
        <f>IF(SP_NORTE!G265="","*",SP_NORTE!G265)</f>
        <v>ZIQ1752</v>
      </c>
      <c r="G210" s="83" t="str">
        <f>IF(SP_NORTE!L265="","*",SP_NORTE!L265)</f>
        <v>ZRQ</v>
      </c>
      <c r="H210" s="116">
        <f>IF(SP_NORTE!J265="","*",SP_NORTE!J265)</f>
        <v>135</v>
      </c>
      <c r="I210" s="113">
        <f>IF(SP_NORTE!N265="","*",SP_NORTE!N265)</f>
        <v>0.35416666666666669</v>
      </c>
      <c r="J210" s="113">
        <f>IF(SP_NORTE!O265="","*",SP_NORTE!O265)</f>
        <v>6.25E-2</v>
      </c>
      <c r="K210" s="83" t="str">
        <f>IF(SP_NORTE!AJ265="","*",SP_NORTE!AJ265)</f>
        <v>ZIQ1752</v>
      </c>
      <c r="L210" s="83" t="str">
        <f>IF(SP_NORTE!AL265="","*",SP_NORTE!AL265)</f>
        <v>ZRQ</v>
      </c>
      <c r="M210" s="83">
        <f>IF(SP_NORTE!AO265="","*",SP_NORTE!AO265)</f>
        <v>135</v>
      </c>
      <c r="N210" s="83" t="str">
        <f>IF(SP_NORTE!AL265="","*",SP_NORTE!AL265)</f>
        <v>ZRQ</v>
      </c>
      <c r="O210" s="110" t="str">
        <f>IF(SP_NORTE!BG265="","*",SP_NORTE!BG265)</f>
        <v>*</v>
      </c>
      <c r="P210" s="147" t="str">
        <f>IF($A$2=1,IF(SP_NORTE!BI265="","*",SP_NORTE!BI265),IF(SP_NORTE!BJ265="","*",SP_NORTE!BJ265))</f>
        <v>*</v>
      </c>
    </row>
    <row r="211" spans="1:16" hidden="1">
      <c r="A211" s="82" t="str">
        <f>IF(SP_NORTE!B266="","*",SP_NORTE!B266)</f>
        <v>*</v>
      </c>
      <c r="B211" s="83" t="str">
        <f>IF(SP_NORTE!W266="","*",SP_NORTE!W266)</f>
        <v>*</v>
      </c>
      <c r="C211" s="83" t="str">
        <f>IF(SP_NORTE!R266="","*",SP_NORTE!R266)</f>
        <v>-</v>
      </c>
      <c r="D211" s="83" t="str">
        <f>IF(SP_NORTE!S266="","*",SP_NORTE!S266)</f>
        <v>-</v>
      </c>
      <c r="E211" s="83" t="str">
        <f>IF(SP_NORTE!D266="","*",SP_NORTE!D266)</f>
        <v>*</v>
      </c>
      <c r="F211" s="83" t="str">
        <f>IF(SP_NORTE!G266="","*",SP_NORTE!G266)</f>
        <v>*</v>
      </c>
      <c r="G211" s="83" t="str">
        <f>IF(SP_NORTE!L266="","*",SP_NORTE!L266)</f>
        <v>-</v>
      </c>
      <c r="H211" s="116" t="str">
        <f>IF(SP_NORTE!J266="","*",SP_NORTE!J266)</f>
        <v>*</v>
      </c>
      <c r="I211" s="113" t="str">
        <f>IF(SP_NORTE!N266="","*",SP_NORTE!N266)</f>
        <v>*</v>
      </c>
      <c r="J211" s="113" t="str">
        <f>IF(SP_NORTE!O266="","*",SP_NORTE!O266)</f>
        <v>*</v>
      </c>
      <c r="K211" s="83">
        <f>IF(SP_NORTE!AJ266="","*",SP_NORTE!AJ266)</f>
        <v>0</v>
      </c>
      <c r="L211" s="83" t="str">
        <f>IF(SP_NORTE!AL266="","*",SP_NORTE!AL266)</f>
        <v>-</v>
      </c>
      <c r="M211" s="83">
        <f>IF(SP_NORTE!AO266="","*",SP_NORTE!AO266)</f>
        <v>0</v>
      </c>
      <c r="N211" s="83" t="str">
        <f>IF(SP_NORTE!AL266="","*",SP_NORTE!AL266)</f>
        <v>-</v>
      </c>
      <c r="O211" s="110" t="str">
        <f>IF(SP_NORTE!BG266="","*",SP_NORTE!BG266)</f>
        <v>*</v>
      </c>
      <c r="P211" s="147" t="str">
        <f>IF($A$2=1,IF(SP_NORTE!BI266="","*",SP_NORTE!BI266),IF(SP_NORTE!BJ266="","*",SP_NORTE!BJ266))</f>
        <v>*</v>
      </c>
    </row>
    <row r="212" spans="1:16" hidden="1">
      <c r="A212" s="82" t="str">
        <f>IF(SP_NORTE!B267="","*",SP_NORTE!B267)</f>
        <v>*</v>
      </c>
      <c r="B212" s="83" t="str">
        <f>IF(SP_NORTE!W267="","*",SP_NORTE!W267)</f>
        <v>*</v>
      </c>
      <c r="C212" s="83" t="str">
        <f>IF(SP_NORTE!R267="","*",SP_NORTE!R267)</f>
        <v>-</v>
      </c>
      <c r="D212" s="83" t="str">
        <f>IF(SP_NORTE!S267="","*",SP_NORTE!S267)</f>
        <v>-</v>
      </c>
      <c r="E212" s="83" t="str">
        <f>IF(SP_NORTE!D267="","*",SP_NORTE!D267)</f>
        <v>*</v>
      </c>
      <c r="F212" s="83" t="str">
        <f>IF(SP_NORTE!G267="","*",SP_NORTE!G267)</f>
        <v>*</v>
      </c>
      <c r="G212" s="83" t="str">
        <f>IF(SP_NORTE!L267="","*",SP_NORTE!L267)</f>
        <v>-</v>
      </c>
      <c r="H212" s="116" t="str">
        <f>IF(SP_NORTE!J267="","*",SP_NORTE!J267)</f>
        <v>*</v>
      </c>
      <c r="I212" s="113" t="str">
        <f>IF(SP_NORTE!N267="","*",SP_NORTE!N267)</f>
        <v>*</v>
      </c>
      <c r="J212" s="113" t="str">
        <f>IF(SP_NORTE!O267="","*",SP_NORTE!O267)</f>
        <v>*</v>
      </c>
      <c r="K212" s="83">
        <f>IF(SP_NORTE!AJ267="","*",SP_NORTE!AJ267)</f>
        <v>0</v>
      </c>
      <c r="L212" s="83" t="str">
        <f>IF(SP_NORTE!AL267="","*",SP_NORTE!AL267)</f>
        <v>-</v>
      </c>
      <c r="M212" s="83">
        <f>IF(SP_NORTE!AO267="","*",SP_NORTE!AO267)</f>
        <v>0</v>
      </c>
      <c r="N212" s="83" t="str">
        <f>IF(SP_NORTE!AL267="","*",SP_NORTE!AL267)</f>
        <v>-</v>
      </c>
      <c r="O212" s="110" t="str">
        <f>IF(SP_NORTE!BG267="","*",SP_NORTE!BG267)</f>
        <v>*</v>
      </c>
      <c r="P212" s="147" t="str">
        <f>IF($A$2=1,IF(SP_NORTE!BI267="","*",SP_NORTE!BI267),IF(SP_NORTE!BJ267="","*",SP_NORTE!BJ267))</f>
        <v>*</v>
      </c>
    </row>
    <row r="213" spans="1:16" hidden="1">
      <c r="A213" s="82" t="str">
        <f>IF(SP_NORTE!B268="","*",SP_NORTE!B268)</f>
        <v>*</v>
      </c>
      <c r="B213" s="83" t="str">
        <f>IF(SP_NORTE!W268="","*",SP_NORTE!W268)</f>
        <v>*</v>
      </c>
      <c r="C213" s="83" t="str">
        <f>IF(SP_NORTE!R268="","*",SP_NORTE!R268)</f>
        <v>-</v>
      </c>
      <c r="D213" s="83" t="str">
        <f>IF(SP_NORTE!S268="","*",SP_NORTE!S268)</f>
        <v>-</v>
      </c>
      <c r="E213" s="83" t="str">
        <f>IF(SP_NORTE!D268="","*",SP_NORTE!D268)</f>
        <v>*</v>
      </c>
      <c r="F213" s="83" t="str">
        <f>IF(SP_NORTE!G268="","*",SP_NORTE!G268)</f>
        <v>*</v>
      </c>
      <c r="G213" s="83" t="str">
        <f>IF(SP_NORTE!L268="","*",SP_NORTE!L268)</f>
        <v>-</v>
      </c>
      <c r="H213" s="116" t="str">
        <f>IF(SP_NORTE!J268="","*",SP_NORTE!J268)</f>
        <v>*</v>
      </c>
      <c r="I213" s="113" t="str">
        <f>IF(SP_NORTE!N268="","*",SP_NORTE!N268)</f>
        <v>*</v>
      </c>
      <c r="J213" s="113" t="str">
        <f>IF(SP_NORTE!O268="","*",SP_NORTE!O268)</f>
        <v>*</v>
      </c>
      <c r="K213" s="83">
        <f>IF(SP_NORTE!AJ268="","*",SP_NORTE!AJ268)</f>
        <v>0</v>
      </c>
      <c r="L213" s="83" t="str">
        <f>IF(SP_NORTE!AL268="","*",SP_NORTE!AL268)</f>
        <v>-</v>
      </c>
      <c r="M213" s="83">
        <f>IF(SP_NORTE!AO268="","*",SP_NORTE!AO268)</f>
        <v>0</v>
      </c>
      <c r="N213" s="83" t="str">
        <f>IF(SP_NORTE!AL268="","*",SP_NORTE!AL268)</f>
        <v>-</v>
      </c>
      <c r="O213" s="110" t="str">
        <f>IF(SP_NORTE!BG268="","*",SP_NORTE!BG268)</f>
        <v>*</v>
      </c>
      <c r="P213" s="147" t="str">
        <f>IF($A$2=1,IF(SP_NORTE!BI268="","*",SP_NORTE!BI268),IF(SP_NORTE!BJ268="","*",SP_NORTE!BJ268))</f>
        <v>*</v>
      </c>
    </row>
    <row r="214" spans="1:16" hidden="1">
      <c r="A214" s="82" t="str">
        <f>IF(SP_NORTE!B269="","*",SP_NORTE!B269)</f>
        <v>*</v>
      </c>
      <c r="B214" s="83" t="str">
        <f>IF(SP_NORTE!W269="","*",SP_NORTE!W269)</f>
        <v>*</v>
      </c>
      <c r="C214" s="83" t="str">
        <f>IF(SP_NORTE!R269="","*",SP_NORTE!R269)</f>
        <v>-</v>
      </c>
      <c r="D214" s="83" t="str">
        <f>IF(SP_NORTE!S269="","*",SP_NORTE!S269)</f>
        <v>-</v>
      </c>
      <c r="E214" s="83" t="str">
        <f>IF(SP_NORTE!D269="","*",SP_NORTE!D269)</f>
        <v>*</v>
      </c>
      <c r="F214" s="83" t="str">
        <f>IF(SP_NORTE!G269="","*",SP_NORTE!G269)</f>
        <v>*</v>
      </c>
      <c r="G214" s="83" t="str">
        <f>IF(SP_NORTE!L269="","*",SP_NORTE!L269)</f>
        <v>-</v>
      </c>
      <c r="H214" s="116" t="str">
        <f>IF(SP_NORTE!J269="","*",SP_NORTE!J269)</f>
        <v>*</v>
      </c>
      <c r="I214" s="113" t="str">
        <f>IF(SP_NORTE!N269="","*",SP_NORTE!N269)</f>
        <v>*</v>
      </c>
      <c r="J214" s="113" t="str">
        <f>IF(SP_NORTE!O269="","*",SP_NORTE!O269)</f>
        <v>*</v>
      </c>
      <c r="K214" s="83">
        <f>IF(SP_NORTE!AJ269="","*",SP_NORTE!AJ269)</f>
        <v>0</v>
      </c>
      <c r="L214" s="83" t="str">
        <f>IF(SP_NORTE!AL269="","*",SP_NORTE!AL269)</f>
        <v>-</v>
      </c>
      <c r="M214" s="83">
        <f>IF(SP_NORTE!AO269="","*",SP_NORTE!AO269)</f>
        <v>0</v>
      </c>
      <c r="N214" s="83" t="str">
        <f>IF(SP_NORTE!AL269="","*",SP_NORTE!AL269)</f>
        <v>-</v>
      </c>
      <c r="O214" s="110" t="str">
        <f>IF(SP_NORTE!BG269="","*",SP_NORTE!BG269)</f>
        <v>*</v>
      </c>
      <c r="P214" s="147" t="str">
        <f>IF($A$2=1,IF(SP_NORTE!BI269="","*",SP_NORTE!BI269),IF(SP_NORTE!BJ269="","*",SP_NORTE!BJ269))</f>
        <v>*</v>
      </c>
    </row>
    <row r="215" spans="1:16" hidden="1">
      <c r="A215" s="82" t="str">
        <f>IF(SP_NORTE!B270="","*",SP_NORTE!B270)</f>
        <v>*</v>
      </c>
      <c r="B215" s="83" t="str">
        <f>IF(SP_NORTE!W270="","*",SP_NORTE!W270)</f>
        <v>*</v>
      </c>
      <c r="C215" s="83" t="str">
        <f>IF(SP_NORTE!R270="","*",SP_NORTE!R270)</f>
        <v>-</v>
      </c>
      <c r="D215" s="83" t="str">
        <f>IF(SP_NORTE!S270="","*",SP_NORTE!S270)</f>
        <v>-</v>
      </c>
      <c r="E215" s="83" t="str">
        <f>IF(SP_NORTE!D270="","*",SP_NORTE!D270)</f>
        <v>*</v>
      </c>
      <c r="F215" s="83" t="str">
        <f>IF(SP_NORTE!G270="","*",SP_NORTE!G270)</f>
        <v>*</v>
      </c>
      <c r="G215" s="83" t="str">
        <f>IF(SP_NORTE!L270="","*",SP_NORTE!L270)</f>
        <v>-</v>
      </c>
      <c r="H215" s="116" t="str">
        <f>IF(SP_NORTE!J270="","*",SP_NORTE!J270)</f>
        <v>*</v>
      </c>
      <c r="I215" s="113" t="str">
        <f>IF(SP_NORTE!N270="","*",SP_NORTE!N270)</f>
        <v>*</v>
      </c>
      <c r="J215" s="113" t="str">
        <f>IF(SP_NORTE!O270="","*",SP_NORTE!O270)</f>
        <v>*</v>
      </c>
      <c r="K215" s="83">
        <f>IF(SP_NORTE!AJ270="","*",SP_NORTE!AJ270)</f>
        <v>0</v>
      </c>
      <c r="L215" s="83" t="str">
        <f>IF(SP_NORTE!AL270="","*",SP_NORTE!AL270)</f>
        <v>-</v>
      </c>
      <c r="M215" s="83">
        <f>IF(SP_NORTE!AO270="","*",SP_NORTE!AO270)</f>
        <v>0</v>
      </c>
      <c r="N215" s="83" t="str">
        <f>IF(SP_NORTE!AL270="","*",SP_NORTE!AL270)</f>
        <v>-</v>
      </c>
      <c r="O215" s="110" t="str">
        <f>IF(SP_NORTE!BG270="","*",SP_NORTE!BG270)</f>
        <v>*</v>
      </c>
      <c r="P215" s="147" t="str">
        <f>IF($A$2=1,IF(SP_NORTE!BI270="","*",SP_NORTE!BI270),IF(SP_NORTE!BJ270="","*",SP_NORTE!BJ270))</f>
        <v>*</v>
      </c>
    </row>
    <row r="216" spans="1:16" hidden="1">
      <c r="A216" s="82" t="str">
        <f>IF(SP_NORTE!B271="","*",SP_NORTE!B271)</f>
        <v>*</v>
      </c>
      <c r="B216" s="83" t="str">
        <f>IF(SP_NORTE!W271="","*",SP_NORTE!W271)</f>
        <v>*</v>
      </c>
      <c r="C216" s="83" t="str">
        <f>IF(SP_NORTE!R271="","*",SP_NORTE!R271)</f>
        <v>-</v>
      </c>
      <c r="D216" s="83" t="str">
        <f>IF(SP_NORTE!S271="","*",SP_NORTE!S271)</f>
        <v>-</v>
      </c>
      <c r="E216" s="83" t="str">
        <f>IF(SP_NORTE!D271="","*",SP_NORTE!D271)</f>
        <v>*</v>
      </c>
      <c r="F216" s="83" t="str">
        <f>IF(SP_NORTE!G271="","*",SP_NORTE!G271)</f>
        <v>*</v>
      </c>
      <c r="G216" s="83" t="str">
        <f>IF(SP_NORTE!L271="","*",SP_NORTE!L271)</f>
        <v>-</v>
      </c>
      <c r="H216" s="116" t="str">
        <f>IF(SP_NORTE!J271="","*",SP_NORTE!J271)</f>
        <v>*</v>
      </c>
      <c r="I216" s="113" t="str">
        <f>IF(SP_NORTE!N271="","*",SP_NORTE!N271)</f>
        <v>*</v>
      </c>
      <c r="J216" s="113" t="str">
        <f>IF(SP_NORTE!O271="","*",SP_NORTE!O271)</f>
        <v>*</v>
      </c>
      <c r="K216" s="83">
        <f>IF(SP_NORTE!AJ271="","*",SP_NORTE!AJ271)</f>
        <v>0</v>
      </c>
      <c r="L216" s="83" t="str">
        <f>IF(SP_NORTE!AL271="","*",SP_NORTE!AL271)</f>
        <v>-</v>
      </c>
      <c r="M216" s="83">
        <f>IF(SP_NORTE!AO271="","*",SP_NORTE!AO271)</f>
        <v>0</v>
      </c>
      <c r="N216" s="83" t="str">
        <f>IF(SP_NORTE!AL271="","*",SP_NORTE!AL271)</f>
        <v>-</v>
      </c>
      <c r="O216" s="110" t="str">
        <f>IF(SP_NORTE!BG271="","*",SP_NORTE!BG271)</f>
        <v>*</v>
      </c>
      <c r="P216" s="147" t="str">
        <f>IF($A$2=1,IF(SP_NORTE!BI271="","*",SP_NORTE!BI271),IF(SP_NORTE!BJ271="","*",SP_NORTE!BJ271))</f>
        <v>*</v>
      </c>
    </row>
    <row r="217" spans="1:16" hidden="1">
      <c r="A217" s="82" t="str">
        <f>IF(SP_NORTE!B272="","*",SP_NORTE!B272)</f>
        <v>*</v>
      </c>
      <c r="B217" s="83" t="str">
        <f>IF(SP_NORTE!W272="","*",SP_NORTE!W272)</f>
        <v>*</v>
      </c>
      <c r="C217" s="83" t="str">
        <f>IF(SP_NORTE!R272="","*",SP_NORTE!R272)</f>
        <v>-</v>
      </c>
      <c r="D217" s="83" t="str">
        <f>IF(SP_NORTE!S272="","*",SP_NORTE!S272)</f>
        <v>-</v>
      </c>
      <c r="E217" s="83" t="str">
        <f>IF(SP_NORTE!D272="","*",SP_NORTE!D272)</f>
        <v>*</v>
      </c>
      <c r="F217" s="83" t="str">
        <f>IF(SP_NORTE!G272="","*",SP_NORTE!G272)</f>
        <v>*</v>
      </c>
      <c r="G217" s="83" t="str">
        <f>IF(SP_NORTE!L272="","*",SP_NORTE!L272)</f>
        <v>-</v>
      </c>
      <c r="H217" s="116" t="str">
        <f>IF(SP_NORTE!J272="","*",SP_NORTE!J272)</f>
        <v>*</v>
      </c>
      <c r="I217" s="113" t="str">
        <f>IF(SP_NORTE!N272="","*",SP_NORTE!N272)</f>
        <v>*</v>
      </c>
      <c r="J217" s="113" t="str">
        <f>IF(SP_NORTE!O272="","*",SP_NORTE!O272)</f>
        <v>*</v>
      </c>
      <c r="K217" s="83">
        <f>IF(SP_NORTE!AJ272="","*",SP_NORTE!AJ272)</f>
        <v>0</v>
      </c>
      <c r="L217" s="83" t="str">
        <f>IF(SP_NORTE!AL272="","*",SP_NORTE!AL272)</f>
        <v>-</v>
      </c>
      <c r="M217" s="83">
        <f>IF(SP_NORTE!AO272="","*",SP_NORTE!AO272)</f>
        <v>0</v>
      </c>
      <c r="N217" s="83" t="str">
        <f>IF(SP_NORTE!AL272="","*",SP_NORTE!AL272)</f>
        <v>-</v>
      </c>
      <c r="O217" s="110" t="str">
        <f>IF(SP_NORTE!BG272="","*",SP_NORTE!BG272)</f>
        <v>*</v>
      </c>
      <c r="P217" s="147" t="str">
        <f>IF($A$2=1,IF(SP_NORTE!BI272="","*",SP_NORTE!BI272),IF(SP_NORTE!BJ272="","*",SP_NORTE!BJ272))</f>
        <v>*</v>
      </c>
    </row>
    <row r="218" spans="1:16" hidden="1">
      <c r="A218" s="82" t="str">
        <f>IF(SP_NORTE!B273="","*",SP_NORTE!B273)</f>
        <v>*</v>
      </c>
      <c r="B218" s="83" t="str">
        <f>IF(SP_NORTE!W273="","*",SP_NORTE!W273)</f>
        <v>*</v>
      </c>
      <c r="C218" s="83" t="str">
        <f>IF(SP_NORTE!R273="","*",SP_NORTE!R273)</f>
        <v>-</v>
      </c>
      <c r="D218" s="83" t="str">
        <f>IF(SP_NORTE!S273="","*",SP_NORTE!S273)</f>
        <v>-</v>
      </c>
      <c r="E218" s="83" t="str">
        <f>IF(SP_NORTE!D273="","*",SP_NORTE!D273)</f>
        <v>*</v>
      </c>
      <c r="F218" s="83" t="str">
        <f>IF(SP_NORTE!G273="","*",SP_NORTE!G273)</f>
        <v>*</v>
      </c>
      <c r="G218" s="83" t="str">
        <f>IF(SP_NORTE!L273="","*",SP_NORTE!L273)</f>
        <v>-</v>
      </c>
      <c r="H218" s="116" t="str">
        <f>IF(SP_NORTE!J273="","*",SP_NORTE!J273)</f>
        <v>*</v>
      </c>
      <c r="I218" s="113" t="str">
        <f>IF(SP_NORTE!N273="","*",SP_NORTE!N273)</f>
        <v>*</v>
      </c>
      <c r="J218" s="113" t="str">
        <f>IF(SP_NORTE!O273="","*",SP_NORTE!O273)</f>
        <v>*</v>
      </c>
      <c r="K218" s="83">
        <f>IF(SP_NORTE!AJ273="","*",SP_NORTE!AJ273)</f>
        <v>0</v>
      </c>
      <c r="L218" s="83" t="str">
        <f>IF(SP_NORTE!AL273="","*",SP_NORTE!AL273)</f>
        <v>-</v>
      </c>
      <c r="M218" s="83">
        <f>IF(SP_NORTE!AO273="","*",SP_NORTE!AO273)</f>
        <v>0</v>
      </c>
      <c r="N218" s="83" t="str">
        <f>IF(SP_NORTE!AL273="","*",SP_NORTE!AL273)</f>
        <v>-</v>
      </c>
      <c r="O218" s="110" t="str">
        <f>IF(SP_NORTE!BG273="","*",SP_NORTE!BG273)</f>
        <v>*</v>
      </c>
      <c r="P218" s="147" t="str">
        <f>IF($A$2=1,IF(SP_NORTE!BI273="","*",SP_NORTE!BI273),IF(SP_NORTE!BJ273="","*",SP_NORTE!BJ273))</f>
        <v>*</v>
      </c>
    </row>
    <row r="219" spans="1:16" hidden="1">
      <c r="A219" s="82" t="str">
        <f>IF(SP_NORTE!B274="","*",SP_NORTE!B274)</f>
        <v>*</v>
      </c>
      <c r="B219" s="83" t="str">
        <f>IF(SP_NORTE!W274="","*",SP_NORTE!W274)</f>
        <v>*</v>
      </c>
      <c r="C219" s="83" t="str">
        <f>IF(SP_NORTE!R274="","*",SP_NORTE!R274)</f>
        <v>-</v>
      </c>
      <c r="D219" s="83" t="str">
        <f>IF(SP_NORTE!S274="","*",SP_NORTE!S274)</f>
        <v>-</v>
      </c>
      <c r="E219" s="83" t="str">
        <f>IF(SP_NORTE!D274="","*",SP_NORTE!D274)</f>
        <v>*</v>
      </c>
      <c r="F219" s="83" t="str">
        <f>IF(SP_NORTE!G274="","*",SP_NORTE!G274)</f>
        <v>*</v>
      </c>
      <c r="G219" s="83" t="str">
        <f>IF(SP_NORTE!L274="","*",SP_NORTE!L274)</f>
        <v>-</v>
      </c>
      <c r="H219" s="116" t="str">
        <f>IF(SP_NORTE!J274="","*",SP_NORTE!J274)</f>
        <v>*</v>
      </c>
      <c r="I219" s="113" t="str">
        <f>IF(SP_NORTE!N274="","*",SP_NORTE!N274)</f>
        <v>*</v>
      </c>
      <c r="J219" s="113" t="str">
        <f>IF(SP_NORTE!O274="","*",SP_NORTE!O274)</f>
        <v>*</v>
      </c>
      <c r="K219" s="83">
        <f>IF(SP_NORTE!AJ274="","*",SP_NORTE!AJ274)</f>
        <v>0</v>
      </c>
      <c r="L219" s="83" t="str">
        <f>IF(SP_NORTE!AL274="","*",SP_NORTE!AL274)</f>
        <v>-</v>
      </c>
      <c r="M219" s="83">
        <f>IF(SP_NORTE!AO274="","*",SP_NORTE!AO274)</f>
        <v>0</v>
      </c>
      <c r="N219" s="83" t="str">
        <f>IF(SP_NORTE!AL274="","*",SP_NORTE!AL274)</f>
        <v>-</v>
      </c>
      <c r="O219" s="110" t="str">
        <f>IF(SP_NORTE!BG274="","*",SP_NORTE!BG274)</f>
        <v>*</v>
      </c>
      <c r="P219" s="147" t="str">
        <f>IF($A$2=1,IF(SP_NORTE!BI274="","*",SP_NORTE!BI274),IF(SP_NORTE!BJ274="","*",SP_NORTE!BJ274))</f>
        <v>*</v>
      </c>
    </row>
    <row r="220" spans="1:16" hidden="1">
      <c r="A220" s="82" t="str">
        <f>IF(SP_NORTE!B275="","*",SP_NORTE!B275)</f>
        <v>*</v>
      </c>
      <c r="B220" s="83" t="str">
        <f>IF(SP_NORTE!W275="","*",SP_NORTE!W275)</f>
        <v>*</v>
      </c>
      <c r="C220" s="83" t="str">
        <f>IF(SP_NORTE!R275="","*",SP_NORTE!R275)</f>
        <v>-</v>
      </c>
      <c r="D220" s="83" t="str">
        <f>IF(SP_NORTE!S275="","*",SP_NORTE!S275)</f>
        <v>-</v>
      </c>
      <c r="E220" s="83" t="str">
        <f>IF(SP_NORTE!D275="","*",SP_NORTE!D275)</f>
        <v>*</v>
      </c>
      <c r="F220" s="83" t="str">
        <f>IF(SP_NORTE!G275="","*",SP_NORTE!G275)</f>
        <v>*</v>
      </c>
      <c r="G220" s="83" t="str">
        <f>IF(SP_NORTE!L275="","*",SP_NORTE!L275)</f>
        <v>-</v>
      </c>
      <c r="H220" s="116" t="str">
        <f>IF(SP_NORTE!J275="","*",SP_NORTE!J275)</f>
        <v>*</v>
      </c>
      <c r="I220" s="113" t="str">
        <f>IF(SP_NORTE!N275="","*",SP_NORTE!N275)</f>
        <v>*</v>
      </c>
      <c r="J220" s="113" t="str">
        <f>IF(SP_NORTE!O275="","*",SP_NORTE!O275)</f>
        <v>*</v>
      </c>
      <c r="K220" s="83">
        <f>IF(SP_NORTE!AJ275="","*",SP_NORTE!AJ275)</f>
        <v>0</v>
      </c>
      <c r="L220" s="83" t="str">
        <f>IF(SP_NORTE!AL275="","*",SP_NORTE!AL275)</f>
        <v>-</v>
      </c>
      <c r="M220" s="83">
        <f>IF(SP_NORTE!AO275="","*",SP_NORTE!AO275)</f>
        <v>0</v>
      </c>
      <c r="N220" s="83" t="str">
        <f>IF(SP_NORTE!AL275="","*",SP_NORTE!AL275)</f>
        <v>-</v>
      </c>
      <c r="O220" s="110" t="str">
        <f>IF(SP_NORTE!BG275="","*",SP_NORTE!BG275)</f>
        <v>*</v>
      </c>
      <c r="P220" s="147" t="str">
        <f>IF($A$2=1,IF(SP_NORTE!BI275="","*",SP_NORTE!BI275),IF(SP_NORTE!BJ275="","*",SP_NORTE!BJ275))</f>
        <v>*</v>
      </c>
    </row>
    <row r="221" spans="1:16" hidden="1">
      <c r="A221" s="82" t="str">
        <f>IF(SP_NORTE!B276="","*",SP_NORTE!B276)</f>
        <v>*</v>
      </c>
      <c r="B221" s="83" t="str">
        <f>IF(SP_NORTE!W276="","*",SP_NORTE!W276)</f>
        <v>*</v>
      </c>
      <c r="C221" s="83" t="str">
        <f>IF(SP_NORTE!R276="","*",SP_NORTE!R276)</f>
        <v>-</v>
      </c>
      <c r="D221" s="83" t="str">
        <f>IF(SP_NORTE!S276="","*",SP_NORTE!S276)</f>
        <v>-</v>
      </c>
      <c r="E221" s="83" t="str">
        <f>IF(SP_NORTE!D276="","*",SP_NORTE!D276)</f>
        <v>*</v>
      </c>
      <c r="F221" s="83" t="str">
        <f>IF(SP_NORTE!G276="","*",SP_NORTE!G276)</f>
        <v>*</v>
      </c>
      <c r="G221" s="83" t="str">
        <f>IF(SP_NORTE!L276="","*",SP_NORTE!L276)</f>
        <v>-</v>
      </c>
      <c r="H221" s="116" t="str">
        <f>IF(SP_NORTE!J276="","*",SP_NORTE!J276)</f>
        <v>*</v>
      </c>
      <c r="I221" s="113" t="str">
        <f>IF(SP_NORTE!N276="","*",SP_NORTE!N276)</f>
        <v>*</v>
      </c>
      <c r="J221" s="113" t="str">
        <f>IF(SP_NORTE!O276="","*",SP_NORTE!O276)</f>
        <v>*</v>
      </c>
      <c r="K221" s="83">
        <f>IF(SP_NORTE!AJ276="","*",SP_NORTE!AJ276)</f>
        <v>0</v>
      </c>
      <c r="L221" s="83" t="str">
        <f>IF(SP_NORTE!AL276="","*",SP_NORTE!AL276)</f>
        <v>-</v>
      </c>
      <c r="M221" s="83">
        <f>IF(SP_NORTE!AO276="","*",SP_NORTE!AO276)</f>
        <v>0</v>
      </c>
      <c r="N221" s="83" t="str">
        <f>IF(SP_NORTE!AL276="","*",SP_NORTE!AL276)</f>
        <v>-</v>
      </c>
      <c r="O221" s="110" t="str">
        <f>IF(SP_NORTE!BG276="","*",SP_NORTE!BG276)</f>
        <v>*</v>
      </c>
      <c r="P221" s="147" t="str">
        <f>IF($A$2=1,IF(SP_NORTE!BI276="","*",SP_NORTE!BI276),IF(SP_NORTE!BJ276="","*",SP_NORTE!BJ276))</f>
        <v>*</v>
      </c>
    </row>
    <row r="222" spans="1:16" hidden="1">
      <c r="A222" s="82" t="str">
        <f>IF(SP_NORTE!B277="","*",SP_NORTE!B277)</f>
        <v>*</v>
      </c>
      <c r="B222" s="83" t="str">
        <f>IF(SP_NORTE!W277="","*",SP_NORTE!W277)</f>
        <v>*</v>
      </c>
      <c r="C222" s="83" t="str">
        <f>IF(SP_NORTE!R277="","*",SP_NORTE!R277)</f>
        <v>-</v>
      </c>
      <c r="D222" s="83" t="str">
        <f>IF(SP_NORTE!S277="","*",SP_NORTE!S277)</f>
        <v>-</v>
      </c>
      <c r="E222" s="83" t="str">
        <f>IF(SP_NORTE!D277="","*",SP_NORTE!D277)</f>
        <v>*</v>
      </c>
      <c r="F222" s="83" t="str">
        <f>IF(SP_NORTE!G277="","*",SP_NORTE!G277)</f>
        <v>*</v>
      </c>
      <c r="G222" s="83" t="str">
        <f>IF(SP_NORTE!L277="","*",SP_NORTE!L277)</f>
        <v>-</v>
      </c>
      <c r="H222" s="116" t="str">
        <f>IF(SP_NORTE!J277="","*",SP_NORTE!J277)</f>
        <v>*</v>
      </c>
      <c r="I222" s="113" t="str">
        <f>IF(SP_NORTE!N277="","*",SP_NORTE!N277)</f>
        <v>*</v>
      </c>
      <c r="J222" s="113" t="str">
        <f>IF(SP_NORTE!O277="","*",SP_NORTE!O277)</f>
        <v>*</v>
      </c>
      <c r="K222" s="83">
        <f>IF(SP_NORTE!AJ277="","*",SP_NORTE!AJ277)</f>
        <v>0</v>
      </c>
      <c r="L222" s="83" t="str">
        <f>IF(SP_NORTE!AL277="","*",SP_NORTE!AL277)</f>
        <v>-</v>
      </c>
      <c r="M222" s="83">
        <f>IF(SP_NORTE!AO277="","*",SP_NORTE!AO277)</f>
        <v>0</v>
      </c>
      <c r="N222" s="83" t="str">
        <f>IF(SP_NORTE!AL277="","*",SP_NORTE!AL277)</f>
        <v>-</v>
      </c>
      <c r="O222" s="110" t="str">
        <f>IF(SP_NORTE!BG277="","*",SP_NORTE!BG277)</f>
        <v>*</v>
      </c>
      <c r="P222" s="147" t="str">
        <f>IF($A$2=1,IF(SP_NORTE!BI277="","*",SP_NORTE!BI277),IF(SP_NORTE!BJ277="","*",SP_NORTE!BJ277))</f>
        <v>*</v>
      </c>
    </row>
    <row r="223" spans="1:16" hidden="1">
      <c r="A223" s="82" t="str">
        <f>IF(SP_NORTE!B278="","*",SP_NORTE!B278)</f>
        <v>*</v>
      </c>
      <c r="B223" s="83" t="str">
        <f>IF(SP_NORTE!W278="","*",SP_NORTE!W278)</f>
        <v>*</v>
      </c>
      <c r="C223" s="83" t="str">
        <f>IF(SP_NORTE!R278="","*",SP_NORTE!R278)</f>
        <v>-</v>
      </c>
      <c r="D223" s="83" t="str">
        <f>IF(SP_NORTE!S278="","*",SP_NORTE!S278)</f>
        <v>-</v>
      </c>
      <c r="E223" s="83" t="str">
        <f>IF(SP_NORTE!D278="","*",SP_NORTE!D278)</f>
        <v>*</v>
      </c>
      <c r="F223" s="83" t="str">
        <f>IF(SP_NORTE!G278="","*",SP_NORTE!G278)</f>
        <v>*</v>
      </c>
      <c r="G223" s="83" t="str">
        <f>IF(SP_NORTE!L278="","*",SP_NORTE!L278)</f>
        <v>-</v>
      </c>
      <c r="H223" s="116" t="str">
        <f>IF(SP_NORTE!J278="","*",SP_NORTE!J278)</f>
        <v>*</v>
      </c>
      <c r="I223" s="113" t="str">
        <f>IF(SP_NORTE!N278="","*",SP_NORTE!N278)</f>
        <v>*</v>
      </c>
      <c r="J223" s="113" t="str">
        <f>IF(SP_NORTE!O278="","*",SP_NORTE!O278)</f>
        <v>*</v>
      </c>
      <c r="K223" s="83">
        <f>IF(SP_NORTE!AJ278="","*",SP_NORTE!AJ278)</f>
        <v>0</v>
      </c>
      <c r="L223" s="83" t="str">
        <f>IF(SP_NORTE!AL278="","*",SP_NORTE!AL278)</f>
        <v>-</v>
      </c>
      <c r="M223" s="83">
        <f>IF(SP_NORTE!AO278="","*",SP_NORTE!AO278)</f>
        <v>0</v>
      </c>
      <c r="N223" s="83" t="str">
        <f>IF(SP_NORTE!AL278="","*",SP_NORTE!AL278)</f>
        <v>-</v>
      </c>
      <c r="O223" s="110" t="str">
        <f>IF(SP_NORTE!BG278="","*",SP_NORTE!BG278)</f>
        <v>*</v>
      </c>
      <c r="P223" s="147" t="str">
        <f>IF($A$2=1,IF(SP_NORTE!BI278="","*",SP_NORTE!BI278),IF(SP_NORTE!BJ278="","*",SP_NORTE!BJ278))</f>
        <v>*</v>
      </c>
    </row>
    <row r="224" spans="1:16" hidden="1">
      <c r="A224" s="82" t="str">
        <f>IF(SP_NORTE!B279="","*",SP_NORTE!B279)</f>
        <v>*</v>
      </c>
      <c r="B224" s="83" t="str">
        <f>IF(SP_NORTE!W279="","*",SP_NORTE!W279)</f>
        <v>*</v>
      </c>
      <c r="C224" s="83" t="str">
        <f>IF(SP_NORTE!R279="","*",SP_NORTE!R279)</f>
        <v>-</v>
      </c>
      <c r="D224" s="83" t="str">
        <f>IF(SP_NORTE!S279="","*",SP_NORTE!S279)</f>
        <v>-</v>
      </c>
      <c r="E224" s="83" t="str">
        <f>IF(SP_NORTE!D279="","*",SP_NORTE!D279)</f>
        <v>*</v>
      </c>
      <c r="F224" s="83" t="str">
        <f>IF(SP_NORTE!G279="","*",SP_NORTE!G279)</f>
        <v>*</v>
      </c>
      <c r="G224" s="83" t="str">
        <f>IF(SP_NORTE!L279="","*",SP_NORTE!L279)</f>
        <v>-</v>
      </c>
      <c r="H224" s="116" t="str">
        <f>IF(SP_NORTE!J279="","*",SP_NORTE!J279)</f>
        <v>*</v>
      </c>
      <c r="I224" s="113" t="str">
        <f>IF(SP_NORTE!N279="","*",SP_NORTE!N279)</f>
        <v>*</v>
      </c>
      <c r="J224" s="113" t="str">
        <f>IF(SP_NORTE!O279="","*",SP_NORTE!O279)</f>
        <v>*</v>
      </c>
      <c r="K224" s="83">
        <f>IF(SP_NORTE!AJ279="","*",SP_NORTE!AJ279)</f>
        <v>0</v>
      </c>
      <c r="L224" s="83" t="str">
        <f>IF(SP_NORTE!AL279="","*",SP_NORTE!AL279)</f>
        <v>-</v>
      </c>
      <c r="M224" s="83">
        <f>IF(SP_NORTE!AO279="","*",SP_NORTE!AO279)</f>
        <v>0</v>
      </c>
      <c r="N224" s="83" t="str">
        <f>IF(SP_NORTE!AL279="","*",SP_NORTE!AL279)</f>
        <v>-</v>
      </c>
      <c r="O224" s="110" t="str">
        <f>IF(SP_NORTE!BG279="","*",SP_NORTE!BG279)</f>
        <v>*</v>
      </c>
      <c r="P224" s="147" t="str">
        <f>IF($A$2=1,IF(SP_NORTE!BI279="","*",SP_NORTE!BI279),IF(SP_NORTE!BJ279="","*",SP_NORTE!BJ279))</f>
        <v>*</v>
      </c>
    </row>
    <row r="225" spans="1:16" hidden="1">
      <c r="A225" s="82" t="str">
        <f>IF(SP_NORTE!B280="","*",SP_NORTE!B280)</f>
        <v>*</v>
      </c>
      <c r="B225" s="83" t="str">
        <f>IF(SP_NORTE!W280="","*",SP_NORTE!W280)</f>
        <v>*</v>
      </c>
      <c r="C225" s="83" t="str">
        <f>IF(SP_NORTE!R280="","*",SP_NORTE!R280)</f>
        <v>-</v>
      </c>
      <c r="D225" s="83" t="str">
        <f>IF(SP_NORTE!S280="","*",SP_NORTE!S280)</f>
        <v>-</v>
      </c>
      <c r="E225" s="83" t="str">
        <f>IF(SP_NORTE!D280="","*",SP_NORTE!D280)</f>
        <v>*</v>
      </c>
      <c r="F225" s="83" t="str">
        <f>IF(SP_NORTE!G280="","*",SP_NORTE!G280)</f>
        <v>*</v>
      </c>
      <c r="G225" s="83" t="str">
        <f>IF(SP_NORTE!L280="","*",SP_NORTE!L280)</f>
        <v>-</v>
      </c>
      <c r="H225" s="116" t="str">
        <f>IF(SP_NORTE!J280="","*",SP_NORTE!J280)</f>
        <v>*</v>
      </c>
      <c r="I225" s="113" t="str">
        <f>IF(SP_NORTE!N280="","*",SP_NORTE!N280)</f>
        <v>*</v>
      </c>
      <c r="J225" s="113" t="str">
        <f>IF(SP_NORTE!O280="","*",SP_NORTE!O280)</f>
        <v>*</v>
      </c>
      <c r="K225" s="83">
        <f>IF(SP_NORTE!AJ280="","*",SP_NORTE!AJ280)</f>
        <v>0</v>
      </c>
      <c r="L225" s="83" t="str">
        <f>IF(SP_NORTE!AL280="","*",SP_NORTE!AL280)</f>
        <v>-</v>
      </c>
      <c r="M225" s="83">
        <f>IF(SP_NORTE!AO280="","*",SP_NORTE!AO280)</f>
        <v>0</v>
      </c>
      <c r="N225" s="83" t="str">
        <f>IF(SP_NORTE!AL280="","*",SP_NORTE!AL280)</f>
        <v>-</v>
      </c>
      <c r="O225" s="110" t="str">
        <f>IF(SP_NORTE!BG280="","*",SP_NORTE!BG280)</f>
        <v>*</v>
      </c>
      <c r="P225" s="147" t="str">
        <f>IF($A$2=1,IF(SP_NORTE!BI280="","*",SP_NORTE!BI280),IF(SP_NORTE!BJ280="","*",SP_NORTE!BJ280))</f>
        <v>*</v>
      </c>
    </row>
    <row r="226" spans="1:16" hidden="1">
      <c r="A226" s="82" t="str">
        <f>IF(SP_NORTE!B281="","*",SP_NORTE!B281)</f>
        <v>*</v>
      </c>
      <c r="B226" s="83" t="str">
        <f>IF(SP_NORTE!W281="","*",SP_NORTE!W281)</f>
        <v>*</v>
      </c>
      <c r="C226" s="83" t="str">
        <f>IF(SP_NORTE!R281="","*",SP_NORTE!R281)</f>
        <v>-</v>
      </c>
      <c r="D226" s="83" t="str">
        <f>IF(SP_NORTE!S281="","*",SP_NORTE!S281)</f>
        <v>-</v>
      </c>
      <c r="E226" s="83" t="str">
        <f>IF(SP_NORTE!D281="","*",SP_NORTE!D281)</f>
        <v>*</v>
      </c>
      <c r="F226" s="83" t="str">
        <f>IF(SP_NORTE!G281="","*",SP_NORTE!G281)</f>
        <v>*</v>
      </c>
      <c r="G226" s="83" t="str">
        <f>IF(SP_NORTE!L281="","*",SP_NORTE!L281)</f>
        <v>-</v>
      </c>
      <c r="H226" s="116" t="str">
        <f>IF(SP_NORTE!J281="","*",SP_NORTE!J281)</f>
        <v>*</v>
      </c>
      <c r="I226" s="113" t="str">
        <f>IF(SP_NORTE!N281="","*",SP_NORTE!N281)</f>
        <v>*</v>
      </c>
      <c r="J226" s="113" t="str">
        <f>IF(SP_NORTE!O281="","*",SP_NORTE!O281)</f>
        <v>*</v>
      </c>
      <c r="K226" s="83">
        <f>IF(SP_NORTE!AJ281="","*",SP_NORTE!AJ281)</f>
        <v>0</v>
      </c>
      <c r="L226" s="83" t="str">
        <f>IF(SP_NORTE!AL281="","*",SP_NORTE!AL281)</f>
        <v>-</v>
      </c>
      <c r="M226" s="83">
        <f>IF(SP_NORTE!AO281="","*",SP_NORTE!AO281)</f>
        <v>0</v>
      </c>
      <c r="N226" s="83" t="str">
        <f>IF(SP_NORTE!AL281="","*",SP_NORTE!AL281)</f>
        <v>-</v>
      </c>
      <c r="O226" s="110" t="str">
        <f>IF(SP_NORTE!BG281="","*",SP_NORTE!BG281)</f>
        <v>*</v>
      </c>
      <c r="P226" s="147" t="str">
        <f>IF($A$2=1,IF(SP_NORTE!BI281="","*",SP_NORTE!BI281),IF(SP_NORTE!BJ281="","*",SP_NORTE!BJ281))</f>
        <v>*</v>
      </c>
    </row>
    <row r="227" spans="1:16" hidden="1">
      <c r="A227" s="82" t="str">
        <f>IF(SP_NORTE!B282="","*",SP_NORTE!B282)</f>
        <v>*</v>
      </c>
      <c r="B227" s="83" t="str">
        <f>IF(SP_NORTE!W282="","*",SP_NORTE!W282)</f>
        <v>*</v>
      </c>
      <c r="C227" s="83" t="str">
        <f>IF(SP_NORTE!R282="","*",SP_NORTE!R282)</f>
        <v>-</v>
      </c>
      <c r="D227" s="83" t="str">
        <f>IF(SP_NORTE!S282="","*",SP_NORTE!S282)</f>
        <v>-</v>
      </c>
      <c r="E227" s="83" t="str">
        <f>IF(SP_NORTE!D282="","*",SP_NORTE!D282)</f>
        <v>*</v>
      </c>
      <c r="F227" s="83" t="str">
        <f>IF(SP_NORTE!G282="","*",SP_NORTE!G282)</f>
        <v>*</v>
      </c>
      <c r="G227" s="83" t="str">
        <f>IF(SP_NORTE!L282="","*",SP_NORTE!L282)</f>
        <v>-</v>
      </c>
      <c r="H227" s="116" t="str">
        <f>IF(SP_NORTE!J282="","*",SP_NORTE!J282)</f>
        <v>*</v>
      </c>
      <c r="I227" s="113" t="str">
        <f>IF(SP_NORTE!N282="","*",SP_NORTE!N282)</f>
        <v>*</v>
      </c>
      <c r="J227" s="113" t="str">
        <f>IF(SP_NORTE!O282="","*",SP_NORTE!O282)</f>
        <v>*</v>
      </c>
      <c r="K227" s="83">
        <f>IF(SP_NORTE!AJ282="","*",SP_NORTE!AJ282)</f>
        <v>0</v>
      </c>
      <c r="L227" s="83" t="str">
        <f>IF(SP_NORTE!AL282="","*",SP_NORTE!AL282)</f>
        <v>-</v>
      </c>
      <c r="M227" s="83">
        <f>IF(SP_NORTE!AO282="","*",SP_NORTE!AO282)</f>
        <v>0</v>
      </c>
      <c r="N227" s="83" t="str">
        <f>IF(SP_NORTE!AL282="","*",SP_NORTE!AL282)</f>
        <v>-</v>
      </c>
      <c r="O227" s="110" t="str">
        <f>IF(SP_NORTE!BG282="","*",SP_NORTE!BG282)</f>
        <v>*</v>
      </c>
      <c r="P227" s="147" t="str">
        <f>IF($A$2=1,IF(SP_NORTE!BI282="","*",SP_NORTE!BI282),IF(SP_NORTE!BJ282="","*",SP_NORTE!BJ282))</f>
        <v>*</v>
      </c>
    </row>
    <row r="228" spans="1:16" hidden="1">
      <c r="A228" s="82" t="str">
        <f>IF(SP_NORTE!B283="","*",SP_NORTE!B283)</f>
        <v>*</v>
      </c>
      <c r="B228" s="83" t="str">
        <f>IF(SP_NORTE!W283="","*",SP_NORTE!W283)</f>
        <v>*</v>
      </c>
      <c r="C228" s="83" t="str">
        <f>IF(SP_NORTE!R283="","*",SP_NORTE!R283)</f>
        <v>-</v>
      </c>
      <c r="D228" s="83" t="str">
        <f>IF(SP_NORTE!S283="","*",SP_NORTE!S283)</f>
        <v>-</v>
      </c>
      <c r="E228" s="83" t="str">
        <f>IF(SP_NORTE!D283="","*",SP_NORTE!D283)</f>
        <v>*</v>
      </c>
      <c r="F228" s="83" t="str">
        <f>IF(SP_NORTE!G283="","*",SP_NORTE!G283)</f>
        <v>*</v>
      </c>
      <c r="G228" s="83" t="str">
        <f>IF(SP_NORTE!L283="","*",SP_NORTE!L283)</f>
        <v>-</v>
      </c>
      <c r="H228" s="116" t="str">
        <f>IF(SP_NORTE!J283="","*",SP_NORTE!J283)</f>
        <v>*</v>
      </c>
      <c r="I228" s="113" t="str">
        <f>IF(SP_NORTE!N283="","*",SP_NORTE!N283)</f>
        <v>*</v>
      </c>
      <c r="J228" s="113" t="str">
        <f>IF(SP_NORTE!O283="","*",SP_NORTE!O283)</f>
        <v>*</v>
      </c>
      <c r="K228" s="83">
        <f>IF(SP_NORTE!AJ283="","*",SP_NORTE!AJ283)</f>
        <v>0</v>
      </c>
      <c r="L228" s="83" t="str">
        <f>IF(SP_NORTE!AL283="","*",SP_NORTE!AL283)</f>
        <v>-</v>
      </c>
      <c r="M228" s="83">
        <f>IF(SP_NORTE!AO283="","*",SP_NORTE!AO283)</f>
        <v>0</v>
      </c>
      <c r="N228" s="83" t="str">
        <f>IF(SP_NORTE!AL283="","*",SP_NORTE!AL283)</f>
        <v>-</v>
      </c>
      <c r="O228" s="110" t="str">
        <f>IF(SP_NORTE!BG283="","*",SP_NORTE!BG283)</f>
        <v>*</v>
      </c>
      <c r="P228" s="147" t="str">
        <f>IF($A$2=1,IF(SP_NORTE!BI283="","*",SP_NORTE!BI283),IF(SP_NORTE!BJ283="","*",SP_NORTE!BJ283))</f>
        <v>*</v>
      </c>
    </row>
    <row r="229" spans="1:16" hidden="1">
      <c r="A229" s="82" t="str">
        <f>IF(SP_NORTE!B284="","*",SP_NORTE!B284)</f>
        <v>*</v>
      </c>
      <c r="B229" s="83" t="str">
        <f>IF(SP_NORTE!W284="","*",SP_NORTE!W284)</f>
        <v>*</v>
      </c>
      <c r="C229" s="83" t="str">
        <f>IF(SP_NORTE!R284="","*",SP_NORTE!R284)</f>
        <v>-</v>
      </c>
      <c r="D229" s="83" t="str">
        <f>IF(SP_NORTE!S284="","*",SP_NORTE!S284)</f>
        <v>-</v>
      </c>
      <c r="E229" s="83" t="str">
        <f>IF(SP_NORTE!D284="","*",SP_NORTE!D284)</f>
        <v>*</v>
      </c>
      <c r="F229" s="83" t="str">
        <f>IF(SP_NORTE!G284="","*",SP_NORTE!G284)</f>
        <v>*</v>
      </c>
      <c r="G229" s="83" t="str">
        <f>IF(SP_NORTE!L284="","*",SP_NORTE!L284)</f>
        <v>-</v>
      </c>
      <c r="H229" s="116" t="str">
        <f>IF(SP_NORTE!J284="","*",SP_NORTE!J284)</f>
        <v>*</v>
      </c>
      <c r="I229" s="113" t="str">
        <f>IF(SP_NORTE!N284="","*",SP_NORTE!N284)</f>
        <v>*</v>
      </c>
      <c r="J229" s="113" t="str">
        <f>IF(SP_NORTE!O284="","*",SP_NORTE!O284)</f>
        <v>*</v>
      </c>
      <c r="K229" s="83">
        <f>IF(SP_NORTE!AJ284="","*",SP_NORTE!AJ284)</f>
        <v>0</v>
      </c>
      <c r="L229" s="83" t="str">
        <f>IF(SP_NORTE!AL284="","*",SP_NORTE!AL284)</f>
        <v>-</v>
      </c>
      <c r="M229" s="83">
        <f>IF(SP_NORTE!AO284="","*",SP_NORTE!AO284)</f>
        <v>0</v>
      </c>
      <c r="N229" s="83" t="str">
        <f>IF(SP_NORTE!AL284="","*",SP_NORTE!AL284)</f>
        <v>-</v>
      </c>
      <c r="O229" s="110" t="str">
        <f>IF(SP_NORTE!BG284="","*",SP_NORTE!BG284)</f>
        <v>*</v>
      </c>
      <c r="P229" s="147" t="str">
        <f>IF($A$2=1,IF(SP_NORTE!BI284="","*",SP_NORTE!BI284),IF(SP_NORTE!BJ284="","*",SP_NORTE!BJ284))</f>
        <v>*</v>
      </c>
    </row>
    <row r="230" spans="1:16" hidden="1">
      <c r="A230" s="82" t="str">
        <f>IF(SP_NORTE!B285="","*",SP_NORTE!B285)</f>
        <v>*</v>
      </c>
      <c r="B230" s="83" t="str">
        <f>IF(SP_NORTE!W285="","*",SP_NORTE!W285)</f>
        <v>*</v>
      </c>
      <c r="C230" s="83" t="str">
        <f>IF(SP_NORTE!R285="","*",SP_NORTE!R285)</f>
        <v>-</v>
      </c>
      <c r="D230" s="83" t="str">
        <f>IF(SP_NORTE!S285="","*",SP_NORTE!S285)</f>
        <v>-</v>
      </c>
      <c r="E230" s="83" t="str">
        <f>IF(SP_NORTE!D285="","*",SP_NORTE!D285)</f>
        <v>*</v>
      </c>
      <c r="F230" s="83" t="str">
        <f>IF(SP_NORTE!G285="","*",SP_NORTE!G285)</f>
        <v>*</v>
      </c>
      <c r="G230" s="83" t="str">
        <f>IF(SP_NORTE!L285="","*",SP_NORTE!L285)</f>
        <v>-</v>
      </c>
      <c r="H230" s="116" t="str">
        <f>IF(SP_NORTE!J285="","*",SP_NORTE!J285)</f>
        <v>*</v>
      </c>
      <c r="I230" s="113" t="str">
        <f>IF(SP_NORTE!N285="","*",SP_NORTE!N285)</f>
        <v>*</v>
      </c>
      <c r="J230" s="113" t="str">
        <f>IF(SP_NORTE!O285="","*",SP_NORTE!O285)</f>
        <v>*</v>
      </c>
      <c r="K230" s="83">
        <f>IF(SP_NORTE!AJ285="","*",SP_NORTE!AJ285)</f>
        <v>0</v>
      </c>
      <c r="L230" s="83" t="str">
        <f>IF(SP_NORTE!AL285="","*",SP_NORTE!AL285)</f>
        <v>-</v>
      </c>
      <c r="M230" s="83">
        <f>IF(SP_NORTE!AO285="","*",SP_NORTE!AO285)</f>
        <v>0</v>
      </c>
      <c r="N230" s="83" t="str">
        <f>IF(SP_NORTE!AL285="","*",SP_NORTE!AL285)</f>
        <v>-</v>
      </c>
      <c r="O230" s="110" t="str">
        <f>IF(SP_NORTE!BG285="","*",SP_NORTE!BG285)</f>
        <v>*</v>
      </c>
      <c r="P230" s="147" t="str">
        <f>IF($A$2=1,IF(SP_NORTE!BI285="","*",SP_NORTE!BI285),IF(SP_NORTE!BJ285="","*",SP_NORTE!BJ285))</f>
        <v>*</v>
      </c>
    </row>
    <row r="231" spans="1:16" hidden="1">
      <c r="A231" s="82" t="str">
        <f>IF(SP_NORTE!B286="","*",SP_NORTE!B286)</f>
        <v>*</v>
      </c>
      <c r="B231" s="83" t="str">
        <f>IF(SP_NORTE!W286="","*",SP_NORTE!W286)</f>
        <v>*</v>
      </c>
      <c r="C231" s="83" t="str">
        <f>IF(SP_NORTE!R286="","*",SP_NORTE!R286)</f>
        <v>-</v>
      </c>
      <c r="D231" s="83" t="str">
        <f>IF(SP_NORTE!S286="","*",SP_NORTE!S286)</f>
        <v>-</v>
      </c>
      <c r="E231" s="83" t="str">
        <f>IF(SP_NORTE!D286="","*",SP_NORTE!D286)</f>
        <v>*</v>
      </c>
      <c r="F231" s="83" t="str">
        <f>IF(SP_NORTE!G286="","*",SP_NORTE!G286)</f>
        <v>*</v>
      </c>
      <c r="G231" s="83" t="str">
        <f>IF(SP_NORTE!L286="","*",SP_NORTE!L286)</f>
        <v>-</v>
      </c>
      <c r="H231" s="116" t="str">
        <f>IF(SP_NORTE!J286="","*",SP_NORTE!J286)</f>
        <v>*</v>
      </c>
      <c r="I231" s="113" t="str">
        <f>IF(SP_NORTE!N286="","*",SP_NORTE!N286)</f>
        <v>*</v>
      </c>
      <c r="J231" s="113" t="str">
        <f>IF(SP_NORTE!O286="","*",SP_NORTE!O286)</f>
        <v>*</v>
      </c>
      <c r="K231" s="83">
        <f>IF(SP_NORTE!AJ286="","*",SP_NORTE!AJ286)</f>
        <v>0</v>
      </c>
      <c r="L231" s="83" t="str">
        <f>IF(SP_NORTE!AL286="","*",SP_NORTE!AL286)</f>
        <v>-</v>
      </c>
      <c r="M231" s="83">
        <f>IF(SP_NORTE!AO286="","*",SP_NORTE!AO286)</f>
        <v>0</v>
      </c>
      <c r="N231" s="83" t="str">
        <f>IF(SP_NORTE!AL286="","*",SP_NORTE!AL286)</f>
        <v>-</v>
      </c>
      <c r="O231" s="110" t="str">
        <f>IF(SP_NORTE!BG286="","*",SP_NORTE!BG286)</f>
        <v>*</v>
      </c>
      <c r="P231" s="147" t="str">
        <f>IF($A$2=1,IF(SP_NORTE!BI286="","*",SP_NORTE!BI286),IF(SP_NORTE!BJ286="","*",SP_NORTE!BJ286))</f>
        <v>*</v>
      </c>
    </row>
    <row r="232" spans="1:16" hidden="1">
      <c r="A232" s="82" t="str">
        <f>IF(SP_NORTE!B287="","*",SP_NORTE!B287)</f>
        <v>*</v>
      </c>
      <c r="B232" s="83" t="str">
        <f>IF(SP_NORTE!W287="","*",SP_NORTE!W287)</f>
        <v>*</v>
      </c>
      <c r="C232" s="83" t="str">
        <f>IF(SP_NORTE!R287="","*",SP_NORTE!R287)</f>
        <v>-</v>
      </c>
      <c r="D232" s="83" t="str">
        <f>IF(SP_NORTE!S287="","*",SP_NORTE!S287)</f>
        <v>-</v>
      </c>
      <c r="E232" s="83" t="str">
        <f>IF(SP_NORTE!D287="","*",SP_NORTE!D287)</f>
        <v>*</v>
      </c>
      <c r="F232" s="83" t="str">
        <f>IF(SP_NORTE!G287="","*",SP_NORTE!G287)</f>
        <v>*</v>
      </c>
      <c r="G232" s="83" t="str">
        <f>IF(SP_NORTE!L287="","*",SP_NORTE!L287)</f>
        <v>-</v>
      </c>
      <c r="H232" s="116" t="str">
        <f>IF(SP_NORTE!J287="","*",SP_NORTE!J287)</f>
        <v>*</v>
      </c>
      <c r="I232" s="113" t="str">
        <f>IF(SP_NORTE!N287="","*",SP_NORTE!N287)</f>
        <v>*</v>
      </c>
      <c r="J232" s="113" t="str">
        <f>IF(SP_NORTE!O287="","*",SP_NORTE!O287)</f>
        <v>*</v>
      </c>
      <c r="K232" s="83">
        <f>IF(SP_NORTE!AJ287="","*",SP_NORTE!AJ287)</f>
        <v>0</v>
      </c>
      <c r="L232" s="83" t="str">
        <f>IF(SP_NORTE!AL287="","*",SP_NORTE!AL287)</f>
        <v>-</v>
      </c>
      <c r="M232" s="83">
        <f>IF(SP_NORTE!AO287="","*",SP_NORTE!AO287)</f>
        <v>0</v>
      </c>
      <c r="N232" s="83" t="str">
        <f>IF(SP_NORTE!AL287="","*",SP_NORTE!AL287)</f>
        <v>-</v>
      </c>
      <c r="O232" s="110" t="str">
        <f>IF(SP_NORTE!BG287="","*",SP_NORTE!BG287)</f>
        <v>*</v>
      </c>
      <c r="P232" s="147" t="str">
        <f>IF($A$2=1,IF(SP_NORTE!BI287="","*",SP_NORTE!BI287),IF(SP_NORTE!BJ287="","*",SP_NORTE!BJ287))</f>
        <v>*</v>
      </c>
    </row>
    <row r="233" spans="1:16" hidden="1">
      <c r="A233" s="82" t="str">
        <f>IF(SP_NORTE!B288="","*",SP_NORTE!B288)</f>
        <v>*</v>
      </c>
      <c r="B233" s="83" t="str">
        <f>IF(SP_NORTE!W288="","*",SP_NORTE!W288)</f>
        <v>*</v>
      </c>
      <c r="C233" s="83" t="str">
        <f>IF(SP_NORTE!R288="","*",SP_NORTE!R288)</f>
        <v>-</v>
      </c>
      <c r="D233" s="83" t="str">
        <f>IF(SP_NORTE!S288="","*",SP_NORTE!S288)</f>
        <v>-</v>
      </c>
      <c r="E233" s="83" t="str">
        <f>IF(SP_NORTE!D288="","*",SP_NORTE!D288)</f>
        <v>*</v>
      </c>
      <c r="F233" s="83" t="str">
        <f>IF(SP_NORTE!G288="","*",SP_NORTE!G288)</f>
        <v>*</v>
      </c>
      <c r="G233" s="83" t="str">
        <f>IF(SP_NORTE!L288="","*",SP_NORTE!L288)</f>
        <v>-</v>
      </c>
      <c r="H233" s="116" t="str">
        <f>IF(SP_NORTE!J288="","*",SP_NORTE!J288)</f>
        <v>*</v>
      </c>
      <c r="I233" s="113" t="str">
        <f>IF(SP_NORTE!N288="","*",SP_NORTE!N288)</f>
        <v>*</v>
      </c>
      <c r="J233" s="113" t="str">
        <f>IF(SP_NORTE!O288="","*",SP_NORTE!O288)</f>
        <v>*</v>
      </c>
      <c r="K233" s="83">
        <f>IF(SP_NORTE!AJ288="","*",SP_NORTE!AJ288)</f>
        <v>0</v>
      </c>
      <c r="L233" s="83" t="str">
        <f>IF(SP_NORTE!AL288="","*",SP_NORTE!AL288)</f>
        <v>-</v>
      </c>
      <c r="M233" s="83">
        <f>IF(SP_NORTE!AO288="","*",SP_NORTE!AO288)</f>
        <v>0</v>
      </c>
      <c r="N233" s="83" t="str">
        <f>IF(SP_NORTE!AL288="","*",SP_NORTE!AL288)</f>
        <v>-</v>
      </c>
      <c r="O233" s="110" t="str">
        <f>IF(SP_NORTE!BG288="","*",SP_NORTE!BG288)</f>
        <v>*</v>
      </c>
      <c r="P233" s="147" t="str">
        <f>IF($A$2=1,IF(SP_NORTE!BI288="","*",SP_NORTE!BI288),IF(SP_NORTE!BJ288="","*",SP_NORTE!BJ288))</f>
        <v>*</v>
      </c>
    </row>
    <row r="234" spans="1:16" hidden="1">
      <c r="A234" s="82" t="str">
        <f>IF(SP_NORTE!B289="","*",SP_NORTE!B289)</f>
        <v>*</v>
      </c>
      <c r="B234" s="83" t="str">
        <f>IF(SP_NORTE!W289="","*",SP_NORTE!W289)</f>
        <v>*</v>
      </c>
      <c r="C234" s="83" t="str">
        <f>IF(SP_NORTE!R289="","*",SP_NORTE!R289)</f>
        <v>-</v>
      </c>
      <c r="D234" s="83" t="str">
        <f>IF(SP_NORTE!S289="","*",SP_NORTE!S289)</f>
        <v>-</v>
      </c>
      <c r="E234" s="83" t="str">
        <f>IF(SP_NORTE!D289="","*",SP_NORTE!D289)</f>
        <v>*</v>
      </c>
      <c r="F234" s="83" t="str">
        <f>IF(SP_NORTE!G289="","*",SP_NORTE!G289)</f>
        <v>*</v>
      </c>
      <c r="G234" s="83" t="str">
        <f>IF(SP_NORTE!L289="","*",SP_NORTE!L289)</f>
        <v>-</v>
      </c>
      <c r="H234" s="116" t="str">
        <f>IF(SP_NORTE!J289="","*",SP_NORTE!J289)</f>
        <v>*</v>
      </c>
      <c r="I234" s="113" t="str">
        <f>IF(SP_NORTE!N289="","*",SP_NORTE!N289)</f>
        <v>*</v>
      </c>
      <c r="J234" s="113" t="str">
        <f>IF(SP_NORTE!O289="","*",SP_NORTE!O289)</f>
        <v>*</v>
      </c>
      <c r="K234" s="83">
        <f>IF(SP_NORTE!AJ289="","*",SP_NORTE!AJ289)</f>
        <v>0</v>
      </c>
      <c r="L234" s="83" t="str">
        <f>IF(SP_NORTE!AL289="","*",SP_NORTE!AL289)</f>
        <v>-</v>
      </c>
      <c r="M234" s="83">
        <f>IF(SP_NORTE!AO289="","*",SP_NORTE!AO289)</f>
        <v>0</v>
      </c>
      <c r="N234" s="83" t="str">
        <f>IF(SP_NORTE!AL289="","*",SP_NORTE!AL289)</f>
        <v>-</v>
      </c>
      <c r="O234" s="110" t="str">
        <f>IF(SP_NORTE!BG289="","*",SP_NORTE!BG289)</f>
        <v>*</v>
      </c>
      <c r="P234" s="147" t="str">
        <f>IF($A$2=1,IF(SP_NORTE!BI289="","*",SP_NORTE!BI289),IF(SP_NORTE!BJ289="","*",SP_NORTE!BJ289))</f>
        <v>*</v>
      </c>
    </row>
    <row r="235" spans="1:16" hidden="1">
      <c r="A235" s="82" t="str">
        <f>IF(SP_NORTE!B290="","*",SP_NORTE!B290)</f>
        <v>*</v>
      </c>
      <c r="B235" s="83" t="str">
        <f>IF(SP_NORTE!W290="","*",SP_NORTE!W290)</f>
        <v>*</v>
      </c>
      <c r="C235" s="83" t="str">
        <f>IF(SP_NORTE!R290="","*",SP_NORTE!R290)</f>
        <v>-</v>
      </c>
      <c r="D235" s="83" t="str">
        <f>IF(SP_NORTE!S290="","*",SP_NORTE!S290)</f>
        <v>-</v>
      </c>
      <c r="E235" s="83" t="str">
        <f>IF(SP_NORTE!D290="","*",SP_NORTE!D290)</f>
        <v>*</v>
      </c>
      <c r="F235" s="83" t="str">
        <f>IF(SP_NORTE!G290="","*",SP_NORTE!G290)</f>
        <v>*</v>
      </c>
      <c r="G235" s="83" t="str">
        <f>IF(SP_NORTE!L290="","*",SP_NORTE!L290)</f>
        <v>-</v>
      </c>
      <c r="H235" s="116" t="str">
        <f>IF(SP_NORTE!J290="","*",SP_NORTE!J290)</f>
        <v>*</v>
      </c>
      <c r="I235" s="113" t="str">
        <f>IF(SP_NORTE!N290="","*",SP_NORTE!N290)</f>
        <v>*</v>
      </c>
      <c r="J235" s="113" t="str">
        <f>IF(SP_NORTE!O290="","*",SP_NORTE!O290)</f>
        <v>*</v>
      </c>
      <c r="K235" s="83">
        <f>IF(SP_NORTE!AJ290="","*",SP_NORTE!AJ290)</f>
        <v>0</v>
      </c>
      <c r="L235" s="83" t="str">
        <f>IF(SP_NORTE!AL290="","*",SP_NORTE!AL290)</f>
        <v>-</v>
      </c>
      <c r="M235" s="83">
        <f>IF(SP_NORTE!AO290="","*",SP_NORTE!AO290)</f>
        <v>0</v>
      </c>
      <c r="N235" s="83" t="str">
        <f>IF(SP_NORTE!AL290="","*",SP_NORTE!AL290)</f>
        <v>-</v>
      </c>
      <c r="O235" s="110" t="str">
        <f>IF(SP_NORTE!BG290="","*",SP_NORTE!BG290)</f>
        <v>*</v>
      </c>
      <c r="P235" s="147" t="str">
        <f>IF($A$2=1,IF(SP_NORTE!BI290="","*",SP_NORTE!BI290),IF(SP_NORTE!BJ290="","*",SP_NORTE!BJ290))</f>
        <v>*</v>
      </c>
    </row>
    <row r="236" spans="1:16" hidden="1">
      <c r="A236" s="82" t="str">
        <f>IF(SP_NORTE!B291="","*",SP_NORTE!B291)</f>
        <v>*</v>
      </c>
      <c r="B236" s="83" t="str">
        <f>IF(SP_NORTE!W291="","*",SP_NORTE!W291)</f>
        <v>*</v>
      </c>
      <c r="C236" s="83" t="str">
        <f>IF(SP_NORTE!R291="","*",SP_NORTE!R291)</f>
        <v>-</v>
      </c>
      <c r="D236" s="83" t="str">
        <f>IF(SP_NORTE!S291="","*",SP_NORTE!S291)</f>
        <v>-</v>
      </c>
      <c r="E236" s="83" t="str">
        <f>IF(SP_NORTE!D291="","*",SP_NORTE!D291)</f>
        <v>*</v>
      </c>
      <c r="F236" s="83" t="str">
        <f>IF(SP_NORTE!G291="","*",SP_NORTE!G291)</f>
        <v>*</v>
      </c>
      <c r="G236" s="83" t="str">
        <f>IF(SP_NORTE!L291="","*",SP_NORTE!L291)</f>
        <v>-</v>
      </c>
      <c r="H236" s="116" t="str">
        <f>IF(SP_NORTE!J291="","*",SP_NORTE!J291)</f>
        <v>*</v>
      </c>
      <c r="I236" s="113" t="str">
        <f>IF(SP_NORTE!N291="","*",SP_NORTE!N291)</f>
        <v>*</v>
      </c>
      <c r="J236" s="113" t="str">
        <f>IF(SP_NORTE!O291="","*",SP_NORTE!O291)</f>
        <v>*</v>
      </c>
      <c r="K236" s="83">
        <f>IF(SP_NORTE!AJ291="","*",SP_NORTE!AJ291)</f>
        <v>0</v>
      </c>
      <c r="L236" s="83" t="str">
        <f>IF(SP_NORTE!AL291="","*",SP_NORTE!AL291)</f>
        <v>-</v>
      </c>
      <c r="M236" s="83">
        <f>IF(SP_NORTE!AO291="","*",SP_NORTE!AO291)</f>
        <v>0</v>
      </c>
      <c r="N236" s="83" t="str">
        <f>IF(SP_NORTE!AL291="","*",SP_NORTE!AL291)</f>
        <v>-</v>
      </c>
      <c r="O236" s="110" t="str">
        <f>IF(SP_NORTE!BG291="","*",SP_NORTE!BG291)</f>
        <v>*</v>
      </c>
      <c r="P236" s="147" t="str">
        <f>IF($A$2=1,IF(SP_NORTE!BI291="","*",SP_NORTE!BI291),IF(SP_NORTE!BJ291="","*",SP_NORTE!BJ291))</f>
        <v>*</v>
      </c>
    </row>
    <row r="237" spans="1:16" hidden="1">
      <c r="A237" s="82" t="str">
        <f>IF(SP_NORTE!B292="","*",SP_NORTE!B292)</f>
        <v>*</v>
      </c>
      <c r="B237" s="83" t="str">
        <f>IF(SP_NORTE!W292="","*",SP_NORTE!W292)</f>
        <v>*</v>
      </c>
      <c r="C237" s="83" t="str">
        <f>IF(SP_NORTE!R292="","*",SP_NORTE!R292)</f>
        <v>-</v>
      </c>
      <c r="D237" s="83" t="str">
        <f>IF(SP_NORTE!S292="","*",SP_NORTE!S292)</f>
        <v>-</v>
      </c>
      <c r="E237" s="83" t="str">
        <f>IF(SP_NORTE!D292="","*",SP_NORTE!D292)</f>
        <v>*</v>
      </c>
      <c r="F237" s="83" t="str">
        <f>IF(SP_NORTE!G292="","*",SP_NORTE!G292)</f>
        <v>*</v>
      </c>
      <c r="G237" s="83" t="str">
        <f>IF(SP_NORTE!L292="","*",SP_NORTE!L292)</f>
        <v>-</v>
      </c>
      <c r="H237" s="116" t="str">
        <f>IF(SP_NORTE!J292="","*",SP_NORTE!J292)</f>
        <v>*</v>
      </c>
      <c r="I237" s="113" t="str">
        <f>IF(SP_NORTE!N292="","*",SP_NORTE!N292)</f>
        <v>*</v>
      </c>
      <c r="J237" s="113" t="str">
        <f>IF(SP_NORTE!O292="","*",SP_NORTE!O292)</f>
        <v>*</v>
      </c>
      <c r="K237" s="83">
        <f>IF(SP_NORTE!AJ292="","*",SP_NORTE!AJ292)</f>
        <v>0</v>
      </c>
      <c r="L237" s="83" t="str">
        <f>IF(SP_NORTE!AL292="","*",SP_NORTE!AL292)</f>
        <v>-</v>
      </c>
      <c r="M237" s="83">
        <f>IF(SP_NORTE!AO292="","*",SP_NORTE!AO292)</f>
        <v>0</v>
      </c>
      <c r="N237" s="83" t="str">
        <f>IF(SP_NORTE!AL292="","*",SP_NORTE!AL292)</f>
        <v>-</v>
      </c>
      <c r="O237" s="110" t="str">
        <f>IF(SP_NORTE!BG292="","*",SP_NORTE!BG292)</f>
        <v>*</v>
      </c>
      <c r="P237" s="147" t="str">
        <f>IF($A$2=1,IF(SP_NORTE!BI292="","*",SP_NORTE!BI292),IF(SP_NORTE!BJ292="","*",SP_NORTE!BJ292))</f>
        <v>*</v>
      </c>
    </row>
    <row r="238" spans="1:16" hidden="1">
      <c r="A238" s="82" t="str">
        <f>IF(SP_NORTE!B293="","*",SP_NORTE!B293)</f>
        <v>*</v>
      </c>
      <c r="B238" s="83" t="str">
        <f>IF(SP_NORTE!W293="","*",SP_NORTE!W293)</f>
        <v>*</v>
      </c>
      <c r="C238" s="83" t="str">
        <f>IF(SP_NORTE!R293="","*",SP_NORTE!R293)</f>
        <v>-</v>
      </c>
      <c r="D238" s="83" t="str">
        <f>IF(SP_NORTE!S293="","*",SP_NORTE!S293)</f>
        <v>-</v>
      </c>
      <c r="E238" s="83" t="str">
        <f>IF(SP_NORTE!D293="","*",SP_NORTE!D293)</f>
        <v>*</v>
      </c>
      <c r="F238" s="83" t="str">
        <f>IF(SP_NORTE!G293="","*",SP_NORTE!G293)</f>
        <v>*</v>
      </c>
      <c r="G238" s="83" t="str">
        <f>IF(SP_NORTE!L293="","*",SP_NORTE!L293)</f>
        <v>-</v>
      </c>
      <c r="H238" s="116" t="str">
        <f>IF(SP_NORTE!J293="","*",SP_NORTE!J293)</f>
        <v>*</v>
      </c>
      <c r="I238" s="113" t="str">
        <f>IF(SP_NORTE!N293="","*",SP_NORTE!N293)</f>
        <v>*</v>
      </c>
      <c r="J238" s="113" t="str">
        <f>IF(SP_NORTE!O293="","*",SP_NORTE!O293)</f>
        <v>*</v>
      </c>
      <c r="K238" s="83">
        <f>IF(SP_NORTE!AJ293="","*",SP_NORTE!AJ293)</f>
        <v>0</v>
      </c>
      <c r="L238" s="83" t="str">
        <f>IF(SP_NORTE!AL293="","*",SP_NORTE!AL293)</f>
        <v>-</v>
      </c>
      <c r="M238" s="83">
        <f>IF(SP_NORTE!AO293="","*",SP_NORTE!AO293)</f>
        <v>0</v>
      </c>
      <c r="N238" s="83" t="str">
        <f>IF(SP_NORTE!AL293="","*",SP_NORTE!AL293)</f>
        <v>-</v>
      </c>
      <c r="O238" s="110" t="str">
        <f>IF(SP_NORTE!BG293="","*",SP_NORTE!BG293)</f>
        <v>*</v>
      </c>
      <c r="P238" s="147" t="str">
        <f>IF($A$2=1,IF(SP_NORTE!BI293="","*",SP_NORTE!BI293),IF(SP_NORTE!BJ293="","*",SP_NORTE!BJ293))</f>
        <v>*</v>
      </c>
    </row>
    <row r="239" spans="1:16" hidden="1">
      <c r="A239" s="82" t="str">
        <f>IF(SP_NORTE!B294="","*",SP_NORTE!B294)</f>
        <v>*</v>
      </c>
      <c r="B239" s="83" t="str">
        <f>IF(SP_NORTE!W294="","*",SP_NORTE!W294)</f>
        <v>*</v>
      </c>
      <c r="C239" s="83" t="str">
        <f>IF(SP_NORTE!R294="","*",SP_NORTE!R294)</f>
        <v>-</v>
      </c>
      <c r="D239" s="83" t="str">
        <f>IF(SP_NORTE!S294="","*",SP_NORTE!S294)</f>
        <v>-</v>
      </c>
      <c r="E239" s="83" t="str">
        <f>IF(SP_NORTE!D294="","*",SP_NORTE!D294)</f>
        <v>*</v>
      </c>
      <c r="F239" s="83" t="str">
        <f>IF(SP_NORTE!G294="","*",SP_NORTE!G294)</f>
        <v>*</v>
      </c>
      <c r="G239" s="83" t="str">
        <f>IF(SP_NORTE!L294="","*",SP_NORTE!L294)</f>
        <v>-</v>
      </c>
      <c r="H239" s="116" t="str">
        <f>IF(SP_NORTE!J294="","*",SP_NORTE!J294)</f>
        <v>*</v>
      </c>
      <c r="I239" s="113" t="str">
        <f>IF(SP_NORTE!N294="","*",SP_NORTE!N294)</f>
        <v>*</v>
      </c>
      <c r="J239" s="113" t="str">
        <f>IF(SP_NORTE!O294="","*",SP_NORTE!O294)</f>
        <v>*</v>
      </c>
      <c r="K239" s="83">
        <f>IF(SP_NORTE!AJ294="","*",SP_NORTE!AJ294)</f>
        <v>0</v>
      </c>
      <c r="L239" s="83" t="str">
        <f>IF(SP_NORTE!AL294="","*",SP_NORTE!AL294)</f>
        <v>-</v>
      </c>
      <c r="M239" s="83">
        <f>IF(SP_NORTE!AO294="","*",SP_NORTE!AO294)</f>
        <v>0</v>
      </c>
      <c r="N239" s="83" t="str">
        <f>IF(SP_NORTE!AL294="","*",SP_NORTE!AL294)</f>
        <v>-</v>
      </c>
      <c r="O239" s="110" t="str">
        <f>IF(SP_NORTE!BG294="","*",SP_NORTE!BG294)</f>
        <v>*</v>
      </c>
      <c r="P239" s="147" t="str">
        <f>IF($A$2=1,IF(SP_NORTE!BI294="","*",SP_NORTE!BI294),IF(SP_NORTE!BJ294="","*",SP_NORTE!BJ294))</f>
        <v>*</v>
      </c>
    </row>
    <row r="240" spans="1:16" hidden="1">
      <c r="A240" s="82" t="str">
        <f>IF(SP_NORTE!B295="","*",SP_NORTE!B295)</f>
        <v>*</v>
      </c>
      <c r="B240" s="83" t="str">
        <f>IF(SP_NORTE!W295="","*",SP_NORTE!W295)</f>
        <v>*</v>
      </c>
      <c r="C240" s="83" t="str">
        <f>IF(SP_NORTE!R295="","*",SP_NORTE!R295)</f>
        <v>-</v>
      </c>
      <c r="D240" s="83" t="str">
        <f>IF(SP_NORTE!S295="","*",SP_NORTE!S295)</f>
        <v>-</v>
      </c>
      <c r="E240" s="83" t="str">
        <f>IF(SP_NORTE!D295="","*",SP_NORTE!D295)</f>
        <v>*</v>
      </c>
      <c r="F240" s="83" t="str">
        <f>IF(SP_NORTE!G295="","*",SP_NORTE!G295)</f>
        <v>*</v>
      </c>
      <c r="G240" s="83" t="str">
        <f>IF(SP_NORTE!L295="","*",SP_NORTE!L295)</f>
        <v>-</v>
      </c>
      <c r="H240" s="116" t="str">
        <f>IF(SP_NORTE!J295="","*",SP_NORTE!J295)</f>
        <v>*</v>
      </c>
      <c r="I240" s="113" t="str">
        <f>IF(SP_NORTE!N295="","*",SP_NORTE!N295)</f>
        <v>*</v>
      </c>
      <c r="J240" s="113" t="str">
        <f>IF(SP_NORTE!O295="","*",SP_NORTE!O295)</f>
        <v>*</v>
      </c>
      <c r="K240" s="83">
        <f>IF(SP_NORTE!AJ295="","*",SP_NORTE!AJ295)</f>
        <v>0</v>
      </c>
      <c r="L240" s="83" t="str">
        <f>IF(SP_NORTE!AL295="","*",SP_NORTE!AL295)</f>
        <v>-</v>
      </c>
      <c r="M240" s="83">
        <f>IF(SP_NORTE!AO295="","*",SP_NORTE!AO295)</f>
        <v>0</v>
      </c>
      <c r="N240" s="83" t="str">
        <f>IF(SP_NORTE!AL295="","*",SP_NORTE!AL295)</f>
        <v>-</v>
      </c>
      <c r="O240" s="110" t="str">
        <f>IF(SP_NORTE!BG295="","*",SP_NORTE!BG295)</f>
        <v>*</v>
      </c>
      <c r="P240" s="147" t="str">
        <f>IF($A$2=1,IF(SP_NORTE!BI295="","*",SP_NORTE!BI295),IF(SP_NORTE!BJ295="","*",SP_NORTE!BJ295))</f>
        <v>*</v>
      </c>
    </row>
    <row r="241" spans="1:16" hidden="1">
      <c r="A241" s="82" t="str">
        <f>IF(SP_NORTE!B296="","*",SP_NORTE!B296)</f>
        <v>*</v>
      </c>
      <c r="B241" s="83" t="str">
        <f>IF(SP_NORTE!W296="","*",SP_NORTE!W296)</f>
        <v>*</v>
      </c>
      <c r="C241" s="83" t="str">
        <f>IF(SP_NORTE!R296="","*",SP_NORTE!R296)</f>
        <v>-</v>
      </c>
      <c r="D241" s="83" t="str">
        <f>IF(SP_NORTE!S296="","*",SP_NORTE!S296)</f>
        <v>-</v>
      </c>
      <c r="E241" s="83" t="str">
        <f>IF(SP_NORTE!D296="","*",SP_NORTE!D296)</f>
        <v>*</v>
      </c>
      <c r="F241" s="83" t="str">
        <f>IF(SP_NORTE!G296="","*",SP_NORTE!G296)</f>
        <v>*</v>
      </c>
      <c r="G241" s="83" t="str">
        <f>IF(SP_NORTE!L296="","*",SP_NORTE!L296)</f>
        <v>-</v>
      </c>
      <c r="H241" s="116" t="str">
        <f>IF(SP_NORTE!J296="","*",SP_NORTE!J296)</f>
        <v>*</v>
      </c>
      <c r="I241" s="113" t="str">
        <f>IF(SP_NORTE!N296="","*",SP_NORTE!N296)</f>
        <v>*</v>
      </c>
      <c r="J241" s="113" t="str">
        <f>IF(SP_NORTE!O296="","*",SP_NORTE!O296)</f>
        <v>*</v>
      </c>
      <c r="K241" s="83">
        <f>IF(SP_NORTE!AJ296="","*",SP_NORTE!AJ296)</f>
        <v>0</v>
      </c>
      <c r="L241" s="83" t="str">
        <f>IF(SP_NORTE!AL296="","*",SP_NORTE!AL296)</f>
        <v>-</v>
      </c>
      <c r="M241" s="83">
        <f>IF(SP_NORTE!AO296="","*",SP_NORTE!AO296)</f>
        <v>0</v>
      </c>
      <c r="N241" s="83" t="str">
        <f>IF(SP_NORTE!AL296="","*",SP_NORTE!AL296)</f>
        <v>-</v>
      </c>
      <c r="O241" s="110" t="str">
        <f>IF(SP_NORTE!BG296="","*",SP_NORTE!BG296)</f>
        <v>*</v>
      </c>
      <c r="P241" s="147" t="str">
        <f>IF($A$2=1,IF(SP_NORTE!BI296="","*",SP_NORTE!BI296),IF(SP_NORTE!BJ296="","*",SP_NORTE!BJ296))</f>
        <v>*</v>
      </c>
    </row>
    <row r="242" spans="1:16" hidden="1">
      <c r="A242" s="82" t="str">
        <f>IF(SP_NORTE!B297="","*",SP_NORTE!B297)</f>
        <v>*</v>
      </c>
      <c r="B242" s="83" t="str">
        <f>IF(SP_NORTE!W297="","*",SP_NORTE!W297)</f>
        <v>*</v>
      </c>
      <c r="C242" s="83" t="str">
        <f>IF(SP_NORTE!R297="","*",SP_NORTE!R297)</f>
        <v>-</v>
      </c>
      <c r="D242" s="83" t="str">
        <f>IF(SP_NORTE!S297="","*",SP_NORTE!S297)</f>
        <v>-</v>
      </c>
      <c r="E242" s="83" t="str">
        <f>IF(SP_NORTE!D297="","*",SP_NORTE!D297)</f>
        <v>*</v>
      </c>
      <c r="F242" s="83" t="str">
        <f>IF(SP_NORTE!G297="","*",SP_NORTE!G297)</f>
        <v>*</v>
      </c>
      <c r="G242" s="83" t="str">
        <f>IF(SP_NORTE!L297="","*",SP_NORTE!L297)</f>
        <v>-</v>
      </c>
      <c r="H242" s="116" t="str">
        <f>IF(SP_NORTE!J297="","*",SP_NORTE!J297)</f>
        <v>*</v>
      </c>
      <c r="I242" s="113" t="str">
        <f>IF(SP_NORTE!N297="","*",SP_NORTE!N297)</f>
        <v>*</v>
      </c>
      <c r="J242" s="113" t="str">
        <f>IF(SP_NORTE!O297="","*",SP_NORTE!O297)</f>
        <v>*</v>
      </c>
      <c r="K242" s="83">
        <f>IF(SP_NORTE!AJ297="","*",SP_NORTE!AJ297)</f>
        <v>0</v>
      </c>
      <c r="L242" s="83" t="str">
        <f>IF(SP_NORTE!AL297="","*",SP_NORTE!AL297)</f>
        <v>-</v>
      </c>
      <c r="M242" s="83">
        <f>IF(SP_NORTE!AO297="","*",SP_NORTE!AO297)</f>
        <v>0</v>
      </c>
      <c r="N242" s="83" t="str">
        <f>IF(SP_NORTE!AL297="","*",SP_NORTE!AL297)</f>
        <v>-</v>
      </c>
      <c r="O242" s="110" t="str">
        <f>IF(SP_NORTE!BG297="","*",SP_NORTE!BG297)</f>
        <v>*</v>
      </c>
      <c r="P242" s="147" t="str">
        <f>IF($A$2=1,IF(SP_NORTE!BI297="","*",SP_NORTE!BI297),IF(SP_NORTE!BJ297="","*",SP_NORTE!BJ297))</f>
        <v>*</v>
      </c>
    </row>
    <row r="243" spans="1:16" hidden="1">
      <c r="A243" s="82" t="str">
        <f>IF(SP_NORTE!B298="","*",SP_NORTE!B298)</f>
        <v>*</v>
      </c>
      <c r="B243" s="83" t="str">
        <f>IF(SP_NORTE!W298="","*",SP_NORTE!W298)</f>
        <v>*</v>
      </c>
      <c r="C243" s="83" t="str">
        <f>IF(SP_NORTE!R298="","*",SP_NORTE!R298)</f>
        <v>-</v>
      </c>
      <c r="D243" s="83" t="str">
        <f>IF(SP_NORTE!S298="","*",SP_NORTE!S298)</f>
        <v>-</v>
      </c>
      <c r="E243" s="83" t="str">
        <f>IF(SP_NORTE!D298="","*",SP_NORTE!D298)</f>
        <v>*</v>
      </c>
      <c r="F243" s="83" t="str">
        <f>IF(SP_NORTE!G298="","*",SP_NORTE!G298)</f>
        <v>*</v>
      </c>
      <c r="G243" s="83" t="str">
        <f>IF(SP_NORTE!L298="","*",SP_NORTE!L298)</f>
        <v>-</v>
      </c>
      <c r="H243" s="116" t="str">
        <f>IF(SP_NORTE!J298="","*",SP_NORTE!J298)</f>
        <v>*</v>
      </c>
      <c r="I243" s="113" t="str">
        <f>IF(SP_NORTE!N298="","*",SP_NORTE!N298)</f>
        <v>*</v>
      </c>
      <c r="J243" s="113" t="str">
        <f>IF(SP_NORTE!O298="","*",SP_NORTE!O298)</f>
        <v>*</v>
      </c>
      <c r="K243" s="83">
        <f>IF(SP_NORTE!AJ298="","*",SP_NORTE!AJ298)</f>
        <v>0</v>
      </c>
      <c r="L243" s="83" t="str">
        <f>IF(SP_NORTE!AL298="","*",SP_NORTE!AL298)</f>
        <v>-</v>
      </c>
      <c r="M243" s="83">
        <f>IF(SP_NORTE!AO298="","*",SP_NORTE!AO298)</f>
        <v>0</v>
      </c>
      <c r="N243" s="83" t="str">
        <f>IF(SP_NORTE!AL298="","*",SP_NORTE!AL298)</f>
        <v>-</v>
      </c>
      <c r="O243" s="110" t="str">
        <f>IF(SP_NORTE!BG298="","*",SP_NORTE!BG298)</f>
        <v>*</v>
      </c>
      <c r="P243" s="147" t="str">
        <f>IF($A$2=1,IF(SP_NORTE!BI298="","*",SP_NORTE!BI298),IF(SP_NORTE!BJ298="","*",SP_NORTE!BJ298))</f>
        <v>*</v>
      </c>
    </row>
    <row r="244" spans="1:16" hidden="1">
      <c r="A244" s="82" t="str">
        <f>IF(SP_NORTE!B299="","*",SP_NORTE!B299)</f>
        <v>*</v>
      </c>
      <c r="B244" s="83" t="str">
        <f>IF(SP_NORTE!W299="","*",SP_NORTE!W299)</f>
        <v>*</v>
      </c>
      <c r="C244" s="83" t="str">
        <f>IF(SP_NORTE!R299="","*",SP_NORTE!R299)</f>
        <v>-</v>
      </c>
      <c r="D244" s="83" t="str">
        <f>IF(SP_NORTE!S299="","*",SP_NORTE!S299)</f>
        <v>-</v>
      </c>
      <c r="E244" s="83" t="str">
        <f>IF(SP_NORTE!D299="","*",SP_NORTE!D299)</f>
        <v>*</v>
      </c>
      <c r="F244" s="83" t="str">
        <f>IF(SP_NORTE!G299="","*",SP_NORTE!G299)</f>
        <v>*</v>
      </c>
      <c r="G244" s="83" t="str">
        <f>IF(SP_NORTE!L299="","*",SP_NORTE!L299)</f>
        <v>-</v>
      </c>
      <c r="H244" s="116" t="str">
        <f>IF(SP_NORTE!J299="","*",SP_NORTE!J299)</f>
        <v>*</v>
      </c>
      <c r="I244" s="113" t="str">
        <f>IF(SP_NORTE!N299="","*",SP_NORTE!N299)</f>
        <v>*</v>
      </c>
      <c r="J244" s="113" t="str">
        <f>IF(SP_NORTE!O299="","*",SP_NORTE!O299)</f>
        <v>*</v>
      </c>
      <c r="K244" s="83">
        <f>IF(SP_NORTE!AJ299="","*",SP_NORTE!AJ299)</f>
        <v>0</v>
      </c>
      <c r="L244" s="83" t="str">
        <f>IF(SP_NORTE!AL299="","*",SP_NORTE!AL299)</f>
        <v>-</v>
      </c>
      <c r="M244" s="83">
        <f>IF(SP_NORTE!AO299="","*",SP_NORTE!AO299)</f>
        <v>0</v>
      </c>
      <c r="N244" s="83" t="str">
        <f>IF(SP_NORTE!AL299="","*",SP_NORTE!AL299)</f>
        <v>-</v>
      </c>
      <c r="O244" s="110" t="str">
        <f>IF(SP_NORTE!BG299="","*",SP_NORTE!BG299)</f>
        <v>*</v>
      </c>
      <c r="P244" s="147" t="str">
        <f>IF($A$2=1,IF(SP_NORTE!BI299="","*",SP_NORTE!BI299),IF(SP_NORTE!BJ299="","*",SP_NORTE!BJ299))</f>
        <v>*</v>
      </c>
    </row>
    <row r="245" spans="1:16" hidden="1">
      <c r="A245" s="82" t="str">
        <f>IF(SP_NORTE!B300="","*",SP_NORTE!B300)</f>
        <v>*</v>
      </c>
      <c r="B245" s="83" t="str">
        <f>IF(SP_NORTE!W300="","*",SP_NORTE!W300)</f>
        <v>*</v>
      </c>
      <c r="C245" s="83" t="str">
        <f>IF(SP_NORTE!R300="","*",SP_NORTE!R300)</f>
        <v>-</v>
      </c>
      <c r="D245" s="83" t="str">
        <f>IF(SP_NORTE!S300="","*",SP_NORTE!S300)</f>
        <v>-</v>
      </c>
      <c r="E245" s="83" t="str">
        <f>IF(SP_NORTE!D300="","*",SP_NORTE!D300)</f>
        <v>*</v>
      </c>
      <c r="F245" s="83" t="str">
        <f>IF(SP_NORTE!G300="","*",SP_NORTE!G300)</f>
        <v>*</v>
      </c>
      <c r="G245" s="83" t="str">
        <f>IF(SP_NORTE!L300="","*",SP_NORTE!L300)</f>
        <v>-</v>
      </c>
      <c r="H245" s="116" t="str">
        <f>IF(SP_NORTE!J300="","*",SP_NORTE!J300)</f>
        <v>*</v>
      </c>
      <c r="I245" s="113" t="str">
        <f>IF(SP_NORTE!N300="","*",SP_NORTE!N300)</f>
        <v>*</v>
      </c>
      <c r="J245" s="113" t="str">
        <f>IF(SP_NORTE!O300="","*",SP_NORTE!O300)</f>
        <v>*</v>
      </c>
      <c r="K245" s="83">
        <f>IF(SP_NORTE!AJ300="","*",SP_NORTE!AJ300)</f>
        <v>0</v>
      </c>
      <c r="L245" s="83" t="str">
        <f>IF(SP_NORTE!AL300="","*",SP_NORTE!AL300)</f>
        <v>-</v>
      </c>
      <c r="M245" s="83">
        <f>IF(SP_NORTE!AO300="","*",SP_NORTE!AO300)</f>
        <v>0</v>
      </c>
      <c r="N245" s="83" t="str">
        <f>IF(SP_NORTE!AL300="","*",SP_NORTE!AL300)</f>
        <v>-</v>
      </c>
      <c r="O245" s="110" t="str">
        <f>IF(SP_NORTE!BG300="","*",SP_NORTE!BG300)</f>
        <v>*</v>
      </c>
      <c r="P245" s="147" t="str">
        <f>IF($A$2=1,IF(SP_NORTE!BI300="","*",SP_NORTE!BI300),IF(SP_NORTE!BJ300="","*",SP_NORTE!BJ300))</f>
        <v>*</v>
      </c>
    </row>
    <row r="246" spans="1:16" hidden="1">
      <c r="A246" s="82" t="str">
        <f>IF(SP_NORTE!B301="","*",SP_NORTE!B301)</f>
        <v>*</v>
      </c>
      <c r="B246" s="83" t="str">
        <f>IF(SP_NORTE!W301="","*",SP_NORTE!W301)</f>
        <v>*</v>
      </c>
      <c r="C246" s="83" t="str">
        <f>IF(SP_NORTE!R301="","*",SP_NORTE!R301)</f>
        <v>-</v>
      </c>
      <c r="D246" s="83" t="str">
        <f>IF(SP_NORTE!S301="","*",SP_NORTE!S301)</f>
        <v>-</v>
      </c>
      <c r="E246" s="83" t="str">
        <f>IF(SP_NORTE!D301="","*",SP_NORTE!D301)</f>
        <v>*</v>
      </c>
      <c r="F246" s="83" t="str">
        <f>IF(SP_NORTE!G301="","*",SP_NORTE!G301)</f>
        <v>*</v>
      </c>
      <c r="G246" s="83" t="str">
        <f>IF(SP_NORTE!L301="","*",SP_NORTE!L301)</f>
        <v>-</v>
      </c>
      <c r="H246" s="116" t="str">
        <f>IF(SP_NORTE!J301="","*",SP_NORTE!J301)</f>
        <v>*</v>
      </c>
      <c r="I246" s="113" t="str">
        <f>IF(SP_NORTE!N301="","*",SP_NORTE!N301)</f>
        <v>*</v>
      </c>
      <c r="J246" s="113" t="str">
        <f>IF(SP_NORTE!O301="","*",SP_NORTE!O301)</f>
        <v>*</v>
      </c>
      <c r="K246" s="83">
        <f>IF(SP_NORTE!AJ301="","*",SP_NORTE!AJ301)</f>
        <v>0</v>
      </c>
      <c r="L246" s="83" t="str">
        <f>IF(SP_NORTE!AL301="","*",SP_NORTE!AL301)</f>
        <v>-</v>
      </c>
      <c r="M246" s="83">
        <f>IF(SP_NORTE!AO301="","*",SP_NORTE!AO301)</f>
        <v>0</v>
      </c>
      <c r="N246" s="83" t="str">
        <f>IF(SP_NORTE!AL301="","*",SP_NORTE!AL301)</f>
        <v>-</v>
      </c>
      <c r="O246" s="110" t="str">
        <f>IF(SP_NORTE!BG301="","*",SP_NORTE!BG301)</f>
        <v>*</v>
      </c>
      <c r="P246" s="147" t="str">
        <f>IF($A$2=1,IF(SP_NORTE!BI301="","*",SP_NORTE!BI301),IF(SP_NORTE!BJ301="","*",SP_NORTE!BJ301))</f>
        <v>*</v>
      </c>
    </row>
    <row r="247" spans="1:16" hidden="1">
      <c r="A247" s="82" t="str">
        <f>IF(SP_NORTE!B302="","*",SP_NORTE!B302)</f>
        <v>*</v>
      </c>
      <c r="B247" s="83" t="str">
        <f>IF(SP_NORTE!W302="","*",SP_NORTE!W302)</f>
        <v>*</v>
      </c>
      <c r="C247" s="83" t="str">
        <f>IF(SP_NORTE!R302="","*",SP_NORTE!R302)</f>
        <v>-</v>
      </c>
      <c r="D247" s="83" t="str">
        <f>IF(SP_NORTE!S302="","*",SP_NORTE!S302)</f>
        <v>-</v>
      </c>
      <c r="E247" s="83" t="str">
        <f>IF(SP_NORTE!D302="","*",SP_NORTE!D302)</f>
        <v>*</v>
      </c>
      <c r="F247" s="83" t="str">
        <f>IF(SP_NORTE!G302="","*",SP_NORTE!G302)</f>
        <v>*</v>
      </c>
      <c r="G247" s="83" t="str">
        <f>IF(SP_NORTE!L302="","*",SP_NORTE!L302)</f>
        <v>-</v>
      </c>
      <c r="H247" s="116" t="str">
        <f>IF(SP_NORTE!J302="","*",SP_NORTE!J302)</f>
        <v>*</v>
      </c>
      <c r="I247" s="113" t="str">
        <f>IF(SP_NORTE!N302="","*",SP_NORTE!N302)</f>
        <v>*</v>
      </c>
      <c r="J247" s="113" t="str">
        <f>IF(SP_NORTE!O302="","*",SP_NORTE!O302)</f>
        <v>*</v>
      </c>
      <c r="K247" s="83">
        <f>IF(SP_NORTE!AJ302="","*",SP_NORTE!AJ302)</f>
        <v>0</v>
      </c>
      <c r="L247" s="83" t="str">
        <f>IF(SP_NORTE!AL302="","*",SP_NORTE!AL302)</f>
        <v>-</v>
      </c>
      <c r="M247" s="83">
        <f>IF(SP_NORTE!AO302="","*",SP_NORTE!AO302)</f>
        <v>0</v>
      </c>
      <c r="N247" s="83" t="str">
        <f>IF(SP_NORTE!AL302="","*",SP_NORTE!AL302)</f>
        <v>-</v>
      </c>
      <c r="O247" s="110" t="str">
        <f>IF(SP_NORTE!BG302="","*",SP_NORTE!BG302)</f>
        <v>*</v>
      </c>
      <c r="P247" s="147" t="str">
        <f>IF($A$2=1,IF(SP_NORTE!BI302="","*",SP_NORTE!BI302),IF(SP_NORTE!BJ302="","*",SP_NORTE!BJ302))</f>
        <v>*</v>
      </c>
    </row>
    <row r="248" spans="1:16" hidden="1">
      <c r="A248" s="82" t="str">
        <f>IF(SP_NORTE!B303="","*",SP_NORTE!B303)</f>
        <v>*</v>
      </c>
      <c r="B248" s="83" t="str">
        <f>IF(SP_NORTE!W303="","*",SP_NORTE!W303)</f>
        <v>*</v>
      </c>
      <c r="C248" s="83" t="str">
        <f>IF(SP_NORTE!R303="","*",SP_NORTE!R303)</f>
        <v>-</v>
      </c>
      <c r="D248" s="83" t="str">
        <f>IF(SP_NORTE!S303="","*",SP_NORTE!S303)</f>
        <v>-</v>
      </c>
      <c r="E248" s="83" t="str">
        <f>IF(SP_NORTE!D303="","*",SP_NORTE!D303)</f>
        <v>*</v>
      </c>
      <c r="F248" s="83" t="str">
        <f>IF(SP_NORTE!G303="","*",SP_NORTE!G303)</f>
        <v>*</v>
      </c>
      <c r="G248" s="83" t="str">
        <f>IF(SP_NORTE!L303="","*",SP_NORTE!L303)</f>
        <v>-</v>
      </c>
      <c r="H248" s="116" t="str">
        <f>IF(SP_NORTE!J303="","*",SP_NORTE!J303)</f>
        <v>*</v>
      </c>
      <c r="I248" s="113" t="str">
        <f>IF(SP_NORTE!N303="","*",SP_NORTE!N303)</f>
        <v>*</v>
      </c>
      <c r="J248" s="113" t="str">
        <f>IF(SP_NORTE!O303="","*",SP_NORTE!O303)</f>
        <v>*</v>
      </c>
      <c r="K248" s="83">
        <f>IF(SP_NORTE!AJ303="","*",SP_NORTE!AJ303)</f>
        <v>0</v>
      </c>
      <c r="L248" s="83" t="str">
        <f>IF(SP_NORTE!AL303="","*",SP_NORTE!AL303)</f>
        <v>-</v>
      </c>
      <c r="M248" s="83">
        <f>IF(SP_NORTE!AO303="","*",SP_NORTE!AO303)</f>
        <v>0</v>
      </c>
      <c r="N248" s="83" t="str">
        <f>IF(SP_NORTE!AL303="","*",SP_NORTE!AL303)</f>
        <v>-</v>
      </c>
      <c r="O248" s="110" t="str">
        <f>IF(SP_NORTE!BG303="","*",SP_NORTE!BG303)</f>
        <v>*</v>
      </c>
      <c r="P248" s="147" t="str">
        <f>IF($A$2=1,IF(SP_NORTE!BI303="","*",SP_NORTE!BI303),IF(SP_NORTE!BJ303="","*",SP_NORTE!BJ303))</f>
        <v>*</v>
      </c>
    </row>
    <row r="249" spans="1:16" hidden="1">
      <c r="A249" s="82" t="str">
        <f>IF(SP_NORTE!B304="","*",SP_NORTE!B304)</f>
        <v>*</v>
      </c>
      <c r="B249" s="83" t="str">
        <f>IF(SP_NORTE!W304="","*",SP_NORTE!W304)</f>
        <v>*</v>
      </c>
      <c r="C249" s="83" t="str">
        <f>IF(SP_NORTE!R304="","*",SP_NORTE!R304)</f>
        <v>-</v>
      </c>
      <c r="D249" s="83" t="str">
        <f>IF(SP_NORTE!S304="","*",SP_NORTE!S304)</f>
        <v>-</v>
      </c>
      <c r="E249" s="83" t="str">
        <f>IF(SP_NORTE!D304="","*",SP_NORTE!D304)</f>
        <v>*</v>
      </c>
      <c r="F249" s="83" t="str">
        <f>IF(SP_NORTE!G304="","*",SP_NORTE!G304)</f>
        <v>*</v>
      </c>
      <c r="G249" s="83" t="str">
        <f>IF(SP_NORTE!L304="","*",SP_NORTE!L304)</f>
        <v>-</v>
      </c>
      <c r="H249" s="116" t="str">
        <f>IF(SP_NORTE!J304="","*",SP_NORTE!J304)</f>
        <v>*</v>
      </c>
      <c r="I249" s="113" t="str">
        <f>IF(SP_NORTE!N304="","*",SP_NORTE!N304)</f>
        <v>*</v>
      </c>
      <c r="J249" s="113" t="str">
        <f>IF(SP_NORTE!O304="","*",SP_NORTE!O304)</f>
        <v>*</v>
      </c>
      <c r="K249" s="83">
        <f>IF(SP_NORTE!AJ304="","*",SP_NORTE!AJ304)</f>
        <v>0</v>
      </c>
      <c r="L249" s="83" t="str">
        <f>IF(SP_NORTE!AL304="","*",SP_NORTE!AL304)</f>
        <v>-</v>
      </c>
      <c r="M249" s="83">
        <f>IF(SP_NORTE!AO304="","*",SP_NORTE!AO304)</f>
        <v>0</v>
      </c>
      <c r="N249" s="83" t="str">
        <f>IF(SP_NORTE!AL304="","*",SP_NORTE!AL304)</f>
        <v>-</v>
      </c>
      <c r="O249" s="110" t="str">
        <f>IF(SP_NORTE!BG304="","*",SP_NORTE!BG304)</f>
        <v>*</v>
      </c>
      <c r="P249" s="147" t="str">
        <f>IF($A$2=1,IF(SP_NORTE!BI304="","*",SP_NORTE!BI304),IF(SP_NORTE!BJ304="","*",SP_NORTE!BJ304))</f>
        <v>*</v>
      </c>
    </row>
    <row r="250" spans="1:16" hidden="1">
      <c r="A250" s="82" t="str">
        <f>IF(SP_NORTE!B305="","*",SP_NORTE!B305)</f>
        <v>*</v>
      </c>
      <c r="B250" s="83" t="str">
        <f>IF(SP_NORTE!W305="","*",SP_NORTE!W305)</f>
        <v>*</v>
      </c>
      <c r="C250" s="83" t="str">
        <f>IF(SP_NORTE!R305="","*",SP_NORTE!R305)</f>
        <v>-</v>
      </c>
      <c r="D250" s="83" t="str">
        <f>IF(SP_NORTE!S305="","*",SP_NORTE!S305)</f>
        <v>-</v>
      </c>
      <c r="E250" s="83" t="str">
        <f>IF(SP_NORTE!D305="","*",SP_NORTE!D305)</f>
        <v>*</v>
      </c>
      <c r="F250" s="83" t="str">
        <f>IF(SP_NORTE!G305="","*",SP_NORTE!G305)</f>
        <v>*</v>
      </c>
      <c r="G250" s="83" t="str">
        <f>IF(SP_NORTE!L305="","*",SP_NORTE!L305)</f>
        <v>-</v>
      </c>
      <c r="H250" s="116" t="str">
        <f>IF(SP_NORTE!J305="","*",SP_NORTE!J305)</f>
        <v>*</v>
      </c>
      <c r="I250" s="113" t="str">
        <f>IF(SP_NORTE!N305="","*",SP_NORTE!N305)</f>
        <v>*</v>
      </c>
      <c r="J250" s="113" t="str">
        <f>IF(SP_NORTE!O305="","*",SP_NORTE!O305)</f>
        <v>*</v>
      </c>
      <c r="K250" s="83">
        <f>IF(SP_NORTE!AJ305="","*",SP_NORTE!AJ305)</f>
        <v>0</v>
      </c>
      <c r="L250" s="83" t="str">
        <f>IF(SP_NORTE!AL305="","*",SP_NORTE!AL305)</f>
        <v>-</v>
      </c>
      <c r="M250" s="83">
        <f>IF(SP_NORTE!AO305="","*",SP_NORTE!AO305)</f>
        <v>0</v>
      </c>
      <c r="N250" s="83" t="str">
        <f>IF(SP_NORTE!AL305="","*",SP_NORTE!AL305)</f>
        <v>-</v>
      </c>
      <c r="O250" s="110" t="str">
        <f>IF(SP_NORTE!BG305="","*",SP_NORTE!BG305)</f>
        <v>*</v>
      </c>
      <c r="P250" s="147" t="str">
        <f>IF($A$2=1,IF(SP_NORTE!BI305="","*",SP_NORTE!BI305),IF(SP_NORTE!BJ305="","*",SP_NORTE!BJ305))</f>
        <v>*</v>
      </c>
    </row>
    <row r="251" spans="1:16" hidden="1">
      <c r="A251" s="82" t="str">
        <f>IF(SP_NORTE!B306="","*",SP_NORTE!B306)</f>
        <v>*</v>
      </c>
      <c r="B251" s="83" t="str">
        <f>IF(SP_NORTE!W306="","*",SP_NORTE!W306)</f>
        <v>*</v>
      </c>
      <c r="C251" s="83" t="str">
        <f>IF(SP_NORTE!R306="","*",SP_NORTE!R306)</f>
        <v>-</v>
      </c>
      <c r="D251" s="83" t="str">
        <f>IF(SP_NORTE!S306="","*",SP_NORTE!S306)</f>
        <v>-</v>
      </c>
      <c r="E251" s="83" t="str">
        <f>IF(SP_NORTE!D306="","*",SP_NORTE!D306)</f>
        <v>*</v>
      </c>
      <c r="F251" s="83" t="str">
        <f>IF(SP_NORTE!G306="","*",SP_NORTE!G306)</f>
        <v>*</v>
      </c>
      <c r="G251" s="83" t="str">
        <f>IF(SP_NORTE!L306="","*",SP_NORTE!L306)</f>
        <v>-</v>
      </c>
      <c r="H251" s="116" t="str">
        <f>IF(SP_NORTE!J306="","*",SP_NORTE!J306)</f>
        <v>*</v>
      </c>
      <c r="I251" s="113" t="str">
        <f>IF(SP_NORTE!N306="","*",SP_NORTE!N306)</f>
        <v>*</v>
      </c>
      <c r="J251" s="113" t="str">
        <f>IF(SP_NORTE!O306="","*",SP_NORTE!O306)</f>
        <v>*</v>
      </c>
      <c r="K251" s="83">
        <f>IF(SP_NORTE!AJ306="","*",SP_NORTE!AJ306)</f>
        <v>0</v>
      </c>
      <c r="L251" s="83" t="str">
        <f>IF(SP_NORTE!AL306="","*",SP_NORTE!AL306)</f>
        <v>-</v>
      </c>
      <c r="M251" s="83">
        <f>IF(SP_NORTE!AO306="","*",SP_NORTE!AO306)</f>
        <v>0</v>
      </c>
      <c r="N251" s="83" t="str">
        <f>IF(SP_NORTE!AL306="","*",SP_NORTE!AL306)</f>
        <v>-</v>
      </c>
      <c r="O251" s="110" t="str">
        <f>IF(SP_NORTE!BG306="","*",SP_NORTE!BG306)</f>
        <v>*</v>
      </c>
      <c r="P251" s="147" t="str">
        <f>IF($A$2=1,IF(SP_NORTE!BI306="","*",SP_NORTE!BI306),IF(SP_NORTE!BJ306="","*",SP_NORTE!BJ306))</f>
        <v>*</v>
      </c>
    </row>
    <row r="252" spans="1:16" hidden="1">
      <c r="A252" s="82" t="str">
        <f>IF(SP_NORTE!B307="","*",SP_NORTE!B307)</f>
        <v>*</v>
      </c>
      <c r="B252" s="83" t="str">
        <f>IF(SP_NORTE!W307="","*",SP_NORTE!W307)</f>
        <v>*</v>
      </c>
      <c r="C252" s="83" t="str">
        <f>IF(SP_NORTE!R307="","*",SP_NORTE!R307)</f>
        <v>-</v>
      </c>
      <c r="D252" s="83" t="str">
        <f>IF(SP_NORTE!S307="","*",SP_NORTE!S307)</f>
        <v>-</v>
      </c>
      <c r="E252" s="83" t="str">
        <f>IF(SP_NORTE!D307="","*",SP_NORTE!D307)</f>
        <v>*</v>
      </c>
      <c r="F252" s="83" t="str">
        <f>IF(SP_NORTE!G307="","*",SP_NORTE!G307)</f>
        <v>*</v>
      </c>
      <c r="G252" s="83" t="str">
        <f>IF(SP_NORTE!L307="","*",SP_NORTE!L307)</f>
        <v>-</v>
      </c>
      <c r="H252" s="116" t="str">
        <f>IF(SP_NORTE!J307="","*",SP_NORTE!J307)</f>
        <v>*</v>
      </c>
      <c r="I252" s="113" t="str">
        <f>IF(SP_NORTE!N307="","*",SP_NORTE!N307)</f>
        <v>*</v>
      </c>
      <c r="J252" s="113" t="str">
        <f>IF(SP_NORTE!O307="","*",SP_NORTE!O307)</f>
        <v>*</v>
      </c>
      <c r="K252" s="83">
        <f>IF(SP_NORTE!AJ307="","*",SP_NORTE!AJ307)</f>
        <v>0</v>
      </c>
      <c r="L252" s="83" t="str">
        <f>IF(SP_NORTE!AL307="","*",SP_NORTE!AL307)</f>
        <v>-</v>
      </c>
      <c r="M252" s="83">
        <f>IF(SP_NORTE!AO307="","*",SP_NORTE!AO307)</f>
        <v>0</v>
      </c>
      <c r="N252" s="83" t="str">
        <f>IF(SP_NORTE!AL307="","*",SP_NORTE!AL307)</f>
        <v>-</v>
      </c>
      <c r="O252" s="110" t="str">
        <f>IF(SP_NORTE!BG307="","*",SP_NORTE!BG307)</f>
        <v>*</v>
      </c>
      <c r="P252" s="147" t="str">
        <f>IF($A$2=1,IF(SP_NORTE!BI307="","*",SP_NORTE!BI307),IF(SP_NORTE!BJ307="","*",SP_NORTE!BJ307))</f>
        <v>*</v>
      </c>
    </row>
    <row r="253" spans="1:16" hidden="1">
      <c r="A253" s="82" t="str">
        <f>IF(SP_NORTE!B308="","*",SP_NORTE!B308)</f>
        <v>*</v>
      </c>
      <c r="B253" s="83" t="str">
        <f>IF(SP_NORTE!W308="","*",SP_NORTE!W308)</f>
        <v>*</v>
      </c>
      <c r="C253" s="83" t="str">
        <f>IF(SP_NORTE!R308="","*",SP_NORTE!R308)</f>
        <v>-</v>
      </c>
      <c r="D253" s="83" t="str">
        <f>IF(SP_NORTE!S308="","*",SP_NORTE!S308)</f>
        <v>-</v>
      </c>
      <c r="E253" s="83" t="str">
        <f>IF(SP_NORTE!D308="","*",SP_NORTE!D308)</f>
        <v>*</v>
      </c>
      <c r="F253" s="83" t="str">
        <f>IF(SP_NORTE!G308="","*",SP_NORTE!G308)</f>
        <v>*</v>
      </c>
      <c r="G253" s="83" t="str">
        <f>IF(SP_NORTE!L308="","*",SP_NORTE!L308)</f>
        <v>-</v>
      </c>
      <c r="H253" s="116" t="str">
        <f>IF(SP_NORTE!J308="","*",SP_NORTE!J308)</f>
        <v>*</v>
      </c>
      <c r="I253" s="113" t="str">
        <f>IF(SP_NORTE!N308="","*",SP_NORTE!N308)</f>
        <v>*</v>
      </c>
      <c r="J253" s="113" t="str">
        <f>IF(SP_NORTE!O308="","*",SP_NORTE!O308)</f>
        <v>*</v>
      </c>
      <c r="K253" s="83">
        <f>IF(SP_NORTE!AJ308="","*",SP_NORTE!AJ308)</f>
        <v>0</v>
      </c>
      <c r="L253" s="83" t="str">
        <f>IF(SP_NORTE!AL308="","*",SP_NORTE!AL308)</f>
        <v>-</v>
      </c>
      <c r="M253" s="83">
        <f>IF(SP_NORTE!AO308="","*",SP_NORTE!AO308)</f>
        <v>0</v>
      </c>
      <c r="N253" s="83" t="str">
        <f>IF(SP_NORTE!AL308="","*",SP_NORTE!AL308)</f>
        <v>-</v>
      </c>
      <c r="O253" s="110" t="str">
        <f>IF(SP_NORTE!BG308="","*",SP_NORTE!BG308)</f>
        <v>*</v>
      </c>
      <c r="P253" s="147" t="str">
        <f>IF($A$2=1,IF(SP_NORTE!BI308="","*",SP_NORTE!BI308),IF(SP_NORTE!BJ308="","*",SP_NORTE!BJ308))</f>
        <v>*</v>
      </c>
    </row>
    <row r="254" spans="1:16" hidden="1">
      <c r="A254" s="82" t="str">
        <f>IF(SP_NORTE!B309="","*",SP_NORTE!B309)</f>
        <v>*</v>
      </c>
      <c r="B254" s="83" t="str">
        <f>IF(SP_NORTE!W309="","*",SP_NORTE!W309)</f>
        <v>*</v>
      </c>
      <c r="C254" s="83" t="str">
        <f>IF(SP_NORTE!R309="","*",SP_NORTE!R309)</f>
        <v>-</v>
      </c>
      <c r="D254" s="83" t="str">
        <f>IF(SP_NORTE!S309="","*",SP_NORTE!S309)</f>
        <v>-</v>
      </c>
      <c r="E254" s="83" t="str">
        <f>IF(SP_NORTE!D309="","*",SP_NORTE!D309)</f>
        <v>*</v>
      </c>
      <c r="F254" s="83" t="str">
        <f>IF(SP_NORTE!G309="","*",SP_NORTE!G309)</f>
        <v>*</v>
      </c>
      <c r="G254" s="83" t="str">
        <f>IF(SP_NORTE!L309="","*",SP_NORTE!L309)</f>
        <v>-</v>
      </c>
      <c r="H254" s="116" t="str">
        <f>IF(SP_NORTE!J309="","*",SP_NORTE!J309)</f>
        <v>*</v>
      </c>
      <c r="I254" s="113" t="str">
        <f>IF(SP_NORTE!N309="","*",SP_NORTE!N309)</f>
        <v>*</v>
      </c>
      <c r="J254" s="113" t="str">
        <f>IF(SP_NORTE!O309="","*",SP_NORTE!O309)</f>
        <v>*</v>
      </c>
      <c r="K254" s="83">
        <f>IF(SP_NORTE!AJ309="","*",SP_NORTE!AJ309)</f>
        <v>0</v>
      </c>
      <c r="L254" s="83" t="str">
        <f>IF(SP_NORTE!AL309="","*",SP_NORTE!AL309)</f>
        <v>-</v>
      </c>
      <c r="M254" s="83">
        <f>IF(SP_NORTE!AO309="","*",SP_NORTE!AO309)</f>
        <v>0</v>
      </c>
      <c r="N254" s="83" t="str">
        <f>IF(SP_NORTE!AL309="","*",SP_NORTE!AL309)</f>
        <v>-</v>
      </c>
      <c r="O254" s="110" t="str">
        <f>IF(SP_NORTE!BG309="","*",SP_NORTE!BG309)</f>
        <v>*</v>
      </c>
      <c r="P254" s="147" t="str">
        <f>IF($A$2=1,IF(SP_NORTE!BI309="","*",SP_NORTE!BI309),IF(SP_NORTE!BJ309="","*",SP_NORTE!BJ309))</f>
        <v>*</v>
      </c>
    </row>
    <row r="255" spans="1:16" hidden="1">
      <c r="A255" s="82" t="str">
        <f>IF(SP_NORTE!B310="","*",SP_NORTE!B310)</f>
        <v>*</v>
      </c>
      <c r="B255" s="83" t="str">
        <f>IF(SP_NORTE!W310="","*",SP_NORTE!W310)</f>
        <v>*</v>
      </c>
      <c r="C255" s="83" t="str">
        <f>IF(SP_NORTE!R310="","*",SP_NORTE!R310)</f>
        <v>-</v>
      </c>
      <c r="D255" s="83" t="str">
        <f>IF(SP_NORTE!S310="","*",SP_NORTE!S310)</f>
        <v>-</v>
      </c>
      <c r="E255" s="83" t="str">
        <f>IF(SP_NORTE!D310="","*",SP_NORTE!D310)</f>
        <v>*</v>
      </c>
      <c r="F255" s="83" t="str">
        <f>IF(SP_NORTE!G310="","*",SP_NORTE!G310)</f>
        <v>*</v>
      </c>
      <c r="G255" s="83" t="str">
        <f>IF(SP_NORTE!L310="","*",SP_NORTE!L310)</f>
        <v>-</v>
      </c>
      <c r="H255" s="116" t="str">
        <f>IF(SP_NORTE!J310="","*",SP_NORTE!J310)</f>
        <v>*</v>
      </c>
      <c r="I255" s="113" t="str">
        <f>IF(SP_NORTE!N310="","*",SP_NORTE!N310)</f>
        <v>*</v>
      </c>
      <c r="J255" s="113" t="str">
        <f>IF(SP_NORTE!O310="","*",SP_NORTE!O310)</f>
        <v>*</v>
      </c>
      <c r="K255" s="83">
        <f>IF(SP_NORTE!AJ310="","*",SP_NORTE!AJ310)</f>
        <v>0</v>
      </c>
      <c r="L255" s="83" t="str">
        <f>IF(SP_NORTE!AL310="","*",SP_NORTE!AL310)</f>
        <v>-</v>
      </c>
      <c r="M255" s="83">
        <f>IF(SP_NORTE!AO310="","*",SP_NORTE!AO310)</f>
        <v>0</v>
      </c>
      <c r="N255" s="83" t="str">
        <f>IF(SP_NORTE!AL310="","*",SP_NORTE!AL310)</f>
        <v>-</v>
      </c>
      <c r="O255" s="110" t="str">
        <f>IF(SP_NORTE!BG310="","*",SP_NORTE!BG310)</f>
        <v>*</v>
      </c>
      <c r="P255" s="147" t="str">
        <f>IF($A$2=1,IF(SP_NORTE!BI310="","*",SP_NORTE!BI310),IF(SP_NORTE!BJ310="","*",SP_NORTE!BJ310))</f>
        <v>*</v>
      </c>
    </row>
    <row r="256" spans="1:16" hidden="1">
      <c r="A256" s="82" t="str">
        <f>IF(SP_NORTE!B311="","*",SP_NORTE!B311)</f>
        <v>*</v>
      </c>
      <c r="B256" s="83" t="str">
        <f>IF(SP_NORTE!W311="","*",SP_NORTE!W311)</f>
        <v>*</v>
      </c>
      <c r="C256" s="83" t="str">
        <f>IF(SP_NORTE!R311="","*",SP_NORTE!R311)</f>
        <v>-</v>
      </c>
      <c r="D256" s="83" t="str">
        <f>IF(SP_NORTE!S311="","*",SP_NORTE!S311)</f>
        <v>-</v>
      </c>
      <c r="E256" s="83" t="str">
        <f>IF(SP_NORTE!D311="","*",SP_NORTE!D311)</f>
        <v>*</v>
      </c>
      <c r="F256" s="83" t="str">
        <f>IF(SP_NORTE!G311="","*",SP_NORTE!G311)</f>
        <v>*</v>
      </c>
      <c r="G256" s="83" t="str">
        <f>IF(SP_NORTE!L311="","*",SP_NORTE!L311)</f>
        <v>-</v>
      </c>
      <c r="H256" s="116" t="str">
        <f>IF(SP_NORTE!J311="","*",SP_NORTE!J311)</f>
        <v>*</v>
      </c>
      <c r="I256" s="113" t="str">
        <f>IF(SP_NORTE!N311="","*",SP_NORTE!N311)</f>
        <v>*</v>
      </c>
      <c r="J256" s="113" t="str">
        <f>IF(SP_NORTE!O311="","*",SP_NORTE!O311)</f>
        <v>*</v>
      </c>
      <c r="K256" s="83">
        <f>IF(SP_NORTE!AJ311="","*",SP_NORTE!AJ311)</f>
        <v>0</v>
      </c>
      <c r="L256" s="83" t="str">
        <f>IF(SP_NORTE!AL311="","*",SP_NORTE!AL311)</f>
        <v>-</v>
      </c>
      <c r="M256" s="83">
        <f>IF(SP_NORTE!AO311="","*",SP_NORTE!AO311)</f>
        <v>0</v>
      </c>
      <c r="N256" s="83" t="str">
        <f>IF(SP_NORTE!AL311="","*",SP_NORTE!AL311)</f>
        <v>-</v>
      </c>
      <c r="O256" s="110" t="str">
        <f>IF(SP_NORTE!BG311="","*",SP_NORTE!BG311)</f>
        <v>*</v>
      </c>
      <c r="P256" s="147" t="str">
        <f>IF($A$2=1,IF(SP_NORTE!BI311="","*",SP_NORTE!BI311),IF(SP_NORTE!BJ311="","*",SP_NORTE!BJ311))</f>
        <v>*</v>
      </c>
    </row>
    <row r="257" spans="1:16" hidden="1">
      <c r="A257" s="82" t="str">
        <f>IF(SP_NORTE!B312="","*",SP_NORTE!B312)</f>
        <v>*</v>
      </c>
      <c r="B257" s="83" t="str">
        <f>IF(SP_NORTE!W312="","*",SP_NORTE!W312)</f>
        <v>*</v>
      </c>
      <c r="C257" s="83" t="str">
        <f>IF(SP_NORTE!R312="","*",SP_NORTE!R312)</f>
        <v>-</v>
      </c>
      <c r="D257" s="83" t="str">
        <f>IF(SP_NORTE!S312="","*",SP_NORTE!S312)</f>
        <v>-</v>
      </c>
      <c r="E257" s="83" t="str">
        <f>IF(SP_NORTE!D312="","*",SP_NORTE!D312)</f>
        <v>*</v>
      </c>
      <c r="F257" s="83" t="str">
        <f>IF(SP_NORTE!G312="","*",SP_NORTE!G312)</f>
        <v>*</v>
      </c>
      <c r="G257" s="83" t="str">
        <f>IF(SP_NORTE!L312="","*",SP_NORTE!L312)</f>
        <v>-</v>
      </c>
      <c r="H257" s="116" t="str">
        <f>IF(SP_NORTE!J312="","*",SP_NORTE!J312)</f>
        <v>*</v>
      </c>
      <c r="I257" s="113" t="str">
        <f>IF(SP_NORTE!N312="","*",SP_NORTE!N312)</f>
        <v>*</v>
      </c>
      <c r="J257" s="113" t="str">
        <f>IF(SP_NORTE!O312="","*",SP_NORTE!O312)</f>
        <v>*</v>
      </c>
      <c r="K257" s="83">
        <f>IF(SP_NORTE!AJ312="","*",SP_NORTE!AJ312)</f>
        <v>0</v>
      </c>
      <c r="L257" s="83" t="str">
        <f>IF(SP_NORTE!AL312="","*",SP_NORTE!AL312)</f>
        <v>-</v>
      </c>
      <c r="M257" s="83">
        <f>IF(SP_NORTE!AO312="","*",SP_NORTE!AO312)</f>
        <v>0</v>
      </c>
      <c r="N257" s="83" t="str">
        <f>IF(SP_NORTE!AL312="","*",SP_NORTE!AL312)</f>
        <v>-</v>
      </c>
      <c r="O257" s="110" t="str">
        <f>IF(SP_NORTE!BG312="","*",SP_NORTE!BG312)</f>
        <v>*</v>
      </c>
      <c r="P257" s="147" t="str">
        <f>IF($A$2=1,IF(SP_NORTE!BI312="","*",SP_NORTE!BI312),IF(SP_NORTE!BJ312="","*",SP_NORTE!BJ312))</f>
        <v>*</v>
      </c>
    </row>
    <row r="258" spans="1:16" hidden="1">
      <c r="A258" s="82" t="str">
        <f>IF(SP_NORTE!B313="","*",SP_NORTE!B313)</f>
        <v>*</v>
      </c>
      <c r="B258" s="83" t="str">
        <f>IF(SP_NORTE!W313="","*",SP_NORTE!W313)</f>
        <v>*</v>
      </c>
      <c r="C258" s="83" t="str">
        <f>IF(SP_NORTE!R313="","*",SP_NORTE!R313)</f>
        <v>-</v>
      </c>
      <c r="D258" s="83" t="str">
        <f>IF(SP_NORTE!S313="","*",SP_NORTE!S313)</f>
        <v>-</v>
      </c>
      <c r="E258" s="83" t="str">
        <f>IF(SP_NORTE!D313="","*",SP_NORTE!D313)</f>
        <v>*</v>
      </c>
      <c r="F258" s="83" t="str">
        <f>IF(SP_NORTE!G313="","*",SP_NORTE!G313)</f>
        <v>*</v>
      </c>
      <c r="G258" s="83" t="str">
        <f>IF(SP_NORTE!L313="","*",SP_NORTE!L313)</f>
        <v>-</v>
      </c>
      <c r="H258" s="116" t="str">
        <f>IF(SP_NORTE!J313="","*",SP_NORTE!J313)</f>
        <v>*</v>
      </c>
      <c r="I258" s="113" t="str">
        <f>IF(SP_NORTE!N313="","*",SP_NORTE!N313)</f>
        <v>*</v>
      </c>
      <c r="J258" s="113" t="str">
        <f>IF(SP_NORTE!O313="","*",SP_NORTE!O313)</f>
        <v>*</v>
      </c>
      <c r="K258" s="83">
        <f>IF(SP_NORTE!AJ313="","*",SP_NORTE!AJ313)</f>
        <v>0</v>
      </c>
      <c r="L258" s="83" t="str">
        <f>IF(SP_NORTE!AL313="","*",SP_NORTE!AL313)</f>
        <v>-</v>
      </c>
      <c r="M258" s="83">
        <f>IF(SP_NORTE!AO313="","*",SP_NORTE!AO313)</f>
        <v>0</v>
      </c>
      <c r="N258" s="83" t="str">
        <f>IF(SP_NORTE!AL313="","*",SP_NORTE!AL313)</f>
        <v>-</v>
      </c>
      <c r="O258" s="110" t="str">
        <f>IF(SP_NORTE!BG313="","*",SP_NORTE!BG313)</f>
        <v>*</v>
      </c>
      <c r="P258" s="147" t="str">
        <f>IF($A$2=1,IF(SP_NORTE!BI313="","*",SP_NORTE!BI313),IF(SP_NORTE!BJ313="","*",SP_NORTE!BJ313))</f>
        <v>*</v>
      </c>
    </row>
    <row r="259" spans="1:16" hidden="1">
      <c r="A259" s="82" t="str">
        <f>IF(SP_NORTE!B314="","*",SP_NORTE!B314)</f>
        <v>*</v>
      </c>
      <c r="B259" s="83" t="str">
        <f>IF(SP_NORTE!W314="","*",SP_NORTE!W314)</f>
        <v>*</v>
      </c>
      <c r="C259" s="83" t="str">
        <f>IF(SP_NORTE!R314="","*",SP_NORTE!R314)</f>
        <v>-</v>
      </c>
      <c r="D259" s="83" t="str">
        <f>IF(SP_NORTE!S314="","*",SP_NORTE!S314)</f>
        <v>-</v>
      </c>
      <c r="E259" s="83" t="str">
        <f>IF(SP_NORTE!D314="","*",SP_NORTE!D314)</f>
        <v>*</v>
      </c>
      <c r="F259" s="83" t="str">
        <f>IF(SP_NORTE!G314="","*",SP_NORTE!G314)</f>
        <v>*</v>
      </c>
      <c r="G259" s="83" t="str">
        <f>IF(SP_NORTE!L314="","*",SP_NORTE!L314)</f>
        <v>-</v>
      </c>
      <c r="H259" s="116" t="str">
        <f>IF(SP_NORTE!J314="","*",SP_NORTE!J314)</f>
        <v>*</v>
      </c>
      <c r="I259" s="113" t="str">
        <f>IF(SP_NORTE!N314="","*",SP_NORTE!N314)</f>
        <v>*</v>
      </c>
      <c r="J259" s="113" t="str">
        <f>IF(SP_NORTE!O314="","*",SP_NORTE!O314)</f>
        <v>*</v>
      </c>
      <c r="K259" s="83">
        <f>IF(SP_NORTE!AJ314="","*",SP_NORTE!AJ314)</f>
        <v>0</v>
      </c>
      <c r="L259" s="83" t="str">
        <f>IF(SP_NORTE!AL314="","*",SP_NORTE!AL314)</f>
        <v>-</v>
      </c>
      <c r="M259" s="83">
        <f>IF(SP_NORTE!AO314="","*",SP_NORTE!AO314)</f>
        <v>0</v>
      </c>
      <c r="N259" s="83" t="str">
        <f>IF(SP_NORTE!AL314="","*",SP_NORTE!AL314)</f>
        <v>-</v>
      </c>
      <c r="O259" s="110" t="str">
        <f>IF(SP_NORTE!BG314="","*",SP_NORTE!BG314)</f>
        <v>*</v>
      </c>
      <c r="P259" s="147" t="str">
        <f>IF($A$2=1,IF(SP_NORTE!BI314="","*",SP_NORTE!BI314),IF(SP_NORTE!BJ314="","*",SP_NORTE!BJ314))</f>
        <v>*</v>
      </c>
    </row>
    <row r="260" spans="1:16" hidden="1">
      <c r="A260" s="82" t="str">
        <f>IF(SP_NORTE!B315="","*",SP_NORTE!B315)</f>
        <v>*</v>
      </c>
      <c r="B260" s="83" t="str">
        <f>IF(SP_NORTE!W315="","*",SP_NORTE!W315)</f>
        <v>*</v>
      </c>
      <c r="C260" s="83" t="str">
        <f>IF(SP_NORTE!R315="","*",SP_NORTE!R315)</f>
        <v>-</v>
      </c>
      <c r="D260" s="83" t="str">
        <f>IF(SP_NORTE!S315="","*",SP_NORTE!S315)</f>
        <v>-</v>
      </c>
      <c r="E260" s="83" t="str">
        <f>IF(SP_NORTE!D315="","*",SP_NORTE!D315)</f>
        <v>*</v>
      </c>
      <c r="F260" s="83" t="str">
        <f>IF(SP_NORTE!G315="","*",SP_NORTE!G315)</f>
        <v>*</v>
      </c>
      <c r="G260" s="83" t="str">
        <f>IF(SP_NORTE!L315="","*",SP_NORTE!L315)</f>
        <v>-</v>
      </c>
      <c r="H260" s="116" t="str">
        <f>IF(SP_NORTE!J315="","*",SP_NORTE!J315)</f>
        <v>*</v>
      </c>
      <c r="I260" s="113" t="str">
        <f>IF(SP_NORTE!N315="","*",SP_NORTE!N315)</f>
        <v>*</v>
      </c>
      <c r="J260" s="113" t="str">
        <f>IF(SP_NORTE!O315="","*",SP_NORTE!O315)</f>
        <v>*</v>
      </c>
      <c r="K260" s="83">
        <f>IF(SP_NORTE!AJ315="","*",SP_NORTE!AJ315)</f>
        <v>0</v>
      </c>
      <c r="L260" s="83" t="str">
        <f>IF(SP_NORTE!AL315="","*",SP_NORTE!AL315)</f>
        <v>-</v>
      </c>
      <c r="M260" s="83">
        <f>IF(SP_NORTE!AO315="","*",SP_NORTE!AO315)</f>
        <v>0</v>
      </c>
      <c r="N260" s="83" t="str">
        <f>IF(SP_NORTE!AL315="","*",SP_NORTE!AL315)</f>
        <v>-</v>
      </c>
      <c r="O260" s="110" t="str">
        <f>IF(SP_NORTE!BG315="","*",SP_NORTE!BG315)</f>
        <v>*</v>
      </c>
      <c r="P260" s="147" t="str">
        <f>IF($A$2=1,IF(SP_NORTE!BI315="","*",SP_NORTE!BI315),IF(SP_NORTE!BJ315="","*",SP_NORTE!BJ315))</f>
        <v>*</v>
      </c>
    </row>
    <row r="261" spans="1:16" hidden="1">
      <c r="A261" s="82" t="str">
        <f>IF(SP_NORTE!B316="","*",SP_NORTE!B316)</f>
        <v>*</v>
      </c>
      <c r="B261" s="83" t="str">
        <f>IF(SP_NORTE!W316="","*",SP_NORTE!W316)</f>
        <v>*</v>
      </c>
      <c r="C261" s="83" t="str">
        <f>IF(SP_NORTE!R316="","*",SP_NORTE!R316)</f>
        <v>-</v>
      </c>
      <c r="D261" s="83" t="str">
        <f>IF(SP_NORTE!S316="","*",SP_NORTE!S316)</f>
        <v>-</v>
      </c>
      <c r="E261" s="83" t="str">
        <f>IF(SP_NORTE!D316="","*",SP_NORTE!D316)</f>
        <v>*</v>
      </c>
      <c r="F261" s="83" t="str">
        <f>IF(SP_NORTE!G316="","*",SP_NORTE!G316)</f>
        <v>*</v>
      </c>
      <c r="G261" s="83" t="str">
        <f>IF(SP_NORTE!L316="","*",SP_NORTE!L316)</f>
        <v>-</v>
      </c>
      <c r="H261" s="116" t="str">
        <f>IF(SP_NORTE!J316="","*",SP_NORTE!J316)</f>
        <v>*</v>
      </c>
      <c r="I261" s="113" t="str">
        <f>IF(SP_NORTE!N316="","*",SP_NORTE!N316)</f>
        <v>*</v>
      </c>
      <c r="J261" s="113" t="str">
        <f>IF(SP_NORTE!O316="","*",SP_NORTE!O316)</f>
        <v>*</v>
      </c>
      <c r="K261" s="83">
        <f>IF(SP_NORTE!AJ316="","*",SP_NORTE!AJ316)</f>
        <v>0</v>
      </c>
      <c r="L261" s="83" t="str">
        <f>IF(SP_NORTE!AL316="","*",SP_NORTE!AL316)</f>
        <v>-</v>
      </c>
      <c r="M261" s="83">
        <f>IF(SP_NORTE!AO316="","*",SP_NORTE!AO316)</f>
        <v>0</v>
      </c>
      <c r="N261" s="83" t="str">
        <f>IF(SP_NORTE!AL316="","*",SP_NORTE!AL316)</f>
        <v>-</v>
      </c>
      <c r="O261" s="110" t="str">
        <f>IF(SP_NORTE!BG316="","*",SP_NORTE!BG316)</f>
        <v>*</v>
      </c>
      <c r="P261" s="147" t="str">
        <f>IF($A$2=1,IF(SP_NORTE!BI316="","*",SP_NORTE!BI316),IF(SP_NORTE!BJ316="","*",SP_NORTE!BJ316))</f>
        <v>*</v>
      </c>
    </row>
    <row r="262" spans="1:16" hidden="1">
      <c r="A262" s="82" t="str">
        <f>IF(SP_NORTE!B317="","*",SP_NORTE!B317)</f>
        <v>*</v>
      </c>
      <c r="B262" s="83" t="str">
        <f>IF(SP_NORTE!W317="","*",SP_NORTE!W317)</f>
        <v>*</v>
      </c>
      <c r="C262" s="83" t="str">
        <f>IF(SP_NORTE!R317="","*",SP_NORTE!R317)</f>
        <v>-</v>
      </c>
      <c r="D262" s="83" t="str">
        <f>IF(SP_NORTE!S317="","*",SP_NORTE!S317)</f>
        <v>-</v>
      </c>
      <c r="E262" s="83" t="str">
        <f>IF(SP_NORTE!D317="","*",SP_NORTE!D317)</f>
        <v>*</v>
      </c>
      <c r="F262" s="83" t="str">
        <f>IF(SP_NORTE!G317="","*",SP_NORTE!G317)</f>
        <v>*</v>
      </c>
      <c r="G262" s="83" t="str">
        <f>IF(SP_NORTE!L317="","*",SP_NORTE!L317)</f>
        <v>-</v>
      </c>
      <c r="H262" s="116" t="str">
        <f>IF(SP_NORTE!J317="","*",SP_NORTE!J317)</f>
        <v>*</v>
      </c>
      <c r="I262" s="113" t="str">
        <f>IF(SP_NORTE!N317="","*",SP_NORTE!N317)</f>
        <v>*</v>
      </c>
      <c r="J262" s="113" t="str">
        <f>IF(SP_NORTE!O317="","*",SP_NORTE!O317)</f>
        <v>*</v>
      </c>
      <c r="K262" s="83">
        <f>IF(SP_NORTE!AJ317="","*",SP_NORTE!AJ317)</f>
        <v>0</v>
      </c>
      <c r="L262" s="83" t="str">
        <f>IF(SP_NORTE!AL317="","*",SP_NORTE!AL317)</f>
        <v>-</v>
      </c>
      <c r="M262" s="83">
        <f>IF(SP_NORTE!AO317="","*",SP_NORTE!AO317)</f>
        <v>0</v>
      </c>
      <c r="N262" s="83" t="str">
        <f>IF(SP_NORTE!AL317="","*",SP_NORTE!AL317)</f>
        <v>-</v>
      </c>
      <c r="O262" s="110" t="str">
        <f>IF(SP_NORTE!BG317="","*",SP_NORTE!BG317)</f>
        <v>*</v>
      </c>
      <c r="P262" s="147" t="str">
        <f>IF($A$2=1,IF(SP_NORTE!BI317="","*",SP_NORTE!BI317),IF(SP_NORTE!BJ317="","*",SP_NORTE!BJ317))</f>
        <v>*</v>
      </c>
    </row>
    <row r="263" spans="1:16" hidden="1">
      <c r="A263" s="82" t="str">
        <f>IF(SP_NORTE!B318="","*",SP_NORTE!B318)</f>
        <v>*</v>
      </c>
      <c r="B263" s="83" t="str">
        <f>IF(SP_NORTE!W318="","*",SP_NORTE!W318)</f>
        <v>*</v>
      </c>
      <c r="C263" s="83" t="str">
        <f>IF(SP_NORTE!R318="","*",SP_NORTE!R318)</f>
        <v>-</v>
      </c>
      <c r="D263" s="83" t="str">
        <f>IF(SP_NORTE!S318="","*",SP_NORTE!S318)</f>
        <v>-</v>
      </c>
      <c r="E263" s="83" t="str">
        <f>IF(SP_NORTE!D318="","*",SP_NORTE!D318)</f>
        <v>*</v>
      </c>
      <c r="F263" s="83" t="str">
        <f>IF(SP_NORTE!G318="","*",SP_NORTE!G318)</f>
        <v>*</v>
      </c>
      <c r="G263" s="83" t="str">
        <f>IF(SP_NORTE!L318="","*",SP_NORTE!L318)</f>
        <v>-</v>
      </c>
      <c r="H263" s="116" t="str">
        <f>IF(SP_NORTE!J318="","*",SP_NORTE!J318)</f>
        <v>*</v>
      </c>
      <c r="I263" s="113" t="str">
        <f>IF(SP_NORTE!N318="","*",SP_NORTE!N318)</f>
        <v>*</v>
      </c>
      <c r="J263" s="113" t="str">
        <f>IF(SP_NORTE!O318="","*",SP_NORTE!O318)</f>
        <v>*</v>
      </c>
      <c r="K263" s="83">
        <f>IF(SP_NORTE!AJ318="","*",SP_NORTE!AJ318)</f>
        <v>0</v>
      </c>
      <c r="L263" s="83" t="str">
        <f>IF(SP_NORTE!AL318="","*",SP_NORTE!AL318)</f>
        <v>-</v>
      </c>
      <c r="M263" s="83">
        <f>IF(SP_NORTE!AO318="","*",SP_NORTE!AO318)</f>
        <v>0</v>
      </c>
      <c r="N263" s="83" t="str">
        <f>IF(SP_NORTE!AL318="","*",SP_NORTE!AL318)</f>
        <v>-</v>
      </c>
      <c r="O263" s="110" t="str">
        <f>IF(SP_NORTE!BG318="","*",SP_NORTE!BG318)</f>
        <v>*</v>
      </c>
      <c r="P263" s="147" t="str">
        <f>IF($A$2=1,IF(SP_NORTE!BI318="","*",SP_NORTE!BI318),IF(SP_NORTE!BJ318="","*",SP_NORTE!BJ318))</f>
        <v>*</v>
      </c>
    </row>
    <row r="264" spans="1:16" hidden="1">
      <c r="A264" s="82" t="str">
        <f>IF(SP_NORTE!B319="","*",SP_NORTE!B319)</f>
        <v>*</v>
      </c>
      <c r="B264" s="83" t="str">
        <f>IF(SP_NORTE!W319="","*",SP_NORTE!W319)</f>
        <v>*</v>
      </c>
      <c r="C264" s="83" t="str">
        <f>IF(SP_NORTE!R319="","*",SP_NORTE!R319)</f>
        <v>-</v>
      </c>
      <c r="D264" s="83" t="str">
        <f>IF(SP_NORTE!S319="","*",SP_NORTE!S319)</f>
        <v>-</v>
      </c>
      <c r="E264" s="83" t="str">
        <f>IF(SP_NORTE!D319="","*",SP_NORTE!D319)</f>
        <v>*</v>
      </c>
      <c r="F264" s="83" t="str">
        <f>IF(SP_NORTE!G319="","*",SP_NORTE!G319)</f>
        <v>*</v>
      </c>
      <c r="G264" s="83" t="str">
        <f>IF(SP_NORTE!L319="","*",SP_NORTE!L319)</f>
        <v>-</v>
      </c>
      <c r="H264" s="116" t="str">
        <f>IF(SP_NORTE!J319="","*",SP_NORTE!J319)</f>
        <v>*</v>
      </c>
      <c r="I264" s="113" t="str">
        <f>IF(SP_NORTE!N319="","*",SP_NORTE!N319)</f>
        <v>*</v>
      </c>
      <c r="J264" s="113" t="str">
        <f>IF(SP_NORTE!O319="","*",SP_NORTE!O319)</f>
        <v>*</v>
      </c>
      <c r="K264" s="83">
        <f>IF(SP_NORTE!AJ319="","*",SP_NORTE!AJ319)</f>
        <v>0</v>
      </c>
      <c r="L264" s="83" t="str">
        <f>IF(SP_NORTE!AL319="","*",SP_NORTE!AL319)</f>
        <v>-</v>
      </c>
      <c r="M264" s="83">
        <f>IF(SP_NORTE!AO319="","*",SP_NORTE!AO319)</f>
        <v>0</v>
      </c>
      <c r="N264" s="83" t="str">
        <f>IF(SP_NORTE!AL319="","*",SP_NORTE!AL319)</f>
        <v>-</v>
      </c>
      <c r="O264" s="110" t="str">
        <f>IF(SP_NORTE!BG319="","*",SP_NORTE!BG319)</f>
        <v>*</v>
      </c>
      <c r="P264" s="147" t="str">
        <f>IF($A$2=1,IF(SP_NORTE!BI319="","*",SP_NORTE!BI319),IF(SP_NORTE!BJ319="","*",SP_NORTE!BJ319))</f>
        <v>*</v>
      </c>
    </row>
    <row r="265" spans="1:16" hidden="1">
      <c r="A265" s="82" t="str">
        <f>IF(SP_NORTE!B320="","*",SP_NORTE!B320)</f>
        <v>*</v>
      </c>
      <c r="B265" s="83" t="str">
        <f>IF(SP_NORTE!W320="","*",SP_NORTE!W320)</f>
        <v>*</v>
      </c>
      <c r="C265" s="83" t="str">
        <f>IF(SP_NORTE!R320="","*",SP_NORTE!R320)</f>
        <v>-</v>
      </c>
      <c r="D265" s="83" t="str">
        <f>IF(SP_NORTE!S320="","*",SP_NORTE!S320)</f>
        <v>-</v>
      </c>
      <c r="E265" s="83" t="str">
        <f>IF(SP_NORTE!D320="","*",SP_NORTE!D320)</f>
        <v>*</v>
      </c>
      <c r="F265" s="83" t="str">
        <f>IF(SP_NORTE!G320="","*",SP_NORTE!G320)</f>
        <v>*</v>
      </c>
      <c r="G265" s="83" t="str">
        <f>IF(SP_NORTE!L320="","*",SP_NORTE!L320)</f>
        <v>-</v>
      </c>
      <c r="H265" s="116" t="str">
        <f>IF(SP_NORTE!J320="","*",SP_NORTE!J320)</f>
        <v>*</v>
      </c>
      <c r="I265" s="113" t="str">
        <f>IF(SP_NORTE!N320="","*",SP_NORTE!N320)</f>
        <v>*</v>
      </c>
      <c r="J265" s="113" t="str">
        <f>IF(SP_NORTE!O320="","*",SP_NORTE!O320)</f>
        <v>*</v>
      </c>
      <c r="K265" s="83">
        <f>IF(SP_NORTE!AJ320="","*",SP_NORTE!AJ320)</f>
        <v>0</v>
      </c>
      <c r="L265" s="83" t="str">
        <f>IF(SP_NORTE!AL320="","*",SP_NORTE!AL320)</f>
        <v>-</v>
      </c>
      <c r="M265" s="83">
        <f>IF(SP_NORTE!AO320="","*",SP_NORTE!AO320)</f>
        <v>0</v>
      </c>
      <c r="N265" s="83" t="str">
        <f>IF(SP_NORTE!AL320="","*",SP_NORTE!AL320)</f>
        <v>-</v>
      </c>
      <c r="O265" s="110" t="str">
        <f>IF(SP_NORTE!BG320="","*",SP_NORTE!BG320)</f>
        <v>*</v>
      </c>
      <c r="P265" s="147" t="str">
        <f>IF($A$2=1,IF(SP_NORTE!BI320="","*",SP_NORTE!BI320),IF(SP_NORTE!BJ320="","*",SP_NORTE!BJ320))</f>
        <v>*</v>
      </c>
    </row>
    <row r="266" spans="1:16" hidden="1">
      <c r="A266" s="82" t="str">
        <f>IF(SP_NORTE!B321="","*",SP_NORTE!B321)</f>
        <v>*</v>
      </c>
      <c r="B266" s="83" t="str">
        <f>IF(SP_NORTE!W321="","*",SP_NORTE!W321)</f>
        <v>*</v>
      </c>
      <c r="C266" s="83" t="str">
        <f>IF(SP_NORTE!R321="","*",SP_NORTE!R321)</f>
        <v>-</v>
      </c>
      <c r="D266" s="83" t="str">
        <f>IF(SP_NORTE!S321="","*",SP_NORTE!S321)</f>
        <v>-</v>
      </c>
      <c r="E266" s="83" t="str">
        <f>IF(SP_NORTE!D321="","*",SP_NORTE!D321)</f>
        <v>*</v>
      </c>
      <c r="F266" s="83" t="str">
        <f>IF(SP_NORTE!G321="","*",SP_NORTE!G321)</f>
        <v>*</v>
      </c>
      <c r="G266" s="83" t="str">
        <f>IF(SP_NORTE!L321="","*",SP_NORTE!L321)</f>
        <v>-</v>
      </c>
      <c r="H266" s="116" t="str">
        <f>IF(SP_NORTE!J321="","*",SP_NORTE!J321)</f>
        <v>*</v>
      </c>
      <c r="I266" s="113" t="str">
        <f>IF(SP_NORTE!N321="","*",SP_NORTE!N321)</f>
        <v>*</v>
      </c>
      <c r="J266" s="113" t="str">
        <f>IF(SP_NORTE!O321="","*",SP_NORTE!O321)</f>
        <v>*</v>
      </c>
      <c r="K266" s="83">
        <f>IF(SP_NORTE!AJ321="","*",SP_NORTE!AJ321)</f>
        <v>0</v>
      </c>
      <c r="L266" s="83" t="str">
        <f>IF(SP_NORTE!AL321="","*",SP_NORTE!AL321)</f>
        <v>-</v>
      </c>
      <c r="M266" s="83">
        <f>IF(SP_NORTE!AO321="","*",SP_NORTE!AO321)</f>
        <v>0</v>
      </c>
      <c r="N266" s="83" t="str">
        <f>IF(SP_NORTE!AL321="","*",SP_NORTE!AL321)</f>
        <v>-</v>
      </c>
      <c r="O266" s="110" t="str">
        <f>IF(SP_NORTE!BG321="","*",SP_NORTE!BG321)</f>
        <v>*</v>
      </c>
      <c r="P266" s="147" t="str">
        <f>IF($A$2=1,IF(SP_NORTE!BI321="","*",SP_NORTE!BI321),IF(SP_NORTE!BJ321="","*",SP_NORTE!BJ321))</f>
        <v>*</v>
      </c>
    </row>
    <row r="267" spans="1:16" hidden="1">
      <c r="A267" s="82" t="str">
        <f>IF(SP_NORTE!B322="","*",SP_NORTE!B322)</f>
        <v>*</v>
      </c>
      <c r="B267" s="83" t="str">
        <f>IF(SP_NORTE!W322="","*",SP_NORTE!W322)</f>
        <v>*</v>
      </c>
      <c r="C267" s="83" t="str">
        <f>IF(SP_NORTE!R322="","*",SP_NORTE!R322)</f>
        <v>-</v>
      </c>
      <c r="D267" s="83" t="str">
        <f>IF(SP_NORTE!S322="","*",SP_NORTE!S322)</f>
        <v>-</v>
      </c>
      <c r="E267" s="83" t="str">
        <f>IF(SP_NORTE!D322="","*",SP_NORTE!D322)</f>
        <v>*</v>
      </c>
      <c r="F267" s="83" t="str">
        <f>IF(SP_NORTE!G322="","*",SP_NORTE!G322)</f>
        <v>*</v>
      </c>
      <c r="G267" s="83" t="str">
        <f>IF(SP_NORTE!L322="","*",SP_NORTE!L322)</f>
        <v>-</v>
      </c>
      <c r="H267" s="116" t="str">
        <f>IF(SP_NORTE!J322="","*",SP_NORTE!J322)</f>
        <v>*</v>
      </c>
      <c r="I267" s="113" t="str">
        <f>IF(SP_NORTE!N322="","*",SP_NORTE!N322)</f>
        <v>*</v>
      </c>
      <c r="J267" s="113" t="str">
        <f>IF(SP_NORTE!O322="","*",SP_NORTE!O322)</f>
        <v>*</v>
      </c>
      <c r="K267" s="83">
        <f>IF(SP_NORTE!AJ322="","*",SP_NORTE!AJ322)</f>
        <v>0</v>
      </c>
      <c r="L267" s="83" t="str">
        <f>IF(SP_NORTE!AL322="","*",SP_NORTE!AL322)</f>
        <v>-</v>
      </c>
      <c r="M267" s="83">
        <f>IF(SP_NORTE!AO322="","*",SP_NORTE!AO322)</f>
        <v>0</v>
      </c>
      <c r="N267" s="83" t="str">
        <f>IF(SP_NORTE!AL322="","*",SP_NORTE!AL322)</f>
        <v>-</v>
      </c>
      <c r="O267" s="110" t="str">
        <f>IF(SP_NORTE!BG322="","*",SP_NORTE!BG322)</f>
        <v>*</v>
      </c>
      <c r="P267" s="147" t="str">
        <f>IF($A$2=1,IF(SP_NORTE!BI322="","*",SP_NORTE!BI322),IF(SP_NORTE!BJ322="","*",SP_NORTE!BJ322))</f>
        <v>*</v>
      </c>
    </row>
    <row r="268" spans="1:16" hidden="1">
      <c r="A268" s="82" t="str">
        <f>IF(SP_NORTE!B323="","*",SP_NORTE!B323)</f>
        <v>*</v>
      </c>
      <c r="B268" s="83" t="str">
        <f>IF(SP_NORTE!W323="","*",SP_NORTE!W323)</f>
        <v>*</v>
      </c>
      <c r="C268" s="83" t="str">
        <f>IF(SP_NORTE!R323="","*",SP_NORTE!R323)</f>
        <v>-</v>
      </c>
      <c r="D268" s="83" t="str">
        <f>IF(SP_NORTE!S323="","*",SP_NORTE!S323)</f>
        <v>-</v>
      </c>
      <c r="E268" s="83" t="str">
        <f>IF(SP_NORTE!D323="","*",SP_NORTE!D323)</f>
        <v>*</v>
      </c>
      <c r="F268" s="83" t="str">
        <f>IF(SP_NORTE!G323="","*",SP_NORTE!G323)</f>
        <v>*</v>
      </c>
      <c r="G268" s="83" t="str">
        <f>IF(SP_NORTE!L323="","*",SP_NORTE!L323)</f>
        <v>-</v>
      </c>
      <c r="H268" s="116" t="str">
        <f>IF(SP_NORTE!J323="","*",SP_NORTE!J323)</f>
        <v>*</v>
      </c>
      <c r="I268" s="113" t="str">
        <f>IF(SP_NORTE!N323="","*",SP_NORTE!N323)</f>
        <v>*</v>
      </c>
      <c r="J268" s="113" t="str">
        <f>IF(SP_NORTE!O323="","*",SP_NORTE!O323)</f>
        <v>*</v>
      </c>
      <c r="K268" s="83">
        <f>IF(SP_NORTE!AJ323="","*",SP_NORTE!AJ323)</f>
        <v>0</v>
      </c>
      <c r="L268" s="83" t="str">
        <f>IF(SP_NORTE!AL323="","*",SP_NORTE!AL323)</f>
        <v>-</v>
      </c>
      <c r="M268" s="83">
        <f>IF(SP_NORTE!AO323="","*",SP_NORTE!AO323)</f>
        <v>0</v>
      </c>
      <c r="N268" s="83" t="str">
        <f>IF(SP_NORTE!AL323="","*",SP_NORTE!AL323)</f>
        <v>-</v>
      </c>
      <c r="O268" s="110" t="str">
        <f>IF(SP_NORTE!BG323="","*",SP_NORTE!BG323)</f>
        <v>*</v>
      </c>
      <c r="P268" s="147" t="str">
        <f>IF($A$2=1,IF(SP_NORTE!BI323="","*",SP_NORTE!BI323),IF(SP_NORTE!BJ323="","*",SP_NORTE!BJ323))</f>
        <v>*</v>
      </c>
    </row>
    <row r="269" spans="1:16" hidden="1">
      <c r="A269" s="82" t="str">
        <f>IF(SP_NORTE!B324="","*",SP_NORTE!B324)</f>
        <v>*</v>
      </c>
      <c r="B269" s="83" t="str">
        <f>IF(SP_NORTE!W324="","*",SP_NORTE!W324)</f>
        <v>*</v>
      </c>
      <c r="C269" s="83" t="str">
        <f>IF(SP_NORTE!R324="","*",SP_NORTE!R324)</f>
        <v>-</v>
      </c>
      <c r="D269" s="83" t="str">
        <f>IF(SP_NORTE!S324="","*",SP_NORTE!S324)</f>
        <v>-</v>
      </c>
      <c r="E269" s="83" t="str">
        <f>IF(SP_NORTE!D324="","*",SP_NORTE!D324)</f>
        <v>*</v>
      </c>
      <c r="F269" s="83" t="str">
        <f>IF(SP_NORTE!G324="","*",SP_NORTE!G324)</f>
        <v>*</v>
      </c>
      <c r="G269" s="83" t="str">
        <f>IF(SP_NORTE!L324="","*",SP_NORTE!L324)</f>
        <v>-</v>
      </c>
      <c r="H269" s="116" t="str">
        <f>IF(SP_NORTE!J324="","*",SP_NORTE!J324)</f>
        <v>*</v>
      </c>
      <c r="I269" s="113" t="str">
        <f>IF(SP_NORTE!N324="","*",SP_NORTE!N324)</f>
        <v>*</v>
      </c>
      <c r="J269" s="113" t="str">
        <f>IF(SP_NORTE!O324="","*",SP_NORTE!O324)</f>
        <v>*</v>
      </c>
      <c r="K269" s="83">
        <f>IF(SP_NORTE!AJ324="","*",SP_NORTE!AJ324)</f>
        <v>0</v>
      </c>
      <c r="L269" s="83" t="str">
        <f>IF(SP_NORTE!AL324="","*",SP_NORTE!AL324)</f>
        <v>-</v>
      </c>
      <c r="M269" s="83">
        <f>IF(SP_NORTE!AO324="","*",SP_NORTE!AO324)</f>
        <v>0</v>
      </c>
      <c r="N269" s="83" t="str">
        <f>IF(SP_NORTE!AL324="","*",SP_NORTE!AL324)</f>
        <v>-</v>
      </c>
      <c r="O269" s="110" t="str">
        <f>IF(SP_NORTE!BG324="","*",SP_NORTE!BG324)</f>
        <v>*</v>
      </c>
      <c r="P269" s="147" t="str">
        <f>IF($A$2=1,IF(SP_NORTE!BI324="","*",SP_NORTE!BI324),IF(SP_NORTE!BJ324="","*",SP_NORTE!BJ324))</f>
        <v>*</v>
      </c>
    </row>
    <row r="270" spans="1:16" hidden="1">
      <c r="A270" s="82" t="str">
        <f>IF(SP_NORTE!B325="","*",SP_NORTE!B325)</f>
        <v>*</v>
      </c>
      <c r="B270" s="83" t="str">
        <f>IF(SP_NORTE!W325="","*",SP_NORTE!W325)</f>
        <v>*</v>
      </c>
      <c r="C270" s="83" t="str">
        <f>IF(SP_NORTE!R325="","*",SP_NORTE!R325)</f>
        <v>-</v>
      </c>
      <c r="D270" s="83" t="str">
        <f>IF(SP_NORTE!S325="","*",SP_NORTE!S325)</f>
        <v>-</v>
      </c>
      <c r="E270" s="83" t="str">
        <f>IF(SP_NORTE!D325="","*",SP_NORTE!D325)</f>
        <v>*</v>
      </c>
      <c r="F270" s="83" t="str">
        <f>IF(SP_NORTE!G325="","*",SP_NORTE!G325)</f>
        <v>*</v>
      </c>
      <c r="G270" s="83" t="str">
        <f>IF(SP_NORTE!L325="","*",SP_NORTE!L325)</f>
        <v>-</v>
      </c>
      <c r="H270" s="116" t="str">
        <f>IF(SP_NORTE!J325="","*",SP_NORTE!J325)</f>
        <v>*</v>
      </c>
      <c r="I270" s="113" t="str">
        <f>IF(SP_NORTE!N325="","*",SP_NORTE!N325)</f>
        <v>*</v>
      </c>
      <c r="J270" s="113" t="str">
        <f>IF(SP_NORTE!O325="","*",SP_NORTE!O325)</f>
        <v>*</v>
      </c>
      <c r="K270" s="83">
        <f>IF(SP_NORTE!AJ325="","*",SP_NORTE!AJ325)</f>
        <v>0</v>
      </c>
      <c r="L270" s="83" t="str">
        <f>IF(SP_NORTE!AL325="","*",SP_NORTE!AL325)</f>
        <v>-</v>
      </c>
      <c r="M270" s="83">
        <f>IF(SP_NORTE!AO325="","*",SP_NORTE!AO325)</f>
        <v>0</v>
      </c>
      <c r="N270" s="83" t="str">
        <f>IF(SP_NORTE!AL325="","*",SP_NORTE!AL325)</f>
        <v>-</v>
      </c>
      <c r="O270" s="110" t="str">
        <f>IF(SP_NORTE!BG325="","*",SP_NORTE!BG325)</f>
        <v>*</v>
      </c>
      <c r="P270" s="147" t="str">
        <f>IF($A$2=1,IF(SP_NORTE!BI325="","*",SP_NORTE!BI325),IF(SP_NORTE!BJ325="","*",SP_NORTE!BJ325))</f>
        <v>*</v>
      </c>
    </row>
    <row r="271" spans="1:16" hidden="1">
      <c r="A271" s="82" t="str">
        <f>IF(SP_NORTE!B326="","*",SP_NORTE!B326)</f>
        <v>*</v>
      </c>
      <c r="B271" s="83" t="str">
        <f>IF(SP_NORTE!W326="","*",SP_NORTE!W326)</f>
        <v>*</v>
      </c>
      <c r="C271" s="83" t="str">
        <f>IF(SP_NORTE!R326="","*",SP_NORTE!R326)</f>
        <v>-</v>
      </c>
      <c r="D271" s="83" t="str">
        <f>IF(SP_NORTE!S326="","*",SP_NORTE!S326)</f>
        <v>-</v>
      </c>
      <c r="E271" s="83" t="str">
        <f>IF(SP_NORTE!D326="","*",SP_NORTE!D326)</f>
        <v>*</v>
      </c>
      <c r="F271" s="83" t="str">
        <f>IF(SP_NORTE!G326="","*",SP_NORTE!G326)</f>
        <v>*</v>
      </c>
      <c r="G271" s="83" t="str">
        <f>IF(SP_NORTE!L326="","*",SP_NORTE!L326)</f>
        <v>-</v>
      </c>
      <c r="H271" s="116" t="str">
        <f>IF(SP_NORTE!J326="","*",SP_NORTE!J326)</f>
        <v>*</v>
      </c>
      <c r="I271" s="113" t="str">
        <f>IF(SP_NORTE!N326="","*",SP_NORTE!N326)</f>
        <v>*</v>
      </c>
      <c r="J271" s="113" t="str">
        <f>IF(SP_NORTE!O326="","*",SP_NORTE!O326)</f>
        <v>*</v>
      </c>
      <c r="K271" s="83">
        <f>IF(SP_NORTE!AJ326="","*",SP_NORTE!AJ326)</f>
        <v>0</v>
      </c>
      <c r="L271" s="83" t="str">
        <f>IF(SP_NORTE!AL326="","*",SP_NORTE!AL326)</f>
        <v>-</v>
      </c>
      <c r="M271" s="83">
        <f>IF(SP_NORTE!AO326="","*",SP_NORTE!AO326)</f>
        <v>0</v>
      </c>
      <c r="N271" s="83" t="str">
        <f>IF(SP_NORTE!AL326="","*",SP_NORTE!AL326)</f>
        <v>-</v>
      </c>
      <c r="O271" s="110" t="str">
        <f>IF(SP_NORTE!BG326="","*",SP_NORTE!BG326)</f>
        <v>*</v>
      </c>
      <c r="P271" s="147" t="str">
        <f>IF($A$2=1,IF(SP_NORTE!BI326="","*",SP_NORTE!BI326),IF(SP_NORTE!BJ326="","*",SP_NORTE!BJ326))</f>
        <v>*</v>
      </c>
    </row>
    <row r="272" spans="1:16" hidden="1">
      <c r="A272" s="82" t="str">
        <f>IF(SP_NORTE!B327="","*",SP_NORTE!B327)</f>
        <v>*</v>
      </c>
      <c r="B272" s="83" t="str">
        <f>IF(SP_NORTE!W327="","*",SP_NORTE!W327)</f>
        <v>*</v>
      </c>
      <c r="C272" s="83" t="str">
        <f>IF(SP_NORTE!R327="","*",SP_NORTE!R327)</f>
        <v>-</v>
      </c>
      <c r="D272" s="83" t="str">
        <f>IF(SP_NORTE!S327="","*",SP_NORTE!S327)</f>
        <v>-</v>
      </c>
      <c r="E272" s="83" t="str">
        <f>IF(SP_NORTE!D327="","*",SP_NORTE!D327)</f>
        <v>*</v>
      </c>
      <c r="F272" s="83" t="str">
        <f>IF(SP_NORTE!G327="","*",SP_NORTE!G327)</f>
        <v>*</v>
      </c>
      <c r="G272" s="83" t="str">
        <f>IF(SP_NORTE!L327="","*",SP_NORTE!L327)</f>
        <v>-</v>
      </c>
      <c r="H272" s="116" t="str">
        <f>IF(SP_NORTE!J327="","*",SP_NORTE!J327)</f>
        <v>*</v>
      </c>
      <c r="I272" s="113" t="str">
        <f>IF(SP_NORTE!N327="","*",SP_NORTE!N327)</f>
        <v>*</v>
      </c>
      <c r="J272" s="113" t="str">
        <f>IF(SP_NORTE!O327="","*",SP_NORTE!O327)</f>
        <v>*</v>
      </c>
      <c r="K272" s="83">
        <f>IF(SP_NORTE!AJ327="","*",SP_NORTE!AJ327)</f>
        <v>0</v>
      </c>
      <c r="L272" s="83" t="str">
        <f>IF(SP_NORTE!AL327="","*",SP_NORTE!AL327)</f>
        <v>-</v>
      </c>
      <c r="M272" s="83">
        <f>IF(SP_NORTE!AO327="","*",SP_NORTE!AO327)</f>
        <v>0</v>
      </c>
      <c r="N272" s="83" t="str">
        <f>IF(SP_NORTE!AL327="","*",SP_NORTE!AL327)</f>
        <v>-</v>
      </c>
      <c r="O272" s="110" t="str">
        <f>IF(SP_NORTE!BG327="","*",SP_NORTE!BG327)</f>
        <v>*</v>
      </c>
      <c r="P272" s="147" t="str">
        <f>IF($A$2=1,IF(SP_NORTE!BI327="","*",SP_NORTE!BI327),IF(SP_NORTE!BJ327="","*",SP_NORTE!BJ327))</f>
        <v>*</v>
      </c>
    </row>
    <row r="273" spans="1:16" hidden="1">
      <c r="A273" s="82" t="str">
        <f>IF(SP_NORTE!B328="","*",SP_NORTE!B328)</f>
        <v>*</v>
      </c>
      <c r="B273" s="83" t="str">
        <f>IF(SP_NORTE!W328="","*",SP_NORTE!W328)</f>
        <v>*</v>
      </c>
      <c r="C273" s="83" t="str">
        <f>IF(SP_NORTE!R328="","*",SP_NORTE!R328)</f>
        <v>-</v>
      </c>
      <c r="D273" s="83" t="str">
        <f>IF(SP_NORTE!S328="","*",SP_NORTE!S328)</f>
        <v>-</v>
      </c>
      <c r="E273" s="83" t="str">
        <f>IF(SP_NORTE!D328="","*",SP_NORTE!D328)</f>
        <v>*</v>
      </c>
      <c r="F273" s="83" t="str">
        <f>IF(SP_NORTE!G328="","*",SP_NORTE!G328)</f>
        <v>*</v>
      </c>
      <c r="G273" s="83" t="str">
        <f>IF(SP_NORTE!L328="","*",SP_NORTE!L328)</f>
        <v>-</v>
      </c>
      <c r="H273" s="116" t="str">
        <f>IF(SP_NORTE!J328="","*",SP_NORTE!J328)</f>
        <v>*</v>
      </c>
      <c r="I273" s="113" t="str">
        <f>IF(SP_NORTE!N328="","*",SP_NORTE!N328)</f>
        <v>*</v>
      </c>
      <c r="J273" s="113" t="str">
        <f>IF(SP_NORTE!O328="","*",SP_NORTE!O328)</f>
        <v>*</v>
      </c>
      <c r="K273" s="83">
        <f>IF(SP_NORTE!AJ328="","*",SP_NORTE!AJ328)</f>
        <v>0</v>
      </c>
      <c r="L273" s="83" t="str">
        <f>IF(SP_NORTE!AL328="","*",SP_NORTE!AL328)</f>
        <v>-</v>
      </c>
      <c r="M273" s="83">
        <f>IF(SP_NORTE!AO328="","*",SP_NORTE!AO328)</f>
        <v>0</v>
      </c>
      <c r="N273" s="83" t="str">
        <f>IF(SP_NORTE!AL328="","*",SP_NORTE!AL328)</f>
        <v>-</v>
      </c>
      <c r="O273" s="110" t="str">
        <f>IF(SP_NORTE!BG328="","*",SP_NORTE!BG328)</f>
        <v>*</v>
      </c>
      <c r="P273" s="147" t="str">
        <f>IF($A$2=1,IF(SP_NORTE!BI328="","*",SP_NORTE!BI328),IF(SP_NORTE!BJ328="","*",SP_NORTE!BJ328))</f>
        <v>*</v>
      </c>
    </row>
    <row r="274" spans="1:16" hidden="1">
      <c r="A274" s="82" t="str">
        <f>IF(SP_NORTE!B329="","*",SP_NORTE!B329)</f>
        <v>*</v>
      </c>
      <c r="B274" s="83" t="str">
        <f>IF(SP_NORTE!W329="","*",SP_NORTE!W329)</f>
        <v>*</v>
      </c>
      <c r="C274" s="83" t="str">
        <f>IF(SP_NORTE!R329="","*",SP_NORTE!R329)</f>
        <v>-</v>
      </c>
      <c r="D274" s="83" t="str">
        <f>IF(SP_NORTE!S329="","*",SP_NORTE!S329)</f>
        <v>-</v>
      </c>
      <c r="E274" s="83" t="str">
        <f>IF(SP_NORTE!D329="","*",SP_NORTE!D329)</f>
        <v>*</v>
      </c>
      <c r="F274" s="83" t="str">
        <f>IF(SP_NORTE!G329="","*",SP_NORTE!G329)</f>
        <v>*</v>
      </c>
      <c r="G274" s="83" t="str">
        <f>IF(SP_NORTE!L329="","*",SP_NORTE!L329)</f>
        <v>-</v>
      </c>
      <c r="H274" s="116" t="str">
        <f>IF(SP_NORTE!J329="","*",SP_NORTE!J329)</f>
        <v>*</v>
      </c>
      <c r="I274" s="113" t="str">
        <f>IF(SP_NORTE!N329="","*",SP_NORTE!N329)</f>
        <v>*</v>
      </c>
      <c r="J274" s="113" t="str">
        <f>IF(SP_NORTE!O329="","*",SP_NORTE!O329)</f>
        <v>*</v>
      </c>
      <c r="K274" s="83">
        <f>IF(SP_NORTE!AJ329="","*",SP_NORTE!AJ329)</f>
        <v>0</v>
      </c>
      <c r="L274" s="83" t="str">
        <f>IF(SP_NORTE!AL329="","*",SP_NORTE!AL329)</f>
        <v>-</v>
      </c>
      <c r="M274" s="83">
        <f>IF(SP_NORTE!AO329="","*",SP_NORTE!AO329)</f>
        <v>0</v>
      </c>
      <c r="N274" s="83" t="str">
        <f>IF(SP_NORTE!AL329="","*",SP_NORTE!AL329)</f>
        <v>-</v>
      </c>
      <c r="O274" s="110" t="str">
        <f>IF(SP_NORTE!BG329="","*",SP_NORTE!BG329)</f>
        <v>*</v>
      </c>
      <c r="P274" s="147" t="str">
        <f>IF($A$2=1,IF(SP_NORTE!BI329="","*",SP_NORTE!BI329),IF(SP_NORTE!BJ329="","*",SP_NORTE!BJ329))</f>
        <v>*</v>
      </c>
    </row>
    <row r="275" spans="1:16" hidden="1">
      <c r="A275" s="82" t="str">
        <f>IF(SP_NORTE!B330="","*",SP_NORTE!B330)</f>
        <v>*</v>
      </c>
      <c r="B275" s="83" t="str">
        <f>IF(SP_NORTE!W330="","*",SP_NORTE!W330)</f>
        <v>*</v>
      </c>
      <c r="C275" s="83" t="str">
        <f>IF(SP_NORTE!R330="","*",SP_NORTE!R330)</f>
        <v>-</v>
      </c>
      <c r="D275" s="83" t="str">
        <f>IF(SP_NORTE!S330="","*",SP_NORTE!S330)</f>
        <v>-</v>
      </c>
      <c r="E275" s="83" t="str">
        <f>IF(SP_NORTE!D330="","*",SP_NORTE!D330)</f>
        <v>*</v>
      </c>
      <c r="F275" s="83" t="str">
        <f>IF(SP_NORTE!G330="","*",SP_NORTE!G330)</f>
        <v>*</v>
      </c>
      <c r="G275" s="83" t="str">
        <f>IF(SP_NORTE!L330="","*",SP_NORTE!L330)</f>
        <v>-</v>
      </c>
      <c r="H275" s="116" t="str">
        <f>IF(SP_NORTE!J330="","*",SP_NORTE!J330)</f>
        <v>*</v>
      </c>
      <c r="I275" s="113" t="str">
        <f>IF(SP_NORTE!N330="","*",SP_NORTE!N330)</f>
        <v>*</v>
      </c>
      <c r="J275" s="113" t="str">
        <f>IF(SP_NORTE!O330="","*",SP_NORTE!O330)</f>
        <v>*</v>
      </c>
      <c r="K275" s="83">
        <f>IF(SP_NORTE!AJ330="","*",SP_NORTE!AJ330)</f>
        <v>0</v>
      </c>
      <c r="L275" s="83" t="str">
        <f>IF(SP_NORTE!AL330="","*",SP_NORTE!AL330)</f>
        <v>-</v>
      </c>
      <c r="M275" s="83">
        <f>IF(SP_NORTE!AO330="","*",SP_NORTE!AO330)</f>
        <v>0</v>
      </c>
      <c r="N275" s="83" t="str">
        <f>IF(SP_NORTE!AL330="","*",SP_NORTE!AL330)</f>
        <v>-</v>
      </c>
      <c r="O275" s="110" t="str">
        <f>IF(SP_NORTE!BG330="","*",SP_NORTE!BG330)</f>
        <v>*</v>
      </c>
      <c r="P275" s="147" t="str">
        <f>IF($A$2=1,IF(SP_NORTE!BI330="","*",SP_NORTE!BI330),IF(SP_NORTE!BJ330="","*",SP_NORTE!BJ330))</f>
        <v>*</v>
      </c>
    </row>
    <row r="276" spans="1:16" hidden="1">
      <c r="A276" s="82" t="str">
        <f>IF(SP_NORTE!B331="","*",SP_NORTE!B331)</f>
        <v>*</v>
      </c>
      <c r="B276" s="83" t="str">
        <f>IF(SP_NORTE!W331="","*",SP_NORTE!W331)</f>
        <v>*</v>
      </c>
      <c r="C276" s="83" t="str">
        <f>IF(SP_NORTE!R331="","*",SP_NORTE!R331)</f>
        <v>-</v>
      </c>
      <c r="D276" s="83" t="str">
        <f>IF(SP_NORTE!S331="","*",SP_NORTE!S331)</f>
        <v>-</v>
      </c>
      <c r="E276" s="83" t="str">
        <f>IF(SP_NORTE!D331="","*",SP_NORTE!D331)</f>
        <v>*</v>
      </c>
      <c r="F276" s="83" t="str">
        <f>IF(SP_NORTE!G331="","*",SP_NORTE!G331)</f>
        <v>*</v>
      </c>
      <c r="G276" s="83" t="str">
        <f>IF(SP_NORTE!L331="","*",SP_NORTE!L331)</f>
        <v>-</v>
      </c>
      <c r="H276" s="116" t="str">
        <f>IF(SP_NORTE!J331="","*",SP_NORTE!J331)</f>
        <v>*</v>
      </c>
      <c r="I276" s="113" t="str">
        <f>IF(SP_NORTE!N331="","*",SP_NORTE!N331)</f>
        <v>*</v>
      </c>
      <c r="J276" s="113" t="str">
        <f>IF(SP_NORTE!O331="","*",SP_NORTE!O331)</f>
        <v>*</v>
      </c>
      <c r="K276" s="83">
        <f>IF(SP_NORTE!AJ331="","*",SP_NORTE!AJ331)</f>
        <v>0</v>
      </c>
      <c r="L276" s="83" t="str">
        <f>IF(SP_NORTE!AL331="","*",SP_NORTE!AL331)</f>
        <v>-</v>
      </c>
      <c r="M276" s="83">
        <f>IF(SP_NORTE!AO331="","*",SP_NORTE!AO331)</f>
        <v>0</v>
      </c>
      <c r="N276" s="83" t="str">
        <f>IF(SP_NORTE!AL331="","*",SP_NORTE!AL331)</f>
        <v>-</v>
      </c>
      <c r="O276" s="110" t="str">
        <f>IF(SP_NORTE!BG331="","*",SP_NORTE!BG331)</f>
        <v>*</v>
      </c>
      <c r="P276" s="147" t="str">
        <f>IF($A$2=1,IF(SP_NORTE!BI331="","*",SP_NORTE!BI331),IF(SP_NORTE!BJ331="","*",SP_NORTE!BJ331))</f>
        <v>*</v>
      </c>
    </row>
    <row r="277" spans="1:16" hidden="1">
      <c r="A277" s="82" t="str">
        <f>IF(SP_NORTE!B332="","*",SP_NORTE!B332)</f>
        <v>*</v>
      </c>
      <c r="B277" s="83" t="str">
        <f>IF(SP_NORTE!W332="","*",SP_NORTE!W332)</f>
        <v>*</v>
      </c>
      <c r="C277" s="83" t="str">
        <f>IF(SP_NORTE!R332="","*",SP_NORTE!R332)</f>
        <v>-</v>
      </c>
      <c r="D277" s="83" t="str">
        <f>IF(SP_NORTE!S332="","*",SP_NORTE!S332)</f>
        <v>-</v>
      </c>
      <c r="E277" s="83" t="str">
        <f>IF(SP_NORTE!D332="","*",SP_NORTE!D332)</f>
        <v>*</v>
      </c>
      <c r="F277" s="83" t="str">
        <f>IF(SP_NORTE!G332="","*",SP_NORTE!G332)</f>
        <v>*</v>
      </c>
      <c r="G277" s="83" t="str">
        <f>IF(SP_NORTE!L332="","*",SP_NORTE!L332)</f>
        <v>-</v>
      </c>
      <c r="H277" s="116" t="str">
        <f>IF(SP_NORTE!J332="","*",SP_NORTE!J332)</f>
        <v>*</v>
      </c>
      <c r="I277" s="113" t="str">
        <f>IF(SP_NORTE!N332="","*",SP_NORTE!N332)</f>
        <v>*</v>
      </c>
      <c r="J277" s="113" t="str">
        <f>IF(SP_NORTE!O332="","*",SP_NORTE!O332)</f>
        <v>*</v>
      </c>
      <c r="K277" s="83">
        <f>IF(SP_NORTE!AJ332="","*",SP_NORTE!AJ332)</f>
        <v>0</v>
      </c>
      <c r="L277" s="83" t="str">
        <f>IF(SP_NORTE!AL332="","*",SP_NORTE!AL332)</f>
        <v>-</v>
      </c>
      <c r="M277" s="83">
        <f>IF(SP_NORTE!AO332="","*",SP_NORTE!AO332)</f>
        <v>0</v>
      </c>
      <c r="N277" s="83" t="str">
        <f>IF(SP_NORTE!AL332="","*",SP_NORTE!AL332)</f>
        <v>-</v>
      </c>
      <c r="O277" s="110" t="str">
        <f>IF(SP_NORTE!BG332="","*",SP_NORTE!BG332)</f>
        <v>*</v>
      </c>
      <c r="P277" s="147" t="str">
        <f>IF($A$2=1,IF(SP_NORTE!BI332="","*",SP_NORTE!BI332),IF(SP_NORTE!BJ332="","*",SP_NORTE!BJ332))</f>
        <v>*</v>
      </c>
    </row>
    <row r="278" spans="1:16" hidden="1">
      <c r="A278" s="82" t="str">
        <f>IF(SP_NORTE!B333="","*",SP_NORTE!B333)</f>
        <v>*</v>
      </c>
      <c r="B278" s="83" t="str">
        <f>IF(SP_NORTE!W333="","*",SP_NORTE!W333)</f>
        <v>*</v>
      </c>
      <c r="C278" s="83" t="str">
        <f>IF(SP_NORTE!R333="","*",SP_NORTE!R333)</f>
        <v>-</v>
      </c>
      <c r="D278" s="83" t="str">
        <f>IF(SP_NORTE!S333="","*",SP_NORTE!S333)</f>
        <v>-</v>
      </c>
      <c r="E278" s="83" t="str">
        <f>IF(SP_NORTE!D333="","*",SP_NORTE!D333)</f>
        <v>*</v>
      </c>
      <c r="F278" s="83" t="str">
        <f>IF(SP_NORTE!G333="","*",SP_NORTE!G333)</f>
        <v>*</v>
      </c>
      <c r="G278" s="83" t="str">
        <f>IF(SP_NORTE!L333="","*",SP_NORTE!L333)</f>
        <v>-</v>
      </c>
      <c r="H278" s="116" t="str">
        <f>IF(SP_NORTE!J333="","*",SP_NORTE!J333)</f>
        <v>*</v>
      </c>
      <c r="I278" s="113" t="str">
        <f>IF(SP_NORTE!N333="","*",SP_NORTE!N333)</f>
        <v>*</v>
      </c>
      <c r="J278" s="113" t="str">
        <f>IF(SP_NORTE!O333="","*",SP_NORTE!O333)</f>
        <v>*</v>
      </c>
      <c r="K278" s="83">
        <f>IF(SP_NORTE!AJ333="","*",SP_NORTE!AJ333)</f>
        <v>0</v>
      </c>
      <c r="L278" s="83" t="str">
        <f>IF(SP_NORTE!AL333="","*",SP_NORTE!AL333)</f>
        <v>-</v>
      </c>
      <c r="M278" s="83">
        <f>IF(SP_NORTE!AO333="","*",SP_NORTE!AO333)</f>
        <v>0</v>
      </c>
      <c r="N278" s="83" t="str">
        <f>IF(SP_NORTE!AL333="","*",SP_NORTE!AL333)</f>
        <v>-</v>
      </c>
      <c r="O278" s="110" t="str">
        <f>IF(SP_NORTE!BG333="","*",SP_NORTE!BG333)</f>
        <v>*</v>
      </c>
      <c r="P278" s="147" t="str">
        <f>IF($A$2=1,IF(SP_NORTE!BI333="","*",SP_NORTE!BI333),IF(SP_NORTE!BJ333="","*",SP_NORTE!BJ333))</f>
        <v>*</v>
      </c>
    </row>
    <row r="279" spans="1:16" hidden="1">
      <c r="A279" s="82" t="str">
        <f>IF(SP_NORTE!B334="","*",SP_NORTE!B334)</f>
        <v>*</v>
      </c>
      <c r="B279" s="83" t="str">
        <f>IF(SP_NORTE!W334="","*",SP_NORTE!W334)</f>
        <v>*</v>
      </c>
      <c r="C279" s="83" t="str">
        <f>IF(SP_NORTE!R334="","*",SP_NORTE!R334)</f>
        <v>-</v>
      </c>
      <c r="D279" s="83" t="str">
        <f>IF(SP_NORTE!S334="","*",SP_NORTE!S334)</f>
        <v>-</v>
      </c>
      <c r="E279" s="83" t="str">
        <f>IF(SP_NORTE!D334="","*",SP_NORTE!D334)</f>
        <v>*</v>
      </c>
      <c r="F279" s="83" t="str">
        <f>IF(SP_NORTE!G334="","*",SP_NORTE!G334)</f>
        <v>*</v>
      </c>
      <c r="G279" s="83" t="str">
        <f>IF(SP_NORTE!L334="","*",SP_NORTE!L334)</f>
        <v>-</v>
      </c>
      <c r="H279" s="116" t="str">
        <f>IF(SP_NORTE!J334="","*",SP_NORTE!J334)</f>
        <v>*</v>
      </c>
      <c r="I279" s="113" t="str">
        <f>IF(SP_NORTE!N334="","*",SP_NORTE!N334)</f>
        <v>*</v>
      </c>
      <c r="J279" s="113" t="str">
        <f>IF(SP_NORTE!O334="","*",SP_NORTE!O334)</f>
        <v>*</v>
      </c>
      <c r="K279" s="83">
        <f>IF(SP_NORTE!AJ334="","*",SP_NORTE!AJ334)</f>
        <v>0</v>
      </c>
      <c r="L279" s="83" t="str">
        <f>IF(SP_NORTE!AL334="","*",SP_NORTE!AL334)</f>
        <v>-</v>
      </c>
      <c r="M279" s="83">
        <f>IF(SP_NORTE!AO334="","*",SP_NORTE!AO334)</f>
        <v>0</v>
      </c>
      <c r="N279" s="83" t="str">
        <f>IF(SP_NORTE!AL334="","*",SP_NORTE!AL334)</f>
        <v>-</v>
      </c>
      <c r="O279" s="110" t="str">
        <f>IF(SP_NORTE!BG334="","*",SP_NORTE!BG334)</f>
        <v>*</v>
      </c>
      <c r="P279" s="147" t="str">
        <f>IF($A$2=1,IF(SP_NORTE!BI334="","*",SP_NORTE!BI334),IF(SP_NORTE!BJ334="","*",SP_NORTE!BJ334))</f>
        <v>*</v>
      </c>
    </row>
    <row r="280" spans="1:16" hidden="1">
      <c r="A280" s="82" t="str">
        <f>IF(SP_NORTE!B335="","*",SP_NORTE!B335)</f>
        <v>*</v>
      </c>
      <c r="B280" s="83" t="str">
        <f>IF(SP_NORTE!W335="","*",SP_NORTE!W335)</f>
        <v>*</v>
      </c>
      <c r="C280" s="83" t="str">
        <f>IF(SP_NORTE!R335="","*",SP_NORTE!R335)</f>
        <v>-</v>
      </c>
      <c r="D280" s="83" t="str">
        <f>IF(SP_NORTE!S335="","*",SP_NORTE!S335)</f>
        <v>-</v>
      </c>
      <c r="E280" s="83" t="str">
        <f>IF(SP_NORTE!D335="","*",SP_NORTE!D335)</f>
        <v>*</v>
      </c>
      <c r="F280" s="83" t="str">
        <f>IF(SP_NORTE!G335="","*",SP_NORTE!G335)</f>
        <v>*</v>
      </c>
      <c r="G280" s="83" t="str">
        <f>IF(SP_NORTE!L335="","*",SP_NORTE!L335)</f>
        <v>-</v>
      </c>
      <c r="H280" s="116" t="str">
        <f>IF(SP_NORTE!J335="","*",SP_NORTE!J335)</f>
        <v>*</v>
      </c>
      <c r="I280" s="113" t="str">
        <f>IF(SP_NORTE!N335="","*",SP_NORTE!N335)</f>
        <v>*</v>
      </c>
      <c r="J280" s="113" t="str">
        <f>IF(SP_NORTE!O335="","*",SP_NORTE!O335)</f>
        <v>*</v>
      </c>
      <c r="K280" s="83">
        <f>IF(SP_NORTE!AJ335="","*",SP_NORTE!AJ335)</f>
        <v>0</v>
      </c>
      <c r="L280" s="83" t="str">
        <f>IF(SP_NORTE!AL335="","*",SP_NORTE!AL335)</f>
        <v>-</v>
      </c>
      <c r="M280" s="83">
        <f>IF(SP_NORTE!AO335="","*",SP_NORTE!AO335)</f>
        <v>0</v>
      </c>
      <c r="N280" s="83" t="str">
        <f>IF(SP_NORTE!AL335="","*",SP_NORTE!AL335)</f>
        <v>-</v>
      </c>
      <c r="O280" s="110" t="str">
        <f>IF(SP_NORTE!BG335="","*",SP_NORTE!BG335)</f>
        <v>*</v>
      </c>
      <c r="P280" s="147" t="str">
        <f>IF($A$2=1,IF(SP_NORTE!BI335="","*",SP_NORTE!BI335),IF(SP_NORTE!BJ335="","*",SP_NORTE!BJ335))</f>
        <v>*</v>
      </c>
    </row>
    <row r="281" spans="1:16" hidden="1">
      <c r="A281" s="82" t="str">
        <f>IF(SP_NORTE!B336="","*",SP_NORTE!B336)</f>
        <v>*</v>
      </c>
      <c r="B281" s="83" t="str">
        <f>IF(SP_NORTE!W336="","*",SP_NORTE!W336)</f>
        <v>*</v>
      </c>
      <c r="C281" s="83" t="str">
        <f>IF(SP_NORTE!R336="","*",SP_NORTE!R336)</f>
        <v>-</v>
      </c>
      <c r="D281" s="83" t="str">
        <f>IF(SP_NORTE!S336="","*",SP_NORTE!S336)</f>
        <v>-</v>
      </c>
      <c r="E281" s="83" t="str">
        <f>IF(SP_NORTE!D336="","*",SP_NORTE!D336)</f>
        <v>*</v>
      </c>
      <c r="F281" s="83" t="str">
        <f>IF(SP_NORTE!G336="","*",SP_NORTE!G336)</f>
        <v>*</v>
      </c>
      <c r="G281" s="83" t="str">
        <f>IF(SP_NORTE!L336="","*",SP_NORTE!L336)</f>
        <v>-</v>
      </c>
      <c r="H281" s="116" t="str">
        <f>IF(SP_NORTE!J336="","*",SP_NORTE!J336)</f>
        <v>*</v>
      </c>
      <c r="I281" s="113" t="str">
        <f>IF(SP_NORTE!N336="","*",SP_NORTE!N336)</f>
        <v>*</v>
      </c>
      <c r="J281" s="113" t="str">
        <f>IF(SP_NORTE!O336="","*",SP_NORTE!O336)</f>
        <v>*</v>
      </c>
      <c r="K281" s="83">
        <f>IF(SP_NORTE!AJ336="","*",SP_NORTE!AJ336)</f>
        <v>0</v>
      </c>
      <c r="L281" s="83" t="str">
        <f>IF(SP_NORTE!AL336="","*",SP_NORTE!AL336)</f>
        <v>-</v>
      </c>
      <c r="M281" s="83">
        <f>IF(SP_NORTE!AO336="","*",SP_NORTE!AO336)</f>
        <v>0</v>
      </c>
      <c r="N281" s="83" t="str">
        <f>IF(SP_NORTE!AL336="","*",SP_NORTE!AL336)</f>
        <v>-</v>
      </c>
      <c r="O281" s="110" t="str">
        <f>IF(SP_NORTE!BG336="","*",SP_NORTE!BG336)</f>
        <v>*</v>
      </c>
      <c r="P281" s="147" t="str">
        <f>IF($A$2=1,IF(SP_NORTE!BI336="","*",SP_NORTE!BI336),IF(SP_NORTE!BJ336="","*",SP_NORTE!BJ336))</f>
        <v>*</v>
      </c>
    </row>
    <row r="282" spans="1:16" hidden="1">
      <c r="A282" s="82" t="str">
        <f>IF(SP_NORTE!B337="","*",SP_NORTE!B337)</f>
        <v>*</v>
      </c>
      <c r="B282" s="83" t="str">
        <f>IF(SP_NORTE!W337="","*",SP_NORTE!W337)</f>
        <v>*</v>
      </c>
      <c r="C282" s="83" t="str">
        <f>IF(SP_NORTE!R337="","*",SP_NORTE!R337)</f>
        <v>-</v>
      </c>
      <c r="D282" s="83" t="str">
        <f>IF(SP_NORTE!S337="","*",SP_NORTE!S337)</f>
        <v>-</v>
      </c>
      <c r="E282" s="83" t="str">
        <f>IF(SP_NORTE!D337="","*",SP_NORTE!D337)</f>
        <v>*</v>
      </c>
      <c r="F282" s="83" t="str">
        <f>IF(SP_NORTE!G337="","*",SP_NORTE!G337)</f>
        <v>*</v>
      </c>
      <c r="G282" s="83" t="str">
        <f>IF(SP_NORTE!L337="","*",SP_NORTE!L337)</f>
        <v>-</v>
      </c>
      <c r="H282" s="116" t="str">
        <f>IF(SP_NORTE!J337="","*",SP_NORTE!J337)</f>
        <v>*</v>
      </c>
      <c r="I282" s="113" t="str">
        <f>IF(SP_NORTE!N337="","*",SP_NORTE!N337)</f>
        <v>*</v>
      </c>
      <c r="J282" s="113" t="str">
        <f>IF(SP_NORTE!O337="","*",SP_NORTE!O337)</f>
        <v>*</v>
      </c>
      <c r="K282" s="83">
        <f>IF(SP_NORTE!AJ337="","*",SP_NORTE!AJ337)</f>
        <v>0</v>
      </c>
      <c r="L282" s="83" t="str">
        <f>IF(SP_NORTE!AL337="","*",SP_NORTE!AL337)</f>
        <v>-</v>
      </c>
      <c r="M282" s="83">
        <f>IF(SP_NORTE!AO337="","*",SP_NORTE!AO337)</f>
        <v>0</v>
      </c>
      <c r="N282" s="83" t="str">
        <f>IF(SP_NORTE!AL337="","*",SP_NORTE!AL337)</f>
        <v>-</v>
      </c>
      <c r="O282" s="110" t="str">
        <f>IF(SP_NORTE!BG337="","*",SP_NORTE!BG337)</f>
        <v>*</v>
      </c>
      <c r="P282" s="147" t="str">
        <f>IF($A$2=1,IF(SP_NORTE!BI337="","*",SP_NORTE!BI337),IF(SP_NORTE!BJ337="","*",SP_NORTE!BJ337))</f>
        <v>*</v>
      </c>
    </row>
    <row r="283" spans="1:16" hidden="1">
      <c r="A283" s="82" t="str">
        <f>IF(SP_NORTE!B338="","*",SP_NORTE!B338)</f>
        <v>*</v>
      </c>
      <c r="B283" s="83" t="str">
        <f>IF(SP_NORTE!W338="","*",SP_NORTE!W338)</f>
        <v>*</v>
      </c>
      <c r="C283" s="83" t="str">
        <f>IF(SP_NORTE!R338="","*",SP_NORTE!R338)</f>
        <v>-</v>
      </c>
      <c r="D283" s="83" t="str">
        <f>IF(SP_NORTE!S338="","*",SP_NORTE!S338)</f>
        <v>-</v>
      </c>
      <c r="E283" s="83" t="str">
        <f>IF(SP_NORTE!D338="","*",SP_NORTE!D338)</f>
        <v>*</v>
      </c>
      <c r="F283" s="83" t="str">
        <f>IF(SP_NORTE!G338="","*",SP_NORTE!G338)</f>
        <v>*</v>
      </c>
      <c r="G283" s="83" t="str">
        <f>IF(SP_NORTE!L338="","*",SP_NORTE!L338)</f>
        <v>-</v>
      </c>
      <c r="H283" s="116" t="str">
        <f>IF(SP_NORTE!J338="","*",SP_NORTE!J338)</f>
        <v>*</v>
      </c>
      <c r="I283" s="113" t="str">
        <f>IF(SP_NORTE!N338="","*",SP_NORTE!N338)</f>
        <v>*</v>
      </c>
      <c r="J283" s="113" t="str">
        <f>IF(SP_NORTE!O338="","*",SP_NORTE!O338)</f>
        <v>*</v>
      </c>
      <c r="K283" s="83">
        <f>IF(SP_NORTE!AJ338="","*",SP_NORTE!AJ338)</f>
        <v>0</v>
      </c>
      <c r="L283" s="83" t="str">
        <f>IF(SP_NORTE!AL338="","*",SP_NORTE!AL338)</f>
        <v>-</v>
      </c>
      <c r="M283" s="83">
        <f>IF(SP_NORTE!AO338="","*",SP_NORTE!AO338)</f>
        <v>0</v>
      </c>
      <c r="N283" s="83" t="str">
        <f>IF(SP_NORTE!AL338="","*",SP_NORTE!AL338)</f>
        <v>-</v>
      </c>
      <c r="O283" s="110" t="str">
        <f>IF(SP_NORTE!BG338="","*",SP_NORTE!BG338)</f>
        <v>*</v>
      </c>
      <c r="P283" s="147" t="str">
        <f>IF($A$2=1,IF(SP_NORTE!BI338="","*",SP_NORTE!BI338),IF(SP_NORTE!BJ338="","*",SP_NORTE!BJ338))</f>
        <v>*</v>
      </c>
    </row>
    <row r="284" spans="1:16" hidden="1">
      <c r="A284" s="82" t="str">
        <f>IF(SP_NORTE!B339="","*",SP_NORTE!B339)</f>
        <v>*</v>
      </c>
      <c r="B284" s="83" t="str">
        <f>IF(SP_NORTE!W339="","*",SP_NORTE!W339)</f>
        <v>*</v>
      </c>
      <c r="C284" s="83" t="str">
        <f>IF(SP_NORTE!R339="","*",SP_NORTE!R339)</f>
        <v>-</v>
      </c>
      <c r="D284" s="83" t="str">
        <f>IF(SP_NORTE!S339="","*",SP_NORTE!S339)</f>
        <v>-</v>
      </c>
      <c r="E284" s="83" t="str">
        <f>IF(SP_NORTE!D339="","*",SP_NORTE!D339)</f>
        <v>*</v>
      </c>
      <c r="F284" s="83" t="str">
        <f>IF(SP_NORTE!G339="","*",SP_NORTE!G339)</f>
        <v>*</v>
      </c>
      <c r="G284" s="83" t="str">
        <f>IF(SP_NORTE!L339="","*",SP_NORTE!L339)</f>
        <v>-</v>
      </c>
      <c r="H284" s="116" t="str">
        <f>IF(SP_NORTE!J339="","*",SP_NORTE!J339)</f>
        <v>*</v>
      </c>
      <c r="I284" s="113" t="str">
        <f>IF(SP_NORTE!N339="","*",SP_NORTE!N339)</f>
        <v>*</v>
      </c>
      <c r="J284" s="113" t="str">
        <f>IF(SP_NORTE!O339="","*",SP_NORTE!O339)</f>
        <v>*</v>
      </c>
      <c r="K284" s="83">
        <f>IF(SP_NORTE!AJ339="","*",SP_NORTE!AJ339)</f>
        <v>0</v>
      </c>
      <c r="L284" s="83" t="str">
        <f>IF(SP_NORTE!AL339="","*",SP_NORTE!AL339)</f>
        <v>-</v>
      </c>
      <c r="M284" s="83">
        <f>IF(SP_NORTE!AO339="","*",SP_NORTE!AO339)</f>
        <v>0</v>
      </c>
      <c r="N284" s="83" t="str">
        <f>IF(SP_NORTE!AL339="","*",SP_NORTE!AL339)</f>
        <v>-</v>
      </c>
      <c r="O284" s="110" t="str">
        <f>IF(SP_NORTE!BG339="","*",SP_NORTE!BG339)</f>
        <v>*</v>
      </c>
      <c r="P284" s="147" t="str">
        <f>IF($A$2=1,IF(SP_NORTE!BI339="","*",SP_NORTE!BI339),IF(SP_NORTE!BJ339="","*",SP_NORTE!BJ339))</f>
        <v>*</v>
      </c>
    </row>
    <row r="285" spans="1:16" hidden="1">
      <c r="A285" s="82" t="str">
        <f>IF(SP_NORTE!B340="","*",SP_NORTE!B340)</f>
        <v>*</v>
      </c>
      <c r="B285" s="83" t="str">
        <f>IF(SP_NORTE!W340="","*",SP_NORTE!W340)</f>
        <v>*</v>
      </c>
      <c r="C285" s="83" t="str">
        <f>IF(SP_NORTE!R340="","*",SP_NORTE!R340)</f>
        <v>-</v>
      </c>
      <c r="D285" s="83" t="str">
        <f>IF(SP_NORTE!S340="","*",SP_NORTE!S340)</f>
        <v>-</v>
      </c>
      <c r="E285" s="83" t="str">
        <f>IF(SP_NORTE!D340="","*",SP_NORTE!D340)</f>
        <v>*</v>
      </c>
      <c r="F285" s="83" t="str">
        <f>IF(SP_NORTE!G340="","*",SP_NORTE!G340)</f>
        <v>*</v>
      </c>
      <c r="G285" s="83" t="str">
        <f>IF(SP_NORTE!L340="","*",SP_NORTE!L340)</f>
        <v>-</v>
      </c>
      <c r="H285" s="116" t="str">
        <f>IF(SP_NORTE!J340="","*",SP_NORTE!J340)</f>
        <v>*</v>
      </c>
      <c r="I285" s="113" t="str">
        <f>IF(SP_NORTE!N340="","*",SP_NORTE!N340)</f>
        <v>*</v>
      </c>
      <c r="J285" s="113" t="str">
        <f>IF(SP_NORTE!O340="","*",SP_NORTE!O340)</f>
        <v>*</v>
      </c>
      <c r="K285" s="83">
        <f>IF(SP_NORTE!AJ340="","*",SP_NORTE!AJ340)</f>
        <v>0</v>
      </c>
      <c r="L285" s="83" t="str">
        <f>IF(SP_NORTE!AL340="","*",SP_NORTE!AL340)</f>
        <v>-</v>
      </c>
      <c r="M285" s="83">
        <f>IF(SP_NORTE!AO340="","*",SP_NORTE!AO340)</f>
        <v>0</v>
      </c>
      <c r="N285" s="83" t="str">
        <f>IF(SP_NORTE!AL340="","*",SP_NORTE!AL340)</f>
        <v>-</v>
      </c>
      <c r="O285" s="110" t="str">
        <f>IF(SP_NORTE!BG340="","*",SP_NORTE!BG340)</f>
        <v>*</v>
      </c>
      <c r="P285" s="147" t="str">
        <f>IF($A$2=1,IF(SP_NORTE!BI340="","*",SP_NORTE!BI340),IF(SP_NORTE!BJ340="","*",SP_NORTE!BJ340))</f>
        <v>*</v>
      </c>
    </row>
    <row r="286" spans="1:16" hidden="1">
      <c r="A286" s="82" t="str">
        <f>IF(SP_NORTE!B341="","*",SP_NORTE!B341)</f>
        <v>*</v>
      </c>
      <c r="B286" s="83" t="str">
        <f>IF(SP_NORTE!W341="","*",SP_NORTE!W341)</f>
        <v>*</v>
      </c>
      <c r="C286" s="83" t="str">
        <f>IF(SP_NORTE!R341="","*",SP_NORTE!R341)</f>
        <v>-</v>
      </c>
      <c r="D286" s="83" t="str">
        <f>IF(SP_NORTE!S341="","*",SP_NORTE!S341)</f>
        <v>-</v>
      </c>
      <c r="E286" s="83" t="str">
        <f>IF(SP_NORTE!D341="","*",SP_NORTE!D341)</f>
        <v>*</v>
      </c>
      <c r="F286" s="83" t="str">
        <f>IF(SP_NORTE!G341="","*",SP_NORTE!G341)</f>
        <v>*</v>
      </c>
      <c r="G286" s="83" t="str">
        <f>IF(SP_NORTE!L341="","*",SP_NORTE!L341)</f>
        <v>-</v>
      </c>
      <c r="H286" s="116" t="str">
        <f>IF(SP_NORTE!J341="","*",SP_NORTE!J341)</f>
        <v>*</v>
      </c>
      <c r="I286" s="113" t="str">
        <f>IF(SP_NORTE!N341="","*",SP_NORTE!N341)</f>
        <v>*</v>
      </c>
      <c r="J286" s="113" t="str">
        <f>IF(SP_NORTE!O341="","*",SP_NORTE!O341)</f>
        <v>*</v>
      </c>
      <c r="K286" s="83">
        <f>IF(SP_NORTE!AJ341="","*",SP_NORTE!AJ341)</f>
        <v>0</v>
      </c>
      <c r="L286" s="83" t="str">
        <f>IF(SP_NORTE!AL341="","*",SP_NORTE!AL341)</f>
        <v>-</v>
      </c>
      <c r="M286" s="83">
        <f>IF(SP_NORTE!AO341="","*",SP_NORTE!AO341)</f>
        <v>0</v>
      </c>
      <c r="N286" s="83" t="str">
        <f>IF(SP_NORTE!AL341="","*",SP_NORTE!AL341)</f>
        <v>-</v>
      </c>
      <c r="O286" s="110" t="str">
        <f>IF(SP_NORTE!BG341="","*",SP_NORTE!BG341)</f>
        <v>*</v>
      </c>
      <c r="P286" s="147" t="str">
        <f>IF($A$2=1,IF(SP_NORTE!BI341="","*",SP_NORTE!BI341),IF(SP_NORTE!BJ341="","*",SP_NORTE!BJ341))</f>
        <v>*</v>
      </c>
    </row>
    <row r="287" spans="1:16" hidden="1">
      <c r="A287" s="82" t="str">
        <f>IF(SP_NORTE!B342="","*",SP_NORTE!B342)</f>
        <v>*</v>
      </c>
      <c r="B287" s="83" t="str">
        <f>IF(SP_NORTE!W342="","*",SP_NORTE!W342)</f>
        <v>*</v>
      </c>
      <c r="C287" s="83" t="str">
        <f>IF(SP_NORTE!R342="","*",SP_NORTE!R342)</f>
        <v>-</v>
      </c>
      <c r="D287" s="83" t="str">
        <f>IF(SP_NORTE!S342="","*",SP_NORTE!S342)</f>
        <v>-</v>
      </c>
      <c r="E287" s="83" t="str">
        <f>IF(SP_NORTE!D342="","*",SP_NORTE!D342)</f>
        <v>*</v>
      </c>
      <c r="F287" s="83" t="str">
        <f>IF(SP_NORTE!G342="","*",SP_NORTE!G342)</f>
        <v>*</v>
      </c>
      <c r="G287" s="83" t="str">
        <f>IF(SP_NORTE!L342="","*",SP_NORTE!L342)</f>
        <v>-</v>
      </c>
      <c r="H287" s="116" t="str">
        <f>IF(SP_NORTE!J342="","*",SP_NORTE!J342)</f>
        <v>*</v>
      </c>
      <c r="I287" s="113" t="str">
        <f>IF(SP_NORTE!N342="","*",SP_NORTE!N342)</f>
        <v>*</v>
      </c>
      <c r="J287" s="113" t="str">
        <f>IF(SP_NORTE!O342="","*",SP_NORTE!O342)</f>
        <v>*</v>
      </c>
      <c r="K287" s="83">
        <f>IF(SP_NORTE!AJ342="","*",SP_NORTE!AJ342)</f>
        <v>0</v>
      </c>
      <c r="L287" s="83" t="str">
        <f>IF(SP_NORTE!AL342="","*",SP_NORTE!AL342)</f>
        <v>-</v>
      </c>
      <c r="M287" s="83">
        <f>IF(SP_NORTE!AO342="","*",SP_NORTE!AO342)</f>
        <v>0</v>
      </c>
      <c r="N287" s="83" t="str">
        <f>IF(SP_NORTE!AL342="","*",SP_NORTE!AL342)</f>
        <v>-</v>
      </c>
      <c r="O287" s="110" t="str">
        <f>IF(SP_NORTE!BG342="","*",SP_NORTE!BG342)</f>
        <v>*</v>
      </c>
      <c r="P287" s="147" t="str">
        <f>IF($A$2=1,IF(SP_NORTE!BI342="","*",SP_NORTE!BI342),IF(SP_NORTE!BJ342="","*",SP_NORTE!BJ342))</f>
        <v>*</v>
      </c>
    </row>
    <row r="288" spans="1:16" hidden="1">
      <c r="A288" s="82" t="str">
        <f>IF(SP_NORTE!B343="","*",SP_NORTE!B343)</f>
        <v>*</v>
      </c>
      <c r="B288" s="83" t="str">
        <f>IF(SP_NORTE!W343="","*",SP_NORTE!W343)</f>
        <v>*</v>
      </c>
      <c r="C288" s="83" t="str">
        <f>IF(SP_NORTE!R343="","*",SP_NORTE!R343)</f>
        <v>-</v>
      </c>
      <c r="D288" s="83" t="str">
        <f>IF(SP_NORTE!S343="","*",SP_NORTE!S343)</f>
        <v>-</v>
      </c>
      <c r="E288" s="83" t="str">
        <f>IF(SP_NORTE!D343="","*",SP_NORTE!D343)</f>
        <v>*</v>
      </c>
      <c r="F288" s="83" t="str">
        <f>IF(SP_NORTE!G343="","*",SP_NORTE!G343)</f>
        <v>*</v>
      </c>
      <c r="G288" s="83" t="str">
        <f>IF(SP_NORTE!L343="","*",SP_NORTE!L343)</f>
        <v>-</v>
      </c>
      <c r="H288" s="116" t="str">
        <f>IF(SP_NORTE!J343="","*",SP_NORTE!J343)</f>
        <v>*</v>
      </c>
      <c r="I288" s="113" t="str">
        <f>IF(SP_NORTE!N343="","*",SP_NORTE!N343)</f>
        <v>*</v>
      </c>
      <c r="J288" s="113" t="str">
        <f>IF(SP_NORTE!O343="","*",SP_NORTE!O343)</f>
        <v>*</v>
      </c>
      <c r="K288" s="83">
        <f>IF(SP_NORTE!AJ343="","*",SP_NORTE!AJ343)</f>
        <v>0</v>
      </c>
      <c r="L288" s="83" t="str">
        <f>IF(SP_NORTE!AL343="","*",SP_NORTE!AL343)</f>
        <v>-</v>
      </c>
      <c r="M288" s="83">
        <f>IF(SP_NORTE!AO343="","*",SP_NORTE!AO343)</f>
        <v>0</v>
      </c>
      <c r="N288" s="83" t="str">
        <f>IF(SP_NORTE!AL343="","*",SP_NORTE!AL343)</f>
        <v>-</v>
      </c>
      <c r="O288" s="110" t="str">
        <f>IF(SP_NORTE!BG343="","*",SP_NORTE!BG343)</f>
        <v>*</v>
      </c>
      <c r="P288" s="147" t="str">
        <f>IF($A$2=1,IF(SP_NORTE!BI343="","*",SP_NORTE!BI343),IF(SP_NORTE!BJ343="","*",SP_NORTE!BJ343))</f>
        <v>*</v>
      </c>
    </row>
    <row r="289" spans="1:16" hidden="1">
      <c r="A289" s="82" t="str">
        <f>IF(SP_NORTE!B344="","*",SP_NORTE!B344)</f>
        <v>*</v>
      </c>
      <c r="B289" s="83" t="str">
        <f>IF(SP_NORTE!W344="","*",SP_NORTE!W344)</f>
        <v>*</v>
      </c>
      <c r="C289" s="83" t="str">
        <f>IF(SP_NORTE!R344="","*",SP_NORTE!R344)</f>
        <v>-</v>
      </c>
      <c r="D289" s="83" t="str">
        <f>IF(SP_NORTE!S344="","*",SP_NORTE!S344)</f>
        <v>-</v>
      </c>
      <c r="E289" s="83" t="str">
        <f>IF(SP_NORTE!D344="","*",SP_NORTE!D344)</f>
        <v>*</v>
      </c>
      <c r="F289" s="83" t="str">
        <f>IF(SP_NORTE!G344="","*",SP_NORTE!G344)</f>
        <v>*</v>
      </c>
      <c r="G289" s="83" t="str">
        <f>IF(SP_NORTE!L344="","*",SP_NORTE!L344)</f>
        <v>-</v>
      </c>
      <c r="H289" s="116" t="str">
        <f>IF(SP_NORTE!J344="","*",SP_NORTE!J344)</f>
        <v>*</v>
      </c>
      <c r="I289" s="113" t="str">
        <f>IF(SP_NORTE!N344="","*",SP_NORTE!N344)</f>
        <v>*</v>
      </c>
      <c r="J289" s="113" t="str">
        <f>IF(SP_NORTE!O344="","*",SP_NORTE!O344)</f>
        <v>*</v>
      </c>
      <c r="K289" s="83">
        <f>IF(SP_NORTE!AJ344="","*",SP_NORTE!AJ344)</f>
        <v>0</v>
      </c>
      <c r="L289" s="83" t="str">
        <f>IF(SP_NORTE!AL344="","*",SP_NORTE!AL344)</f>
        <v>-</v>
      </c>
      <c r="M289" s="83">
        <f>IF(SP_NORTE!AO344="","*",SP_NORTE!AO344)</f>
        <v>0</v>
      </c>
      <c r="N289" s="83" t="str">
        <f>IF(SP_NORTE!AL344="","*",SP_NORTE!AL344)</f>
        <v>-</v>
      </c>
      <c r="O289" s="110" t="str">
        <f>IF(SP_NORTE!BG344="","*",SP_NORTE!BG344)</f>
        <v>*</v>
      </c>
      <c r="P289" s="147" t="str">
        <f>IF($A$2=1,IF(SP_NORTE!BI344="","*",SP_NORTE!BI344),IF(SP_NORTE!BJ344="","*",SP_NORTE!BJ344))</f>
        <v>*</v>
      </c>
    </row>
    <row r="290" spans="1:16" hidden="1">
      <c r="A290" s="82" t="str">
        <f>IF(SP_NORTE!B345="","*",SP_NORTE!B345)</f>
        <v>*</v>
      </c>
      <c r="B290" s="83" t="str">
        <f>IF(SP_NORTE!W345="","*",SP_NORTE!W345)</f>
        <v>*</v>
      </c>
      <c r="C290" s="83" t="str">
        <f>IF(SP_NORTE!R345="","*",SP_NORTE!R345)</f>
        <v>-</v>
      </c>
      <c r="D290" s="83" t="str">
        <f>IF(SP_NORTE!S345="","*",SP_NORTE!S345)</f>
        <v>-</v>
      </c>
      <c r="E290" s="83" t="str">
        <f>IF(SP_NORTE!D345="","*",SP_NORTE!D345)</f>
        <v>*</v>
      </c>
      <c r="F290" s="83" t="str">
        <f>IF(SP_NORTE!G345="","*",SP_NORTE!G345)</f>
        <v>*</v>
      </c>
      <c r="G290" s="83" t="str">
        <f>IF(SP_NORTE!L345="","*",SP_NORTE!L345)</f>
        <v>-</v>
      </c>
      <c r="H290" s="116" t="str">
        <f>IF(SP_NORTE!J345="","*",SP_NORTE!J345)</f>
        <v>*</v>
      </c>
      <c r="I290" s="113" t="str">
        <f>IF(SP_NORTE!N345="","*",SP_NORTE!N345)</f>
        <v>*</v>
      </c>
      <c r="J290" s="113" t="str">
        <f>IF(SP_NORTE!O345="","*",SP_NORTE!O345)</f>
        <v>*</v>
      </c>
      <c r="K290" s="83">
        <f>IF(SP_NORTE!AJ345="","*",SP_NORTE!AJ345)</f>
        <v>0</v>
      </c>
      <c r="L290" s="83" t="str">
        <f>IF(SP_NORTE!AL345="","*",SP_NORTE!AL345)</f>
        <v>-</v>
      </c>
      <c r="M290" s="83">
        <f>IF(SP_NORTE!AO345="","*",SP_NORTE!AO345)</f>
        <v>0</v>
      </c>
      <c r="N290" s="83" t="str">
        <f>IF(SP_NORTE!AL345="","*",SP_NORTE!AL345)</f>
        <v>-</v>
      </c>
      <c r="O290" s="110" t="str">
        <f>IF(SP_NORTE!BG345="","*",SP_NORTE!BG345)</f>
        <v>*</v>
      </c>
      <c r="P290" s="147" t="str">
        <f>IF($A$2=1,IF(SP_NORTE!BI345="","*",SP_NORTE!BI345),IF(SP_NORTE!BJ345="","*",SP_NORTE!BJ345))</f>
        <v>*</v>
      </c>
    </row>
    <row r="291" spans="1:16" hidden="1">
      <c r="A291" s="82" t="str">
        <f>IF(SP_NORTE!B346="","*",SP_NORTE!B346)</f>
        <v>*</v>
      </c>
      <c r="B291" s="83" t="str">
        <f>IF(SP_NORTE!W346="","*",SP_NORTE!W346)</f>
        <v>*</v>
      </c>
      <c r="C291" s="83" t="str">
        <f>IF(SP_NORTE!R346="","*",SP_NORTE!R346)</f>
        <v>-</v>
      </c>
      <c r="D291" s="83" t="str">
        <f>IF(SP_NORTE!S346="","*",SP_NORTE!S346)</f>
        <v>-</v>
      </c>
      <c r="E291" s="83" t="str">
        <f>IF(SP_NORTE!D346="","*",SP_NORTE!D346)</f>
        <v>*</v>
      </c>
      <c r="F291" s="83" t="str">
        <f>IF(SP_NORTE!G346="","*",SP_NORTE!G346)</f>
        <v>*</v>
      </c>
      <c r="G291" s="83" t="str">
        <f>IF(SP_NORTE!L346="","*",SP_NORTE!L346)</f>
        <v>-</v>
      </c>
      <c r="H291" s="116" t="str">
        <f>IF(SP_NORTE!J346="","*",SP_NORTE!J346)</f>
        <v>*</v>
      </c>
      <c r="I291" s="113" t="str">
        <f>IF(SP_NORTE!N346="","*",SP_NORTE!N346)</f>
        <v>*</v>
      </c>
      <c r="J291" s="113" t="str">
        <f>IF(SP_NORTE!O346="","*",SP_NORTE!O346)</f>
        <v>*</v>
      </c>
      <c r="K291" s="83">
        <f>IF(SP_NORTE!AJ346="","*",SP_NORTE!AJ346)</f>
        <v>0</v>
      </c>
      <c r="L291" s="83" t="str">
        <f>IF(SP_NORTE!AL346="","*",SP_NORTE!AL346)</f>
        <v>-</v>
      </c>
      <c r="M291" s="83">
        <f>IF(SP_NORTE!AO346="","*",SP_NORTE!AO346)</f>
        <v>0</v>
      </c>
      <c r="N291" s="83" t="str">
        <f>IF(SP_NORTE!AL346="","*",SP_NORTE!AL346)</f>
        <v>-</v>
      </c>
      <c r="O291" s="110" t="str">
        <f>IF(SP_NORTE!BG346="","*",SP_NORTE!BG346)</f>
        <v>*</v>
      </c>
      <c r="P291" s="147" t="str">
        <f>IF($A$2=1,IF(SP_NORTE!BI346="","*",SP_NORTE!BI346),IF(SP_NORTE!BJ346="","*",SP_NORTE!BJ346))</f>
        <v>*</v>
      </c>
    </row>
    <row r="292" spans="1:16" hidden="1">
      <c r="A292" s="82" t="str">
        <f>IF(SP_NORTE!B347="","*",SP_NORTE!B347)</f>
        <v>*</v>
      </c>
      <c r="B292" s="83" t="str">
        <f>IF(SP_NORTE!W347="","*",SP_NORTE!W347)</f>
        <v>*</v>
      </c>
      <c r="C292" s="83" t="str">
        <f>IF(SP_NORTE!R347="","*",SP_NORTE!R347)</f>
        <v>-</v>
      </c>
      <c r="D292" s="83" t="str">
        <f>IF(SP_NORTE!S347="","*",SP_NORTE!S347)</f>
        <v>-</v>
      </c>
      <c r="E292" s="83" t="str">
        <f>IF(SP_NORTE!D347="","*",SP_NORTE!D347)</f>
        <v>*</v>
      </c>
      <c r="F292" s="83" t="str">
        <f>IF(SP_NORTE!G347="","*",SP_NORTE!G347)</f>
        <v>*</v>
      </c>
      <c r="G292" s="83" t="str">
        <f>IF(SP_NORTE!L347="","*",SP_NORTE!L347)</f>
        <v>-</v>
      </c>
      <c r="H292" s="116" t="str">
        <f>IF(SP_NORTE!J347="","*",SP_NORTE!J347)</f>
        <v>*</v>
      </c>
      <c r="I292" s="113" t="str">
        <f>IF(SP_NORTE!N347="","*",SP_NORTE!N347)</f>
        <v>*</v>
      </c>
      <c r="J292" s="113" t="str">
        <f>IF(SP_NORTE!O347="","*",SP_NORTE!O347)</f>
        <v>*</v>
      </c>
      <c r="K292" s="83">
        <f>IF(SP_NORTE!AJ347="","*",SP_NORTE!AJ347)</f>
        <v>0</v>
      </c>
      <c r="L292" s="83" t="str">
        <f>IF(SP_NORTE!AL347="","*",SP_NORTE!AL347)</f>
        <v>-</v>
      </c>
      <c r="M292" s="83">
        <f>IF(SP_NORTE!AO347="","*",SP_NORTE!AO347)</f>
        <v>0</v>
      </c>
      <c r="N292" s="83" t="str">
        <f>IF(SP_NORTE!AL347="","*",SP_NORTE!AL347)</f>
        <v>-</v>
      </c>
      <c r="O292" s="110" t="str">
        <f>IF(SP_NORTE!BG347="","*",SP_NORTE!BG347)</f>
        <v>*</v>
      </c>
      <c r="P292" s="147" t="str">
        <f>IF($A$2=1,IF(SP_NORTE!BI347="","*",SP_NORTE!BI347),IF(SP_NORTE!BJ347="","*",SP_NORTE!BJ347))</f>
        <v>*</v>
      </c>
    </row>
    <row r="293" spans="1:16" hidden="1">
      <c r="A293" s="82" t="str">
        <f>IF(SP_NORTE!B348="","*",SP_NORTE!B348)</f>
        <v>*</v>
      </c>
      <c r="B293" s="83" t="str">
        <f>IF(SP_NORTE!W348="","*",SP_NORTE!W348)</f>
        <v>*</v>
      </c>
      <c r="C293" s="83" t="str">
        <f>IF(SP_NORTE!R348="","*",SP_NORTE!R348)</f>
        <v>-</v>
      </c>
      <c r="D293" s="83" t="str">
        <f>IF(SP_NORTE!S348="","*",SP_NORTE!S348)</f>
        <v>-</v>
      </c>
      <c r="E293" s="83" t="str">
        <f>IF(SP_NORTE!D348="","*",SP_NORTE!D348)</f>
        <v>*</v>
      </c>
      <c r="F293" s="83" t="str">
        <f>IF(SP_NORTE!G348="","*",SP_NORTE!G348)</f>
        <v>*</v>
      </c>
      <c r="G293" s="83" t="str">
        <f>IF(SP_NORTE!L348="","*",SP_NORTE!L348)</f>
        <v>-</v>
      </c>
      <c r="H293" s="116" t="str">
        <f>IF(SP_NORTE!J348="","*",SP_NORTE!J348)</f>
        <v>*</v>
      </c>
      <c r="I293" s="113" t="str">
        <f>IF(SP_NORTE!N348="","*",SP_NORTE!N348)</f>
        <v>*</v>
      </c>
      <c r="J293" s="113" t="str">
        <f>IF(SP_NORTE!O348="","*",SP_NORTE!O348)</f>
        <v>*</v>
      </c>
      <c r="K293" s="83">
        <f>IF(SP_NORTE!AJ348="","*",SP_NORTE!AJ348)</f>
        <v>0</v>
      </c>
      <c r="L293" s="83" t="str">
        <f>IF(SP_NORTE!AL348="","*",SP_NORTE!AL348)</f>
        <v>-</v>
      </c>
      <c r="M293" s="83">
        <f>IF(SP_NORTE!AO348="","*",SP_NORTE!AO348)</f>
        <v>0</v>
      </c>
      <c r="N293" s="83" t="str">
        <f>IF(SP_NORTE!AL348="","*",SP_NORTE!AL348)</f>
        <v>-</v>
      </c>
      <c r="O293" s="110" t="str">
        <f>IF(SP_NORTE!BG348="","*",SP_NORTE!BG348)</f>
        <v>*</v>
      </c>
      <c r="P293" s="147" t="str">
        <f>IF($A$2=1,IF(SP_NORTE!BI348="","*",SP_NORTE!BI348),IF(SP_NORTE!BJ348="","*",SP_NORTE!BJ348))</f>
        <v>*</v>
      </c>
    </row>
    <row r="294" spans="1:16" hidden="1">
      <c r="A294" s="82" t="str">
        <f>IF(SP_NORTE!B349="","*",SP_NORTE!B349)</f>
        <v>*</v>
      </c>
      <c r="B294" s="83" t="str">
        <f>IF(SP_NORTE!W349="","*",SP_NORTE!W349)</f>
        <v>*</v>
      </c>
      <c r="C294" s="83" t="str">
        <f>IF(SP_NORTE!R349="","*",SP_NORTE!R349)</f>
        <v>-</v>
      </c>
      <c r="D294" s="83" t="str">
        <f>IF(SP_NORTE!S349="","*",SP_NORTE!S349)</f>
        <v>-</v>
      </c>
      <c r="E294" s="83" t="str">
        <f>IF(SP_NORTE!D349="","*",SP_NORTE!D349)</f>
        <v>*</v>
      </c>
      <c r="F294" s="83" t="str">
        <f>IF(SP_NORTE!G349="","*",SP_NORTE!G349)</f>
        <v>*</v>
      </c>
      <c r="G294" s="83" t="str">
        <f>IF(SP_NORTE!L349="","*",SP_NORTE!L349)</f>
        <v>-</v>
      </c>
      <c r="H294" s="116" t="str">
        <f>IF(SP_NORTE!J349="","*",SP_NORTE!J349)</f>
        <v>*</v>
      </c>
      <c r="I294" s="113" t="str">
        <f>IF(SP_NORTE!N349="","*",SP_NORTE!N349)</f>
        <v>*</v>
      </c>
      <c r="J294" s="113" t="str">
        <f>IF(SP_NORTE!O349="","*",SP_NORTE!O349)</f>
        <v>*</v>
      </c>
      <c r="K294" s="83">
        <f>IF(SP_NORTE!AJ349="","*",SP_NORTE!AJ349)</f>
        <v>0</v>
      </c>
      <c r="L294" s="83" t="str">
        <f>IF(SP_NORTE!AL349="","*",SP_NORTE!AL349)</f>
        <v>-</v>
      </c>
      <c r="M294" s="83">
        <f>IF(SP_NORTE!AO349="","*",SP_NORTE!AO349)</f>
        <v>0</v>
      </c>
      <c r="N294" s="83" t="str">
        <f>IF(SP_NORTE!AL349="","*",SP_NORTE!AL349)</f>
        <v>-</v>
      </c>
      <c r="O294" s="110" t="str">
        <f>IF(SP_NORTE!BG349="","*",SP_NORTE!BG349)</f>
        <v>*</v>
      </c>
      <c r="P294" s="147" t="str">
        <f>IF($A$2=1,IF(SP_NORTE!BI349="","*",SP_NORTE!BI349),IF(SP_NORTE!BJ349="","*",SP_NORTE!BJ349))</f>
        <v>*</v>
      </c>
    </row>
    <row r="295" spans="1:16" hidden="1">
      <c r="A295" s="82" t="str">
        <f>IF(SP_NORTE!B350="","*",SP_NORTE!B350)</f>
        <v>*</v>
      </c>
      <c r="B295" s="83" t="str">
        <f>IF(SP_NORTE!W350="","*",SP_NORTE!W350)</f>
        <v>*</v>
      </c>
      <c r="C295" s="83" t="str">
        <f>IF(SP_NORTE!R350="","*",SP_NORTE!R350)</f>
        <v>-</v>
      </c>
      <c r="D295" s="83" t="str">
        <f>IF(SP_NORTE!S350="","*",SP_NORTE!S350)</f>
        <v>-</v>
      </c>
      <c r="E295" s="83" t="str">
        <f>IF(SP_NORTE!D350="","*",SP_NORTE!D350)</f>
        <v>*</v>
      </c>
      <c r="F295" s="83" t="str">
        <f>IF(SP_NORTE!G350="","*",SP_NORTE!G350)</f>
        <v>*</v>
      </c>
      <c r="G295" s="83" t="str">
        <f>IF(SP_NORTE!L350="","*",SP_NORTE!L350)</f>
        <v>-</v>
      </c>
      <c r="H295" s="116" t="str">
        <f>IF(SP_NORTE!J350="","*",SP_NORTE!J350)</f>
        <v>*</v>
      </c>
      <c r="I295" s="113" t="str">
        <f>IF(SP_NORTE!N350="","*",SP_NORTE!N350)</f>
        <v>*</v>
      </c>
      <c r="J295" s="113" t="str">
        <f>IF(SP_NORTE!O350="","*",SP_NORTE!O350)</f>
        <v>*</v>
      </c>
      <c r="K295" s="83">
        <f>IF(SP_NORTE!AJ350="","*",SP_NORTE!AJ350)</f>
        <v>0</v>
      </c>
      <c r="L295" s="83" t="str">
        <f>IF(SP_NORTE!AL350="","*",SP_NORTE!AL350)</f>
        <v>-</v>
      </c>
      <c r="M295" s="83">
        <f>IF(SP_NORTE!AO350="","*",SP_NORTE!AO350)</f>
        <v>0</v>
      </c>
      <c r="N295" s="83" t="str">
        <f>IF(SP_NORTE!AL350="","*",SP_NORTE!AL350)</f>
        <v>-</v>
      </c>
      <c r="O295" s="110" t="str">
        <f>IF(SP_NORTE!BG350="","*",SP_NORTE!BG350)</f>
        <v>*</v>
      </c>
      <c r="P295" s="147" t="str">
        <f>IF($A$2=1,IF(SP_NORTE!BI350="","*",SP_NORTE!BI350),IF(SP_NORTE!BJ350="","*",SP_NORTE!BJ350))</f>
        <v>*</v>
      </c>
    </row>
    <row r="296" spans="1:16" hidden="1">
      <c r="A296" s="82" t="str">
        <f>IF(SP_NORTE!B351="","*",SP_NORTE!B351)</f>
        <v>*</v>
      </c>
      <c r="B296" s="83" t="str">
        <f>IF(SP_NORTE!W351="","*",SP_NORTE!W351)</f>
        <v>*</v>
      </c>
      <c r="C296" s="83" t="str">
        <f>IF(SP_NORTE!R351="","*",SP_NORTE!R351)</f>
        <v>-</v>
      </c>
      <c r="D296" s="83" t="str">
        <f>IF(SP_NORTE!S351="","*",SP_NORTE!S351)</f>
        <v>-</v>
      </c>
      <c r="E296" s="83" t="str">
        <f>IF(SP_NORTE!D351="","*",SP_NORTE!D351)</f>
        <v>*</v>
      </c>
      <c r="F296" s="83" t="str">
        <f>IF(SP_NORTE!G351="","*",SP_NORTE!G351)</f>
        <v>*</v>
      </c>
      <c r="G296" s="83" t="str">
        <f>IF(SP_NORTE!L351="","*",SP_NORTE!L351)</f>
        <v>-</v>
      </c>
      <c r="H296" s="116" t="str">
        <f>IF(SP_NORTE!J351="","*",SP_NORTE!J351)</f>
        <v>*</v>
      </c>
      <c r="I296" s="113" t="str">
        <f>IF(SP_NORTE!N351="","*",SP_NORTE!N351)</f>
        <v>*</v>
      </c>
      <c r="J296" s="113" t="str">
        <f>IF(SP_NORTE!O351="","*",SP_NORTE!O351)</f>
        <v>*</v>
      </c>
      <c r="K296" s="83">
        <f>IF(SP_NORTE!AJ351="","*",SP_NORTE!AJ351)</f>
        <v>0</v>
      </c>
      <c r="L296" s="83" t="str">
        <f>IF(SP_NORTE!AL351="","*",SP_NORTE!AL351)</f>
        <v>-</v>
      </c>
      <c r="M296" s="83">
        <f>IF(SP_NORTE!AO351="","*",SP_NORTE!AO351)</f>
        <v>0</v>
      </c>
      <c r="N296" s="83" t="str">
        <f>IF(SP_NORTE!AL351="","*",SP_NORTE!AL351)</f>
        <v>-</v>
      </c>
      <c r="O296" s="110" t="str">
        <f>IF(SP_NORTE!BG351="","*",SP_NORTE!BG351)</f>
        <v>*</v>
      </c>
      <c r="P296" s="147" t="str">
        <f>IF($A$2=1,IF(SP_NORTE!BI351="","*",SP_NORTE!BI351),IF(SP_NORTE!BJ351="","*",SP_NORTE!BJ351))</f>
        <v>*</v>
      </c>
    </row>
    <row r="297" spans="1:16" hidden="1">
      <c r="A297" s="82" t="str">
        <f>IF(SP_NORTE!B352="","*",SP_NORTE!B352)</f>
        <v>*</v>
      </c>
      <c r="B297" s="83" t="str">
        <f>IF(SP_NORTE!W352="","*",SP_NORTE!W352)</f>
        <v>*</v>
      </c>
      <c r="C297" s="83" t="str">
        <f>IF(SP_NORTE!R352="","*",SP_NORTE!R352)</f>
        <v>-</v>
      </c>
      <c r="D297" s="83" t="str">
        <f>IF(SP_NORTE!S352="","*",SP_NORTE!S352)</f>
        <v>-</v>
      </c>
      <c r="E297" s="83" t="str">
        <f>IF(SP_NORTE!D352="","*",SP_NORTE!D352)</f>
        <v>*</v>
      </c>
      <c r="F297" s="83" t="str">
        <f>IF(SP_NORTE!G352="","*",SP_NORTE!G352)</f>
        <v>*</v>
      </c>
      <c r="G297" s="83" t="str">
        <f>IF(SP_NORTE!L352="","*",SP_NORTE!L352)</f>
        <v>-</v>
      </c>
      <c r="H297" s="116" t="str">
        <f>IF(SP_NORTE!J352="","*",SP_NORTE!J352)</f>
        <v>*</v>
      </c>
      <c r="I297" s="113" t="str">
        <f>IF(SP_NORTE!N352="","*",SP_NORTE!N352)</f>
        <v>*</v>
      </c>
      <c r="J297" s="113" t="str">
        <f>IF(SP_NORTE!O352="","*",SP_NORTE!O352)</f>
        <v>*</v>
      </c>
      <c r="K297" s="83">
        <f>IF(SP_NORTE!AJ352="","*",SP_NORTE!AJ352)</f>
        <v>0</v>
      </c>
      <c r="L297" s="83" t="str">
        <f>IF(SP_NORTE!AL352="","*",SP_NORTE!AL352)</f>
        <v>-</v>
      </c>
      <c r="M297" s="83">
        <f>IF(SP_NORTE!AO352="","*",SP_NORTE!AO352)</f>
        <v>0</v>
      </c>
      <c r="N297" s="83" t="str">
        <f>IF(SP_NORTE!AL352="","*",SP_NORTE!AL352)</f>
        <v>-</v>
      </c>
      <c r="O297" s="110" t="str">
        <f>IF(SP_NORTE!BG352="","*",SP_NORTE!BG352)</f>
        <v>*</v>
      </c>
      <c r="P297" s="147" t="str">
        <f>IF($A$2=1,IF(SP_NORTE!BI352="","*",SP_NORTE!BI352),IF(SP_NORTE!BJ352="","*",SP_NORTE!BJ352))</f>
        <v>*</v>
      </c>
    </row>
    <row r="298" spans="1:16" hidden="1">
      <c r="A298" s="82" t="str">
        <f>IF(SP_NORTE!B353="","*",SP_NORTE!B353)</f>
        <v>*</v>
      </c>
      <c r="B298" s="83" t="str">
        <f>IF(SP_NORTE!W353="","*",SP_NORTE!W353)</f>
        <v>*</v>
      </c>
      <c r="C298" s="83" t="str">
        <f>IF(SP_NORTE!R353="","*",SP_NORTE!R353)</f>
        <v>-</v>
      </c>
      <c r="D298" s="83" t="str">
        <f>IF(SP_NORTE!S353="","*",SP_NORTE!S353)</f>
        <v>-</v>
      </c>
      <c r="E298" s="83" t="str">
        <f>IF(SP_NORTE!D353="","*",SP_NORTE!D353)</f>
        <v>*</v>
      </c>
      <c r="F298" s="83" t="str">
        <f>IF(SP_NORTE!G353="","*",SP_NORTE!G353)</f>
        <v>*</v>
      </c>
      <c r="G298" s="83" t="str">
        <f>IF(SP_NORTE!L353="","*",SP_NORTE!L353)</f>
        <v>-</v>
      </c>
      <c r="H298" s="116" t="str">
        <f>IF(SP_NORTE!J353="","*",SP_NORTE!J353)</f>
        <v>*</v>
      </c>
      <c r="I298" s="113" t="str">
        <f>IF(SP_NORTE!N353="","*",SP_NORTE!N353)</f>
        <v>*</v>
      </c>
      <c r="J298" s="113" t="str">
        <f>IF(SP_NORTE!O353="","*",SP_NORTE!O353)</f>
        <v>*</v>
      </c>
      <c r="K298" s="83">
        <f>IF(SP_NORTE!AJ353="","*",SP_NORTE!AJ353)</f>
        <v>0</v>
      </c>
      <c r="L298" s="83" t="str">
        <f>IF(SP_NORTE!AL353="","*",SP_NORTE!AL353)</f>
        <v>-</v>
      </c>
      <c r="M298" s="83">
        <f>IF(SP_NORTE!AO353="","*",SP_NORTE!AO353)</f>
        <v>0</v>
      </c>
      <c r="N298" s="83" t="str">
        <f>IF(SP_NORTE!AL353="","*",SP_NORTE!AL353)</f>
        <v>-</v>
      </c>
      <c r="O298" s="110" t="str">
        <f>IF(SP_NORTE!BG353="","*",SP_NORTE!BG353)</f>
        <v>*</v>
      </c>
      <c r="P298" s="147" t="str">
        <f>IF($A$2=1,IF(SP_NORTE!BI353="","*",SP_NORTE!BI353),IF(SP_NORTE!BJ353="","*",SP_NORTE!BJ353))</f>
        <v>*</v>
      </c>
    </row>
    <row r="299" spans="1:16" hidden="1">
      <c r="A299" s="82" t="str">
        <f>IF(SP_NORTE!B354="","*",SP_NORTE!B354)</f>
        <v>*</v>
      </c>
      <c r="B299" s="83" t="str">
        <f>IF(SP_NORTE!W354="","*",SP_NORTE!W354)</f>
        <v>*</v>
      </c>
      <c r="C299" s="83" t="str">
        <f>IF(SP_NORTE!R354="","*",SP_NORTE!R354)</f>
        <v>-</v>
      </c>
      <c r="D299" s="83" t="str">
        <f>IF(SP_NORTE!S354="","*",SP_NORTE!S354)</f>
        <v>-</v>
      </c>
      <c r="E299" s="83" t="str">
        <f>IF(SP_NORTE!D354="","*",SP_NORTE!D354)</f>
        <v>*</v>
      </c>
      <c r="F299" s="83" t="str">
        <f>IF(SP_NORTE!G354="","*",SP_NORTE!G354)</f>
        <v>*</v>
      </c>
      <c r="G299" s="83" t="str">
        <f>IF(SP_NORTE!L354="","*",SP_NORTE!L354)</f>
        <v>-</v>
      </c>
      <c r="H299" s="116" t="str">
        <f>IF(SP_NORTE!J354="","*",SP_NORTE!J354)</f>
        <v>*</v>
      </c>
      <c r="I299" s="113" t="str">
        <f>IF(SP_NORTE!N354="","*",SP_NORTE!N354)</f>
        <v>*</v>
      </c>
      <c r="J299" s="113" t="str">
        <f>IF(SP_NORTE!O354="","*",SP_NORTE!O354)</f>
        <v>*</v>
      </c>
      <c r="K299" s="83">
        <f>IF(SP_NORTE!AJ354="","*",SP_NORTE!AJ354)</f>
        <v>0</v>
      </c>
      <c r="L299" s="83" t="str">
        <f>IF(SP_NORTE!AL354="","*",SP_NORTE!AL354)</f>
        <v>-</v>
      </c>
      <c r="M299" s="83">
        <f>IF(SP_NORTE!AO354="","*",SP_NORTE!AO354)</f>
        <v>0</v>
      </c>
      <c r="N299" s="83" t="str">
        <f>IF(SP_NORTE!AL354="","*",SP_NORTE!AL354)</f>
        <v>-</v>
      </c>
      <c r="O299" s="110" t="str">
        <f>IF(SP_NORTE!BG354="","*",SP_NORTE!BG354)</f>
        <v>*</v>
      </c>
      <c r="P299" s="147" t="str">
        <f>IF($A$2=1,IF(SP_NORTE!BI354="","*",SP_NORTE!BI354),IF(SP_NORTE!BJ354="","*",SP_NORTE!BJ354))</f>
        <v>*</v>
      </c>
    </row>
    <row r="300" spans="1:16" hidden="1">
      <c r="A300" s="82" t="str">
        <f>IF(SP_NORTE!B355="","*",SP_NORTE!B355)</f>
        <v>*</v>
      </c>
      <c r="B300" s="83" t="str">
        <f>IF(SP_NORTE!W355="","*",SP_NORTE!W355)</f>
        <v>*</v>
      </c>
      <c r="C300" s="83" t="str">
        <f>IF(SP_NORTE!R355="","*",SP_NORTE!R355)</f>
        <v>-</v>
      </c>
      <c r="D300" s="83" t="str">
        <f>IF(SP_NORTE!S355="","*",SP_NORTE!S355)</f>
        <v>-</v>
      </c>
      <c r="E300" s="83" t="str">
        <f>IF(SP_NORTE!D355="","*",SP_NORTE!D355)</f>
        <v>*</v>
      </c>
      <c r="F300" s="83" t="str">
        <f>IF(SP_NORTE!G355="","*",SP_NORTE!G355)</f>
        <v>*</v>
      </c>
      <c r="G300" s="83" t="str">
        <f>IF(SP_NORTE!L355="","*",SP_NORTE!L355)</f>
        <v>-</v>
      </c>
      <c r="H300" s="116" t="str">
        <f>IF(SP_NORTE!J355="","*",SP_NORTE!J355)</f>
        <v>*</v>
      </c>
      <c r="I300" s="113" t="str">
        <f>IF(SP_NORTE!N355="","*",SP_NORTE!N355)</f>
        <v>*</v>
      </c>
      <c r="J300" s="113" t="str">
        <f>IF(SP_NORTE!O355="","*",SP_NORTE!O355)</f>
        <v>*</v>
      </c>
      <c r="K300" s="83">
        <f>IF(SP_NORTE!AJ355="","*",SP_NORTE!AJ355)</f>
        <v>0</v>
      </c>
      <c r="L300" s="83" t="str">
        <f>IF(SP_NORTE!AL355="","*",SP_NORTE!AL355)</f>
        <v>-</v>
      </c>
      <c r="M300" s="83">
        <f>IF(SP_NORTE!AO355="","*",SP_NORTE!AO355)</f>
        <v>0</v>
      </c>
      <c r="N300" s="83" t="str">
        <f>IF(SP_NORTE!AL355="","*",SP_NORTE!AL355)</f>
        <v>-</v>
      </c>
      <c r="O300" s="110" t="str">
        <f>IF(SP_NORTE!BG355="","*",SP_NORTE!BG355)</f>
        <v>*</v>
      </c>
      <c r="P300" s="147" t="str">
        <f>IF($A$2=1,IF(SP_NORTE!BI355="","*",SP_NORTE!BI355),IF(SP_NORTE!BJ355="","*",SP_NORTE!BJ355))</f>
        <v>*</v>
      </c>
    </row>
    <row r="301" spans="1:16" hidden="1">
      <c r="A301" s="82" t="str">
        <f>IF(SP_NORTE!B356="","*",SP_NORTE!B356)</f>
        <v>*</v>
      </c>
      <c r="B301" s="83" t="str">
        <f>IF(SP_NORTE!W356="","*",SP_NORTE!W356)</f>
        <v>*</v>
      </c>
      <c r="C301" s="83" t="str">
        <f>IF(SP_NORTE!R356="","*",SP_NORTE!R356)</f>
        <v>-</v>
      </c>
      <c r="D301" s="83" t="str">
        <f>IF(SP_NORTE!S356="","*",SP_NORTE!S356)</f>
        <v>-</v>
      </c>
      <c r="E301" s="83" t="str">
        <f>IF(SP_NORTE!D356="","*",SP_NORTE!D356)</f>
        <v>*</v>
      </c>
      <c r="F301" s="83" t="str">
        <f>IF(SP_NORTE!G356="","*",SP_NORTE!G356)</f>
        <v>*</v>
      </c>
      <c r="G301" s="83" t="str">
        <f>IF(SP_NORTE!L356="","*",SP_NORTE!L356)</f>
        <v>-</v>
      </c>
      <c r="H301" s="116" t="str">
        <f>IF(SP_NORTE!J356="","*",SP_NORTE!J356)</f>
        <v>*</v>
      </c>
      <c r="I301" s="113" t="str">
        <f>IF(SP_NORTE!N356="","*",SP_NORTE!N356)</f>
        <v>*</v>
      </c>
      <c r="J301" s="113" t="str">
        <f>IF(SP_NORTE!O356="","*",SP_NORTE!O356)</f>
        <v>*</v>
      </c>
      <c r="K301" s="83">
        <f>IF(SP_NORTE!AJ356="","*",SP_NORTE!AJ356)</f>
        <v>0</v>
      </c>
      <c r="L301" s="83" t="str">
        <f>IF(SP_NORTE!AL356="","*",SP_NORTE!AL356)</f>
        <v>-</v>
      </c>
      <c r="M301" s="83">
        <f>IF(SP_NORTE!AO356="","*",SP_NORTE!AO356)</f>
        <v>0</v>
      </c>
      <c r="N301" s="83" t="str">
        <f>IF(SP_NORTE!AL356="","*",SP_NORTE!AL356)</f>
        <v>-</v>
      </c>
      <c r="O301" s="110" t="str">
        <f>IF(SP_NORTE!BG356="","*",SP_NORTE!BG356)</f>
        <v>*</v>
      </c>
      <c r="P301" s="147" t="str">
        <f>IF($A$2=1,IF(SP_NORTE!BI356="","*",SP_NORTE!BI356),IF(SP_NORTE!BJ356="","*",SP_NORTE!BJ356))</f>
        <v>*</v>
      </c>
    </row>
    <row r="302" spans="1:16" hidden="1">
      <c r="A302" s="82" t="str">
        <f>IF(SP_NORTE!B357="","*",SP_NORTE!B357)</f>
        <v>*</v>
      </c>
      <c r="B302" s="83" t="str">
        <f>IF(SP_NORTE!W357="","*",SP_NORTE!W357)</f>
        <v>*</v>
      </c>
      <c r="C302" s="83" t="str">
        <f>IF(SP_NORTE!R357="","*",SP_NORTE!R357)</f>
        <v>-</v>
      </c>
      <c r="D302" s="83" t="str">
        <f>IF(SP_NORTE!S357="","*",SP_NORTE!S357)</f>
        <v>-</v>
      </c>
      <c r="E302" s="83" t="str">
        <f>IF(SP_NORTE!D357="","*",SP_NORTE!D357)</f>
        <v>*</v>
      </c>
      <c r="F302" s="83" t="str">
        <f>IF(SP_NORTE!G357="","*",SP_NORTE!G357)</f>
        <v>*</v>
      </c>
      <c r="G302" s="83" t="str">
        <f>IF(SP_NORTE!L357="","*",SP_NORTE!L357)</f>
        <v>-</v>
      </c>
      <c r="H302" s="116" t="str">
        <f>IF(SP_NORTE!J357="","*",SP_NORTE!J357)</f>
        <v>*</v>
      </c>
      <c r="I302" s="113" t="str">
        <f>IF(SP_NORTE!N357="","*",SP_NORTE!N357)</f>
        <v>*</v>
      </c>
      <c r="J302" s="113" t="str">
        <f>IF(SP_NORTE!O357="","*",SP_NORTE!O357)</f>
        <v>*</v>
      </c>
      <c r="K302" s="83">
        <f>IF(SP_NORTE!AJ357="","*",SP_NORTE!AJ357)</f>
        <v>0</v>
      </c>
      <c r="L302" s="83" t="str">
        <f>IF(SP_NORTE!AL357="","*",SP_NORTE!AL357)</f>
        <v>-</v>
      </c>
      <c r="M302" s="83">
        <f>IF(SP_NORTE!AO357="","*",SP_NORTE!AO357)</f>
        <v>0</v>
      </c>
      <c r="N302" s="83" t="str">
        <f>IF(SP_NORTE!AL357="","*",SP_NORTE!AL357)</f>
        <v>-</v>
      </c>
      <c r="O302" s="110" t="str">
        <f>IF(SP_NORTE!BG357="","*",SP_NORTE!BG357)</f>
        <v>*</v>
      </c>
      <c r="P302" s="147" t="str">
        <f>IF($A$2=1,IF(SP_NORTE!BI357="","*",SP_NORTE!BI357),IF(SP_NORTE!BJ357="","*",SP_NORTE!BJ357))</f>
        <v>*</v>
      </c>
    </row>
    <row r="303" spans="1:16" hidden="1">
      <c r="A303" s="82" t="str">
        <f>IF(SP_NORTE!B358="","*",SP_NORTE!B358)</f>
        <v>*</v>
      </c>
      <c r="B303" s="83" t="str">
        <f>IF(SP_NORTE!W358="","*",SP_NORTE!W358)</f>
        <v>*</v>
      </c>
      <c r="C303" s="83" t="str">
        <f>IF(SP_NORTE!R358="","*",SP_NORTE!R358)</f>
        <v>-</v>
      </c>
      <c r="D303" s="83" t="str">
        <f>IF(SP_NORTE!S358="","*",SP_NORTE!S358)</f>
        <v>-</v>
      </c>
      <c r="E303" s="83" t="str">
        <f>IF(SP_NORTE!D358="","*",SP_NORTE!D358)</f>
        <v>*</v>
      </c>
      <c r="F303" s="83" t="str">
        <f>IF(SP_NORTE!G358="","*",SP_NORTE!G358)</f>
        <v>*</v>
      </c>
      <c r="G303" s="83" t="str">
        <f>IF(SP_NORTE!L358="","*",SP_NORTE!L358)</f>
        <v>-</v>
      </c>
      <c r="H303" s="116" t="str">
        <f>IF(SP_NORTE!J358="","*",SP_NORTE!J358)</f>
        <v>*</v>
      </c>
      <c r="I303" s="113" t="str">
        <f>IF(SP_NORTE!N358="","*",SP_NORTE!N358)</f>
        <v>*</v>
      </c>
      <c r="J303" s="113" t="str">
        <f>IF(SP_NORTE!O358="","*",SP_NORTE!O358)</f>
        <v>*</v>
      </c>
      <c r="K303" s="83">
        <f>IF(SP_NORTE!AJ358="","*",SP_NORTE!AJ358)</f>
        <v>0</v>
      </c>
      <c r="L303" s="83" t="str">
        <f>IF(SP_NORTE!AL358="","*",SP_NORTE!AL358)</f>
        <v>-</v>
      </c>
      <c r="M303" s="83">
        <f>IF(SP_NORTE!AO358="","*",SP_NORTE!AO358)</f>
        <v>0</v>
      </c>
      <c r="N303" s="83" t="str">
        <f>IF(SP_NORTE!AL358="","*",SP_NORTE!AL358)</f>
        <v>-</v>
      </c>
      <c r="O303" s="110" t="str">
        <f>IF(SP_NORTE!BG358="","*",SP_NORTE!BG358)</f>
        <v>*</v>
      </c>
      <c r="P303" s="147" t="str">
        <f>IF($A$2=1,IF(SP_NORTE!BI358="","*",SP_NORTE!BI358),IF(SP_NORTE!BJ358="","*",SP_NORTE!BJ358))</f>
        <v>*</v>
      </c>
    </row>
    <row r="304" spans="1:16" hidden="1">
      <c r="A304" s="82" t="str">
        <f>IF(SP_NORTE!B359="","*",SP_NORTE!B359)</f>
        <v>*</v>
      </c>
      <c r="B304" s="83" t="str">
        <f>IF(SP_NORTE!W359="","*",SP_NORTE!W359)</f>
        <v>*</v>
      </c>
      <c r="C304" s="83" t="str">
        <f>IF(SP_NORTE!R359="","*",SP_NORTE!R359)</f>
        <v>-</v>
      </c>
      <c r="D304" s="83" t="str">
        <f>IF(SP_NORTE!S359="","*",SP_NORTE!S359)</f>
        <v>-</v>
      </c>
      <c r="E304" s="83" t="str">
        <f>IF(SP_NORTE!D359="","*",SP_NORTE!D359)</f>
        <v>*</v>
      </c>
      <c r="F304" s="83" t="str">
        <f>IF(SP_NORTE!G359="","*",SP_NORTE!G359)</f>
        <v>*</v>
      </c>
      <c r="G304" s="83" t="str">
        <f>IF(SP_NORTE!L359="","*",SP_NORTE!L359)</f>
        <v>-</v>
      </c>
      <c r="H304" s="116" t="str">
        <f>IF(SP_NORTE!J359="","*",SP_NORTE!J359)</f>
        <v>*</v>
      </c>
      <c r="I304" s="113" t="str">
        <f>IF(SP_NORTE!N359="","*",SP_NORTE!N359)</f>
        <v>*</v>
      </c>
      <c r="J304" s="113" t="str">
        <f>IF(SP_NORTE!O359="","*",SP_NORTE!O359)</f>
        <v>*</v>
      </c>
      <c r="K304" s="83">
        <f>IF(SP_NORTE!AJ359="","*",SP_NORTE!AJ359)</f>
        <v>0</v>
      </c>
      <c r="L304" s="83" t="str">
        <f>IF(SP_NORTE!AL359="","*",SP_NORTE!AL359)</f>
        <v>-</v>
      </c>
      <c r="M304" s="83">
        <f>IF(SP_NORTE!AO359="","*",SP_NORTE!AO359)</f>
        <v>0</v>
      </c>
      <c r="N304" s="83" t="str">
        <f>IF(SP_NORTE!AL359="","*",SP_NORTE!AL359)</f>
        <v>-</v>
      </c>
      <c r="O304" s="110" t="str">
        <f>IF(SP_NORTE!BG359="","*",SP_NORTE!BG359)</f>
        <v>*</v>
      </c>
      <c r="P304" s="147" t="str">
        <f>IF($A$2=1,IF(SP_NORTE!BI359="","*",SP_NORTE!BI359),IF(SP_NORTE!BJ359="","*",SP_NORTE!BJ359))</f>
        <v>*</v>
      </c>
    </row>
    <row r="305" spans="1:16" hidden="1">
      <c r="A305" s="82" t="str">
        <f>IF(SP_NORTE!B360="","*",SP_NORTE!B360)</f>
        <v>*</v>
      </c>
      <c r="B305" s="83" t="str">
        <f>IF(SP_NORTE!W360="","*",SP_NORTE!W360)</f>
        <v>*</v>
      </c>
      <c r="C305" s="83" t="str">
        <f>IF(SP_NORTE!R360="","*",SP_NORTE!R360)</f>
        <v>-</v>
      </c>
      <c r="D305" s="83" t="str">
        <f>IF(SP_NORTE!S360="","*",SP_NORTE!S360)</f>
        <v>-</v>
      </c>
      <c r="E305" s="83" t="str">
        <f>IF(SP_NORTE!D360="","*",SP_NORTE!D360)</f>
        <v>*</v>
      </c>
      <c r="F305" s="83" t="str">
        <f>IF(SP_NORTE!G360="","*",SP_NORTE!G360)</f>
        <v>*</v>
      </c>
      <c r="G305" s="83" t="str">
        <f>IF(SP_NORTE!L360="","*",SP_NORTE!L360)</f>
        <v>-</v>
      </c>
      <c r="H305" s="116" t="str">
        <f>IF(SP_NORTE!J360="","*",SP_NORTE!J360)</f>
        <v>*</v>
      </c>
      <c r="I305" s="113" t="str">
        <f>IF(SP_NORTE!N360="","*",SP_NORTE!N360)</f>
        <v>*</v>
      </c>
      <c r="J305" s="113" t="str">
        <f>IF(SP_NORTE!O360="","*",SP_NORTE!O360)</f>
        <v>*</v>
      </c>
      <c r="K305" s="83">
        <f>IF(SP_NORTE!AJ360="","*",SP_NORTE!AJ360)</f>
        <v>0</v>
      </c>
      <c r="L305" s="83" t="str">
        <f>IF(SP_NORTE!AL360="","*",SP_NORTE!AL360)</f>
        <v>-</v>
      </c>
      <c r="M305" s="83">
        <f>IF(SP_NORTE!AO360="","*",SP_NORTE!AO360)</f>
        <v>0</v>
      </c>
      <c r="N305" s="83" t="str">
        <f>IF(SP_NORTE!AL360="","*",SP_NORTE!AL360)</f>
        <v>-</v>
      </c>
      <c r="O305" s="110" t="str">
        <f>IF(SP_NORTE!BG360="","*",SP_NORTE!BG360)</f>
        <v>*</v>
      </c>
      <c r="P305" s="147" t="str">
        <f>IF($A$2=1,IF(SP_NORTE!BI360="","*",SP_NORTE!BI360),IF(SP_NORTE!BJ360="","*",SP_NORTE!BJ360))</f>
        <v>*</v>
      </c>
    </row>
    <row r="306" spans="1:16" hidden="1">
      <c r="A306" s="82" t="str">
        <f>IF(SP_NORTE!B361="","*",SP_NORTE!B361)</f>
        <v>*</v>
      </c>
      <c r="B306" s="83" t="str">
        <f>IF(SP_NORTE!W361="","*",SP_NORTE!W361)</f>
        <v>*</v>
      </c>
      <c r="C306" s="83" t="str">
        <f>IF(SP_NORTE!R361="","*",SP_NORTE!R361)</f>
        <v>-</v>
      </c>
      <c r="D306" s="83" t="str">
        <f>IF(SP_NORTE!S361="","*",SP_NORTE!S361)</f>
        <v>-</v>
      </c>
      <c r="E306" s="83" t="str">
        <f>IF(SP_NORTE!D361="","*",SP_NORTE!D361)</f>
        <v>*</v>
      </c>
      <c r="F306" s="83" t="str">
        <f>IF(SP_NORTE!G361="","*",SP_NORTE!G361)</f>
        <v>*</v>
      </c>
      <c r="G306" s="83" t="str">
        <f>IF(SP_NORTE!L361="","*",SP_NORTE!L361)</f>
        <v>-</v>
      </c>
      <c r="H306" s="116" t="str">
        <f>IF(SP_NORTE!J361="","*",SP_NORTE!J361)</f>
        <v>*</v>
      </c>
      <c r="I306" s="113" t="str">
        <f>IF(SP_NORTE!N361="","*",SP_NORTE!N361)</f>
        <v>*</v>
      </c>
      <c r="J306" s="113" t="str">
        <f>IF(SP_NORTE!O361="","*",SP_NORTE!O361)</f>
        <v>*</v>
      </c>
      <c r="K306" s="83">
        <f>IF(SP_NORTE!AJ361="","*",SP_NORTE!AJ361)</f>
        <v>0</v>
      </c>
      <c r="L306" s="83" t="str">
        <f>IF(SP_NORTE!AL361="","*",SP_NORTE!AL361)</f>
        <v>-</v>
      </c>
      <c r="M306" s="83">
        <f>IF(SP_NORTE!AO361="","*",SP_NORTE!AO361)</f>
        <v>0</v>
      </c>
      <c r="N306" s="83" t="str">
        <f>IF(SP_NORTE!AL361="","*",SP_NORTE!AL361)</f>
        <v>-</v>
      </c>
      <c r="O306" s="110" t="str">
        <f>IF(SP_NORTE!BG361="","*",SP_NORTE!BG361)</f>
        <v>*</v>
      </c>
      <c r="P306" s="147" t="str">
        <f>IF($A$2=1,IF(SP_NORTE!BI361="","*",SP_NORTE!BI361),IF(SP_NORTE!BJ361="","*",SP_NORTE!BJ361))</f>
        <v>*</v>
      </c>
    </row>
    <row r="307" spans="1:16" hidden="1">
      <c r="A307" s="82" t="str">
        <f>IF(SP_NORTE!B362="","*",SP_NORTE!B362)</f>
        <v>*</v>
      </c>
      <c r="B307" s="83" t="str">
        <f>IF(SP_NORTE!W362="","*",SP_NORTE!W362)</f>
        <v>*</v>
      </c>
      <c r="C307" s="83" t="str">
        <f>IF(SP_NORTE!R362="","*",SP_NORTE!R362)</f>
        <v>-</v>
      </c>
      <c r="D307" s="83" t="str">
        <f>IF(SP_NORTE!S362="","*",SP_NORTE!S362)</f>
        <v>-</v>
      </c>
      <c r="E307" s="83" t="str">
        <f>IF(SP_NORTE!D362="","*",SP_NORTE!D362)</f>
        <v>*</v>
      </c>
      <c r="F307" s="83" t="str">
        <f>IF(SP_NORTE!G362="","*",SP_NORTE!G362)</f>
        <v>*</v>
      </c>
      <c r="G307" s="83" t="str">
        <f>IF(SP_NORTE!L362="","*",SP_NORTE!L362)</f>
        <v>-</v>
      </c>
      <c r="H307" s="116" t="str">
        <f>IF(SP_NORTE!J362="","*",SP_NORTE!J362)</f>
        <v>*</v>
      </c>
      <c r="I307" s="113" t="str">
        <f>IF(SP_NORTE!N362="","*",SP_NORTE!N362)</f>
        <v>*</v>
      </c>
      <c r="J307" s="113" t="str">
        <f>IF(SP_NORTE!O362="","*",SP_NORTE!O362)</f>
        <v>*</v>
      </c>
      <c r="K307" s="83">
        <f>IF(SP_NORTE!AJ362="","*",SP_NORTE!AJ362)</f>
        <v>0</v>
      </c>
      <c r="L307" s="83" t="str">
        <f>IF(SP_NORTE!AL362="","*",SP_NORTE!AL362)</f>
        <v>-</v>
      </c>
      <c r="M307" s="83">
        <f>IF(SP_NORTE!AO362="","*",SP_NORTE!AO362)</f>
        <v>0</v>
      </c>
      <c r="N307" s="83" t="str">
        <f>IF(SP_NORTE!AL362="","*",SP_NORTE!AL362)</f>
        <v>-</v>
      </c>
      <c r="O307" s="110" t="str">
        <f>IF(SP_NORTE!BG362="","*",SP_NORTE!BG362)</f>
        <v>*</v>
      </c>
      <c r="P307" s="147" t="str">
        <f>IF($A$2=1,IF(SP_NORTE!BI362="","*",SP_NORTE!BI362),IF(SP_NORTE!BJ362="","*",SP_NORTE!BJ362))</f>
        <v>*</v>
      </c>
    </row>
    <row r="308" spans="1:16" hidden="1">
      <c r="A308" s="82" t="str">
        <f>IF(SP_NORTE!B363="","*",SP_NORTE!B363)</f>
        <v>*</v>
      </c>
      <c r="B308" s="83" t="str">
        <f>IF(SP_NORTE!W363="","*",SP_NORTE!W363)</f>
        <v>*</v>
      </c>
      <c r="C308" s="83" t="str">
        <f>IF(SP_NORTE!R363="","*",SP_NORTE!R363)</f>
        <v>-</v>
      </c>
      <c r="D308" s="83" t="str">
        <f>IF(SP_NORTE!S363="","*",SP_NORTE!S363)</f>
        <v>-</v>
      </c>
      <c r="E308" s="83" t="str">
        <f>IF(SP_NORTE!D363="","*",SP_NORTE!D363)</f>
        <v>*</v>
      </c>
      <c r="F308" s="83" t="str">
        <f>IF(SP_NORTE!G363="","*",SP_NORTE!G363)</f>
        <v>*</v>
      </c>
      <c r="G308" s="83" t="str">
        <f>IF(SP_NORTE!L363="","*",SP_NORTE!L363)</f>
        <v>-</v>
      </c>
      <c r="H308" s="116" t="str">
        <f>IF(SP_NORTE!J363="","*",SP_NORTE!J363)</f>
        <v>*</v>
      </c>
      <c r="I308" s="113" t="str">
        <f>IF(SP_NORTE!N363="","*",SP_NORTE!N363)</f>
        <v>*</v>
      </c>
      <c r="J308" s="113" t="str">
        <f>IF(SP_NORTE!O363="","*",SP_NORTE!O363)</f>
        <v>*</v>
      </c>
      <c r="K308" s="83">
        <f>IF(SP_NORTE!AJ363="","*",SP_NORTE!AJ363)</f>
        <v>0</v>
      </c>
      <c r="L308" s="83" t="str">
        <f>IF(SP_NORTE!AL363="","*",SP_NORTE!AL363)</f>
        <v>-</v>
      </c>
      <c r="M308" s="83">
        <f>IF(SP_NORTE!AO363="","*",SP_NORTE!AO363)</f>
        <v>0</v>
      </c>
      <c r="N308" s="83" t="str">
        <f>IF(SP_NORTE!AL363="","*",SP_NORTE!AL363)</f>
        <v>-</v>
      </c>
      <c r="O308" s="110" t="str">
        <f>IF(SP_NORTE!BG363="","*",SP_NORTE!BG363)</f>
        <v>*</v>
      </c>
      <c r="P308" s="147" t="str">
        <f>IF($A$2=1,IF(SP_NORTE!BI363="","*",SP_NORTE!BI363),IF(SP_NORTE!BJ363="","*",SP_NORTE!BJ363))</f>
        <v>*</v>
      </c>
    </row>
    <row r="309" spans="1:16" hidden="1">
      <c r="A309" s="82" t="str">
        <f>IF(SP_NORTE!B364="","*",SP_NORTE!B364)</f>
        <v>*</v>
      </c>
      <c r="B309" s="83" t="str">
        <f>IF(SP_NORTE!W364="","*",SP_NORTE!W364)</f>
        <v>*</v>
      </c>
      <c r="C309" s="83" t="str">
        <f>IF(SP_NORTE!R364="","*",SP_NORTE!R364)</f>
        <v>-</v>
      </c>
      <c r="D309" s="83" t="str">
        <f>IF(SP_NORTE!S364="","*",SP_NORTE!S364)</f>
        <v>-</v>
      </c>
      <c r="E309" s="83" t="str">
        <f>IF(SP_NORTE!D364="","*",SP_NORTE!D364)</f>
        <v>*</v>
      </c>
      <c r="F309" s="83" t="str">
        <f>IF(SP_NORTE!G364="","*",SP_NORTE!G364)</f>
        <v>*</v>
      </c>
      <c r="G309" s="83" t="str">
        <f>IF(SP_NORTE!L364="","*",SP_NORTE!L364)</f>
        <v>-</v>
      </c>
      <c r="H309" s="116" t="str">
        <f>IF(SP_NORTE!J364="","*",SP_NORTE!J364)</f>
        <v>*</v>
      </c>
      <c r="I309" s="113" t="str">
        <f>IF(SP_NORTE!N364="","*",SP_NORTE!N364)</f>
        <v>*</v>
      </c>
      <c r="J309" s="113" t="str">
        <f>IF(SP_NORTE!O364="","*",SP_NORTE!O364)</f>
        <v>*</v>
      </c>
      <c r="K309" s="83">
        <f>IF(SP_NORTE!AJ364="","*",SP_NORTE!AJ364)</f>
        <v>0</v>
      </c>
      <c r="L309" s="83" t="str">
        <f>IF(SP_NORTE!AL364="","*",SP_NORTE!AL364)</f>
        <v>-</v>
      </c>
      <c r="M309" s="83">
        <f>IF(SP_NORTE!AO364="","*",SP_NORTE!AO364)</f>
        <v>0</v>
      </c>
      <c r="N309" s="83" t="str">
        <f>IF(SP_NORTE!AL364="","*",SP_NORTE!AL364)</f>
        <v>-</v>
      </c>
      <c r="O309" s="110" t="str">
        <f>IF(SP_NORTE!BG364="","*",SP_NORTE!BG364)</f>
        <v>*</v>
      </c>
      <c r="P309" s="147" t="str">
        <f>IF($A$2=1,IF(SP_NORTE!BI364="","*",SP_NORTE!BI364),IF(SP_NORTE!BJ364="","*",SP_NORTE!BJ364))</f>
        <v>*</v>
      </c>
    </row>
    <row r="310" spans="1:16" hidden="1">
      <c r="A310" s="82" t="str">
        <f>IF(SP_NORTE!B365="","*",SP_NORTE!B365)</f>
        <v>*</v>
      </c>
      <c r="B310" s="83" t="str">
        <f>IF(SP_NORTE!W365="","*",SP_NORTE!W365)</f>
        <v>*</v>
      </c>
      <c r="C310" s="83" t="str">
        <f>IF(SP_NORTE!R365="","*",SP_NORTE!R365)</f>
        <v>-</v>
      </c>
      <c r="D310" s="83" t="str">
        <f>IF(SP_NORTE!S365="","*",SP_NORTE!S365)</f>
        <v>-</v>
      </c>
      <c r="E310" s="83" t="str">
        <f>IF(SP_NORTE!D365="","*",SP_NORTE!D365)</f>
        <v>*</v>
      </c>
      <c r="F310" s="83" t="str">
        <f>IF(SP_NORTE!G365="","*",SP_NORTE!G365)</f>
        <v>*</v>
      </c>
      <c r="G310" s="83" t="str">
        <f>IF(SP_NORTE!L365="","*",SP_NORTE!L365)</f>
        <v>-</v>
      </c>
      <c r="H310" s="116" t="str">
        <f>IF(SP_NORTE!J365="","*",SP_NORTE!J365)</f>
        <v>*</v>
      </c>
      <c r="I310" s="113" t="str">
        <f>IF(SP_NORTE!N365="","*",SP_NORTE!N365)</f>
        <v>*</v>
      </c>
      <c r="J310" s="113" t="str">
        <f>IF(SP_NORTE!O365="","*",SP_NORTE!O365)</f>
        <v>*</v>
      </c>
      <c r="K310" s="83">
        <f>IF(SP_NORTE!AJ365="","*",SP_NORTE!AJ365)</f>
        <v>0</v>
      </c>
      <c r="L310" s="83" t="str">
        <f>IF(SP_NORTE!AL365="","*",SP_NORTE!AL365)</f>
        <v>-</v>
      </c>
      <c r="M310" s="83">
        <f>IF(SP_NORTE!AO365="","*",SP_NORTE!AO365)</f>
        <v>0</v>
      </c>
      <c r="N310" s="83" t="str">
        <f>IF(SP_NORTE!AL365="","*",SP_NORTE!AL365)</f>
        <v>-</v>
      </c>
      <c r="O310" s="110" t="str">
        <f>IF(SP_NORTE!BG365="","*",SP_NORTE!BG365)</f>
        <v>*</v>
      </c>
      <c r="P310" s="147" t="str">
        <f>IF($A$2=1,IF(SP_NORTE!BI365="","*",SP_NORTE!BI365),IF(SP_NORTE!BJ365="","*",SP_NORTE!BJ365))</f>
        <v>*</v>
      </c>
    </row>
    <row r="311" spans="1:16" hidden="1">
      <c r="A311" s="82" t="str">
        <f>IF(SP_NORTE!B366="","*",SP_NORTE!B366)</f>
        <v>*</v>
      </c>
      <c r="B311" s="83" t="str">
        <f>IF(SP_NORTE!W366="","*",SP_NORTE!W366)</f>
        <v>*</v>
      </c>
      <c r="C311" s="83" t="str">
        <f>IF(SP_NORTE!R366="","*",SP_NORTE!R366)</f>
        <v>-</v>
      </c>
      <c r="D311" s="83" t="str">
        <f>IF(SP_NORTE!S366="","*",SP_NORTE!S366)</f>
        <v>-</v>
      </c>
      <c r="E311" s="83" t="str">
        <f>IF(SP_NORTE!D366="","*",SP_NORTE!D366)</f>
        <v>*</v>
      </c>
      <c r="F311" s="83" t="str">
        <f>IF(SP_NORTE!G366="","*",SP_NORTE!G366)</f>
        <v>*</v>
      </c>
      <c r="G311" s="83" t="str">
        <f>IF(SP_NORTE!L366="","*",SP_NORTE!L366)</f>
        <v>-</v>
      </c>
      <c r="H311" s="116" t="str">
        <f>IF(SP_NORTE!J366="","*",SP_NORTE!J366)</f>
        <v>*</v>
      </c>
      <c r="I311" s="113" t="str">
        <f>IF(SP_NORTE!N366="","*",SP_NORTE!N366)</f>
        <v>*</v>
      </c>
      <c r="J311" s="113" t="str">
        <f>IF(SP_NORTE!O366="","*",SP_NORTE!O366)</f>
        <v>*</v>
      </c>
      <c r="K311" s="83">
        <f>IF(SP_NORTE!AJ366="","*",SP_NORTE!AJ366)</f>
        <v>0</v>
      </c>
      <c r="L311" s="83" t="str">
        <f>IF(SP_NORTE!AL366="","*",SP_NORTE!AL366)</f>
        <v>-</v>
      </c>
      <c r="M311" s="83">
        <f>IF(SP_NORTE!AO366="","*",SP_NORTE!AO366)</f>
        <v>0</v>
      </c>
      <c r="N311" s="83" t="str">
        <f>IF(SP_NORTE!AL366="","*",SP_NORTE!AL366)</f>
        <v>-</v>
      </c>
      <c r="O311" s="110" t="str">
        <f>IF(SP_NORTE!BG366="","*",SP_NORTE!BG366)</f>
        <v>*</v>
      </c>
      <c r="P311" s="147" t="str">
        <f>IF($A$2=1,IF(SP_NORTE!BI366="","*",SP_NORTE!BI366),IF(SP_NORTE!BJ366="","*",SP_NORTE!BJ366))</f>
        <v>*</v>
      </c>
    </row>
    <row r="312" spans="1:16" hidden="1">
      <c r="A312" s="82" t="str">
        <f>IF(SP_NORTE!B367="","*",SP_NORTE!B367)</f>
        <v>*</v>
      </c>
      <c r="B312" s="83" t="str">
        <f>IF(SP_NORTE!W367="","*",SP_NORTE!W367)</f>
        <v>*</v>
      </c>
      <c r="C312" s="83" t="str">
        <f>IF(SP_NORTE!R367="","*",SP_NORTE!R367)</f>
        <v>-</v>
      </c>
      <c r="D312" s="83" t="str">
        <f>IF(SP_NORTE!S367="","*",SP_NORTE!S367)</f>
        <v>-</v>
      </c>
      <c r="E312" s="83" t="str">
        <f>IF(SP_NORTE!D367="","*",SP_NORTE!D367)</f>
        <v>*</v>
      </c>
      <c r="F312" s="83" t="str">
        <f>IF(SP_NORTE!G367="","*",SP_NORTE!G367)</f>
        <v>*</v>
      </c>
      <c r="G312" s="83" t="str">
        <f>IF(SP_NORTE!L367="","*",SP_NORTE!L367)</f>
        <v>-</v>
      </c>
      <c r="H312" s="116" t="str">
        <f>IF(SP_NORTE!J367="","*",SP_NORTE!J367)</f>
        <v>*</v>
      </c>
      <c r="I312" s="113" t="str">
        <f>IF(SP_NORTE!N367="","*",SP_NORTE!N367)</f>
        <v>*</v>
      </c>
      <c r="J312" s="113" t="str">
        <f>IF(SP_NORTE!O367="","*",SP_NORTE!O367)</f>
        <v>*</v>
      </c>
      <c r="K312" s="83">
        <f>IF(SP_NORTE!AJ367="","*",SP_NORTE!AJ367)</f>
        <v>0</v>
      </c>
      <c r="L312" s="83" t="str">
        <f>IF(SP_NORTE!AL367="","*",SP_NORTE!AL367)</f>
        <v>-</v>
      </c>
      <c r="M312" s="83">
        <f>IF(SP_NORTE!AO367="","*",SP_NORTE!AO367)</f>
        <v>0</v>
      </c>
      <c r="N312" s="83" t="str">
        <f>IF(SP_NORTE!AL367="","*",SP_NORTE!AL367)</f>
        <v>-</v>
      </c>
      <c r="O312" s="110" t="str">
        <f>IF(SP_NORTE!BG367="","*",SP_NORTE!BG367)</f>
        <v>*</v>
      </c>
      <c r="P312" s="147" t="str">
        <f>IF($A$2=1,IF(SP_NORTE!BI367="","*",SP_NORTE!BI367),IF(SP_NORTE!BJ367="","*",SP_NORTE!BJ367))</f>
        <v>*</v>
      </c>
    </row>
    <row r="313" spans="1:16" hidden="1">
      <c r="A313" s="82" t="str">
        <f>IF(SP_NORTE!B368="","*",SP_NORTE!B368)</f>
        <v>*</v>
      </c>
      <c r="B313" s="83" t="str">
        <f>IF(SP_NORTE!W368="","*",SP_NORTE!W368)</f>
        <v>*</v>
      </c>
      <c r="C313" s="83" t="str">
        <f>IF(SP_NORTE!R368="","*",SP_NORTE!R368)</f>
        <v>-</v>
      </c>
      <c r="D313" s="83" t="str">
        <f>IF(SP_NORTE!S368="","*",SP_NORTE!S368)</f>
        <v>-</v>
      </c>
      <c r="E313" s="83" t="str">
        <f>IF(SP_NORTE!D368="","*",SP_NORTE!D368)</f>
        <v>*</v>
      </c>
      <c r="F313" s="83" t="str">
        <f>IF(SP_NORTE!G368="","*",SP_NORTE!G368)</f>
        <v>*</v>
      </c>
      <c r="G313" s="83" t="str">
        <f>IF(SP_NORTE!L368="","*",SP_NORTE!L368)</f>
        <v>-</v>
      </c>
      <c r="H313" s="116" t="str">
        <f>IF(SP_NORTE!J368="","*",SP_NORTE!J368)</f>
        <v>*</v>
      </c>
      <c r="I313" s="113" t="str">
        <f>IF(SP_NORTE!N368="","*",SP_NORTE!N368)</f>
        <v>*</v>
      </c>
      <c r="J313" s="113" t="str">
        <f>IF(SP_NORTE!O368="","*",SP_NORTE!O368)</f>
        <v>*</v>
      </c>
      <c r="K313" s="83">
        <f>IF(SP_NORTE!AJ368="","*",SP_NORTE!AJ368)</f>
        <v>0</v>
      </c>
      <c r="L313" s="83" t="str">
        <f>IF(SP_NORTE!AL368="","*",SP_NORTE!AL368)</f>
        <v>-</v>
      </c>
      <c r="M313" s="83">
        <f>IF(SP_NORTE!AO368="","*",SP_NORTE!AO368)</f>
        <v>0</v>
      </c>
      <c r="N313" s="83" t="str">
        <f>IF(SP_NORTE!AL368="","*",SP_NORTE!AL368)</f>
        <v>-</v>
      </c>
      <c r="O313" s="110" t="str">
        <f>IF(SP_NORTE!BG368="","*",SP_NORTE!BG368)</f>
        <v>*</v>
      </c>
      <c r="P313" s="147" t="str">
        <f>IF($A$2=1,IF(SP_NORTE!BI368="","*",SP_NORTE!BI368),IF(SP_NORTE!BJ368="","*",SP_NORTE!BJ368))</f>
        <v>*</v>
      </c>
    </row>
    <row r="314" spans="1:16" hidden="1">
      <c r="A314" s="82" t="str">
        <f>IF(SP_NORTE!B369="","*",SP_NORTE!B369)</f>
        <v>*</v>
      </c>
      <c r="B314" s="83" t="str">
        <f>IF(SP_NORTE!W369="","*",SP_NORTE!W369)</f>
        <v>*</v>
      </c>
      <c r="C314" s="83" t="str">
        <f>IF(SP_NORTE!R369="","*",SP_NORTE!R369)</f>
        <v>-</v>
      </c>
      <c r="D314" s="83" t="str">
        <f>IF(SP_NORTE!S369="","*",SP_NORTE!S369)</f>
        <v>-</v>
      </c>
      <c r="E314" s="83" t="str">
        <f>IF(SP_NORTE!D369="","*",SP_NORTE!D369)</f>
        <v>*</v>
      </c>
      <c r="F314" s="83" t="str">
        <f>IF(SP_NORTE!G369="","*",SP_NORTE!G369)</f>
        <v>*</v>
      </c>
      <c r="G314" s="83" t="str">
        <f>IF(SP_NORTE!L369="","*",SP_NORTE!L369)</f>
        <v>-</v>
      </c>
      <c r="H314" s="116" t="str">
        <f>IF(SP_NORTE!J369="","*",SP_NORTE!J369)</f>
        <v>*</v>
      </c>
      <c r="I314" s="113" t="str">
        <f>IF(SP_NORTE!N369="","*",SP_NORTE!N369)</f>
        <v>*</v>
      </c>
      <c r="J314" s="113" t="str">
        <f>IF(SP_NORTE!O369="","*",SP_NORTE!O369)</f>
        <v>*</v>
      </c>
      <c r="K314" s="83">
        <f>IF(SP_NORTE!AJ369="","*",SP_NORTE!AJ369)</f>
        <v>0</v>
      </c>
      <c r="L314" s="83" t="str">
        <f>IF(SP_NORTE!AL369="","*",SP_NORTE!AL369)</f>
        <v>-</v>
      </c>
      <c r="M314" s="83">
        <f>IF(SP_NORTE!AO369="","*",SP_NORTE!AO369)</f>
        <v>0</v>
      </c>
      <c r="N314" s="83" t="str">
        <f>IF(SP_NORTE!AL369="","*",SP_NORTE!AL369)</f>
        <v>-</v>
      </c>
      <c r="O314" s="110" t="str">
        <f>IF(SP_NORTE!BG369="","*",SP_NORTE!BG369)</f>
        <v>*</v>
      </c>
      <c r="P314" s="147" t="str">
        <f>IF($A$2=1,IF(SP_NORTE!BI369="","*",SP_NORTE!BI369),IF(SP_NORTE!BJ369="","*",SP_NORTE!BJ369))</f>
        <v>*</v>
      </c>
    </row>
    <row r="315" spans="1:16" hidden="1">
      <c r="A315" s="82" t="str">
        <f>IF(SP_NORTE!B370="","*",SP_NORTE!B370)</f>
        <v>*</v>
      </c>
      <c r="B315" s="83" t="str">
        <f>IF(SP_NORTE!W370="","*",SP_NORTE!W370)</f>
        <v>*</v>
      </c>
      <c r="C315" s="83" t="str">
        <f>IF(SP_NORTE!R370="","*",SP_NORTE!R370)</f>
        <v>-</v>
      </c>
      <c r="D315" s="83" t="str">
        <f>IF(SP_NORTE!S370="","*",SP_NORTE!S370)</f>
        <v>-</v>
      </c>
      <c r="E315" s="83" t="str">
        <f>IF(SP_NORTE!D370="","*",SP_NORTE!D370)</f>
        <v>*</v>
      </c>
      <c r="F315" s="83" t="str">
        <f>IF(SP_NORTE!G370="","*",SP_NORTE!G370)</f>
        <v>*</v>
      </c>
      <c r="G315" s="83" t="str">
        <f>IF(SP_NORTE!L370="","*",SP_NORTE!L370)</f>
        <v>-</v>
      </c>
      <c r="H315" s="116" t="str">
        <f>IF(SP_NORTE!J370="","*",SP_NORTE!J370)</f>
        <v>*</v>
      </c>
      <c r="I315" s="113" t="str">
        <f>IF(SP_NORTE!N370="","*",SP_NORTE!N370)</f>
        <v>*</v>
      </c>
      <c r="J315" s="113" t="str">
        <f>IF(SP_NORTE!O370="","*",SP_NORTE!O370)</f>
        <v>*</v>
      </c>
      <c r="K315" s="83">
        <f>IF(SP_NORTE!AJ370="","*",SP_NORTE!AJ370)</f>
        <v>0</v>
      </c>
      <c r="L315" s="83" t="str">
        <f>IF(SP_NORTE!AL370="","*",SP_NORTE!AL370)</f>
        <v>-</v>
      </c>
      <c r="M315" s="83">
        <f>IF(SP_NORTE!AO370="","*",SP_NORTE!AO370)</f>
        <v>0</v>
      </c>
      <c r="N315" s="83" t="str">
        <f>IF(SP_NORTE!AL370="","*",SP_NORTE!AL370)</f>
        <v>-</v>
      </c>
      <c r="O315" s="110" t="str">
        <f>IF(SP_NORTE!BG370="","*",SP_NORTE!BG370)</f>
        <v>*</v>
      </c>
      <c r="P315" s="147" t="str">
        <f>IF($A$2=1,IF(SP_NORTE!BI370="","*",SP_NORTE!BI370),IF(SP_NORTE!BJ370="","*",SP_NORTE!BJ370))</f>
        <v>*</v>
      </c>
    </row>
    <row r="316" spans="1:16" hidden="1">
      <c r="A316" s="82" t="str">
        <f>IF(SP_NORTE!B371="","*",SP_NORTE!B371)</f>
        <v>*</v>
      </c>
      <c r="B316" s="83" t="str">
        <f>IF(SP_NORTE!W371="","*",SP_NORTE!W371)</f>
        <v>*</v>
      </c>
      <c r="C316" s="83" t="str">
        <f>IF(SP_NORTE!R371="","*",SP_NORTE!R371)</f>
        <v>-</v>
      </c>
      <c r="D316" s="83" t="str">
        <f>IF(SP_NORTE!S371="","*",SP_NORTE!S371)</f>
        <v>-</v>
      </c>
      <c r="E316" s="83" t="str">
        <f>IF(SP_NORTE!D371="","*",SP_NORTE!D371)</f>
        <v>*</v>
      </c>
      <c r="F316" s="83" t="str">
        <f>IF(SP_NORTE!G371="","*",SP_NORTE!G371)</f>
        <v>*</v>
      </c>
      <c r="G316" s="83" t="str">
        <f>IF(SP_NORTE!L371="","*",SP_NORTE!L371)</f>
        <v>-</v>
      </c>
      <c r="H316" s="116" t="str">
        <f>IF(SP_NORTE!J371="","*",SP_NORTE!J371)</f>
        <v>*</v>
      </c>
      <c r="I316" s="113" t="str">
        <f>IF(SP_NORTE!N371="","*",SP_NORTE!N371)</f>
        <v>*</v>
      </c>
      <c r="J316" s="113" t="str">
        <f>IF(SP_NORTE!O371="","*",SP_NORTE!O371)</f>
        <v>*</v>
      </c>
      <c r="K316" s="83">
        <f>IF(SP_NORTE!AJ371="","*",SP_NORTE!AJ371)</f>
        <v>0</v>
      </c>
      <c r="L316" s="83" t="str">
        <f>IF(SP_NORTE!AL371="","*",SP_NORTE!AL371)</f>
        <v>-</v>
      </c>
      <c r="M316" s="83">
        <f>IF(SP_NORTE!AO371="","*",SP_NORTE!AO371)</f>
        <v>0</v>
      </c>
      <c r="N316" s="83" t="str">
        <f>IF(SP_NORTE!AL371="","*",SP_NORTE!AL371)</f>
        <v>-</v>
      </c>
      <c r="O316" s="110" t="str">
        <f>IF(SP_NORTE!BG371="","*",SP_NORTE!BG371)</f>
        <v>*</v>
      </c>
      <c r="P316" s="147" t="str">
        <f>IF($A$2=1,IF(SP_NORTE!BI371="","*",SP_NORTE!BI371),IF(SP_NORTE!BJ371="","*",SP_NORTE!BJ371))</f>
        <v>*</v>
      </c>
    </row>
    <row r="317" spans="1:16" hidden="1">
      <c r="A317" s="82" t="str">
        <f>IF(SP_NORTE!B372="","*",SP_NORTE!B372)</f>
        <v>*</v>
      </c>
      <c r="B317" s="83" t="str">
        <f>IF(SP_NORTE!W372="","*",SP_NORTE!W372)</f>
        <v>*</v>
      </c>
      <c r="C317" s="83" t="str">
        <f>IF(SP_NORTE!R372="","*",SP_NORTE!R372)</f>
        <v>-</v>
      </c>
      <c r="D317" s="83" t="str">
        <f>IF(SP_NORTE!S372="","*",SP_NORTE!S372)</f>
        <v>-</v>
      </c>
      <c r="E317" s="83" t="str">
        <f>IF(SP_NORTE!D372="","*",SP_NORTE!D372)</f>
        <v>*</v>
      </c>
      <c r="F317" s="83" t="str">
        <f>IF(SP_NORTE!G372="","*",SP_NORTE!G372)</f>
        <v>*</v>
      </c>
      <c r="G317" s="83" t="str">
        <f>IF(SP_NORTE!L372="","*",SP_NORTE!L372)</f>
        <v>-</v>
      </c>
      <c r="H317" s="116" t="str">
        <f>IF(SP_NORTE!J372="","*",SP_NORTE!J372)</f>
        <v>*</v>
      </c>
      <c r="I317" s="113" t="str">
        <f>IF(SP_NORTE!N372="","*",SP_NORTE!N372)</f>
        <v>*</v>
      </c>
      <c r="J317" s="113" t="str">
        <f>IF(SP_NORTE!O372="","*",SP_NORTE!O372)</f>
        <v>*</v>
      </c>
      <c r="K317" s="83">
        <f>IF(SP_NORTE!AJ372="","*",SP_NORTE!AJ372)</f>
        <v>0</v>
      </c>
      <c r="L317" s="83" t="str">
        <f>IF(SP_NORTE!AL372="","*",SP_NORTE!AL372)</f>
        <v>-</v>
      </c>
      <c r="M317" s="83">
        <f>IF(SP_NORTE!AO372="","*",SP_NORTE!AO372)</f>
        <v>0</v>
      </c>
      <c r="N317" s="83" t="str">
        <f>IF(SP_NORTE!AL372="","*",SP_NORTE!AL372)</f>
        <v>-</v>
      </c>
      <c r="O317" s="110" t="str">
        <f>IF(SP_NORTE!BG372="","*",SP_NORTE!BG372)</f>
        <v>*</v>
      </c>
      <c r="P317" s="147" t="str">
        <f>IF($A$2=1,IF(SP_NORTE!BI372="","*",SP_NORTE!BI372),IF(SP_NORTE!BJ372="","*",SP_NORTE!BJ372))</f>
        <v>*</v>
      </c>
    </row>
    <row r="318" spans="1:16" hidden="1">
      <c r="A318" s="82" t="str">
        <f>IF(SP_NORTE!B373="","*",SP_NORTE!B373)</f>
        <v>*</v>
      </c>
      <c r="B318" s="83" t="str">
        <f>IF(SP_NORTE!W373="","*",SP_NORTE!W373)</f>
        <v>*</v>
      </c>
      <c r="C318" s="83" t="str">
        <f>IF(SP_NORTE!R373="","*",SP_NORTE!R373)</f>
        <v>-</v>
      </c>
      <c r="D318" s="83" t="str">
        <f>IF(SP_NORTE!S373="","*",SP_NORTE!S373)</f>
        <v>-</v>
      </c>
      <c r="E318" s="83" t="str">
        <f>IF(SP_NORTE!D373="","*",SP_NORTE!D373)</f>
        <v>*</v>
      </c>
      <c r="F318" s="83" t="str">
        <f>IF(SP_NORTE!G373="","*",SP_NORTE!G373)</f>
        <v>*</v>
      </c>
      <c r="G318" s="83" t="str">
        <f>IF(SP_NORTE!L373="","*",SP_NORTE!L373)</f>
        <v>-</v>
      </c>
      <c r="H318" s="116" t="str">
        <f>IF(SP_NORTE!J373="","*",SP_NORTE!J373)</f>
        <v>*</v>
      </c>
      <c r="I318" s="113" t="str">
        <f>IF(SP_NORTE!N373="","*",SP_NORTE!N373)</f>
        <v>*</v>
      </c>
      <c r="J318" s="113" t="str">
        <f>IF(SP_NORTE!O373="","*",SP_NORTE!O373)</f>
        <v>*</v>
      </c>
      <c r="K318" s="83">
        <f>IF(SP_NORTE!AJ373="","*",SP_NORTE!AJ373)</f>
        <v>0</v>
      </c>
      <c r="L318" s="83" t="str">
        <f>IF(SP_NORTE!AL373="","*",SP_NORTE!AL373)</f>
        <v>-</v>
      </c>
      <c r="M318" s="83">
        <f>IF(SP_NORTE!AO373="","*",SP_NORTE!AO373)</f>
        <v>0</v>
      </c>
      <c r="N318" s="83" t="str">
        <f>IF(SP_NORTE!AL373="","*",SP_NORTE!AL373)</f>
        <v>-</v>
      </c>
      <c r="O318" s="110" t="str">
        <f>IF(SP_NORTE!BG373="","*",SP_NORTE!BG373)</f>
        <v>*</v>
      </c>
      <c r="P318" s="147" t="str">
        <f>IF($A$2=1,IF(SP_NORTE!BI373="","*",SP_NORTE!BI373),IF(SP_NORTE!BJ373="","*",SP_NORTE!BJ373))</f>
        <v>*</v>
      </c>
    </row>
    <row r="319" spans="1:16" hidden="1">
      <c r="A319" s="82" t="str">
        <f>IF(SP_NORTE!B374="","*",SP_NORTE!B374)</f>
        <v>*</v>
      </c>
      <c r="B319" s="83" t="str">
        <f>IF(SP_NORTE!W374="","*",SP_NORTE!W374)</f>
        <v>*</v>
      </c>
      <c r="C319" s="83" t="str">
        <f>IF(SP_NORTE!R374="","*",SP_NORTE!R374)</f>
        <v>-</v>
      </c>
      <c r="D319" s="83" t="str">
        <f>IF(SP_NORTE!S374="","*",SP_NORTE!S374)</f>
        <v>-</v>
      </c>
      <c r="E319" s="83" t="str">
        <f>IF(SP_NORTE!D374="","*",SP_NORTE!D374)</f>
        <v>*</v>
      </c>
      <c r="F319" s="83" t="str">
        <f>IF(SP_NORTE!G374="","*",SP_NORTE!G374)</f>
        <v>*</v>
      </c>
      <c r="G319" s="83" t="str">
        <f>IF(SP_NORTE!L374="","*",SP_NORTE!L374)</f>
        <v>-</v>
      </c>
      <c r="H319" s="116" t="str">
        <f>IF(SP_NORTE!J374="","*",SP_NORTE!J374)</f>
        <v>*</v>
      </c>
      <c r="I319" s="113" t="str">
        <f>IF(SP_NORTE!N374="","*",SP_NORTE!N374)</f>
        <v>*</v>
      </c>
      <c r="J319" s="113" t="str">
        <f>IF(SP_NORTE!O374="","*",SP_NORTE!O374)</f>
        <v>*</v>
      </c>
      <c r="K319" s="83">
        <f>IF(SP_NORTE!AJ374="","*",SP_NORTE!AJ374)</f>
        <v>0</v>
      </c>
      <c r="L319" s="83" t="str">
        <f>IF(SP_NORTE!AL374="","*",SP_NORTE!AL374)</f>
        <v>-</v>
      </c>
      <c r="M319" s="83">
        <f>IF(SP_NORTE!AO374="","*",SP_NORTE!AO374)</f>
        <v>0</v>
      </c>
      <c r="N319" s="83" t="str">
        <f>IF(SP_NORTE!AL374="","*",SP_NORTE!AL374)</f>
        <v>-</v>
      </c>
      <c r="O319" s="110" t="str">
        <f>IF(SP_NORTE!BG374="","*",SP_NORTE!BG374)</f>
        <v>*</v>
      </c>
      <c r="P319" s="147" t="str">
        <f>IF($A$2=1,IF(SP_NORTE!BI374="","*",SP_NORTE!BI374),IF(SP_NORTE!BJ374="","*",SP_NORTE!BJ374))</f>
        <v>*</v>
      </c>
    </row>
    <row r="320" spans="1:16" hidden="1">
      <c r="A320" s="82" t="str">
        <f>IF(SP_NORTE!B375="","*",SP_NORTE!B375)</f>
        <v>*</v>
      </c>
      <c r="B320" s="83" t="str">
        <f>IF(SP_NORTE!W375="","*",SP_NORTE!W375)</f>
        <v>*</v>
      </c>
      <c r="C320" s="83" t="str">
        <f>IF(SP_NORTE!R375="","*",SP_NORTE!R375)</f>
        <v>-</v>
      </c>
      <c r="D320" s="83" t="str">
        <f>IF(SP_NORTE!S375="","*",SP_NORTE!S375)</f>
        <v>-</v>
      </c>
      <c r="E320" s="83" t="str">
        <f>IF(SP_NORTE!D375="","*",SP_NORTE!D375)</f>
        <v>*</v>
      </c>
      <c r="F320" s="83" t="str">
        <f>IF(SP_NORTE!G375="","*",SP_NORTE!G375)</f>
        <v>*</v>
      </c>
      <c r="G320" s="83" t="str">
        <f>IF(SP_NORTE!L375="","*",SP_NORTE!L375)</f>
        <v>-</v>
      </c>
      <c r="H320" s="116" t="str">
        <f>IF(SP_NORTE!J375="","*",SP_NORTE!J375)</f>
        <v>*</v>
      </c>
      <c r="I320" s="113" t="str">
        <f>IF(SP_NORTE!N375="","*",SP_NORTE!N375)</f>
        <v>*</v>
      </c>
      <c r="J320" s="113" t="str">
        <f>IF(SP_NORTE!O375="","*",SP_NORTE!O375)</f>
        <v>*</v>
      </c>
      <c r="K320" s="83">
        <f>IF(SP_NORTE!AJ375="","*",SP_NORTE!AJ375)</f>
        <v>0</v>
      </c>
      <c r="L320" s="83" t="str">
        <f>IF(SP_NORTE!AL375="","*",SP_NORTE!AL375)</f>
        <v>-</v>
      </c>
      <c r="M320" s="83">
        <f>IF(SP_NORTE!AO375="","*",SP_NORTE!AO375)</f>
        <v>0</v>
      </c>
      <c r="N320" s="83" t="str">
        <f>IF(SP_NORTE!AL375="","*",SP_NORTE!AL375)</f>
        <v>-</v>
      </c>
      <c r="O320" s="110" t="str">
        <f>IF(SP_NORTE!BG375="","*",SP_NORTE!BG375)</f>
        <v>*</v>
      </c>
      <c r="P320" s="147" t="str">
        <f>IF($A$2=1,IF(SP_NORTE!BI375="","*",SP_NORTE!BI375),IF(SP_NORTE!BJ375="","*",SP_NORTE!BJ375))</f>
        <v>*</v>
      </c>
    </row>
    <row r="321" spans="1:16" hidden="1">
      <c r="A321" s="82" t="str">
        <f>IF(SP_NORTE!B376="","*",SP_NORTE!B376)</f>
        <v>*</v>
      </c>
      <c r="B321" s="83" t="str">
        <f>IF(SP_NORTE!W376="","*",SP_NORTE!W376)</f>
        <v>*</v>
      </c>
      <c r="C321" s="83" t="str">
        <f>IF(SP_NORTE!R376="","*",SP_NORTE!R376)</f>
        <v>-</v>
      </c>
      <c r="D321" s="83" t="str">
        <f>IF(SP_NORTE!S376="","*",SP_NORTE!S376)</f>
        <v>-</v>
      </c>
      <c r="E321" s="83" t="str">
        <f>IF(SP_NORTE!D376="","*",SP_NORTE!D376)</f>
        <v>*</v>
      </c>
      <c r="F321" s="83" t="str">
        <f>IF(SP_NORTE!G376="","*",SP_NORTE!G376)</f>
        <v>*</v>
      </c>
      <c r="G321" s="83" t="str">
        <f>IF(SP_NORTE!L376="","*",SP_NORTE!L376)</f>
        <v>-</v>
      </c>
      <c r="H321" s="116" t="str">
        <f>IF(SP_NORTE!J376="","*",SP_NORTE!J376)</f>
        <v>*</v>
      </c>
      <c r="I321" s="113" t="str">
        <f>IF(SP_NORTE!N376="","*",SP_NORTE!N376)</f>
        <v>*</v>
      </c>
      <c r="J321" s="113" t="str">
        <f>IF(SP_NORTE!O376="","*",SP_NORTE!O376)</f>
        <v>*</v>
      </c>
      <c r="K321" s="83">
        <f>IF(SP_NORTE!AJ376="","*",SP_NORTE!AJ376)</f>
        <v>0</v>
      </c>
      <c r="L321" s="83" t="str">
        <f>IF(SP_NORTE!AL376="","*",SP_NORTE!AL376)</f>
        <v>-</v>
      </c>
      <c r="M321" s="83">
        <f>IF(SP_NORTE!AO376="","*",SP_NORTE!AO376)</f>
        <v>0</v>
      </c>
      <c r="N321" s="83" t="str">
        <f>IF(SP_NORTE!AL376="","*",SP_NORTE!AL376)</f>
        <v>-</v>
      </c>
      <c r="O321" s="110" t="str">
        <f>IF(SP_NORTE!BG376="","*",SP_NORTE!BG376)</f>
        <v>*</v>
      </c>
      <c r="P321" s="147" t="str">
        <f>IF($A$2=1,IF(SP_NORTE!BI376="","*",SP_NORTE!BI376),IF(SP_NORTE!BJ376="","*",SP_NORTE!BJ376))</f>
        <v>*</v>
      </c>
    </row>
    <row r="322" spans="1:16" hidden="1">
      <c r="A322" s="82" t="str">
        <f>IF(SP_NORTE!B377="","*",SP_NORTE!B377)</f>
        <v>*</v>
      </c>
      <c r="B322" s="83" t="str">
        <f>IF(SP_NORTE!W377="","*",SP_NORTE!W377)</f>
        <v>*</v>
      </c>
      <c r="C322" s="83" t="str">
        <f>IF(SP_NORTE!R377="","*",SP_NORTE!R377)</f>
        <v>-</v>
      </c>
      <c r="D322" s="83" t="str">
        <f>IF(SP_NORTE!S377="","*",SP_NORTE!S377)</f>
        <v>-</v>
      </c>
      <c r="E322" s="83" t="str">
        <f>IF(SP_NORTE!D377="","*",SP_NORTE!D377)</f>
        <v>*</v>
      </c>
      <c r="F322" s="83" t="str">
        <f>IF(SP_NORTE!G377="","*",SP_NORTE!G377)</f>
        <v>*</v>
      </c>
      <c r="G322" s="83" t="str">
        <f>IF(SP_NORTE!L377="","*",SP_NORTE!L377)</f>
        <v>-</v>
      </c>
      <c r="H322" s="116" t="str">
        <f>IF(SP_NORTE!J377="","*",SP_NORTE!J377)</f>
        <v>*</v>
      </c>
      <c r="I322" s="113" t="str">
        <f>IF(SP_NORTE!N377="","*",SP_NORTE!N377)</f>
        <v>*</v>
      </c>
      <c r="J322" s="113" t="str">
        <f>IF(SP_NORTE!O377="","*",SP_NORTE!O377)</f>
        <v>*</v>
      </c>
      <c r="K322" s="83">
        <f>IF(SP_NORTE!AJ377="","*",SP_NORTE!AJ377)</f>
        <v>0</v>
      </c>
      <c r="L322" s="83" t="str">
        <f>IF(SP_NORTE!AL377="","*",SP_NORTE!AL377)</f>
        <v>-</v>
      </c>
      <c r="M322" s="83">
        <f>IF(SP_NORTE!AO377="","*",SP_NORTE!AO377)</f>
        <v>0</v>
      </c>
      <c r="N322" s="83" t="str">
        <f>IF(SP_NORTE!AL377="","*",SP_NORTE!AL377)</f>
        <v>-</v>
      </c>
      <c r="O322" s="110" t="str">
        <f>IF(SP_NORTE!BG377="","*",SP_NORTE!BG377)</f>
        <v>*</v>
      </c>
      <c r="P322" s="147" t="str">
        <f>IF($A$2=1,IF(SP_NORTE!BI377="","*",SP_NORTE!BI377),IF(SP_NORTE!BJ377="","*",SP_NORTE!BJ377))</f>
        <v>*</v>
      </c>
    </row>
    <row r="323" spans="1:16" hidden="1">
      <c r="A323" s="82" t="str">
        <f>IF(SP_NORTE!B378="","*",SP_NORTE!B378)</f>
        <v>*</v>
      </c>
      <c r="B323" s="83" t="str">
        <f>IF(SP_NORTE!W378="","*",SP_NORTE!W378)</f>
        <v>*</v>
      </c>
      <c r="C323" s="83" t="str">
        <f>IF(SP_NORTE!R378="","*",SP_NORTE!R378)</f>
        <v>-</v>
      </c>
      <c r="D323" s="83" t="str">
        <f>IF(SP_NORTE!S378="","*",SP_NORTE!S378)</f>
        <v>-</v>
      </c>
      <c r="E323" s="83" t="str">
        <f>IF(SP_NORTE!D378="","*",SP_NORTE!D378)</f>
        <v>*</v>
      </c>
      <c r="F323" s="83" t="str">
        <f>IF(SP_NORTE!G378="","*",SP_NORTE!G378)</f>
        <v>*</v>
      </c>
      <c r="G323" s="83" t="str">
        <f>IF(SP_NORTE!L378="","*",SP_NORTE!L378)</f>
        <v>-</v>
      </c>
      <c r="H323" s="116" t="str">
        <f>IF(SP_NORTE!J378="","*",SP_NORTE!J378)</f>
        <v>*</v>
      </c>
      <c r="I323" s="113" t="str">
        <f>IF(SP_NORTE!N378="","*",SP_NORTE!N378)</f>
        <v>*</v>
      </c>
      <c r="J323" s="113" t="str">
        <f>IF(SP_NORTE!O378="","*",SP_NORTE!O378)</f>
        <v>*</v>
      </c>
      <c r="K323" s="83">
        <f>IF(SP_NORTE!AJ378="","*",SP_NORTE!AJ378)</f>
        <v>0</v>
      </c>
      <c r="L323" s="83" t="str">
        <f>IF(SP_NORTE!AL378="","*",SP_NORTE!AL378)</f>
        <v>-</v>
      </c>
      <c r="M323" s="83">
        <f>IF(SP_NORTE!AO378="","*",SP_NORTE!AO378)</f>
        <v>0</v>
      </c>
      <c r="N323" s="83" t="str">
        <f>IF(SP_NORTE!AL378="","*",SP_NORTE!AL378)</f>
        <v>-</v>
      </c>
      <c r="O323" s="110" t="str">
        <f>IF(SP_NORTE!BG378="","*",SP_NORTE!BG378)</f>
        <v>*</v>
      </c>
      <c r="P323" s="147" t="str">
        <f>IF($A$2=1,IF(SP_NORTE!BI378="","*",SP_NORTE!BI378),IF(SP_NORTE!BJ378="","*",SP_NORTE!BJ378))</f>
        <v>*</v>
      </c>
    </row>
    <row r="324" spans="1:16" hidden="1">
      <c r="A324" s="82" t="str">
        <f>IF(SP_NORTE!B379="","*",SP_NORTE!B379)</f>
        <v>*</v>
      </c>
      <c r="B324" s="83" t="str">
        <f>IF(SP_NORTE!W379="","*",SP_NORTE!W379)</f>
        <v>*</v>
      </c>
      <c r="C324" s="83" t="str">
        <f>IF(SP_NORTE!R379="","*",SP_NORTE!R379)</f>
        <v>-</v>
      </c>
      <c r="D324" s="83" t="str">
        <f>IF(SP_NORTE!S379="","*",SP_NORTE!S379)</f>
        <v>-</v>
      </c>
      <c r="E324" s="83" t="str">
        <f>IF(SP_NORTE!D379="","*",SP_NORTE!D379)</f>
        <v>*</v>
      </c>
      <c r="F324" s="83" t="str">
        <f>IF(SP_NORTE!G379="","*",SP_NORTE!G379)</f>
        <v>*</v>
      </c>
      <c r="G324" s="83" t="str">
        <f>IF(SP_NORTE!L379="","*",SP_NORTE!L379)</f>
        <v>-</v>
      </c>
      <c r="H324" s="116" t="str">
        <f>IF(SP_NORTE!J379="","*",SP_NORTE!J379)</f>
        <v>*</v>
      </c>
      <c r="I324" s="113" t="str">
        <f>IF(SP_NORTE!N379="","*",SP_NORTE!N379)</f>
        <v>*</v>
      </c>
      <c r="J324" s="113" t="str">
        <f>IF(SP_NORTE!O379="","*",SP_NORTE!O379)</f>
        <v>*</v>
      </c>
      <c r="K324" s="83">
        <f>IF(SP_NORTE!AJ379="","*",SP_NORTE!AJ379)</f>
        <v>0</v>
      </c>
      <c r="L324" s="83" t="str">
        <f>IF(SP_NORTE!AL379="","*",SP_NORTE!AL379)</f>
        <v>-</v>
      </c>
      <c r="M324" s="83">
        <f>IF(SP_NORTE!AO379="","*",SP_NORTE!AO379)</f>
        <v>0</v>
      </c>
      <c r="N324" s="83" t="str">
        <f>IF(SP_NORTE!AL379="","*",SP_NORTE!AL379)</f>
        <v>-</v>
      </c>
      <c r="O324" s="110" t="str">
        <f>IF(SP_NORTE!BG379="","*",SP_NORTE!BG379)</f>
        <v>*</v>
      </c>
      <c r="P324" s="147" t="str">
        <f>IF($A$2=1,IF(SP_NORTE!BI379="","*",SP_NORTE!BI379),IF(SP_NORTE!BJ379="","*",SP_NORTE!BJ379))</f>
        <v>*</v>
      </c>
    </row>
    <row r="325" spans="1:16" hidden="1">
      <c r="A325" s="82" t="str">
        <f>IF(SP_NORTE!B380="","*",SP_NORTE!B380)</f>
        <v>*</v>
      </c>
      <c r="B325" s="83" t="str">
        <f>IF(SP_NORTE!W380="","*",SP_NORTE!W380)</f>
        <v>*</v>
      </c>
      <c r="C325" s="83" t="str">
        <f>IF(SP_NORTE!R380="","*",SP_NORTE!R380)</f>
        <v>-</v>
      </c>
      <c r="D325" s="83" t="str">
        <f>IF(SP_NORTE!S380="","*",SP_NORTE!S380)</f>
        <v>-</v>
      </c>
      <c r="E325" s="83" t="str">
        <f>IF(SP_NORTE!D380="","*",SP_NORTE!D380)</f>
        <v>*</v>
      </c>
      <c r="F325" s="83" t="str">
        <f>IF(SP_NORTE!G380="","*",SP_NORTE!G380)</f>
        <v>*</v>
      </c>
      <c r="G325" s="83" t="str">
        <f>IF(SP_NORTE!L380="","*",SP_NORTE!L380)</f>
        <v>-</v>
      </c>
      <c r="H325" s="116" t="str">
        <f>IF(SP_NORTE!J380="","*",SP_NORTE!J380)</f>
        <v>*</v>
      </c>
      <c r="I325" s="113" t="str">
        <f>IF(SP_NORTE!N380="","*",SP_NORTE!N380)</f>
        <v>*</v>
      </c>
      <c r="J325" s="113" t="str">
        <f>IF(SP_NORTE!O380="","*",SP_NORTE!O380)</f>
        <v>*</v>
      </c>
      <c r="K325" s="83">
        <f>IF(SP_NORTE!AJ380="","*",SP_NORTE!AJ380)</f>
        <v>0</v>
      </c>
      <c r="L325" s="83" t="str">
        <f>IF(SP_NORTE!AL380="","*",SP_NORTE!AL380)</f>
        <v>-</v>
      </c>
      <c r="M325" s="83">
        <f>IF(SP_NORTE!AO380="","*",SP_NORTE!AO380)</f>
        <v>0</v>
      </c>
      <c r="N325" s="83" t="str">
        <f>IF(SP_NORTE!AL380="","*",SP_NORTE!AL380)</f>
        <v>-</v>
      </c>
      <c r="O325" s="110" t="str">
        <f>IF(SP_NORTE!BG380="","*",SP_NORTE!BG380)</f>
        <v>*</v>
      </c>
      <c r="P325" s="147" t="str">
        <f>IF($A$2=1,IF(SP_NORTE!BI380="","*",SP_NORTE!BI380),IF(SP_NORTE!BJ380="","*",SP_NORTE!BJ380))</f>
        <v>*</v>
      </c>
    </row>
    <row r="326" spans="1:16" hidden="1">
      <c r="A326" s="82" t="str">
        <f>IF(SP_NORTE!B381="","*",SP_NORTE!B381)</f>
        <v>*</v>
      </c>
      <c r="B326" s="83" t="str">
        <f>IF(SP_NORTE!W381="","*",SP_NORTE!W381)</f>
        <v>*</v>
      </c>
      <c r="C326" s="83" t="str">
        <f>IF(SP_NORTE!R381="","*",SP_NORTE!R381)</f>
        <v>-</v>
      </c>
      <c r="D326" s="83" t="str">
        <f>IF(SP_NORTE!S381="","*",SP_NORTE!S381)</f>
        <v>-</v>
      </c>
      <c r="E326" s="83" t="str">
        <f>IF(SP_NORTE!D381="","*",SP_NORTE!D381)</f>
        <v>*</v>
      </c>
      <c r="F326" s="83" t="str">
        <f>IF(SP_NORTE!G381="","*",SP_NORTE!G381)</f>
        <v>*</v>
      </c>
      <c r="G326" s="83" t="str">
        <f>IF(SP_NORTE!L381="","*",SP_NORTE!L381)</f>
        <v>-</v>
      </c>
      <c r="H326" s="116" t="str">
        <f>IF(SP_NORTE!J381="","*",SP_NORTE!J381)</f>
        <v>*</v>
      </c>
      <c r="I326" s="113" t="str">
        <f>IF(SP_NORTE!N381="","*",SP_NORTE!N381)</f>
        <v>*</v>
      </c>
      <c r="J326" s="113" t="str">
        <f>IF(SP_NORTE!O381="","*",SP_NORTE!O381)</f>
        <v>*</v>
      </c>
      <c r="K326" s="83">
        <f>IF(SP_NORTE!AJ381="","*",SP_NORTE!AJ381)</f>
        <v>0</v>
      </c>
      <c r="L326" s="83" t="str">
        <f>IF(SP_NORTE!AL381="","*",SP_NORTE!AL381)</f>
        <v>-</v>
      </c>
      <c r="M326" s="83">
        <f>IF(SP_NORTE!AO381="","*",SP_NORTE!AO381)</f>
        <v>0</v>
      </c>
      <c r="N326" s="83" t="str">
        <f>IF(SP_NORTE!AL381="","*",SP_NORTE!AL381)</f>
        <v>-</v>
      </c>
      <c r="O326" s="110" t="str">
        <f>IF(SP_NORTE!BG381="","*",SP_NORTE!BG381)</f>
        <v>*</v>
      </c>
      <c r="P326" s="147" t="str">
        <f>IF($A$2=1,IF(SP_NORTE!BI381="","*",SP_NORTE!BI381),IF(SP_NORTE!BJ381="","*",SP_NORTE!BJ381))</f>
        <v>*</v>
      </c>
    </row>
    <row r="327" spans="1:16" hidden="1">
      <c r="A327" s="82" t="str">
        <f>IF(SP_NORTE!B382="","*",SP_NORTE!B382)</f>
        <v>*</v>
      </c>
      <c r="B327" s="83" t="str">
        <f>IF(SP_NORTE!W382="","*",SP_NORTE!W382)</f>
        <v>*</v>
      </c>
      <c r="C327" s="83" t="str">
        <f>IF(SP_NORTE!R382="","*",SP_NORTE!R382)</f>
        <v>-</v>
      </c>
      <c r="D327" s="83" t="str">
        <f>IF(SP_NORTE!S382="","*",SP_NORTE!S382)</f>
        <v>-</v>
      </c>
      <c r="E327" s="83" t="str">
        <f>IF(SP_NORTE!D382="","*",SP_NORTE!D382)</f>
        <v>*</v>
      </c>
      <c r="F327" s="83" t="str">
        <f>IF(SP_NORTE!G382="","*",SP_NORTE!G382)</f>
        <v>*</v>
      </c>
      <c r="G327" s="83" t="str">
        <f>IF(SP_NORTE!L382="","*",SP_NORTE!L382)</f>
        <v>-</v>
      </c>
      <c r="H327" s="116" t="str">
        <f>IF(SP_NORTE!J382="","*",SP_NORTE!J382)</f>
        <v>*</v>
      </c>
      <c r="I327" s="113" t="str">
        <f>IF(SP_NORTE!N382="","*",SP_NORTE!N382)</f>
        <v>*</v>
      </c>
      <c r="J327" s="113" t="str">
        <f>IF(SP_NORTE!O382="","*",SP_NORTE!O382)</f>
        <v>*</v>
      </c>
      <c r="K327" s="83">
        <f>IF(SP_NORTE!AJ382="","*",SP_NORTE!AJ382)</f>
        <v>0</v>
      </c>
      <c r="L327" s="83" t="str">
        <f>IF(SP_NORTE!AL382="","*",SP_NORTE!AL382)</f>
        <v>-</v>
      </c>
      <c r="M327" s="83">
        <f>IF(SP_NORTE!AO382="","*",SP_NORTE!AO382)</f>
        <v>0</v>
      </c>
      <c r="N327" s="83" t="str">
        <f>IF(SP_NORTE!AL382="","*",SP_NORTE!AL382)</f>
        <v>-</v>
      </c>
      <c r="O327" s="110" t="str">
        <f>IF(SP_NORTE!BG382="","*",SP_NORTE!BG382)</f>
        <v>*</v>
      </c>
      <c r="P327" s="147" t="str">
        <f>IF($A$2=1,IF(SP_NORTE!BI382="","*",SP_NORTE!BI382),IF(SP_NORTE!BJ382="","*",SP_NORTE!BJ382))</f>
        <v>*</v>
      </c>
    </row>
    <row r="328" spans="1:16" hidden="1">
      <c r="A328" s="82" t="str">
        <f>IF(SP_NORTE!B383="","*",SP_NORTE!B383)</f>
        <v>*</v>
      </c>
      <c r="B328" s="83" t="str">
        <f>IF(SP_NORTE!W383="","*",SP_NORTE!W383)</f>
        <v>*</v>
      </c>
      <c r="C328" s="83" t="str">
        <f>IF(SP_NORTE!R383="","*",SP_NORTE!R383)</f>
        <v>-</v>
      </c>
      <c r="D328" s="83" t="str">
        <f>IF(SP_NORTE!S383="","*",SP_NORTE!S383)</f>
        <v>-</v>
      </c>
      <c r="E328" s="83" t="str">
        <f>IF(SP_NORTE!D383="","*",SP_NORTE!D383)</f>
        <v>*</v>
      </c>
      <c r="F328" s="83" t="str">
        <f>IF(SP_NORTE!G383="","*",SP_NORTE!G383)</f>
        <v>*</v>
      </c>
      <c r="G328" s="83" t="str">
        <f>IF(SP_NORTE!L383="","*",SP_NORTE!L383)</f>
        <v>-</v>
      </c>
      <c r="H328" s="116" t="str">
        <f>IF(SP_NORTE!J383="","*",SP_NORTE!J383)</f>
        <v>*</v>
      </c>
      <c r="I328" s="113" t="str">
        <f>IF(SP_NORTE!N383="","*",SP_NORTE!N383)</f>
        <v>*</v>
      </c>
      <c r="J328" s="113" t="str">
        <f>IF(SP_NORTE!O383="","*",SP_NORTE!O383)</f>
        <v>*</v>
      </c>
      <c r="K328" s="83">
        <f>IF(SP_NORTE!AJ383="","*",SP_NORTE!AJ383)</f>
        <v>0</v>
      </c>
      <c r="L328" s="83" t="str">
        <f>IF(SP_NORTE!AL383="","*",SP_NORTE!AL383)</f>
        <v>-</v>
      </c>
      <c r="M328" s="83">
        <f>IF(SP_NORTE!AO383="","*",SP_NORTE!AO383)</f>
        <v>0</v>
      </c>
      <c r="N328" s="83" t="str">
        <f>IF(SP_NORTE!AL383="","*",SP_NORTE!AL383)</f>
        <v>-</v>
      </c>
      <c r="O328" s="110" t="str">
        <f>IF(SP_NORTE!BG383="","*",SP_NORTE!BG383)</f>
        <v>*</v>
      </c>
      <c r="P328" s="147" t="str">
        <f>IF($A$2=1,IF(SP_NORTE!BI383="","*",SP_NORTE!BI383),IF(SP_NORTE!BJ383="","*",SP_NORTE!BJ383))</f>
        <v>*</v>
      </c>
    </row>
    <row r="329" spans="1:16" hidden="1">
      <c r="A329" s="82" t="str">
        <f>IF(SP_NORTE!B384="","*",SP_NORTE!B384)</f>
        <v>*</v>
      </c>
      <c r="B329" s="83" t="str">
        <f>IF(SP_NORTE!W384="","*",SP_NORTE!W384)</f>
        <v>*</v>
      </c>
      <c r="C329" s="83" t="str">
        <f>IF(SP_NORTE!R384="","*",SP_NORTE!R384)</f>
        <v>-</v>
      </c>
      <c r="D329" s="83" t="str">
        <f>IF(SP_NORTE!S384="","*",SP_NORTE!S384)</f>
        <v>-</v>
      </c>
      <c r="E329" s="83" t="str">
        <f>IF(SP_NORTE!D384="","*",SP_NORTE!D384)</f>
        <v>*</v>
      </c>
      <c r="F329" s="83" t="str">
        <f>IF(SP_NORTE!G384="","*",SP_NORTE!G384)</f>
        <v>*</v>
      </c>
      <c r="G329" s="83" t="str">
        <f>IF(SP_NORTE!L384="","*",SP_NORTE!L384)</f>
        <v>-</v>
      </c>
      <c r="H329" s="116" t="str">
        <f>IF(SP_NORTE!J384="","*",SP_NORTE!J384)</f>
        <v>*</v>
      </c>
      <c r="I329" s="113" t="str">
        <f>IF(SP_NORTE!N384="","*",SP_NORTE!N384)</f>
        <v>*</v>
      </c>
      <c r="J329" s="113" t="str">
        <f>IF(SP_NORTE!O384="","*",SP_NORTE!O384)</f>
        <v>*</v>
      </c>
      <c r="K329" s="83">
        <f>IF(SP_NORTE!AJ384="","*",SP_NORTE!AJ384)</f>
        <v>0</v>
      </c>
      <c r="L329" s="83" t="str">
        <f>IF(SP_NORTE!AL384="","*",SP_NORTE!AL384)</f>
        <v>-</v>
      </c>
      <c r="M329" s="83">
        <f>IF(SP_NORTE!AO384="","*",SP_NORTE!AO384)</f>
        <v>0</v>
      </c>
      <c r="N329" s="83" t="str">
        <f>IF(SP_NORTE!AL384="","*",SP_NORTE!AL384)</f>
        <v>-</v>
      </c>
      <c r="O329" s="110" t="str">
        <f>IF(SP_NORTE!BG384="","*",SP_NORTE!BG384)</f>
        <v>*</v>
      </c>
      <c r="P329" s="147" t="str">
        <f>IF($A$2=1,IF(SP_NORTE!BI384="","*",SP_NORTE!BI384),IF(SP_NORTE!BJ384="","*",SP_NORTE!BJ384))</f>
        <v>*</v>
      </c>
    </row>
    <row r="330" spans="1:16" hidden="1">
      <c r="A330" s="82" t="str">
        <f>IF(SP_NORTE!B385="","*",SP_NORTE!B385)</f>
        <v>*</v>
      </c>
      <c r="B330" s="83" t="str">
        <f>IF(SP_NORTE!W385="","*",SP_NORTE!W385)</f>
        <v>*</v>
      </c>
      <c r="C330" s="83" t="str">
        <f>IF(SP_NORTE!R385="","*",SP_NORTE!R385)</f>
        <v>-</v>
      </c>
      <c r="D330" s="83" t="str">
        <f>IF(SP_NORTE!S385="","*",SP_NORTE!S385)</f>
        <v>-</v>
      </c>
      <c r="E330" s="83" t="str">
        <f>IF(SP_NORTE!D385="","*",SP_NORTE!D385)</f>
        <v>*</v>
      </c>
      <c r="F330" s="83" t="str">
        <f>IF(SP_NORTE!G385="","*",SP_NORTE!G385)</f>
        <v>*</v>
      </c>
      <c r="G330" s="83" t="str">
        <f>IF(SP_NORTE!L385="","*",SP_NORTE!L385)</f>
        <v>-</v>
      </c>
      <c r="H330" s="116" t="str">
        <f>IF(SP_NORTE!J385="","*",SP_NORTE!J385)</f>
        <v>*</v>
      </c>
      <c r="I330" s="113" t="str">
        <f>IF(SP_NORTE!N385="","*",SP_NORTE!N385)</f>
        <v>*</v>
      </c>
      <c r="J330" s="113" t="str">
        <f>IF(SP_NORTE!O385="","*",SP_NORTE!O385)</f>
        <v>*</v>
      </c>
      <c r="K330" s="83">
        <f>IF(SP_NORTE!AJ385="","*",SP_NORTE!AJ385)</f>
        <v>0</v>
      </c>
      <c r="L330" s="83" t="str">
        <f>IF(SP_NORTE!AL385="","*",SP_NORTE!AL385)</f>
        <v>-</v>
      </c>
      <c r="M330" s="83">
        <f>IF(SP_NORTE!AO385="","*",SP_NORTE!AO385)</f>
        <v>0</v>
      </c>
      <c r="N330" s="83" t="str">
        <f>IF(SP_NORTE!AL385="","*",SP_NORTE!AL385)</f>
        <v>-</v>
      </c>
      <c r="O330" s="110" t="str">
        <f>IF(SP_NORTE!BG385="","*",SP_NORTE!BG385)</f>
        <v>*</v>
      </c>
      <c r="P330" s="147" t="str">
        <f>IF($A$2=1,IF(SP_NORTE!BI385="","*",SP_NORTE!BI385),IF(SP_NORTE!BJ385="","*",SP_NORTE!BJ385))</f>
        <v>*</v>
      </c>
    </row>
    <row r="331" spans="1:16" hidden="1">
      <c r="A331" s="82" t="str">
        <f>IF(SP_NORTE!B386="","*",SP_NORTE!B386)</f>
        <v>*</v>
      </c>
      <c r="B331" s="83" t="str">
        <f>IF(SP_NORTE!W386="","*",SP_NORTE!W386)</f>
        <v>*</v>
      </c>
      <c r="C331" s="83" t="str">
        <f>IF(SP_NORTE!R386="","*",SP_NORTE!R386)</f>
        <v>-</v>
      </c>
      <c r="D331" s="83" t="str">
        <f>IF(SP_NORTE!S386="","*",SP_NORTE!S386)</f>
        <v>-</v>
      </c>
      <c r="E331" s="83" t="str">
        <f>IF(SP_NORTE!D386="","*",SP_NORTE!D386)</f>
        <v>*</v>
      </c>
      <c r="F331" s="83" t="str">
        <f>IF(SP_NORTE!G386="","*",SP_NORTE!G386)</f>
        <v>*</v>
      </c>
      <c r="G331" s="83" t="str">
        <f>IF(SP_NORTE!L386="","*",SP_NORTE!L386)</f>
        <v>-</v>
      </c>
      <c r="H331" s="116" t="str">
        <f>IF(SP_NORTE!J386="","*",SP_NORTE!J386)</f>
        <v>*</v>
      </c>
      <c r="I331" s="113" t="str">
        <f>IF(SP_NORTE!N386="","*",SP_NORTE!N386)</f>
        <v>*</v>
      </c>
      <c r="J331" s="113" t="str">
        <f>IF(SP_NORTE!O386="","*",SP_NORTE!O386)</f>
        <v>*</v>
      </c>
      <c r="K331" s="83">
        <f>IF(SP_NORTE!AJ386="","*",SP_NORTE!AJ386)</f>
        <v>0</v>
      </c>
      <c r="L331" s="83" t="str">
        <f>IF(SP_NORTE!AL386="","*",SP_NORTE!AL386)</f>
        <v>-</v>
      </c>
      <c r="M331" s="83">
        <f>IF(SP_NORTE!AO386="","*",SP_NORTE!AO386)</f>
        <v>0</v>
      </c>
      <c r="N331" s="83" t="str">
        <f>IF(SP_NORTE!AL386="","*",SP_NORTE!AL386)</f>
        <v>-</v>
      </c>
      <c r="O331" s="110" t="str">
        <f>IF(SP_NORTE!BG386="","*",SP_NORTE!BG386)</f>
        <v>*</v>
      </c>
      <c r="P331" s="147" t="str">
        <f>IF($A$2=1,IF(SP_NORTE!BI386="","*",SP_NORTE!BI386),IF(SP_NORTE!BJ386="","*",SP_NORTE!BJ386))</f>
        <v>*</v>
      </c>
    </row>
    <row r="332" spans="1:16" hidden="1">
      <c r="A332" s="82" t="str">
        <f>IF(SP_NORTE!B387="","*",SP_NORTE!B387)</f>
        <v>*</v>
      </c>
      <c r="B332" s="83" t="str">
        <f>IF(SP_NORTE!W387="","*",SP_NORTE!W387)</f>
        <v>*</v>
      </c>
      <c r="C332" s="83" t="str">
        <f>IF(SP_NORTE!R387="","*",SP_NORTE!R387)</f>
        <v>-</v>
      </c>
      <c r="D332" s="83" t="str">
        <f>IF(SP_NORTE!S387="","*",SP_NORTE!S387)</f>
        <v>-</v>
      </c>
      <c r="E332" s="83" t="str">
        <f>IF(SP_NORTE!D387="","*",SP_NORTE!D387)</f>
        <v>*</v>
      </c>
      <c r="F332" s="83" t="str">
        <f>IF(SP_NORTE!G387="","*",SP_NORTE!G387)</f>
        <v>*</v>
      </c>
      <c r="G332" s="83" t="str">
        <f>IF(SP_NORTE!L387="","*",SP_NORTE!L387)</f>
        <v>-</v>
      </c>
      <c r="H332" s="116" t="str">
        <f>IF(SP_NORTE!J387="","*",SP_NORTE!J387)</f>
        <v>*</v>
      </c>
      <c r="I332" s="113" t="str">
        <f>IF(SP_NORTE!N387="","*",SP_NORTE!N387)</f>
        <v>*</v>
      </c>
      <c r="J332" s="113" t="str">
        <f>IF(SP_NORTE!O387="","*",SP_NORTE!O387)</f>
        <v>*</v>
      </c>
      <c r="K332" s="83">
        <f>IF(SP_NORTE!AJ387="","*",SP_NORTE!AJ387)</f>
        <v>0</v>
      </c>
      <c r="L332" s="83" t="str">
        <f>IF(SP_NORTE!AL387="","*",SP_NORTE!AL387)</f>
        <v>-</v>
      </c>
      <c r="M332" s="83">
        <f>IF(SP_NORTE!AO387="","*",SP_NORTE!AO387)</f>
        <v>0</v>
      </c>
      <c r="N332" s="83" t="str">
        <f>IF(SP_NORTE!AL387="","*",SP_NORTE!AL387)</f>
        <v>-</v>
      </c>
      <c r="O332" s="110" t="str">
        <f>IF(SP_NORTE!BG387="","*",SP_NORTE!BG387)</f>
        <v>*</v>
      </c>
      <c r="P332" s="147" t="str">
        <f>IF($A$2=1,IF(SP_NORTE!BI387="","*",SP_NORTE!BI387),IF(SP_NORTE!BJ387="","*",SP_NORTE!BJ387))</f>
        <v>*</v>
      </c>
    </row>
    <row r="333" spans="1:16" hidden="1">
      <c r="A333" s="82" t="str">
        <f>IF(SP_NORTE!B388="","*",SP_NORTE!B388)</f>
        <v>*</v>
      </c>
      <c r="B333" s="83" t="str">
        <f>IF(SP_NORTE!W388="","*",SP_NORTE!W388)</f>
        <v>*</v>
      </c>
      <c r="C333" s="83" t="str">
        <f>IF(SP_NORTE!R388="","*",SP_NORTE!R388)</f>
        <v>-</v>
      </c>
      <c r="D333" s="83" t="str">
        <f>IF(SP_NORTE!S388="","*",SP_NORTE!S388)</f>
        <v>-</v>
      </c>
      <c r="E333" s="83" t="str">
        <f>IF(SP_NORTE!D388="","*",SP_NORTE!D388)</f>
        <v>*</v>
      </c>
      <c r="F333" s="83" t="str">
        <f>IF(SP_NORTE!G388="","*",SP_NORTE!G388)</f>
        <v>*</v>
      </c>
      <c r="G333" s="83" t="str">
        <f>IF(SP_NORTE!L388="","*",SP_NORTE!L388)</f>
        <v>-</v>
      </c>
      <c r="H333" s="116" t="str">
        <f>IF(SP_NORTE!J388="","*",SP_NORTE!J388)</f>
        <v>*</v>
      </c>
      <c r="I333" s="113" t="str">
        <f>IF(SP_NORTE!N388="","*",SP_NORTE!N388)</f>
        <v>*</v>
      </c>
      <c r="J333" s="113" t="str">
        <f>IF(SP_NORTE!O388="","*",SP_NORTE!O388)</f>
        <v>*</v>
      </c>
      <c r="K333" s="83">
        <f>IF(SP_NORTE!AJ388="","*",SP_NORTE!AJ388)</f>
        <v>0</v>
      </c>
      <c r="L333" s="83" t="str">
        <f>IF(SP_NORTE!AL388="","*",SP_NORTE!AL388)</f>
        <v>-</v>
      </c>
      <c r="M333" s="83">
        <f>IF(SP_NORTE!AO388="","*",SP_NORTE!AO388)</f>
        <v>0</v>
      </c>
      <c r="N333" s="83" t="str">
        <f>IF(SP_NORTE!AL388="","*",SP_NORTE!AL388)</f>
        <v>-</v>
      </c>
      <c r="O333" s="110" t="str">
        <f>IF(SP_NORTE!BG388="","*",SP_NORTE!BG388)</f>
        <v>*</v>
      </c>
      <c r="P333" s="147" t="str">
        <f>IF($A$2=1,IF(SP_NORTE!BI388="","*",SP_NORTE!BI388),IF(SP_NORTE!BJ388="","*",SP_NORTE!BJ388))</f>
        <v>*</v>
      </c>
    </row>
    <row r="334" spans="1:16" hidden="1">
      <c r="A334" s="82" t="str">
        <f>IF(SP_NORTE!B389="","*",SP_NORTE!B389)</f>
        <v>*</v>
      </c>
      <c r="B334" s="83" t="str">
        <f>IF(SP_NORTE!W389="","*",SP_NORTE!W389)</f>
        <v>*</v>
      </c>
      <c r="C334" s="83" t="str">
        <f>IF(SP_NORTE!R389="","*",SP_NORTE!R389)</f>
        <v>-</v>
      </c>
      <c r="D334" s="83" t="str">
        <f>IF(SP_NORTE!S389="","*",SP_NORTE!S389)</f>
        <v>-</v>
      </c>
      <c r="E334" s="83" t="str">
        <f>IF(SP_NORTE!D389="","*",SP_NORTE!D389)</f>
        <v>*</v>
      </c>
      <c r="F334" s="83" t="str">
        <f>IF(SP_NORTE!G389="","*",SP_NORTE!G389)</f>
        <v>*</v>
      </c>
      <c r="G334" s="83" t="str">
        <f>IF(SP_NORTE!L389="","*",SP_NORTE!L389)</f>
        <v>-</v>
      </c>
      <c r="H334" s="116" t="str">
        <f>IF(SP_NORTE!J389="","*",SP_NORTE!J389)</f>
        <v>*</v>
      </c>
      <c r="I334" s="113" t="str">
        <f>IF(SP_NORTE!N389="","*",SP_NORTE!N389)</f>
        <v>*</v>
      </c>
      <c r="J334" s="113" t="str">
        <f>IF(SP_NORTE!O389="","*",SP_NORTE!O389)</f>
        <v>*</v>
      </c>
      <c r="K334" s="83">
        <f>IF(SP_NORTE!AJ389="","*",SP_NORTE!AJ389)</f>
        <v>0</v>
      </c>
      <c r="L334" s="83" t="str">
        <f>IF(SP_NORTE!AL389="","*",SP_NORTE!AL389)</f>
        <v>-</v>
      </c>
      <c r="M334" s="83">
        <f>IF(SP_NORTE!AO389="","*",SP_NORTE!AO389)</f>
        <v>0</v>
      </c>
      <c r="N334" s="83" t="str">
        <f>IF(SP_NORTE!AL389="","*",SP_NORTE!AL389)</f>
        <v>-</v>
      </c>
      <c r="O334" s="110" t="str">
        <f>IF(SP_NORTE!BG389="","*",SP_NORTE!BG389)</f>
        <v>*</v>
      </c>
      <c r="P334" s="147" t="str">
        <f>IF($A$2=1,IF(SP_NORTE!BI389="","*",SP_NORTE!BI389),IF(SP_NORTE!BJ389="","*",SP_NORTE!BJ389))</f>
        <v>*</v>
      </c>
    </row>
    <row r="335" spans="1:16" hidden="1">
      <c r="A335" s="82" t="str">
        <f>IF(SP_NORTE!B390="","*",SP_NORTE!B390)</f>
        <v>*</v>
      </c>
      <c r="B335" s="83" t="str">
        <f>IF(SP_NORTE!W390="","*",SP_NORTE!W390)</f>
        <v>*</v>
      </c>
      <c r="C335" s="83" t="str">
        <f>IF(SP_NORTE!R390="","*",SP_NORTE!R390)</f>
        <v>-</v>
      </c>
      <c r="D335" s="83" t="str">
        <f>IF(SP_NORTE!S390="","*",SP_NORTE!S390)</f>
        <v>-</v>
      </c>
      <c r="E335" s="83" t="str">
        <f>IF(SP_NORTE!D390="","*",SP_NORTE!D390)</f>
        <v>*</v>
      </c>
      <c r="F335" s="83" t="str">
        <f>IF(SP_NORTE!G390="","*",SP_NORTE!G390)</f>
        <v>*</v>
      </c>
      <c r="G335" s="83" t="str">
        <f>IF(SP_NORTE!L390="","*",SP_NORTE!L390)</f>
        <v>-</v>
      </c>
      <c r="H335" s="116" t="str">
        <f>IF(SP_NORTE!J390="","*",SP_NORTE!J390)</f>
        <v>*</v>
      </c>
      <c r="I335" s="113" t="str">
        <f>IF(SP_NORTE!N390="","*",SP_NORTE!N390)</f>
        <v>*</v>
      </c>
      <c r="J335" s="113" t="str">
        <f>IF(SP_NORTE!O390="","*",SP_NORTE!O390)</f>
        <v>*</v>
      </c>
      <c r="K335" s="83">
        <f>IF(SP_NORTE!AJ390="","*",SP_NORTE!AJ390)</f>
        <v>0</v>
      </c>
      <c r="L335" s="83" t="str">
        <f>IF(SP_NORTE!AL390="","*",SP_NORTE!AL390)</f>
        <v>-</v>
      </c>
      <c r="M335" s="83">
        <f>IF(SP_NORTE!AO390="","*",SP_NORTE!AO390)</f>
        <v>0</v>
      </c>
      <c r="N335" s="83" t="str">
        <f>IF(SP_NORTE!AL390="","*",SP_NORTE!AL390)</f>
        <v>-</v>
      </c>
      <c r="O335" s="110" t="str">
        <f>IF(SP_NORTE!BG390="","*",SP_NORTE!BG390)</f>
        <v>*</v>
      </c>
      <c r="P335" s="147" t="str">
        <f>IF($A$2=1,IF(SP_NORTE!BI390="","*",SP_NORTE!BI390),IF(SP_NORTE!BJ390="","*",SP_NORTE!BJ390))</f>
        <v>*</v>
      </c>
    </row>
    <row r="336" spans="1:16" hidden="1">
      <c r="A336" s="82" t="str">
        <f>IF(SP_NORTE!B391="","*",SP_NORTE!B391)</f>
        <v>*</v>
      </c>
      <c r="B336" s="83" t="str">
        <f>IF(SP_NORTE!W391="","*",SP_NORTE!W391)</f>
        <v>*</v>
      </c>
      <c r="C336" s="83" t="str">
        <f>IF(SP_NORTE!R391="","*",SP_NORTE!R391)</f>
        <v>-</v>
      </c>
      <c r="D336" s="83" t="str">
        <f>IF(SP_NORTE!S391="","*",SP_NORTE!S391)</f>
        <v>-</v>
      </c>
      <c r="E336" s="83" t="str">
        <f>IF(SP_NORTE!D391="","*",SP_NORTE!D391)</f>
        <v>*</v>
      </c>
      <c r="F336" s="83" t="str">
        <f>IF(SP_NORTE!G391="","*",SP_NORTE!G391)</f>
        <v>*</v>
      </c>
      <c r="G336" s="83" t="str">
        <f>IF(SP_NORTE!L391="","*",SP_NORTE!L391)</f>
        <v>-</v>
      </c>
      <c r="H336" s="116" t="str">
        <f>IF(SP_NORTE!J391="","*",SP_NORTE!J391)</f>
        <v>*</v>
      </c>
      <c r="I336" s="113" t="str">
        <f>IF(SP_NORTE!N391="","*",SP_NORTE!N391)</f>
        <v>*</v>
      </c>
      <c r="J336" s="113" t="str">
        <f>IF(SP_NORTE!O391="","*",SP_NORTE!O391)</f>
        <v>*</v>
      </c>
      <c r="K336" s="83">
        <f>IF(SP_NORTE!AJ391="","*",SP_NORTE!AJ391)</f>
        <v>0</v>
      </c>
      <c r="L336" s="83" t="str">
        <f>IF(SP_NORTE!AL391="","*",SP_NORTE!AL391)</f>
        <v>-</v>
      </c>
      <c r="M336" s="83">
        <f>IF(SP_NORTE!AO391="","*",SP_NORTE!AO391)</f>
        <v>0</v>
      </c>
      <c r="N336" s="83" t="str">
        <f>IF(SP_NORTE!AL391="","*",SP_NORTE!AL391)</f>
        <v>-</v>
      </c>
      <c r="O336" s="110" t="str">
        <f>IF(SP_NORTE!BG391="","*",SP_NORTE!BG391)</f>
        <v>*</v>
      </c>
      <c r="P336" s="147" t="str">
        <f>IF($A$2=1,IF(SP_NORTE!BI391="","*",SP_NORTE!BI391),IF(SP_NORTE!BJ391="","*",SP_NORTE!BJ391))</f>
        <v>*</v>
      </c>
    </row>
    <row r="337" spans="1:16" hidden="1">
      <c r="A337" s="82" t="str">
        <f>IF(SP_NORTE!B392="","*",SP_NORTE!B392)</f>
        <v>*</v>
      </c>
      <c r="B337" s="83" t="str">
        <f>IF(SP_NORTE!W392="","*",SP_NORTE!W392)</f>
        <v>*</v>
      </c>
      <c r="C337" s="83" t="str">
        <f>IF(SP_NORTE!R392="","*",SP_NORTE!R392)</f>
        <v>-</v>
      </c>
      <c r="D337" s="83" t="str">
        <f>IF(SP_NORTE!S392="","*",SP_NORTE!S392)</f>
        <v>-</v>
      </c>
      <c r="E337" s="83" t="str">
        <f>IF(SP_NORTE!D392="","*",SP_NORTE!D392)</f>
        <v>*</v>
      </c>
      <c r="F337" s="83" t="str">
        <f>IF(SP_NORTE!G392="","*",SP_NORTE!G392)</f>
        <v>*</v>
      </c>
      <c r="G337" s="83" t="str">
        <f>IF(SP_NORTE!L392="","*",SP_NORTE!L392)</f>
        <v>-</v>
      </c>
      <c r="H337" s="116" t="str">
        <f>IF(SP_NORTE!J392="","*",SP_NORTE!J392)</f>
        <v>*</v>
      </c>
      <c r="I337" s="113" t="str">
        <f>IF(SP_NORTE!N392="","*",SP_NORTE!N392)</f>
        <v>*</v>
      </c>
      <c r="J337" s="113" t="str">
        <f>IF(SP_NORTE!O392="","*",SP_NORTE!O392)</f>
        <v>*</v>
      </c>
      <c r="K337" s="83">
        <f>IF(SP_NORTE!AJ392="","*",SP_NORTE!AJ392)</f>
        <v>0</v>
      </c>
      <c r="L337" s="83" t="str">
        <f>IF(SP_NORTE!AL392="","*",SP_NORTE!AL392)</f>
        <v>-</v>
      </c>
      <c r="M337" s="83">
        <f>IF(SP_NORTE!AO392="","*",SP_NORTE!AO392)</f>
        <v>0</v>
      </c>
      <c r="N337" s="83" t="str">
        <f>IF(SP_NORTE!AL392="","*",SP_NORTE!AL392)</f>
        <v>-</v>
      </c>
      <c r="O337" s="110" t="str">
        <f>IF(SP_NORTE!BG392="","*",SP_NORTE!BG392)</f>
        <v>*</v>
      </c>
      <c r="P337" s="147" t="str">
        <f>IF($A$2=1,IF(SP_NORTE!BI392="","*",SP_NORTE!BI392),IF(SP_NORTE!BJ392="","*",SP_NORTE!BJ392))</f>
        <v>*</v>
      </c>
    </row>
    <row r="338" spans="1:16" hidden="1">
      <c r="A338" s="82" t="str">
        <f>IF(SP_NORTE!B393="","*",SP_NORTE!B393)</f>
        <v>*</v>
      </c>
      <c r="B338" s="83" t="str">
        <f>IF(SP_NORTE!W393="","*",SP_NORTE!W393)</f>
        <v>*</v>
      </c>
      <c r="C338" s="83" t="str">
        <f>IF(SP_NORTE!R393="","*",SP_NORTE!R393)</f>
        <v>-</v>
      </c>
      <c r="D338" s="83" t="str">
        <f>IF(SP_NORTE!S393="","*",SP_NORTE!S393)</f>
        <v>-</v>
      </c>
      <c r="E338" s="83" t="str">
        <f>IF(SP_NORTE!D393="","*",SP_NORTE!D393)</f>
        <v>*</v>
      </c>
      <c r="F338" s="83" t="str">
        <f>IF(SP_NORTE!G393="","*",SP_NORTE!G393)</f>
        <v>*</v>
      </c>
      <c r="G338" s="83" t="str">
        <f>IF(SP_NORTE!L393="","*",SP_NORTE!L393)</f>
        <v>-</v>
      </c>
      <c r="H338" s="116" t="str">
        <f>IF(SP_NORTE!J393="","*",SP_NORTE!J393)</f>
        <v>*</v>
      </c>
      <c r="I338" s="113" t="str">
        <f>IF(SP_NORTE!N393="","*",SP_NORTE!N393)</f>
        <v>*</v>
      </c>
      <c r="J338" s="113" t="str">
        <f>IF(SP_NORTE!O393="","*",SP_NORTE!O393)</f>
        <v>*</v>
      </c>
      <c r="K338" s="83">
        <f>IF(SP_NORTE!AJ393="","*",SP_NORTE!AJ393)</f>
        <v>0</v>
      </c>
      <c r="L338" s="83" t="str">
        <f>IF(SP_NORTE!AL393="","*",SP_NORTE!AL393)</f>
        <v>-</v>
      </c>
      <c r="M338" s="83">
        <f>IF(SP_NORTE!AO393="","*",SP_NORTE!AO393)</f>
        <v>0</v>
      </c>
      <c r="N338" s="83" t="str">
        <f>IF(SP_NORTE!AL393="","*",SP_NORTE!AL393)</f>
        <v>-</v>
      </c>
      <c r="O338" s="110" t="str">
        <f>IF(SP_NORTE!BG393="","*",SP_NORTE!BG393)</f>
        <v>*</v>
      </c>
      <c r="P338" s="147" t="str">
        <f>IF($A$2=1,IF(SP_NORTE!BI393="","*",SP_NORTE!BI393),IF(SP_NORTE!BJ393="","*",SP_NORTE!BJ393))</f>
        <v>*</v>
      </c>
    </row>
    <row r="339" spans="1:16" hidden="1">
      <c r="A339" s="82" t="str">
        <f>IF(SP_NORTE!B394="","*",SP_NORTE!B394)</f>
        <v>*</v>
      </c>
      <c r="B339" s="83" t="str">
        <f>IF(SP_NORTE!W394="","*",SP_NORTE!W394)</f>
        <v>*</v>
      </c>
      <c r="C339" s="83" t="str">
        <f>IF(SP_NORTE!R394="","*",SP_NORTE!R394)</f>
        <v>-</v>
      </c>
      <c r="D339" s="83" t="str">
        <f>IF(SP_NORTE!S394="","*",SP_NORTE!S394)</f>
        <v>-</v>
      </c>
      <c r="E339" s="83" t="str">
        <f>IF(SP_NORTE!D394="","*",SP_NORTE!D394)</f>
        <v>*</v>
      </c>
      <c r="F339" s="83" t="str">
        <f>IF(SP_NORTE!G394="","*",SP_NORTE!G394)</f>
        <v>*</v>
      </c>
      <c r="G339" s="83" t="str">
        <f>IF(SP_NORTE!L394="","*",SP_NORTE!L394)</f>
        <v>-</v>
      </c>
      <c r="H339" s="116" t="str">
        <f>IF(SP_NORTE!J394="","*",SP_NORTE!J394)</f>
        <v>*</v>
      </c>
      <c r="I339" s="113" t="str">
        <f>IF(SP_NORTE!N394="","*",SP_NORTE!N394)</f>
        <v>*</v>
      </c>
      <c r="J339" s="113" t="str">
        <f>IF(SP_NORTE!O394="","*",SP_NORTE!O394)</f>
        <v>*</v>
      </c>
      <c r="K339" s="83">
        <f>IF(SP_NORTE!AJ394="","*",SP_NORTE!AJ394)</f>
        <v>0</v>
      </c>
      <c r="L339" s="83" t="str">
        <f>IF(SP_NORTE!AL394="","*",SP_NORTE!AL394)</f>
        <v>-</v>
      </c>
      <c r="M339" s="83">
        <f>IF(SP_NORTE!AO394="","*",SP_NORTE!AO394)</f>
        <v>0</v>
      </c>
      <c r="N339" s="83" t="str">
        <f>IF(SP_NORTE!AL394="","*",SP_NORTE!AL394)</f>
        <v>-</v>
      </c>
      <c r="O339" s="110" t="str">
        <f>IF(SP_NORTE!BG394="","*",SP_NORTE!BG394)</f>
        <v>*</v>
      </c>
      <c r="P339" s="147" t="str">
        <f>IF($A$2=1,IF(SP_NORTE!BI394="","*",SP_NORTE!BI394),IF(SP_NORTE!BJ394="","*",SP_NORTE!BJ394))</f>
        <v>*</v>
      </c>
    </row>
    <row r="340" spans="1:16" hidden="1">
      <c r="A340" s="82" t="str">
        <f>IF(SP_NORTE!B395="","*",SP_NORTE!B395)</f>
        <v>*</v>
      </c>
      <c r="B340" s="83" t="str">
        <f>IF(SP_NORTE!W395="","*",SP_NORTE!W395)</f>
        <v>*</v>
      </c>
      <c r="C340" s="83" t="str">
        <f>IF(SP_NORTE!R395="","*",SP_NORTE!R395)</f>
        <v>-</v>
      </c>
      <c r="D340" s="83" t="str">
        <f>IF(SP_NORTE!S395="","*",SP_NORTE!S395)</f>
        <v>-</v>
      </c>
      <c r="E340" s="83" t="str">
        <f>IF(SP_NORTE!D395="","*",SP_NORTE!D395)</f>
        <v>*</v>
      </c>
      <c r="F340" s="83" t="str">
        <f>IF(SP_NORTE!G395="","*",SP_NORTE!G395)</f>
        <v>*</v>
      </c>
      <c r="G340" s="83" t="str">
        <f>IF(SP_NORTE!L395="","*",SP_NORTE!L395)</f>
        <v>-</v>
      </c>
      <c r="H340" s="116" t="str">
        <f>IF(SP_NORTE!J395="","*",SP_NORTE!J395)</f>
        <v>*</v>
      </c>
      <c r="I340" s="113" t="str">
        <f>IF(SP_NORTE!N395="","*",SP_NORTE!N395)</f>
        <v>*</v>
      </c>
      <c r="J340" s="113" t="str">
        <f>IF(SP_NORTE!O395="","*",SP_NORTE!O395)</f>
        <v>*</v>
      </c>
      <c r="K340" s="83">
        <f>IF(SP_NORTE!AJ395="","*",SP_NORTE!AJ395)</f>
        <v>0</v>
      </c>
      <c r="L340" s="83" t="str">
        <f>IF(SP_NORTE!AL395="","*",SP_NORTE!AL395)</f>
        <v>-</v>
      </c>
      <c r="M340" s="83">
        <f>IF(SP_NORTE!AO395="","*",SP_NORTE!AO395)</f>
        <v>0</v>
      </c>
      <c r="N340" s="83" t="str">
        <f>IF(SP_NORTE!AL395="","*",SP_NORTE!AL395)</f>
        <v>-</v>
      </c>
      <c r="O340" s="110" t="str">
        <f>IF(SP_NORTE!BG395="","*",SP_NORTE!BG395)</f>
        <v>*</v>
      </c>
      <c r="P340" s="147" t="str">
        <f>IF($A$2=1,IF(SP_NORTE!BI395="","*",SP_NORTE!BI395),IF(SP_NORTE!BJ395="","*",SP_NORTE!BJ395))</f>
        <v>*</v>
      </c>
    </row>
    <row r="341" spans="1:16" hidden="1">
      <c r="A341" s="82" t="str">
        <f>IF(SP_NORTE!B396="","*",SP_NORTE!B396)</f>
        <v>*</v>
      </c>
      <c r="B341" s="83" t="str">
        <f>IF(SP_NORTE!W396="","*",SP_NORTE!W396)</f>
        <v>*</v>
      </c>
      <c r="C341" s="83" t="str">
        <f>IF(SP_NORTE!R396="","*",SP_NORTE!R396)</f>
        <v>-</v>
      </c>
      <c r="D341" s="83" t="str">
        <f>IF(SP_NORTE!S396="","*",SP_NORTE!S396)</f>
        <v>-</v>
      </c>
      <c r="E341" s="83" t="str">
        <f>IF(SP_NORTE!D396="","*",SP_NORTE!D396)</f>
        <v>*</v>
      </c>
      <c r="F341" s="83" t="str">
        <f>IF(SP_NORTE!G396="","*",SP_NORTE!G396)</f>
        <v>*</v>
      </c>
      <c r="G341" s="83" t="str">
        <f>IF(SP_NORTE!L396="","*",SP_NORTE!L396)</f>
        <v>-</v>
      </c>
      <c r="H341" s="116" t="str">
        <f>IF(SP_NORTE!J396="","*",SP_NORTE!J396)</f>
        <v>*</v>
      </c>
      <c r="I341" s="113" t="str">
        <f>IF(SP_NORTE!N396="","*",SP_NORTE!N396)</f>
        <v>*</v>
      </c>
      <c r="J341" s="113" t="str">
        <f>IF(SP_NORTE!O396="","*",SP_NORTE!O396)</f>
        <v>*</v>
      </c>
      <c r="K341" s="83">
        <f>IF(SP_NORTE!AJ396="","*",SP_NORTE!AJ396)</f>
        <v>0</v>
      </c>
      <c r="L341" s="83" t="str">
        <f>IF(SP_NORTE!AL396="","*",SP_NORTE!AL396)</f>
        <v>-</v>
      </c>
      <c r="M341" s="83">
        <f>IF(SP_NORTE!AO396="","*",SP_NORTE!AO396)</f>
        <v>0</v>
      </c>
      <c r="N341" s="83" t="str">
        <f>IF(SP_NORTE!AL396="","*",SP_NORTE!AL396)</f>
        <v>-</v>
      </c>
      <c r="O341" s="110" t="str">
        <f>IF(SP_NORTE!BG396="","*",SP_NORTE!BG396)</f>
        <v>*</v>
      </c>
      <c r="P341" s="147" t="str">
        <f>IF($A$2=1,IF(SP_NORTE!BI396="","*",SP_NORTE!BI396),IF(SP_NORTE!BJ396="","*",SP_NORTE!BJ396))</f>
        <v>*</v>
      </c>
    </row>
    <row r="342" spans="1:16" hidden="1">
      <c r="A342" s="82" t="str">
        <f>IF(SP_NORTE!B397="","*",SP_NORTE!B397)</f>
        <v>*</v>
      </c>
      <c r="B342" s="83" t="str">
        <f>IF(SP_NORTE!W397="","*",SP_NORTE!W397)</f>
        <v>*</v>
      </c>
      <c r="C342" s="83" t="str">
        <f>IF(SP_NORTE!R397="","*",SP_NORTE!R397)</f>
        <v>-</v>
      </c>
      <c r="D342" s="83" t="str">
        <f>IF(SP_NORTE!S397="","*",SP_NORTE!S397)</f>
        <v>-</v>
      </c>
      <c r="E342" s="83" t="str">
        <f>IF(SP_NORTE!D397="","*",SP_NORTE!D397)</f>
        <v>*</v>
      </c>
      <c r="F342" s="83" t="str">
        <f>IF(SP_NORTE!G397="","*",SP_NORTE!G397)</f>
        <v>*</v>
      </c>
      <c r="G342" s="83" t="str">
        <f>IF(SP_NORTE!L397="","*",SP_NORTE!L397)</f>
        <v>-</v>
      </c>
      <c r="H342" s="116" t="str">
        <f>IF(SP_NORTE!J397="","*",SP_NORTE!J397)</f>
        <v>*</v>
      </c>
      <c r="I342" s="113" t="str">
        <f>IF(SP_NORTE!N397="","*",SP_NORTE!N397)</f>
        <v>*</v>
      </c>
      <c r="J342" s="113" t="str">
        <f>IF(SP_NORTE!O397="","*",SP_NORTE!O397)</f>
        <v>*</v>
      </c>
      <c r="K342" s="83">
        <f>IF(SP_NORTE!AJ397="","*",SP_NORTE!AJ397)</f>
        <v>0</v>
      </c>
      <c r="L342" s="83" t="str">
        <f>IF(SP_NORTE!AL397="","*",SP_NORTE!AL397)</f>
        <v>-</v>
      </c>
      <c r="M342" s="83">
        <f>IF(SP_NORTE!AO397="","*",SP_NORTE!AO397)</f>
        <v>0</v>
      </c>
      <c r="N342" s="83" t="str">
        <f>IF(SP_NORTE!AL397="","*",SP_NORTE!AL397)</f>
        <v>-</v>
      </c>
      <c r="O342" s="110" t="str">
        <f>IF(SP_NORTE!BG397="","*",SP_NORTE!BG397)</f>
        <v>*</v>
      </c>
      <c r="P342" s="147" t="str">
        <f>IF($A$2=1,IF(SP_NORTE!BI397="","*",SP_NORTE!BI397),IF(SP_NORTE!BJ397="","*",SP_NORTE!BJ397))</f>
        <v>*</v>
      </c>
    </row>
    <row r="343" spans="1:16" hidden="1">
      <c r="A343" s="82" t="str">
        <f>IF(SP_NORTE!B398="","*",SP_NORTE!B398)</f>
        <v>*</v>
      </c>
      <c r="B343" s="83" t="str">
        <f>IF(SP_NORTE!W398="","*",SP_NORTE!W398)</f>
        <v>*</v>
      </c>
      <c r="C343" s="83" t="str">
        <f>IF(SP_NORTE!R398="","*",SP_NORTE!R398)</f>
        <v>-</v>
      </c>
      <c r="D343" s="83" t="str">
        <f>IF(SP_NORTE!S398="","*",SP_NORTE!S398)</f>
        <v>-</v>
      </c>
      <c r="E343" s="83" t="str">
        <f>IF(SP_NORTE!D398="","*",SP_NORTE!D398)</f>
        <v>*</v>
      </c>
      <c r="F343" s="83" t="str">
        <f>IF(SP_NORTE!G398="","*",SP_NORTE!G398)</f>
        <v>*</v>
      </c>
      <c r="G343" s="83" t="str">
        <f>IF(SP_NORTE!L398="","*",SP_NORTE!L398)</f>
        <v>-</v>
      </c>
      <c r="H343" s="116" t="str">
        <f>IF(SP_NORTE!J398="","*",SP_NORTE!J398)</f>
        <v>*</v>
      </c>
      <c r="I343" s="113" t="str">
        <f>IF(SP_NORTE!N398="","*",SP_NORTE!N398)</f>
        <v>*</v>
      </c>
      <c r="J343" s="113" t="str">
        <f>IF(SP_NORTE!O398="","*",SP_NORTE!O398)</f>
        <v>*</v>
      </c>
      <c r="K343" s="83">
        <f>IF(SP_NORTE!AJ398="","*",SP_NORTE!AJ398)</f>
        <v>0</v>
      </c>
      <c r="L343" s="83" t="str">
        <f>IF(SP_NORTE!AL398="","*",SP_NORTE!AL398)</f>
        <v>-</v>
      </c>
      <c r="M343" s="83">
        <f>IF(SP_NORTE!AO398="","*",SP_NORTE!AO398)</f>
        <v>0</v>
      </c>
      <c r="N343" s="83" t="str">
        <f>IF(SP_NORTE!AL398="","*",SP_NORTE!AL398)</f>
        <v>-</v>
      </c>
      <c r="O343" s="110" t="str">
        <f>IF(SP_NORTE!BG398="","*",SP_NORTE!BG398)</f>
        <v>*</v>
      </c>
      <c r="P343" s="147" t="str">
        <f>IF($A$2=1,IF(SP_NORTE!BI398="","*",SP_NORTE!BI398),IF(SP_NORTE!BJ398="","*",SP_NORTE!BJ398))</f>
        <v>*</v>
      </c>
    </row>
    <row r="344" spans="1:16" hidden="1">
      <c r="A344" s="82" t="str">
        <f>IF(SP_NORTE!B399="","*",SP_NORTE!B399)</f>
        <v>*</v>
      </c>
      <c r="B344" s="83" t="str">
        <f>IF(SP_NORTE!W399="","*",SP_NORTE!W399)</f>
        <v>*</v>
      </c>
      <c r="C344" s="83" t="str">
        <f>IF(SP_NORTE!R399="","*",SP_NORTE!R399)</f>
        <v>-</v>
      </c>
      <c r="D344" s="83" t="str">
        <f>IF(SP_NORTE!S399="","*",SP_NORTE!S399)</f>
        <v>-</v>
      </c>
      <c r="E344" s="83" t="str">
        <f>IF(SP_NORTE!D399="","*",SP_NORTE!D399)</f>
        <v>*</v>
      </c>
      <c r="F344" s="83" t="str">
        <f>IF(SP_NORTE!G399="","*",SP_NORTE!G399)</f>
        <v>*</v>
      </c>
      <c r="G344" s="83" t="str">
        <f>IF(SP_NORTE!L399="","*",SP_NORTE!L399)</f>
        <v>-</v>
      </c>
      <c r="H344" s="116" t="str">
        <f>IF(SP_NORTE!J399="","*",SP_NORTE!J399)</f>
        <v>*</v>
      </c>
      <c r="I344" s="113" t="str">
        <f>IF(SP_NORTE!N399="","*",SP_NORTE!N399)</f>
        <v>*</v>
      </c>
      <c r="J344" s="113" t="str">
        <f>IF(SP_NORTE!O399="","*",SP_NORTE!O399)</f>
        <v>*</v>
      </c>
      <c r="K344" s="83">
        <f>IF(SP_NORTE!AJ399="","*",SP_NORTE!AJ399)</f>
        <v>0</v>
      </c>
      <c r="L344" s="83" t="str">
        <f>IF(SP_NORTE!AL399="","*",SP_NORTE!AL399)</f>
        <v>-</v>
      </c>
      <c r="M344" s="83">
        <f>IF(SP_NORTE!AO399="","*",SP_NORTE!AO399)</f>
        <v>0</v>
      </c>
      <c r="N344" s="83" t="str">
        <f>IF(SP_NORTE!AL399="","*",SP_NORTE!AL399)</f>
        <v>-</v>
      </c>
      <c r="O344" s="110" t="str">
        <f>IF(SP_NORTE!BG399="","*",SP_NORTE!BG399)</f>
        <v>*</v>
      </c>
      <c r="P344" s="147" t="str">
        <f>IF($A$2=1,IF(SP_NORTE!BI399="","*",SP_NORTE!BI399),IF(SP_NORTE!BJ399="","*",SP_NORTE!BJ399))</f>
        <v>*</v>
      </c>
    </row>
    <row r="345" spans="1:16" hidden="1">
      <c r="A345" s="82" t="str">
        <f>IF(SP_NORTE!B400="","*",SP_NORTE!B400)</f>
        <v>*</v>
      </c>
      <c r="B345" s="83" t="str">
        <f>IF(SP_NORTE!W400="","*",SP_NORTE!W400)</f>
        <v>*</v>
      </c>
      <c r="C345" s="83" t="str">
        <f>IF(SP_NORTE!R400="","*",SP_NORTE!R400)</f>
        <v>-</v>
      </c>
      <c r="D345" s="83" t="str">
        <f>IF(SP_NORTE!S400="","*",SP_NORTE!S400)</f>
        <v>-</v>
      </c>
      <c r="E345" s="83" t="str">
        <f>IF(SP_NORTE!D400="","*",SP_NORTE!D400)</f>
        <v>*</v>
      </c>
      <c r="F345" s="83" t="str">
        <f>IF(SP_NORTE!G400="","*",SP_NORTE!G400)</f>
        <v>*</v>
      </c>
      <c r="G345" s="83" t="str">
        <f>IF(SP_NORTE!L400="","*",SP_NORTE!L400)</f>
        <v>-</v>
      </c>
      <c r="H345" s="116" t="str">
        <f>IF(SP_NORTE!J400="","*",SP_NORTE!J400)</f>
        <v>*</v>
      </c>
      <c r="I345" s="113" t="str">
        <f>IF(SP_NORTE!N400="","*",SP_NORTE!N400)</f>
        <v>*</v>
      </c>
      <c r="J345" s="113" t="str">
        <f>IF(SP_NORTE!O400="","*",SP_NORTE!O400)</f>
        <v>*</v>
      </c>
      <c r="K345" s="83">
        <f>IF(SP_NORTE!AJ400="","*",SP_NORTE!AJ400)</f>
        <v>0</v>
      </c>
      <c r="L345" s="83" t="str">
        <f>IF(SP_NORTE!AL400="","*",SP_NORTE!AL400)</f>
        <v>-</v>
      </c>
      <c r="M345" s="83">
        <f>IF(SP_NORTE!AO400="","*",SP_NORTE!AO400)</f>
        <v>0</v>
      </c>
      <c r="N345" s="83" t="str">
        <f>IF(SP_NORTE!AL400="","*",SP_NORTE!AL400)</f>
        <v>-</v>
      </c>
      <c r="O345" s="110" t="str">
        <f>IF(SP_NORTE!BG400="","*",SP_NORTE!BG400)</f>
        <v>*</v>
      </c>
      <c r="P345" s="147" t="str">
        <f>IF($A$2=1,IF(SP_NORTE!BI400="","*",SP_NORTE!BI400),IF(SP_NORTE!BJ400="","*",SP_NORTE!BJ400))</f>
        <v>*</v>
      </c>
    </row>
    <row r="346" spans="1:16" hidden="1">
      <c r="A346" s="82" t="str">
        <f>IF(SP_NORTE!B401="","*",SP_NORTE!B401)</f>
        <v>*</v>
      </c>
      <c r="B346" s="83" t="str">
        <f>IF(SP_NORTE!W401="","*",SP_NORTE!W401)</f>
        <v>*</v>
      </c>
      <c r="C346" s="83" t="str">
        <f>IF(SP_NORTE!R401="","*",SP_NORTE!R401)</f>
        <v>-</v>
      </c>
      <c r="D346" s="83" t="str">
        <f>IF(SP_NORTE!S401="","*",SP_NORTE!S401)</f>
        <v>-</v>
      </c>
      <c r="E346" s="83" t="str">
        <f>IF(SP_NORTE!D401="","*",SP_NORTE!D401)</f>
        <v>*</v>
      </c>
      <c r="F346" s="83" t="str">
        <f>IF(SP_NORTE!G401="","*",SP_NORTE!G401)</f>
        <v>*</v>
      </c>
      <c r="G346" s="83" t="str">
        <f>IF(SP_NORTE!L401="","*",SP_NORTE!L401)</f>
        <v>-</v>
      </c>
      <c r="H346" s="116" t="str">
        <f>IF(SP_NORTE!J401="","*",SP_NORTE!J401)</f>
        <v>*</v>
      </c>
      <c r="I346" s="113" t="str">
        <f>IF(SP_NORTE!N401="","*",SP_NORTE!N401)</f>
        <v>*</v>
      </c>
      <c r="J346" s="113" t="str">
        <f>IF(SP_NORTE!O401="","*",SP_NORTE!O401)</f>
        <v>*</v>
      </c>
      <c r="K346" s="83">
        <f>IF(SP_NORTE!AJ401="","*",SP_NORTE!AJ401)</f>
        <v>0</v>
      </c>
      <c r="L346" s="83" t="str">
        <f>IF(SP_NORTE!AL401="","*",SP_NORTE!AL401)</f>
        <v>-</v>
      </c>
      <c r="M346" s="83">
        <f>IF(SP_NORTE!AO401="","*",SP_NORTE!AO401)</f>
        <v>0</v>
      </c>
      <c r="N346" s="83" t="str">
        <f>IF(SP_NORTE!AL401="","*",SP_NORTE!AL401)</f>
        <v>-</v>
      </c>
      <c r="O346" s="110" t="str">
        <f>IF(SP_NORTE!BG401="","*",SP_NORTE!BG401)</f>
        <v>*</v>
      </c>
      <c r="P346" s="147" t="str">
        <f>IF($A$2=1,IF(SP_NORTE!BI401="","*",SP_NORTE!BI401),IF(SP_NORTE!BJ401="","*",SP_NORTE!BJ401))</f>
        <v>*</v>
      </c>
    </row>
    <row r="347" spans="1:16" hidden="1">
      <c r="A347" s="82" t="str">
        <f>IF(SP_NORTE!B402="","*",SP_NORTE!B402)</f>
        <v>*</v>
      </c>
      <c r="B347" s="83" t="str">
        <f>IF(SP_NORTE!W402="","*",SP_NORTE!W402)</f>
        <v>*</v>
      </c>
      <c r="C347" s="83" t="str">
        <f>IF(SP_NORTE!R402="","*",SP_NORTE!R402)</f>
        <v>-</v>
      </c>
      <c r="D347" s="83" t="str">
        <f>IF(SP_NORTE!S402="","*",SP_NORTE!S402)</f>
        <v>-</v>
      </c>
      <c r="E347" s="83" t="str">
        <f>IF(SP_NORTE!D402="","*",SP_NORTE!D402)</f>
        <v>*</v>
      </c>
      <c r="F347" s="83" t="str">
        <f>IF(SP_NORTE!G402="","*",SP_NORTE!G402)</f>
        <v>*</v>
      </c>
      <c r="G347" s="83" t="str">
        <f>IF(SP_NORTE!L402="","*",SP_NORTE!L402)</f>
        <v>-</v>
      </c>
      <c r="H347" s="116" t="str">
        <f>IF(SP_NORTE!J402="","*",SP_NORTE!J402)</f>
        <v>*</v>
      </c>
      <c r="I347" s="113" t="str">
        <f>IF(SP_NORTE!N402="","*",SP_NORTE!N402)</f>
        <v>*</v>
      </c>
      <c r="J347" s="113" t="str">
        <f>IF(SP_NORTE!O402="","*",SP_NORTE!O402)</f>
        <v>*</v>
      </c>
      <c r="K347" s="83">
        <f>IF(SP_NORTE!AJ402="","*",SP_NORTE!AJ402)</f>
        <v>0</v>
      </c>
      <c r="L347" s="83" t="str">
        <f>IF(SP_NORTE!AL402="","*",SP_NORTE!AL402)</f>
        <v>-</v>
      </c>
      <c r="M347" s="83">
        <f>IF(SP_NORTE!AO402="","*",SP_NORTE!AO402)</f>
        <v>0</v>
      </c>
      <c r="N347" s="83" t="str">
        <f>IF(SP_NORTE!AL402="","*",SP_NORTE!AL402)</f>
        <v>-</v>
      </c>
      <c r="O347" s="110" t="str">
        <f>IF(SP_NORTE!BG402="","*",SP_NORTE!BG402)</f>
        <v>*</v>
      </c>
      <c r="P347" s="147" t="str">
        <f>IF($A$2=1,IF(SP_NORTE!BI402="","*",SP_NORTE!BI402),IF(SP_NORTE!BJ402="","*",SP_NORTE!BJ402))</f>
        <v>*</v>
      </c>
    </row>
    <row r="348" spans="1:16" hidden="1">
      <c r="A348" s="82" t="str">
        <f>IF(SP_NORTE!B403="","*",SP_NORTE!B403)</f>
        <v>*</v>
      </c>
      <c r="B348" s="83" t="str">
        <f>IF(SP_NORTE!W403="","*",SP_NORTE!W403)</f>
        <v>*</v>
      </c>
      <c r="C348" s="83" t="str">
        <f>IF(SP_NORTE!R403="","*",SP_NORTE!R403)</f>
        <v>-</v>
      </c>
      <c r="D348" s="83" t="str">
        <f>IF(SP_NORTE!S403="","*",SP_NORTE!S403)</f>
        <v>-</v>
      </c>
      <c r="E348" s="83" t="str">
        <f>IF(SP_NORTE!D403="","*",SP_NORTE!D403)</f>
        <v>*</v>
      </c>
      <c r="F348" s="83" t="str">
        <f>IF(SP_NORTE!G403="","*",SP_NORTE!G403)</f>
        <v>*</v>
      </c>
      <c r="G348" s="83" t="str">
        <f>IF(SP_NORTE!L403="","*",SP_NORTE!L403)</f>
        <v>-</v>
      </c>
      <c r="H348" s="116" t="str">
        <f>IF(SP_NORTE!J403="","*",SP_NORTE!J403)</f>
        <v>*</v>
      </c>
      <c r="I348" s="113" t="str">
        <f>IF(SP_NORTE!N403="","*",SP_NORTE!N403)</f>
        <v>*</v>
      </c>
      <c r="J348" s="113" t="str">
        <f>IF(SP_NORTE!O403="","*",SP_NORTE!O403)</f>
        <v>*</v>
      </c>
      <c r="K348" s="83">
        <f>IF(SP_NORTE!AJ403="","*",SP_NORTE!AJ403)</f>
        <v>0</v>
      </c>
      <c r="L348" s="83" t="str">
        <f>IF(SP_NORTE!AL403="","*",SP_NORTE!AL403)</f>
        <v>-</v>
      </c>
      <c r="M348" s="83">
        <f>IF(SP_NORTE!AO403="","*",SP_NORTE!AO403)</f>
        <v>0</v>
      </c>
      <c r="N348" s="83" t="str">
        <f>IF(SP_NORTE!AL403="","*",SP_NORTE!AL403)</f>
        <v>-</v>
      </c>
      <c r="O348" s="110" t="str">
        <f>IF(SP_NORTE!BG403="","*",SP_NORTE!BG403)</f>
        <v>*</v>
      </c>
      <c r="P348" s="147" t="str">
        <f>IF($A$2=1,IF(SP_NORTE!BI403="","*",SP_NORTE!BI403),IF(SP_NORTE!BJ403="","*",SP_NORTE!BJ403))</f>
        <v>*</v>
      </c>
    </row>
    <row r="349" spans="1:16" hidden="1">
      <c r="A349" s="82" t="str">
        <f>IF(SP_NORTE!B404="","*",SP_NORTE!B404)</f>
        <v>*</v>
      </c>
      <c r="B349" s="83" t="str">
        <f>IF(SP_NORTE!W404="","*",SP_NORTE!W404)</f>
        <v>*</v>
      </c>
      <c r="C349" s="83" t="str">
        <f>IF(SP_NORTE!R404="","*",SP_NORTE!R404)</f>
        <v>-</v>
      </c>
      <c r="D349" s="83" t="str">
        <f>IF(SP_NORTE!S404="","*",SP_NORTE!S404)</f>
        <v>-</v>
      </c>
      <c r="E349" s="83" t="str">
        <f>IF(SP_NORTE!D404="","*",SP_NORTE!D404)</f>
        <v>*</v>
      </c>
      <c r="F349" s="83" t="str">
        <f>IF(SP_NORTE!G404="","*",SP_NORTE!G404)</f>
        <v>*</v>
      </c>
      <c r="G349" s="83" t="str">
        <f>IF(SP_NORTE!L404="","*",SP_NORTE!L404)</f>
        <v>-</v>
      </c>
      <c r="H349" s="116" t="str">
        <f>IF(SP_NORTE!J404="","*",SP_NORTE!J404)</f>
        <v>*</v>
      </c>
      <c r="I349" s="113" t="str">
        <f>IF(SP_NORTE!N404="","*",SP_NORTE!N404)</f>
        <v>*</v>
      </c>
      <c r="J349" s="113" t="str">
        <f>IF(SP_NORTE!O404="","*",SP_NORTE!O404)</f>
        <v>*</v>
      </c>
      <c r="K349" s="83">
        <f>IF(SP_NORTE!AJ404="","*",SP_NORTE!AJ404)</f>
        <v>0</v>
      </c>
      <c r="L349" s="83" t="str">
        <f>IF(SP_NORTE!AL404="","*",SP_NORTE!AL404)</f>
        <v>-</v>
      </c>
      <c r="M349" s="83">
        <f>IF(SP_NORTE!AO404="","*",SP_NORTE!AO404)</f>
        <v>0</v>
      </c>
      <c r="N349" s="83" t="str">
        <f>IF(SP_NORTE!AL404="","*",SP_NORTE!AL404)</f>
        <v>-</v>
      </c>
      <c r="O349" s="110" t="str">
        <f>IF(SP_NORTE!BG404="","*",SP_NORTE!BG404)</f>
        <v>*</v>
      </c>
      <c r="P349" s="147" t="str">
        <f>IF($A$2=1,IF(SP_NORTE!BI404="","*",SP_NORTE!BI404),IF(SP_NORTE!BJ404="","*",SP_NORTE!BJ404))</f>
        <v>*</v>
      </c>
    </row>
    <row r="350" spans="1:16" hidden="1">
      <c r="A350" s="82" t="str">
        <f>IF(SP_NORTE!B405="","*",SP_NORTE!B405)</f>
        <v>*</v>
      </c>
      <c r="B350" s="83" t="str">
        <f>IF(SP_NORTE!W405="","*",SP_NORTE!W405)</f>
        <v>*</v>
      </c>
      <c r="C350" s="83" t="str">
        <f>IF(SP_NORTE!R405="","*",SP_NORTE!R405)</f>
        <v>-</v>
      </c>
      <c r="D350" s="83" t="str">
        <f>IF(SP_NORTE!S405="","*",SP_NORTE!S405)</f>
        <v>-</v>
      </c>
      <c r="E350" s="83" t="str">
        <f>IF(SP_NORTE!D405="","*",SP_NORTE!D405)</f>
        <v>*</v>
      </c>
      <c r="F350" s="83" t="str">
        <f>IF(SP_NORTE!G405="","*",SP_NORTE!G405)</f>
        <v>*</v>
      </c>
      <c r="G350" s="83" t="str">
        <f>IF(SP_NORTE!L405="","*",SP_NORTE!L405)</f>
        <v>-</v>
      </c>
      <c r="H350" s="116" t="str">
        <f>IF(SP_NORTE!J405="","*",SP_NORTE!J405)</f>
        <v>*</v>
      </c>
      <c r="I350" s="113" t="str">
        <f>IF(SP_NORTE!N405="","*",SP_NORTE!N405)</f>
        <v>*</v>
      </c>
      <c r="J350" s="113" t="str">
        <f>IF(SP_NORTE!O405="","*",SP_NORTE!O405)</f>
        <v>*</v>
      </c>
      <c r="K350" s="83">
        <f>IF(SP_NORTE!AJ405="","*",SP_NORTE!AJ405)</f>
        <v>0</v>
      </c>
      <c r="L350" s="83" t="str">
        <f>IF(SP_NORTE!AL405="","*",SP_NORTE!AL405)</f>
        <v>-</v>
      </c>
      <c r="M350" s="83">
        <f>IF(SP_NORTE!AO405="","*",SP_NORTE!AO405)</f>
        <v>0</v>
      </c>
      <c r="N350" s="83" t="str">
        <f>IF(SP_NORTE!AL405="","*",SP_NORTE!AL405)</f>
        <v>-</v>
      </c>
      <c r="O350" s="110" t="str">
        <f>IF(SP_NORTE!BG405="","*",SP_NORTE!BG405)</f>
        <v>*</v>
      </c>
      <c r="P350" s="147" t="str">
        <f>IF($A$2=1,IF(SP_NORTE!BI405="","*",SP_NORTE!BI405),IF(SP_NORTE!BJ405="","*",SP_NORTE!BJ405))</f>
        <v>*</v>
      </c>
    </row>
    <row r="351" spans="1:16" hidden="1">
      <c r="A351" s="82" t="str">
        <f>IF(SP_NORTE!B406="","*",SP_NORTE!B406)</f>
        <v>*</v>
      </c>
      <c r="B351" s="83" t="str">
        <f>IF(SP_NORTE!W406="","*",SP_NORTE!W406)</f>
        <v>*</v>
      </c>
      <c r="C351" s="83" t="str">
        <f>IF(SP_NORTE!R406="","*",SP_NORTE!R406)</f>
        <v>-</v>
      </c>
      <c r="D351" s="83" t="str">
        <f>IF(SP_NORTE!S406="","*",SP_NORTE!S406)</f>
        <v>-</v>
      </c>
      <c r="E351" s="83" t="str">
        <f>IF(SP_NORTE!D406="","*",SP_NORTE!D406)</f>
        <v>*</v>
      </c>
      <c r="F351" s="83" t="str">
        <f>IF(SP_NORTE!G406="","*",SP_NORTE!G406)</f>
        <v>*</v>
      </c>
      <c r="G351" s="83" t="str">
        <f>IF(SP_NORTE!L406="","*",SP_NORTE!L406)</f>
        <v>-</v>
      </c>
      <c r="H351" s="116" t="str">
        <f>IF(SP_NORTE!J406="","*",SP_NORTE!J406)</f>
        <v>*</v>
      </c>
      <c r="I351" s="113" t="str">
        <f>IF(SP_NORTE!N406="","*",SP_NORTE!N406)</f>
        <v>*</v>
      </c>
      <c r="J351" s="113" t="str">
        <f>IF(SP_NORTE!O406="","*",SP_NORTE!O406)</f>
        <v>*</v>
      </c>
      <c r="K351" s="83">
        <f>IF(SP_NORTE!AJ406="","*",SP_NORTE!AJ406)</f>
        <v>0</v>
      </c>
      <c r="L351" s="83" t="str">
        <f>IF(SP_NORTE!AL406="","*",SP_NORTE!AL406)</f>
        <v>-</v>
      </c>
      <c r="M351" s="83">
        <f>IF(SP_NORTE!AO406="","*",SP_NORTE!AO406)</f>
        <v>0</v>
      </c>
      <c r="N351" s="83" t="str">
        <f>IF(SP_NORTE!AL406="","*",SP_NORTE!AL406)</f>
        <v>-</v>
      </c>
      <c r="O351" s="110" t="str">
        <f>IF(SP_NORTE!BG406="","*",SP_NORTE!BG406)</f>
        <v>*</v>
      </c>
      <c r="P351" s="147" t="str">
        <f>IF($A$2=1,IF(SP_NORTE!BI406="","*",SP_NORTE!BI406),IF(SP_NORTE!BJ406="","*",SP_NORTE!BJ406))</f>
        <v>*</v>
      </c>
    </row>
    <row r="352" spans="1:16" hidden="1">
      <c r="A352" s="82" t="str">
        <f>IF(SP_NORTE!B407="","*",SP_NORTE!B407)</f>
        <v>*</v>
      </c>
      <c r="B352" s="83" t="str">
        <f>IF(SP_NORTE!W407="","*",SP_NORTE!W407)</f>
        <v>*</v>
      </c>
      <c r="C352" s="83" t="str">
        <f>IF(SP_NORTE!R407="","*",SP_NORTE!R407)</f>
        <v>-</v>
      </c>
      <c r="D352" s="83" t="str">
        <f>IF(SP_NORTE!S407="","*",SP_NORTE!S407)</f>
        <v>-</v>
      </c>
      <c r="E352" s="83" t="str">
        <f>IF(SP_NORTE!D407="","*",SP_NORTE!D407)</f>
        <v>*</v>
      </c>
      <c r="F352" s="83" t="str">
        <f>IF(SP_NORTE!G407="","*",SP_NORTE!G407)</f>
        <v>*</v>
      </c>
      <c r="G352" s="83" t="str">
        <f>IF(SP_NORTE!L407="","*",SP_NORTE!L407)</f>
        <v>-</v>
      </c>
      <c r="H352" s="116" t="str">
        <f>IF(SP_NORTE!J407="","*",SP_NORTE!J407)</f>
        <v>*</v>
      </c>
      <c r="I352" s="113" t="str">
        <f>IF(SP_NORTE!N407="","*",SP_NORTE!N407)</f>
        <v>*</v>
      </c>
      <c r="J352" s="113" t="str">
        <f>IF(SP_NORTE!O407="","*",SP_NORTE!O407)</f>
        <v>*</v>
      </c>
      <c r="K352" s="83">
        <f>IF(SP_NORTE!AJ407="","*",SP_NORTE!AJ407)</f>
        <v>0</v>
      </c>
      <c r="L352" s="83" t="str">
        <f>IF(SP_NORTE!AL407="","*",SP_NORTE!AL407)</f>
        <v>-</v>
      </c>
      <c r="M352" s="83">
        <f>IF(SP_NORTE!AO407="","*",SP_NORTE!AO407)</f>
        <v>0</v>
      </c>
      <c r="N352" s="83" t="str">
        <f>IF(SP_NORTE!AL407="","*",SP_NORTE!AL407)</f>
        <v>-</v>
      </c>
      <c r="O352" s="110" t="str">
        <f>IF(SP_NORTE!BG407="","*",SP_NORTE!BG407)</f>
        <v>*</v>
      </c>
      <c r="P352" s="147" t="str">
        <f>IF($A$2=1,IF(SP_NORTE!BI407="","*",SP_NORTE!BI407),IF(SP_NORTE!BJ407="","*",SP_NORTE!BJ407))</f>
        <v>*</v>
      </c>
    </row>
    <row r="353" spans="1:16" hidden="1">
      <c r="A353" s="82" t="str">
        <f>IF(SP_NORTE!B408="","*",SP_NORTE!B408)</f>
        <v>*</v>
      </c>
      <c r="B353" s="83" t="str">
        <f>IF(SP_NORTE!W408="","*",SP_NORTE!W408)</f>
        <v>*</v>
      </c>
      <c r="C353" s="83" t="str">
        <f>IF(SP_NORTE!R408="","*",SP_NORTE!R408)</f>
        <v>-</v>
      </c>
      <c r="D353" s="83" t="str">
        <f>IF(SP_NORTE!S408="","*",SP_NORTE!S408)</f>
        <v>-</v>
      </c>
      <c r="E353" s="83" t="str">
        <f>IF(SP_NORTE!D408="","*",SP_NORTE!D408)</f>
        <v>*</v>
      </c>
      <c r="F353" s="83" t="str">
        <f>IF(SP_NORTE!G408="","*",SP_NORTE!G408)</f>
        <v>*</v>
      </c>
      <c r="G353" s="83" t="str">
        <f>IF(SP_NORTE!L408="","*",SP_NORTE!L408)</f>
        <v>-</v>
      </c>
      <c r="H353" s="116" t="str">
        <f>IF(SP_NORTE!J408="","*",SP_NORTE!J408)</f>
        <v>*</v>
      </c>
      <c r="I353" s="113" t="str">
        <f>IF(SP_NORTE!N408="","*",SP_NORTE!N408)</f>
        <v>*</v>
      </c>
      <c r="J353" s="113" t="str">
        <f>IF(SP_NORTE!O408="","*",SP_NORTE!O408)</f>
        <v>*</v>
      </c>
      <c r="K353" s="83">
        <f>IF(SP_NORTE!AJ408="","*",SP_NORTE!AJ408)</f>
        <v>0</v>
      </c>
      <c r="L353" s="83" t="str">
        <f>IF(SP_NORTE!AL408="","*",SP_NORTE!AL408)</f>
        <v>-</v>
      </c>
      <c r="M353" s="83">
        <f>IF(SP_NORTE!AO408="","*",SP_NORTE!AO408)</f>
        <v>0</v>
      </c>
      <c r="N353" s="83" t="str">
        <f>IF(SP_NORTE!AL408="","*",SP_NORTE!AL408)</f>
        <v>-</v>
      </c>
      <c r="O353" s="110" t="str">
        <f>IF(SP_NORTE!BG408="","*",SP_NORTE!BG408)</f>
        <v>*</v>
      </c>
      <c r="P353" s="147" t="str">
        <f>IF($A$2=1,IF(SP_NORTE!BI408="","*",SP_NORTE!BI408),IF(SP_NORTE!BJ408="","*",SP_NORTE!BJ408))</f>
        <v>*</v>
      </c>
    </row>
    <row r="354" spans="1:16" hidden="1">
      <c r="A354" s="82" t="str">
        <f>IF(SP_NORTE!B409="","*",SP_NORTE!B409)</f>
        <v>*</v>
      </c>
      <c r="B354" s="83" t="str">
        <f>IF(SP_NORTE!W409="","*",SP_NORTE!W409)</f>
        <v>*</v>
      </c>
      <c r="C354" s="83" t="str">
        <f>IF(SP_NORTE!R409="","*",SP_NORTE!R409)</f>
        <v>-</v>
      </c>
      <c r="D354" s="83" t="str">
        <f>IF(SP_NORTE!S409="","*",SP_NORTE!S409)</f>
        <v>-</v>
      </c>
      <c r="E354" s="83" t="str">
        <f>IF(SP_NORTE!D409="","*",SP_NORTE!D409)</f>
        <v>*</v>
      </c>
      <c r="F354" s="83" t="str">
        <f>IF(SP_NORTE!G409="","*",SP_NORTE!G409)</f>
        <v>*</v>
      </c>
      <c r="G354" s="83" t="str">
        <f>IF(SP_NORTE!L409="","*",SP_NORTE!L409)</f>
        <v>-</v>
      </c>
      <c r="H354" s="116" t="str">
        <f>IF(SP_NORTE!J409="","*",SP_NORTE!J409)</f>
        <v>*</v>
      </c>
      <c r="I354" s="113" t="str">
        <f>IF(SP_NORTE!N409="","*",SP_NORTE!N409)</f>
        <v>*</v>
      </c>
      <c r="J354" s="113" t="str">
        <f>IF(SP_NORTE!O409="","*",SP_NORTE!O409)</f>
        <v>*</v>
      </c>
      <c r="K354" s="83">
        <f>IF(SP_NORTE!AJ409="","*",SP_NORTE!AJ409)</f>
        <v>0</v>
      </c>
      <c r="L354" s="83" t="str">
        <f>IF(SP_NORTE!AL409="","*",SP_NORTE!AL409)</f>
        <v>-</v>
      </c>
      <c r="M354" s="83">
        <f>IF(SP_NORTE!AO409="","*",SP_NORTE!AO409)</f>
        <v>0</v>
      </c>
      <c r="N354" s="83" t="str">
        <f>IF(SP_NORTE!AL409="","*",SP_NORTE!AL409)</f>
        <v>-</v>
      </c>
      <c r="O354" s="110" t="str">
        <f>IF(SP_NORTE!BG409="","*",SP_NORTE!BG409)</f>
        <v>*</v>
      </c>
      <c r="P354" s="147" t="str">
        <f>IF($A$2=1,IF(SP_NORTE!BI409="","*",SP_NORTE!BI409),IF(SP_NORTE!BJ409="","*",SP_NORTE!BJ409))</f>
        <v>*</v>
      </c>
    </row>
    <row r="355" spans="1:16" hidden="1">
      <c r="A355" s="82" t="str">
        <f>IF(SP_NORTE!B410="","*",SP_NORTE!B410)</f>
        <v>*</v>
      </c>
      <c r="B355" s="83" t="str">
        <f>IF(SP_NORTE!W410="","*",SP_NORTE!W410)</f>
        <v>*</v>
      </c>
      <c r="C355" s="83" t="str">
        <f>IF(SP_NORTE!R410="","*",SP_NORTE!R410)</f>
        <v>-</v>
      </c>
      <c r="D355" s="83" t="str">
        <f>IF(SP_NORTE!S410="","*",SP_NORTE!S410)</f>
        <v>-</v>
      </c>
      <c r="E355" s="83" t="str">
        <f>IF(SP_NORTE!D410="","*",SP_NORTE!D410)</f>
        <v>*</v>
      </c>
      <c r="F355" s="83" t="str">
        <f>IF(SP_NORTE!G410="","*",SP_NORTE!G410)</f>
        <v>*</v>
      </c>
      <c r="G355" s="83" t="str">
        <f>IF(SP_NORTE!L410="","*",SP_NORTE!L410)</f>
        <v>-</v>
      </c>
      <c r="H355" s="116" t="str">
        <f>IF(SP_NORTE!J410="","*",SP_NORTE!J410)</f>
        <v>*</v>
      </c>
      <c r="I355" s="113" t="str">
        <f>IF(SP_NORTE!N410="","*",SP_NORTE!N410)</f>
        <v>*</v>
      </c>
      <c r="J355" s="113" t="str">
        <f>IF(SP_NORTE!O410="","*",SP_NORTE!O410)</f>
        <v>*</v>
      </c>
      <c r="K355" s="83">
        <f>IF(SP_NORTE!AJ410="","*",SP_NORTE!AJ410)</f>
        <v>0</v>
      </c>
      <c r="L355" s="83" t="str">
        <f>IF(SP_NORTE!AL410="","*",SP_NORTE!AL410)</f>
        <v>-</v>
      </c>
      <c r="M355" s="83">
        <f>IF(SP_NORTE!AO410="","*",SP_NORTE!AO410)</f>
        <v>0</v>
      </c>
      <c r="N355" s="83" t="str">
        <f>IF(SP_NORTE!AL410="","*",SP_NORTE!AL410)</f>
        <v>-</v>
      </c>
      <c r="O355" s="110" t="str">
        <f>IF(SP_NORTE!BG410="","*",SP_NORTE!BG410)</f>
        <v>*</v>
      </c>
      <c r="P355" s="147" t="str">
        <f>IF($A$2=1,IF(SP_NORTE!BI410="","*",SP_NORTE!BI410),IF(SP_NORTE!BJ410="","*",SP_NORTE!BJ410))</f>
        <v>*</v>
      </c>
    </row>
    <row r="356" spans="1:16" hidden="1">
      <c r="A356" s="82" t="str">
        <f>IF(SP_NORTE!B411="","*",SP_NORTE!B411)</f>
        <v>*</v>
      </c>
      <c r="B356" s="83" t="str">
        <f>IF(SP_NORTE!W411="","*",SP_NORTE!W411)</f>
        <v>*</v>
      </c>
      <c r="C356" s="83" t="str">
        <f>IF(SP_NORTE!R411="","*",SP_NORTE!R411)</f>
        <v>-</v>
      </c>
      <c r="D356" s="83" t="str">
        <f>IF(SP_NORTE!S411="","*",SP_NORTE!S411)</f>
        <v>-</v>
      </c>
      <c r="E356" s="83" t="str">
        <f>IF(SP_NORTE!D411="","*",SP_NORTE!D411)</f>
        <v>*</v>
      </c>
      <c r="F356" s="83" t="str">
        <f>IF(SP_NORTE!G411="","*",SP_NORTE!G411)</f>
        <v>*</v>
      </c>
      <c r="G356" s="83" t="str">
        <f>IF(SP_NORTE!L411="","*",SP_NORTE!L411)</f>
        <v>-</v>
      </c>
      <c r="H356" s="116" t="str">
        <f>IF(SP_NORTE!J411="","*",SP_NORTE!J411)</f>
        <v>*</v>
      </c>
      <c r="I356" s="113" t="str">
        <f>IF(SP_NORTE!N411="","*",SP_NORTE!N411)</f>
        <v>*</v>
      </c>
      <c r="J356" s="113" t="str">
        <f>IF(SP_NORTE!O411="","*",SP_NORTE!O411)</f>
        <v>*</v>
      </c>
      <c r="K356" s="83">
        <f>IF(SP_NORTE!AJ411="","*",SP_NORTE!AJ411)</f>
        <v>0</v>
      </c>
      <c r="L356" s="83" t="str">
        <f>IF(SP_NORTE!AL411="","*",SP_NORTE!AL411)</f>
        <v>-</v>
      </c>
      <c r="M356" s="83">
        <f>IF(SP_NORTE!AO411="","*",SP_NORTE!AO411)</f>
        <v>0</v>
      </c>
      <c r="N356" s="83" t="str">
        <f>IF(SP_NORTE!AL411="","*",SP_NORTE!AL411)</f>
        <v>-</v>
      </c>
      <c r="O356" s="110" t="str">
        <f>IF(SP_NORTE!BG411="","*",SP_NORTE!BG411)</f>
        <v>*</v>
      </c>
      <c r="P356" s="147" t="str">
        <f>IF($A$2=1,IF(SP_NORTE!BI411="","*",SP_NORTE!BI411),IF(SP_NORTE!BJ411="","*",SP_NORTE!BJ411))</f>
        <v>*</v>
      </c>
    </row>
    <row r="357" spans="1:16" hidden="1">
      <c r="A357" s="82" t="str">
        <f>IF(SP_NORTE!B412="","*",SP_NORTE!B412)</f>
        <v>*</v>
      </c>
      <c r="B357" s="83" t="str">
        <f>IF(SP_NORTE!W412="","*",SP_NORTE!W412)</f>
        <v>*</v>
      </c>
      <c r="C357" s="83" t="str">
        <f>IF(SP_NORTE!R412="","*",SP_NORTE!R412)</f>
        <v>-</v>
      </c>
      <c r="D357" s="83" t="str">
        <f>IF(SP_NORTE!S412="","*",SP_NORTE!S412)</f>
        <v>-</v>
      </c>
      <c r="E357" s="83" t="str">
        <f>IF(SP_NORTE!D412="","*",SP_NORTE!D412)</f>
        <v>*</v>
      </c>
      <c r="F357" s="83" t="str">
        <f>IF(SP_NORTE!G412="","*",SP_NORTE!G412)</f>
        <v>*</v>
      </c>
      <c r="G357" s="83" t="str">
        <f>IF(SP_NORTE!L412="","*",SP_NORTE!L412)</f>
        <v>-</v>
      </c>
      <c r="H357" s="116" t="str">
        <f>IF(SP_NORTE!J412="","*",SP_NORTE!J412)</f>
        <v>*</v>
      </c>
      <c r="I357" s="113" t="str">
        <f>IF(SP_NORTE!N412="","*",SP_NORTE!N412)</f>
        <v>*</v>
      </c>
      <c r="J357" s="113" t="str">
        <f>IF(SP_NORTE!O412="","*",SP_NORTE!O412)</f>
        <v>*</v>
      </c>
      <c r="K357" s="83">
        <f>IF(SP_NORTE!AJ412="","*",SP_NORTE!AJ412)</f>
        <v>0</v>
      </c>
      <c r="L357" s="83" t="str">
        <f>IF(SP_NORTE!AL412="","*",SP_NORTE!AL412)</f>
        <v>-</v>
      </c>
      <c r="M357" s="83">
        <f>IF(SP_NORTE!AO412="","*",SP_NORTE!AO412)</f>
        <v>0</v>
      </c>
      <c r="N357" s="83" t="str">
        <f>IF(SP_NORTE!AL412="","*",SP_NORTE!AL412)</f>
        <v>-</v>
      </c>
      <c r="O357" s="110" t="str">
        <f>IF(SP_NORTE!BG412="","*",SP_NORTE!BG412)</f>
        <v>*</v>
      </c>
      <c r="P357" s="147" t="str">
        <f>IF($A$2=1,IF(SP_NORTE!BI412="","*",SP_NORTE!BI412),IF(SP_NORTE!BJ412="","*",SP_NORTE!BJ412))</f>
        <v>*</v>
      </c>
    </row>
    <row r="358" spans="1:16" hidden="1">
      <c r="A358" s="82" t="str">
        <f>IF(SP_NORTE!B413="","*",SP_NORTE!B413)</f>
        <v>*</v>
      </c>
      <c r="B358" s="83" t="str">
        <f>IF(SP_NORTE!W413="","*",SP_NORTE!W413)</f>
        <v>*</v>
      </c>
      <c r="C358" s="83" t="str">
        <f>IF(SP_NORTE!R413="","*",SP_NORTE!R413)</f>
        <v>-</v>
      </c>
      <c r="D358" s="83" t="str">
        <f>IF(SP_NORTE!S413="","*",SP_NORTE!S413)</f>
        <v>-</v>
      </c>
      <c r="E358" s="83" t="str">
        <f>IF(SP_NORTE!D413="","*",SP_NORTE!D413)</f>
        <v>*</v>
      </c>
      <c r="F358" s="83" t="str">
        <f>IF(SP_NORTE!G413="","*",SP_NORTE!G413)</f>
        <v>*</v>
      </c>
      <c r="G358" s="83" t="str">
        <f>IF(SP_NORTE!L413="","*",SP_NORTE!L413)</f>
        <v>-</v>
      </c>
      <c r="H358" s="116" t="str">
        <f>IF(SP_NORTE!J413="","*",SP_NORTE!J413)</f>
        <v>*</v>
      </c>
      <c r="I358" s="113" t="str">
        <f>IF(SP_NORTE!N413="","*",SP_NORTE!N413)</f>
        <v>*</v>
      </c>
      <c r="J358" s="113" t="str">
        <f>IF(SP_NORTE!O413="","*",SP_NORTE!O413)</f>
        <v>*</v>
      </c>
      <c r="K358" s="83">
        <f>IF(SP_NORTE!AJ413="","*",SP_NORTE!AJ413)</f>
        <v>0</v>
      </c>
      <c r="L358" s="83" t="str">
        <f>IF(SP_NORTE!AL413="","*",SP_NORTE!AL413)</f>
        <v>-</v>
      </c>
      <c r="M358" s="83">
        <f>IF(SP_NORTE!AO413="","*",SP_NORTE!AO413)</f>
        <v>0</v>
      </c>
      <c r="N358" s="83" t="str">
        <f>IF(SP_NORTE!AL413="","*",SP_NORTE!AL413)</f>
        <v>-</v>
      </c>
      <c r="O358" s="110" t="str">
        <f>IF(SP_NORTE!BG413="","*",SP_NORTE!BG413)</f>
        <v>*</v>
      </c>
      <c r="P358" s="147" t="str">
        <f>IF($A$2=1,IF(SP_NORTE!BI413="","*",SP_NORTE!BI413),IF(SP_NORTE!BJ413="","*",SP_NORTE!BJ413))</f>
        <v>*</v>
      </c>
    </row>
    <row r="359" spans="1:16" hidden="1">
      <c r="A359" s="82" t="str">
        <f>IF(SP_NORTE!B414="","*",SP_NORTE!B414)</f>
        <v>*</v>
      </c>
      <c r="B359" s="83" t="str">
        <f>IF(SP_NORTE!W414="","*",SP_NORTE!W414)</f>
        <v>*</v>
      </c>
      <c r="C359" s="83" t="str">
        <f>IF(SP_NORTE!R414="","*",SP_NORTE!R414)</f>
        <v>-</v>
      </c>
      <c r="D359" s="83" t="str">
        <f>IF(SP_NORTE!S414="","*",SP_NORTE!S414)</f>
        <v>-</v>
      </c>
      <c r="E359" s="83" t="str">
        <f>IF(SP_NORTE!D414="","*",SP_NORTE!D414)</f>
        <v>*</v>
      </c>
      <c r="F359" s="83" t="str">
        <f>IF(SP_NORTE!G414="","*",SP_NORTE!G414)</f>
        <v>*</v>
      </c>
      <c r="G359" s="83" t="str">
        <f>IF(SP_NORTE!L414="","*",SP_NORTE!L414)</f>
        <v>-</v>
      </c>
      <c r="H359" s="116" t="str">
        <f>IF(SP_NORTE!J414="","*",SP_NORTE!J414)</f>
        <v>*</v>
      </c>
      <c r="I359" s="113" t="str">
        <f>IF(SP_NORTE!N414="","*",SP_NORTE!N414)</f>
        <v>*</v>
      </c>
      <c r="J359" s="113" t="str">
        <f>IF(SP_NORTE!O414="","*",SP_NORTE!O414)</f>
        <v>*</v>
      </c>
      <c r="K359" s="83">
        <f>IF(SP_NORTE!AJ414="","*",SP_NORTE!AJ414)</f>
        <v>0</v>
      </c>
      <c r="L359" s="83" t="str">
        <f>IF(SP_NORTE!AL414="","*",SP_NORTE!AL414)</f>
        <v>-</v>
      </c>
      <c r="M359" s="83">
        <f>IF(SP_NORTE!AO414="","*",SP_NORTE!AO414)</f>
        <v>0</v>
      </c>
      <c r="N359" s="83" t="str">
        <f>IF(SP_NORTE!AL414="","*",SP_NORTE!AL414)</f>
        <v>-</v>
      </c>
      <c r="O359" s="110" t="str">
        <f>IF(SP_NORTE!BG414="","*",SP_NORTE!BG414)</f>
        <v>*</v>
      </c>
      <c r="P359" s="147" t="str">
        <f>IF($A$2=1,IF(SP_NORTE!BI414="","*",SP_NORTE!BI414),IF(SP_NORTE!BJ414="","*",SP_NORTE!BJ414))</f>
        <v>*</v>
      </c>
    </row>
    <row r="360" spans="1:16" hidden="1">
      <c r="A360" s="82" t="str">
        <f>IF(SP_NORTE!B415="","*",SP_NORTE!B415)</f>
        <v>*</v>
      </c>
      <c r="B360" s="83" t="str">
        <f>IF(SP_NORTE!W415="","*",SP_NORTE!W415)</f>
        <v>*</v>
      </c>
      <c r="C360" s="83" t="str">
        <f>IF(SP_NORTE!R415="","*",SP_NORTE!R415)</f>
        <v>-</v>
      </c>
      <c r="D360" s="83" t="str">
        <f>IF(SP_NORTE!S415="","*",SP_NORTE!S415)</f>
        <v>-</v>
      </c>
      <c r="E360" s="83" t="str">
        <f>IF(SP_NORTE!D415="","*",SP_NORTE!D415)</f>
        <v>*</v>
      </c>
      <c r="F360" s="83" t="str">
        <f>IF(SP_NORTE!G415="","*",SP_NORTE!G415)</f>
        <v>*</v>
      </c>
      <c r="G360" s="83" t="str">
        <f>IF(SP_NORTE!L415="","*",SP_NORTE!L415)</f>
        <v>-</v>
      </c>
      <c r="H360" s="116" t="str">
        <f>IF(SP_NORTE!J415="","*",SP_NORTE!J415)</f>
        <v>*</v>
      </c>
      <c r="I360" s="113" t="str">
        <f>IF(SP_NORTE!N415="","*",SP_NORTE!N415)</f>
        <v>*</v>
      </c>
      <c r="J360" s="113" t="str">
        <f>IF(SP_NORTE!O415="","*",SP_NORTE!O415)</f>
        <v>*</v>
      </c>
      <c r="K360" s="83">
        <f>IF(SP_NORTE!AJ415="","*",SP_NORTE!AJ415)</f>
        <v>0</v>
      </c>
      <c r="L360" s="83" t="str">
        <f>IF(SP_NORTE!AL415="","*",SP_NORTE!AL415)</f>
        <v>-</v>
      </c>
      <c r="M360" s="83">
        <f>IF(SP_NORTE!AO415="","*",SP_NORTE!AO415)</f>
        <v>0</v>
      </c>
      <c r="N360" s="83" t="str">
        <f>IF(SP_NORTE!AL415="","*",SP_NORTE!AL415)</f>
        <v>-</v>
      </c>
      <c r="O360" s="110" t="str">
        <f>IF(SP_NORTE!BG415="","*",SP_NORTE!BG415)</f>
        <v>*</v>
      </c>
      <c r="P360" s="147" t="str">
        <f>IF($A$2=1,IF(SP_NORTE!BI415="","*",SP_NORTE!BI415),IF(SP_NORTE!BJ415="","*",SP_NORTE!BJ415))</f>
        <v>*</v>
      </c>
    </row>
    <row r="361" spans="1:16" hidden="1">
      <c r="A361" s="82" t="str">
        <f>IF(SP_NORTE!B416="","*",SP_NORTE!B416)</f>
        <v>*</v>
      </c>
      <c r="B361" s="83" t="str">
        <f>IF(SP_NORTE!W416="","*",SP_NORTE!W416)</f>
        <v>*</v>
      </c>
      <c r="C361" s="83" t="str">
        <f>IF(SP_NORTE!R416="","*",SP_NORTE!R416)</f>
        <v>-</v>
      </c>
      <c r="D361" s="83" t="str">
        <f>IF(SP_NORTE!S416="","*",SP_NORTE!S416)</f>
        <v>-</v>
      </c>
      <c r="E361" s="83" t="str">
        <f>IF(SP_NORTE!D416="","*",SP_NORTE!D416)</f>
        <v>*</v>
      </c>
      <c r="F361" s="83" t="str">
        <f>IF(SP_NORTE!G416="","*",SP_NORTE!G416)</f>
        <v>*</v>
      </c>
      <c r="G361" s="83" t="str">
        <f>IF(SP_NORTE!L416="","*",SP_NORTE!L416)</f>
        <v>-</v>
      </c>
      <c r="H361" s="116" t="str">
        <f>IF(SP_NORTE!J416="","*",SP_NORTE!J416)</f>
        <v>*</v>
      </c>
      <c r="I361" s="113" t="str">
        <f>IF(SP_NORTE!N416="","*",SP_NORTE!N416)</f>
        <v>*</v>
      </c>
      <c r="J361" s="113" t="str">
        <f>IF(SP_NORTE!O416="","*",SP_NORTE!O416)</f>
        <v>*</v>
      </c>
      <c r="K361" s="83">
        <f>IF(SP_NORTE!AJ416="","*",SP_NORTE!AJ416)</f>
        <v>0</v>
      </c>
      <c r="L361" s="83" t="str">
        <f>IF(SP_NORTE!AL416="","*",SP_NORTE!AL416)</f>
        <v>-</v>
      </c>
      <c r="M361" s="83">
        <f>IF(SP_NORTE!AO416="","*",SP_NORTE!AO416)</f>
        <v>0</v>
      </c>
      <c r="N361" s="83" t="str">
        <f>IF(SP_NORTE!AL416="","*",SP_NORTE!AL416)</f>
        <v>-</v>
      </c>
      <c r="O361" s="110" t="str">
        <f>IF(SP_NORTE!BG416="","*",SP_NORTE!BG416)</f>
        <v>*</v>
      </c>
      <c r="P361" s="147" t="str">
        <f>IF($A$2=1,IF(SP_NORTE!BI416="","*",SP_NORTE!BI416),IF(SP_NORTE!BJ416="","*",SP_NORTE!BJ416))</f>
        <v>*</v>
      </c>
    </row>
    <row r="362" spans="1:16" hidden="1">
      <c r="A362" s="82" t="str">
        <f>IF(SP_NORTE!B417="","*",SP_NORTE!B417)</f>
        <v>*</v>
      </c>
      <c r="B362" s="83" t="str">
        <f>IF(SP_NORTE!W417="","*",SP_NORTE!W417)</f>
        <v>*</v>
      </c>
      <c r="C362" s="83" t="str">
        <f>IF(SP_NORTE!R417="","*",SP_NORTE!R417)</f>
        <v>-</v>
      </c>
      <c r="D362" s="83" t="str">
        <f>IF(SP_NORTE!S417="","*",SP_NORTE!S417)</f>
        <v>-</v>
      </c>
      <c r="E362" s="83" t="str">
        <f>IF(SP_NORTE!D417="","*",SP_NORTE!D417)</f>
        <v>*</v>
      </c>
      <c r="F362" s="83" t="str">
        <f>IF(SP_NORTE!G417="","*",SP_NORTE!G417)</f>
        <v>*</v>
      </c>
      <c r="G362" s="83" t="str">
        <f>IF(SP_NORTE!L417="","*",SP_NORTE!L417)</f>
        <v>-</v>
      </c>
      <c r="H362" s="116" t="str">
        <f>IF(SP_NORTE!J417="","*",SP_NORTE!J417)</f>
        <v>*</v>
      </c>
      <c r="I362" s="113" t="str">
        <f>IF(SP_NORTE!N417="","*",SP_NORTE!N417)</f>
        <v>*</v>
      </c>
      <c r="J362" s="113" t="str">
        <f>IF(SP_NORTE!O417="","*",SP_NORTE!O417)</f>
        <v>*</v>
      </c>
      <c r="K362" s="83">
        <f>IF(SP_NORTE!AJ417="","*",SP_NORTE!AJ417)</f>
        <v>0</v>
      </c>
      <c r="L362" s="83" t="str">
        <f>IF(SP_NORTE!AL417="","*",SP_NORTE!AL417)</f>
        <v>-</v>
      </c>
      <c r="M362" s="83">
        <f>IF(SP_NORTE!AO417="","*",SP_NORTE!AO417)</f>
        <v>0</v>
      </c>
      <c r="N362" s="83" t="str">
        <f>IF(SP_NORTE!AL417="","*",SP_NORTE!AL417)</f>
        <v>-</v>
      </c>
      <c r="O362" s="110" t="str">
        <f>IF(SP_NORTE!BG417="","*",SP_NORTE!BG417)</f>
        <v>*</v>
      </c>
      <c r="P362" s="147" t="str">
        <f>IF($A$2=1,IF(SP_NORTE!BI417="","*",SP_NORTE!BI417),IF(SP_NORTE!BJ417="","*",SP_NORTE!BJ417))</f>
        <v>*</v>
      </c>
    </row>
    <row r="363" spans="1:16" hidden="1">
      <c r="A363" s="82" t="str">
        <f>IF(SP_NORTE!B418="","*",SP_NORTE!B418)</f>
        <v>*</v>
      </c>
      <c r="B363" s="83" t="str">
        <f>IF(SP_NORTE!W418="","*",SP_NORTE!W418)</f>
        <v>*</v>
      </c>
      <c r="C363" s="83" t="str">
        <f>IF(SP_NORTE!R418="","*",SP_NORTE!R418)</f>
        <v>-</v>
      </c>
      <c r="D363" s="83" t="str">
        <f>IF(SP_NORTE!S418="","*",SP_NORTE!S418)</f>
        <v>-</v>
      </c>
      <c r="E363" s="83" t="str">
        <f>IF(SP_NORTE!D418="","*",SP_NORTE!D418)</f>
        <v>*</v>
      </c>
      <c r="F363" s="83" t="str">
        <f>IF(SP_NORTE!G418="","*",SP_NORTE!G418)</f>
        <v>*</v>
      </c>
      <c r="G363" s="83" t="str">
        <f>IF(SP_NORTE!L418="","*",SP_NORTE!L418)</f>
        <v>-</v>
      </c>
      <c r="H363" s="116" t="str">
        <f>IF(SP_NORTE!J418="","*",SP_NORTE!J418)</f>
        <v>*</v>
      </c>
      <c r="I363" s="113" t="str">
        <f>IF(SP_NORTE!N418="","*",SP_NORTE!N418)</f>
        <v>*</v>
      </c>
      <c r="J363" s="113" t="str">
        <f>IF(SP_NORTE!O418="","*",SP_NORTE!O418)</f>
        <v>*</v>
      </c>
      <c r="K363" s="83">
        <f>IF(SP_NORTE!AJ418="","*",SP_NORTE!AJ418)</f>
        <v>0</v>
      </c>
      <c r="L363" s="83" t="str">
        <f>IF(SP_NORTE!AL418="","*",SP_NORTE!AL418)</f>
        <v>-</v>
      </c>
      <c r="M363" s="83">
        <f>IF(SP_NORTE!AO418="","*",SP_NORTE!AO418)</f>
        <v>0</v>
      </c>
      <c r="N363" s="83" t="str">
        <f>IF(SP_NORTE!AL418="","*",SP_NORTE!AL418)</f>
        <v>-</v>
      </c>
      <c r="O363" s="110" t="str">
        <f>IF(SP_NORTE!BG418="","*",SP_NORTE!BG418)</f>
        <v>*</v>
      </c>
      <c r="P363" s="147" t="str">
        <f>IF($A$2=1,IF(SP_NORTE!BI418="","*",SP_NORTE!BI418),IF(SP_NORTE!BJ418="","*",SP_NORTE!BJ418))</f>
        <v>*</v>
      </c>
    </row>
    <row r="364" spans="1:16" hidden="1">
      <c r="A364" s="82" t="str">
        <f>IF(SP_NORTE!B419="","*",SP_NORTE!B419)</f>
        <v>*</v>
      </c>
      <c r="B364" s="83" t="str">
        <f>IF(SP_NORTE!W419="","*",SP_NORTE!W419)</f>
        <v>*</v>
      </c>
      <c r="C364" s="83" t="str">
        <f>IF(SP_NORTE!R419="","*",SP_NORTE!R419)</f>
        <v>-</v>
      </c>
      <c r="D364" s="83" t="str">
        <f>IF(SP_NORTE!S419="","*",SP_NORTE!S419)</f>
        <v>-</v>
      </c>
      <c r="E364" s="83" t="str">
        <f>IF(SP_NORTE!D419="","*",SP_NORTE!D419)</f>
        <v>*</v>
      </c>
      <c r="F364" s="83" t="str">
        <f>IF(SP_NORTE!G419="","*",SP_NORTE!G419)</f>
        <v>*</v>
      </c>
      <c r="G364" s="83" t="str">
        <f>IF(SP_NORTE!L419="","*",SP_NORTE!L419)</f>
        <v>-</v>
      </c>
      <c r="H364" s="116" t="str">
        <f>IF(SP_NORTE!J419="","*",SP_NORTE!J419)</f>
        <v>*</v>
      </c>
      <c r="I364" s="113" t="str">
        <f>IF(SP_NORTE!N419="","*",SP_NORTE!N419)</f>
        <v>*</v>
      </c>
      <c r="J364" s="113" t="str">
        <f>IF(SP_NORTE!O419="","*",SP_NORTE!O419)</f>
        <v>*</v>
      </c>
      <c r="K364" s="83">
        <f>IF(SP_NORTE!AJ419="","*",SP_NORTE!AJ419)</f>
        <v>0</v>
      </c>
      <c r="L364" s="83" t="str">
        <f>IF(SP_NORTE!AL419="","*",SP_NORTE!AL419)</f>
        <v>-</v>
      </c>
      <c r="M364" s="83">
        <f>IF(SP_NORTE!AO419="","*",SP_NORTE!AO419)</f>
        <v>0</v>
      </c>
      <c r="N364" s="83" t="str">
        <f>IF(SP_NORTE!AL419="","*",SP_NORTE!AL419)</f>
        <v>-</v>
      </c>
      <c r="O364" s="110" t="str">
        <f>IF(SP_NORTE!BG419="","*",SP_NORTE!BG419)</f>
        <v>*</v>
      </c>
      <c r="P364" s="147" t="str">
        <f>IF($A$2=1,IF(SP_NORTE!BI419="","*",SP_NORTE!BI419),IF(SP_NORTE!BJ419="","*",SP_NORTE!BJ419))</f>
        <v>*</v>
      </c>
    </row>
    <row r="365" spans="1:16" hidden="1">
      <c r="A365" s="82" t="str">
        <f>IF(SP_NORTE!B420="","*",SP_NORTE!B420)</f>
        <v>*</v>
      </c>
      <c r="B365" s="83" t="str">
        <f>IF(SP_NORTE!W420="","*",SP_NORTE!W420)</f>
        <v>*</v>
      </c>
      <c r="C365" s="83" t="str">
        <f>IF(SP_NORTE!R420="","*",SP_NORTE!R420)</f>
        <v>-</v>
      </c>
      <c r="D365" s="83" t="str">
        <f>IF(SP_NORTE!S420="","*",SP_NORTE!S420)</f>
        <v>-</v>
      </c>
      <c r="E365" s="83" t="str">
        <f>IF(SP_NORTE!D420="","*",SP_NORTE!D420)</f>
        <v>*</v>
      </c>
      <c r="F365" s="83" t="str">
        <f>IF(SP_NORTE!G420="","*",SP_NORTE!G420)</f>
        <v>*</v>
      </c>
      <c r="G365" s="83" t="str">
        <f>IF(SP_NORTE!L420="","*",SP_NORTE!L420)</f>
        <v>-</v>
      </c>
      <c r="H365" s="116" t="str">
        <f>IF(SP_NORTE!J420="","*",SP_NORTE!J420)</f>
        <v>*</v>
      </c>
      <c r="I365" s="113" t="str">
        <f>IF(SP_NORTE!N420="","*",SP_NORTE!N420)</f>
        <v>*</v>
      </c>
      <c r="J365" s="113" t="str">
        <f>IF(SP_NORTE!O420="","*",SP_NORTE!O420)</f>
        <v>*</v>
      </c>
      <c r="K365" s="83">
        <f>IF(SP_NORTE!AJ420="","*",SP_NORTE!AJ420)</f>
        <v>0</v>
      </c>
      <c r="L365" s="83" t="str">
        <f>IF(SP_NORTE!AL420="","*",SP_NORTE!AL420)</f>
        <v>-</v>
      </c>
      <c r="M365" s="83">
        <f>IF(SP_NORTE!AO420="","*",SP_NORTE!AO420)</f>
        <v>0</v>
      </c>
      <c r="N365" s="83" t="str">
        <f>IF(SP_NORTE!AL420="","*",SP_NORTE!AL420)</f>
        <v>-</v>
      </c>
      <c r="O365" s="110" t="str">
        <f>IF(SP_NORTE!BG420="","*",SP_NORTE!BG420)</f>
        <v>*</v>
      </c>
      <c r="P365" s="147" t="str">
        <f>IF($A$2=1,IF(SP_NORTE!BI420="","*",SP_NORTE!BI420),IF(SP_NORTE!BJ420="","*",SP_NORTE!BJ420))</f>
        <v>*</v>
      </c>
    </row>
    <row r="366" spans="1:16" hidden="1">
      <c r="A366" s="82" t="str">
        <f>IF(SP_NORTE!B421="","*",SP_NORTE!B421)</f>
        <v>*</v>
      </c>
      <c r="B366" s="83" t="str">
        <f>IF(SP_NORTE!W421="","*",SP_NORTE!W421)</f>
        <v>*</v>
      </c>
      <c r="C366" s="83" t="str">
        <f>IF(SP_NORTE!R421="","*",SP_NORTE!R421)</f>
        <v>-</v>
      </c>
      <c r="D366" s="83" t="str">
        <f>IF(SP_NORTE!S421="","*",SP_NORTE!S421)</f>
        <v>-</v>
      </c>
      <c r="E366" s="83" t="str">
        <f>IF(SP_NORTE!D421="","*",SP_NORTE!D421)</f>
        <v>*</v>
      </c>
      <c r="F366" s="83" t="str">
        <f>IF(SP_NORTE!G421="","*",SP_NORTE!G421)</f>
        <v>*</v>
      </c>
      <c r="G366" s="83" t="str">
        <f>IF(SP_NORTE!L421="","*",SP_NORTE!L421)</f>
        <v>-</v>
      </c>
      <c r="H366" s="116" t="str">
        <f>IF(SP_NORTE!J421="","*",SP_NORTE!J421)</f>
        <v>*</v>
      </c>
      <c r="I366" s="113" t="str">
        <f>IF(SP_NORTE!N421="","*",SP_NORTE!N421)</f>
        <v>*</v>
      </c>
      <c r="J366" s="113" t="str">
        <f>IF(SP_NORTE!O421="","*",SP_NORTE!O421)</f>
        <v>*</v>
      </c>
      <c r="K366" s="83">
        <f>IF(SP_NORTE!AJ421="","*",SP_NORTE!AJ421)</f>
        <v>0</v>
      </c>
      <c r="L366" s="83" t="str">
        <f>IF(SP_NORTE!AL421="","*",SP_NORTE!AL421)</f>
        <v>-</v>
      </c>
      <c r="M366" s="83">
        <f>IF(SP_NORTE!AO421="","*",SP_NORTE!AO421)</f>
        <v>0</v>
      </c>
      <c r="N366" s="83" t="str">
        <f>IF(SP_NORTE!AL421="","*",SP_NORTE!AL421)</f>
        <v>-</v>
      </c>
      <c r="O366" s="110" t="str">
        <f>IF(SP_NORTE!BG421="","*",SP_NORTE!BG421)</f>
        <v>*</v>
      </c>
      <c r="P366" s="147" t="str">
        <f>IF($A$2=1,IF(SP_NORTE!BI421="","*",SP_NORTE!BI421),IF(SP_NORTE!BJ421="","*",SP_NORTE!BJ421))</f>
        <v>*</v>
      </c>
    </row>
    <row r="367" spans="1:16" hidden="1">
      <c r="A367" s="82" t="str">
        <f>IF(SP_NORTE!B422="","*",SP_NORTE!B422)</f>
        <v>*</v>
      </c>
      <c r="B367" s="83" t="str">
        <f>IF(SP_NORTE!W422="","*",SP_NORTE!W422)</f>
        <v>*</v>
      </c>
      <c r="C367" s="83" t="str">
        <f>IF(SP_NORTE!R422="","*",SP_NORTE!R422)</f>
        <v>-</v>
      </c>
      <c r="D367" s="83" t="str">
        <f>IF(SP_NORTE!S422="","*",SP_NORTE!S422)</f>
        <v>-</v>
      </c>
      <c r="E367" s="83" t="str">
        <f>IF(SP_NORTE!D422="","*",SP_NORTE!D422)</f>
        <v>*</v>
      </c>
      <c r="F367" s="83" t="str">
        <f>IF(SP_NORTE!G422="","*",SP_NORTE!G422)</f>
        <v>*</v>
      </c>
      <c r="G367" s="83" t="str">
        <f>IF(SP_NORTE!L422="","*",SP_NORTE!L422)</f>
        <v>-</v>
      </c>
      <c r="H367" s="116" t="str">
        <f>IF(SP_NORTE!J422="","*",SP_NORTE!J422)</f>
        <v>*</v>
      </c>
      <c r="I367" s="113" t="str">
        <f>IF(SP_NORTE!N422="","*",SP_NORTE!N422)</f>
        <v>*</v>
      </c>
      <c r="J367" s="113" t="str">
        <f>IF(SP_NORTE!O422="","*",SP_NORTE!O422)</f>
        <v>*</v>
      </c>
      <c r="K367" s="83">
        <f>IF(SP_NORTE!AJ422="","*",SP_NORTE!AJ422)</f>
        <v>0</v>
      </c>
      <c r="L367" s="83" t="str">
        <f>IF(SP_NORTE!AL422="","*",SP_NORTE!AL422)</f>
        <v>-</v>
      </c>
      <c r="M367" s="83">
        <f>IF(SP_NORTE!AO422="","*",SP_NORTE!AO422)</f>
        <v>0</v>
      </c>
      <c r="N367" s="83" t="str">
        <f>IF(SP_NORTE!AL422="","*",SP_NORTE!AL422)</f>
        <v>-</v>
      </c>
      <c r="O367" s="110" t="str">
        <f>IF(SP_NORTE!BG422="","*",SP_NORTE!BG422)</f>
        <v>*</v>
      </c>
      <c r="P367" s="147" t="str">
        <f>IF($A$2=1,IF(SP_NORTE!BI422="","*",SP_NORTE!BI422),IF(SP_NORTE!BJ422="","*",SP_NORTE!BJ422))</f>
        <v>*</v>
      </c>
    </row>
    <row r="368" spans="1:16" hidden="1">
      <c r="A368" s="82" t="str">
        <f>IF(SP_NORTE!B423="","*",SP_NORTE!B423)</f>
        <v>*</v>
      </c>
      <c r="B368" s="83" t="str">
        <f>IF(SP_NORTE!W423="","*",SP_NORTE!W423)</f>
        <v>*</v>
      </c>
      <c r="C368" s="83" t="str">
        <f>IF(SP_NORTE!R423="","*",SP_NORTE!R423)</f>
        <v>-</v>
      </c>
      <c r="D368" s="83" t="str">
        <f>IF(SP_NORTE!S423="","*",SP_NORTE!S423)</f>
        <v>-</v>
      </c>
      <c r="E368" s="83" t="str">
        <f>IF(SP_NORTE!D423="","*",SP_NORTE!D423)</f>
        <v>*</v>
      </c>
      <c r="F368" s="83" t="str">
        <f>IF(SP_NORTE!G423="","*",SP_NORTE!G423)</f>
        <v>*</v>
      </c>
      <c r="G368" s="83" t="str">
        <f>IF(SP_NORTE!L423="","*",SP_NORTE!L423)</f>
        <v>-</v>
      </c>
      <c r="H368" s="116" t="str">
        <f>IF(SP_NORTE!J423="","*",SP_NORTE!J423)</f>
        <v>*</v>
      </c>
      <c r="I368" s="113" t="str">
        <f>IF(SP_NORTE!N423="","*",SP_NORTE!N423)</f>
        <v>*</v>
      </c>
      <c r="J368" s="113" t="str">
        <f>IF(SP_NORTE!O423="","*",SP_NORTE!O423)</f>
        <v>*</v>
      </c>
      <c r="K368" s="83">
        <f>IF(SP_NORTE!AJ423="","*",SP_NORTE!AJ423)</f>
        <v>0</v>
      </c>
      <c r="L368" s="83" t="str">
        <f>IF(SP_NORTE!AL423="","*",SP_NORTE!AL423)</f>
        <v>-</v>
      </c>
      <c r="M368" s="83">
        <f>IF(SP_NORTE!AO423="","*",SP_NORTE!AO423)</f>
        <v>0</v>
      </c>
      <c r="N368" s="83" t="str">
        <f>IF(SP_NORTE!AL423="","*",SP_NORTE!AL423)</f>
        <v>-</v>
      </c>
      <c r="O368" s="110" t="str">
        <f>IF(SP_NORTE!BG423="","*",SP_NORTE!BG423)</f>
        <v>*</v>
      </c>
      <c r="P368" s="147" t="str">
        <f>IF($A$2=1,IF(SP_NORTE!BI423="","*",SP_NORTE!BI423),IF(SP_NORTE!BJ423="","*",SP_NORTE!BJ423))</f>
        <v>*</v>
      </c>
    </row>
    <row r="369" spans="1:16" hidden="1">
      <c r="A369" s="82" t="str">
        <f>IF(SP_NORTE!B424="","*",SP_NORTE!B424)</f>
        <v>*</v>
      </c>
      <c r="B369" s="83" t="str">
        <f>IF(SP_NORTE!W424="","*",SP_NORTE!W424)</f>
        <v>*</v>
      </c>
      <c r="C369" s="83" t="str">
        <f>IF(SP_NORTE!R424="","*",SP_NORTE!R424)</f>
        <v>-</v>
      </c>
      <c r="D369" s="83" t="str">
        <f>IF(SP_NORTE!S424="","*",SP_NORTE!S424)</f>
        <v>-</v>
      </c>
      <c r="E369" s="83" t="str">
        <f>IF(SP_NORTE!D424="","*",SP_NORTE!D424)</f>
        <v>*</v>
      </c>
      <c r="F369" s="83" t="str">
        <f>IF(SP_NORTE!G424="","*",SP_NORTE!G424)</f>
        <v>*</v>
      </c>
      <c r="G369" s="83" t="str">
        <f>IF(SP_NORTE!L424="","*",SP_NORTE!L424)</f>
        <v>-</v>
      </c>
      <c r="H369" s="116" t="str">
        <f>IF(SP_NORTE!J424="","*",SP_NORTE!J424)</f>
        <v>*</v>
      </c>
      <c r="I369" s="113" t="str">
        <f>IF(SP_NORTE!N424="","*",SP_NORTE!N424)</f>
        <v>*</v>
      </c>
      <c r="J369" s="113" t="str">
        <f>IF(SP_NORTE!O424="","*",SP_NORTE!O424)</f>
        <v>*</v>
      </c>
      <c r="K369" s="83">
        <f>IF(SP_NORTE!AJ424="","*",SP_NORTE!AJ424)</f>
        <v>0</v>
      </c>
      <c r="L369" s="83" t="str">
        <f>IF(SP_NORTE!AL424="","*",SP_NORTE!AL424)</f>
        <v>-</v>
      </c>
      <c r="M369" s="83">
        <f>IF(SP_NORTE!AO424="","*",SP_NORTE!AO424)</f>
        <v>0</v>
      </c>
      <c r="N369" s="83" t="str">
        <f>IF(SP_NORTE!AL424="","*",SP_NORTE!AL424)</f>
        <v>-</v>
      </c>
      <c r="O369" s="110" t="str">
        <f>IF(SP_NORTE!BG424="","*",SP_NORTE!BG424)</f>
        <v>*</v>
      </c>
      <c r="P369" s="147" t="str">
        <f>IF($A$2=1,IF(SP_NORTE!BI424="","*",SP_NORTE!BI424),IF(SP_NORTE!BJ424="","*",SP_NORTE!BJ424))</f>
        <v>*</v>
      </c>
    </row>
    <row r="370" spans="1:16" hidden="1">
      <c r="A370" s="82" t="str">
        <f>IF(SP_NORTE!B425="","*",SP_NORTE!B425)</f>
        <v>*</v>
      </c>
      <c r="B370" s="83" t="str">
        <f>IF(SP_NORTE!W425="","*",SP_NORTE!W425)</f>
        <v>*</v>
      </c>
      <c r="C370" s="83" t="str">
        <f>IF(SP_NORTE!R425="","*",SP_NORTE!R425)</f>
        <v>-</v>
      </c>
      <c r="D370" s="83" t="str">
        <f>IF(SP_NORTE!S425="","*",SP_NORTE!S425)</f>
        <v>-</v>
      </c>
      <c r="E370" s="83" t="str">
        <f>IF(SP_NORTE!D425="","*",SP_NORTE!D425)</f>
        <v>*</v>
      </c>
      <c r="F370" s="83" t="str">
        <f>IF(SP_NORTE!G425="","*",SP_NORTE!G425)</f>
        <v>*</v>
      </c>
      <c r="G370" s="83" t="str">
        <f>IF(SP_NORTE!L425="","*",SP_NORTE!L425)</f>
        <v>-</v>
      </c>
      <c r="H370" s="116" t="str">
        <f>IF(SP_NORTE!J425="","*",SP_NORTE!J425)</f>
        <v>*</v>
      </c>
      <c r="I370" s="113" t="str">
        <f>IF(SP_NORTE!N425="","*",SP_NORTE!N425)</f>
        <v>*</v>
      </c>
      <c r="J370" s="113" t="str">
        <f>IF(SP_NORTE!O425="","*",SP_NORTE!O425)</f>
        <v>*</v>
      </c>
      <c r="K370" s="83">
        <f>IF(SP_NORTE!AJ425="","*",SP_NORTE!AJ425)</f>
        <v>0</v>
      </c>
      <c r="L370" s="83" t="str">
        <f>IF(SP_NORTE!AL425="","*",SP_NORTE!AL425)</f>
        <v>-</v>
      </c>
      <c r="M370" s="83">
        <f>IF(SP_NORTE!AO425="","*",SP_NORTE!AO425)</f>
        <v>0</v>
      </c>
      <c r="N370" s="83" t="str">
        <f>IF(SP_NORTE!AL425="","*",SP_NORTE!AL425)</f>
        <v>-</v>
      </c>
      <c r="O370" s="110" t="str">
        <f>IF(SP_NORTE!BG425="","*",SP_NORTE!BG425)</f>
        <v>*</v>
      </c>
      <c r="P370" s="147" t="str">
        <f>IF($A$2=1,IF(SP_NORTE!BI425="","*",SP_NORTE!BI425),IF(SP_NORTE!BJ425="","*",SP_NORTE!BJ425))</f>
        <v>*</v>
      </c>
    </row>
    <row r="371" spans="1:16" hidden="1">
      <c r="A371" s="82" t="str">
        <f>IF(SP_NORTE!B426="","*",SP_NORTE!B426)</f>
        <v>*</v>
      </c>
      <c r="B371" s="83" t="str">
        <f>IF(SP_NORTE!W426="","*",SP_NORTE!W426)</f>
        <v>*</v>
      </c>
      <c r="C371" s="83" t="str">
        <f>IF(SP_NORTE!R426="","*",SP_NORTE!R426)</f>
        <v>-</v>
      </c>
      <c r="D371" s="83" t="str">
        <f>IF(SP_NORTE!S426="","*",SP_NORTE!S426)</f>
        <v>-</v>
      </c>
      <c r="E371" s="83" t="str">
        <f>IF(SP_NORTE!D426="","*",SP_NORTE!D426)</f>
        <v>*</v>
      </c>
      <c r="F371" s="83" t="str">
        <f>IF(SP_NORTE!G426="","*",SP_NORTE!G426)</f>
        <v>*</v>
      </c>
      <c r="G371" s="83" t="str">
        <f>IF(SP_NORTE!L426="","*",SP_NORTE!L426)</f>
        <v>-</v>
      </c>
      <c r="H371" s="116" t="str">
        <f>IF(SP_NORTE!J426="","*",SP_NORTE!J426)</f>
        <v>*</v>
      </c>
      <c r="I371" s="113" t="str">
        <f>IF(SP_NORTE!N426="","*",SP_NORTE!N426)</f>
        <v>*</v>
      </c>
      <c r="J371" s="113" t="str">
        <f>IF(SP_NORTE!O426="","*",SP_NORTE!O426)</f>
        <v>*</v>
      </c>
      <c r="K371" s="83">
        <f>IF(SP_NORTE!AJ426="","*",SP_NORTE!AJ426)</f>
        <v>0</v>
      </c>
      <c r="L371" s="83" t="str">
        <f>IF(SP_NORTE!AL426="","*",SP_NORTE!AL426)</f>
        <v>-</v>
      </c>
      <c r="M371" s="83">
        <f>IF(SP_NORTE!AO426="","*",SP_NORTE!AO426)</f>
        <v>0</v>
      </c>
      <c r="N371" s="83" t="str">
        <f>IF(SP_NORTE!AL426="","*",SP_NORTE!AL426)</f>
        <v>-</v>
      </c>
      <c r="O371" s="110" t="str">
        <f>IF(SP_NORTE!BG426="","*",SP_NORTE!BG426)</f>
        <v>*</v>
      </c>
      <c r="P371" s="147" t="str">
        <f>IF($A$2=1,IF(SP_NORTE!BI426="","*",SP_NORTE!BI426),IF(SP_NORTE!BJ426="","*",SP_NORTE!BJ426))</f>
        <v>*</v>
      </c>
    </row>
    <row r="372" spans="1:16" hidden="1">
      <c r="A372" s="82" t="str">
        <f>IF(SP_NORTE!B427="","*",SP_NORTE!B427)</f>
        <v>*</v>
      </c>
      <c r="B372" s="83" t="str">
        <f>IF(SP_NORTE!W427="","*",SP_NORTE!W427)</f>
        <v>*</v>
      </c>
      <c r="C372" s="83" t="str">
        <f>IF(SP_NORTE!R427="","*",SP_NORTE!R427)</f>
        <v>-</v>
      </c>
      <c r="D372" s="83" t="str">
        <f>IF(SP_NORTE!S427="","*",SP_NORTE!S427)</f>
        <v>-</v>
      </c>
      <c r="E372" s="83" t="str">
        <f>IF(SP_NORTE!D427="","*",SP_NORTE!D427)</f>
        <v>*</v>
      </c>
      <c r="F372" s="83" t="str">
        <f>IF(SP_NORTE!G427="","*",SP_NORTE!G427)</f>
        <v>*</v>
      </c>
      <c r="G372" s="83" t="str">
        <f>IF(SP_NORTE!L427="","*",SP_NORTE!L427)</f>
        <v>-</v>
      </c>
      <c r="H372" s="116" t="str">
        <f>IF(SP_NORTE!J427="","*",SP_NORTE!J427)</f>
        <v>*</v>
      </c>
      <c r="I372" s="113" t="str">
        <f>IF(SP_NORTE!N427="","*",SP_NORTE!N427)</f>
        <v>*</v>
      </c>
      <c r="J372" s="113" t="str">
        <f>IF(SP_NORTE!O427="","*",SP_NORTE!O427)</f>
        <v>*</v>
      </c>
      <c r="K372" s="83">
        <f>IF(SP_NORTE!AJ427="","*",SP_NORTE!AJ427)</f>
        <v>0</v>
      </c>
      <c r="L372" s="83" t="str">
        <f>IF(SP_NORTE!AL427="","*",SP_NORTE!AL427)</f>
        <v>-</v>
      </c>
      <c r="M372" s="83">
        <f>IF(SP_NORTE!AO427="","*",SP_NORTE!AO427)</f>
        <v>0</v>
      </c>
      <c r="N372" s="83" t="str">
        <f>IF(SP_NORTE!AL427="","*",SP_NORTE!AL427)</f>
        <v>-</v>
      </c>
      <c r="O372" s="110" t="str">
        <f>IF(SP_NORTE!BG427="","*",SP_NORTE!BG427)</f>
        <v>*</v>
      </c>
      <c r="P372" s="147" t="str">
        <f>IF($A$2=1,IF(SP_NORTE!BI427="","*",SP_NORTE!BI427),IF(SP_NORTE!BJ427="","*",SP_NORTE!BJ427))</f>
        <v>*</v>
      </c>
    </row>
    <row r="373" spans="1:16" hidden="1">
      <c r="A373" s="82" t="str">
        <f>IF(SP_NORTE!B428="","*",SP_NORTE!B428)</f>
        <v>*</v>
      </c>
      <c r="B373" s="83" t="str">
        <f>IF(SP_NORTE!W428="","*",SP_NORTE!W428)</f>
        <v>*</v>
      </c>
      <c r="C373" s="83" t="str">
        <f>IF(SP_NORTE!R428="","*",SP_NORTE!R428)</f>
        <v>-</v>
      </c>
      <c r="D373" s="83" t="str">
        <f>IF(SP_NORTE!S428="","*",SP_NORTE!S428)</f>
        <v>-</v>
      </c>
      <c r="E373" s="83" t="str">
        <f>IF(SP_NORTE!D428="","*",SP_NORTE!D428)</f>
        <v>*</v>
      </c>
      <c r="F373" s="83" t="str">
        <f>IF(SP_NORTE!G428="","*",SP_NORTE!G428)</f>
        <v>*</v>
      </c>
      <c r="G373" s="83" t="str">
        <f>IF(SP_NORTE!L428="","*",SP_NORTE!L428)</f>
        <v>-</v>
      </c>
      <c r="H373" s="116" t="str">
        <f>IF(SP_NORTE!J428="","*",SP_NORTE!J428)</f>
        <v>*</v>
      </c>
      <c r="I373" s="113" t="str">
        <f>IF(SP_NORTE!N428="","*",SP_NORTE!N428)</f>
        <v>*</v>
      </c>
      <c r="J373" s="113" t="str">
        <f>IF(SP_NORTE!O428="","*",SP_NORTE!O428)</f>
        <v>*</v>
      </c>
      <c r="K373" s="83">
        <f>IF(SP_NORTE!AJ428="","*",SP_NORTE!AJ428)</f>
        <v>0</v>
      </c>
      <c r="L373" s="83" t="str">
        <f>IF(SP_NORTE!AL428="","*",SP_NORTE!AL428)</f>
        <v>-</v>
      </c>
      <c r="M373" s="83">
        <f>IF(SP_NORTE!AO428="","*",SP_NORTE!AO428)</f>
        <v>0</v>
      </c>
      <c r="N373" s="83" t="str">
        <f>IF(SP_NORTE!AL428="","*",SP_NORTE!AL428)</f>
        <v>-</v>
      </c>
      <c r="O373" s="110" t="str">
        <f>IF(SP_NORTE!BG428="","*",SP_NORTE!BG428)</f>
        <v>*</v>
      </c>
      <c r="P373" s="147" t="str">
        <f>IF($A$2=1,IF(SP_NORTE!BI428="","*",SP_NORTE!BI428),IF(SP_NORTE!BJ428="","*",SP_NORTE!BJ428))</f>
        <v>*</v>
      </c>
    </row>
    <row r="374" spans="1:16" hidden="1">
      <c r="A374" s="82" t="str">
        <f>IF(SP_NORTE!B429="","*",SP_NORTE!B429)</f>
        <v>*</v>
      </c>
      <c r="B374" s="83" t="str">
        <f>IF(SP_NORTE!W429="","*",SP_NORTE!W429)</f>
        <v>*</v>
      </c>
      <c r="C374" s="83" t="str">
        <f>IF(SP_NORTE!R429="","*",SP_NORTE!R429)</f>
        <v>-</v>
      </c>
      <c r="D374" s="83" t="str">
        <f>IF(SP_NORTE!S429="","*",SP_NORTE!S429)</f>
        <v>-</v>
      </c>
      <c r="E374" s="83" t="str">
        <f>IF(SP_NORTE!D429="","*",SP_NORTE!D429)</f>
        <v>*</v>
      </c>
      <c r="F374" s="83" t="str">
        <f>IF(SP_NORTE!G429="","*",SP_NORTE!G429)</f>
        <v>*</v>
      </c>
      <c r="G374" s="83" t="str">
        <f>IF(SP_NORTE!L429="","*",SP_NORTE!L429)</f>
        <v>-</v>
      </c>
      <c r="H374" s="116" t="str">
        <f>IF(SP_NORTE!J429="","*",SP_NORTE!J429)</f>
        <v>*</v>
      </c>
      <c r="I374" s="113" t="str">
        <f>IF(SP_NORTE!N429="","*",SP_NORTE!N429)</f>
        <v>*</v>
      </c>
      <c r="J374" s="113" t="str">
        <f>IF(SP_NORTE!O429="","*",SP_NORTE!O429)</f>
        <v>*</v>
      </c>
      <c r="K374" s="83">
        <f>IF(SP_NORTE!AJ429="","*",SP_NORTE!AJ429)</f>
        <v>0</v>
      </c>
      <c r="L374" s="83" t="str">
        <f>IF(SP_NORTE!AL429="","*",SP_NORTE!AL429)</f>
        <v>-</v>
      </c>
      <c r="M374" s="83">
        <f>IF(SP_NORTE!AO429="","*",SP_NORTE!AO429)</f>
        <v>0</v>
      </c>
      <c r="N374" s="83" t="str">
        <f>IF(SP_NORTE!AL429="","*",SP_NORTE!AL429)</f>
        <v>-</v>
      </c>
      <c r="O374" s="110" t="str">
        <f>IF(SP_NORTE!BG429="","*",SP_NORTE!BG429)</f>
        <v>*</v>
      </c>
      <c r="P374" s="147" t="str">
        <f>IF($A$2=1,IF(SP_NORTE!BI429="","*",SP_NORTE!BI429),IF(SP_NORTE!BJ429="","*",SP_NORTE!BJ429))</f>
        <v>*</v>
      </c>
    </row>
    <row r="375" spans="1:16" hidden="1">
      <c r="A375" s="82" t="str">
        <f>IF(SP_NORTE!B430="","*",SP_NORTE!B430)</f>
        <v>*</v>
      </c>
      <c r="B375" s="83" t="str">
        <f>IF(SP_NORTE!W430="","*",SP_NORTE!W430)</f>
        <v>*</v>
      </c>
      <c r="C375" s="83" t="str">
        <f>IF(SP_NORTE!R430="","*",SP_NORTE!R430)</f>
        <v>-</v>
      </c>
      <c r="D375" s="83" t="str">
        <f>IF(SP_NORTE!S430="","*",SP_NORTE!S430)</f>
        <v>-</v>
      </c>
      <c r="E375" s="83" t="str">
        <f>IF(SP_NORTE!D430="","*",SP_NORTE!D430)</f>
        <v>*</v>
      </c>
      <c r="F375" s="83" t="str">
        <f>IF(SP_NORTE!G430="","*",SP_NORTE!G430)</f>
        <v>*</v>
      </c>
      <c r="G375" s="83" t="str">
        <f>IF(SP_NORTE!L430="","*",SP_NORTE!L430)</f>
        <v>-</v>
      </c>
      <c r="H375" s="116" t="str">
        <f>IF(SP_NORTE!J430="","*",SP_NORTE!J430)</f>
        <v>*</v>
      </c>
      <c r="I375" s="113" t="str">
        <f>IF(SP_NORTE!N430="","*",SP_NORTE!N430)</f>
        <v>*</v>
      </c>
      <c r="J375" s="113" t="str">
        <f>IF(SP_NORTE!O430="","*",SP_NORTE!O430)</f>
        <v>*</v>
      </c>
      <c r="K375" s="83">
        <f>IF(SP_NORTE!AJ430="","*",SP_NORTE!AJ430)</f>
        <v>0</v>
      </c>
      <c r="L375" s="83" t="str">
        <f>IF(SP_NORTE!AL430="","*",SP_NORTE!AL430)</f>
        <v>-</v>
      </c>
      <c r="M375" s="83">
        <f>IF(SP_NORTE!AO430="","*",SP_NORTE!AO430)</f>
        <v>0</v>
      </c>
      <c r="N375" s="83" t="str">
        <f>IF(SP_NORTE!AL430="","*",SP_NORTE!AL430)</f>
        <v>-</v>
      </c>
      <c r="O375" s="110" t="str">
        <f>IF(SP_NORTE!BG430="","*",SP_NORTE!BG430)</f>
        <v>*</v>
      </c>
      <c r="P375" s="147" t="str">
        <f>IF($A$2=1,IF(SP_NORTE!BI430="","*",SP_NORTE!BI430),IF(SP_NORTE!BJ430="","*",SP_NORTE!BJ430))</f>
        <v>*</v>
      </c>
    </row>
    <row r="376" spans="1:16" hidden="1">
      <c r="A376" s="82" t="str">
        <f>IF(SP_NORTE!B431="","*",SP_NORTE!B431)</f>
        <v>*</v>
      </c>
      <c r="B376" s="83" t="str">
        <f>IF(SP_NORTE!W431="","*",SP_NORTE!W431)</f>
        <v>*</v>
      </c>
      <c r="C376" s="83" t="str">
        <f>IF(SP_NORTE!R431="","*",SP_NORTE!R431)</f>
        <v>-</v>
      </c>
      <c r="D376" s="83" t="str">
        <f>IF(SP_NORTE!S431="","*",SP_NORTE!S431)</f>
        <v>-</v>
      </c>
      <c r="E376" s="83" t="str">
        <f>IF(SP_NORTE!D431="","*",SP_NORTE!D431)</f>
        <v>*</v>
      </c>
      <c r="F376" s="83" t="str">
        <f>IF(SP_NORTE!G431="","*",SP_NORTE!G431)</f>
        <v>*</v>
      </c>
      <c r="G376" s="83" t="str">
        <f>IF(SP_NORTE!L431="","*",SP_NORTE!L431)</f>
        <v>-</v>
      </c>
      <c r="H376" s="116" t="str">
        <f>IF(SP_NORTE!J431="","*",SP_NORTE!J431)</f>
        <v>*</v>
      </c>
      <c r="I376" s="113" t="str">
        <f>IF(SP_NORTE!N431="","*",SP_NORTE!N431)</f>
        <v>*</v>
      </c>
      <c r="J376" s="113" t="str">
        <f>IF(SP_NORTE!O431="","*",SP_NORTE!O431)</f>
        <v>*</v>
      </c>
      <c r="K376" s="83">
        <f>IF(SP_NORTE!AJ431="","*",SP_NORTE!AJ431)</f>
        <v>0</v>
      </c>
      <c r="L376" s="83" t="str">
        <f>IF(SP_NORTE!AL431="","*",SP_NORTE!AL431)</f>
        <v>-</v>
      </c>
      <c r="M376" s="83">
        <f>IF(SP_NORTE!AO431="","*",SP_NORTE!AO431)</f>
        <v>0</v>
      </c>
      <c r="N376" s="83" t="str">
        <f>IF(SP_NORTE!AL431="","*",SP_NORTE!AL431)</f>
        <v>-</v>
      </c>
      <c r="O376" s="110" t="str">
        <f>IF(SP_NORTE!BG431="","*",SP_NORTE!BG431)</f>
        <v>*</v>
      </c>
      <c r="P376" s="147" t="str">
        <f>IF($A$2=1,IF(SP_NORTE!BI431="","*",SP_NORTE!BI431),IF(SP_NORTE!BJ431="","*",SP_NORTE!BJ431))</f>
        <v>*</v>
      </c>
    </row>
    <row r="377" spans="1:16" hidden="1">
      <c r="A377" s="82" t="str">
        <f>IF(SP_NORTE!B432="","*",SP_NORTE!B432)</f>
        <v>*</v>
      </c>
      <c r="B377" s="83" t="str">
        <f>IF(SP_NORTE!W432="","*",SP_NORTE!W432)</f>
        <v>*</v>
      </c>
      <c r="C377" s="83" t="str">
        <f>IF(SP_NORTE!R432="","*",SP_NORTE!R432)</f>
        <v>-</v>
      </c>
      <c r="D377" s="83" t="str">
        <f>IF(SP_NORTE!S432="","*",SP_NORTE!S432)</f>
        <v>-</v>
      </c>
      <c r="E377" s="83" t="str">
        <f>IF(SP_NORTE!D432="","*",SP_NORTE!D432)</f>
        <v>*</v>
      </c>
      <c r="F377" s="83" t="str">
        <f>IF(SP_NORTE!G432="","*",SP_NORTE!G432)</f>
        <v>*</v>
      </c>
      <c r="G377" s="83" t="str">
        <f>IF(SP_NORTE!L432="","*",SP_NORTE!L432)</f>
        <v>-</v>
      </c>
      <c r="H377" s="116" t="str">
        <f>IF(SP_NORTE!J432="","*",SP_NORTE!J432)</f>
        <v>*</v>
      </c>
      <c r="I377" s="113" t="str">
        <f>IF(SP_NORTE!N432="","*",SP_NORTE!N432)</f>
        <v>*</v>
      </c>
      <c r="J377" s="113" t="str">
        <f>IF(SP_NORTE!O432="","*",SP_NORTE!O432)</f>
        <v>*</v>
      </c>
      <c r="K377" s="83">
        <f>IF(SP_NORTE!AJ432="","*",SP_NORTE!AJ432)</f>
        <v>0</v>
      </c>
      <c r="L377" s="83" t="str">
        <f>IF(SP_NORTE!AL432="","*",SP_NORTE!AL432)</f>
        <v>-</v>
      </c>
      <c r="M377" s="83">
        <f>IF(SP_NORTE!AO432="","*",SP_NORTE!AO432)</f>
        <v>0</v>
      </c>
      <c r="N377" s="83" t="str">
        <f>IF(SP_NORTE!AL432="","*",SP_NORTE!AL432)</f>
        <v>-</v>
      </c>
      <c r="O377" s="110" t="str">
        <f>IF(SP_NORTE!BG432="","*",SP_NORTE!BG432)</f>
        <v>*</v>
      </c>
      <c r="P377" s="147" t="str">
        <f>IF($A$2=1,IF(SP_NORTE!BI432="","*",SP_NORTE!BI432),IF(SP_NORTE!BJ432="","*",SP_NORTE!BJ432))</f>
        <v>*</v>
      </c>
    </row>
    <row r="378" spans="1:16" hidden="1">
      <c r="A378" s="82" t="str">
        <f>IF(SP_NORTE!B433="","*",SP_NORTE!B433)</f>
        <v>*</v>
      </c>
      <c r="B378" s="83" t="str">
        <f>IF(SP_NORTE!W433="","*",SP_NORTE!W433)</f>
        <v>*</v>
      </c>
      <c r="C378" s="83" t="str">
        <f>IF(SP_NORTE!R433="","*",SP_NORTE!R433)</f>
        <v>-</v>
      </c>
      <c r="D378" s="83" t="str">
        <f>IF(SP_NORTE!S433="","*",SP_NORTE!S433)</f>
        <v>-</v>
      </c>
      <c r="E378" s="83" t="str">
        <f>IF(SP_NORTE!D433="","*",SP_NORTE!D433)</f>
        <v>*</v>
      </c>
      <c r="F378" s="83" t="str">
        <f>IF(SP_NORTE!G433="","*",SP_NORTE!G433)</f>
        <v>*</v>
      </c>
      <c r="G378" s="83" t="str">
        <f>IF(SP_NORTE!L433="","*",SP_NORTE!L433)</f>
        <v>-</v>
      </c>
      <c r="H378" s="116" t="str">
        <f>IF(SP_NORTE!J433="","*",SP_NORTE!J433)</f>
        <v>*</v>
      </c>
      <c r="I378" s="113" t="str">
        <f>IF(SP_NORTE!N433="","*",SP_NORTE!N433)</f>
        <v>*</v>
      </c>
      <c r="J378" s="113" t="str">
        <f>IF(SP_NORTE!O433="","*",SP_NORTE!O433)</f>
        <v>*</v>
      </c>
      <c r="K378" s="83">
        <f>IF(SP_NORTE!AJ433="","*",SP_NORTE!AJ433)</f>
        <v>0</v>
      </c>
      <c r="L378" s="83" t="str">
        <f>IF(SP_NORTE!AL433="","*",SP_NORTE!AL433)</f>
        <v>-</v>
      </c>
      <c r="M378" s="83">
        <f>IF(SP_NORTE!AO433="","*",SP_NORTE!AO433)</f>
        <v>0</v>
      </c>
      <c r="N378" s="83" t="str">
        <f>IF(SP_NORTE!AL433="","*",SP_NORTE!AL433)</f>
        <v>-</v>
      </c>
      <c r="O378" s="110" t="str">
        <f>IF(SP_NORTE!BG433="","*",SP_NORTE!BG433)</f>
        <v>*</v>
      </c>
      <c r="P378" s="147" t="str">
        <f>IF($A$2=1,IF(SP_NORTE!BI433="","*",SP_NORTE!BI433),IF(SP_NORTE!BJ433="","*",SP_NORTE!BJ433))</f>
        <v>*</v>
      </c>
    </row>
    <row r="379" spans="1:16" hidden="1">
      <c r="A379" s="82" t="str">
        <f>IF(SP_NORTE!B434="","*",SP_NORTE!B434)</f>
        <v>*</v>
      </c>
      <c r="B379" s="83" t="str">
        <f>IF(SP_NORTE!W434="","*",SP_NORTE!W434)</f>
        <v>*</v>
      </c>
      <c r="C379" s="83" t="str">
        <f>IF(SP_NORTE!R434="","*",SP_NORTE!R434)</f>
        <v>-</v>
      </c>
      <c r="D379" s="83" t="str">
        <f>IF(SP_NORTE!S434="","*",SP_NORTE!S434)</f>
        <v>-</v>
      </c>
      <c r="E379" s="83" t="str">
        <f>IF(SP_NORTE!D434="","*",SP_NORTE!D434)</f>
        <v>*</v>
      </c>
      <c r="F379" s="83" t="str">
        <f>IF(SP_NORTE!G434="","*",SP_NORTE!G434)</f>
        <v>*</v>
      </c>
      <c r="G379" s="83" t="str">
        <f>IF(SP_NORTE!L434="","*",SP_NORTE!L434)</f>
        <v>-</v>
      </c>
      <c r="H379" s="116" t="str">
        <f>IF(SP_NORTE!J434="","*",SP_NORTE!J434)</f>
        <v>*</v>
      </c>
      <c r="I379" s="113" t="str">
        <f>IF(SP_NORTE!N434="","*",SP_NORTE!N434)</f>
        <v>*</v>
      </c>
      <c r="J379" s="113" t="str">
        <f>IF(SP_NORTE!O434="","*",SP_NORTE!O434)</f>
        <v>*</v>
      </c>
      <c r="K379" s="83">
        <f>IF(SP_NORTE!AJ434="","*",SP_NORTE!AJ434)</f>
        <v>0</v>
      </c>
      <c r="L379" s="83" t="str">
        <f>IF(SP_NORTE!AL434="","*",SP_NORTE!AL434)</f>
        <v>-</v>
      </c>
      <c r="M379" s="83">
        <f>IF(SP_NORTE!AO434="","*",SP_NORTE!AO434)</f>
        <v>0</v>
      </c>
      <c r="N379" s="83" t="str">
        <f>IF(SP_NORTE!AL434="","*",SP_NORTE!AL434)</f>
        <v>-</v>
      </c>
      <c r="O379" s="110" t="str">
        <f>IF(SP_NORTE!BG434="","*",SP_NORTE!BG434)</f>
        <v>*</v>
      </c>
      <c r="P379" s="147" t="str">
        <f>IF($A$2=1,IF(SP_NORTE!BI434="","*",SP_NORTE!BI434),IF(SP_NORTE!BJ434="","*",SP_NORTE!BJ434))</f>
        <v>*</v>
      </c>
    </row>
    <row r="380" spans="1:16" hidden="1">
      <c r="A380" s="82" t="str">
        <f>IF(SP_NORTE!B435="","*",SP_NORTE!B435)</f>
        <v>*</v>
      </c>
      <c r="B380" s="83" t="str">
        <f>IF(SP_NORTE!W435="","*",SP_NORTE!W435)</f>
        <v>*</v>
      </c>
      <c r="C380" s="83" t="str">
        <f>IF(SP_NORTE!R435="","*",SP_NORTE!R435)</f>
        <v>-</v>
      </c>
      <c r="D380" s="83" t="str">
        <f>IF(SP_NORTE!S435="","*",SP_NORTE!S435)</f>
        <v>-</v>
      </c>
      <c r="E380" s="83" t="str">
        <f>IF(SP_NORTE!D435="","*",SP_NORTE!D435)</f>
        <v>*</v>
      </c>
      <c r="F380" s="83" t="str">
        <f>IF(SP_NORTE!G435="","*",SP_NORTE!G435)</f>
        <v>*</v>
      </c>
      <c r="G380" s="83" t="str">
        <f>IF(SP_NORTE!L435="","*",SP_NORTE!L435)</f>
        <v>-</v>
      </c>
      <c r="H380" s="116" t="str">
        <f>IF(SP_NORTE!J435="","*",SP_NORTE!J435)</f>
        <v>*</v>
      </c>
      <c r="I380" s="113" t="str">
        <f>IF(SP_NORTE!N435="","*",SP_NORTE!N435)</f>
        <v>*</v>
      </c>
      <c r="J380" s="113" t="str">
        <f>IF(SP_NORTE!O435="","*",SP_NORTE!O435)</f>
        <v>*</v>
      </c>
      <c r="K380" s="83">
        <f>IF(SP_NORTE!AJ435="","*",SP_NORTE!AJ435)</f>
        <v>0</v>
      </c>
      <c r="L380" s="83" t="str">
        <f>IF(SP_NORTE!AL435="","*",SP_NORTE!AL435)</f>
        <v>-</v>
      </c>
      <c r="M380" s="83">
        <f>IF(SP_NORTE!AO435="","*",SP_NORTE!AO435)</f>
        <v>0</v>
      </c>
      <c r="N380" s="83" t="str">
        <f>IF(SP_NORTE!AL435="","*",SP_NORTE!AL435)</f>
        <v>-</v>
      </c>
      <c r="O380" s="110" t="str">
        <f>IF(SP_NORTE!BG435="","*",SP_NORTE!BG435)</f>
        <v>*</v>
      </c>
      <c r="P380" s="147" t="str">
        <f>IF($A$2=1,IF(SP_NORTE!BI435="","*",SP_NORTE!BI435),IF(SP_NORTE!BJ435="","*",SP_NORTE!BJ435))</f>
        <v>*</v>
      </c>
    </row>
    <row r="381" spans="1:16" hidden="1">
      <c r="A381" s="82" t="str">
        <f>IF(SP_NORTE!B436="","*",SP_NORTE!B436)</f>
        <v>*</v>
      </c>
      <c r="B381" s="83" t="str">
        <f>IF(SP_NORTE!W436="","*",SP_NORTE!W436)</f>
        <v>*</v>
      </c>
      <c r="C381" s="83" t="str">
        <f>IF(SP_NORTE!R436="","*",SP_NORTE!R436)</f>
        <v>-</v>
      </c>
      <c r="D381" s="83" t="str">
        <f>IF(SP_NORTE!S436="","*",SP_NORTE!S436)</f>
        <v>-</v>
      </c>
      <c r="E381" s="83" t="str">
        <f>IF(SP_NORTE!D436="","*",SP_NORTE!D436)</f>
        <v>*</v>
      </c>
      <c r="F381" s="83" t="str">
        <f>IF(SP_NORTE!G436="","*",SP_NORTE!G436)</f>
        <v>*</v>
      </c>
      <c r="G381" s="83" t="str">
        <f>IF(SP_NORTE!L436="","*",SP_NORTE!L436)</f>
        <v>-</v>
      </c>
      <c r="H381" s="116" t="str">
        <f>IF(SP_NORTE!J436="","*",SP_NORTE!J436)</f>
        <v>*</v>
      </c>
      <c r="I381" s="113" t="str">
        <f>IF(SP_NORTE!N436="","*",SP_NORTE!N436)</f>
        <v>*</v>
      </c>
      <c r="J381" s="113" t="str">
        <f>IF(SP_NORTE!O436="","*",SP_NORTE!O436)</f>
        <v>*</v>
      </c>
      <c r="K381" s="83">
        <f>IF(SP_NORTE!AJ436="","*",SP_NORTE!AJ436)</f>
        <v>0</v>
      </c>
      <c r="L381" s="83" t="str">
        <f>IF(SP_NORTE!AL436="","*",SP_NORTE!AL436)</f>
        <v>-</v>
      </c>
      <c r="M381" s="83">
        <f>IF(SP_NORTE!AO436="","*",SP_NORTE!AO436)</f>
        <v>0</v>
      </c>
      <c r="N381" s="83" t="str">
        <f>IF(SP_NORTE!AL436="","*",SP_NORTE!AL436)</f>
        <v>-</v>
      </c>
      <c r="O381" s="110" t="str">
        <f>IF(SP_NORTE!BG436="","*",SP_NORTE!BG436)</f>
        <v>*</v>
      </c>
      <c r="P381" s="147" t="str">
        <f>IF($A$2=1,IF(SP_NORTE!BI436="","*",SP_NORTE!BI436),IF(SP_NORTE!BJ436="","*",SP_NORTE!BJ436))</f>
        <v>*</v>
      </c>
    </row>
    <row r="382" spans="1:16" hidden="1">
      <c r="A382" s="82" t="str">
        <f>IF(SP_NORTE!B437="","*",SP_NORTE!B437)</f>
        <v>*</v>
      </c>
      <c r="B382" s="83" t="str">
        <f>IF(SP_NORTE!W437="","*",SP_NORTE!W437)</f>
        <v>*</v>
      </c>
      <c r="C382" s="83" t="str">
        <f>IF(SP_NORTE!R437="","*",SP_NORTE!R437)</f>
        <v>-</v>
      </c>
      <c r="D382" s="83" t="str">
        <f>IF(SP_NORTE!S437="","*",SP_NORTE!S437)</f>
        <v>-</v>
      </c>
      <c r="E382" s="83" t="str">
        <f>IF(SP_NORTE!D437="","*",SP_NORTE!D437)</f>
        <v>*</v>
      </c>
      <c r="F382" s="83" t="str">
        <f>IF(SP_NORTE!G437="","*",SP_NORTE!G437)</f>
        <v>*</v>
      </c>
      <c r="G382" s="83" t="str">
        <f>IF(SP_NORTE!L437="","*",SP_NORTE!L437)</f>
        <v>-</v>
      </c>
      <c r="H382" s="116" t="str">
        <f>IF(SP_NORTE!J437="","*",SP_NORTE!J437)</f>
        <v>*</v>
      </c>
      <c r="I382" s="113" t="str">
        <f>IF(SP_NORTE!N437="","*",SP_NORTE!N437)</f>
        <v>*</v>
      </c>
      <c r="J382" s="113" t="str">
        <f>IF(SP_NORTE!O437="","*",SP_NORTE!O437)</f>
        <v>*</v>
      </c>
      <c r="K382" s="83">
        <f>IF(SP_NORTE!AJ437="","*",SP_NORTE!AJ437)</f>
        <v>0</v>
      </c>
      <c r="L382" s="83" t="str">
        <f>IF(SP_NORTE!AL437="","*",SP_NORTE!AL437)</f>
        <v>-</v>
      </c>
      <c r="M382" s="83">
        <f>IF(SP_NORTE!AO437="","*",SP_NORTE!AO437)</f>
        <v>0</v>
      </c>
      <c r="N382" s="83" t="str">
        <f>IF(SP_NORTE!AL437="","*",SP_NORTE!AL437)</f>
        <v>-</v>
      </c>
      <c r="O382" s="110" t="str">
        <f>IF(SP_NORTE!BG437="","*",SP_NORTE!BG437)</f>
        <v>*</v>
      </c>
      <c r="P382" s="147" t="str">
        <f>IF($A$2=1,IF(SP_NORTE!BI437="","*",SP_NORTE!BI437),IF(SP_NORTE!BJ437="","*",SP_NORTE!BJ437))</f>
        <v>*</v>
      </c>
    </row>
    <row r="383" spans="1:16" hidden="1">
      <c r="A383" s="82" t="str">
        <f>IF(SP_NORTE!B438="","*",SP_NORTE!B438)</f>
        <v>*</v>
      </c>
      <c r="B383" s="83" t="str">
        <f>IF(SP_NORTE!W438="","*",SP_NORTE!W438)</f>
        <v>*</v>
      </c>
      <c r="C383" s="83" t="str">
        <f>IF(SP_NORTE!R438="","*",SP_NORTE!R438)</f>
        <v>-</v>
      </c>
      <c r="D383" s="83" t="str">
        <f>IF(SP_NORTE!S438="","*",SP_NORTE!S438)</f>
        <v>-</v>
      </c>
      <c r="E383" s="83" t="str">
        <f>IF(SP_NORTE!D438="","*",SP_NORTE!D438)</f>
        <v>*</v>
      </c>
      <c r="F383" s="83" t="str">
        <f>IF(SP_NORTE!G438="","*",SP_NORTE!G438)</f>
        <v>*</v>
      </c>
      <c r="G383" s="83" t="str">
        <f>IF(SP_NORTE!L438="","*",SP_NORTE!L438)</f>
        <v>-</v>
      </c>
      <c r="H383" s="116" t="str">
        <f>IF(SP_NORTE!J438="","*",SP_NORTE!J438)</f>
        <v>*</v>
      </c>
      <c r="I383" s="113" t="str">
        <f>IF(SP_NORTE!N438="","*",SP_NORTE!N438)</f>
        <v>*</v>
      </c>
      <c r="J383" s="113" t="str">
        <f>IF(SP_NORTE!O438="","*",SP_NORTE!O438)</f>
        <v>*</v>
      </c>
      <c r="K383" s="83">
        <f>IF(SP_NORTE!AJ438="","*",SP_NORTE!AJ438)</f>
        <v>0</v>
      </c>
      <c r="L383" s="83" t="str">
        <f>IF(SP_NORTE!AL438="","*",SP_NORTE!AL438)</f>
        <v>-</v>
      </c>
      <c r="M383" s="83">
        <f>IF(SP_NORTE!AO438="","*",SP_NORTE!AO438)</f>
        <v>0</v>
      </c>
      <c r="N383" s="83" t="str">
        <f>IF(SP_NORTE!AL438="","*",SP_NORTE!AL438)</f>
        <v>-</v>
      </c>
      <c r="O383" s="110" t="str">
        <f>IF(SP_NORTE!BG438="","*",SP_NORTE!BG438)</f>
        <v>*</v>
      </c>
      <c r="P383" s="147" t="str">
        <f>IF($A$2=1,IF(SP_NORTE!BI438="","*",SP_NORTE!BI438),IF(SP_NORTE!BJ438="","*",SP_NORTE!BJ438))</f>
        <v>*</v>
      </c>
    </row>
    <row r="384" spans="1:16" hidden="1">
      <c r="A384" s="82" t="str">
        <f>IF(SP_NORTE!B439="","*",SP_NORTE!B439)</f>
        <v>*</v>
      </c>
      <c r="B384" s="83" t="str">
        <f>IF(SP_NORTE!W439="","*",SP_NORTE!W439)</f>
        <v>*</v>
      </c>
      <c r="C384" s="83" t="str">
        <f>IF(SP_NORTE!R439="","*",SP_NORTE!R439)</f>
        <v>-</v>
      </c>
      <c r="D384" s="83" t="str">
        <f>IF(SP_NORTE!S439="","*",SP_NORTE!S439)</f>
        <v>-</v>
      </c>
      <c r="E384" s="83" t="str">
        <f>IF(SP_NORTE!D439="","*",SP_NORTE!D439)</f>
        <v>*</v>
      </c>
      <c r="F384" s="83" t="str">
        <f>IF(SP_NORTE!G439="","*",SP_NORTE!G439)</f>
        <v>*</v>
      </c>
      <c r="G384" s="83" t="str">
        <f>IF(SP_NORTE!L439="","*",SP_NORTE!L439)</f>
        <v>-</v>
      </c>
      <c r="H384" s="116" t="str">
        <f>IF(SP_NORTE!J439="","*",SP_NORTE!J439)</f>
        <v>*</v>
      </c>
      <c r="I384" s="113" t="str">
        <f>IF(SP_NORTE!N439="","*",SP_NORTE!N439)</f>
        <v>*</v>
      </c>
      <c r="J384" s="113" t="str">
        <f>IF(SP_NORTE!O439="","*",SP_NORTE!O439)</f>
        <v>*</v>
      </c>
      <c r="K384" s="83">
        <f>IF(SP_NORTE!AJ439="","*",SP_NORTE!AJ439)</f>
        <v>0</v>
      </c>
      <c r="L384" s="83" t="str">
        <f>IF(SP_NORTE!AL439="","*",SP_NORTE!AL439)</f>
        <v>-</v>
      </c>
      <c r="M384" s="83">
        <f>IF(SP_NORTE!AO439="","*",SP_NORTE!AO439)</f>
        <v>0</v>
      </c>
      <c r="N384" s="83" t="str">
        <f>IF(SP_NORTE!AL439="","*",SP_NORTE!AL439)</f>
        <v>-</v>
      </c>
      <c r="O384" s="110" t="str">
        <f>IF(SP_NORTE!BG439="","*",SP_NORTE!BG439)</f>
        <v>*</v>
      </c>
      <c r="P384" s="147" t="str">
        <f>IF($A$2=1,IF(SP_NORTE!BI439="","*",SP_NORTE!BI439),IF(SP_NORTE!BJ439="","*",SP_NORTE!BJ439))</f>
        <v>*</v>
      </c>
    </row>
    <row r="385" spans="1:16" hidden="1">
      <c r="A385" s="82" t="str">
        <f>IF(SP_NORTE!B440="","*",SP_NORTE!B440)</f>
        <v>*</v>
      </c>
      <c r="B385" s="83" t="str">
        <f>IF(SP_NORTE!W440="","*",SP_NORTE!W440)</f>
        <v>*</v>
      </c>
      <c r="C385" s="83" t="str">
        <f>IF(SP_NORTE!R440="","*",SP_NORTE!R440)</f>
        <v>-</v>
      </c>
      <c r="D385" s="83" t="str">
        <f>IF(SP_NORTE!S440="","*",SP_NORTE!S440)</f>
        <v>-</v>
      </c>
      <c r="E385" s="83" t="str">
        <f>IF(SP_NORTE!D440="","*",SP_NORTE!D440)</f>
        <v>*</v>
      </c>
      <c r="F385" s="83" t="str">
        <f>IF(SP_NORTE!G440="","*",SP_NORTE!G440)</f>
        <v>*</v>
      </c>
      <c r="G385" s="83" t="str">
        <f>IF(SP_NORTE!L440="","*",SP_NORTE!L440)</f>
        <v>-</v>
      </c>
      <c r="H385" s="116" t="str">
        <f>IF(SP_NORTE!J440="","*",SP_NORTE!J440)</f>
        <v>*</v>
      </c>
      <c r="I385" s="113" t="str">
        <f>IF(SP_NORTE!N440="","*",SP_NORTE!N440)</f>
        <v>*</v>
      </c>
      <c r="J385" s="113" t="str">
        <f>IF(SP_NORTE!O440="","*",SP_NORTE!O440)</f>
        <v>*</v>
      </c>
      <c r="K385" s="83">
        <f>IF(SP_NORTE!AJ440="","*",SP_NORTE!AJ440)</f>
        <v>0</v>
      </c>
      <c r="L385" s="83" t="str">
        <f>IF(SP_NORTE!AL440="","*",SP_NORTE!AL440)</f>
        <v>-</v>
      </c>
      <c r="M385" s="83">
        <f>IF(SP_NORTE!AO440="","*",SP_NORTE!AO440)</f>
        <v>0</v>
      </c>
      <c r="N385" s="83" t="str">
        <f>IF(SP_NORTE!AL440="","*",SP_NORTE!AL440)</f>
        <v>-</v>
      </c>
      <c r="O385" s="110" t="str">
        <f>IF(SP_NORTE!BG440="","*",SP_NORTE!BG440)</f>
        <v>*</v>
      </c>
      <c r="P385" s="147" t="str">
        <f>IF($A$2=1,IF(SP_NORTE!BI440="","*",SP_NORTE!BI440),IF(SP_NORTE!BJ440="","*",SP_NORTE!BJ440))</f>
        <v>*</v>
      </c>
    </row>
    <row r="386" spans="1:16" hidden="1">
      <c r="A386" s="82" t="str">
        <f>IF(SP_NORTE!B441="","*",SP_NORTE!B441)</f>
        <v>*</v>
      </c>
      <c r="B386" s="83" t="str">
        <f>IF(SP_NORTE!W441="","*",SP_NORTE!W441)</f>
        <v>*</v>
      </c>
      <c r="C386" s="83" t="str">
        <f>IF(SP_NORTE!R441="","*",SP_NORTE!R441)</f>
        <v>-</v>
      </c>
      <c r="D386" s="83" t="str">
        <f>IF(SP_NORTE!S441="","*",SP_NORTE!S441)</f>
        <v>-</v>
      </c>
      <c r="E386" s="83" t="str">
        <f>IF(SP_NORTE!D441="","*",SP_NORTE!D441)</f>
        <v>*</v>
      </c>
      <c r="F386" s="83" t="str">
        <f>IF(SP_NORTE!G441="","*",SP_NORTE!G441)</f>
        <v>*</v>
      </c>
      <c r="G386" s="83" t="str">
        <f>IF(SP_NORTE!L441="","*",SP_NORTE!L441)</f>
        <v>-</v>
      </c>
      <c r="H386" s="116" t="str">
        <f>IF(SP_NORTE!J441="","*",SP_NORTE!J441)</f>
        <v>*</v>
      </c>
      <c r="I386" s="113" t="str">
        <f>IF(SP_NORTE!N441="","*",SP_NORTE!N441)</f>
        <v>*</v>
      </c>
      <c r="J386" s="113" t="str">
        <f>IF(SP_NORTE!O441="","*",SP_NORTE!O441)</f>
        <v>*</v>
      </c>
      <c r="K386" s="83">
        <f>IF(SP_NORTE!AJ441="","*",SP_NORTE!AJ441)</f>
        <v>0</v>
      </c>
      <c r="L386" s="83" t="str">
        <f>IF(SP_NORTE!AL441="","*",SP_NORTE!AL441)</f>
        <v>-</v>
      </c>
      <c r="M386" s="83">
        <f>IF(SP_NORTE!AO441="","*",SP_NORTE!AO441)</f>
        <v>0</v>
      </c>
      <c r="N386" s="83" t="str">
        <f>IF(SP_NORTE!AL441="","*",SP_NORTE!AL441)</f>
        <v>-</v>
      </c>
      <c r="O386" s="110" t="str">
        <f>IF(SP_NORTE!BG441="","*",SP_NORTE!BG441)</f>
        <v>*</v>
      </c>
      <c r="P386" s="147" t="str">
        <f>IF($A$2=1,IF(SP_NORTE!BI441="","*",SP_NORTE!BI441),IF(SP_NORTE!BJ441="","*",SP_NORTE!BJ441))</f>
        <v>*</v>
      </c>
    </row>
    <row r="387" spans="1:16" hidden="1">
      <c r="A387" s="82" t="str">
        <f>IF(SP_NORTE!B442="","*",SP_NORTE!B442)</f>
        <v>*</v>
      </c>
      <c r="B387" s="83" t="str">
        <f>IF(SP_NORTE!W442="","*",SP_NORTE!W442)</f>
        <v>*</v>
      </c>
      <c r="C387" s="83" t="str">
        <f>IF(SP_NORTE!R442="","*",SP_NORTE!R442)</f>
        <v>-</v>
      </c>
      <c r="D387" s="83" t="str">
        <f>IF(SP_NORTE!S442="","*",SP_NORTE!S442)</f>
        <v>-</v>
      </c>
      <c r="E387" s="83" t="str">
        <f>IF(SP_NORTE!D442="","*",SP_NORTE!D442)</f>
        <v>*</v>
      </c>
      <c r="F387" s="83" t="str">
        <f>IF(SP_NORTE!G442="","*",SP_NORTE!G442)</f>
        <v>*</v>
      </c>
      <c r="G387" s="83" t="str">
        <f>IF(SP_NORTE!L442="","*",SP_NORTE!L442)</f>
        <v>-</v>
      </c>
      <c r="H387" s="116" t="str">
        <f>IF(SP_NORTE!J442="","*",SP_NORTE!J442)</f>
        <v>*</v>
      </c>
      <c r="I387" s="113" t="str">
        <f>IF(SP_NORTE!N442="","*",SP_NORTE!N442)</f>
        <v>*</v>
      </c>
      <c r="J387" s="113" t="str">
        <f>IF(SP_NORTE!O442="","*",SP_NORTE!O442)</f>
        <v>*</v>
      </c>
      <c r="K387" s="83">
        <f>IF(SP_NORTE!AJ442="","*",SP_NORTE!AJ442)</f>
        <v>0</v>
      </c>
      <c r="L387" s="83" t="str">
        <f>IF(SP_NORTE!AL442="","*",SP_NORTE!AL442)</f>
        <v>-</v>
      </c>
      <c r="M387" s="83">
        <f>IF(SP_NORTE!AO442="","*",SP_NORTE!AO442)</f>
        <v>0</v>
      </c>
      <c r="N387" s="83" t="str">
        <f>IF(SP_NORTE!AL442="","*",SP_NORTE!AL442)</f>
        <v>-</v>
      </c>
      <c r="O387" s="110" t="str">
        <f>IF(SP_NORTE!BG442="","*",SP_NORTE!BG442)</f>
        <v>*</v>
      </c>
      <c r="P387" s="147" t="str">
        <f>IF($A$2=1,IF(SP_NORTE!BI442="","*",SP_NORTE!BI442),IF(SP_NORTE!BJ442="","*",SP_NORTE!BJ442))</f>
        <v>*</v>
      </c>
    </row>
    <row r="388" spans="1:16" hidden="1">
      <c r="A388" s="82" t="str">
        <f>IF(SP_NORTE!B443="","*",SP_NORTE!B443)</f>
        <v>*</v>
      </c>
      <c r="B388" s="83" t="str">
        <f>IF(SP_NORTE!W443="","*",SP_NORTE!W443)</f>
        <v>*</v>
      </c>
      <c r="C388" s="83" t="str">
        <f>IF(SP_NORTE!R443="","*",SP_NORTE!R443)</f>
        <v>-</v>
      </c>
      <c r="D388" s="83" t="str">
        <f>IF(SP_NORTE!S443="","*",SP_NORTE!S443)</f>
        <v>-</v>
      </c>
      <c r="E388" s="83" t="str">
        <f>IF(SP_NORTE!D443="","*",SP_NORTE!D443)</f>
        <v>*</v>
      </c>
      <c r="F388" s="83" t="str">
        <f>IF(SP_NORTE!G443="","*",SP_NORTE!G443)</f>
        <v>*</v>
      </c>
      <c r="G388" s="83" t="str">
        <f>IF(SP_NORTE!L443="","*",SP_NORTE!L443)</f>
        <v>-</v>
      </c>
      <c r="H388" s="116" t="str">
        <f>IF(SP_NORTE!J443="","*",SP_NORTE!J443)</f>
        <v>*</v>
      </c>
      <c r="I388" s="113" t="str">
        <f>IF(SP_NORTE!N443="","*",SP_NORTE!N443)</f>
        <v>*</v>
      </c>
      <c r="J388" s="113" t="str">
        <f>IF(SP_NORTE!O443="","*",SP_NORTE!O443)</f>
        <v>*</v>
      </c>
      <c r="K388" s="83">
        <f>IF(SP_NORTE!AJ443="","*",SP_NORTE!AJ443)</f>
        <v>0</v>
      </c>
      <c r="L388" s="83" t="str">
        <f>IF(SP_NORTE!AL443="","*",SP_NORTE!AL443)</f>
        <v>-</v>
      </c>
      <c r="M388" s="83">
        <f>IF(SP_NORTE!AO443="","*",SP_NORTE!AO443)</f>
        <v>0</v>
      </c>
      <c r="N388" s="83" t="str">
        <f>IF(SP_NORTE!AL443="","*",SP_NORTE!AL443)</f>
        <v>-</v>
      </c>
      <c r="O388" s="110" t="str">
        <f>IF(SP_NORTE!BG443="","*",SP_NORTE!BG443)</f>
        <v>*</v>
      </c>
      <c r="P388" s="147" t="str">
        <f>IF($A$2=1,IF(SP_NORTE!BI443="","*",SP_NORTE!BI443),IF(SP_NORTE!BJ443="","*",SP_NORTE!BJ443))</f>
        <v>*</v>
      </c>
    </row>
    <row r="389" spans="1:16" hidden="1">
      <c r="A389" s="82" t="str">
        <f>IF(SP_NORTE!B444="","*",SP_NORTE!B444)</f>
        <v>*</v>
      </c>
      <c r="B389" s="83" t="str">
        <f>IF(SP_NORTE!W444="","*",SP_NORTE!W444)</f>
        <v>*</v>
      </c>
      <c r="C389" s="83" t="str">
        <f>IF(SP_NORTE!R444="","*",SP_NORTE!R444)</f>
        <v>-</v>
      </c>
      <c r="D389" s="83" t="str">
        <f>IF(SP_NORTE!S444="","*",SP_NORTE!S444)</f>
        <v>-</v>
      </c>
      <c r="E389" s="83" t="str">
        <f>IF(SP_NORTE!D444="","*",SP_NORTE!D444)</f>
        <v>*</v>
      </c>
      <c r="F389" s="83" t="str">
        <f>IF(SP_NORTE!G444="","*",SP_NORTE!G444)</f>
        <v>*</v>
      </c>
      <c r="G389" s="83" t="str">
        <f>IF(SP_NORTE!L444="","*",SP_NORTE!L444)</f>
        <v>-</v>
      </c>
      <c r="H389" s="116" t="str">
        <f>IF(SP_NORTE!J444="","*",SP_NORTE!J444)</f>
        <v>*</v>
      </c>
      <c r="I389" s="113" t="str">
        <f>IF(SP_NORTE!N444="","*",SP_NORTE!N444)</f>
        <v>*</v>
      </c>
      <c r="J389" s="113" t="str">
        <f>IF(SP_NORTE!O444="","*",SP_NORTE!O444)</f>
        <v>*</v>
      </c>
      <c r="K389" s="83">
        <f>IF(SP_NORTE!AJ444="","*",SP_NORTE!AJ444)</f>
        <v>0</v>
      </c>
      <c r="L389" s="83" t="str">
        <f>IF(SP_NORTE!AL444="","*",SP_NORTE!AL444)</f>
        <v>-</v>
      </c>
      <c r="M389" s="83">
        <f>IF(SP_NORTE!AO444="","*",SP_NORTE!AO444)</f>
        <v>0</v>
      </c>
      <c r="N389" s="83" t="str">
        <f>IF(SP_NORTE!AL444="","*",SP_NORTE!AL444)</f>
        <v>-</v>
      </c>
      <c r="O389" s="110" t="str">
        <f>IF(SP_NORTE!BG444="","*",SP_NORTE!BG444)</f>
        <v>*</v>
      </c>
      <c r="P389" s="147" t="str">
        <f>IF($A$2=1,IF(SP_NORTE!BI444="","*",SP_NORTE!BI444),IF(SP_NORTE!BJ444="","*",SP_NORTE!BJ444))</f>
        <v>*</v>
      </c>
    </row>
    <row r="390" spans="1:16" hidden="1">
      <c r="A390" s="82" t="str">
        <f>IF(SP_NORTE!B445="","*",SP_NORTE!B445)</f>
        <v>*</v>
      </c>
      <c r="B390" s="83" t="str">
        <f>IF(SP_NORTE!W445="","*",SP_NORTE!W445)</f>
        <v>*</v>
      </c>
      <c r="C390" s="83" t="str">
        <f>IF(SP_NORTE!R445="","*",SP_NORTE!R445)</f>
        <v>-</v>
      </c>
      <c r="D390" s="83" t="str">
        <f>IF(SP_NORTE!S445="","*",SP_NORTE!S445)</f>
        <v>-</v>
      </c>
      <c r="E390" s="83" t="str">
        <f>IF(SP_NORTE!D445="","*",SP_NORTE!D445)</f>
        <v>*</v>
      </c>
      <c r="F390" s="83" t="str">
        <f>IF(SP_NORTE!G445="","*",SP_NORTE!G445)</f>
        <v>*</v>
      </c>
      <c r="G390" s="83" t="str">
        <f>IF(SP_NORTE!L445="","*",SP_NORTE!L445)</f>
        <v>-</v>
      </c>
      <c r="H390" s="116" t="str">
        <f>IF(SP_NORTE!J445="","*",SP_NORTE!J445)</f>
        <v>*</v>
      </c>
      <c r="I390" s="113" t="str">
        <f>IF(SP_NORTE!N445="","*",SP_NORTE!N445)</f>
        <v>*</v>
      </c>
      <c r="J390" s="113" t="str">
        <f>IF(SP_NORTE!O445="","*",SP_NORTE!O445)</f>
        <v>*</v>
      </c>
      <c r="K390" s="83">
        <f>IF(SP_NORTE!AJ445="","*",SP_NORTE!AJ445)</f>
        <v>0</v>
      </c>
      <c r="L390" s="83" t="str">
        <f>IF(SP_NORTE!AL445="","*",SP_NORTE!AL445)</f>
        <v>-</v>
      </c>
      <c r="M390" s="83">
        <f>IF(SP_NORTE!AO445="","*",SP_NORTE!AO445)</f>
        <v>0</v>
      </c>
      <c r="N390" s="83" t="str">
        <f>IF(SP_NORTE!AL445="","*",SP_NORTE!AL445)</f>
        <v>-</v>
      </c>
      <c r="O390" s="110" t="str">
        <f>IF(SP_NORTE!BG445="","*",SP_NORTE!BG445)</f>
        <v>*</v>
      </c>
      <c r="P390" s="147" t="str">
        <f>IF($A$2=1,IF(SP_NORTE!BI445="","*",SP_NORTE!BI445),IF(SP_NORTE!BJ445="","*",SP_NORTE!BJ445))</f>
        <v>*</v>
      </c>
    </row>
    <row r="391" spans="1:16" hidden="1">
      <c r="A391" s="82" t="str">
        <f>IF(SP_NORTE!B446="","*",SP_NORTE!B446)</f>
        <v>*</v>
      </c>
      <c r="B391" s="83" t="str">
        <f>IF(SP_NORTE!W446="","*",SP_NORTE!W446)</f>
        <v>*</v>
      </c>
      <c r="C391" s="83" t="str">
        <f>IF(SP_NORTE!R446="","*",SP_NORTE!R446)</f>
        <v>-</v>
      </c>
      <c r="D391" s="83" t="str">
        <f>IF(SP_NORTE!S446="","*",SP_NORTE!S446)</f>
        <v>-</v>
      </c>
      <c r="E391" s="83" t="str">
        <f>IF(SP_NORTE!D446="","*",SP_NORTE!D446)</f>
        <v>*</v>
      </c>
      <c r="F391" s="83" t="str">
        <f>IF(SP_NORTE!G446="","*",SP_NORTE!G446)</f>
        <v>*</v>
      </c>
      <c r="G391" s="83" t="str">
        <f>IF(SP_NORTE!L446="","*",SP_NORTE!L446)</f>
        <v>-</v>
      </c>
      <c r="H391" s="116" t="str">
        <f>IF(SP_NORTE!J446="","*",SP_NORTE!J446)</f>
        <v>*</v>
      </c>
      <c r="I391" s="113" t="str">
        <f>IF(SP_NORTE!N446="","*",SP_NORTE!N446)</f>
        <v>*</v>
      </c>
      <c r="J391" s="113" t="str">
        <f>IF(SP_NORTE!O446="","*",SP_NORTE!O446)</f>
        <v>*</v>
      </c>
      <c r="K391" s="83">
        <f>IF(SP_NORTE!AJ446="","*",SP_NORTE!AJ446)</f>
        <v>0</v>
      </c>
      <c r="L391" s="83" t="str">
        <f>IF(SP_NORTE!AL446="","*",SP_NORTE!AL446)</f>
        <v>-</v>
      </c>
      <c r="M391" s="83">
        <f>IF(SP_NORTE!AO446="","*",SP_NORTE!AO446)</f>
        <v>0</v>
      </c>
      <c r="N391" s="83" t="str">
        <f>IF(SP_NORTE!AL446="","*",SP_NORTE!AL446)</f>
        <v>-</v>
      </c>
      <c r="O391" s="110" t="str">
        <f>IF(SP_NORTE!BG446="","*",SP_NORTE!BG446)</f>
        <v>*</v>
      </c>
      <c r="P391" s="147" t="str">
        <f>IF($A$2=1,IF(SP_NORTE!BI446="","*",SP_NORTE!BI446),IF(SP_NORTE!BJ446="","*",SP_NORTE!BJ446))</f>
        <v>*</v>
      </c>
    </row>
    <row r="392" spans="1:16" hidden="1">
      <c r="A392" s="82" t="str">
        <f>IF(SP_NORTE!B447="","*",SP_NORTE!B447)</f>
        <v>*</v>
      </c>
      <c r="B392" s="83" t="str">
        <f>IF(SP_NORTE!W447="","*",SP_NORTE!W447)</f>
        <v>*</v>
      </c>
      <c r="C392" s="83" t="str">
        <f>IF(SP_NORTE!R447="","*",SP_NORTE!R447)</f>
        <v>-</v>
      </c>
      <c r="D392" s="83" t="str">
        <f>IF(SP_NORTE!S447="","*",SP_NORTE!S447)</f>
        <v>-</v>
      </c>
      <c r="E392" s="83" t="str">
        <f>IF(SP_NORTE!D447="","*",SP_NORTE!D447)</f>
        <v>*</v>
      </c>
      <c r="F392" s="83" t="str">
        <f>IF(SP_NORTE!G447="","*",SP_NORTE!G447)</f>
        <v>*</v>
      </c>
      <c r="G392" s="83" t="str">
        <f>IF(SP_NORTE!L447="","*",SP_NORTE!L447)</f>
        <v>-</v>
      </c>
      <c r="H392" s="116" t="str">
        <f>IF(SP_NORTE!J447="","*",SP_NORTE!J447)</f>
        <v>*</v>
      </c>
      <c r="I392" s="113" t="str">
        <f>IF(SP_NORTE!N447="","*",SP_NORTE!N447)</f>
        <v>*</v>
      </c>
      <c r="J392" s="113" t="str">
        <f>IF(SP_NORTE!O447="","*",SP_NORTE!O447)</f>
        <v>*</v>
      </c>
      <c r="K392" s="83">
        <f>IF(SP_NORTE!AJ447="","*",SP_NORTE!AJ447)</f>
        <v>0</v>
      </c>
      <c r="L392" s="83" t="str">
        <f>IF(SP_NORTE!AL447="","*",SP_NORTE!AL447)</f>
        <v>-</v>
      </c>
      <c r="M392" s="83">
        <f>IF(SP_NORTE!AO447="","*",SP_NORTE!AO447)</f>
        <v>0</v>
      </c>
      <c r="N392" s="83" t="str">
        <f>IF(SP_NORTE!AL447="","*",SP_NORTE!AL447)</f>
        <v>-</v>
      </c>
      <c r="O392" s="110" t="str">
        <f>IF(SP_NORTE!BG447="","*",SP_NORTE!BG447)</f>
        <v>*</v>
      </c>
      <c r="P392" s="147" t="str">
        <f>IF($A$2=1,IF(SP_NORTE!BI447="","*",SP_NORTE!BI447),IF(SP_NORTE!BJ447="","*",SP_NORTE!BJ447))</f>
        <v>*</v>
      </c>
    </row>
    <row r="393" spans="1:16" hidden="1">
      <c r="A393" s="82" t="str">
        <f>IF(SP_NORTE!B448="","*",SP_NORTE!B448)</f>
        <v>*</v>
      </c>
      <c r="B393" s="83" t="str">
        <f>IF(SP_NORTE!W448="","*",SP_NORTE!W448)</f>
        <v>*</v>
      </c>
      <c r="C393" s="83" t="str">
        <f>IF(SP_NORTE!R448="","*",SP_NORTE!R448)</f>
        <v>-</v>
      </c>
      <c r="D393" s="83" t="str">
        <f>IF(SP_NORTE!S448="","*",SP_NORTE!S448)</f>
        <v>-</v>
      </c>
      <c r="E393" s="83" t="str">
        <f>IF(SP_NORTE!D448="","*",SP_NORTE!D448)</f>
        <v>*</v>
      </c>
      <c r="F393" s="83" t="str">
        <f>IF(SP_NORTE!G448="","*",SP_NORTE!G448)</f>
        <v>*</v>
      </c>
      <c r="G393" s="83" t="str">
        <f>IF(SP_NORTE!L448="","*",SP_NORTE!L448)</f>
        <v>-</v>
      </c>
      <c r="H393" s="116" t="str">
        <f>IF(SP_NORTE!J448="","*",SP_NORTE!J448)</f>
        <v>*</v>
      </c>
      <c r="I393" s="113" t="str">
        <f>IF(SP_NORTE!N448="","*",SP_NORTE!N448)</f>
        <v>*</v>
      </c>
      <c r="J393" s="113" t="str">
        <f>IF(SP_NORTE!O448="","*",SP_NORTE!O448)</f>
        <v>*</v>
      </c>
      <c r="K393" s="83">
        <f>IF(SP_NORTE!AJ448="","*",SP_NORTE!AJ448)</f>
        <v>0</v>
      </c>
      <c r="L393" s="83" t="str">
        <f>IF(SP_NORTE!AL448="","*",SP_NORTE!AL448)</f>
        <v>-</v>
      </c>
      <c r="M393" s="83">
        <f>IF(SP_NORTE!AO448="","*",SP_NORTE!AO448)</f>
        <v>0</v>
      </c>
      <c r="N393" s="83" t="str">
        <f>IF(SP_NORTE!AL448="","*",SP_NORTE!AL448)</f>
        <v>-</v>
      </c>
      <c r="O393" s="110" t="str">
        <f>IF(SP_NORTE!BG448="","*",SP_NORTE!BG448)</f>
        <v>*</v>
      </c>
      <c r="P393" s="147" t="str">
        <f>IF($A$2=1,IF(SP_NORTE!BI448="","*",SP_NORTE!BI448),IF(SP_NORTE!BJ448="","*",SP_NORTE!BJ448))</f>
        <v>*</v>
      </c>
    </row>
    <row r="394" spans="1:16" hidden="1">
      <c r="A394" s="82" t="str">
        <f>IF(SP_NORTE!B449="","*",SP_NORTE!B449)</f>
        <v>*</v>
      </c>
      <c r="B394" s="83" t="str">
        <f>IF(SP_NORTE!W449="","*",SP_NORTE!W449)</f>
        <v>*</v>
      </c>
      <c r="C394" s="83" t="str">
        <f>IF(SP_NORTE!R449="","*",SP_NORTE!R449)</f>
        <v>-</v>
      </c>
      <c r="D394" s="83" t="str">
        <f>IF(SP_NORTE!S449="","*",SP_NORTE!S449)</f>
        <v>-</v>
      </c>
      <c r="E394" s="83" t="str">
        <f>IF(SP_NORTE!D449="","*",SP_NORTE!D449)</f>
        <v>*</v>
      </c>
      <c r="F394" s="83" t="str">
        <f>IF(SP_NORTE!G449="","*",SP_NORTE!G449)</f>
        <v>*</v>
      </c>
      <c r="G394" s="83" t="str">
        <f>IF(SP_NORTE!L449="","*",SP_NORTE!L449)</f>
        <v>-</v>
      </c>
      <c r="H394" s="116" t="str">
        <f>IF(SP_NORTE!J449="","*",SP_NORTE!J449)</f>
        <v>*</v>
      </c>
      <c r="I394" s="113" t="str">
        <f>IF(SP_NORTE!N449="","*",SP_NORTE!N449)</f>
        <v>*</v>
      </c>
      <c r="J394" s="113" t="str">
        <f>IF(SP_NORTE!O449="","*",SP_NORTE!O449)</f>
        <v>*</v>
      </c>
      <c r="K394" s="83">
        <f>IF(SP_NORTE!AJ449="","*",SP_NORTE!AJ449)</f>
        <v>0</v>
      </c>
      <c r="L394" s="83" t="str">
        <f>IF(SP_NORTE!AL449="","*",SP_NORTE!AL449)</f>
        <v>-</v>
      </c>
      <c r="M394" s="83">
        <f>IF(SP_NORTE!AO449="","*",SP_NORTE!AO449)</f>
        <v>0</v>
      </c>
      <c r="N394" s="83" t="str">
        <f>IF(SP_NORTE!AL449="","*",SP_NORTE!AL449)</f>
        <v>-</v>
      </c>
      <c r="O394" s="110" t="str">
        <f>IF(SP_NORTE!BG449="","*",SP_NORTE!BG449)</f>
        <v>*</v>
      </c>
      <c r="P394" s="147" t="str">
        <f>IF($A$2=1,IF(SP_NORTE!BI449="","*",SP_NORTE!BI449),IF(SP_NORTE!BJ449="","*",SP_NORTE!BJ449))</f>
        <v>*</v>
      </c>
    </row>
    <row r="395" spans="1:16" hidden="1">
      <c r="A395" s="82" t="str">
        <f>IF(SP_NORTE!B450="","*",SP_NORTE!B450)</f>
        <v>*</v>
      </c>
      <c r="B395" s="83" t="str">
        <f>IF(SP_NORTE!W450="","*",SP_NORTE!W450)</f>
        <v>*</v>
      </c>
      <c r="C395" s="83" t="str">
        <f>IF(SP_NORTE!R450="","*",SP_NORTE!R450)</f>
        <v>-</v>
      </c>
      <c r="D395" s="83" t="str">
        <f>IF(SP_NORTE!S450="","*",SP_NORTE!S450)</f>
        <v>-</v>
      </c>
      <c r="E395" s="83" t="str">
        <f>IF(SP_NORTE!D450="","*",SP_NORTE!D450)</f>
        <v>*</v>
      </c>
      <c r="F395" s="83" t="str">
        <f>IF(SP_NORTE!G450="","*",SP_NORTE!G450)</f>
        <v>*</v>
      </c>
      <c r="G395" s="83" t="str">
        <f>IF(SP_NORTE!L450="","*",SP_NORTE!L450)</f>
        <v>-</v>
      </c>
      <c r="H395" s="116" t="str">
        <f>IF(SP_NORTE!J450="","*",SP_NORTE!J450)</f>
        <v>*</v>
      </c>
      <c r="I395" s="113" t="str">
        <f>IF(SP_NORTE!N450="","*",SP_NORTE!N450)</f>
        <v>*</v>
      </c>
      <c r="J395" s="113" t="str">
        <f>IF(SP_NORTE!O450="","*",SP_NORTE!O450)</f>
        <v>*</v>
      </c>
      <c r="K395" s="83">
        <f>IF(SP_NORTE!AJ450="","*",SP_NORTE!AJ450)</f>
        <v>0</v>
      </c>
      <c r="L395" s="83" t="str">
        <f>IF(SP_NORTE!AL450="","*",SP_NORTE!AL450)</f>
        <v>-</v>
      </c>
      <c r="M395" s="83">
        <f>IF(SP_NORTE!AO450="","*",SP_NORTE!AO450)</f>
        <v>0</v>
      </c>
      <c r="N395" s="83" t="str">
        <f>IF(SP_NORTE!AL450="","*",SP_NORTE!AL450)</f>
        <v>-</v>
      </c>
      <c r="O395" s="110" t="str">
        <f>IF(SP_NORTE!BG450="","*",SP_NORTE!BG450)</f>
        <v>*</v>
      </c>
      <c r="P395" s="147" t="str">
        <f>IF($A$2=1,IF(SP_NORTE!BI450="","*",SP_NORTE!BI450),IF(SP_NORTE!BJ450="","*",SP_NORTE!BJ450))</f>
        <v>*</v>
      </c>
    </row>
    <row r="396" spans="1:16" hidden="1">
      <c r="A396" s="82" t="str">
        <f>IF(SP_NORTE!B451="","*",SP_NORTE!B451)</f>
        <v>*</v>
      </c>
      <c r="B396" s="83" t="str">
        <f>IF(SP_NORTE!W451="","*",SP_NORTE!W451)</f>
        <v>*</v>
      </c>
      <c r="C396" s="83" t="str">
        <f>IF(SP_NORTE!R451="","*",SP_NORTE!R451)</f>
        <v>-</v>
      </c>
      <c r="D396" s="83" t="str">
        <f>IF(SP_NORTE!S451="","*",SP_NORTE!S451)</f>
        <v>-</v>
      </c>
      <c r="E396" s="83" t="str">
        <f>IF(SP_NORTE!D451="","*",SP_NORTE!D451)</f>
        <v>*</v>
      </c>
      <c r="F396" s="83" t="str">
        <f>IF(SP_NORTE!G451="","*",SP_NORTE!G451)</f>
        <v>*</v>
      </c>
      <c r="G396" s="83" t="str">
        <f>IF(SP_NORTE!L451="","*",SP_NORTE!L451)</f>
        <v>-</v>
      </c>
      <c r="H396" s="116" t="str">
        <f>IF(SP_NORTE!J451="","*",SP_NORTE!J451)</f>
        <v>*</v>
      </c>
      <c r="I396" s="113" t="str">
        <f>IF(SP_NORTE!N451="","*",SP_NORTE!N451)</f>
        <v>*</v>
      </c>
      <c r="J396" s="113" t="str">
        <f>IF(SP_NORTE!O451="","*",SP_NORTE!O451)</f>
        <v>*</v>
      </c>
      <c r="K396" s="83">
        <f>IF(SP_NORTE!AJ451="","*",SP_NORTE!AJ451)</f>
        <v>0</v>
      </c>
      <c r="L396" s="83" t="str">
        <f>IF(SP_NORTE!AL451="","*",SP_NORTE!AL451)</f>
        <v>-</v>
      </c>
      <c r="M396" s="83">
        <f>IF(SP_NORTE!AO451="","*",SP_NORTE!AO451)</f>
        <v>0</v>
      </c>
      <c r="N396" s="83" t="str">
        <f>IF(SP_NORTE!AL451="","*",SP_NORTE!AL451)</f>
        <v>-</v>
      </c>
      <c r="O396" s="110" t="str">
        <f>IF(SP_NORTE!BG451="","*",SP_NORTE!BG451)</f>
        <v>*</v>
      </c>
      <c r="P396" s="147" t="str">
        <f>IF($A$2=1,IF(SP_NORTE!BI451="","*",SP_NORTE!BI451),IF(SP_NORTE!BJ451="","*",SP_NORTE!BJ451))</f>
        <v>*</v>
      </c>
    </row>
    <row r="397" spans="1:16" hidden="1">
      <c r="A397" s="82" t="str">
        <f>IF(SP_NORTE!B452="","*",SP_NORTE!B452)</f>
        <v>*</v>
      </c>
      <c r="B397" s="83" t="str">
        <f>IF(SP_NORTE!W452="","*",SP_NORTE!W452)</f>
        <v>*</v>
      </c>
      <c r="C397" s="83" t="str">
        <f>IF(SP_NORTE!R452="","*",SP_NORTE!R452)</f>
        <v>-</v>
      </c>
      <c r="D397" s="83" t="str">
        <f>IF(SP_NORTE!S452="","*",SP_NORTE!S452)</f>
        <v>-</v>
      </c>
      <c r="E397" s="83" t="str">
        <f>IF(SP_NORTE!D452="","*",SP_NORTE!D452)</f>
        <v>*</v>
      </c>
      <c r="F397" s="83" t="str">
        <f>IF(SP_NORTE!G452="","*",SP_NORTE!G452)</f>
        <v>*</v>
      </c>
      <c r="G397" s="83" t="str">
        <f>IF(SP_NORTE!L452="","*",SP_NORTE!L452)</f>
        <v>-</v>
      </c>
      <c r="H397" s="116" t="str">
        <f>IF(SP_NORTE!J452="","*",SP_NORTE!J452)</f>
        <v>*</v>
      </c>
      <c r="I397" s="113" t="str">
        <f>IF(SP_NORTE!N452="","*",SP_NORTE!N452)</f>
        <v>*</v>
      </c>
      <c r="J397" s="113" t="str">
        <f>IF(SP_NORTE!O452="","*",SP_NORTE!O452)</f>
        <v>*</v>
      </c>
      <c r="K397" s="83">
        <f>IF(SP_NORTE!AJ452="","*",SP_NORTE!AJ452)</f>
        <v>0</v>
      </c>
      <c r="L397" s="83" t="str">
        <f>IF(SP_NORTE!AL452="","*",SP_NORTE!AL452)</f>
        <v>-</v>
      </c>
      <c r="M397" s="83">
        <f>IF(SP_NORTE!AO452="","*",SP_NORTE!AO452)</f>
        <v>0</v>
      </c>
      <c r="N397" s="83" t="str">
        <f>IF(SP_NORTE!AL452="","*",SP_NORTE!AL452)</f>
        <v>-</v>
      </c>
      <c r="O397" s="110" t="str">
        <f>IF(SP_NORTE!BG452="","*",SP_NORTE!BG452)</f>
        <v>*</v>
      </c>
      <c r="P397" s="147" t="str">
        <f>IF($A$2=1,IF(SP_NORTE!BI452="","*",SP_NORTE!BI452),IF(SP_NORTE!BJ452="","*",SP_NORTE!BJ452))</f>
        <v>*</v>
      </c>
    </row>
    <row r="398" spans="1:16" hidden="1">
      <c r="A398" s="82" t="str">
        <f>IF(SP_NORTE!B453="","*",SP_NORTE!B453)</f>
        <v>*</v>
      </c>
      <c r="B398" s="83" t="str">
        <f>IF(SP_NORTE!W453="","*",SP_NORTE!W453)</f>
        <v>*</v>
      </c>
      <c r="C398" s="83" t="str">
        <f>IF(SP_NORTE!R453="","*",SP_NORTE!R453)</f>
        <v>-</v>
      </c>
      <c r="D398" s="83" t="str">
        <f>IF(SP_NORTE!S453="","*",SP_NORTE!S453)</f>
        <v>-</v>
      </c>
      <c r="E398" s="83" t="str">
        <f>IF(SP_NORTE!D453="","*",SP_NORTE!D453)</f>
        <v>*</v>
      </c>
      <c r="F398" s="83" t="str">
        <f>IF(SP_NORTE!G453="","*",SP_NORTE!G453)</f>
        <v>*</v>
      </c>
      <c r="G398" s="83" t="str">
        <f>IF(SP_NORTE!L453="","*",SP_NORTE!L453)</f>
        <v>-</v>
      </c>
      <c r="H398" s="116" t="str">
        <f>IF(SP_NORTE!J453="","*",SP_NORTE!J453)</f>
        <v>*</v>
      </c>
      <c r="I398" s="113" t="str">
        <f>IF(SP_NORTE!N453="","*",SP_NORTE!N453)</f>
        <v>*</v>
      </c>
      <c r="J398" s="113" t="str">
        <f>IF(SP_NORTE!O453="","*",SP_NORTE!O453)</f>
        <v>*</v>
      </c>
      <c r="K398" s="83">
        <f>IF(SP_NORTE!AJ453="","*",SP_NORTE!AJ453)</f>
        <v>0</v>
      </c>
      <c r="L398" s="83" t="str">
        <f>IF(SP_NORTE!AL453="","*",SP_NORTE!AL453)</f>
        <v>-</v>
      </c>
      <c r="M398" s="83">
        <f>IF(SP_NORTE!AO453="","*",SP_NORTE!AO453)</f>
        <v>0</v>
      </c>
      <c r="N398" s="83" t="str">
        <f>IF(SP_NORTE!AL453="","*",SP_NORTE!AL453)</f>
        <v>-</v>
      </c>
      <c r="O398" s="110" t="str">
        <f>IF(SP_NORTE!BG453="","*",SP_NORTE!BG453)</f>
        <v>*</v>
      </c>
      <c r="P398" s="147" t="str">
        <f>IF($A$2=1,IF(SP_NORTE!BI453="","*",SP_NORTE!BI453),IF(SP_NORTE!BJ453="","*",SP_NORTE!BJ453))</f>
        <v>*</v>
      </c>
    </row>
    <row r="399" spans="1:16" hidden="1">
      <c r="A399" s="82" t="str">
        <f>IF(SP_NORTE!B454="","*",SP_NORTE!B454)</f>
        <v>*</v>
      </c>
      <c r="B399" s="83" t="str">
        <f>IF(SP_NORTE!W454="","*",SP_NORTE!W454)</f>
        <v>*</v>
      </c>
      <c r="C399" s="83" t="str">
        <f>IF(SP_NORTE!R454="","*",SP_NORTE!R454)</f>
        <v>-</v>
      </c>
      <c r="D399" s="83" t="str">
        <f>IF(SP_NORTE!S454="","*",SP_NORTE!S454)</f>
        <v>-</v>
      </c>
      <c r="E399" s="83" t="str">
        <f>IF(SP_NORTE!D454="","*",SP_NORTE!D454)</f>
        <v>*</v>
      </c>
      <c r="F399" s="83" t="str">
        <f>IF(SP_NORTE!G454="","*",SP_NORTE!G454)</f>
        <v>*</v>
      </c>
      <c r="G399" s="83" t="str">
        <f>IF(SP_NORTE!L454="","*",SP_NORTE!L454)</f>
        <v>-</v>
      </c>
      <c r="H399" s="116" t="str">
        <f>IF(SP_NORTE!J454="","*",SP_NORTE!J454)</f>
        <v>*</v>
      </c>
      <c r="I399" s="113" t="str">
        <f>IF(SP_NORTE!N454="","*",SP_NORTE!N454)</f>
        <v>*</v>
      </c>
      <c r="J399" s="113" t="str">
        <f>IF(SP_NORTE!O454="","*",SP_NORTE!O454)</f>
        <v>*</v>
      </c>
      <c r="K399" s="83">
        <f>IF(SP_NORTE!AJ454="","*",SP_NORTE!AJ454)</f>
        <v>0</v>
      </c>
      <c r="L399" s="83" t="str">
        <f>IF(SP_NORTE!AL454="","*",SP_NORTE!AL454)</f>
        <v>-</v>
      </c>
      <c r="M399" s="83">
        <f>IF(SP_NORTE!AO454="","*",SP_NORTE!AO454)</f>
        <v>0</v>
      </c>
      <c r="N399" s="83" t="str">
        <f>IF(SP_NORTE!AL454="","*",SP_NORTE!AL454)</f>
        <v>-</v>
      </c>
      <c r="O399" s="110" t="str">
        <f>IF(SP_NORTE!BG454="","*",SP_NORTE!BG454)</f>
        <v>*</v>
      </c>
      <c r="P399" s="147" t="str">
        <f>IF($A$2=1,IF(SP_NORTE!BI454="","*",SP_NORTE!BI454),IF(SP_NORTE!BJ454="","*",SP_NORTE!BJ454))</f>
        <v>*</v>
      </c>
    </row>
    <row r="400" spans="1:16" hidden="1">
      <c r="A400" s="82" t="str">
        <f>IF(SP_NORTE!B455="","*",SP_NORTE!B455)</f>
        <v>*</v>
      </c>
      <c r="B400" s="83" t="str">
        <f>IF(SP_NORTE!W455="","*",SP_NORTE!W455)</f>
        <v>*</v>
      </c>
      <c r="C400" s="83" t="str">
        <f>IF(SP_NORTE!R455="","*",SP_NORTE!R455)</f>
        <v>-</v>
      </c>
      <c r="D400" s="83" t="str">
        <f>IF(SP_NORTE!S455="","*",SP_NORTE!S455)</f>
        <v>-</v>
      </c>
      <c r="E400" s="83" t="str">
        <f>IF(SP_NORTE!D455="","*",SP_NORTE!D455)</f>
        <v>*</v>
      </c>
      <c r="F400" s="83" t="str">
        <f>IF(SP_NORTE!G455="","*",SP_NORTE!G455)</f>
        <v>*</v>
      </c>
      <c r="G400" s="83" t="str">
        <f>IF(SP_NORTE!L455="","*",SP_NORTE!L455)</f>
        <v>-</v>
      </c>
      <c r="H400" s="116" t="str">
        <f>IF(SP_NORTE!J455="","*",SP_NORTE!J455)</f>
        <v>*</v>
      </c>
      <c r="I400" s="113" t="str">
        <f>IF(SP_NORTE!N455="","*",SP_NORTE!N455)</f>
        <v>*</v>
      </c>
      <c r="J400" s="113" t="str">
        <f>IF(SP_NORTE!O455="","*",SP_NORTE!O455)</f>
        <v>*</v>
      </c>
      <c r="K400" s="83">
        <f>IF(SP_NORTE!AJ455="","*",SP_NORTE!AJ455)</f>
        <v>0</v>
      </c>
      <c r="L400" s="83" t="str">
        <f>IF(SP_NORTE!AL455="","*",SP_NORTE!AL455)</f>
        <v>-</v>
      </c>
      <c r="M400" s="83">
        <f>IF(SP_NORTE!AO455="","*",SP_NORTE!AO455)</f>
        <v>0</v>
      </c>
      <c r="N400" s="83" t="str">
        <f>IF(SP_NORTE!AL455="","*",SP_NORTE!AL455)</f>
        <v>-</v>
      </c>
      <c r="O400" s="110" t="str">
        <f>IF(SP_NORTE!BG455="","*",SP_NORTE!BG455)</f>
        <v>*</v>
      </c>
      <c r="P400" s="147" t="str">
        <f>IF($A$2=1,IF(SP_NORTE!BI455="","*",SP_NORTE!BI455),IF(SP_NORTE!BJ455="","*",SP_NORTE!BJ455))</f>
        <v>*</v>
      </c>
    </row>
    <row r="401" spans="1:16" hidden="1">
      <c r="A401" s="82" t="str">
        <f>IF(SP_NORTE!B456="","*",SP_NORTE!B456)</f>
        <v>*</v>
      </c>
      <c r="B401" s="83" t="str">
        <f>IF(SP_NORTE!W456="","*",SP_NORTE!W456)</f>
        <v>*</v>
      </c>
      <c r="C401" s="83" t="str">
        <f>IF(SP_NORTE!R456="","*",SP_NORTE!R456)</f>
        <v>-</v>
      </c>
      <c r="D401" s="83" t="str">
        <f>IF(SP_NORTE!S456="","*",SP_NORTE!S456)</f>
        <v>-</v>
      </c>
      <c r="E401" s="83" t="str">
        <f>IF(SP_NORTE!D456="","*",SP_NORTE!D456)</f>
        <v>*</v>
      </c>
      <c r="F401" s="83" t="str">
        <f>IF(SP_NORTE!G456="","*",SP_NORTE!G456)</f>
        <v>*</v>
      </c>
      <c r="G401" s="83" t="str">
        <f>IF(SP_NORTE!L456="","*",SP_NORTE!L456)</f>
        <v>-</v>
      </c>
      <c r="H401" s="116" t="str">
        <f>IF(SP_NORTE!J456="","*",SP_NORTE!J456)</f>
        <v>*</v>
      </c>
      <c r="I401" s="113" t="str">
        <f>IF(SP_NORTE!N456="","*",SP_NORTE!N456)</f>
        <v>*</v>
      </c>
      <c r="J401" s="113" t="str">
        <f>IF(SP_NORTE!O456="","*",SP_NORTE!O456)</f>
        <v>*</v>
      </c>
      <c r="K401" s="83">
        <f>IF(SP_NORTE!AJ456="","*",SP_NORTE!AJ456)</f>
        <v>0</v>
      </c>
      <c r="L401" s="83" t="str">
        <f>IF(SP_NORTE!AL456="","*",SP_NORTE!AL456)</f>
        <v>-</v>
      </c>
      <c r="M401" s="83">
        <f>IF(SP_NORTE!AO456="","*",SP_NORTE!AO456)</f>
        <v>0</v>
      </c>
      <c r="N401" s="83" t="str">
        <f>IF(SP_NORTE!AL456="","*",SP_NORTE!AL456)</f>
        <v>-</v>
      </c>
      <c r="O401" s="110" t="str">
        <f>IF(SP_NORTE!BG456="","*",SP_NORTE!BG456)</f>
        <v>*</v>
      </c>
      <c r="P401" s="147" t="str">
        <f>IF($A$2=1,IF(SP_NORTE!BI456="","*",SP_NORTE!BI456),IF(SP_NORTE!BJ456="","*",SP_NORTE!BJ456))</f>
        <v>*</v>
      </c>
    </row>
    <row r="402" spans="1:16" hidden="1">
      <c r="A402" s="82" t="str">
        <f>IF(SP_NORTE!B457="","*",SP_NORTE!B457)</f>
        <v>*</v>
      </c>
      <c r="B402" s="83" t="str">
        <f>IF(SP_NORTE!W457="","*",SP_NORTE!W457)</f>
        <v>*</v>
      </c>
      <c r="C402" s="83" t="str">
        <f>IF(SP_NORTE!R457="","*",SP_NORTE!R457)</f>
        <v>-</v>
      </c>
      <c r="D402" s="83" t="str">
        <f>IF(SP_NORTE!S457="","*",SP_NORTE!S457)</f>
        <v>-</v>
      </c>
      <c r="E402" s="83" t="str">
        <f>IF(SP_NORTE!D457="","*",SP_NORTE!D457)</f>
        <v>*</v>
      </c>
      <c r="F402" s="83" t="str">
        <f>IF(SP_NORTE!G457="","*",SP_NORTE!G457)</f>
        <v>*</v>
      </c>
      <c r="G402" s="83" t="str">
        <f>IF(SP_NORTE!L457="","*",SP_NORTE!L457)</f>
        <v>-</v>
      </c>
      <c r="H402" s="116" t="str">
        <f>IF(SP_NORTE!J457="","*",SP_NORTE!J457)</f>
        <v>*</v>
      </c>
      <c r="I402" s="113" t="str">
        <f>IF(SP_NORTE!N457="","*",SP_NORTE!N457)</f>
        <v>*</v>
      </c>
      <c r="J402" s="113" t="str">
        <f>IF(SP_NORTE!O457="","*",SP_NORTE!O457)</f>
        <v>*</v>
      </c>
      <c r="K402" s="83">
        <f>IF(SP_NORTE!AJ457="","*",SP_NORTE!AJ457)</f>
        <v>0</v>
      </c>
      <c r="L402" s="83" t="str">
        <f>IF(SP_NORTE!AL457="","*",SP_NORTE!AL457)</f>
        <v>-</v>
      </c>
      <c r="M402" s="83">
        <f>IF(SP_NORTE!AO457="","*",SP_NORTE!AO457)</f>
        <v>0</v>
      </c>
      <c r="N402" s="83" t="str">
        <f>IF(SP_NORTE!AL457="","*",SP_NORTE!AL457)</f>
        <v>-</v>
      </c>
      <c r="O402" s="110" t="str">
        <f>IF(SP_NORTE!BG457="","*",SP_NORTE!BG457)</f>
        <v>*</v>
      </c>
      <c r="P402" s="147" t="str">
        <f>IF($A$2=1,IF(SP_NORTE!BI457="","*",SP_NORTE!BI457),IF(SP_NORTE!BJ457="","*",SP_NORTE!BJ457))</f>
        <v>*</v>
      </c>
    </row>
    <row r="403" spans="1:16" hidden="1">
      <c r="A403" s="82" t="str">
        <f>IF(SP_NORTE!B458="","*",SP_NORTE!B458)</f>
        <v>*</v>
      </c>
      <c r="B403" s="83" t="str">
        <f>IF(SP_NORTE!W458="","*",SP_NORTE!W458)</f>
        <v>*</v>
      </c>
      <c r="C403" s="83" t="str">
        <f>IF(SP_NORTE!R458="","*",SP_NORTE!R458)</f>
        <v>-</v>
      </c>
      <c r="D403" s="83" t="str">
        <f>IF(SP_NORTE!S458="","*",SP_NORTE!S458)</f>
        <v>-</v>
      </c>
      <c r="E403" s="83" t="str">
        <f>IF(SP_NORTE!D458="","*",SP_NORTE!D458)</f>
        <v>*</v>
      </c>
      <c r="F403" s="83" t="str">
        <f>IF(SP_NORTE!G458="","*",SP_NORTE!G458)</f>
        <v>*</v>
      </c>
      <c r="G403" s="83" t="str">
        <f>IF(SP_NORTE!L458="","*",SP_NORTE!L458)</f>
        <v>-</v>
      </c>
      <c r="H403" s="116" t="str">
        <f>IF(SP_NORTE!J458="","*",SP_NORTE!J458)</f>
        <v>*</v>
      </c>
      <c r="I403" s="113" t="str">
        <f>IF(SP_NORTE!N458="","*",SP_NORTE!N458)</f>
        <v>*</v>
      </c>
      <c r="J403" s="113" t="str">
        <f>IF(SP_NORTE!O458="","*",SP_NORTE!O458)</f>
        <v>*</v>
      </c>
      <c r="K403" s="83">
        <f>IF(SP_NORTE!AJ458="","*",SP_NORTE!AJ458)</f>
        <v>0</v>
      </c>
      <c r="L403" s="83" t="str">
        <f>IF(SP_NORTE!AL458="","*",SP_NORTE!AL458)</f>
        <v>-</v>
      </c>
      <c r="M403" s="83">
        <f>IF(SP_NORTE!AO458="","*",SP_NORTE!AO458)</f>
        <v>0</v>
      </c>
      <c r="N403" s="83" t="str">
        <f>IF(SP_NORTE!AL458="","*",SP_NORTE!AL458)</f>
        <v>-</v>
      </c>
      <c r="O403" s="110" t="str">
        <f>IF(SP_NORTE!BG458="","*",SP_NORTE!BG458)</f>
        <v>*</v>
      </c>
      <c r="P403" s="147" t="str">
        <f>IF($A$2=1,IF(SP_NORTE!BI458="","*",SP_NORTE!BI458),IF(SP_NORTE!BJ458="","*",SP_NORTE!BJ458))</f>
        <v>*</v>
      </c>
    </row>
    <row r="404" spans="1:16" hidden="1">
      <c r="A404" s="82" t="str">
        <f>IF(SP_NORTE!B459="","*",SP_NORTE!B459)</f>
        <v>*</v>
      </c>
      <c r="B404" s="83" t="str">
        <f>IF(SP_NORTE!W459="","*",SP_NORTE!W459)</f>
        <v>*</v>
      </c>
      <c r="C404" s="83" t="str">
        <f>IF(SP_NORTE!R459="","*",SP_NORTE!R459)</f>
        <v>-</v>
      </c>
      <c r="D404" s="83" t="str">
        <f>IF(SP_NORTE!S459="","*",SP_NORTE!S459)</f>
        <v>-</v>
      </c>
      <c r="E404" s="83" t="str">
        <f>IF(SP_NORTE!D459="","*",SP_NORTE!D459)</f>
        <v>*</v>
      </c>
      <c r="F404" s="83" t="str">
        <f>IF(SP_NORTE!G459="","*",SP_NORTE!G459)</f>
        <v>*</v>
      </c>
      <c r="G404" s="83" t="str">
        <f>IF(SP_NORTE!L459="","*",SP_NORTE!L459)</f>
        <v>-</v>
      </c>
      <c r="H404" s="116" t="str">
        <f>IF(SP_NORTE!J459="","*",SP_NORTE!J459)</f>
        <v>*</v>
      </c>
      <c r="I404" s="113" t="str">
        <f>IF(SP_NORTE!N459="","*",SP_NORTE!N459)</f>
        <v>*</v>
      </c>
      <c r="J404" s="113" t="str">
        <f>IF(SP_NORTE!O459="","*",SP_NORTE!O459)</f>
        <v>*</v>
      </c>
      <c r="K404" s="83">
        <f>IF(SP_NORTE!AJ459="","*",SP_NORTE!AJ459)</f>
        <v>0</v>
      </c>
      <c r="L404" s="83" t="str">
        <f>IF(SP_NORTE!AL459="","*",SP_NORTE!AL459)</f>
        <v>-</v>
      </c>
      <c r="M404" s="83">
        <f>IF(SP_NORTE!AO459="","*",SP_NORTE!AO459)</f>
        <v>0</v>
      </c>
      <c r="N404" s="83" t="str">
        <f>IF(SP_NORTE!AL459="","*",SP_NORTE!AL459)</f>
        <v>-</v>
      </c>
      <c r="O404" s="110" t="str">
        <f>IF(SP_NORTE!BG459="","*",SP_NORTE!BG459)</f>
        <v>*</v>
      </c>
      <c r="P404" s="147" t="str">
        <f>IF($A$2=1,IF(SP_NORTE!BI459="","*",SP_NORTE!BI459),IF(SP_NORTE!BJ459="","*",SP_NORTE!BJ459))</f>
        <v>*</v>
      </c>
    </row>
    <row r="405" spans="1:16" hidden="1">
      <c r="A405" s="82" t="str">
        <f>IF(SP_NORTE!B460="","*",SP_NORTE!B460)</f>
        <v>*</v>
      </c>
      <c r="B405" s="83" t="str">
        <f>IF(SP_NORTE!W460="","*",SP_NORTE!W460)</f>
        <v>*</v>
      </c>
      <c r="C405" s="83" t="str">
        <f>IF(SP_NORTE!R460="","*",SP_NORTE!R460)</f>
        <v>-</v>
      </c>
      <c r="D405" s="83" t="str">
        <f>IF(SP_NORTE!S460="","*",SP_NORTE!S460)</f>
        <v>-</v>
      </c>
      <c r="E405" s="83" t="str">
        <f>IF(SP_NORTE!D460="","*",SP_NORTE!D460)</f>
        <v>*</v>
      </c>
      <c r="F405" s="83" t="str">
        <f>IF(SP_NORTE!G460="","*",SP_NORTE!G460)</f>
        <v>*</v>
      </c>
      <c r="G405" s="83" t="str">
        <f>IF(SP_NORTE!L460="","*",SP_NORTE!L460)</f>
        <v>-</v>
      </c>
      <c r="H405" s="116" t="str">
        <f>IF(SP_NORTE!J460="","*",SP_NORTE!J460)</f>
        <v>*</v>
      </c>
      <c r="I405" s="113" t="str">
        <f>IF(SP_NORTE!N460="","*",SP_NORTE!N460)</f>
        <v>*</v>
      </c>
      <c r="J405" s="113" t="str">
        <f>IF(SP_NORTE!O460="","*",SP_NORTE!O460)</f>
        <v>*</v>
      </c>
      <c r="K405" s="83">
        <f>IF(SP_NORTE!AJ460="","*",SP_NORTE!AJ460)</f>
        <v>0</v>
      </c>
      <c r="L405" s="83" t="str">
        <f>IF(SP_NORTE!AL460="","*",SP_NORTE!AL460)</f>
        <v>-</v>
      </c>
      <c r="M405" s="83">
        <f>IF(SP_NORTE!AO460="","*",SP_NORTE!AO460)</f>
        <v>0</v>
      </c>
      <c r="N405" s="83" t="str">
        <f>IF(SP_NORTE!AL460="","*",SP_NORTE!AL460)</f>
        <v>-</v>
      </c>
      <c r="O405" s="110" t="str">
        <f>IF(SP_NORTE!BG460="","*",SP_NORTE!BG460)</f>
        <v>*</v>
      </c>
      <c r="P405" s="147" t="str">
        <f>IF($A$2=1,IF(SP_NORTE!BI460="","*",SP_NORTE!BI460),IF(SP_NORTE!BJ460="","*",SP_NORTE!BJ460))</f>
        <v>*</v>
      </c>
    </row>
    <row r="406" spans="1:16" hidden="1">
      <c r="A406" s="82" t="str">
        <f>IF(SP_NORTE!B461="","*",SP_NORTE!B461)</f>
        <v>*</v>
      </c>
      <c r="B406" s="83" t="str">
        <f>IF(SP_NORTE!W461="","*",SP_NORTE!W461)</f>
        <v>*</v>
      </c>
      <c r="C406" s="83" t="str">
        <f>IF(SP_NORTE!R461="","*",SP_NORTE!R461)</f>
        <v>-</v>
      </c>
      <c r="D406" s="83" t="str">
        <f>IF(SP_NORTE!S461="","*",SP_NORTE!S461)</f>
        <v>-</v>
      </c>
      <c r="E406" s="83" t="str">
        <f>IF(SP_NORTE!D461="","*",SP_NORTE!D461)</f>
        <v>*</v>
      </c>
      <c r="F406" s="83" t="str">
        <f>IF(SP_NORTE!G461="","*",SP_NORTE!G461)</f>
        <v>*</v>
      </c>
      <c r="G406" s="83" t="str">
        <f>IF(SP_NORTE!L461="","*",SP_NORTE!L461)</f>
        <v>-</v>
      </c>
      <c r="H406" s="116" t="str">
        <f>IF(SP_NORTE!J461="","*",SP_NORTE!J461)</f>
        <v>*</v>
      </c>
      <c r="I406" s="113" t="str">
        <f>IF(SP_NORTE!N461="","*",SP_NORTE!N461)</f>
        <v>*</v>
      </c>
      <c r="J406" s="113" t="str">
        <f>IF(SP_NORTE!O461="","*",SP_NORTE!O461)</f>
        <v>*</v>
      </c>
      <c r="K406" s="83">
        <f>IF(SP_NORTE!AJ461="","*",SP_NORTE!AJ461)</f>
        <v>0</v>
      </c>
      <c r="L406" s="83" t="str">
        <f>IF(SP_NORTE!AL461="","*",SP_NORTE!AL461)</f>
        <v>-</v>
      </c>
      <c r="M406" s="83">
        <f>IF(SP_NORTE!AO461="","*",SP_NORTE!AO461)</f>
        <v>0</v>
      </c>
      <c r="N406" s="83" t="str">
        <f>IF(SP_NORTE!AL461="","*",SP_NORTE!AL461)</f>
        <v>-</v>
      </c>
      <c r="O406" s="110" t="str">
        <f>IF(SP_NORTE!BG461="","*",SP_NORTE!BG461)</f>
        <v>*</v>
      </c>
      <c r="P406" s="147" t="str">
        <f>IF($A$2=1,IF(SP_NORTE!BI461="","*",SP_NORTE!BI461),IF(SP_NORTE!BJ461="","*",SP_NORTE!BJ461))</f>
        <v>*</v>
      </c>
    </row>
    <row r="407" spans="1:16" hidden="1">
      <c r="A407" s="82" t="str">
        <f>IF(SP_NORTE!B462="","*",SP_NORTE!B462)</f>
        <v>*</v>
      </c>
      <c r="B407" s="83" t="str">
        <f>IF(SP_NORTE!W462="","*",SP_NORTE!W462)</f>
        <v>*</v>
      </c>
      <c r="C407" s="83" t="str">
        <f>IF(SP_NORTE!R462="","*",SP_NORTE!R462)</f>
        <v>-</v>
      </c>
      <c r="D407" s="83" t="str">
        <f>IF(SP_NORTE!S462="","*",SP_NORTE!S462)</f>
        <v>-</v>
      </c>
      <c r="E407" s="83" t="str">
        <f>IF(SP_NORTE!D462="","*",SP_NORTE!D462)</f>
        <v>*</v>
      </c>
      <c r="F407" s="83" t="str">
        <f>IF(SP_NORTE!G462="","*",SP_NORTE!G462)</f>
        <v>*</v>
      </c>
      <c r="G407" s="83" t="str">
        <f>IF(SP_NORTE!L462="","*",SP_NORTE!L462)</f>
        <v>-</v>
      </c>
      <c r="H407" s="116" t="str">
        <f>IF(SP_NORTE!J462="","*",SP_NORTE!J462)</f>
        <v>*</v>
      </c>
      <c r="I407" s="113" t="str">
        <f>IF(SP_NORTE!N462="","*",SP_NORTE!N462)</f>
        <v>*</v>
      </c>
      <c r="J407" s="113" t="str">
        <f>IF(SP_NORTE!O462="","*",SP_NORTE!O462)</f>
        <v>*</v>
      </c>
      <c r="K407" s="83">
        <f>IF(SP_NORTE!AJ462="","*",SP_NORTE!AJ462)</f>
        <v>0</v>
      </c>
      <c r="L407" s="83" t="str">
        <f>IF(SP_NORTE!AL462="","*",SP_NORTE!AL462)</f>
        <v>-</v>
      </c>
      <c r="M407" s="83">
        <f>IF(SP_NORTE!AO462="","*",SP_NORTE!AO462)</f>
        <v>0</v>
      </c>
      <c r="N407" s="83" t="str">
        <f>IF(SP_NORTE!AL462="","*",SP_NORTE!AL462)</f>
        <v>-</v>
      </c>
      <c r="O407" s="110" t="str">
        <f>IF(SP_NORTE!BG462="","*",SP_NORTE!BG462)</f>
        <v>*</v>
      </c>
      <c r="P407" s="147" t="str">
        <f>IF($A$2=1,IF(SP_NORTE!BI462="","*",SP_NORTE!BI462),IF(SP_NORTE!BJ462="","*",SP_NORTE!BJ462))</f>
        <v>*</v>
      </c>
    </row>
    <row r="408" spans="1:16" hidden="1">
      <c r="A408" s="82" t="str">
        <f>IF(SP_NORTE!B463="","*",SP_NORTE!B463)</f>
        <v>*</v>
      </c>
      <c r="B408" s="83" t="str">
        <f>IF(SP_NORTE!W463="","*",SP_NORTE!W463)</f>
        <v>*</v>
      </c>
      <c r="C408" s="83" t="str">
        <f>IF(SP_NORTE!R463="","*",SP_NORTE!R463)</f>
        <v>-</v>
      </c>
      <c r="D408" s="83" t="str">
        <f>IF(SP_NORTE!S463="","*",SP_NORTE!S463)</f>
        <v>-</v>
      </c>
      <c r="E408" s="83" t="str">
        <f>IF(SP_NORTE!D463="","*",SP_NORTE!D463)</f>
        <v>*</v>
      </c>
      <c r="F408" s="83" t="str">
        <f>IF(SP_NORTE!G463="","*",SP_NORTE!G463)</f>
        <v>*</v>
      </c>
      <c r="G408" s="83" t="str">
        <f>IF(SP_NORTE!L463="","*",SP_NORTE!L463)</f>
        <v>-</v>
      </c>
      <c r="H408" s="116" t="str">
        <f>IF(SP_NORTE!J463="","*",SP_NORTE!J463)</f>
        <v>*</v>
      </c>
      <c r="I408" s="113" t="str">
        <f>IF(SP_NORTE!N463="","*",SP_NORTE!N463)</f>
        <v>*</v>
      </c>
      <c r="J408" s="113" t="str">
        <f>IF(SP_NORTE!O463="","*",SP_NORTE!O463)</f>
        <v>*</v>
      </c>
      <c r="K408" s="83">
        <f>IF(SP_NORTE!AJ463="","*",SP_NORTE!AJ463)</f>
        <v>0</v>
      </c>
      <c r="L408" s="83" t="str">
        <f>IF(SP_NORTE!AL463="","*",SP_NORTE!AL463)</f>
        <v>-</v>
      </c>
      <c r="M408" s="83">
        <f>IF(SP_NORTE!AO463="","*",SP_NORTE!AO463)</f>
        <v>0</v>
      </c>
      <c r="N408" s="83" t="str">
        <f>IF(SP_NORTE!AL463="","*",SP_NORTE!AL463)</f>
        <v>-</v>
      </c>
      <c r="O408" s="110" t="str">
        <f>IF(SP_NORTE!BG463="","*",SP_NORTE!BG463)</f>
        <v>*</v>
      </c>
      <c r="P408" s="147" t="str">
        <f>IF($A$2=1,IF(SP_NORTE!BI463="","*",SP_NORTE!BI463),IF(SP_NORTE!BJ463="","*",SP_NORTE!BJ463))</f>
        <v>*</v>
      </c>
    </row>
    <row r="409" spans="1:16" hidden="1">
      <c r="A409" s="82" t="str">
        <f>IF(SP_NORTE!B464="","*",SP_NORTE!B464)</f>
        <v>*</v>
      </c>
      <c r="B409" s="83" t="str">
        <f>IF(SP_NORTE!W464="","*",SP_NORTE!W464)</f>
        <v>*</v>
      </c>
      <c r="C409" s="83" t="str">
        <f>IF(SP_NORTE!R464="","*",SP_NORTE!R464)</f>
        <v>-</v>
      </c>
      <c r="D409" s="83" t="str">
        <f>IF(SP_NORTE!S464="","*",SP_NORTE!S464)</f>
        <v>-</v>
      </c>
      <c r="E409" s="83" t="str">
        <f>IF(SP_NORTE!D464="","*",SP_NORTE!D464)</f>
        <v>*</v>
      </c>
      <c r="F409" s="83" t="str">
        <f>IF(SP_NORTE!G464="","*",SP_NORTE!G464)</f>
        <v>*</v>
      </c>
      <c r="G409" s="83" t="str">
        <f>IF(SP_NORTE!L464="","*",SP_NORTE!L464)</f>
        <v>-</v>
      </c>
      <c r="H409" s="116" t="str">
        <f>IF(SP_NORTE!J464="","*",SP_NORTE!J464)</f>
        <v>*</v>
      </c>
      <c r="I409" s="113" t="str">
        <f>IF(SP_NORTE!N464="","*",SP_NORTE!N464)</f>
        <v>*</v>
      </c>
      <c r="J409" s="113" t="str">
        <f>IF(SP_NORTE!O464="","*",SP_NORTE!O464)</f>
        <v>*</v>
      </c>
      <c r="K409" s="83">
        <f>IF(SP_NORTE!AJ464="","*",SP_NORTE!AJ464)</f>
        <v>0</v>
      </c>
      <c r="L409" s="83" t="str">
        <f>IF(SP_NORTE!AL464="","*",SP_NORTE!AL464)</f>
        <v>-</v>
      </c>
      <c r="M409" s="83">
        <f>IF(SP_NORTE!AO464="","*",SP_NORTE!AO464)</f>
        <v>0</v>
      </c>
      <c r="N409" s="83" t="str">
        <f>IF(SP_NORTE!AL464="","*",SP_NORTE!AL464)</f>
        <v>-</v>
      </c>
      <c r="O409" s="110" t="str">
        <f>IF(SP_NORTE!BG464="","*",SP_NORTE!BG464)</f>
        <v>*</v>
      </c>
      <c r="P409" s="147" t="str">
        <f>IF($A$2=1,IF(SP_NORTE!BI464="","*",SP_NORTE!BI464),IF(SP_NORTE!BJ464="","*",SP_NORTE!BJ464))</f>
        <v>*</v>
      </c>
    </row>
    <row r="410" spans="1:16" hidden="1">
      <c r="A410" s="82" t="str">
        <f>IF(SP_NORTE!B465="","*",SP_NORTE!B465)</f>
        <v>*</v>
      </c>
      <c r="B410" s="83" t="str">
        <f>IF(SP_NORTE!W465="","*",SP_NORTE!W465)</f>
        <v>*</v>
      </c>
      <c r="C410" s="83" t="str">
        <f>IF(SP_NORTE!R465="","*",SP_NORTE!R465)</f>
        <v>-</v>
      </c>
      <c r="D410" s="83" t="str">
        <f>IF(SP_NORTE!S465="","*",SP_NORTE!S465)</f>
        <v>-</v>
      </c>
      <c r="E410" s="83" t="str">
        <f>IF(SP_NORTE!D465="","*",SP_NORTE!D465)</f>
        <v>*</v>
      </c>
      <c r="F410" s="83" t="str">
        <f>IF(SP_NORTE!G465="","*",SP_NORTE!G465)</f>
        <v>*</v>
      </c>
      <c r="G410" s="83" t="str">
        <f>IF(SP_NORTE!L465="","*",SP_NORTE!L465)</f>
        <v>-</v>
      </c>
      <c r="H410" s="116" t="str">
        <f>IF(SP_NORTE!J465="","*",SP_NORTE!J465)</f>
        <v>*</v>
      </c>
      <c r="I410" s="113" t="str">
        <f>IF(SP_NORTE!N465="","*",SP_NORTE!N465)</f>
        <v>*</v>
      </c>
      <c r="J410" s="113" t="str">
        <f>IF(SP_NORTE!O465="","*",SP_NORTE!O465)</f>
        <v>*</v>
      </c>
      <c r="K410" s="83">
        <f>IF(SP_NORTE!AJ465="","*",SP_NORTE!AJ465)</f>
        <v>0</v>
      </c>
      <c r="L410" s="83" t="str">
        <f>IF(SP_NORTE!AL465="","*",SP_NORTE!AL465)</f>
        <v>-</v>
      </c>
      <c r="M410" s="83">
        <f>IF(SP_NORTE!AO465="","*",SP_NORTE!AO465)</f>
        <v>0</v>
      </c>
      <c r="N410" s="83" t="str">
        <f>IF(SP_NORTE!AL465="","*",SP_NORTE!AL465)</f>
        <v>-</v>
      </c>
      <c r="O410" s="110" t="str">
        <f>IF(SP_NORTE!BG465="","*",SP_NORTE!BG465)</f>
        <v>*</v>
      </c>
      <c r="P410" s="147" t="str">
        <f>IF($A$2=1,IF(SP_NORTE!BI465="","*",SP_NORTE!BI465),IF(SP_NORTE!BJ465="","*",SP_NORTE!BJ465))</f>
        <v>*</v>
      </c>
    </row>
    <row r="411" spans="1:16" hidden="1">
      <c r="A411" s="82" t="str">
        <f>IF(SP_NORTE!B466="","*",SP_NORTE!B466)</f>
        <v>*</v>
      </c>
      <c r="B411" s="83" t="str">
        <f>IF(SP_NORTE!W466="","*",SP_NORTE!W466)</f>
        <v>*</v>
      </c>
      <c r="C411" s="83" t="str">
        <f>IF(SP_NORTE!R466="","*",SP_NORTE!R466)</f>
        <v>-</v>
      </c>
      <c r="D411" s="83" t="str">
        <f>IF(SP_NORTE!S466="","*",SP_NORTE!S466)</f>
        <v>-</v>
      </c>
      <c r="E411" s="83" t="str">
        <f>IF(SP_NORTE!D466="","*",SP_NORTE!D466)</f>
        <v>*</v>
      </c>
      <c r="F411" s="83" t="str">
        <f>IF(SP_NORTE!G466="","*",SP_NORTE!G466)</f>
        <v>*</v>
      </c>
      <c r="G411" s="83" t="str">
        <f>IF(SP_NORTE!L466="","*",SP_NORTE!L466)</f>
        <v>-</v>
      </c>
      <c r="H411" s="116" t="str">
        <f>IF(SP_NORTE!J466="","*",SP_NORTE!J466)</f>
        <v>*</v>
      </c>
      <c r="I411" s="113" t="str">
        <f>IF(SP_NORTE!N466="","*",SP_NORTE!N466)</f>
        <v>*</v>
      </c>
      <c r="J411" s="113" t="str">
        <f>IF(SP_NORTE!O466="","*",SP_NORTE!O466)</f>
        <v>*</v>
      </c>
      <c r="K411" s="83">
        <f>IF(SP_NORTE!AJ466="","*",SP_NORTE!AJ466)</f>
        <v>0</v>
      </c>
      <c r="L411" s="83" t="str">
        <f>IF(SP_NORTE!AL466="","*",SP_NORTE!AL466)</f>
        <v>-</v>
      </c>
      <c r="M411" s="83">
        <f>IF(SP_NORTE!AO466="","*",SP_NORTE!AO466)</f>
        <v>0</v>
      </c>
      <c r="N411" s="83" t="str">
        <f>IF(SP_NORTE!AL466="","*",SP_NORTE!AL466)</f>
        <v>-</v>
      </c>
      <c r="O411" s="110" t="str">
        <f>IF(SP_NORTE!BG466="","*",SP_NORTE!BG466)</f>
        <v>*</v>
      </c>
      <c r="P411" s="147" t="str">
        <f>IF($A$2=1,IF(SP_NORTE!BI466="","*",SP_NORTE!BI466),IF(SP_NORTE!BJ466="","*",SP_NORTE!BJ466))</f>
        <v>*</v>
      </c>
    </row>
    <row r="412" spans="1:16" hidden="1">
      <c r="A412" s="82" t="str">
        <f>IF(SP_NORTE!B467="","*",SP_NORTE!B467)</f>
        <v>*</v>
      </c>
      <c r="B412" s="83" t="str">
        <f>IF(SP_NORTE!W467="","*",SP_NORTE!W467)</f>
        <v>*</v>
      </c>
      <c r="C412" s="83" t="str">
        <f>IF(SP_NORTE!R467="","*",SP_NORTE!R467)</f>
        <v>-</v>
      </c>
      <c r="D412" s="83" t="str">
        <f>IF(SP_NORTE!S467="","*",SP_NORTE!S467)</f>
        <v>-</v>
      </c>
      <c r="E412" s="83" t="str">
        <f>IF(SP_NORTE!D467="","*",SP_NORTE!D467)</f>
        <v>*</v>
      </c>
      <c r="F412" s="83" t="str">
        <f>IF(SP_NORTE!G467="","*",SP_NORTE!G467)</f>
        <v>*</v>
      </c>
      <c r="G412" s="83" t="str">
        <f>IF(SP_NORTE!L467="","*",SP_NORTE!L467)</f>
        <v>-</v>
      </c>
      <c r="H412" s="116" t="str">
        <f>IF(SP_NORTE!J467="","*",SP_NORTE!J467)</f>
        <v>*</v>
      </c>
      <c r="I412" s="113" t="str">
        <f>IF(SP_NORTE!N467="","*",SP_NORTE!N467)</f>
        <v>*</v>
      </c>
      <c r="J412" s="113" t="str">
        <f>IF(SP_NORTE!O467="","*",SP_NORTE!O467)</f>
        <v>*</v>
      </c>
      <c r="K412" s="83">
        <f>IF(SP_NORTE!AJ467="","*",SP_NORTE!AJ467)</f>
        <v>0</v>
      </c>
      <c r="L412" s="83" t="str">
        <f>IF(SP_NORTE!AL467="","*",SP_NORTE!AL467)</f>
        <v>-</v>
      </c>
      <c r="M412" s="83">
        <f>IF(SP_NORTE!AO467="","*",SP_NORTE!AO467)</f>
        <v>0</v>
      </c>
      <c r="N412" s="83" t="str">
        <f>IF(SP_NORTE!AL467="","*",SP_NORTE!AL467)</f>
        <v>-</v>
      </c>
      <c r="O412" s="110" t="str">
        <f>IF(SP_NORTE!BG467="","*",SP_NORTE!BG467)</f>
        <v>*</v>
      </c>
      <c r="P412" s="147" t="str">
        <f>IF($A$2=1,IF(SP_NORTE!BI467="","*",SP_NORTE!BI467),IF(SP_NORTE!BJ467="","*",SP_NORTE!BJ467))</f>
        <v>*</v>
      </c>
    </row>
    <row r="413" spans="1:16" hidden="1">
      <c r="A413" s="82" t="str">
        <f>IF(SP_NORTE!B468="","*",SP_NORTE!B468)</f>
        <v>*</v>
      </c>
      <c r="B413" s="83" t="str">
        <f>IF(SP_NORTE!W468="","*",SP_NORTE!W468)</f>
        <v>*</v>
      </c>
      <c r="C413" s="83" t="str">
        <f>IF(SP_NORTE!R468="","*",SP_NORTE!R468)</f>
        <v>-</v>
      </c>
      <c r="D413" s="83" t="str">
        <f>IF(SP_NORTE!S468="","*",SP_NORTE!S468)</f>
        <v>-</v>
      </c>
      <c r="E413" s="83" t="str">
        <f>IF(SP_NORTE!D468="","*",SP_NORTE!D468)</f>
        <v>*</v>
      </c>
      <c r="F413" s="83" t="str">
        <f>IF(SP_NORTE!G468="","*",SP_NORTE!G468)</f>
        <v>*</v>
      </c>
      <c r="G413" s="83" t="str">
        <f>IF(SP_NORTE!L468="","*",SP_NORTE!L468)</f>
        <v>-</v>
      </c>
      <c r="H413" s="116" t="str">
        <f>IF(SP_NORTE!J468="","*",SP_NORTE!J468)</f>
        <v>*</v>
      </c>
      <c r="I413" s="113" t="str">
        <f>IF(SP_NORTE!N468="","*",SP_NORTE!N468)</f>
        <v>*</v>
      </c>
      <c r="J413" s="113" t="str">
        <f>IF(SP_NORTE!O468="","*",SP_NORTE!O468)</f>
        <v>*</v>
      </c>
      <c r="K413" s="83">
        <f>IF(SP_NORTE!AJ468="","*",SP_NORTE!AJ468)</f>
        <v>0</v>
      </c>
      <c r="L413" s="83" t="str">
        <f>IF(SP_NORTE!AL468="","*",SP_NORTE!AL468)</f>
        <v>-</v>
      </c>
      <c r="M413" s="83">
        <f>IF(SP_NORTE!AO468="","*",SP_NORTE!AO468)</f>
        <v>0</v>
      </c>
      <c r="N413" s="83" t="str">
        <f>IF(SP_NORTE!AL468="","*",SP_NORTE!AL468)</f>
        <v>-</v>
      </c>
      <c r="O413" s="110" t="str">
        <f>IF(SP_NORTE!BG468="","*",SP_NORTE!BG468)</f>
        <v>*</v>
      </c>
      <c r="P413" s="147" t="str">
        <f>IF($A$2=1,IF(SP_NORTE!BI468="","*",SP_NORTE!BI468),IF(SP_NORTE!BJ468="","*",SP_NORTE!BJ468))</f>
        <v>*</v>
      </c>
    </row>
    <row r="414" spans="1:16" hidden="1">
      <c r="A414" s="82" t="str">
        <f>IF(SP_NORTE!B469="","*",SP_NORTE!B469)</f>
        <v>*</v>
      </c>
      <c r="B414" s="83" t="str">
        <f>IF(SP_NORTE!W469="","*",SP_NORTE!W469)</f>
        <v>*</v>
      </c>
      <c r="C414" s="83" t="str">
        <f>IF(SP_NORTE!R469="","*",SP_NORTE!R469)</f>
        <v>-</v>
      </c>
      <c r="D414" s="83" t="str">
        <f>IF(SP_NORTE!S469="","*",SP_NORTE!S469)</f>
        <v>-</v>
      </c>
      <c r="E414" s="83" t="str">
        <f>IF(SP_NORTE!D469="","*",SP_NORTE!D469)</f>
        <v>*</v>
      </c>
      <c r="F414" s="83" t="str">
        <f>IF(SP_NORTE!G469="","*",SP_NORTE!G469)</f>
        <v>*</v>
      </c>
      <c r="G414" s="83" t="str">
        <f>IF(SP_NORTE!L469="","*",SP_NORTE!L469)</f>
        <v>-</v>
      </c>
      <c r="H414" s="116" t="str">
        <f>IF(SP_NORTE!J469="","*",SP_NORTE!J469)</f>
        <v>*</v>
      </c>
      <c r="I414" s="113" t="str">
        <f>IF(SP_NORTE!N469="","*",SP_NORTE!N469)</f>
        <v>*</v>
      </c>
      <c r="J414" s="113" t="str">
        <f>IF(SP_NORTE!O469="","*",SP_NORTE!O469)</f>
        <v>*</v>
      </c>
      <c r="K414" s="83">
        <f>IF(SP_NORTE!AJ469="","*",SP_NORTE!AJ469)</f>
        <v>0</v>
      </c>
      <c r="L414" s="83" t="str">
        <f>IF(SP_NORTE!AL469="","*",SP_NORTE!AL469)</f>
        <v>-</v>
      </c>
      <c r="M414" s="83">
        <f>IF(SP_NORTE!AO469="","*",SP_NORTE!AO469)</f>
        <v>0</v>
      </c>
      <c r="N414" s="83" t="str">
        <f>IF(SP_NORTE!AL469="","*",SP_NORTE!AL469)</f>
        <v>-</v>
      </c>
      <c r="O414" s="110" t="str">
        <f>IF(SP_NORTE!BG469="","*",SP_NORTE!BG469)</f>
        <v>*</v>
      </c>
      <c r="P414" s="147" t="str">
        <f>IF($A$2=1,IF(SP_NORTE!BI469="","*",SP_NORTE!BI469),IF(SP_NORTE!BJ469="","*",SP_NORTE!BJ469))</f>
        <v>*</v>
      </c>
    </row>
    <row r="415" spans="1:16" hidden="1">
      <c r="A415" s="82" t="str">
        <f>IF(SP_NORTE!B470="","*",SP_NORTE!B470)</f>
        <v>*</v>
      </c>
      <c r="B415" s="83" t="str">
        <f>IF(SP_NORTE!W470="","*",SP_NORTE!W470)</f>
        <v>*</v>
      </c>
      <c r="C415" s="83" t="str">
        <f>IF(SP_NORTE!R470="","*",SP_NORTE!R470)</f>
        <v>-</v>
      </c>
      <c r="D415" s="83" t="str">
        <f>IF(SP_NORTE!S470="","*",SP_NORTE!S470)</f>
        <v>-</v>
      </c>
      <c r="E415" s="83" t="str">
        <f>IF(SP_NORTE!D470="","*",SP_NORTE!D470)</f>
        <v>*</v>
      </c>
      <c r="F415" s="83" t="str">
        <f>IF(SP_NORTE!G470="","*",SP_NORTE!G470)</f>
        <v>*</v>
      </c>
      <c r="G415" s="83" t="str">
        <f>IF(SP_NORTE!L470="","*",SP_NORTE!L470)</f>
        <v>-</v>
      </c>
      <c r="H415" s="116" t="str">
        <f>IF(SP_NORTE!J470="","*",SP_NORTE!J470)</f>
        <v>*</v>
      </c>
      <c r="I415" s="113" t="str">
        <f>IF(SP_NORTE!N470="","*",SP_NORTE!N470)</f>
        <v>*</v>
      </c>
      <c r="J415" s="113" t="str">
        <f>IF(SP_NORTE!O470="","*",SP_NORTE!O470)</f>
        <v>*</v>
      </c>
      <c r="K415" s="83">
        <f>IF(SP_NORTE!AJ470="","*",SP_NORTE!AJ470)</f>
        <v>0</v>
      </c>
      <c r="L415" s="83" t="str">
        <f>IF(SP_NORTE!AL470="","*",SP_NORTE!AL470)</f>
        <v>-</v>
      </c>
      <c r="M415" s="83">
        <f>IF(SP_NORTE!AO470="","*",SP_NORTE!AO470)</f>
        <v>0</v>
      </c>
      <c r="N415" s="83" t="str">
        <f>IF(SP_NORTE!AL470="","*",SP_NORTE!AL470)</f>
        <v>-</v>
      </c>
      <c r="O415" s="110" t="str">
        <f>IF(SP_NORTE!BG470="","*",SP_NORTE!BG470)</f>
        <v>*</v>
      </c>
      <c r="P415" s="147" t="str">
        <f>IF($A$2=1,IF(SP_NORTE!BI470="","*",SP_NORTE!BI470),IF(SP_NORTE!BJ470="","*",SP_NORTE!BJ470))</f>
        <v>*</v>
      </c>
    </row>
    <row r="416" spans="1:16" hidden="1">
      <c r="A416" s="82" t="str">
        <f>IF(SP_NORTE!B471="","*",SP_NORTE!B471)</f>
        <v>*</v>
      </c>
      <c r="B416" s="83" t="str">
        <f>IF(SP_NORTE!W471="","*",SP_NORTE!W471)</f>
        <v>*</v>
      </c>
      <c r="C416" s="83" t="str">
        <f>IF(SP_NORTE!R471="","*",SP_NORTE!R471)</f>
        <v>-</v>
      </c>
      <c r="D416" s="83" t="str">
        <f>IF(SP_NORTE!S471="","*",SP_NORTE!S471)</f>
        <v>-</v>
      </c>
      <c r="E416" s="83" t="str">
        <f>IF(SP_NORTE!D471="","*",SP_NORTE!D471)</f>
        <v>*</v>
      </c>
      <c r="F416" s="83" t="str">
        <f>IF(SP_NORTE!G471="","*",SP_NORTE!G471)</f>
        <v>*</v>
      </c>
      <c r="G416" s="83" t="str">
        <f>IF(SP_NORTE!L471="","*",SP_NORTE!L471)</f>
        <v>-</v>
      </c>
      <c r="H416" s="116" t="str">
        <f>IF(SP_NORTE!J471="","*",SP_NORTE!J471)</f>
        <v>*</v>
      </c>
      <c r="I416" s="113" t="str">
        <f>IF(SP_NORTE!N471="","*",SP_NORTE!N471)</f>
        <v>*</v>
      </c>
      <c r="J416" s="113" t="str">
        <f>IF(SP_NORTE!O471="","*",SP_NORTE!O471)</f>
        <v>*</v>
      </c>
      <c r="K416" s="83">
        <f>IF(SP_NORTE!AJ471="","*",SP_NORTE!AJ471)</f>
        <v>0</v>
      </c>
      <c r="L416" s="83" t="str">
        <f>IF(SP_NORTE!AL471="","*",SP_NORTE!AL471)</f>
        <v>-</v>
      </c>
      <c r="M416" s="83">
        <f>IF(SP_NORTE!AO471="","*",SP_NORTE!AO471)</f>
        <v>0</v>
      </c>
      <c r="N416" s="83" t="str">
        <f>IF(SP_NORTE!AL471="","*",SP_NORTE!AL471)</f>
        <v>-</v>
      </c>
      <c r="O416" s="110" t="str">
        <f>IF(SP_NORTE!BG471="","*",SP_NORTE!BG471)</f>
        <v>*</v>
      </c>
      <c r="P416" s="147" t="str">
        <f>IF($A$2=1,IF(SP_NORTE!BI471="","*",SP_NORTE!BI471),IF(SP_NORTE!BJ471="","*",SP_NORTE!BJ471))</f>
        <v>*</v>
      </c>
    </row>
    <row r="417" spans="1:16" hidden="1">
      <c r="A417" s="82" t="str">
        <f>IF(SP_NORTE!B472="","*",SP_NORTE!B472)</f>
        <v>*</v>
      </c>
      <c r="B417" s="83" t="str">
        <f>IF(SP_NORTE!W472="","*",SP_NORTE!W472)</f>
        <v>*</v>
      </c>
      <c r="C417" s="83" t="str">
        <f>IF(SP_NORTE!R472="","*",SP_NORTE!R472)</f>
        <v>-</v>
      </c>
      <c r="D417" s="83" t="str">
        <f>IF(SP_NORTE!S472="","*",SP_NORTE!S472)</f>
        <v>-</v>
      </c>
      <c r="E417" s="83" t="str">
        <f>IF(SP_NORTE!D472="","*",SP_NORTE!D472)</f>
        <v>*</v>
      </c>
      <c r="F417" s="83" t="str">
        <f>IF(SP_NORTE!G472="","*",SP_NORTE!G472)</f>
        <v>*</v>
      </c>
      <c r="G417" s="83" t="str">
        <f>IF(SP_NORTE!L472="","*",SP_NORTE!L472)</f>
        <v>-</v>
      </c>
      <c r="H417" s="116" t="str">
        <f>IF(SP_NORTE!J472="","*",SP_NORTE!J472)</f>
        <v>*</v>
      </c>
      <c r="I417" s="113" t="str">
        <f>IF(SP_NORTE!N472="","*",SP_NORTE!N472)</f>
        <v>*</v>
      </c>
      <c r="J417" s="113" t="str">
        <f>IF(SP_NORTE!O472="","*",SP_NORTE!O472)</f>
        <v>*</v>
      </c>
      <c r="K417" s="83">
        <f>IF(SP_NORTE!AJ472="","*",SP_NORTE!AJ472)</f>
        <v>0</v>
      </c>
      <c r="L417" s="83" t="str">
        <f>IF(SP_NORTE!AL472="","*",SP_NORTE!AL472)</f>
        <v>-</v>
      </c>
      <c r="M417" s="83">
        <f>IF(SP_NORTE!AO472="","*",SP_NORTE!AO472)</f>
        <v>0</v>
      </c>
      <c r="N417" s="83" t="str">
        <f>IF(SP_NORTE!AL472="","*",SP_NORTE!AL472)</f>
        <v>-</v>
      </c>
      <c r="O417" s="110" t="str">
        <f>IF(SP_NORTE!BG472="","*",SP_NORTE!BG472)</f>
        <v>*</v>
      </c>
      <c r="P417" s="147" t="str">
        <f>IF($A$2=1,IF(SP_NORTE!BI472="","*",SP_NORTE!BI472),IF(SP_NORTE!BJ472="","*",SP_NORTE!BJ472))</f>
        <v>*</v>
      </c>
    </row>
    <row r="418" spans="1:16" hidden="1">
      <c r="A418" s="82" t="str">
        <f>IF(SP_NORTE!B473="","*",SP_NORTE!B473)</f>
        <v>*</v>
      </c>
      <c r="B418" s="83" t="str">
        <f>IF(SP_NORTE!W473="","*",SP_NORTE!W473)</f>
        <v>*</v>
      </c>
      <c r="C418" s="83" t="str">
        <f>IF(SP_NORTE!R473="","*",SP_NORTE!R473)</f>
        <v>-</v>
      </c>
      <c r="D418" s="83" t="str">
        <f>IF(SP_NORTE!S473="","*",SP_NORTE!S473)</f>
        <v>-</v>
      </c>
      <c r="E418" s="83" t="str">
        <f>IF(SP_NORTE!D473="","*",SP_NORTE!D473)</f>
        <v>*</v>
      </c>
      <c r="F418" s="83" t="str">
        <f>IF(SP_NORTE!G473="","*",SP_NORTE!G473)</f>
        <v>*</v>
      </c>
      <c r="G418" s="83" t="str">
        <f>IF(SP_NORTE!L473="","*",SP_NORTE!L473)</f>
        <v>-</v>
      </c>
      <c r="H418" s="116" t="str">
        <f>IF(SP_NORTE!J473="","*",SP_NORTE!J473)</f>
        <v>*</v>
      </c>
      <c r="I418" s="113" t="str">
        <f>IF(SP_NORTE!N473="","*",SP_NORTE!N473)</f>
        <v>*</v>
      </c>
      <c r="J418" s="113" t="str">
        <f>IF(SP_NORTE!O473="","*",SP_NORTE!O473)</f>
        <v>*</v>
      </c>
      <c r="K418" s="83">
        <f>IF(SP_NORTE!AJ473="","*",SP_NORTE!AJ473)</f>
        <v>0</v>
      </c>
      <c r="L418" s="83" t="str">
        <f>IF(SP_NORTE!AL473="","*",SP_NORTE!AL473)</f>
        <v>-</v>
      </c>
      <c r="M418" s="83">
        <f>IF(SP_NORTE!AO473="","*",SP_NORTE!AO473)</f>
        <v>0</v>
      </c>
      <c r="N418" s="83" t="str">
        <f>IF(SP_NORTE!AL473="","*",SP_NORTE!AL473)</f>
        <v>-</v>
      </c>
      <c r="O418" s="110" t="str">
        <f>IF(SP_NORTE!BG473="","*",SP_NORTE!BG473)</f>
        <v>*</v>
      </c>
      <c r="P418" s="147" t="str">
        <f>IF($A$2=1,IF(SP_NORTE!BI473="","*",SP_NORTE!BI473),IF(SP_NORTE!BJ473="","*",SP_NORTE!BJ473))</f>
        <v>*</v>
      </c>
    </row>
    <row r="419" spans="1:16" hidden="1">
      <c r="A419" s="82" t="str">
        <f>IF(SP_NORTE!B474="","*",SP_NORTE!B474)</f>
        <v>*</v>
      </c>
      <c r="B419" s="83" t="str">
        <f>IF(SP_NORTE!W474="","*",SP_NORTE!W474)</f>
        <v>*</v>
      </c>
      <c r="C419" s="83" t="str">
        <f>IF(SP_NORTE!R474="","*",SP_NORTE!R474)</f>
        <v>-</v>
      </c>
      <c r="D419" s="83" t="str">
        <f>IF(SP_NORTE!S474="","*",SP_NORTE!S474)</f>
        <v>-</v>
      </c>
      <c r="E419" s="83" t="str">
        <f>IF(SP_NORTE!D474="","*",SP_NORTE!D474)</f>
        <v>*</v>
      </c>
      <c r="F419" s="83" t="str">
        <f>IF(SP_NORTE!G474="","*",SP_NORTE!G474)</f>
        <v>*</v>
      </c>
      <c r="G419" s="83" t="str">
        <f>IF(SP_NORTE!L474="","*",SP_NORTE!L474)</f>
        <v>-</v>
      </c>
      <c r="H419" s="116" t="str">
        <f>IF(SP_NORTE!J474="","*",SP_NORTE!J474)</f>
        <v>*</v>
      </c>
      <c r="I419" s="113" t="str">
        <f>IF(SP_NORTE!N474="","*",SP_NORTE!N474)</f>
        <v>*</v>
      </c>
      <c r="J419" s="113" t="str">
        <f>IF(SP_NORTE!O474="","*",SP_NORTE!O474)</f>
        <v>*</v>
      </c>
      <c r="K419" s="83">
        <f>IF(SP_NORTE!AJ474="","*",SP_NORTE!AJ474)</f>
        <v>0</v>
      </c>
      <c r="L419" s="83" t="str">
        <f>IF(SP_NORTE!AL474="","*",SP_NORTE!AL474)</f>
        <v>-</v>
      </c>
      <c r="M419" s="83">
        <f>IF(SP_NORTE!AO474="","*",SP_NORTE!AO474)</f>
        <v>0</v>
      </c>
      <c r="N419" s="83" t="str">
        <f>IF(SP_NORTE!AL474="","*",SP_NORTE!AL474)</f>
        <v>-</v>
      </c>
      <c r="O419" s="110" t="str">
        <f>IF(SP_NORTE!BG474="","*",SP_NORTE!BG474)</f>
        <v>*</v>
      </c>
      <c r="P419" s="147" t="str">
        <f>IF($A$2=1,IF(SP_NORTE!BI474="","*",SP_NORTE!BI474),IF(SP_NORTE!BJ474="","*",SP_NORTE!BJ474))</f>
        <v>*</v>
      </c>
    </row>
    <row r="420" spans="1:16" hidden="1">
      <c r="A420" s="82" t="str">
        <f>IF(SP_NORTE!B475="","*",SP_NORTE!B475)</f>
        <v>*</v>
      </c>
      <c r="B420" s="83" t="str">
        <f>IF(SP_NORTE!W475="","*",SP_NORTE!W475)</f>
        <v>*</v>
      </c>
      <c r="C420" s="83" t="str">
        <f>IF(SP_NORTE!R475="","*",SP_NORTE!R475)</f>
        <v>-</v>
      </c>
      <c r="D420" s="83" t="str">
        <f>IF(SP_NORTE!S475="","*",SP_NORTE!S475)</f>
        <v>-</v>
      </c>
      <c r="E420" s="83" t="str">
        <f>IF(SP_NORTE!D475="","*",SP_NORTE!D475)</f>
        <v>*</v>
      </c>
      <c r="F420" s="83" t="str">
        <f>IF(SP_NORTE!G475="","*",SP_NORTE!G475)</f>
        <v>*</v>
      </c>
      <c r="G420" s="83" t="str">
        <f>IF(SP_NORTE!L475="","*",SP_NORTE!L475)</f>
        <v>-</v>
      </c>
      <c r="H420" s="116" t="str">
        <f>IF(SP_NORTE!J475="","*",SP_NORTE!J475)</f>
        <v>*</v>
      </c>
      <c r="I420" s="113" t="str">
        <f>IF(SP_NORTE!N475="","*",SP_NORTE!N475)</f>
        <v>*</v>
      </c>
      <c r="J420" s="113" t="str">
        <f>IF(SP_NORTE!O475="","*",SP_NORTE!O475)</f>
        <v>*</v>
      </c>
      <c r="K420" s="83">
        <f>IF(SP_NORTE!AJ475="","*",SP_NORTE!AJ475)</f>
        <v>0</v>
      </c>
      <c r="L420" s="83" t="str">
        <f>IF(SP_NORTE!AL475="","*",SP_NORTE!AL475)</f>
        <v>-</v>
      </c>
      <c r="M420" s="83">
        <f>IF(SP_NORTE!AO475="","*",SP_NORTE!AO475)</f>
        <v>0</v>
      </c>
      <c r="N420" s="83" t="str">
        <f>IF(SP_NORTE!AL475="","*",SP_NORTE!AL475)</f>
        <v>-</v>
      </c>
      <c r="O420" s="110" t="str">
        <f>IF(SP_NORTE!BG475="","*",SP_NORTE!BG475)</f>
        <v>*</v>
      </c>
      <c r="P420" s="147" t="str">
        <f>IF($A$2=1,IF(SP_NORTE!BI475="","*",SP_NORTE!BI475),IF(SP_NORTE!BJ475="","*",SP_NORTE!BJ475))</f>
        <v>*</v>
      </c>
    </row>
    <row r="421" spans="1:16" hidden="1">
      <c r="A421" s="82" t="str">
        <f>IF(SP_NORTE!B476="","*",SP_NORTE!B476)</f>
        <v>*</v>
      </c>
      <c r="B421" s="83" t="str">
        <f>IF(SP_NORTE!W476="","*",SP_NORTE!W476)</f>
        <v>*</v>
      </c>
      <c r="C421" s="83" t="str">
        <f>IF(SP_NORTE!R476="","*",SP_NORTE!R476)</f>
        <v>-</v>
      </c>
      <c r="D421" s="83" t="str">
        <f>IF(SP_NORTE!S476="","*",SP_NORTE!S476)</f>
        <v>-</v>
      </c>
      <c r="E421" s="83" t="str">
        <f>IF(SP_NORTE!D476="","*",SP_NORTE!D476)</f>
        <v>*</v>
      </c>
      <c r="F421" s="83" t="str">
        <f>IF(SP_NORTE!G476="","*",SP_NORTE!G476)</f>
        <v>*</v>
      </c>
      <c r="G421" s="83" t="str">
        <f>IF(SP_NORTE!L476="","*",SP_NORTE!L476)</f>
        <v>-</v>
      </c>
      <c r="H421" s="116" t="str">
        <f>IF(SP_NORTE!J476="","*",SP_NORTE!J476)</f>
        <v>*</v>
      </c>
      <c r="I421" s="113" t="str">
        <f>IF(SP_NORTE!N476="","*",SP_NORTE!N476)</f>
        <v>*</v>
      </c>
      <c r="J421" s="113" t="str">
        <f>IF(SP_NORTE!O476="","*",SP_NORTE!O476)</f>
        <v>*</v>
      </c>
      <c r="K421" s="83">
        <f>IF(SP_NORTE!AJ476="","*",SP_NORTE!AJ476)</f>
        <v>0</v>
      </c>
      <c r="L421" s="83" t="str">
        <f>IF(SP_NORTE!AL476="","*",SP_NORTE!AL476)</f>
        <v>-</v>
      </c>
      <c r="M421" s="83">
        <f>IF(SP_NORTE!AO476="","*",SP_NORTE!AO476)</f>
        <v>0</v>
      </c>
      <c r="N421" s="83" t="str">
        <f>IF(SP_NORTE!AL476="","*",SP_NORTE!AL476)</f>
        <v>-</v>
      </c>
      <c r="O421" s="110" t="str">
        <f>IF(SP_NORTE!BG476="","*",SP_NORTE!BG476)</f>
        <v>*</v>
      </c>
      <c r="P421" s="147" t="str">
        <f>IF($A$2=1,IF(SP_NORTE!BI476="","*",SP_NORTE!BI476),IF(SP_NORTE!BJ476="","*",SP_NORTE!BJ476))</f>
        <v>*</v>
      </c>
    </row>
    <row r="422" spans="1:16" hidden="1">
      <c r="A422" s="82" t="str">
        <f>IF(SP_NORTE!B477="","*",SP_NORTE!B477)</f>
        <v>*</v>
      </c>
      <c r="B422" s="83" t="str">
        <f>IF(SP_NORTE!W477="","*",SP_NORTE!W477)</f>
        <v>*</v>
      </c>
      <c r="C422" s="83" t="str">
        <f>IF(SP_NORTE!R477="","*",SP_NORTE!R477)</f>
        <v>-</v>
      </c>
      <c r="D422" s="83" t="str">
        <f>IF(SP_NORTE!S477="","*",SP_NORTE!S477)</f>
        <v>-</v>
      </c>
      <c r="E422" s="83" t="str">
        <f>IF(SP_NORTE!D477="","*",SP_NORTE!D477)</f>
        <v>*</v>
      </c>
      <c r="F422" s="83" t="str">
        <f>IF(SP_NORTE!G477="","*",SP_NORTE!G477)</f>
        <v>*</v>
      </c>
      <c r="G422" s="83" t="str">
        <f>IF(SP_NORTE!L477="","*",SP_NORTE!L477)</f>
        <v>-</v>
      </c>
      <c r="H422" s="116" t="str">
        <f>IF(SP_NORTE!J477="","*",SP_NORTE!J477)</f>
        <v>*</v>
      </c>
      <c r="I422" s="113" t="str">
        <f>IF(SP_NORTE!N477="","*",SP_NORTE!N477)</f>
        <v>*</v>
      </c>
      <c r="J422" s="113" t="str">
        <f>IF(SP_NORTE!O477="","*",SP_NORTE!O477)</f>
        <v>*</v>
      </c>
      <c r="K422" s="83">
        <f>IF(SP_NORTE!AJ477="","*",SP_NORTE!AJ477)</f>
        <v>0</v>
      </c>
      <c r="L422" s="83" t="str">
        <f>IF(SP_NORTE!AL477="","*",SP_NORTE!AL477)</f>
        <v>-</v>
      </c>
      <c r="M422" s="83">
        <f>IF(SP_NORTE!AO477="","*",SP_NORTE!AO477)</f>
        <v>0</v>
      </c>
      <c r="N422" s="83" t="str">
        <f>IF(SP_NORTE!AL477="","*",SP_NORTE!AL477)</f>
        <v>-</v>
      </c>
      <c r="O422" s="110" t="str">
        <f>IF(SP_NORTE!BG477="","*",SP_NORTE!BG477)</f>
        <v>*</v>
      </c>
      <c r="P422" s="147" t="str">
        <f>IF($A$2=1,IF(SP_NORTE!BI477="","*",SP_NORTE!BI477),IF(SP_NORTE!BJ477="","*",SP_NORTE!BJ477))</f>
        <v>*</v>
      </c>
    </row>
    <row r="423" spans="1:16" hidden="1">
      <c r="A423" s="82" t="str">
        <f>IF(SP_NORTE!B478="","*",SP_NORTE!B478)</f>
        <v>*</v>
      </c>
      <c r="B423" s="83" t="str">
        <f>IF(SP_NORTE!W478="","*",SP_NORTE!W478)</f>
        <v>*</v>
      </c>
      <c r="C423" s="83" t="str">
        <f>IF(SP_NORTE!R478="","*",SP_NORTE!R478)</f>
        <v>-</v>
      </c>
      <c r="D423" s="83" t="str">
        <f>IF(SP_NORTE!S478="","*",SP_NORTE!S478)</f>
        <v>-</v>
      </c>
      <c r="E423" s="83" t="str">
        <f>IF(SP_NORTE!D478="","*",SP_NORTE!D478)</f>
        <v>*</v>
      </c>
      <c r="F423" s="83" t="str">
        <f>IF(SP_NORTE!G478="","*",SP_NORTE!G478)</f>
        <v>*</v>
      </c>
      <c r="G423" s="83" t="str">
        <f>IF(SP_NORTE!L478="","*",SP_NORTE!L478)</f>
        <v>-</v>
      </c>
      <c r="H423" s="116" t="str">
        <f>IF(SP_NORTE!J478="","*",SP_NORTE!J478)</f>
        <v>*</v>
      </c>
      <c r="I423" s="113" t="str">
        <f>IF(SP_NORTE!N478="","*",SP_NORTE!N478)</f>
        <v>*</v>
      </c>
      <c r="J423" s="113" t="str">
        <f>IF(SP_NORTE!O478="","*",SP_NORTE!O478)</f>
        <v>*</v>
      </c>
      <c r="K423" s="83">
        <f>IF(SP_NORTE!AJ478="","*",SP_NORTE!AJ478)</f>
        <v>0</v>
      </c>
      <c r="L423" s="83" t="str">
        <f>IF(SP_NORTE!AL478="","*",SP_NORTE!AL478)</f>
        <v>-</v>
      </c>
      <c r="M423" s="83">
        <f>IF(SP_NORTE!AO478="","*",SP_NORTE!AO478)</f>
        <v>0</v>
      </c>
      <c r="N423" s="83" t="str">
        <f>IF(SP_NORTE!AL478="","*",SP_NORTE!AL478)</f>
        <v>-</v>
      </c>
      <c r="O423" s="110" t="str">
        <f>IF(SP_NORTE!BG478="","*",SP_NORTE!BG478)</f>
        <v>*</v>
      </c>
      <c r="P423" s="147" t="str">
        <f>IF($A$2=1,IF(SP_NORTE!BI478="","*",SP_NORTE!BI478),IF(SP_NORTE!BJ478="","*",SP_NORTE!BJ478))</f>
        <v>*</v>
      </c>
    </row>
    <row r="424" spans="1:16" hidden="1">
      <c r="A424" s="82" t="str">
        <f>IF(SP_NORTE!B479="","*",SP_NORTE!B479)</f>
        <v>*</v>
      </c>
      <c r="B424" s="83" t="str">
        <f>IF(SP_NORTE!W479="","*",SP_NORTE!W479)</f>
        <v>*</v>
      </c>
      <c r="C424" s="83" t="str">
        <f>IF(SP_NORTE!R479="","*",SP_NORTE!R479)</f>
        <v>-</v>
      </c>
      <c r="D424" s="83" t="str">
        <f>IF(SP_NORTE!S479="","*",SP_NORTE!S479)</f>
        <v>-</v>
      </c>
      <c r="E424" s="83" t="str">
        <f>IF(SP_NORTE!D479="","*",SP_NORTE!D479)</f>
        <v>*</v>
      </c>
      <c r="F424" s="83" t="str">
        <f>IF(SP_NORTE!G479="","*",SP_NORTE!G479)</f>
        <v>*</v>
      </c>
      <c r="G424" s="83" t="str">
        <f>IF(SP_NORTE!L479="","*",SP_NORTE!L479)</f>
        <v>-</v>
      </c>
      <c r="H424" s="116" t="str">
        <f>IF(SP_NORTE!J479="","*",SP_NORTE!J479)</f>
        <v>*</v>
      </c>
      <c r="I424" s="113" t="str">
        <f>IF(SP_NORTE!N479="","*",SP_NORTE!N479)</f>
        <v>*</v>
      </c>
      <c r="J424" s="113" t="str">
        <f>IF(SP_NORTE!O479="","*",SP_NORTE!O479)</f>
        <v>*</v>
      </c>
      <c r="K424" s="83">
        <f>IF(SP_NORTE!AJ479="","*",SP_NORTE!AJ479)</f>
        <v>0</v>
      </c>
      <c r="L424" s="83" t="str">
        <f>IF(SP_NORTE!AL479="","*",SP_NORTE!AL479)</f>
        <v>-</v>
      </c>
      <c r="M424" s="83">
        <f>IF(SP_NORTE!AO479="","*",SP_NORTE!AO479)</f>
        <v>0</v>
      </c>
      <c r="N424" s="83" t="str">
        <f>IF(SP_NORTE!AL479="","*",SP_NORTE!AL479)</f>
        <v>-</v>
      </c>
      <c r="O424" s="110" t="str">
        <f>IF(SP_NORTE!BG479="","*",SP_NORTE!BG479)</f>
        <v>*</v>
      </c>
      <c r="P424" s="147" t="str">
        <f>IF($A$2=1,IF(SP_NORTE!BI479="","*",SP_NORTE!BI479),IF(SP_NORTE!BJ479="","*",SP_NORTE!BJ479))</f>
        <v>*</v>
      </c>
    </row>
    <row r="425" spans="1:16" hidden="1">
      <c r="A425" s="82" t="str">
        <f>IF(SP_NORTE!B480="","*",SP_NORTE!B480)</f>
        <v>*</v>
      </c>
      <c r="B425" s="83" t="str">
        <f>IF(SP_NORTE!W480="","*",SP_NORTE!W480)</f>
        <v>*</v>
      </c>
      <c r="C425" s="83" t="str">
        <f>IF(SP_NORTE!R480="","*",SP_NORTE!R480)</f>
        <v>-</v>
      </c>
      <c r="D425" s="83" t="str">
        <f>IF(SP_NORTE!S480="","*",SP_NORTE!S480)</f>
        <v>-</v>
      </c>
      <c r="E425" s="83" t="str">
        <f>IF(SP_NORTE!D480="","*",SP_NORTE!D480)</f>
        <v>*</v>
      </c>
      <c r="F425" s="83" t="str">
        <f>IF(SP_NORTE!G480="","*",SP_NORTE!G480)</f>
        <v>*</v>
      </c>
      <c r="G425" s="83" t="str">
        <f>IF(SP_NORTE!L480="","*",SP_NORTE!L480)</f>
        <v>-</v>
      </c>
      <c r="H425" s="116" t="str">
        <f>IF(SP_NORTE!J480="","*",SP_NORTE!J480)</f>
        <v>*</v>
      </c>
      <c r="I425" s="113" t="str">
        <f>IF(SP_NORTE!N480="","*",SP_NORTE!N480)</f>
        <v>*</v>
      </c>
      <c r="J425" s="113" t="str">
        <f>IF(SP_NORTE!O480="","*",SP_NORTE!O480)</f>
        <v>*</v>
      </c>
      <c r="K425" s="83">
        <f>IF(SP_NORTE!AJ480="","*",SP_NORTE!AJ480)</f>
        <v>0</v>
      </c>
      <c r="L425" s="83" t="str">
        <f>IF(SP_NORTE!AL480="","*",SP_NORTE!AL480)</f>
        <v>-</v>
      </c>
      <c r="M425" s="83">
        <f>IF(SP_NORTE!AO480="","*",SP_NORTE!AO480)</f>
        <v>0</v>
      </c>
      <c r="N425" s="83" t="str">
        <f>IF(SP_NORTE!AL480="","*",SP_NORTE!AL480)</f>
        <v>-</v>
      </c>
      <c r="O425" s="110" t="str">
        <f>IF(SP_NORTE!BG480="","*",SP_NORTE!BG480)</f>
        <v>*</v>
      </c>
      <c r="P425" s="147" t="str">
        <f>IF($A$2=1,IF(SP_NORTE!BI480="","*",SP_NORTE!BI480),IF(SP_NORTE!BJ480="","*",SP_NORTE!BJ480))</f>
        <v>*</v>
      </c>
    </row>
    <row r="426" spans="1:16" hidden="1">
      <c r="A426" s="82" t="str">
        <f>IF(SP_NORTE!B481="","*",SP_NORTE!B481)</f>
        <v>*</v>
      </c>
      <c r="B426" s="83" t="str">
        <f>IF(SP_NORTE!W481="","*",SP_NORTE!W481)</f>
        <v>*</v>
      </c>
      <c r="C426" s="83" t="str">
        <f>IF(SP_NORTE!R481="","*",SP_NORTE!R481)</f>
        <v>-</v>
      </c>
      <c r="D426" s="83" t="str">
        <f>IF(SP_NORTE!S481="","*",SP_NORTE!S481)</f>
        <v>-</v>
      </c>
      <c r="E426" s="83" t="str">
        <f>IF(SP_NORTE!D481="","*",SP_NORTE!D481)</f>
        <v>*</v>
      </c>
      <c r="F426" s="83" t="str">
        <f>IF(SP_NORTE!G481="","*",SP_NORTE!G481)</f>
        <v>*</v>
      </c>
      <c r="G426" s="83" t="str">
        <f>IF(SP_NORTE!L481="","*",SP_NORTE!L481)</f>
        <v>-</v>
      </c>
      <c r="H426" s="116" t="str">
        <f>IF(SP_NORTE!J481="","*",SP_NORTE!J481)</f>
        <v>*</v>
      </c>
      <c r="I426" s="113" t="str">
        <f>IF(SP_NORTE!N481="","*",SP_NORTE!N481)</f>
        <v>*</v>
      </c>
      <c r="J426" s="113" t="str">
        <f>IF(SP_NORTE!O481="","*",SP_NORTE!O481)</f>
        <v>*</v>
      </c>
      <c r="K426" s="83">
        <f>IF(SP_NORTE!AJ481="","*",SP_NORTE!AJ481)</f>
        <v>0</v>
      </c>
      <c r="L426" s="83" t="str">
        <f>IF(SP_NORTE!AL481="","*",SP_NORTE!AL481)</f>
        <v>-</v>
      </c>
      <c r="M426" s="83">
        <f>IF(SP_NORTE!AO481="","*",SP_NORTE!AO481)</f>
        <v>0</v>
      </c>
      <c r="N426" s="83" t="str">
        <f>IF(SP_NORTE!AL481="","*",SP_NORTE!AL481)</f>
        <v>-</v>
      </c>
      <c r="O426" s="110" t="str">
        <f>IF(SP_NORTE!BG481="","*",SP_NORTE!BG481)</f>
        <v>*</v>
      </c>
      <c r="P426" s="147" t="str">
        <f>IF($A$2=1,IF(SP_NORTE!BI481="","*",SP_NORTE!BI481),IF(SP_NORTE!BJ481="","*",SP_NORTE!BJ481))</f>
        <v>*</v>
      </c>
    </row>
    <row r="427" spans="1:16" hidden="1">
      <c r="A427" s="82" t="str">
        <f>IF(SP_NORTE!B482="","*",SP_NORTE!B482)</f>
        <v>*</v>
      </c>
      <c r="B427" s="83" t="str">
        <f>IF(SP_NORTE!W482="","*",SP_NORTE!W482)</f>
        <v>*</v>
      </c>
      <c r="C427" s="83" t="str">
        <f>IF(SP_NORTE!R482="","*",SP_NORTE!R482)</f>
        <v>-</v>
      </c>
      <c r="D427" s="83" t="str">
        <f>IF(SP_NORTE!S482="","*",SP_NORTE!S482)</f>
        <v>-</v>
      </c>
      <c r="E427" s="83" t="str">
        <f>IF(SP_NORTE!D482="","*",SP_NORTE!D482)</f>
        <v>*</v>
      </c>
      <c r="F427" s="83" t="str">
        <f>IF(SP_NORTE!G482="","*",SP_NORTE!G482)</f>
        <v>*</v>
      </c>
      <c r="G427" s="83" t="str">
        <f>IF(SP_NORTE!L482="","*",SP_NORTE!L482)</f>
        <v>-</v>
      </c>
      <c r="H427" s="116" t="str">
        <f>IF(SP_NORTE!J482="","*",SP_NORTE!J482)</f>
        <v>*</v>
      </c>
      <c r="I427" s="113" t="str">
        <f>IF(SP_NORTE!N482="","*",SP_NORTE!N482)</f>
        <v>*</v>
      </c>
      <c r="J427" s="113" t="str">
        <f>IF(SP_NORTE!O482="","*",SP_NORTE!O482)</f>
        <v>*</v>
      </c>
      <c r="K427" s="83">
        <f>IF(SP_NORTE!AJ482="","*",SP_NORTE!AJ482)</f>
        <v>0</v>
      </c>
      <c r="L427" s="83" t="str">
        <f>IF(SP_NORTE!AL482="","*",SP_NORTE!AL482)</f>
        <v>-</v>
      </c>
      <c r="M427" s="83">
        <f>IF(SP_NORTE!AO482="","*",SP_NORTE!AO482)</f>
        <v>0</v>
      </c>
      <c r="N427" s="83" t="str">
        <f>IF(SP_NORTE!AL482="","*",SP_NORTE!AL482)</f>
        <v>-</v>
      </c>
      <c r="O427" s="110" t="str">
        <f>IF(SP_NORTE!BG482="","*",SP_NORTE!BG482)</f>
        <v>*</v>
      </c>
      <c r="P427" s="147" t="str">
        <f>IF($A$2=1,IF(SP_NORTE!BI482="","*",SP_NORTE!BI482),IF(SP_NORTE!BJ482="","*",SP_NORTE!BJ482))</f>
        <v>*</v>
      </c>
    </row>
    <row r="428" spans="1:16" hidden="1">
      <c r="A428" s="82" t="str">
        <f>IF(SP_NORTE!B483="","*",SP_NORTE!B483)</f>
        <v>*</v>
      </c>
      <c r="B428" s="83" t="str">
        <f>IF(SP_NORTE!W483="","*",SP_NORTE!W483)</f>
        <v>*</v>
      </c>
      <c r="C428" s="83" t="str">
        <f>IF(SP_NORTE!R483="","*",SP_NORTE!R483)</f>
        <v>-</v>
      </c>
      <c r="D428" s="83" t="str">
        <f>IF(SP_NORTE!S483="","*",SP_NORTE!S483)</f>
        <v>-</v>
      </c>
      <c r="E428" s="83" t="str">
        <f>IF(SP_NORTE!D483="","*",SP_NORTE!D483)</f>
        <v>*</v>
      </c>
      <c r="F428" s="83" t="str">
        <f>IF(SP_NORTE!G483="","*",SP_NORTE!G483)</f>
        <v>*</v>
      </c>
      <c r="G428" s="83" t="str">
        <f>IF(SP_NORTE!L483="","*",SP_NORTE!L483)</f>
        <v>-</v>
      </c>
      <c r="H428" s="116" t="str">
        <f>IF(SP_NORTE!J483="","*",SP_NORTE!J483)</f>
        <v>*</v>
      </c>
      <c r="I428" s="113" t="str">
        <f>IF(SP_NORTE!N483="","*",SP_NORTE!N483)</f>
        <v>*</v>
      </c>
      <c r="J428" s="113" t="str">
        <f>IF(SP_NORTE!O483="","*",SP_NORTE!O483)</f>
        <v>*</v>
      </c>
      <c r="K428" s="83">
        <f>IF(SP_NORTE!AJ483="","*",SP_NORTE!AJ483)</f>
        <v>0</v>
      </c>
      <c r="L428" s="83" t="str">
        <f>IF(SP_NORTE!AL483="","*",SP_NORTE!AL483)</f>
        <v>-</v>
      </c>
      <c r="M428" s="83">
        <f>IF(SP_NORTE!AO483="","*",SP_NORTE!AO483)</f>
        <v>0</v>
      </c>
      <c r="N428" s="83" t="str">
        <f>IF(SP_NORTE!AL483="","*",SP_NORTE!AL483)</f>
        <v>-</v>
      </c>
      <c r="O428" s="110" t="str">
        <f>IF(SP_NORTE!BG483="","*",SP_NORTE!BG483)</f>
        <v>*</v>
      </c>
      <c r="P428" s="147" t="str">
        <f>IF($A$2=1,IF(SP_NORTE!BI483="","*",SP_NORTE!BI483),IF(SP_NORTE!BJ483="","*",SP_NORTE!BJ483))</f>
        <v>*</v>
      </c>
    </row>
    <row r="429" spans="1:16" hidden="1">
      <c r="A429" s="82" t="str">
        <f>IF(SP_NORTE!B484="","*",SP_NORTE!B484)</f>
        <v>*</v>
      </c>
      <c r="B429" s="83" t="str">
        <f>IF(SP_NORTE!W484="","*",SP_NORTE!W484)</f>
        <v>*</v>
      </c>
      <c r="C429" s="83" t="str">
        <f>IF(SP_NORTE!R484="","*",SP_NORTE!R484)</f>
        <v>-</v>
      </c>
      <c r="D429" s="83" t="str">
        <f>IF(SP_NORTE!S484="","*",SP_NORTE!S484)</f>
        <v>-</v>
      </c>
      <c r="E429" s="83" t="str">
        <f>IF(SP_NORTE!D484="","*",SP_NORTE!D484)</f>
        <v>*</v>
      </c>
      <c r="F429" s="83" t="str">
        <f>IF(SP_NORTE!G484="","*",SP_NORTE!G484)</f>
        <v>*</v>
      </c>
      <c r="G429" s="83" t="str">
        <f>IF(SP_NORTE!L484="","*",SP_NORTE!L484)</f>
        <v>-</v>
      </c>
      <c r="H429" s="116" t="str">
        <f>IF(SP_NORTE!J484="","*",SP_NORTE!J484)</f>
        <v>*</v>
      </c>
      <c r="I429" s="113" t="str">
        <f>IF(SP_NORTE!N484="","*",SP_NORTE!N484)</f>
        <v>*</v>
      </c>
      <c r="J429" s="113" t="str">
        <f>IF(SP_NORTE!O484="","*",SP_NORTE!O484)</f>
        <v>*</v>
      </c>
      <c r="K429" s="83">
        <f>IF(SP_NORTE!AJ484="","*",SP_NORTE!AJ484)</f>
        <v>0</v>
      </c>
      <c r="L429" s="83" t="str">
        <f>IF(SP_NORTE!AL484="","*",SP_NORTE!AL484)</f>
        <v>-</v>
      </c>
      <c r="M429" s="83">
        <f>IF(SP_NORTE!AO484="","*",SP_NORTE!AO484)</f>
        <v>0</v>
      </c>
      <c r="N429" s="83" t="str">
        <f>IF(SP_NORTE!AL484="","*",SP_NORTE!AL484)</f>
        <v>-</v>
      </c>
      <c r="O429" s="110" t="str">
        <f>IF(SP_NORTE!BG484="","*",SP_NORTE!BG484)</f>
        <v>*</v>
      </c>
      <c r="P429" s="147" t="str">
        <f>IF($A$2=1,IF(SP_NORTE!BI484="","*",SP_NORTE!BI484),IF(SP_NORTE!BJ484="","*",SP_NORTE!BJ484))</f>
        <v>*</v>
      </c>
    </row>
    <row r="430" spans="1:16" hidden="1">
      <c r="A430" s="82" t="str">
        <f>IF(SP_NORTE!B485="","*",SP_NORTE!B485)</f>
        <v>*</v>
      </c>
      <c r="B430" s="83" t="str">
        <f>IF(SP_NORTE!W485="","*",SP_NORTE!W485)</f>
        <v>*</v>
      </c>
      <c r="C430" s="83" t="str">
        <f>IF(SP_NORTE!R485="","*",SP_NORTE!R485)</f>
        <v>-</v>
      </c>
      <c r="D430" s="83" t="str">
        <f>IF(SP_NORTE!S485="","*",SP_NORTE!S485)</f>
        <v>-</v>
      </c>
      <c r="E430" s="83" t="str">
        <f>IF(SP_NORTE!D485="","*",SP_NORTE!D485)</f>
        <v>*</v>
      </c>
      <c r="F430" s="83" t="str">
        <f>IF(SP_NORTE!G485="","*",SP_NORTE!G485)</f>
        <v>*</v>
      </c>
      <c r="G430" s="83" t="str">
        <f>IF(SP_NORTE!L485="","*",SP_NORTE!L485)</f>
        <v>-</v>
      </c>
      <c r="H430" s="116" t="str">
        <f>IF(SP_NORTE!J485="","*",SP_NORTE!J485)</f>
        <v>*</v>
      </c>
      <c r="I430" s="113" t="str">
        <f>IF(SP_NORTE!N485="","*",SP_NORTE!N485)</f>
        <v>*</v>
      </c>
      <c r="J430" s="113" t="str">
        <f>IF(SP_NORTE!O485="","*",SP_NORTE!O485)</f>
        <v>*</v>
      </c>
      <c r="K430" s="83">
        <f>IF(SP_NORTE!AJ485="","*",SP_NORTE!AJ485)</f>
        <v>0</v>
      </c>
      <c r="L430" s="83" t="str">
        <f>IF(SP_NORTE!AL485="","*",SP_NORTE!AL485)</f>
        <v>-</v>
      </c>
      <c r="M430" s="83">
        <f>IF(SP_NORTE!AO485="","*",SP_NORTE!AO485)</f>
        <v>0</v>
      </c>
      <c r="N430" s="83" t="str">
        <f>IF(SP_NORTE!AL485="","*",SP_NORTE!AL485)</f>
        <v>-</v>
      </c>
      <c r="O430" s="110" t="str">
        <f>IF(SP_NORTE!BG485="","*",SP_NORTE!BG485)</f>
        <v>*</v>
      </c>
      <c r="P430" s="147" t="str">
        <f>IF($A$2=1,IF(SP_NORTE!BI485="","*",SP_NORTE!BI485),IF(SP_NORTE!BJ485="","*",SP_NORTE!BJ485))</f>
        <v>*</v>
      </c>
    </row>
    <row r="431" spans="1:16" hidden="1">
      <c r="A431" s="82" t="str">
        <f>IF(SP_NORTE!B486="","*",SP_NORTE!B486)</f>
        <v>*</v>
      </c>
      <c r="B431" s="83" t="str">
        <f>IF(SP_NORTE!W486="","*",SP_NORTE!W486)</f>
        <v>*</v>
      </c>
      <c r="C431" s="83" t="str">
        <f>IF(SP_NORTE!R486="","*",SP_NORTE!R486)</f>
        <v>-</v>
      </c>
      <c r="D431" s="83" t="str">
        <f>IF(SP_NORTE!S486="","*",SP_NORTE!S486)</f>
        <v>-</v>
      </c>
      <c r="E431" s="83" t="str">
        <f>IF(SP_NORTE!D486="","*",SP_NORTE!D486)</f>
        <v>*</v>
      </c>
      <c r="F431" s="83" t="str">
        <f>IF(SP_NORTE!G486="","*",SP_NORTE!G486)</f>
        <v>*</v>
      </c>
      <c r="G431" s="83" t="str">
        <f>IF(SP_NORTE!L486="","*",SP_NORTE!L486)</f>
        <v>-</v>
      </c>
      <c r="H431" s="116" t="str">
        <f>IF(SP_NORTE!J486="","*",SP_NORTE!J486)</f>
        <v>*</v>
      </c>
      <c r="I431" s="113" t="str">
        <f>IF(SP_NORTE!N486="","*",SP_NORTE!N486)</f>
        <v>*</v>
      </c>
      <c r="J431" s="113" t="str">
        <f>IF(SP_NORTE!O486="","*",SP_NORTE!O486)</f>
        <v>*</v>
      </c>
      <c r="K431" s="83">
        <f>IF(SP_NORTE!AJ486="","*",SP_NORTE!AJ486)</f>
        <v>0</v>
      </c>
      <c r="L431" s="83" t="str">
        <f>IF(SP_NORTE!AL486="","*",SP_NORTE!AL486)</f>
        <v>-</v>
      </c>
      <c r="M431" s="83">
        <f>IF(SP_NORTE!AO486="","*",SP_NORTE!AO486)</f>
        <v>0</v>
      </c>
      <c r="N431" s="83" t="str">
        <f>IF(SP_NORTE!AL486="","*",SP_NORTE!AL486)</f>
        <v>-</v>
      </c>
      <c r="O431" s="110" t="str">
        <f>IF(SP_NORTE!BG486="","*",SP_NORTE!BG486)</f>
        <v>*</v>
      </c>
      <c r="P431" s="147" t="str">
        <f>IF($A$2=1,IF(SP_NORTE!BI486="","*",SP_NORTE!BI486),IF(SP_NORTE!BJ486="","*",SP_NORTE!BJ486))</f>
        <v>*</v>
      </c>
    </row>
    <row r="432" spans="1:16" hidden="1">
      <c r="A432" s="82" t="str">
        <f>IF(SP_NORTE!B487="","*",SP_NORTE!B487)</f>
        <v>*</v>
      </c>
      <c r="B432" s="83" t="str">
        <f>IF(SP_NORTE!W487="","*",SP_NORTE!W487)</f>
        <v>*</v>
      </c>
      <c r="C432" s="83" t="str">
        <f>IF(SP_NORTE!R487="","*",SP_NORTE!R487)</f>
        <v>-</v>
      </c>
      <c r="D432" s="83" t="str">
        <f>IF(SP_NORTE!S487="","*",SP_NORTE!S487)</f>
        <v>-</v>
      </c>
      <c r="E432" s="83" t="str">
        <f>IF(SP_NORTE!D487="","*",SP_NORTE!D487)</f>
        <v>*</v>
      </c>
      <c r="F432" s="83" t="str">
        <f>IF(SP_NORTE!G487="","*",SP_NORTE!G487)</f>
        <v>*</v>
      </c>
      <c r="G432" s="83" t="str">
        <f>IF(SP_NORTE!L487="","*",SP_NORTE!L487)</f>
        <v>-</v>
      </c>
      <c r="H432" s="116" t="str">
        <f>IF(SP_NORTE!J487="","*",SP_NORTE!J487)</f>
        <v>*</v>
      </c>
      <c r="I432" s="113" t="str">
        <f>IF(SP_NORTE!N487="","*",SP_NORTE!N487)</f>
        <v>*</v>
      </c>
      <c r="J432" s="113" t="str">
        <f>IF(SP_NORTE!O487="","*",SP_NORTE!O487)</f>
        <v>*</v>
      </c>
      <c r="K432" s="83">
        <f>IF(SP_NORTE!AJ487="","*",SP_NORTE!AJ487)</f>
        <v>0</v>
      </c>
      <c r="L432" s="83" t="str">
        <f>IF(SP_NORTE!AL487="","*",SP_NORTE!AL487)</f>
        <v>-</v>
      </c>
      <c r="M432" s="83">
        <f>IF(SP_NORTE!AO487="","*",SP_NORTE!AO487)</f>
        <v>0</v>
      </c>
      <c r="N432" s="83" t="str">
        <f>IF(SP_NORTE!AL487="","*",SP_NORTE!AL487)</f>
        <v>-</v>
      </c>
      <c r="O432" s="110" t="str">
        <f>IF(SP_NORTE!BG487="","*",SP_NORTE!BG487)</f>
        <v>*</v>
      </c>
      <c r="P432" s="147" t="str">
        <f>IF($A$2=1,IF(SP_NORTE!BI487="","*",SP_NORTE!BI487),IF(SP_NORTE!BJ487="","*",SP_NORTE!BJ487))</f>
        <v>*</v>
      </c>
    </row>
    <row r="433" spans="1:16" hidden="1">
      <c r="A433" s="82" t="str">
        <f>IF(SP_NORTE!B488="","*",SP_NORTE!B488)</f>
        <v>*</v>
      </c>
      <c r="B433" s="83" t="str">
        <f>IF(SP_NORTE!W488="","*",SP_NORTE!W488)</f>
        <v>*</v>
      </c>
      <c r="C433" s="83" t="str">
        <f>IF(SP_NORTE!R488="","*",SP_NORTE!R488)</f>
        <v>-</v>
      </c>
      <c r="D433" s="83" t="str">
        <f>IF(SP_NORTE!S488="","*",SP_NORTE!S488)</f>
        <v>-</v>
      </c>
      <c r="E433" s="83" t="str">
        <f>IF(SP_NORTE!D488="","*",SP_NORTE!D488)</f>
        <v>*</v>
      </c>
      <c r="F433" s="83" t="str">
        <f>IF(SP_NORTE!G488="","*",SP_NORTE!G488)</f>
        <v>*</v>
      </c>
      <c r="G433" s="83" t="str">
        <f>IF(SP_NORTE!L488="","*",SP_NORTE!L488)</f>
        <v>-</v>
      </c>
      <c r="H433" s="116" t="str">
        <f>IF(SP_NORTE!J488="","*",SP_NORTE!J488)</f>
        <v>*</v>
      </c>
      <c r="I433" s="113" t="str">
        <f>IF(SP_NORTE!N488="","*",SP_NORTE!N488)</f>
        <v>*</v>
      </c>
      <c r="J433" s="113" t="str">
        <f>IF(SP_NORTE!O488="","*",SP_NORTE!O488)</f>
        <v>*</v>
      </c>
      <c r="K433" s="83">
        <f>IF(SP_NORTE!AJ488="","*",SP_NORTE!AJ488)</f>
        <v>0</v>
      </c>
      <c r="L433" s="83" t="str">
        <f>IF(SP_NORTE!AL488="","*",SP_NORTE!AL488)</f>
        <v>-</v>
      </c>
      <c r="M433" s="83">
        <f>IF(SP_NORTE!AO488="","*",SP_NORTE!AO488)</f>
        <v>0</v>
      </c>
      <c r="N433" s="83" t="str">
        <f>IF(SP_NORTE!AL488="","*",SP_NORTE!AL488)</f>
        <v>-</v>
      </c>
      <c r="O433" s="110" t="str">
        <f>IF(SP_NORTE!BG488="","*",SP_NORTE!BG488)</f>
        <v>*</v>
      </c>
      <c r="P433" s="147" t="str">
        <f>IF($A$2=1,IF(SP_NORTE!BI488="","*",SP_NORTE!BI488),IF(SP_NORTE!BJ488="","*",SP_NORTE!BJ488))</f>
        <v>*</v>
      </c>
    </row>
    <row r="434" spans="1:16" hidden="1">
      <c r="A434" s="82" t="str">
        <f>IF(SP_NORTE!B489="","*",SP_NORTE!B489)</f>
        <v>*</v>
      </c>
      <c r="B434" s="83" t="str">
        <f>IF(SP_NORTE!W489="","*",SP_NORTE!W489)</f>
        <v>*</v>
      </c>
      <c r="C434" s="83" t="str">
        <f>IF(SP_NORTE!R489="","*",SP_NORTE!R489)</f>
        <v>-</v>
      </c>
      <c r="D434" s="83" t="str">
        <f>IF(SP_NORTE!S489="","*",SP_NORTE!S489)</f>
        <v>-</v>
      </c>
      <c r="E434" s="83" t="str">
        <f>IF(SP_NORTE!D489="","*",SP_NORTE!D489)</f>
        <v>*</v>
      </c>
      <c r="F434" s="83" t="str">
        <f>IF(SP_NORTE!G489="","*",SP_NORTE!G489)</f>
        <v>*</v>
      </c>
      <c r="G434" s="83" t="str">
        <f>IF(SP_NORTE!L489="","*",SP_NORTE!L489)</f>
        <v>-</v>
      </c>
      <c r="H434" s="116" t="str">
        <f>IF(SP_NORTE!J489="","*",SP_NORTE!J489)</f>
        <v>*</v>
      </c>
      <c r="I434" s="113" t="str">
        <f>IF(SP_NORTE!N489="","*",SP_NORTE!N489)</f>
        <v>*</v>
      </c>
      <c r="J434" s="113" t="str">
        <f>IF(SP_NORTE!O489="","*",SP_NORTE!O489)</f>
        <v>*</v>
      </c>
      <c r="K434" s="83">
        <f>IF(SP_NORTE!AJ489="","*",SP_NORTE!AJ489)</f>
        <v>0</v>
      </c>
      <c r="L434" s="83" t="str">
        <f>IF(SP_NORTE!AL489="","*",SP_NORTE!AL489)</f>
        <v>-</v>
      </c>
      <c r="M434" s="83">
        <f>IF(SP_NORTE!AO489="","*",SP_NORTE!AO489)</f>
        <v>0</v>
      </c>
      <c r="N434" s="83" t="str">
        <f>IF(SP_NORTE!AL489="","*",SP_NORTE!AL489)</f>
        <v>-</v>
      </c>
      <c r="O434" s="110" t="str">
        <f>IF(SP_NORTE!BG489="","*",SP_NORTE!BG489)</f>
        <v>*</v>
      </c>
      <c r="P434" s="147" t="str">
        <f>IF($A$2=1,IF(SP_NORTE!BI489="","*",SP_NORTE!BI489),IF(SP_NORTE!BJ489="","*",SP_NORTE!BJ489))</f>
        <v>*</v>
      </c>
    </row>
    <row r="435" spans="1:16" hidden="1">
      <c r="A435" s="82" t="str">
        <f>IF(SP_NORTE!B490="","*",SP_NORTE!B490)</f>
        <v>*</v>
      </c>
      <c r="B435" s="83" t="str">
        <f>IF(SP_NORTE!W490="","*",SP_NORTE!W490)</f>
        <v>*</v>
      </c>
      <c r="C435" s="83" t="str">
        <f>IF(SP_NORTE!R490="","*",SP_NORTE!R490)</f>
        <v>-</v>
      </c>
      <c r="D435" s="83" t="str">
        <f>IF(SP_NORTE!S490="","*",SP_NORTE!S490)</f>
        <v>-</v>
      </c>
      <c r="E435" s="83" t="str">
        <f>IF(SP_NORTE!D490="","*",SP_NORTE!D490)</f>
        <v>*</v>
      </c>
      <c r="F435" s="83" t="str">
        <f>IF(SP_NORTE!G490="","*",SP_NORTE!G490)</f>
        <v>*</v>
      </c>
      <c r="G435" s="83" t="str">
        <f>IF(SP_NORTE!L490="","*",SP_NORTE!L490)</f>
        <v>-</v>
      </c>
      <c r="H435" s="116" t="str">
        <f>IF(SP_NORTE!J490="","*",SP_NORTE!J490)</f>
        <v>*</v>
      </c>
      <c r="I435" s="113" t="str">
        <f>IF(SP_NORTE!N490="","*",SP_NORTE!N490)</f>
        <v>*</v>
      </c>
      <c r="J435" s="113" t="str">
        <f>IF(SP_NORTE!O490="","*",SP_NORTE!O490)</f>
        <v>*</v>
      </c>
      <c r="K435" s="83">
        <f>IF(SP_NORTE!AJ490="","*",SP_NORTE!AJ490)</f>
        <v>0</v>
      </c>
      <c r="L435" s="83" t="str">
        <f>IF(SP_NORTE!AL490="","*",SP_NORTE!AL490)</f>
        <v>-</v>
      </c>
      <c r="M435" s="83">
        <f>IF(SP_NORTE!AO490="","*",SP_NORTE!AO490)</f>
        <v>0</v>
      </c>
      <c r="N435" s="83" t="str">
        <f>IF(SP_NORTE!AL490="","*",SP_NORTE!AL490)</f>
        <v>-</v>
      </c>
      <c r="O435" s="110" t="str">
        <f>IF(SP_NORTE!BG490="","*",SP_NORTE!BG490)</f>
        <v>*</v>
      </c>
      <c r="P435" s="147" t="str">
        <f>IF($A$2=1,IF(SP_NORTE!BI490="","*",SP_NORTE!BI490),IF(SP_NORTE!BJ490="","*",SP_NORTE!BJ490))</f>
        <v>*</v>
      </c>
    </row>
    <row r="436" spans="1:16" hidden="1">
      <c r="A436" s="82" t="str">
        <f>IF(SP_NORTE!B491="","*",SP_NORTE!B491)</f>
        <v>*</v>
      </c>
      <c r="B436" s="83" t="str">
        <f>IF(SP_NORTE!W491="","*",SP_NORTE!W491)</f>
        <v>*</v>
      </c>
      <c r="C436" s="83" t="str">
        <f>IF(SP_NORTE!R491="","*",SP_NORTE!R491)</f>
        <v>-</v>
      </c>
      <c r="D436" s="83" t="str">
        <f>IF(SP_NORTE!S491="","*",SP_NORTE!S491)</f>
        <v>-</v>
      </c>
      <c r="E436" s="83" t="str">
        <f>IF(SP_NORTE!D491="","*",SP_NORTE!D491)</f>
        <v>*</v>
      </c>
      <c r="F436" s="83" t="str">
        <f>IF(SP_NORTE!G491="","*",SP_NORTE!G491)</f>
        <v>*</v>
      </c>
      <c r="G436" s="83" t="str">
        <f>IF(SP_NORTE!L491="","*",SP_NORTE!L491)</f>
        <v>-</v>
      </c>
      <c r="H436" s="116" t="str">
        <f>IF(SP_NORTE!J491="","*",SP_NORTE!J491)</f>
        <v>*</v>
      </c>
      <c r="I436" s="113" t="str">
        <f>IF(SP_NORTE!N491="","*",SP_NORTE!N491)</f>
        <v>*</v>
      </c>
      <c r="J436" s="113" t="str">
        <f>IF(SP_NORTE!O491="","*",SP_NORTE!O491)</f>
        <v>*</v>
      </c>
      <c r="K436" s="83">
        <f>IF(SP_NORTE!AJ491="","*",SP_NORTE!AJ491)</f>
        <v>0</v>
      </c>
      <c r="L436" s="83" t="str">
        <f>IF(SP_NORTE!AL491="","*",SP_NORTE!AL491)</f>
        <v>-</v>
      </c>
      <c r="M436" s="83">
        <f>IF(SP_NORTE!AO491="","*",SP_NORTE!AO491)</f>
        <v>0</v>
      </c>
      <c r="N436" s="83" t="str">
        <f>IF(SP_NORTE!AL491="","*",SP_NORTE!AL491)</f>
        <v>-</v>
      </c>
      <c r="O436" s="110" t="str">
        <f>IF(SP_NORTE!BG491="","*",SP_NORTE!BG491)</f>
        <v>*</v>
      </c>
      <c r="P436" s="147" t="str">
        <f>IF($A$2=1,IF(SP_NORTE!BI491="","*",SP_NORTE!BI491),IF(SP_NORTE!BJ491="","*",SP_NORTE!BJ491))</f>
        <v>*</v>
      </c>
    </row>
    <row r="437" spans="1:16" hidden="1">
      <c r="A437" s="82" t="str">
        <f>IF(SP_NORTE!B492="","*",SP_NORTE!B492)</f>
        <v>*</v>
      </c>
      <c r="B437" s="83" t="str">
        <f>IF(SP_NORTE!W492="","*",SP_NORTE!W492)</f>
        <v>*</v>
      </c>
      <c r="C437" s="83" t="str">
        <f>IF(SP_NORTE!R492="","*",SP_NORTE!R492)</f>
        <v>-</v>
      </c>
      <c r="D437" s="83" t="str">
        <f>IF(SP_NORTE!S492="","*",SP_NORTE!S492)</f>
        <v>-</v>
      </c>
      <c r="E437" s="83" t="str">
        <f>IF(SP_NORTE!D492="","*",SP_NORTE!D492)</f>
        <v>*</v>
      </c>
      <c r="F437" s="83" t="str">
        <f>IF(SP_NORTE!G492="","*",SP_NORTE!G492)</f>
        <v>*</v>
      </c>
      <c r="G437" s="83" t="str">
        <f>IF(SP_NORTE!L492="","*",SP_NORTE!L492)</f>
        <v>-</v>
      </c>
      <c r="H437" s="116" t="str">
        <f>IF(SP_NORTE!J492="","*",SP_NORTE!J492)</f>
        <v>*</v>
      </c>
      <c r="I437" s="113" t="str">
        <f>IF(SP_NORTE!N492="","*",SP_NORTE!N492)</f>
        <v>*</v>
      </c>
      <c r="J437" s="113" t="str">
        <f>IF(SP_NORTE!O492="","*",SP_NORTE!O492)</f>
        <v>*</v>
      </c>
      <c r="K437" s="83">
        <f>IF(SP_NORTE!AJ492="","*",SP_NORTE!AJ492)</f>
        <v>0</v>
      </c>
      <c r="L437" s="83" t="str">
        <f>IF(SP_NORTE!AL492="","*",SP_NORTE!AL492)</f>
        <v>-</v>
      </c>
      <c r="M437" s="83">
        <f>IF(SP_NORTE!AO492="","*",SP_NORTE!AO492)</f>
        <v>0</v>
      </c>
      <c r="N437" s="83" t="str">
        <f>IF(SP_NORTE!AL492="","*",SP_NORTE!AL492)</f>
        <v>-</v>
      </c>
      <c r="O437" s="110" t="str">
        <f>IF(SP_NORTE!BG492="","*",SP_NORTE!BG492)</f>
        <v>*</v>
      </c>
      <c r="P437" s="147" t="str">
        <f>IF($A$2=1,IF(SP_NORTE!BI492="","*",SP_NORTE!BI492),IF(SP_NORTE!BJ492="","*",SP_NORTE!BJ492))</f>
        <v>*</v>
      </c>
    </row>
    <row r="438" spans="1:16" hidden="1">
      <c r="A438" s="82" t="str">
        <f>IF(SP_NORTE!B493="","*",SP_NORTE!B493)</f>
        <v>*</v>
      </c>
      <c r="B438" s="83" t="str">
        <f>IF(SP_NORTE!W493="","*",SP_NORTE!W493)</f>
        <v>*</v>
      </c>
      <c r="C438" s="83" t="str">
        <f>IF(SP_NORTE!R493="","*",SP_NORTE!R493)</f>
        <v>-</v>
      </c>
      <c r="D438" s="83" t="str">
        <f>IF(SP_NORTE!S493="","*",SP_NORTE!S493)</f>
        <v>-</v>
      </c>
      <c r="E438" s="83" t="str">
        <f>IF(SP_NORTE!D493="","*",SP_NORTE!D493)</f>
        <v>*</v>
      </c>
      <c r="F438" s="83" t="str">
        <f>IF(SP_NORTE!G493="","*",SP_NORTE!G493)</f>
        <v>*</v>
      </c>
      <c r="G438" s="83" t="str">
        <f>IF(SP_NORTE!L493="","*",SP_NORTE!L493)</f>
        <v>-</v>
      </c>
      <c r="H438" s="116" t="str">
        <f>IF(SP_NORTE!J493="","*",SP_NORTE!J493)</f>
        <v>*</v>
      </c>
      <c r="I438" s="113" t="str">
        <f>IF(SP_NORTE!N493="","*",SP_NORTE!N493)</f>
        <v>*</v>
      </c>
      <c r="J438" s="113" t="str">
        <f>IF(SP_NORTE!O493="","*",SP_NORTE!O493)</f>
        <v>*</v>
      </c>
      <c r="K438" s="83">
        <f>IF(SP_NORTE!AJ493="","*",SP_NORTE!AJ493)</f>
        <v>0</v>
      </c>
      <c r="L438" s="83" t="str">
        <f>IF(SP_NORTE!AL493="","*",SP_NORTE!AL493)</f>
        <v>-</v>
      </c>
      <c r="M438" s="83">
        <f>IF(SP_NORTE!AO493="","*",SP_NORTE!AO493)</f>
        <v>0</v>
      </c>
      <c r="N438" s="83" t="str">
        <f>IF(SP_NORTE!AL493="","*",SP_NORTE!AL493)</f>
        <v>-</v>
      </c>
      <c r="O438" s="110" t="str">
        <f>IF(SP_NORTE!BG493="","*",SP_NORTE!BG493)</f>
        <v>*</v>
      </c>
      <c r="P438" s="147" t="str">
        <f>IF($A$2=1,IF(SP_NORTE!BI493="","*",SP_NORTE!BI493),IF(SP_NORTE!BJ493="","*",SP_NORTE!BJ493))</f>
        <v>*</v>
      </c>
    </row>
    <row r="439" spans="1:16" hidden="1">
      <c r="A439" s="82" t="str">
        <f>IF(SP_NORTE!B494="","*",SP_NORTE!B494)</f>
        <v>*</v>
      </c>
      <c r="B439" s="83" t="str">
        <f>IF(SP_NORTE!W494="","*",SP_NORTE!W494)</f>
        <v>*</v>
      </c>
      <c r="C439" s="83" t="str">
        <f>IF(SP_NORTE!R494="","*",SP_NORTE!R494)</f>
        <v>-</v>
      </c>
      <c r="D439" s="83" t="str">
        <f>IF(SP_NORTE!S494="","*",SP_NORTE!S494)</f>
        <v>-</v>
      </c>
      <c r="E439" s="83" t="str">
        <f>IF(SP_NORTE!D494="","*",SP_NORTE!D494)</f>
        <v>*</v>
      </c>
      <c r="F439" s="83" t="str">
        <f>IF(SP_NORTE!G494="","*",SP_NORTE!G494)</f>
        <v>*</v>
      </c>
      <c r="G439" s="83" t="str">
        <f>IF(SP_NORTE!L494="","*",SP_NORTE!L494)</f>
        <v>-</v>
      </c>
      <c r="H439" s="116" t="str">
        <f>IF(SP_NORTE!J494="","*",SP_NORTE!J494)</f>
        <v>*</v>
      </c>
      <c r="I439" s="113" t="str">
        <f>IF(SP_NORTE!N494="","*",SP_NORTE!N494)</f>
        <v>*</v>
      </c>
      <c r="J439" s="113" t="str">
        <f>IF(SP_NORTE!O494="","*",SP_NORTE!O494)</f>
        <v>*</v>
      </c>
      <c r="K439" s="83">
        <f>IF(SP_NORTE!AJ494="","*",SP_NORTE!AJ494)</f>
        <v>0</v>
      </c>
      <c r="L439" s="83" t="str">
        <f>IF(SP_NORTE!AL494="","*",SP_NORTE!AL494)</f>
        <v>-</v>
      </c>
      <c r="M439" s="83">
        <f>IF(SP_NORTE!AO494="","*",SP_NORTE!AO494)</f>
        <v>0</v>
      </c>
      <c r="N439" s="83" t="str">
        <f>IF(SP_NORTE!AL494="","*",SP_NORTE!AL494)</f>
        <v>-</v>
      </c>
      <c r="O439" s="110" t="str">
        <f>IF(SP_NORTE!BG494="","*",SP_NORTE!BG494)</f>
        <v>*</v>
      </c>
      <c r="P439" s="147" t="str">
        <f>IF($A$2=1,IF(SP_NORTE!BI494="","*",SP_NORTE!BI494),IF(SP_NORTE!BJ494="","*",SP_NORTE!BJ494))</f>
        <v>*</v>
      </c>
    </row>
    <row r="440" spans="1:16" hidden="1">
      <c r="A440" s="82" t="str">
        <f>IF(SP_NORTE!B495="","*",SP_NORTE!B495)</f>
        <v>*</v>
      </c>
      <c r="B440" s="83" t="str">
        <f>IF(SP_NORTE!W495="","*",SP_NORTE!W495)</f>
        <v>*</v>
      </c>
      <c r="C440" s="83" t="str">
        <f>IF(SP_NORTE!R495="","*",SP_NORTE!R495)</f>
        <v>-</v>
      </c>
      <c r="D440" s="83" t="str">
        <f>IF(SP_NORTE!S495="","*",SP_NORTE!S495)</f>
        <v>-</v>
      </c>
      <c r="E440" s="83" t="str">
        <f>IF(SP_NORTE!D495="","*",SP_NORTE!D495)</f>
        <v>*</v>
      </c>
      <c r="F440" s="83" t="str">
        <f>IF(SP_NORTE!G495="","*",SP_NORTE!G495)</f>
        <v>*</v>
      </c>
      <c r="G440" s="83" t="str">
        <f>IF(SP_NORTE!L495="","*",SP_NORTE!L495)</f>
        <v>-</v>
      </c>
      <c r="H440" s="116" t="str">
        <f>IF(SP_NORTE!J495="","*",SP_NORTE!J495)</f>
        <v>*</v>
      </c>
      <c r="I440" s="113" t="str">
        <f>IF(SP_NORTE!N495="","*",SP_NORTE!N495)</f>
        <v>*</v>
      </c>
      <c r="J440" s="113" t="str">
        <f>IF(SP_NORTE!O495="","*",SP_NORTE!O495)</f>
        <v>*</v>
      </c>
      <c r="K440" s="83">
        <f>IF(SP_NORTE!AJ495="","*",SP_NORTE!AJ495)</f>
        <v>0</v>
      </c>
      <c r="L440" s="83" t="str">
        <f>IF(SP_NORTE!AL495="","*",SP_NORTE!AL495)</f>
        <v>-</v>
      </c>
      <c r="M440" s="83">
        <f>IF(SP_NORTE!AO495="","*",SP_NORTE!AO495)</f>
        <v>0</v>
      </c>
      <c r="N440" s="83" t="str">
        <f>IF(SP_NORTE!AL495="","*",SP_NORTE!AL495)</f>
        <v>-</v>
      </c>
      <c r="O440" s="110" t="str">
        <f>IF(SP_NORTE!BG495="","*",SP_NORTE!BG495)</f>
        <v>*</v>
      </c>
      <c r="P440" s="147" t="str">
        <f>IF($A$2=1,IF(SP_NORTE!BI495="","*",SP_NORTE!BI495),IF(SP_NORTE!BJ495="","*",SP_NORTE!BJ495))</f>
        <v>*</v>
      </c>
    </row>
    <row r="441" spans="1:16" hidden="1">
      <c r="A441" s="82" t="str">
        <f>IF(SP_NORTE!B496="","*",SP_NORTE!B496)</f>
        <v>*</v>
      </c>
      <c r="B441" s="83" t="str">
        <f>IF(SP_NORTE!W496="","*",SP_NORTE!W496)</f>
        <v>*</v>
      </c>
      <c r="C441" s="83" t="str">
        <f>IF(SP_NORTE!R496="","*",SP_NORTE!R496)</f>
        <v>-</v>
      </c>
      <c r="D441" s="83" t="str">
        <f>IF(SP_NORTE!S496="","*",SP_NORTE!S496)</f>
        <v>-</v>
      </c>
      <c r="E441" s="83" t="str">
        <f>IF(SP_NORTE!D496="","*",SP_NORTE!D496)</f>
        <v>*</v>
      </c>
      <c r="F441" s="83" t="str">
        <f>IF(SP_NORTE!G496="","*",SP_NORTE!G496)</f>
        <v>*</v>
      </c>
      <c r="G441" s="83" t="str">
        <f>IF(SP_NORTE!L496="","*",SP_NORTE!L496)</f>
        <v>-</v>
      </c>
      <c r="H441" s="116" t="str">
        <f>IF(SP_NORTE!J496="","*",SP_NORTE!J496)</f>
        <v>*</v>
      </c>
      <c r="I441" s="113" t="str">
        <f>IF(SP_NORTE!N496="","*",SP_NORTE!N496)</f>
        <v>*</v>
      </c>
      <c r="J441" s="113" t="str">
        <f>IF(SP_NORTE!O496="","*",SP_NORTE!O496)</f>
        <v>*</v>
      </c>
      <c r="K441" s="83">
        <f>IF(SP_NORTE!AJ496="","*",SP_NORTE!AJ496)</f>
        <v>0</v>
      </c>
      <c r="L441" s="83" t="str">
        <f>IF(SP_NORTE!AL496="","*",SP_NORTE!AL496)</f>
        <v>-</v>
      </c>
      <c r="M441" s="83">
        <f>IF(SP_NORTE!AO496="","*",SP_NORTE!AO496)</f>
        <v>0</v>
      </c>
      <c r="N441" s="83" t="str">
        <f>IF(SP_NORTE!AL496="","*",SP_NORTE!AL496)</f>
        <v>-</v>
      </c>
      <c r="O441" s="110" t="str">
        <f>IF(SP_NORTE!BG496="","*",SP_NORTE!BG496)</f>
        <v>*</v>
      </c>
      <c r="P441" s="147" t="str">
        <f>IF($A$2=1,IF(SP_NORTE!BI496="","*",SP_NORTE!BI496),IF(SP_NORTE!BJ496="","*",SP_NORTE!BJ496))</f>
        <v>*</v>
      </c>
    </row>
    <row r="442" spans="1:16" hidden="1">
      <c r="A442" s="82" t="str">
        <f>IF(SP_NORTE!B497="","*",SP_NORTE!B497)</f>
        <v>*</v>
      </c>
      <c r="B442" s="83" t="str">
        <f>IF(SP_NORTE!W497="","*",SP_NORTE!W497)</f>
        <v>*</v>
      </c>
      <c r="C442" s="83" t="str">
        <f>IF(SP_NORTE!R497="","*",SP_NORTE!R497)</f>
        <v>-</v>
      </c>
      <c r="D442" s="83" t="str">
        <f>IF(SP_NORTE!S497="","*",SP_NORTE!S497)</f>
        <v>-</v>
      </c>
      <c r="E442" s="83" t="str">
        <f>IF(SP_NORTE!D497="","*",SP_NORTE!D497)</f>
        <v>*</v>
      </c>
      <c r="F442" s="83" t="str">
        <f>IF(SP_NORTE!G497="","*",SP_NORTE!G497)</f>
        <v>*</v>
      </c>
      <c r="G442" s="83" t="str">
        <f>IF(SP_NORTE!L497="","*",SP_NORTE!L497)</f>
        <v>-</v>
      </c>
      <c r="H442" s="116" t="str">
        <f>IF(SP_NORTE!J497="","*",SP_NORTE!J497)</f>
        <v>*</v>
      </c>
      <c r="I442" s="113" t="str">
        <f>IF(SP_NORTE!N497="","*",SP_NORTE!N497)</f>
        <v>*</v>
      </c>
      <c r="J442" s="113" t="str">
        <f>IF(SP_NORTE!O497="","*",SP_NORTE!O497)</f>
        <v>*</v>
      </c>
      <c r="K442" s="83">
        <f>IF(SP_NORTE!AJ497="","*",SP_NORTE!AJ497)</f>
        <v>0</v>
      </c>
      <c r="L442" s="83" t="str">
        <f>IF(SP_NORTE!AL497="","*",SP_NORTE!AL497)</f>
        <v>-</v>
      </c>
      <c r="M442" s="83">
        <f>IF(SP_NORTE!AO497="","*",SP_NORTE!AO497)</f>
        <v>0</v>
      </c>
      <c r="N442" s="83" t="str">
        <f>IF(SP_NORTE!AL497="","*",SP_NORTE!AL497)</f>
        <v>-</v>
      </c>
      <c r="O442" s="110" t="str">
        <f>IF(SP_NORTE!BG497="","*",SP_NORTE!BG497)</f>
        <v>*</v>
      </c>
      <c r="P442" s="147" t="str">
        <f>IF($A$2=1,IF(SP_NORTE!BI497="","*",SP_NORTE!BI497),IF(SP_NORTE!BJ497="","*",SP_NORTE!BJ497))</f>
        <v>*</v>
      </c>
    </row>
    <row r="443" spans="1:16" hidden="1">
      <c r="A443" s="82" t="str">
        <f>IF(SP_NORTE!B498="","*",SP_NORTE!B498)</f>
        <v>*</v>
      </c>
      <c r="B443" s="83" t="str">
        <f>IF(SP_NORTE!W498="","*",SP_NORTE!W498)</f>
        <v>*</v>
      </c>
      <c r="C443" s="83" t="str">
        <f>IF(SP_NORTE!R498="","*",SP_NORTE!R498)</f>
        <v>-</v>
      </c>
      <c r="D443" s="83" t="str">
        <f>IF(SP_NORTE!S498="","*",SP_NORTE!S498)</f>
        <v>-</v>
      </c>
      <c r="E443" s="83" t="str">
        <f>IF(SP_NORTE!D498="","*",SP_NORTE!D498)</f>
        <v>*</v>
      </c>
      <c r="F443" s="83" t="str">
        <f>IF(SP_NORTE!G498="","*",SP_NORTE!G498)</f>
        <v>*</v>
      </c>
      <c r="G443" s="83" t="str">
        <f>IF(SP_NORTE!L498="","*",SP_NORTE!L498)</f>
        <v>-</v>
      </c>
      <c r="H443" s="116" t="str">
        <f>IF(SP_NORTE!J498="","*",SP_NORTE!J498)</f>
        <v>*</v>
      </c>
      <c r="I443" s="113" t="str">
        <f>IF(SP_NORTE!N498="","*",SP_NORTE!N498)</f>
        <v>*</v>
      </c>
      <c r="J443" s="113" t="str">
        <f>IF(SP_NORTE!O498="","*",SP_NORTE!O498)</f>
        <v>*</v>
      </c>
      <c r="K443" s="83">
        <f>IF(SP_NORTE!AJ498="","*",SP_NORTE!AJ498)</f>
        <v>0</v>
      </c>
      <c r="L443" s="83" t="str">
        <f>IF(SP_NORTE!AL498="","*",SP_NORTE!AL498)</f>
        <v>-</v>
      </c>
      <c r="M443" s="83">
        <f>IF(SP_NORTE!AO498="","*",SP_NORTE!AO498)</f>
        <v>0</v>
      </c>
      <c r="N443" s="83" t="str">
        <f>IF(SP_NORTE!AL498="","*",SP_NORTE!AL498)</f>
        <v>-</v>
      </c>
      <c r="O443" s="110" t="str">
        <f>IF(SP_NORTE!BG498="","*",SP_NORTE!BG498)</f>
        <v>*</v>
      </c>
      <c r="P443" s="147" t="str">
        <f>IF($A$2=1,IF(SP_NORTE!BI498="","*",SP_NORTE!BI498),IF(SP_NORTE!BJ498="","*",SP_NORTE!BJ498))</f>
        <v>*</v>
      </c>
    </row>
    <row r="444" spans="1:16" hidden="1">
      <c r="A444" s="82" t="str">
        <f>IF(SP_NORTE!B499="","*",SP_NORTE!B499)</f>
        <v>*</v>
      </c>
      <c r="B444" s="83" t="str">
        <f>IF(SP_NORTE!W499="","*",SP_NORTE!W499)</f>
        <v>*</v>
      </c>
      <c r="C444" s="83" t="str">
        <f>IF(SP_NORTE!R499="","*",SP_NORTE!R499)</f>
        <v>-</v>
      </c>
      <c r="D444" s="83" t="str">
        <f>IF(SP_NORTE!S499="","*",SP_NORTE!S499)</f>
        <v>-</v>
      </c>
      <c r="E444" s="83" t="str">
        <f>IF(SP_NORTE!D499="","*",SP_NORTE!D499)</f>
        <v>*</v>
      </c>
      <c r="F444" s="83" t="str">
        <f>IF(SP_NORTE!G499="","*",SP_NORTE!G499)</f>
        <v>*</v>
      </c>
      <c r="G444" s="83" t="str">
        <f>IF(SP_NORTE!L499="","*",SP_NORTE!L499)</f>
        <v>-</v>
      </c>
      <c r="H444" s="116" t="str">
        <f>IF(SP_NORTE!J499="","*",SP_NORTE!J499)</f>
        <v>*</v>
      </c>
      <c r="I444" s="113" t="str">
        <f>IF(SP_NORTE!N499="","*",SP_NORTE!N499)</f>
        <v>*</v>
      </c>
      <c r="J444" s="113" t="str">
        <f>IF(SP_NORTE!O499="","*",SP_NORTE!O499)</f>
        <v>*</v>
      </c>
      <c r="K444" s="83">
        <f>IF(SP_NORTE!AJ499="","*",SP_NORTE!AJ499)</f>
        <v>0</v>
      </c>
      <c r="L444" s="83" t="str">
        <f>IF(SP_NORTE!AL499="","*",SP_NORTE!AL499)</f>
        <v>-</v>
      </c>
      <c r="M444" s="83">
        <f>IF(SP_NORTE!AO499="","*",SP_NORTE!AO499)</f>
        <v>0</v>
      </c>
      <c r="N444" s="83" t="str">
        <f>IF(SP_NORTE!AL499="","*",SP_NORTE!AL499)</f>
        <v>-</v>
      </c>
      <c r="O444" s="110" t="str">
        <f>IF(SP_NORTE!BG499="","*",SP_NORTE!BG499)</f>
        <v>*</v>
      </c>
      <c r="P444" s="147" t="str">
        <f>IF($A$2=1,IF(SP_NORTE!BI499="","*",SP_NORTE!BI499),IF(SP_NORTE!BJ499="","*",SP_NORTE!BJ499))</f>
        <v>*</v>
      </c>
    </row>
    <row r="445" spans="1:16" hidden="1">
      <c r="A445" s="82" t="str">
        <f>IF(SP_NORTE!B500="","*",SP_NORTE!B500)</f>
        <v>*</v>
      </c>
      <c r="B445" s="83" t="str">
        <f>IF(SP_NORTE!W500="","*",SP_NORTE!W500)</f>
        <v>*</v>
      </c>
      <c r="C445" s="83" t="str">
        <f>IF(SP_NORTE!R500="","*",SP_NORTE!R500)</f>
        <v>-</v>
      </c>
      <c r="D445" s="83" t="str">
        <f>IF(SP_NORTE!S500="","*",SP_NORTE!S500)</f>
        <v>-</v>
      </c>
      <c r="E445" s="83" t="str">
        <f>IF(SP_NORTE!D500="","*",SP_NORTE!D500)</f>
        <v>*</v>
      </c>
      <c r="F445" s="83" t="str">
        <f>IF(SP_NORTE!G500="","*",SP_NORTE!G500)</f>
        <v>*</v>
      </c>
      <c r="G445" s="83" t="str">
        <f>IF(SP_NORTE!L500="","*",SP_NORTE!L500)</f>
        <v>-</v>
      </c>
      <c r="H445" s="116" t="str">
        <f>IF(SP_NORTE!J500="","*",SP_NORTE!J500)</f>
        <v>*</v>
      </c>
      <c r="I445" s="113" t="str">
        <f>IF(SP_NORTE!N500="","*",SP_NORTE!N500)</f>
        <v>*</v>
      </c>
      <c r="J445" s="113" t="str">
        <f>IF(SP_NORTE!O500="","*",SP_NORTE!O500)</f>
        <v>*</v>
      </c>
      <c r="K445" s="83">
        <f>IF(SP_NORTE!AJ500="","*",SP_NORTE!AJ500)</f>
        <v>0</v>
      </c>
      <c r="L445" s="83" t="str">
        <f>IF(SP_NORTE!AL500="","*",SP_NORTE!AL500)</f>
        <v>-</v>
      </c>
      <c r="M445" s="83">
        <f>IF(SP_NORTE!AO500="","*",SP_NORTE!AO500)</f>
        <v>0</v>
      </c>
      <c r="N445" s="83" t="str">
        <f>IF(SP_NORTE!AL500="","*",SP_NORTE!AL500)</f>
        <v>-</v>
      </c>
      <c r="O445" s="110" t="str">
        <f>IF(SP_NORTE!BG500="","*",SP_NORTE!BG500)</f>
        <v>*</v>
      </c>
      <c r="P445" s="147" t="str">
        <f>IF($A$2=1,IF(SP_NORTE!BI500="","*",SP_NORTE!BI500),IF(SP_NORTE!BJ500="","*",SP_NORTE!BJ500))</f>
        <v>*</v>
      </c>
    </row>
    <row r="446" spans="1:16" hidden="1">
      <c r="A446" s="82" t="str">
        <f>IF(SP_NORTE!B501="","*",SP_NORTE!B501)</f>
        <v>*</v>
      </c>
      <c r="B446" s="83" t="str">
        <f>IF(SP_NORTE!W501="","*",SP_NORTE!W501)</f>
        <v>*</v>
      </c>
      <c r="C446" s="83" t="str">
        <f>IF(SP_NORTE!R501="","*",SP_NORTE!R501)</f>
        <v>-</v>
      </c>
      <c r="D446" s="83" t="str">
        <f>IF(SP_NORTE!S501="","*",SP_NORTE!S501)</f>
        <v>-</v>
      </c>
      <c r="E446" s="83" t="str">
        <f>IF(SP_NORTE!D501="","*",SP_NORTE!D501)</f>
        <v>*</v>
      </c>
      <c r="F446" s="83" t="str">
        <f>IF(SP_NORTE!G501="","*",SP_NORTE!G501)</f>
        <v>*</v>
      </c>
      <c r="G446" s="83" t="str">
        <f>IF(SP_NORTE!L501="","*",SP_NORTE!L501)</f>
        <v>-</v>
      </c>
      <c r="H446" s="116" t="str">
        <f>IF(SP_NORTE!J501="","*",SP_NORTE!J501)</f>
        <v>*</v>
      </c>
      <c r="I446" s="113" t="str">
        <f>IF(SP_NORTE!N501="","*",SP_NORTE!N501)</f>
        <v>*</v>
      </c>
      <c r="J446" s="113" t="str">
        <f>IF(SP_NORTE!O501="","*",SP_NORTE!O501)</f>
        <v>*</v>
      </c>
      <c r="K446" s="83">
        <f>IF(SP_NORTE!AJ501="","*",SP_NORTE!AJ501)</f>
        <v>0</v>
      </c>
      <c r="L446" s="83" t="str">
        <f>IF(SP_NORTE!AL501="","*",SP_NORTE!AL501)</f>
        <v>-</v>
      </c>
      <c r="M446" s="83">
        <f>IF(SP_NORTE!AO501="","*",SP_NORTE!AO501)</f>
        <v>0</v>
      </c>
      <c r="N446" s="83" t="str">
        <f>IF(SP_NORTE!AL501="","*",SP_NORTE!AL501)</f>
        <v>-</v>
      </c>
      <c r="O446" s="110" t="str">
        <f>IF(SP_NORTE!BG501="","*",SP_NORTE!BG501)</f>
        <v>*</v>
      </c>
      <c r="P446" s="147" t="str">
        <f>IF($A$2=1,IF(SP_NORTE!BI501="","*",SP_NORTE!BI501),IF(SP_NORTE!BJ501="","*",SP_NORTE!BJ501))</f>
        <v>*</v>
      </c>
    </row>
    <row r="447" spans="1:16" hidden="1">
      <c r="A447" s="82" t="str">
        <f>IF(SP_NORTE!B502="","*",SP_NORTE!B502)</f>
        <v>*</v>
      </c>
      <c r="B447" s="83" t="str">
        <f>IF(SP_NORTE!W502="","*",SP_NORTE!W502)</f>
        <v>*</v>
      </c>
      <c r="C447" s="83" t="str">
        <f>IF(SP_NORTE!R502="","*",SP_NORTE!R502)</f>
        <v>-</v>
      </c>
      <c r="D447" s="83" t="str">
        <f>IF(SP_NORTE!S502="","*",SP_NORTE!S502)</f>
        <v>-</v>
      </c>
      <c r="E447" s="83" t="str">
        <f>IF(SP_NORTE!D502="","*",SP_NORTE!D502)</f>
        <v>*</v>
      </c>
      <c r="F447" s="83" t="str">
        <f>IF(SP_NORTE!G502="","*",SP_NORTE!G502)</f>
        <v>*</v>
      </c>
      <c r="G447" s="83" t="str">
        <f>IF(SP_NORTE!L502="","*",SP_NORTE!L502)</f>
        <v>-</v>
      </c>
      <c r="H447" s="116" t="str">
        <f>IF(SP_NORTE!J502="","*",SP_NORTE!J502)</f>
        <v>*</v>
      </c>
      <c r="I447" s="113" t="str">
        <f>IF(SP_NORTE!N502="","*",SP_NORTE!N502)</f>
        <v>*</v>
      </c>
      <c r="J447" s="113" t="str">
        <f>IF(SP_NORTE!O502="","*",SP_NORTE!O502)</f>
        <v>*</v>
      </c>
      <c r="K447" s="83">
        <f>IF(SP_NORTE!AJ502="","*",SP_NORTE!AJ502)</f>
        <v>0</v>
      </c>
      <c r="L447" s="83" t="str">
        <f>IF(SP_NORTE!AL502="","*",SP_NORTE!AL502)</f>
        <v>-</v>
      </c>
      <c r="M447" s="83">
        <f>IF(SP_NORTE!AO502="","*",SP_NORTE!AO502)</f>
        <v>0</v>
      </c>
      <c r="N447" s="83" t="str">
        <f>IF(SP_NORTE!AL502="","*",SP_NORTE!AL502)</f>
        <v>-</v>
      </c>
      <c r="O447" s="110" t="str">
        <f>IF(SP_NORTE!BG502="","*",SP_NORTE!BG502)</f>
        <v>*</v>
      </c>
      <c r="P447" s="147" t="str">
        <f>IF($A$2=1,IF(SP_NORTE!BI502="","*",SP_NORTE!BI502),IF(SP_NORTE!BJ502="","*",SP_NORTE!BJ502))</f>
        <v>*</v>
      </c>
    </row>
    <row r="448" spans="1:16" hidden="1">
      <c r="A448" s="82" t="str">
        <f>IF(SP_NORTE!B503="","*",SP_NORTE!B503)</f>
        <v>*</v>
      </c>
      <c r="B448" s="83" t="str">
        <f>IF(SP_NORTE!W503="","*",SP_NORTE!W503)</f>
        <v>*</v>
      </c>
      <c r="C448" s="83" t="str">
        <f>IF(SP_NORTE!R503="","*",SP_NORTE!R503)</f>
        <v>-</v>
      </c>
      <c r="D448" s="83" t="str">
        <f>IF(SP_NORTE!S503="","*",SP_NORTE!S503)</f>
        <v>-</v>
      </c>
      <c r="E448" s="83" t="str">
        <f>IF(SP_NORTE!D503="","*",SP_NORTE!D503)</f>
        <v>*</v>
      </c>
      <c r="F448" s="83" t="str">
        <f>IF(SP_NORTE!G503="","*",SP_NORTE!G503)</f>
        <v>*</v>
      </c>
      <c r="G448" s="83" t="str">
        <f>IF(SP_NORTE!L503="","*",SP_NORTE!L503)</f>
        <v>-</v>
      </c>
      <c r="H448" s="116" t="str">
        <f>IF(SP_NORTE!J503="","*",SP_NORTE!J503)</f>
        <v>*</v>
      </c>
      <c r="I448" s="113" t="str">
        <f>IF(SP_NORTE!N503="","*",SP_NORTE!N503)</f>
        <v>*</v>
      </c>
      <c r="J448" s="113" t="str">
        <f>IF(SP_NORTE!O503="","*",SP_NORTE!O503)</f>
        <v>*</v>
      </c>
      <c r="K448" s="83">
        <f>IF(SP_NORTE!AJ503="","*",SP_NORTE!AJ503)</f>
        <v>0</v>
      </c>
      <c r="L448" s="83" t="str">
        <f>IF(SP_NORTE!AL503="","*",SP_NORTE!AL503)</f>
        <v>-</v>
      </c>
      <c r="M448" s="83">
        <f>IF(SP_NORTE!AO503="","*",SP_NORTE!AO503)</f>
        <v>0</v>
      </c>
      <c r="N448" s="83" t="str">
        <f>IF(SP_NORTE!AL503="","*",SP_NORTE!AL503)</f>
        <v>-</v>
      </c>
      <c r="O448" s="110" t="str">
        <f>IF(SP_NORTE!BG503="","*",SP_NORTE!BG503)</f>
        <v>*</v>
      </c>
      <c r="P448" s="147" t="str">
        <f>IF($A$2=1,IF(SP_NORTE!BI503="","*",SP_NORTE!BI503),IF(SP_NORTE!BJ503="","*",SP_NORTE!BJ503))</f>
        <v>*</v>
      </c>
    </row>
    <row r="449" spans="1:16" hidden="1">
      <c r="A449" s="82" t="str">
        <f>IF(SP_NORTE!B504="","*",SP_NORTE!B504)</f>
        <v>*</v>
      </c>
      <c r="B449" s="83" t="str">
        <f>IF(SP_NORTE!W504="","*",SP_NORTE!W504)</f>
        <v>*</v>
      </c>
      <c r="C449" s="83" t="str">
        <f>IF(SP_NORTE!R504="","*",SP_NORTE!R504)</f>
        <v>-</v>
      </c>
      <c r="D449" s="83" t="str">
        <f>IF(SP_NORTE!S504="","*",SP_NORTE!S504)</f>
        <v>-</v>
      </c>
      <c r="E449" s="83" t="str">
        <f>IF(SP_NORTE!D504="","*",SP_NORTE!D504)</f>
        <v>*</v>
      </c>
      <c r="F449" s="83" t="str">
        <f>IF(SP_NORTE!G504="","*",SP_NORTE!G504)</f>
        <v>*</v>
      </c>
      <c r="G449" s="83" t="str">
        <f>IF(SP_NORTE!L504="","*",SP_NORTE!L504)</f>
        <v>-</v>
      </c>
      <c r="H449" s="116" t="str">
        <f>IF(SP_NORTE!J504="","*",SP_NORTE!J504)</f>
        <v>*</v>
      </c>
      <c r="I449" s="113" t="str">
        <f>IF(SP_NORTE!N504="","*",SP_NORTE!N504)</f>
        <v>*</v>
      </c>
      <c r="J449" s="113" t="str">
        <f>IF(SP_NORTE!O504="","*",SP_NORTE!O504)</f>
        <v>*</v>
      </c>
      <c r="K449" s="83">
        <f>IF(SP_NORTE!AJ504="","*",SP_NORTE!AJ504)</f>
        <v>0</v>
      </c>
      <c r="L449" s="83" t="str">
        <f>IF(SP_NORTE!AL504="","*",SP_NORTE!AL504)</f>
        <v>-</v>
      </c>
      <c r="M449" s="83">
        <f>IF(SP_NORTE!AO504="","*",SP_NORTE!AO504)</f>
        <v>0</v>
      </c>
      <c r="N449" s="83" t="str">
        <f>IF(SP_NORTE!AL504="","*",SP_NORTE!AL504)</f>
        <v>-</v>
      </c>
      <c r="O449" s="110" t="str">
        <f>IF(SP_NORTE!BG504="","*",SP_NORTE!BG504)</f>
        <v>*</v>
      </c>
      <c r="P449" s="147" t="str">
        <f>IF($A$2=1,IF(SP_NORTE!BI504="","*",SP_NORTE!BI504),IF(SP_NORTE!BJ504="","*",SP_NORTE!BJ504))</f>
        <v>*</v>
      </c>
    </row>
    <row r="450" spans="1:16" hidden="1">
      <c r="A450" s="82" t="str">
        <f>IF(SP_NORTE!B505="","*",SP_NORTE!B505)</f>
        <v>*</v>
      </c>
      <c r="B450" s="83" t="str">
        <f>IF(SP_NORTE!W505="","*",SP_NORTE!W505)</f>
        <v>*</v>
      </c>
      <c r="C450" s="83" t="str">
        <f>IF(SP_NORTE!R505="","*",SP_NORTE!R505)</f>
        <v>-</v>
      </c>
      <c r="D450" s="83" t="str">
        <f>IF(SP_NORTE!S505="","*",SP_NORTE!S505)</f>
        <v>-</v>
      </c>
      <c r="E450" s="83" t="str">
        <f>IF(SP_NORTE!D505="","*",SP_NORTE!D505)</f>
        <v>*</v>
      </c>
      <c r="F450" s="83" t="str">
        <f>IF(SP_NORTE!G505="","*",SP_NORTE!G505)</f>
        <v>*</v>
      </c>
      <c r="G450" s="83" t="str">
        <f>IF(SP_NORTE!L505="","*",SP_NORTE!L505)</f>
        <v>-</v>
      </c>
      <c r="H450" s="116" t="str">
        <f>IF(SP_NORTE!J505="","*",SP_NORTE!J505)</f>
        <v>*</v>
      </c>
      <c r="I450" s="113" t="str">
        <f>IF(SP_NORTE!N505="","*",SP_NORTE!N505)</f>
        <v>*</v>
      </c>
      <c r="J450" s="113" t="str">
        <f>IF(SP_NORTE!O505="","*",SP_NORTE!O505)</f>
        <v>*</v>
      </c>
      <c r="K450" s="83">
        <f>IF(SP_NORTE!AJ505="","*",SP_NORTE!AJ505)</f>
        <v>0</v>
      </c>
      <c r="L450" s="83" t="str">
        <f>IF(SP_NORTE!AL505="","*",SP_NORTE!AL505)</f>
        <v>-</v>
      </c>
      <c r="M450" s="83">
        <f>IF(SP_NORTE!AO505="","*",SP_NORTE!AO505)</f>
        <v>0</v>
      </c>
      <c r="N450" s="83" t="str">
        <f>IF(SP_NORTE!AL505="","*",SP_NORTE!AL505)</f>
        <v>-</v>
      </c>
      <c r="O450" s="110" t="str">
        <f>IF(SP_NORTE!BG505="","*",SP_NORTE!BG505)</f>
        <v>*</v>
      </c>
      <c r="P450" s="147" t="str">
        <f>IF($A$2=1,IF(SP_NORTE!BI505="","*",SP_NORTE!BI505),IF(SP_NORTE!BJ505="","*",SP_NORTE!BJ505))</f>
        <v>*</v>
      </c>
    </row>
    <row r="451" spans="1:16" hidden="1">
      <c r="A451" s="82" t="str">
        <f>IF(SP_NORTE!B506="","*",SP_NORTE!B506)</f>
        <v>*</v>
      </c>
      <c r="B451" s="83" t="str">
        <f>IF(SP_NORTE!W506="","*",SP_NORTE!W506)</f>
        <v>*</v>
      </c>
      <c r="C451" s="83" t="str">
        <f>IF(SP_NORTE!R506="","*",SP_NORTE!R506)</f>
        <v>-</v>
      </c>
      <c r="D451" s="83" t="str">
        <f>IF(SP_NORTE!S506="","*",SP_NORTE!S506)</f>
        <v>-</v>
      </c>
      <c r="E451" s="83" t="str">
        <f>IF(SP_NORTE!D506="","*",SP_NORTE!D506)</f>
        <v>*</v>
      </c>
      <c r="F451" s="83" t="str">
        <f>IF(SP_NORTE!G506="","*",SP_NORTE!G506)</f>
        <v>*</v>
      </c>
      <c r="G451" s="83" t="str">
        <f>IF(SP_NORTE!L506="","*",SP_NORTE!L506)</f>
        <v>-</v>
      </c>
      <c r="H451" s="116" t="str">
        <f>IF(SP_NORTE!J506="","*",SP_NORTE!J506)</f>
        <v>*</v>
      </c>
      <c r="I451" s="113" t="str">
        <f>IF(SP_NORTE!N506="","*",SP_NORTE!N506)</f>
        <v>*</v>
      </c>
      <c r="J451" s="113" t="str">
        <f>IF(SP_NORTE!O506="","*",SP_NORTE!O506)</f>
        <v>*</v>
      </c>
      <c r="K451" s="83">
        <f>IF(SP_NORTE!AJ506="","*",SP_NORTE!AJ506)</f>
        <v>0</v>
      </c>
      <c r="L451" s="83" t="str">
        <f>IF(SP_NORTE!AL506="","*",SP_NORTE!AL506)</f>
        <v>-</v>
      </c>
      <c r="M451" s="83">
        <f>IF(SP_NORTE!AO506="","*",SP_NORTE!AO506)</f>
        <v>0</v>
      </c>
      <c r="N451" s="83" t="str">
        <f>IF(SP_NORTE!AL506="","*",SP_NORTE!AL506)</f>
        <v>-</v>
      </c>
      <c r="O451" s="110" t="str">
        <f>IF(SP_NORTE!BG506="","*",SP_NORTE!BG506)</f>
        <v>*</v>
      </c>
      <c r="P451" s="147" t="str">
        <f>IF($A$2=1,IF(SP_NORTE!BI506="","*",SP_NORTE!BI506),IF(SP_NORTE!BJ506="","*",SP_NORTE!BJ506))</f>
        <v>*</v>
      </c>
    </row>
    <row r="452" spans="1:16" hidden="1">
      <c r="A452" s="82" t="str">
        <f>IF(SP_NORTE!B507="","*",SP_NORTE!B507)</f>
        <v>*</v>
      </c>
      <c r="B452" s="83" t="str">
        <f>IF(SP_NORTE!W507="","*",SP_NORTE!W507)</f>
        <v>*</v>
      </c>
      <c r="C452" s="83" t="str">
        <f>IF(SP_NORTE!R507="","*",SP_NORTE!R507)</f>
        <v>-</v>
      </c>
      <c r="D452" s="83" t="str">
        <f>IF(SP_NORTE!S507="","*",SP_NORTE!S507)</f>
        <v>-</v>
      </c>
      <c r="E452" s="83" t="str">
        <f>IF(SP_NORTE!D507="","*",SP_NORTE!D507)</f>
        <v>*</v>
      </c>
      <c r="F452" s="83" t="str">
        <f>IF(SP_NORTE!G507="","*",SP_NORTE!G507)</f>
        <v>*</v>
      </c>
      <c r="G452" s="83" t="str">
        <f>IF(SP_NORTE!L507="","*",SP_NORTE!L507)</f>
        <v>-</v>
      </c>
      <c r="H452" s="116" t="str">
        <f>IF(SP_NORTE!J507="","*",SP_NORTE!J507)</f>
        <v>*</v>
      </c>
      <c r="I452" s="113" t="str">
        <f>IF(SP_NORTE!N507="","*",SP_NORTE!N507)</f>
        <v>*</v>
      </c>
      <c r="J452" s="113" t="str">
        <f>IF(SP_NORTE!O507="","*",SP_NORTE!O507)</f>
        <v>*</v>
      </c>
      <c r="K452" s="83">
        <f>IF(SP_NORTE!AJ507="","*",SP_NORTE!AJ507)</f>
        <v>0</v>
      </c>
      <c r="L452" s="83" t="str">
        <f>IF(SP_NORTE!AL507="","*",SP_NORTE!AL507)</f>
        <v>-</v>
      </c>
      <c r="M452" s="83">
        <f>IF(SP_NORTE!AO507="","*",SP_NORTE!AO507)</f>
        <v>0</v>
      </c>
      <c r="N452" s="83" t="str">
        <f>IF(SP_NORTE!AL507="","*",SP_NORTE!AL507)</f>
        <v>-</v>
      </c>
      <c r="O452" s="110" t="str">
        <f>IF(SP_NORTE!BG507="","*",SP_NORTE!BG507)</f>
        <v>*</v>
      </c>
      <c r="P452" s="147" t="str">
        <f>IF($A$2=1,IF(SP_NORTE!BI507="","*",SP_NORTE!BI507),IF(SP_NORTE!BJ507="","*",SP_NORTE!BJ507))</f>
        <v>*</v>
      </c>
    </row>
    <row r="453" spans="1:16" hidden="1">
      <c r="A453" s="82" t="str">
        <f>IF(SP_NORTE!B508="","*",SP_NORTE!B508)</f>
        <v>*</v>
      </c>
      <c r="B453" s="83" t="str">
        <f>IF(SP_NORTE!W508="","*",SP_NORTE!W508)</f>
        <v>*</v>
      </c>
      <c r="C453" s="83" t="str">
        <f>IF(SP_NORTE!R508="","*",SP_NORTE!R508)</f>
        <v>-</v>
      </c>
      <c r="D453" s="83" t="str">
        <f>IF(SP_NORTE!S508="","*",SP_NORTE!S508)</f>
        <v>-</v>
      </c>
      <c r="E453" s="83" t="str">
        <f>IF(SP_NORTE!D508="","*",SP_NORTE!D508)</f>
        <v>*</v>
      </c>
      <c r="F453" s="83" t="str">
        <f>IF(SP_NORTE!G508="","*",SP_NORTE!G508)</f>
        <v>*</v>
      </c>
      <c r="G453" s="83" t="str">
        <f>IF(SP_NORTE!L508="","*",SP_NORTE!L508)</f>
        <v>-</v>
      </c>
      <c r="H453" s="116" t="str">
        <f>IF(SP_NORTE!J508="","*",SP_NORTE!J508)</f>
        <v>*</v>
      </c>
      <c r="I453" s="113" t="str">
        <f>IF(SP_NORTE!N508="","*",SP_NORTE!N508)</f>
        <v>*</v>
      </c>
      <c r="J453" s="113" t="str">
        <f>IF(SP_NORTE!O508="","*",SP_NORTE!O508)</f>
        <v>*</v>
      </c>
      <c r="K453" s="83">
        <f>IF(SP_NORTE!AJ508="","*",SP_NORTE!AJ508)</f>
        <v>0</v>
      </c>
      <c r="L453" s="83" t="str">
        <f>IF(SP_NORTE!AL508="","*",SP_NORTE!AL508)</f>
        <v>-</v>
      </c>
      <c r="M453" s="83">
        <f>IF(SP_NORTE!AO508="","*",SP_NORTE!AO508)</f>
        <v>0</v>
      </c>
      <c r="N453" s="83" t="str">
        <f>IF(SP_NORTE!AL508="","*",SP_NORTE!AL508)</f>
        <v>-</v>
      </c>
      <c r="O453" s="110" t="str">
        <f>IF(SP_NORTE!BG508="","*",SP_NORTE!BG508)</f>
        <v>*</v>
      </c>
      <c r="P453" s="147" t="str">
        <f>IF($A$2=1,IF(SP_NORTE!BI508="","*",SP_NORTE!BI508),IF(SP_NORTE!BJ508="","*",SP_NORTE!BJ508))</f>
        <v>*</v>
      </c>
    </row>
    <row r="454" spans="1:16" hidden="1">
      <c r="A454" s="82" t="str">
        <f>IF(SP_NORTE!B509="","*",SP_NORTE!B509)</f>
        <v>*</v>
      </c>
      <c r="B454" s="83" t="str">
        <f>IF(SP_NORTE!W509="","*",SP_NORTE!W509)</f>
        <v>*</v>
      </c>
      <c r="C454" s="83" t="str">
        <f>IF(SP_NORTE!R509="","*",SP_NORTE!R509)</f>
        <v>-</v>
      </c>
      <c r="D454" s="83" t="str">
        <f>IF(SP_NORTE!S509="","*",SP_NORTE!S509)</f>
        <v>-</v>
      </c>
      <c r="E454" s="83" t="str">
        <f>IF(SP_NORTE!D509="","*",SP_NORTE!D509)</f>
        <v>*</v>
      </c>
      <c r="F454" s="83" t="str">
        <f>IF(SP_NORTE!G509="","*",SP_NORTE!G509)</f>
        <v>*</v>
      </c>
      <c r="G454" s="83" t="str">
        <f>IF(SP_NORTE!L509="","*",SP_NORTE!L509)</f>
        <v>-</v>
      </c>
      <c r="H454" s="116" t="str">
        <f>IF(SP_NORTE!J509="","*",SP_NORTE!J509)</f>
        <v>*</v>
      </c>
      <c r="I454" s="113" t="str">
        <f>IF(SP_NORTE!N509="","*",SP_NORTE!N509)</f>
        <v>*</v>
      </c>
      <c r="J454" s="113" t="str">
        <f>IF(SP_NORTE!O509="","*",SP_NORTE!O509)</f>
        <v>*</v>
      </c>
      <c r="K454" s="83">
        <f>IF(SP_NORTE!AJ509="","*",SP_NORTE!AJ509)</f>
        <v>0</v>
      </c>
      <c r="L454" s="83" t="str">
        <f>IF(SP_NORTE!AL509="","*",SP_NORTE!AL509)</f>
        <v>-</v>
      </c>
      <c r="M454" s="83">
        <f>IF(SP_NORTE!AO509="","*",SP_NORTE!AO509)</f>
        <v>0</v>
      </c>
      <c r="N454" s="83" t="str">
        <f>IF(SP_NORTE!AL509="","*",SP_NORTE!AL509)</f>
        <v>-</v>
      </c>
      <c r="O454" s="110" t="str">
        <f>IF(SP_NORTE!BG509="","*",SP_NORTE!BG509)</f>
        <v>*</v>
      </c>
      <c r="P454" s="147" t="str">
        <f>IF($A$2=1,IF(SP_NORTE!BI509="","*",SP_NORTE!BI509),IF(SP_NORTE!BJ509="","*",SP_NORTE!BJ509))</f>
        <v>*</v>
      </c>
    </row>
    <row r="455" spans="1:16" hidden="1">
      <c r="A455" s="82" t="str">
        <f>IF(SP_NORTE!B510="","*",SP_NORTE!B510)</f>
        <v>*</v>
      </c>
      <c r="B455" s="83" t="str">
        <f>IF(SP_NORTE!W510="","*",SP_NORTE!W510)</f>
        <v>*</v>
      </c>
      <c r="C455" s="83" t="str">
        <f>IF(SP_NORTE!R510="","*",SP_NORTE!R510)</f>
        <v>-</v>
      </c>
      <c r="D455" s="83" t="str">
        <f>IF(SP_NORTE!S510="","*",SP_NORTE!S510)</f>
        <v>-</v>
      </c>
      <c r="E455" s="83" t="str">
        <f>IF(SP_NORTE!D510="","*",SP_NORTE!D510)</f>
        <v>*</v>
      </c>
      <c r="F455" s="83" t="str">
        <f>IF(SP_NORTE!G510="","*",SP_NORTE!G510)</f>
        <v>*</v>
      </c>
      <c r="G455" s="83" t="str">
        <f>IF(SP_NORTE!L510="","*",SP_NORTE!L510)</f>
        <v>-</v>
      </c>
      <c r="H455" s="116" t="str">
        <f>IF(SP_NORTE!J510="","*",SP_NORTE!J510)</f>
        <v>*</v>
      </c>
      <c r="I455" s="113" t="str">
        <f>IF(SP_NORTE!N510="","*",SP_NORTE!N510)</f>
        <v>*</v>
      </c>
      <c r="J455" s="113" t="str">
        <f>IF(SP_NORTE!O510="","*",SP_NORTE!O510)</f>
        <v>*</v>
      </c>
      <c r="K455" s="83">
        <f>IF(SP_NORTE!AJ510="","*",SP_NORTE!AJ510)</f>
        <v>0</v>
      </c>
      <c r="L455" s="83" t="str">
        <f>IF(SP_NORTE!AL510="","*",SP_NORTE!AL510)</f>
        <v>-</v>
      </c>
      <c r="M455" s="83">
        <f>IF(SP_NORTE!AO510="","*",SP_NORTE!AO510)</f>
        <v>0</v>
      </c>
      <c r="N455" s="83" t="str">
        <f>IF(SP_NORTE!AL510="","*",SP_NORTE!AL510)</f>
        <v>-</v>
      </c>
      <c r="O455" s="110" t="str">
        <f>IF(SP_NORTE!BG510="","*",SP_NORTE!BG510)</f>
        <v>*</v>
      </c>
      <c r="P455" s="147" t="str">
        <f>IF($A$2=1,IF(SP_NORTE!BI510="","*",SP_NORTE!BI510),IF(SP_NORTE!BJ510="","*",SP_NORTE!BJ510))</f>
        <v>*</v>
      </c>
    </row>
    <row r="456" spans="1:16" hidden="1">
      <c r="A456" s="82" t="str">
        <f>IF(SP_NORTE!B511="","*",SP_NORTE!B511)</f>
        <v>*</v>
      </c>
      <c r="B456" s="83" t="str">
        <f>IF(SP_NORTE!W511="","*",SP_NORTE!W511)</f>
        <v>*</v>
      </c>
      <c r="C456" s="83" t="str">
        <f>IF(SP_NORTE!R511="","*",SP_NORTE!R511)</f>
        <v>-</v>
      </c>
      <c r="D456" s="83" t="str">
        <f>IF(SP_NORTE!S511="","*",SP_NORTE!S511)</f>
        <v>-</v>
      </c>
      <c r="E456" s="83" t="str">
        <f>IF(SP_NORTE!D511="","*",SP_NORTE!D511)</f>
        <v>*</v>
      </c>
      <c r="F456" s="83" t="str">
        <f>IF(SP_NORTE!G511="","*",SP_NORTE!G511)</f>
        <v>*</v>
      </c>
      <c r="G456" s="83" t="str">
        <f>IF(SP_NORTE!L511="","*",SP_NORTE!L511)</f>
        <v>-</v>
      </c>
      <c r="H456" s="116" t="str">
        <f>IF(SP_NORTE!J511="","*",SP_NORTE!J511)</f>
        <v>*</v>
      </c>
      <c r="I456" s="113" t="str">
        <f>IF(SP_NORTE!N511="","*",SP_NORTE!N511)</f>
        <v>*</v>
      </c>
      <c r="J456" s="113" t="str">
        <f>IF(SP_NORTE!O511="","*",SP_NORTE!O511)</f>
        <v>*</v>
      </c>
      <c r="K456" s="83">
        <f>IF(SP_NORTE!AJ511="","*",SP_NORTE!AJ511)</f>
        <v>0</v>
      </c>
      <c r="L456" s="83" t="str">
        <f>IF(SP_NORTE!AL511="","*",SP_NORTE!AL511)</f>
        <v>-</v>
      </c>
      <c r="M456" s="83">
        <f>IF(SP_NORTE!AO511="","*",SP_NORTE!AO511)</f>
        <v>0</v>
      </c>
      <c r="N456" s="83" t="str">
        <f>IF(SP_NORTE!AL511="","*",SP_NORTE!AL511)</f>
        <v>-</v>
      </c>
      <c r="O456" s="110" t="str">
        <f>IF(SP_NORTE!BG511="","*",SP_NORTE!BG511)</f>
        <v>*</v>
      </c>
      <c r="P456" s="147" t="str">
        <f>IF($A$2=1,IF(SP_NORTE!BI511="","*",SP_NORTE!BI511),IF(SP_NORTE!BJ511="","*",SP_NORTE!BJ511))</f>
        <v>*</v>
      </c>
    </row>
    <row r="457" spans="1:16" hidden="1">
      <c r="A457" s="82" t="str">
        <f>IF(SP_NORTE!B512="","*",SP_NORTE!B512)</f>
        <v>*</v>
      </c>
      <c r="B457" s="83" t="str">
        <f>IF(SP_NORTE!W512="","*",SP_NORTE!W512)</f>
        <v>*</v>
      </c>
      <c r="C457" s="83" t="str">
        <f>IF(SP_NORTE!R512="","*",SP_NORTE!R512)</f>
        <v>-</v>
      </c>
      <c r="D457" s="83" t="str">
        <f>IF(SP_NORTE!S512="","*",SP_NORTE!S512)</f>
        <v>-</v>
      </c>
      <c r="E457" s="83" t="str">
        <f>IF(SP_NORTE!D512="","*",SP_NORTE!D512)</f>
        <v>*</v>
      </c>
      <c r="F457" s="83" t="str">
        <f>IF(SP_NORTE!G512="","*",SP_NORTE!G512)</f>
        <v>*</v>
      </c>
      <c r="G457" s="83" t="str">
        <f>IF(SP_NORTE!L512="","*",SP_NORTE!L512)</f>
        <v>-</v>
      </c>
      <c r="H457" s="116" t="str">
        <f>IF(SP_NORTE!J512="","*",SP_NORTE!J512)</f>
        <v>*</v>
      </c>
      <c r="I457" s="113" t="str">
        <f>IF(SP_NORTE!N512="","*",SP_NORTE!N512)</f>
        <v>*</v>
      </c>
      <c r="J457" s="113" t="str">
        <f>IF(SP_NORTE!O512="","*",SP_NORTE!O512)</f>
        <v>*</v>
      </c>
      <c r="K457" s="83">
        <f>IF(SP_NORTE!AJ512="","*",SP_NORTE!AJ512)</f>
        <v>0</v>
      </c>
      <c r="L457" s="83" t="str">
        <f>IF(SP_NORTE!AL512="","*",SP_NORTE!AL512)</f>
        <v>-</v>
      </c>
      <c r="M457" s="83">
        <f>IF(SP_NORTE!AO512="","*",SP_NORTE!AO512)</f>
        <v>0</v>
      </c>
      <c r="N457" s="83" t="str">
        <f>IF(SP_NORTE!AL512="","*",SP_NORTE!AL512)</f>
        <v>-</v>
      </c>
      <c r="O457" s="110" t="str">
        <f>IF(SP_NORTE!BG512="","*",SP_NORTE!BG512)</f>
        <v>*</v>
      </c>
      <c r="P457" s="147" t="str">
        <f>IF($A$2=1,IF(SP_NORTE!BI512="","*",SP_NORTE!BI512),IF(SP_NORTE!BJ512="","*",SP_NORTE!BJ512))</f>
        <v>*</v>
      </c>
    </row>
    <row r="458" spans="1:16" hidden="1">
      <c r="A458" s="82" t="str">
        <f>IF(SP_NORTE!B513="","*",SP_NORTE!B513)</f>
        <v>*</v>
      </c>
      <c r="B458" s="83" t="str">
        <f>IF(SP_NORTE!W513="","*",SP_NORTE!W513)</f>
        <v>*</v>
      </c>
      <c r="C458" s="83" t="str">
        <f>IF(SP_NORTE!R513="","*",SP_NORTE!R513)</f>
        <v>-</v>
      </c>
      <c r="D458" s="83" t="str">
        <f>IF(SP_NORTE!S513="","*",SP_NORTE!S513)</f>
        <v>-</v>
      </c>
      <c r="E458" s="83" t="str">
        <f>IF(SP_NORTE!D513="","*",SP_NORTE!D513)</f>
        <v>*</v>
      </c>
      <c r="F458" s="83" t="str">
        <f>IF(SP_NORTE!G513="","*",SP_NORTE!G513)</f>
        <v>*</v>
      </c>
      <c r="G458" s="83" t="str">
        <f>IF(SP_NORTE!L513="","*",SP_NORTE!L513)</f>
        <v>-</v>
      </c>
      <c r="H458" s="116" t="str">
        <f>IF(SP_NORTE!J513="","*",SP_NORTE!J513)</f>
        <v>*</v>
      </c>
      <c r="I458" s="113" t="str">
        <f>IF(SP_NORTE!N513="","*",SP_NORTE!N513)</f>
        <v>*</v>
      </c>
      <c r="J458" s="113" t="str">
        <f>IF(SP_NORTE!O513="","*",SP_NORTE!O513)</f>
        <v>*</v>
      </c>
      <c r="K458" s="83">
        <f>IF(SP_NORTE!AJ513="","*",SP_NORTE!AJ513)</f>
        <v>0</v>
      </c>
      <c r="L458" s="83" t="str">
        <f>IF(SP_NORTE!AL513="","*",SP_NORTE!AL513)</f>
        <v>-</v>
      </c>
      <c r="M458" s="83">
        <f>IF(SP_NORTE!AO513="","*",SP_NORTE!AO513)</f>
        <v>0</v>
      </c>
      <c r="N458" s="83" t="str">
        <f>IF(SP_NORTE!AL513="","*",SP_NORTE!AL513)</f>
        <v>-</v>
      </c>
      <c r="O458" s="110" t="str">
        <f>IF(SP_NORTE!BG513="","*",SP_NORTE!BG513)</f>
        <v>*</v>
      </c>
      <c r="P458" s="147" t="str">
        <f>IF($A$2=1,IF(SP_NORTE!BI513="","*",SP_NORTE!BI513),IF(SP_NORTE!BJ513="","*",SP_NORTE!BJ513))</f>
        <v>*</v>
      </c>
    </row>
    <row r="459" spans="1:16" hidden="1">
      <c r="A459" s="82" t="str">
        <f>IF(SP_NORTE!B514="","*",SP_NORTE!B514)</f>
        <v>*</v>
      </c>
      <c r="B459" s="83" t="str">
        <f>IF(SP_NORTE!W514="","*",SP_NORTE!W514)</f>
        <v>*</v>
      </c>
      <c r="C459" s="83" t="str">
        <f>IF(SP_NORTE!R514="","*",SP_NORTE!R514)</f>
        <v>-</v>
      </c>
      <c r="D459" s="83" t="str">
        <f>IF(SP_NORTE!S514="","*",SP_NORTE!S514)</f>
        <v>-</v>
      </c>
      <c r="E459" s="83" t="str">
        <f>IF(SP_NORTE!D514="","*",SP_NORTE!D514)</f>
        <v>*</v>
      </c>
      <c r="F459" s="83" t="str">
        <f>IF(SP_NORTE!G514="","*",SP_NORTE!G514)</f>
        <v>*</v>
      </c>
      <c r="G459" s="83" t="str">
        <f>IF(SP_NORTE!L514="","*",SP_NORTE!L514)</f>
        <v>-</v>
      </c>
      <c r="H459" s="116" t="str">
        <f>IF(SP_NORTE!J514="","*",SP_NORTE!J514)</f>
        <v>*</v>
      </c>
      <c r="I459" s="113" t="str">
        <f>IF(SP_NORTE!N514="","*",SP_NORTE!N514)</f>
        <v>*</v>
      </c>
      <c r="J459" s="113" t="str">
        <f>IF(SP_NORTE!O514="","*",SP_NORTE!O514)</f>
        <v>*</v>
      </c>
      <c r="K459" s="83">
        <f>IF(SP_NORTE!AJ514="","*",SP_NORTE!AJ514)</f>
        <v>0</v>
      </c>
      <c r="L459" s="83" t="str">
        <f>IF(SP_NORTE!AL514="","*",SP_NORTE!AL514)</f>
        <v>-</v>
      </c>
      <c r="M459" s="83">
        <f>IF(SP_NORTE!AO514="","*",SP_NORTE!AO514)</f>
        <v>0</v>
      </c>
      <c r="N459" s="83" t="str">
        <f>IF(SP_NORTE!AL514="","*",SP_NORTE!AL514)</f>
        <v>-</v>
      </c>
      <c r="O459" s="110" t="str">
        <f>IF(SP_NORTE!BG514="","*",SP_NORTE!BG514)</f>
        <v>*</v>
      </c>
      <c r="P459" s="147" t="str">
        <f>IF($A$2=1,IF(SP_NORTE!BI514="","*",SP_NORTE!BI514),IF(SP_NORTE!BJ514="","*",SP_NORTE!BJ514))</f>
        <v>*</v>
      </c>
    </row>
    <row r="460" spans="1:16" hidden="1">
      <c r="A460" s="82" t="str">
        <f>IF(SP_NORTE!B515="","*",SP_NORTE!B515)</f>
        <v>*</v>
      </c>
      <c r="B460" s="83" t="str">
        <f>IF(SP_NORTE!W515="","*",SP_NORTE!W515)</f>
        <v>*</v>
      </c>
      <c r="C460" s="83" t="str">
        <f>IF(SP_NORTE!R515="","*",SP_NORTE!R515)</f>
        <v>-</v>
      </c>
      <c r="D460" s="83" t="str">
        <f>IF(SP_NORTE!S515="","*",SP_NORTE!S515)</f>
        <v>-</v>
      </c>
      <c r="E460" s="83" t="str">
        <f>IF(SP_NORTE!D515="","*",SP_NORTE!D515)</f>
        <v>*</v>
      </c>
      <c r="F460" s="83" t="str">
        <f>IF(SP_NORTE!G515="","*",SP_NORTE!G515)</f>
        <v>*</v>
      </c>
      <c r="G460" s="83" t="str">
        <f>IF(SP_NORTE!L515="","*",SP_NORTE!L515)</f>
        <v>-</v>
      </c>
      <c r="H460" s="116" t="str">
        <f>IF(SP_NORTE!J515="","*",SP_NORTE!J515)</f>
        <v>*</v>
      </c>
      <c r="I460" s="113" t="str">
        <f>IF(SP_NORTE!N515="","*",SP_NORTE!N515)</f>
        <v>*</v>
      </c>
      <c r="J460" s="113" t="str">
        <f>IF(SP_NORTE!O515="","*",SP_NORTE!O515)</f>
        <v>*</v>
      </c>
      <c r="K460" s="83">
        <f>IF(SP_NORTE!AJ515="","*",SP_NORTE!AJ515)</f>
        <v>0</v>
      </c>
      <c r="L460" s="83" t="str">
        <f>IF(SP_NORTE!AL515="","*",SP_NORTE!AL515)</f>
        <v>-</v>
      </c>
      <c r="M460" s="83">
        <f>IF(SP_NORTE!AO515="","*",SP_NORTE!AO515)</f>
        <v>0</v>
      </c>
      <c r="N460" s="83" t="str">
        <f>IF(SP_NORTE!AL515="","*",SP_NORTE!AL515)</f>
        <v>-</v>
      </c>
      <c r="O460" s="110" t="str">
        <f>IF(SP_NORTE!BG515="","*",SP_NORTE!BG515)</f>
        <v>*</v>
      </c>
      <c r="P460" s="147" t="str">
        <f>IF($A$2=1,IF(SP_NORTE!BI515="","*",SP_NORTE!BI515),IF(SP_NORTE!BJ515="","*",SP_NORTE!BJ515))</f>
        <v>*</v>
      </c>
    </row>
    <row r="461" spans="1:16" hidden="1">
      <c r="A461" s="82" t="str">
        <f>IF(SP_NORTE!B516="","*",SP_NORTE!B516)</f>
        <v>*</v>
      </c>
      <c r="B461" s="83" t="str">
        <f>IF(SP_NORTE!W516="","*",SP_NORTE!W516)</f>
        <v>*</v>
      </c>
      <c r="C461" s="83" t="str">
        <f>IF(SP_NORTE!R516="","*",SP_NORTE!R516)</f>
        <v>-</v>
      </c>
      <c r="D461" s="83" t="str">
        <f>IF(SP_NORTE!S516="","*",SP_NORTE!S516)</f>
        <v>-</v>
      </c>
      <c r="E461" s="83" t="str">
        <f>IF(SP_NORTE!D516="","*",SP_NORTE!D516)</f>
        <v>*</v>
      </c>
      <c r="F461" s="83" t="str">
        <f>IF(SP_NORTE!G516="","*",SP_NORTE!G516)</f>
        <v>*</v>
      </c>
      <c r="G461" s="83" t="str">
        <f>IF(SP_NORTE!L516="","*",SP_NORTE!L516)</f>
        <v>-</v>
      </c>
      <c r="H461" s="116" t="str">
        <f>IF(SP_NORTE!J516="","*",SP_NORTE!J516)</f>
        <v>*</v>
      </c>
      <c r="I461" s="113" t="str">
        <f>IF(SP_NORTE!N516="","*",SP_NORTE!N516)</f>
        <v>*</v>
      </c>
      <c r="J461" s="113" t="str">
        <f>IF(SP_NORTE!O516="","*",SP_NORTE!O516)</f>
        <v>*</v>
      </c>
      <c r="K461" s="83">
        <f>IF(SP_NORTE!AJ516="","*",SP_NORTE!AJ516)</f>
        <v>0</v>
      </c>
      <c r="L461" s="83" t="str">
        <f>IF(SP_NORTE!AL516="","*",SP_NORTE!AL516)</f>
        <v>-</v>
      </c>
      <c r="M461" s="83">
        <f>IF(SP_NORTE!AO516="","*",SP_NORTE!AO516)</f>
        <v>0</v>
      </c>
      <c r="N461" s="83" t="str">
        <f>IF(SP_NORTE!AL516="","*",SP_NORTE!AL516)</f>
        <v>-</v>
      </c>
      <c r="O461" s="110" t="str">
        <f>IF(SP_NORTE!BG516="","*",SP_NORTE!BG516)</f>
        <v>*</v>
      </c>
      <c r="P461" s="147" t="str">
        <f>IF($A$2=1,IF(SP_NORTE!BI516="","*",SP_NORTE!BI516),IF(SP_NORTE!BJ516="","*",SP_NORTE!BJ516))</f>
        <v>*</v>
      </c>
    </row>
    <row r="462" spans="1:16" hidden="1">
      <c r="A462" s="82" t="str">
        <f>IF(SP_NORTE!B517="","*",SP_NORTE!B517)</f>
        <v>*</v>
      </c>
      <c r="B462" s="83" t="str">
        <f>IF(SP_NORTE!W517="","*",SP_NORTE!W517)</f>
        <v>*</v>
      </c>
      <c r="C462" s="83" t="str">
        <f>IF(SP_NORTE!R517="","*",SP_NORTE!R517)</f>
        <v>-</v>
      </c>
      <c r="D462" s="83" t="str">
        <f>IF(SP_NORTE!S517="","*",SP_NORTE!S517)</f>
        <v>-</v>
      </c>
      <c r="E462" s="83" t="str">
        <f>IF(SP_NORTE!D517="","*",SP_NORTE!D517)</f>
        <v>*</v>
      </c>
      <c r="F462" s="83" t="str">
        <f>IF(SP_NORTE!G517="","*",SP_NORTE!G517)</f>
        <v>*</v>
      </c>
      <c r="G462" s="83" t="str">
        <f>IF(SP_NORTE!L517="","*",SP_NORTE!L517)</f>
        <v>-</v>
      </c>
      <c r="H462" s="116" t="str">
        <f>IF(SP_NORTE!J517="","*",SP_NORTE!J517)</f>
        <v>*</v>
      </c>
      <c r="I462" s="113" t="str">
        <f>IF(SP_NORTE!N517="","*",SP_NORTE!N517)</f>
        <v>*</v>
      </c>
      <c r="J462" s="113" t="str">
        <f>IF(SP_NORTE!O517="","*",SP_NORTE!O517)</f>
        <v>*</v>
      </c>
      <c r="K462" s="83">
        <f>IF(SP_NORTE!AJ517="","*",SP_NORTE!AJ517)</f>
        <v>0</v>
      </c>
      <c r="L462" s="83" t="str">
        <f>IF(SP_NORTE!AL517="","*",SP_NORTE!AL517)</f>
        <v>-</v>
      </c>
      <c r="M462" s="83">
        <f>IF(SP_NORTE!AO517="","*",SP_NORTE!AO517)</f>
        <v>0</v>
      </c>
      <c r="N462" s="83" t="str">
        <f>IF(SP_NORTE!AL517="","*",SP_NORTE!AL517)</f>
        <v>-</v>
      </c>
      <c r="O462" s="110" t="str">
        <f>IF(SP_NORTE!BG517="","*",SP_NORTE!BG517)</f>
        <v>*</v>
      </c>
      <c r="P462" s="147" t="str">
        <f>IF($A$2=1,IF(SP_NORTE!BI517="","*",SP_NORTE!BI517),IF(SP_NORTE!BJ517="","*",SP_NORTE!BJ517))</f>
        <v>*</v>
      </c>
    </row>
    <row r="463" spans="1:16" hidden="1">
      <c r="A463" s="82" t="str">
        <f>IF(SP_NORTE!B518="","*",SP_NORTE!B518)</f>
        <v>*</v>
      </c>
      <c r="B463" s="83" t="str">
        <f>IF(SP_NORTE!W518="","*",SP_NORTE!W518)</f>
        <v>*</v>
      </c>
      <c r="C463" s="83" t="str">
        <f>IF(SP_NORTE!R518="","*",SP_NORTE!R518)</f>
        <v>-</v>
      </c>
      <c r="D463" s="83" t="str">
        <f>IF(SP_NORTE!S518="","*",SP_NORTE!S518)</f>
        <v>-</v>
      </c>
      <c r="E463" s="83" t="str">
        <f>IF(SP_NORTE!D518="","*",SP_NORTE!D518)</f>
        <v>*</v>
      </c>
      <c r="F463" s="83" t="str">
        <f>IF(SP_NORTE!G518="","*",SP_NORTE!G518)</f>
        <v>*</v>
      </c>
      <c r="G463" s="83" t="str">
        <f>IF(SP_NORTE!L518="","*",SP_NORTE!L518)</f>
        <v>-</v>
      </c>
      <c r="H463" s="116" t="str">
        <f>IF(SP_NORTE!J518="","*",SP_NORTE!J518)</f>
        <v>*</v>
      </c>
      <c r="I463" s="113" t="str">
        <f>IF(SP_NORTE!N518="","*",SP_NORTE!N518)</f>
        <v>*</v>
      </c>
      <c r="J463" s="113" t="str">
        <f>IF(SP_NORTE!O518="","*",SP_NORTE!O518)</f>
        <v>*</v>
      </c>
      <c r="K463" s="83">
        <f>IF(SP_NORTE!AJ518="","*",SP_NORTE!AJ518)</f>
        <v>0</v>
      </c>
      <c r="L463" s="83" t="str">
        <f>IF(SP_NORTE!AL518="","*",SP_NORTE!AL518)</f>
        <v>-</v>
      </c>
      <c r="M463" s="83">
        <f>IF(SP_NORTE!AO518="","*",SP_NORTE!AO518)</f>
        <v>0</v>
      </c>
      <c r="N463" s="83" t="str">
        <f>IF(SP_NORTE!AL518="","*",SP_NORTE!AL518)</f>
        <v>-</v>
      </c>
      <c r="O463" s="110" t="str">
        <f>IF(SP_NORTE!BG518="","*",SP_NORTE!BG518)</f>
        <v>*</v>
      </c>
      <c r="P463" s="147" t="str">
        <f>IF($A$2=1,IF(SP_NORTE!BI518="","*",SP_NORTE!BI518),IF(SP_NORTE!BJ518="","*",SP_NORTE!BJ518))</f>
        <v>*</v>
      </c>
    </row>
    <row r="464" spans="1:16" hidden="1">
      <c r="A464" s="82" t="str">
        <f>IF(SP_NORTE!B519="","*",SP_NORTE!B519)</f>
        <v>*</v>
      </c>
      <c r="B464" s="83" t="str">
        <f>IF(SP_NORTE!W519="","*",SP_NORTE!W519)</f>
        <v>*</v>
      </c>
      <c r="C464" s="83" t="str">
        <f>IF(SP_NORTE!R519="","*",SP_NORTE!R519)</f>
        <v>-</v>
      </c>
      <c r="D464" s="83" t="str">
        <f>IF(SP_NORTE!S519="","*",SP_NORTE!S519)</f>
        <v>-</v>
      </c>
      <c r="E464" s="83" t="str">
        <f>IF(SP_NORTE!D519="","*",SP_NORTE!D519)</f>
        <v>*</v>
      </c>
      <c r="F464" s="83" t="str">
        <f>IF(SP_NORTE!G519="","*",SP_NORTE!G519)</f>
        <v>*</v>
      </c>
      <c r="G464" s="83" t="str">
        <f>IF(SP_NORTE!L519="","*",SP_NORTE!L519)</f>
        <v>-</v>
      </c>
      <c r="H464" s="116" t="str">
        <f>IF(SP_NORTE!J519="","*",SP_NORTE!J519)</f>
        <v>*</v>
      </c>
      <c r="I464" s="113" t="str">
        <f>IF(SP_NORTE!N519="","*",SP_NORTE!N519)</f>
        <v>*</v>
      </c>
      <c r="J464" s="113" t="str">
        <f>IF(SP_NORTE!O519="","*",SP_NORTE!O519)</f>
        <v>*</v>
      </c>
      <c r="K464" s="83">
        <f>IF(SP_NORTE!AJ519="","*",SP_NORTE!AJ519)</f>
        <v>0</v>
      </c>
      <c r="L464" s="83" t="str">
        <f>IF(SP_NORTE!AL519="","*",SP_NORTE!AL519)</f>
        <v>-</v>
      </c>
      <c r="M464" s="83">
        <f>IF(SP_NORTE!AO519="","*",SP_NORTE!AO519)</f>
        <v>0</v>
      </c>
      <c r="N464" s="83" t="str">
        <f>IF(SP_NORTE!AL519="","*",SP_NORTE!AL519)</f>
        <v>-</v>
      </c>
      <c r="O464" s="110" t="str">
        <f>IF(SP_NORTE!BG519="","*",SP_NORTE!BG519)</f>
        <v>*</v>
      </c>
      <c r="P464" s="147" t="str">
        <f>IF($A$2=1,IF(SP_NORTE!BI519="","*",SP_NORTE!BI519),IF(SP_NORTE!BJ519="","*",SP_NORTE!BJ519))</f>
        <v>*</v>
      </c>
    </row>
    <row r="465" spans="1:16" hidden="1">
      <c r="A465" s="82" t="str">
        <f>IF(SP_NORTE!B520="","*",SP_NORTE!B520)</f>
        <v>*</v>
      </c>
      <c r="B465" s="83" t="str">
        <f>IF(SP_NORTE!W520="","*",SP_NORTE!W520)</f>
        <v>*</v>
      </c>
      <c r="C465" s="83" t="str">
        <f>IF(SP_NORTE!R520="","*",SP_NORTE!R520)</f>
        <v>-</v>
      </c>
      <c r="D465" s="83" t="str">
        <f>IF(SP_NORTE!S520="","*",SP_NORTE!S520)</f>
        <v>-</v>
      </c>
      <c r="E465" s="83" t="str">
        <f>IF(SP_NORTE!D520="","*",SP_NORTE!D520)</f>
        <v>*</v>
      </c>
      <c r="F465" s="83" t="str">
        <f>IF(SP_NORTE!G520="","*",SP_NORTE!G520)</f>
        <v>*</v>
      </c>
      <c r="G465" s="83" t="str">
        <f>IF(SP_NORTE!L520="","*",SP_NORTE!L520)</f>
        <v>-</v>
      </c>
      <c r="H465" s="116" t="str">
        <f>IF(SP_NORTE!J520="","*",SP_NORTE!J520)</f>
        <v>*</v>
      </c>
      <c r="I465" s="113" t="str">
        <f>IF(SP_NORTE!N520="","*",SP_NORTE!N520)</f>
        <v>*</v>
      </c>
      <c r="J465" s="113" t="str">
        <f>IF(SP_NORTE!O520="","*",SP_NORTE!O520)</f>
        <v>*</v>
      </c>
      <c r="K465" s="83">
        <f>IF(SP_NORTE!AJ520="","*",SP_NORTE!AJ520)</f>
        <v>0</v>
      </c>
      <c r="L465" s="83" t="str">
        <f>IF(SP_NORTE!AL520="","*",SP_NORTE!AL520)</f>
        <v>-</v>
      </c>
      <c r="M465" s="83">
        <f>IF(SP_NORTE!AO520="","*",SP_NORTE!AO520)</f>
        <v>0</v>
      </c>
      <c r="N465" s="83" t="str">
        <f>IF(SP_NORTE!AL520="","*",SP_NORTE!AL520)</f>
        <v>-</v>
      </c>
      <c r="O465" s="110" t="str">
        <f>IF(SP_NORTE!BG520="","*",SP_NORTE!BG520)</f>
        <v>*</v>
      </c>
      <c r="P465" s="147" t="str">
        <f>IF($A$2=1,IF(SP_NORTE!BI520="","*",SP_NORTE!BI520),IF(SP_NORTE!BJ520="","*",SP_NORTE!BJ520))</f>
        <v>*</v>
      </c>
    </row>
    <row r="466" spans="1:16" hidden="1">
      <c r="A466" s="82" t="str">
        <f>IF(SP_NORTE!B521="","*",SP_NORTE!B521)</f>
        <v>*</v>
      </c>
      <c r="B466" s="83" t="str">
        <f>IF(SP_NORTE!W521="","*",SP_NORTE!W521)</f>
        <v>*</v>
      </c>
      <c r="C466" s="83" t="str">
        <f>IF(SP_NORTE!R521="","*",SP_NORTE!R521)</f>
        <v>-</v>
      </c>
      <c r="D466" s="83" t="str">
        <f>IF(SP_NORTE!S521="","*",SP_NORTE!S521)</f>
        <v>-</v>
      </c>
      <c r="E466" s="83" t="str">
        <f>IF(SP_NORTE!D521="","*",SP_NORTE!D521)</f>
        <v>*</v>
      </c>
      <c r="F466" s="83" t="str">
        <f>IF(SP_NORTE!G521="","*",SP_NORTE!G521)</f>
        <v>*</v>
      </c>
      <c r="G466" s="83" t="str">
        <f>IF(SP_NORTE!L521="","*",SP_NORTE!L521)</f>
        <v>-</v>
      </c>
      <c r="H466" s="116" t="str">
        <f>IF(SP_NORTE!J521="","*",SP_NORTE!J521)</f>
        <v>*</v>
      </c>
      <c r="I466" s="113" t="str">
        <f>IF(SP_NORTE!N521="","*",SP_NORTE!N521)</f>
        <v>*</v>
      </c>
      <c r="J466" s="113" t="str">
        <f>IF(SP_NORTE!O521="","*",SP_NORTE!O521)</f>
        <v>*</v>
      </c>
      <c r="K466" s="83">
        <f>IF(SP_NORTE!AJ521="","*",SP_NORTE!AJ521)</f>
        <v>0</v>
      </c>
      <c r="L466" s="83" t="str">
        <f>IF(SP_NORTE!AL521="","*",SP_NORTE!AL521)</f>
        <v>-</v>
      </c>
      <c r="M466" s="83">
        <f>IF(SP_NORTE!AO521="","*",SP_NORTE!AO521)</f>
        <v>0</v>
      </c>
      <c r="N466" s="83" t="str">
        <f>IF(SP_NORTE!AL521="","*",SP_NORTE!AL521)</f>
        <v>-</v>
      </c>
      <c r="O466" s="110" t="str">
        <f>IF(SP_NORTE!BG521="","*",SP_NORTE!BG521)</f>
        <v>*</v>
      </c>
      <c r="P466" s="147" t="str">
        <f>IF($A$2=1,IF(SP_NORTE!BI521="","*",SP_NORTE!BI521),IF(SP_NORTE!BJ521="","*",SP_NORTE!BJ521))</f>
        <v>*</v>
      </c>
    </row>
    <row r="467" spans="1:16" hidden="1">
      <c r="A467" s="82" t="str">
        <f>IF(SP_NORTE!B522="","*",SP_NORTE!B522)</f>
        <v>*</v>
      </c>
      <c r="B467" s="83" t="str">
        <f>IF(SP_NORTE!W522="","*",SP_NORTE!W522)</f>
        <v>*</v>
      </c>
      <c r="C467" s="83" t="str">
        <f>IF(SP_NORTE!R522="","*",SP_NORTE!R522)</f>
        <v>-</v>
      </c>
      <c r="D467" s="83" t="str">
        <f>IF(SP_NORTE!S522="","*",SP_NORTE!S522)</f>
        <v>-</v>
      </c>
      <c r="E467" s="83" t="str">
        <f>IF(SP_NORTE!D522="","*",SP_NORTE!D522)</f>
        <v>*</v>
      </c>
      <c r="F467" s="83" t="str">
        <f>IF(SP_NORTE!G522="","*",SP_NORTE!G522)</f>
        <v>*</v>
      </c>
      <c r="G467" s="83" t="str">
        <f>IF(SP_NORTE!L522="","*",SP_NORTE!L522)</f>
        <v>-</v>
      </c>
      <c r="H467" s="116" t="str">
        <f>IF(SP_NORTE!J522="","*",SP_NORTE!J522)</f>
        <v>*</v>
      </c>
      <c r="I467" s="113" t="str">
        <f>IF(SP_NORTE!N522="","*",SP_NORTE!N522)</f>
        <v>*</v>
      </c>
      <c r="J467" s="113" t="str">
        <f>IF(SP_NORTE!O522="","*",SP_NORTE!O522)</f>
        <v>*</v>
      </c>
      <c r="K467" s="83">
        <f>IF(SP_NORTE!AJ522="","*",SP_NORTE!AJ522)</f>
        <v>0</v>
      </c>
      <c r="L467" s="83" t="str">
        <f>IF(SP_NORTE!AL522="","*",SP_NORTE!AL522)</f>
        <v>-</v>
      </c>
      <c r="M467" s="83">
        <f>IF(SP_NORTE!AO522="","*",SP_NORTE!AO522)</f>
        <v>0</v>
      </c>
      <c r="N467" s="83" t="str">
        <f>IF(SP_NORTE!AL522="","*",SP_NORTE!AL522)</f>
        <v>-</v>
      </c>
      <c r="O467" s="110" t="str">
        <f>IF(SP_NORTE!BG522="","*",SP_NORTE!BG522)</f>
        <v>*</v>
      </c>
      <c r="P467" s="147" t="str">
        <f>IF($A$2=1,IF(SP_NORTE!BI522="","*",SP_NORTE!BI522),IF(SP_NORTE!BJ522="","*",SP_NORTE!BJ522))</f>
        <v>*</v>
      </c>
    </row>
    <row r="468" spans="1:16" hidden="1">
      <c r="A468" s="82" t="str">
        <f>IF(SP_NORTE!B523="","*",SP_NORTE!B523)</f>
        <v>*</v>
      </c>
      <c r="B468" s="83" t="str">
        <f>IF(SP_NORTE!W523="","*",SP_NORTE!W523)</f>
        <v>*</v>
      </c>
      <c r="C468" s="83" t="str">
        <f>IF(SP_NORTE!R523="","*",SP_NORTE!R523)</f>
        <v>-</v>
      </c>
      <c r="D468" s="83" t="str">
        <f>IF(SP_NORTE!S523="","*",SP_NORTE!S523)</f>
        <v>-</v>
      </c>
      <c r="E468" s="83" t="str">
        <f>IF(SP_NORTE!D523="","*",SP_NORTE!D523)</f>
        <v>*</v>
      </c>
      <c r="F468" s="83" t="str">
        <f>IF(SP_NORTE!G523="","*",SP_NORTE!G523)</f>
        <v>*</v>
      </c>
      <c r="G468" s="83" t="str">
        <f>IF(SP_NORTE!L523="","*",SP_NORTE!L523)</f>
        <v>-</v>
      </c>
      <c r="H468" s="116" t="str">
        <f>IF(SP_NORTE!J523="","*",SP_NORTE!J523)</f>
        <v>*</v>
      </c>
      <c r="I468" s="113" t="str">
        <f>IF(SP_NORTE!N523="","*",SP_NORTE!N523)</f>
        <v>*</v>
      </c>
      <c r="J468" s="113" t="str">
        <f>IF(SP_NORTE!O523="","*",SP_NORTE!O523)</f>
        <v>*</v>
      </c>
      <c r="K468" s="83">
        <f>IF(SP_NORTE!AJ523="","*",SP_NORTE!AJ523)</f>
        <v>0</v>
      </c>
      <c r="L468" s="83" t="str">
        <f>IF(SP_NORTE!AL523="","*",SP_NORTE!AL523)</f>
        <v>-</v>
      </c>
      <c r="M468" s="83">
        <f>IF(SP_NORTE!AO523="","*",SP_NORTE!AO523)</f>
        <v>0</v>
      </c>
      <c r="N468" s="83" t="str">
        <f>IF(SP_NORTE!AL523="","*",SP_NORTE!AL523)</f>
        <v>-</v>
      </c>
      <c r="O468" s="110" t="str">
        <f>IF(SP_NORTE!BG523="","*",SP_NORTE!BG523)</f>
        <v>*</v>
      </c>
      <c r="P468" s="147" t="str">
        <f>IF($A$2=1,IF(SP_NORTE!BI523="","*",SP_NORTE!BI523),IF(SP_NORTE!BJ523="","*",SP_NORTE!BJ523))</f>
        <v>*</v>
      </c>
    </row>
    <row r="469" spans="1:16" hidden="1">
      <c r="A469" s="82" t="str">
        <f>IF(SP_NORTE!B524="","*",SP_NORTE!B524)</f>
        <v>*</v>
      </c>
      <c r="B469" s="83" t="str">
        <f>IF(SP_NORTE!W524="","*",SP_NORTE!W524)</f>
        <v>*</v>
      </c>
      <c r="C469" s="83" t="str">
        <f>IF(SP_NORTE!R524="","*",SP_NORTE!R524)</f>
        <v>-</v>
      </c>
      <c r="D469" s="83" t="str">
        <f>IF(SP_NORTE!S524="","*",SP_NORTE!S524)</f>
        <v>-</v>
      </c>
      <c r="E469" s="83" t="str">
        <f>IF(SP_NORTE!D524="","*",SP_NORTE!D524)</f>
        <v>*</v>
      </c>
      <c r="F469" s="83" t="str">
        <f>IF(SP_NORTE!G524="","*",SP_NORTE!G524)</f>
        <v>*</v>
      </c>
      <c r="G469" s="83" t="str">
        <f>IF(SP_NORTE!L524="","*",SP_NORTE!L524)</f>
        <v>-</v>
      </c>
      <c r="H469" s="116" t="str">
        <f>IF(SP_NORTE!J524="","*",SP_NORTE!J524)</f>
        <v>*</v>
      </c>
      <c r="I469" s="113" t="str">
        <f>IF(SP_NORTE!N524="","*",SP_NORTE!N524)</f>
        <v>*</v>
      </c>
      <c r="J469" s="113" t="str">
        <f>IF(SP_NORTE!O524="","*",SP_NORTE!O524)</f>
        <v>*</v>
      </c>
      <c r="K469" s="83">
        <f>IF(SP_NORTE!AJ524="","*",SP_NORTE!AJ524)</f>
        <v>0</v>
      </c>
      <c r="L469" s="83" t="str">
        <f>IF(SP_NORTE!AL524="","*",SP_NORTE!AL524)</f>
        <v>-</v>
      </c>
      <c r="M469" s="83">
        <f>IF(SP_NORTE!AO524="","*",SP_NORTE!AO524)</f>
        <v>0</v>
      </c>
      <c r="N469" s="83" t="str">
        <f>IF(SP_NORTE!AL524="","*",SP_NORTE!AL524)</f>
        <v>-</v>
      </c>
      <c r="O469" s="110" t="str">
        <f>IF(SP_NORTE!BG524="","*",SP_NORTE!BG524)</f>
        <v>*</v>
      </c>
      <c r="P469" s="147" t="str">
        <f>IF($A$2=1,IF(SP_NORTE!BI524="","*",SP_NORTE!BI524),IF(SP_NORTE!BJ524="","*",SP_NORTE!BJ524))</f>
        <v>*</v>
      </c>
    </row>
    <row r="470" spans="1:16" hidden="1">
      <c r="A470" s="82" t="str">
        <f>IF(SP_NORTE!B525="","*",SP_NORTE!B525)</f>
        <v>*</v>
      </c>
      <c r="B470" s="83" t="str">
        <f>IF(SP_NORTE!W525="","*",SP_NORTE!W525)</f>
        <v>*</v>
      </c>
      <c r="C470" s="83" t="str">
        <f>IF(SP_NORTE!R525="","*",SP_NORTE!R525)</f>
        <v>-</v>
      </c>
      <c r="D470" s="83" t="str">
        <f>IF(SP_NORTE!S525="","*",SP_NORTE!S525)</f>
        <v>-</v>
      </c>
      <c r="E470" s="83" t="str">
        <f>IF(SP_NORTE!D525="","*",SP_NORTE!D525)</f>
        <v>*</v>
      </c>
      <c r="F470" s="83" t="str">
        <f>IF(SP_NORTE!G525="","*",SP_NORTE!G525)</f>
        <v>*</v>
      </c>
      <c r="G470" s="83" t="str">
        <f>IF(SP_NORTE!L525="","*",SP_NORTE!L525)</f>
        <v>-</v>
      </c>
      <c r="H470" s="116" t="str">
        <f>IF(SP_NORTE!J525="","*",SP_NORTE!J525)</f>
        <v>*</v>
      </c>
      <c r="I470" s="113" t="str">
        <f>IF(SP_NORTE!N525="","*",SP_NORTE!N525)</f>
        <v>*</v>
      </c>
      <c r="J470" s="113" t="str">
        <f>IF(SP_NORTE!O525="","*",SP_NORTE!O525)</f>
        <v>*</v>
      </c>
      <c r="K470" s="83">
        <f>IF(SP_NORTE!AJ525="","*",SP_NORTE!AJ525)</f>
        <v>0</v>
      </c>
      <c r="L470" s="83" t="str">
        <f>IF(SP_NORTE!AL525="","*",SP_NORTE!AL525)</f>
        <v>-</v>
      </c>
      <c r="M470" s="83">
        <f>IF(SP_NORTE!AO525="","*",SP_NORTE!AO525)</f>
        <v>0</v>
      </c>
      <c r="N470" s="83" t="str">
        <f>IF(SP_NORTE!AL525="","*",SP_NORTE!AL525)</f>
        <v>-</v>
      </c>
      <c r="O470" s="110" t="str">
        <f>IF(SP_NORTE!BG525="","*",SP_NORTE!BG525)</f>
        <v>*</v>
      </c>
      <c r="P470" s="147" t="str">
        <f>IF($A$2=1,IF(SP_NORTE!BI525="","*",SP_NORTE!BI525),IF(SP_NORTE!BJ525="","*",SP_NORTE!BJ525))</f>
        <v>*</v>
      </c>
    </row>
    <row r="471" spans="1:16" hidden="1">
      <c r="A471" s="82" t="str">
        <f>IF(SP_NORTE!B526="","*",SP_NORTE!B526)</f>
        <v>*</v>
      </c>
      <c r="B471" s="83" t="str">
        <f>IF(SP_NORTE!W526="","*",SP_NORTE!W526)</f>
        <v>*</v>
      </c>
      <c r="C471" s="83" t="str">
        <f>IF(SP_NORTE!R526="","*",SP_NORTE!R526)</f>
        <v>-</v>
      </c>
      <c r="D471" s="83" t="str">
        <f>IF(SP_NORTE!S526="","*",SP_NORTE!S526)</f>
        <v>-</v>
      </c>
      <c r="E471" s="83" t="str">
        <f>IF(SP_NORTE!D526="","*",SP_NORTE!D526)</f>
        <v>*</v>
      </c>
      <c r="F471" s="83" t="str">
        <f>IF(SP_NORTE!G526="","*",SP_NORTE!G526)</f>
        <v>*</v>
      </c>
      <c r="G471" s="83" t="str">
        <f>IF(SP_NORTE!L526="","*",SP_NORTE!L526)</f>
        <v>-</v>
      </c>
      <c r="H471" s="116" t="str">
        <f>IF(SP_NORTE!J526="","*",SP_NORTE!J526)</f>
        <v>*</v>
      </c>
      <c r="I471" s="113" t="str">
        <f>IF(SP_NORTE!N526="","*",SP_NORTE!N526)</f>
        <v>*</v>
      </c>
      <c r="J471" s="113" t="str">
        <f>IF(SP_NORTE!O526="","*",SP_NORTE!O526)</f>
        <v>*</v>
      </c>
      <c r="K471" s="83">
        <f>IF(SP_NORTE!AJ526="","*",SP_NORTE!AJ526)</f>
        <v>0</v>
      </c>
      <c r="L471" s="83" t="str">
        <f>IF(SP_NORTE!AL526="","*",SP_NORTE!AL526)</f>
        <v>-</v>
      </c>
      <c r="M471" s="83">
        <f>IF(SP_NORTE!AO526="","*",SP_NORTE!AO526)</f>
        <v>0</v>
      </c>
      <c r="N471" s="83" t="str">
        <f>IF(SP_NORTE!AL526="","*",SP_NORTE!AL526)</f>
        <v>-</v>
      </c>
      <c r="O471" s="110" t="str">
        <f>IF(SP_NORTE!BG526="","*",SP_NORTE!BG526)</f>
        <v>*</v>
      </c>
      <c r="P471" s="147" t="str">
        <f>IF($A$2=1,IF(SP_NORTE!BI526="","*",SP_NORTE!BI526),IF(SP_NORTE!BJ526="","*",SP_NORTE!BJ526))</f>
        <v>*</v>
      </c>
    </row>
    <row r="472" spans="1:16" hidden="1">
      <c r="A472" s="82" t="str">
        <f>IF(SP_NORTE!B527="","*",SP_NORTE!B527)</f>
        <v>*</v>
      </c>
      <c r="B472" s="83" t="str">
        <f>IF(SP_NORTE!W527="","*",SP_NORTE!W527)</f>
        <v>*</v>
      </c>
      <c r="C472" s="83" t="str">
        <f>IF(SP_NORTE!R527="","*",SP_NORTE!R527)</f>
        <v>-</v>
      </c>
      <c r="D472" s="83" t="str">
        <f>IF(SP_NORTE!S527="","*",SP_NORTE!S527)</f>
        <v>-</v>
      </c>
      <c r="E472" s="83" t="str">
        <f>IF(SP_NORTE!D527="","*",SP_NORTE!D527)</f>
        <v>*</v>
      </c>
      <c r="F472" s="83" t="str">
        <f>IF(SP_NORTE!G527="","*",SP_NORTE!G527)</f>
        <v>*</v>
      </c>
      <c r="G472" s="83" t="str">
        <f>IF(SP_NORTE!L527="","*",SP_NORTE!L527)</f>
        <v>-</v>
      </c>
      <c r="H472" s="116" t="str">
        <f>IF(SP_NORTE!J527="","*",SP_NORTE!J527)</f>
        <v>*</v>
      </c>
      <c r="I472" s="113" t="str">
        <f>IF(SP_NORTE!N527="","*",SP_NORTE!N527)</f>
        <v>*</v>
      </c>
      <c r="J472" s="113" t="str">
        <f>IF(SP_NORTE!O527="","*",SP_NORTE!O527)</f>
        <v>*</v>
      </c>
      <c r="K472" s="83">
        <f>IF(SP_NORTE!AJ527="","*",SP_NORTE!AJ527)</f>
        <v>0</v>
      </c>
      <c r="L472" s="83" t="str">
        <f>IF(SP_NORTE!AL527="","*",SP_NORTE!AL527)</f>
        <v>-</v>
      </c>
      <c r="M472" s="83">
        <f>IF(SP_NORTE!AO527="","*",SP_NORTE!AO527)</f>
        <v>0</v>
      </c>
      <c r="N472" s="83" t="str">
        <f>IF(SP_NORTE!AL527="","*",SP_NORTE!AL527)</f>
        <v>-</v>
      </c>
      <c r="O472" s="110" t="str">
        <f>IF(SP_NORTE!BG527="","*",SP_NORTE!BG527)</f>
        <v>*</v>
      </c>
      <c r="P472" s="147" t="str">
        <f>IF($A$2=1,IF(SP_NORTE!BI527="","*",SP_NORTE!BI527),IF(SP_NORTE!BJ527="","*",SP_NORTE!BJ527))</f>
        <v>*</v>
      </c>
    </row>
    <row r="473" spans="1:16" hidden="1">
      <c r="A473" s="82" t="str">
        <f>IF(SP_NORTE!B528="","*",SP_NORTE!B528)</f>
        <v>*</v>
      </c>
      <c r="B473" s="83" t="str">
        <f>IF(SP_NORTE!W528="","*",SP_NORTE!W528)</f>
        <v>*</v>
      </c>
      <c r="C473" s="83" t="str">
        <f>IF(SP_NORTE!R528="","*",SP_NORTE!R528)</f>
        <v>-</v>
      </c>
      <c r="D473" s="83" t="str">
        <f>IF(SP_NORTE!S528="","*",SP_NORTE!S528)</f>
        <v>-</v>
      </c>
      <c r="E473" s="83" t="str">
        <f>IF(SP_NORTE!D528="","*",SP_NORTE!D528)</f>
        <v>*</v>
      </c>
      <c r="F473" s="83" t="str">
        <f>IF(SP_NORTE!G528="","*",SP_NORTE!G528)</f>
        <v>*</v>
      </c>
      <c r="G473" s="83" t="str">
        <f>IF(SP_NORTE!L528="","*",SP_NORTE!L528)</f>
        <v>-</v>
      </c>
      <c r="H473" s="116" t="str">
        <f>IF(SP_NORTE!J528="","*",SP_NORTE!J528)</f>
        <v>*</v>
      </c>
      <c r="I473" s="113" t="str">
        <f>IF(SP_NORTE!N528="","*",SP_NORTE!N528)</f>
        <v>*</v>
      </c>
      <c r="J473" s="113" t="str">
        <f>IF(SP_NORTE!O528="","*",SP_NORTE!O528)</f>
        <v>*</v>
      </c>
      <c r="K473" s="83">
        <f>IF(SP_NORTE!AJ528="","*",SP_NORTE!AJ528)</f>
        <v>0</v>
      </c>
      <c r="L473" s="83" t="str">
        <f>IF(SP_NORTE!AL528="","*",SP_NORTE!AL528)</f>
        <v>-</v>
      </c>
      <c r="M473" s="83">
        <f>IF(SP_NORTE!AO528="","*",SP_NORTE!AO528)</f>
        <v>0</v>
      </c>
      <c r="N473" s="83" t="str">
        <f>IF(SP_NORTE!AL528="","*",SP_NORTE!AL528)</f>
        <v>-</v>
      </c>
      <c r="O473" s="110" t="str">
        <f>IF(SP_NORTE!BG528="","*",SP_NORTE!BG528)</f>
        <v>*</v>
      </c>
      <c r="P473" s="147" t="str">
        <f>IF($A$2=1,IF(SP_NORTE!BI528="","*",SP_NORTE!BI528),IF(SP_NORTE!BJ528="","*",SP_NORTE!BJ528))</f>
        <v>*</v>
      </c>
    </row>
    <row r="474" spans="1:16" hidden="1">
      <c r="A474" s="82" t="str">
        <f>IF(SP_NORTE!B529="","*",SP_NORTE!B529)</f>
        <v>*</v>
      </c>
      <c r="B474" s="83" t="str">
        <f>IF(SP_NORTE!W529="","*",SP_NORTE!W529)</f>
        <v>*</v>
      </c>
      <c r="C474" s="83" t="str">
        <f>IF(SP_NORTE!R529="","*",SP_NORTE!R529)</f>
        <v>-</v>
      </c>
      <c r="D474" s="83" t="str">
        <f>IF(SP_NORTE!S529="","*",SP_NORTE!S529)</f>
        <v>-</v>
      </c>
      <c r="E474" s="83" t="str">
        <f>IF(SP_NORTE!D529="","*",SP_NORTE!D529)</f>
        <v>*</v>
      </c>
      <c r="F474" s="83" t="str">
        <f>IF(SP_NORTE!G529="","*",SP_NORTE!G529)</f>
        <v>*</v>
      </c>
      <c r="G474" s="83" t="str">
        <f>IF(SP_NORTE!L529="","*",SP_NORTE!L529)</f>
        <v>-</v>
      </c>
      <c r="H474" s="116" t="str">
        <f>IF(SP_NORTE!J529="","*",SP_NORTE!J529)</f>
        <v>*</v>
      </c>
      <c r="I474" s="113" t="str">
        <f>IF(SP_NORTE!N529="","*",SP_NORTE!N529)</f>
        <v>*</v>
      </c>
      <c r="J474" s="113" t="str">
        <f>IF(SP_NORTE!O529="","*",SP_NORTE!O529)</f>
        <v>*</v>
      </c>
      <c r="K474" s="83">
        <f>IF(SP_NORTE!AJ529="","*",SP_NORTE!AJ529)</f>
        <v>0</v>
      </c>
      <c r="L474" s="83" t="str">
        <f>IF(SP_NORTE!AL529="","*",SP_NORTE!AL529)</f>
        <v>-</v>
      </c>
      <c r="M474" s="83">
        <f>IF(SP_NORTE!AO529="","*",SP_NORTE!AO529)</f>
        <v>0</v>
      </c>
      <c r="N474" s="83" t="str">
        <f>IF(SP_NORTE!AL529="","*",SP_NORTE!AL529)</f>
        <v>-</v>
      </c>
      <c r="O474" s="110" t="str">
        <f>IF(SP_NORTE!BG529="","*",SP_NORTE!BG529)</f>
        <v>*</v>
      </c>
      <c r="P474" s="147" t="str">
        <f>IF($A$2=1,IF(SP_NORTE!BI529="","*",SP_NORTE!BI529),IF(SP_NORTE!BJ529="","*",SP_NORTE!BJ529))</f>
        <v>*</v>
      </c>
    </row>
    <row r="475" spans="1:16" hidden="1">
      <c r="A475" s="82" t="str">
        <f>IF(SP_NORTE!B530="","*",SP_NORTE!B530)</f>
        <v>*</v>
      </c>
      <c r="B475" s="83" t="str">
        <f>IF(SP_NORTE!W530="","*",SP_NORTE!W530)</f>
        <v>*</v>
      </c>
      <c r="C475" s="83" t="str">
        <f>IF(SP_NORTE!R530="","*",SP_NORTE!R530)</f>
        <v>-</v>
      </c>
      <c r="D475" s="83" t="str">
        <f>IF(SP_NORTE!S530="","*",SP_NORTE!S530)</f>
        <v>-</v>
      </c>
      <c r="E475" s="83" t="str">
        <f>IF(SP_NORTE!D530="","*",SP_NORTE!D530)</f>
        <v>*</v>
      </c>
      <c r="F475" s="83" t="str">
        <f>IF(SP_NORTE!G530="","*",SP_NORTE!G530)</f>
        <v>*</v>
      </c>
      <c r="G475" s="83" t="str">
        <f>IF(SP_NORTE!L530="","*",SP_NORTE!L530)</f>
        <v>-</v>
      </c>
      <c r="H475" s="116" t="str">
        <f>IF(SP_NORTE!J530="","*",SP_NORTE!J530)</f>
        <v>*</v>
      </c>
      <c r="I475" s="113" t="str">
        <f>IF(SP_NORTE!N530="","*",SP_NORTE!N530)</f>
        <v>*</v>
      </c>
      <c r="J475" s="113" t="str">
        <f>IF(SP_NORTE!O530="","*",SP_NORTE!O530)</f>
        <v>*</v>
      </c>
      <c r="K475" s="83">
        <f>IF(SP_NORTE!AJ530="","*",SP_NORTE!AJ530)</f>
        <v>0</v>
      </c>
      <c r="L475" s="83" t="str">
        <f>IF(SP_NORTE!AL530="","*",SP_NORTE!AL530)</f>
        <v>-</v>
      </c>
      <c r="M475" s="83">
        <f>IF(SP_NORTE!AO530="","*",SP_NORTE!AO530)</f>
        <v>0</v>
      </c>
      <c r="N475" s="83" t="str">
        <f>IF(SP_NORTE!AL530="","*",SP_NORTE!AL530)</f>
        <v>-</v>
      </c>
      <c r="O475" s="110" t="str">
        <f>IF(SP_NORTE!BG530="","*",SP_NORTE!BG530)</f>
        <v>*</v>
      </c>
      <c r="P475" s="147" t="str">
        <f>IF($A$2=1,IF(SP_NORTE!BI530="","*",SP_NORTE!BI530),IF(SP_NORTE!BJ530="","*",SP_NORTE!BJ530))</f>
        <v>*</v>
      </c>
    </row>
    <row r="476" spans="1:16" hidden="1">
      <c r="A476" s="82" t="str">
        <f>IF(SP_NORTE!B531="","*",SP_NORTE!B531)</f>
        <v>*</v>
      </c>
      <c r="B476" s="83" t="str">
        <f>IF(SP_NORTE!W531="","*",SP_NORTE!W531)</f>
        <v>*</v>
      </c>
      <c r="C476" s="83" t="str">
        <f>IF(SP_NORTE!R531="","*",SP_NORTE!R531)</f>
        <v>-</v>
      </c>
      <c r="D476" s="83" t="str">
        <f>IF(SP_NORTE!S531="","*",SP_NORTE!S531)</f>
        <v>-</v>
      </c>
      <c r="E476" s="83" t="str">
        <f>IF(SP_NORTE!D531="","*",SP_NORTE!D531)</f>
        <v>*</v>
      </c>
      <c r="F476" s="83" t="str">
        <f>IF(SP_NORTE!G531="","*",SP_NORTE!G531)</f>
        <v>*</v>
      </c>
      <c r="G476" s="83" t="str">
        <f>IF(SP_NORTE!L531="","*",SP_NORTE!L531)</f>
        <v>-</v>
      </c>
      <c r="H476" s="116" t="str">
        <f>IF(SP_NORTE!J531="","*",SP_NORTE!J531)</f>
        <v>*</v>
      </c>
      <c r="I476" s="113" t="str">
        <f>IF(SP_NORTE!N531="","*",SP_NORTE!N531)</f>
        <v>*</v>
      </c>
      <c r="J476" s="113" t="str">
        <f>IF(SP_NORTE!O531="","*",SP_NORTE!O531)</f>
        <v>*</v>
      </c>
      <c r="K476" s="83">
        <f>IF(SP_NORTE!AJ531="","*",SP_NORTE!AJ531)</f>
        <v>0</v>
      </c>
      <c r="L476" s="83" t="str">
        <f>IF(SP_NORTE!AL531="","*",SP_NORTE!AL531)</f>
        <v>-</v>
      </c>
      <c r="M476" s="83">
        <f>IF(SP_NORTE!AO531="","*",SP_NORTE!AO531)</f>
        <v>0</v>
      </c>
      <c r="N476" s="83" t="str">
        <f>IF(SP_NORTE!AL531="","*",SP_NORTE!AL531)</f>
        <v>-</v>
      </c>
      <c r="O476" s="110" t="str">
        <f>IF(SP_NORTE!BG531="","*",SP_NORTE!BG531)</f>
        <v>*</v>
      </c>
      <c r="P476" s="147" t="str">
        <f>IF($A$2=1,IF(SP_NORTE!BI531="","*",SP_NORTE!BI531),IF(SP_NORTE!BJ531="","*",SP_NORTE!BJ531))</f>
        <v>*</v>
      </c>
    </row>
    <row r="477" spans="1:16" hidden="1">
      <c r="A477" s="82" t="str">
        <f>IF(SP_NORTE!B532="","*",SP_NORTE!B532)</f>
        <v>*</v>
      </c>
      <c r="B477" s="83" t="str">
        <f>IF(SP_NORTE!W532="","*",SP_NORTE!W532)</f>
        <v>*</v>
      </c>
      <c r="C477" s="83" t="str">
        <f>IF(SP_NORTE!R532="","*",SP_NORTE!R532)</f>
        <v>-</v>
      </c>
      <c r="D477" s="83" t="str">
        <f>IF(SP_NORTE!S532="","*",SP_NORTE!S532)</f>
        <v>-</v>
      </c>
      <c r="E477" s="83" t="str">
        <f>IF(SP_NORTE!D532="","*",SP_NORTE!D532)</f>
        <v>*</v>
      </c>
      <c r="F477" s="83" t="str">
        <f>IF(SP_NORTE!G532="","*",SP_NORTE!G532)</f>
        <v>*</v>
      </c>
      <c r="G477" s="83" t="str">
        <f>IF(SP_NORTE!L532="","*",SP_NORTE!L532)</f>
        <v>-</v>
      </c>
      <c r="H477" s="116" t="str">
        <f>IF(SP_NORTE!J532="","*",SP_NORTE!J532)</f>
        <v>*</v>
      </c>
      <c r="I477" s="113" t="str">
        <f>IF(SP_NORTE!N532="","*",SP_NORTE!N532)</f>
        <v>*</v>
      </c>
      <c r="J477" s="113" t="str">
        <f>IF(SP_NORTE!O532="","*",SP_NORTE!O532)</f>
        <v>*</v>
      </c>
      <c r="K477" s="83">
        <f>IF(SP_NORTE!AJ532="","*",SP_NORTE!AJ532)</f>
        <v>0</v>
      </c>
      <c r="L477" s="83" t="str">
        <f>IF(SP_NORTE!AL532="","*",SP_NORTE!AL532)</f>
        <v>-</v>
      </c>
      <c r="M477" s="83">
        <f>IF(SP_NORTE!AO532="","*",SP_NORTE!AO532)</f>
        <v>0</v>
      </c>
      <c r="N477" s="83" t="str">
        <f>IF(SP_NORTE!AL532="","*",SP_NORTE!AL532)</f>
        <v>-</v>
      </c>
      <c r="O477" s="110" t="str">
        <f>IF(SP_NORTE!BG532="","*",SP_NORTE!BG532)</f>
        <v>*</v>
      </c>
      <c r="P477" s="147" t="str">
        <f>IF($A$2=1,IF(SP_NORTE!BI532="","*",SP_NORTE!BI532),IF(SP_NORTE!BJ532="","*",SP_NORTE!BJ532))</f>
        <v>*</v>
      </c>
    </row>
    <row r="478" spans="1:16" hidden="1">
      <c r="A478" s="82" t="str">
        <f>IF(SP_NORTE!B533="","*",SP_NORTE!B533)</f>
        <v>*</v>
      </c>
      <c r="B478" s="83" t="str">
        <f>IF(SP_NORTE!W533="","*",SP_NORTE!W533)</f>
        <v>*</v>
      </c>
      <c r="C478" s="83" t="str">
        <f>IF(SP_NORTE!R533="","*",SP_NORTE!R533)</f>
        <v>-</v>
      </c>
      <c r="D478" s="83" t="str">
        <f>IF(SP_NORTE!S533="","*",SP_NORTE!S533)</f>
        <v>-</v>
      </c>
      <c r="E478" s="83" t="str">
        <f>IF(SP_NORTE!D533="","*",SP_NORTE!D533)</f>
        <v>*</v>
      </c>
      <c r="F478" s="83" t="str">
        <f>IF(SP_NORTE!G533="","*",SP_NORTE!G533)</f>
        <v>*</v>
      </c>
      <c r="G478" s="83" t="str">
        <f>IF(SP_NORTE!L533="","*",SP_NORTE!L533)</f>
        <v>-</v>
      </c>
      <c r="H478" s="116" t="str">
        <f>IF(SP_NORTE!J533="","*",SP_NORTE!J533)</f>
        <v>*</v>
      </c>
      <c r="I478" s="113" t="str">
        <f>IF(SP_NORTE!N533="","*",SP_NORTE!N533)</f>
        <v>*</v>
      </c>
      <c r="J478" s="113" t="str">
        <f>IF(SP_NORTE!O533="","*",SP_NORTE!O533)</f>
        <v>*</v>
      </c>
      <c r="K478" s="83">
        <f>IF(SP_NORTE!AJ533="","*",SP_NORTE!AJ533)</f>
        <v>0</v>
      </c>
      <c r="L478" s="83" t="str">
        <f>IF(SP_NORTE!AL533="","*",SP_NORTE!AL533)</f>
        <v>-</v>
      </c>
      <c r="M478" s="83">
        <f>IF(SP_NORTE!AO533="","*",SP_NORTE!AO533)</f>
        <v>0</v>
      </c>
      <c r="N478" s="83" t="str">
        <f>IF(SP_NORTE!AL533="","*",SP_NORTE!AL533)</f>
        <v>-</v>
      </c>
      <c r="O478" s="110" t="str">
        <f>IF(SP_NORTE!BG533="","*",SP_NORTE!BG533)</f>
        <v>*</v>
      </c>
      <c r="P478" s="147" t="str">
        <f>IF($A$2=1,IF(SP_NORTE!BI533="","*",SP_NORTE!BI533),IF(SP_NORTE!BJ533="","*",SP_NORTE!BJ533))</f>
        <v>*</v>
      </c>
    </row>
    <row r="479" spans="1:16" hidden="1">
      <c r="A479" s="82" t="str">
        <f>IF(SP_NORTE!B534="","*",SP_NORTE!B534)</f>
        <v>*</v>
      </c>
      <c r="B479" s="83" t="str">
        <f>IF(SP_NORTE!W534="","*",SP_NORTE!W534)</f>
        <v>*</v>
      </c>
      <c r="C479" s="83" t="str">
        <f>IF(SP_NORTE!R534="","*",SP_NORTE!R534)</f>
        <v>-</v>
      </c>
      <c r="D479" s="83" t="str">
        <f>IF(SP_NORTE!S534="","*",SP_NORTE!S534)</f>
        <v>-</v>
      </c>
      <c r="E479" s="83" t="str">
        <f>IF(SP_NORTE!D534="","*",SP_NORTE!D534)</f>
        <v>*</v>
      </c>
      <c r="F479" s="83" t="str">
        <f>IF(SP_NORTE!G534="","*",SP_NORTE!G534)</f>
        <v>*</v>
      </c>
      <c r="G479" s="83" t="str">
        <f>IF(SP_NORTE!L534="","*",SP_NORTE!L534)</f>
        <v>-</v>
      </c>
      <c r="H479" s="116" t="str">
        <f>IF(SP_NORTE!J534="","*",SP_NORTE!J534)</f>
        <v>*</v>
      </c>
      <c r="I479" s="113" t="str">
        <f>IF(SP_NORTE!N534="","*",SP_NORTE!N534)</f>
        <v>*</v>
      </c>
      <c r="J479" s="113" t="str">
        <f>IF(SP_NORTE!O534="","*",SP_NORTE!O534)</f>
        <v>*</v>
      </c>
      <c r="K479" s="83">
        <f>IF(SP_NORTE!AJ534="","*",SP_NORTE!AJ534)</f>
        <v>0</v>
      </c>
      <c r="L479" s="83" t="str">
        <f>IF(SP_NORTE!AL534="","*",SP_NORTE!AL534)</f>
        <v>-</v>
      </c>
      <c r="M479" s="83">
        <f>IF(SP_NORTE!AO534="","*",SP_NORTE!AO534)</f>
        <v>0</v>
      </c>
      <c r="N479" s="83" t="str">
        <f>IF(SP_NORTE!AL534="","*",SP_NORTE!AL534)</f>
        <v>-</v>
      </c>
      <c r="O479" s="110" t="str">
        <f>IF(SP_NORTE!BG534="","*",SP_NORTE!BG534)</f>
        <v>*</v>
      </c>
      <c r="P479" s="147" t="str">
        <f>IF($A$2=1,IF(SP_NORTE!BI534="","*",SP_NORTE!BI534),IF(SP_NORTE!BJ534="","*",SP_NORTE!BJ534))</f>
        <v>*</v>
      </c>
    </row>
    <row r="480" spans="1:16" hidden="1">
      <c r="A480" s="82" t="str">
        <f>IF(SP_NORTE!B535="","*",SP_NORTE!B535)</f>
        <v>*</v>
      </c>
      <c r="B480" s="83" t="str">
        <f>IF(SP_NORTE!W535="","*",SP_NORTE!W535)</f>
        <v>*</v>
      </c>
      <c r="C480" s="83" t="str">
        <f>IF(SP_NORTE!R535="","*",SP_NORTE!R535)</f>
        <v>-</v>
      </c>
      <c r="D480" s="83" t="str">
        <f>IF(SP_NORTE!S535="","*",SP_NORTE!S535)</f>
        <v>-</v>
      </c>
      <c r="E480" s="83" t="str">
        <f>IF(SP_NORTE!D535="","*",SP_NORTE!D535)</f>
        <v>*</v>
      </c>
      <c r="F480" s="83" t="str">
        <f>IF(SP_NORTE!G535="","*",SP_NORTE!G535)</f>
        <v>*</v>
      </c>
      <c r="G480" s="83" t="str">
        <f>IF(SP_NORTE!L535="","*",SP_NORTE!L535)</f>
        <v>-</v>
      </c>
      <c r="H480" s="116" t="str">
        <f>IF(SP_NORTE!J535="","*",SP_NORTE!J535)</f>
        <v>*</v>
      </c>
      <c r="I480" s="113" t="str">
        <f>IF(SP_NORTE!N535="","*",SP_NORTE!N535)</f>
        <v>*</v>
      </c>
      <c r="J480" s="113" t="str">
        <f>IF(SP_NORTE!O535="","*",SP_NORTE!O535)</f>
        <v>*</v>
      </c>
      <c r="K480" s="83">
        <f>IF(SP_NORTE!AJ535="","*",SP_NORTE!AJ535)</f>
        <v>0</v>
      </c>
      <c r="L480" s="83" t="str">
        <f>IF(SP_NORTE!AL535="","*",SP_NORTE!AL535)</f>
        <v>-</v>
      </c>
      <c r="M480" s="83">
        <f>IF(SP_NORTE!AO535="","*",SP_NORTE!AO535)</f>
        <v>0</v>
      </c>
      <c r="N480" s="83" t="str">
        <f>IF(SP_NORTE!AL535="","*",SP_NORTE!AL535)</f>
        <v>-</v>
      </c>
      <c r="O480" s="110" t="str">
        <f>IF(SP_NORTE!BG535="","*",SP_NORTE!BG535)</f>
        <v>*</v>
      </c>
      <c r="P480" s="147" t="str">
        <f>IF($A$2=1,IF(SP_NORTE!BI535="","*",SP_NORTE!BI535),IF(SP_NORTE!BJ535="","*",SP_NORTE!BJ535))</f>
        <v>*</v>
      </c>
    </row>
    <row r="481" spans="1:16" hidden="1">
      <c r="A481" s="82" t="str">
        <f>IF(SP_NORTE!B536="","*",SP_NORTE!B536)</f>
        <v>*</v>
      </c>
      <c r="B481" s="83" t="str">
        <f>IF(SP_NORTE!W536="","*",SP_NORTE!W536)</f>
        <v>*</v>
      </c>
      <c r="C481" s="83" t="str">
        <f>IF(SP_NORTE!R536="","*",SP_NORTE!R536)</f>
        <v>-</v>
      </c>
      <c r="D481" s="83" t="str">
        <f>IF(SP_NORTE!S536="","*",SP_NORTE!S536)</f>
        <v>-</v>
      </c>
      <c r="E481" s="83" t="str">
        <f>IF(SP_NORTE!D536="","*",SP_NORTE!D536)</f>
        <v>*</v>
      </c>
      <c r="F481" s="83" t="str">
        <f>IF(SP_NORTE!G536="","*",SP_NORTE!G536)</f>
        <v>*</v>
      </c>
      <c r="G481" s="83" t="str">
        <f>IF(SP_NORTE!L536="","*",SP_NORTE!L536)</f>
        <v>-</v>
      </c>
      <c r="H481" s="116" t="str">
        <f>IF(SP_NORTE!J536="","*",SP_NORTE!J536)</f>
        <v>*</v>
      </c>
      <c r="I481" s="113" t="str">
        <f>IF(SP_NORTE!N536="","*",SP_NORTE!N536)</f>
        <v>*</v>
      </c>
      <c r="J481" s="113" t="str">
        <f>IF(SP_NORTE!O536="","*",SP_NORTE!O536)</f>
        <v>*</v>
      </c>
      <c r="K481" s="83">
        <f>IF(SP_NORTE!AJ536="","*",SP_NORTE!AJ536)</f>
        <v>0</v>
      </c>
      <c r="L481" s="83" t="str">
        <f>IF(SP_NORTE!AL536="","*",SP_NORTE!AL536)</f>
        <v>-</v>
      </c>
      <c r="M481" s="83">
        <f>IF(SP_NORTE!AO536="","*",SP_NORTE!AO536)</f>
        <v>0</v>
      </c>
      <c r="N481" s="83" t="str">
        <f>IF(SP_NORTE!AL536="","*",SP_NORTE!AL536)</f>
        <v>-</v>
      </c>
      <c r="O481" s="110" t="str">
        <f>IF(SP_NORTE!BG536="","*",SP_NORTE!BG536)</f>
        <v>*</v>
      </c>
      <c r="P481" s="147" t="str">
        <f>IF($A$2=1,IF(SP_NORTE!BI536="","*",SP_NORTE!BI536),IF(SP_NORTE!BJ536="","*",SP_NORTE!BJ536))</f>
        <v>*</v>
      </c>
    </row>
    <row r="482" spans="1:16" hidden="1">
      <c r="A482" s="82" t="str">
        <f>IF(SP_NORTE!B537="","*",SP_NORTE!B537)</f>
        <v>*</v>
      </c>
      <c r="B482" s="83" t="str">
        <f>IF(SP_NORTE!W537="","*",SP_NORTE!W537)</f>
        <v>*</v>
      </c>
      <c r="C482" s="83" t="str">
        <f>IF(SP_NORTE!R537="","*",SP_NORTE!R537)</f>
        <v>-</v>
      </c>
      <c r="D482" s="83" t="str">
        <f>IF(SP_NORTE!S537="","*",SP_NORTE!S537)</f>
        <v>-</v>
      </c>
      <c r="E482" s="83" t="str">
        <f>IF(SP_NORTE!D537="","*",SP_NORTE!D537)</f>
        <v>*</v>
      </c>
      <c r="F482" s="83" t="str">
        <f>IF(SP_NORTE!G537="","*",SP_NORTE!G537)</f>
        <v>*</v>
      </c>
      <c r="G482" s="83" t="str">
        <f>IF(SP_NORTE!L537="","*",SP_NORTE!L537)</f>
        <v>-</v>
      </c>
      <c r="H482" s="116" t="str">
        <f>IF(SP_NORTE!J537="","*",SP_NORTE!J537)</f>
        <v>*</v>
      </c>
      <c r="I482" s="113" t="str">
        <f>IF(SP_NORTE!N537="","*",SP_NORTE!N537)</f>
        <v>*</v>
      </c>
      <c r="J482" s="113" t="str">
        <f>IF(SP_NORTE!O537="","*",SP_NORTE!O537)</f>
        <v>*</v>
      </c>
      <c r="K482" s="83">
        <f>IF(SP_NORTE!AJ537="","*",SP_NORTE!AJ537)</f>
        <v>0</v>
      </c>
      <c r="L482" s="83" t="str">
        <f>IF(SP_NORTE!AL537="","*",SP_NORTE!AL537)</f>
        <v>-</v>
      </c>
      <c r="M482" s="83">
        <f>IF(SP_NORTE!AO537="","*",SP_NORTE!AO537)</f>
        <v>0</v>
      </c>
      <c r="N482" s="83" t="str">
        <f>IF(SP_NORTE!AL537="","*",SP_NORTE!AL537)</f>
        <v>-</v>
      </c>
      <c r="O482" s="110" t="str">
        <f>IF(SP_NORTE!BG537="","*",SP_NORTE!BG537)</f>
        <v>*</v>
      </c>
      <c r="P482" s="147" t="str">
        <f>IF($A$2=1,IF(SP_NORTE!BI537="","*",SP_NORTE!BI537),IF(SP_NORTE!BJ537="","*",SP_NORTE!BJ537))</f>
        <v>*</v>
      </c>
    </row>
    <row r="483" spans="1:16" hidden="1">
      <c r="A483" s="82" t="str">
        <f>IF(SP_NORTE!B538="","*",SP_NORTE!B538)</f>
        <v>*</v>
      </c>
      <c r="B483" s="83" t="str">
        <f>IF(SP_NORTE!W538="","*",SP_NORTE!W538)</f>
        <v>*</v>
      </c>
      <c r="C483" s="83" t="str">
        <f>IF(SP_NORTE!R538="","*",SP_NORTE!R538)</f>
        <v>-</v>
      </c>
      <c r="D483" s="83" t="str">
        <f>IF(SP_NORTE!S538="","*",SP_NORTE!S538)</f>
        <v>-</v>
      </c>
      <c r="E483" s="83" t="str">
        <f>IF(SP_NORTE!D538="","*",SP_NORTE!D538)</f>
        <v>*</v>
      </c>
      <c r="F483" s="83" t="str">
        <f>IF(SP_NORTE!G538="","*",SP_NORTE!G538)</f>
        <v>*</v>
      </c>
      <c r="G483" s="83" t="str">
        <f>IF(SP_NORTE!L538="","*",SP_NORTE!L538)</f>
        <v>-</v>
      </c>
      <c r="H483" s="116" t="str">
        <f>IF(SP_NORTE!J538="","*",SP_NORTE!J538)</f>
        <v>*</v>
      </c>
      <c r="I483" s="113" t="str">
        <f>IF(SP_NORTE!N538="","*",SP_NORTE!N538)</f>
        <v>*</v>
      </c>
      <c r="J483" s="113" t="str">
        <f>IF(SP_NORTE!O538="","*",SP_NORTE!O538)</f>
        <v>*</v>
      </c>
      <c r="K483" s="83">
        <f>IF(SP_NORTE!AJ538="","*",SP_NORTE!AJ538)</f>
        <v>0</v>
      </c>
      <c r="L483" s="83" t="str">
        <f>IF(SP_NORTE!AL538="","*",SP_NORTE!AL538)</f>
        <v>-</v>
      </c>
      <c r="M483" s="83">
        <f>IF(SP_NORTE!AO538="","*",SP_NORTE!AO538)</f>
        <v>0</v>
      </c>
      <c r="N483" s="83" t="str">
        <f>IF(SP_NORTE!AL538="","*",SP_NORTE!AL538)</f>
        <v>-</v>
      </c>
      <c r="O483" s="110" t="str">
        <f>IF(SP_NORTE!BG538="","*",SP_NORTE!BG538)</f>
        <v>*</v>
      </c>
      <c r="P483" s="147" t="str">
        <f>IF($A$2=1,IF(SP_NORTE!BI538="","*",SP_NORTE!BI538),IF(SP_NORTE!BJ538="","*",SP_NORTE!BJ538))</f>
        <v>*</v>
      </c>
    </row>
    <row r="484" spans="1:16" hidden="1">
      <c r="A484" s="82" t="str">
        <f>IF(SP_NORTE!B539="","*",SP_NORTE!B539)</f>
        <v>*</v>
      </c>
      <c r="B484" s="83" t="str">
        <f>IF(SP_NORTE!W539="","*",SP_NORTE!W539)</f>
        <v>*</v>
      </c>
      <c r="C484" s="83" t="str">
        <f>IF(SP_NORTE!R539="","*",SP_NORTE!R539)</f>
        <v>-</v>
      </c>
      <c r="D484" s="83" t="str">
        <f>IF(SP_NORTE!S539="","*",SP_NORTE!S539)</f>
        <v>-</v>
      </c>
      <c r="E484" s="83" t="str">
        <f>IF(SP_NORTE!D539="","*",SP_NORTE!D539)</f>
        <v>*</v>
      </c>
      <c r="F484" s="83" t="str">
        <f>IF(SP_NORTE!G539="","*",SP_NORTE!G539)</f>
        <v>*</v>
      </c>
      <c r="G484" s="83" t="str">
        <f>IF(SP_NORTE!L539="","*",SP_NORTE!L539)</f>
        <v>-</v>
      </c>
      <c r="H484" s="116" t="str">
        <f>IF(SP_NORTE!J539="","*",SP_NORTE!J539)</f>
        <v>*</v>
      </c>
      <c r="I484" s="113" t="str">
        <f>IF(SP_NORTE!N539="","*",SP_NORTE!N539)</f>
        <v>*</v>
      </c>
      <c r="J484" s="113" t="str">
        <f>IF(SP_NORTE!O539="","*",SP_NORTE!O539)</f>
        <v>*</v>
      </c>
      <c r="K484" s="83">
        <f>IF(SP_NORTE!AJ539="","*",SP_NORTE!AJ539)</f>
        <v>0</v>
      </c>
      <c r="L484" s="83" t="str">
        <f>IF(SP_NORTE!AL539="","*",SP_NORTE!AL539)</f>
        <v>-</v>
      </c>
      <c r="M484" s="83">
        <f>IF(SP_NORTE!AO539="","*",SP_NORTE!AO539)</f>
        <v>0</v>
      </c>
      <c r="N484" s="83" t="str">
        <f>IF(SP_NORTE!AL539="","*",SP_NORTE!AL539)</f>
        <v>-</v>
      </c>
      <c r="O484" s="110" t="str">
        <f>IF(SP_NORTE!BG539="","*",SP_NORTE!BG539)</f>
        <v>*</v>
      </c>
      <c r="P484" s="147" t="str">
        <f>IF($A$2=1,IF(SP_NORTE!BI539="","*",SP_NORTE!BI539),IF(SP_NORTE!BJ539="","*",SP_NORTE!BJ539))</f>
        <v>*</v>
      </c>
    </row>
    <row r="485" spans="1:16" hidden="1">
      <c r="A485" s="82" t="str">
        <f>IF(SP_NORTE!B540="","*",SP_NORTE!B540)</f>
        <v>*</v>
      </c>
      <c r="B485" s="83" t="str">
        <f>IF(SP_NORTE!W540="","*",SP_NORTE!W540)</f>
        <v>*</v>
      </c>
      <c r="C485" s="83" t="str">
        <f>IF(SP_NORTE!R540="","*",SP_NORTE!R540)</f>
        <v>-</v>
      </c>
      <c r="D485" s="83" t="str">
        <f>IF(SP_NORTE!S540="","*",SP_NORTE!S540)</f>
        <v>-</v>
      </c>
      <c r="E485" s="83" t="str">
        <f>IF(SP_NORTE!D540="","*",SP_NORTE!D540)</f>
        <v>*</v>
      </c>
      <c r="F485" s="83" t="str">
        <f>IF(SP_NORTE!G540="","*",SP_NORTE!G540)</f>
        <v>*</v>
      </c>
      <c r="G485" s="83" t="str">
        <f>IF(SP_NORTE!L540="","*",SP_NORTE!L540)</f>
        <v>-</v>
      </c>
      <c r="H485" s="116" t="str">
        <f>IF(SP_NORTE!J540="","*",SP_NORTE!J540)</f>
        <v>*</v>
      </c>
      <c r="I485" s="113" t="str">
        <f>IF(SP_NORTE!N540="","*",SP_NORTE!N540)</f>
        <v>*</v>
      </c>
      <c r="J485" s="113" t="str">
        <f>IF(SP_NORTE!O540="","*",SP_NORTE!O540)</f>
        <v>*</v>
      </c>
      <c r="K485" s="83">
        <f>IF(SP_NORTE!AJ540="","*",SP_NORTE!AJ540)</f>
        <v>0</v>
      </c>
      <c r="L485" s="83" t="str">
        <f>IF(SP_NORTE!AL540="","*",SP_NORTE!AL540)</f>
        <v>-</v>
      </c>
      <c r="M485" s="83">
        <f>IF(SP_NORTE!AO540="","*",SP_NORTE!AO540)</f>
        <v>0</v>
      </c>
      <c r="N485" s="83" t="str">
        <f>IF(SP_NORTE!AL540="","*",SP_NORTE!AL540)</f>
        <v>-</v>
      </c>
      <c r="O485" s="110" t="str">
        <f>IF(SP_NORTE!BG540="","*",SP_NORTE!BG540)</f>
        <v>*</v>
      </c>
      <c r="P485" s="147" t="str">
        <f>IF($A$2=1,IF(SP_NORTE!BI540="","*",SP_NORTE!BI540),IF(SP_NORTE!BJ540="","*",SP_NORTE!BJ540))</f>
        <v>*</v>
      </c>
    </row>
    <row r="486" spans="1:16" hidden="1">
      <c r="A486" s="82" t="str">
        <f>IF(SP_NORTE!B541="","*",SP_NORTE!B541)</f>
        <v>*</v>
      </c>
      <c r="B486" s="83" t="str">
        <f>IF(SP_NORTE!W541="","*",SP_NORTE!W541)</f>
        <v>*</v>
      </c>
      <c r="C486" s="83" t="str">
        <f>IF(SP_NORTE!R541="","*",SP_NORTE!R541)</f>
        <v>-</v>
      </c>
      <c r="D486" s="83" t="str">
        <f>IF(SP_NORTE!S541="","*",SP_NORTE!S541)</f>
        <v>-</v>
      </c>
      <c r="E486" s="83" t="str">
        <f>IF(SP_NORTE!D541="","*",SP_NORTE!D541)</f>
        <v>*</v>
      </c>
      <c r="F486" s="83" t="str">
        <f>IF(SP_NORTE!G541="","*",SP_NORTE!G541)</f>
        <v>*</v>
      </c>
      <c r="G486" s="83" t="str">
        <f>IF(SP_NORTE!L541="","*",SP_NORTE!L541)</f>
        <v>-</v>
      </c>
      <c r="H486" s="116" t="str">
        <f>IF(SP_NORTE!J541="","*",SP_NORTE!J541)</f>
        <v>*</v>
      </c>
      <c r="I486" s="113" t="str">
        <f>IF(SP_NORTE!N541="","*",SP_NORTE!N541)</f>
        <v>*</v>
      </c>
      <c r="J486" s="113" t="str">
        <f>IF(SP_NORTE!O541="","*",SP_NORTE!O541)</f>
        <v>*</v>
      </c>
      <c r="K486" s="83">
        <f>IF(SP_NORTE!AJ541="","*",SP_NORTE!AJ541)</f>
        <v>0</v>
      </c>
      <c r="L486" s="83" t="str">
        <f>IF(SP_NORTE!AL541="","*",SP_NORTE!AL541)</f>
        <v>-</v>
      </c>
      <c r="M486" s="83">
        <f>IF(SP_NORTE!AO541="","*",SP_NORTE!AO541)</f>
        <v>0</v>
      </c>
      <c r="N486" s="83" t="str">
        <f>IF(SP_NORTE!AL541="","*",SP_NORTE!AL541)</f>
        <v>-</v>
      </c>
      <c r="O486" s="110" t="str">
        <f>IF(SP_NORTE!BG541="","*",SP_NORTE!BG541)</f>
        <v>*</v>
      </c>
      <c r="P486" s="147" t="str">
        <f>IF($A$2=1,IF(SP_NORTE!BI541="","*",SP_NORTE!BI541),IF(SP_NORTE!BJ541="","*",SP_NORTE!BJ541))</f>
        <v>*</v>
      </c>
    </row>
    <row r="487" spans="1:16" hidden="1">
      <c r="A487" s="82" t="str">
        <f>IF(SP_NORTE!B542="","*",SP_NORTE!B542)</f>
        <v>*</v>
      </c>
      <c r="B487" s="83" t="str">
        <f>IF(SP_NORTE!W542="","*",SP_NORTE!W542)</f>
        <v>*</v>
      </c>
      <c r="C487" s="83" t="str">
        <f>IF(SP_NORTE!R542="","*",SP_NORTE!R542)</f>
        <v>-</v>
      </c>
      <c r="D487" s="83" t="str">
        <f>IF(SP_NORTE!S542="","*",SP_NORTE!S542)</f>
        <v>-</v>
      </c>
      <c r="E487" s="83" t="str">
        <f>IF(SP_NORTE!D542="","*",SP_NORTE!D542)</f>
        <v>*</v>
      </c>
      <c r="F487" s="83" t="str">
        <f>IF(SP_NORTE!G542="","*",SP_NORTE!G542)</f>
        <v>*</v>
      </c>
      <c r="G487" s="83" t="str">
        <f>IF(SP_NORTE!L542="","*",SP_NORTE!L542)</f>
        <v>-</v>
      </c>
      <c r="H487" s="116" t="str">
        <f>IF(SP_NORTE!J542="","*",SP_NORTE!J542)</f>
        <v>*</v>
      </c>
      <c r="I487" s="113" t="str">
        <f>IF(SP_NORTE!N542="","*",SP_NORTE!N542)</f>
        <v>*</v>
      </c>
      <c r="J487" s="113" t="str">
        <f>IF(SP_NORTE!O542="","*",SP_NORTE!O542)</f>
        <v>*</v>
      </c>
      <c r="K487" s="83">
        <f>IF(SP_NORTE!AJ542="","*",SP_NORTE!AJ542)</f>
        <v>0</v>
      </c>
      <c r="L487" s="83" t="str">
        <f>IF(SP_NORTE!AL542="","*",SP_NORTE!AL542)</f>
        <v>-</v>
      </c>
      <c r="M487" s="83">
        <f>IF(SP_NORTE!AO542="","*",SP_NORTE!AO542)</f>
        <v>0</v>
      </c>
      <c r="N487" s="83" t="str">
        <f>IF(SP_NORTE!AL542="","*",SP_NORTE!AL542)</f>
        <v>-</v>
      </c>
      <c r="O487" s="110" t="str">
        <f>IF(SP_NORTE!BG542="","*",SP_NORTE!BG542)</f>
        <v>*</v>
      </c>
      <c r="P487" s="147" t="str">
        <f>IF($A$2=1,IF(SP_NORTE!BI542="","*",SP_NORTE!BI542),IF(SP_NORTE!BJ542="","*",SP_NORTE!BJ542))</f>
        <v>*</v>
      </c>
    </row>
    <row r="488" spans="1:16" hidden="1">
      <c r="A488" s="82" t="str">
        <f>IF(SP_NORTE!B543="","*",SP_NORTE!B543)</f>
        <v>*</v>
      </c>
      <c r="B488" s="83" t="str">
        <f>IF(SP_NORTE!W543="","*",SP_NORTE!W543)</f>
        <v>*</v>
      </c>
      <c r="C488" s="83" t="str">
        <f>IF(SP_NORTE!R543="","*",SP_NORTE!R543)</f>
        <v>-</v>
      </c>
      <c r="D488" s="83" t="str">
        <f>IF(SP_NORTE!S543="","*",SP_NORTE!S543)</f>
        <v>-</v>
      </c>
      <c r="E488" s="83" t="str">
        <f>IF(SP_NORTE!D543="","*",SP_NORTE!D543)</f>
        <v>*</v>
      </c>
      <c r="F488" s="83" t="str">
        <f>IF(SP_NORTE!G543="","*",SP_NORTE!G543)</f>
        <v>*</v>
      </c>
      <c r="G488" s="83" t="str">
        <f>IF(SP_NORTE!L543="","*",SP_NORTE!L543)</f>
        <v>-</v>
      </c>
      <c r="H488" s="116" t="str">
        <f>IF(SP_NORTE!J543="","*",SP_NORTE!J543)</f>
        <v>*</v>
      </c>
      <c r="I488" s="113" t="str">
        <f>IF(SP_NORTE!N543="","*",SP_NORTE!N543)</f>
        <v>*</v>
      </c>
      <c r="J488" s="113" t="str">
        <f>IF(SP_NORTE!O543="","*",SP_NORTE!O543)</f>
        <v>*</v>
      </c>
      <c r="K488" s="83">
        <f>IF(SP_NORTE!AJ543="","*",SP_NORTE!AJ543)</f>
        <v>0</v>
      </c>
      <c r="L488" s="83" t="str">
        <f>IF(SP_NORTE!AL543="","*",SP_NORTE!AL543)</f>
        <v>-</v>
      </c>
      <c r="M488" s="83">
        <f>IF(SP_NORTE!AO543="","*",SP_NORTE!AO543)</f>
        <v>0</v>
      </c>
      <c r="N488" s="83" t="str">
        <f>IF(SP_NORTE!AL543="","*",SP_NORTE!AL543)</f>
        <v>-</v>
      </c>
      <c r="O488" s="110" t="str">
        <f>IF(SP_NORTE!BG543="","*",SP_NORTE!BG543)</f>
        <v>*</v>
      </c>
      <c r="P488" s="147" t="str">
        <f>IF($A$2=1,IF(SP_NORTE!BI543="","*",SP_NORTE!BI543),IF(SP_NORTE!BJ543="","*",SP_NORTE!BJ543))</f>
        <v>*</v>
      </c>
    </row>
    <row r="489" spans="1:16" hidden="1">
      <c r="A489" s="82" t="str">
        <f>IF(SP_NORTE!B544="","*",SP_NORTE!B544)</f>
        <v>*</v>
      </c>
      <c r="B489" s="83" t="str">
        <f>IF(SP_NORTE!W544="","*",SP_NORTE!W544)</f>
        <v>*</v>
      </c>
      <c r="C489" s="83" t="str">
        <f>IF(SP_NORTE!R544="","*",SP_NORTE!R544)</f>
        <v>-</v>
      </c>
      <c r="D489" s="83" t="str">
        <f>IF(SP_NORTE!S544="","*",SP_NORTE!S544)</f>
        <v>-</v>
      </c>
      <c r="E489" s="83" t="str">
        <f>IF(SP_NORTE!D544="","*",SP_NORTE!D544)</f>
        <v>*</v>
      </c>
      <c r="F489" s="83" t="str">
        <f>IF(SP_NORTE!G544="","*",SP_NORTE!G544)</f>
        <v>*</v>
      </c>
      <c r="G489" s="83" t="str">
        <f>IF(SP_NORTE!L544="","*",SP_NORTE!L544)</f>
        <v>-</v>
      </c>
      <c r="H489" s="116" t="str">
        <f>IF(SP_NORTE!J544="","*",SP_NORTE!J544)</f>
        <v>*</v>
      </c>
      <c r="I489" s="113" t="str">
        <f>IF(SP_NORTE!N544="","*",SP_NORTE!N544)</f>
        <v>*</v>
      </c>
      <c r="J489" s="113" t="str">
        <f>IF(SP_NORTE!O544="","*",SP_NORTE!O544)</f>
        <v>*</v>
      </c>
      <c r="K489" s="83">
        <f>IF(SP_NORTE!AJ544="","*",SP_NORTE!AJ544)</f>
        <v>0</v>
      </c>
      <c r="L489" s="83" t="str">
        <f>IF(SP_NORTE!AL544="","*",SP_NORTE!AL544)</f>
        <v>-</v>
      </c>
      <c r="M489" s="83">
        <f>IF(SP_NORTE!AO544="","*",SP_NORTE!AO544)</f>
        <v>0</v>
      </c>
      <c r="N489" s="83" t="str">
        <f>IF(SP_NORTE!AL544="","*",SP_NORTE!AL544)</f>
        <v>-</v>
      </c>
      <c r="O489" s="110" t="str">
        <f>IF(SP_NORTE!BG544="","*",SP_NORTE!BG544)</f>
        <v>*</v>
      </c>
      <c r="P489" s="147" t="str">
        <f>IF($A$2=1,IF(SP_NORTE!BI544="","*",SP_NORTE!BI544),IF(SP_NORTE!BJ544="","*",SP_NORTE!BJ544))</f>
        <v>*</v>
      </c>
    </row>
    <row r="490" spans="1:16" hidden="1">
      <c r="A490" s="82" t="str">
        <f>IF(SP_NORTE!B545="","*",SP_NORTE!B545)</f>
        <v>*</v>
      </c>
      <c r="B490" s="83" t="str">
        <f>IF(SP_NORTE!W545="","*",SP_NORTE!W545)</f>
        <v>*</v>
      </c>
      <c r="C490" s="83" t="str">
        <f>IF(SP_NORTE!R545="","*",SP_NORTE!R545)</f>
        <v>-</v>
      </c>
      <c r="D490" s="83" t="str">
        <f>IF(SP_NORTE!S545="","*",SP_NORTE!S545)</f>
        <v>-</v>
      </c>
      <c r="E490" s="83" t="str">
        <f>IF(SP_NORTE!D545="","*",SP_NORTE!D545)</f>
        <v>*</v>
      </c>
      <c r="F490" s="83" t="str">
        <f>IF(SP_NORTE!G545="","*",SP_NORTE!G545)</f>
        <v>*</v>
      </c>
      <c r="G490" s="83" t="str">
        <f>IF(SP_NORTE!L545="","*",SP_NORTE!L545)</f>
        <v>-</v>
      </c>
      <c r="H490" s="116" t="str">
        <f>IF(SP_NORTE!J545="","*",SP_NORTE!J545)</f>
        <v>*</v>
      </c>
      <c r="I490" s="113" t="str">
        <f>IF(SP_NORTE!N545="","*",SP_NORTE!N545)</f>
        <v>*</v>
      </c>
      <c r="J490" s="113" t="str">
        <f>IF(SP_NORTE!O545="","*",SP_NORTE!O545)</f>
        <v>*</v>
      </c>
      <c r="K490" s="83">
        <f>IF(SP_NORTE!AJ545="","*",SP_NORTE!AJ545)</f>
        <v>0</v>
      </c>
      <c r="L490" s="83" t="str">
        <f>IF(SP_NORTE!AL545="","*",SP_NORTE!AL545)</f>
        <v>-</v>
      </c>
      <c r="M490" s="83">
        <f>IF(SP_NORTE!AO545="","*",SP_NORTE!AO545)</f>
        <v>0</v>
      </c>
      <c r="N490" s="83" t="str">
        <f>IF(SP_NORTE!AL545="","*",SP_NORTE!AL545)</f>
        <v>-</v>
      </c>
      <c r="O490" s="110" t="str">
        <f>IF(SP_NORTE!BG545="","*",SP_NORTE!BG545)</f>
        <v>*</v>
      </c>
      <c r="P490" s="147" t="str">
        <f>IF($A$2=1,IF(SP_NORTE!BI545="","*",SP_NORTE!BI545),IF(SP_NORTE!BJ545="","*",SP_NORTE!BJ545))</f>
        <v>*</v>
      </c>
    </row>
    <row r="491" spans="1:16" hidden="1">
      <c r="A491" s="82" t="str">
        <f>IF(SP_NORTE!B546="","*",SP_NORTE!B546)</f>
        <v>*</v>
      </c>
      <c r="B491" s="83" t="str">
        <f>IF(SP_NORTE!W546="","*",SP_NORTE!W546)</f>
        <v>*</v>
      </c>
      <c r="C491" s="83" t="str">
        <f>IF(SP_NORTE!R546="","*",SP_NORTE!R546)</f>
        <v>-</v>
      </c>
      <c r="D491" s="83" t="str">
        <f>IF(SP_NORTE!S546="","*",SP_NORTE!S546)</f>
        <v>-</v>
      </c>
      <c r="E491" s="83" t="str">
        <f>IF(SP_NORTE!D546="","*",SP_NORTE!D546)</f>
        <v>*</v>
      </c>
      <c r="F491" s="83" t="str">
        <f>IF(SP_NORTE!G546="","*",SP_NORTE!G546)</f>
        <v>*</v>
      </c>
      <c r="G491" s="83" t="str">
        <f>IF(SP_NORTE!L546="","*",SP_NORTE!L546)</f>
        <v>-</v>
      </c>
      <c r="H491" s="116" t="str">
        <f>IF(SP_NORTE!J546="","*",SP_NORTE!J546)</f>
        <v>*</v>
      </c>
      <c r="I491" s="113" t="str">
        <f>IF(SP_NORTE!N546="","*",SP_NORTE!N546)</f>
        <v>*</v>
      </c>
      <c r="J491" s="113" t="str">
        <f>IF(SP_NORTE!O546="","*",SP_NORTE!O546)</f>
        <v>*</v>
      </c>
      <c r="K491" s="83">
        <f>IF(SP_NORTE!AJ546="","*",SP_NORTE!AJ546)</f>
        <v>0</v>
      </c>
      <c r="L491" s="83" t="str">
        <f>IF(SP_NORTE!AL546="","*",SP_NORTE!AL546)</f>
        <v>-</v>
      </c>
      <c r="M491" s="83">
        <f>IF(SP_NORTE!AO546="","*",SP_NORTE!AO546)</f>
        <v>0</v>
      </c>
      <c r="N491" s="83" t="str">
        <f>IF(SP_NORTE!AL546="","*",SP_NORTE!AL546)</f>
        <v>-</v>
      </c>
      <c r="O491" s="110" t="str">
        <f>IF(SP_NORTE!BG546="","*",SP_NORTE!BG546)</f>
        <v>*</v>
      </c>
      <c r="P491" s="147" t="str">
        <f>IF($A$2=1,IF(SP_NORTE!BI546="","*",SP_NORTE!BI546),IF(SP_NORTE!BJ546="","*",SP_NORTE!BJ546))</f>
        <v>*</v>
      </c>
    </row>
    <row r="492" spans="1:16" hidden="1">
      <c r="A492" s="82" t="str">
        <f>IF(SP_NORTE!B547="","*",SP_NORTE!B547)</f>
        <v>*</v>
      </c>
      <c r="B492" s="83" t="str">
        <f>IF(SP_NORTE!W547="","*",SP_NORTE!W547)</f>
        <v>*</v>
      </c>
      <c r="C492" s="83" t="str">
        <f>IF(SP_NORTE!R547="","*",SP_NORTE!R547)</f>
        <v>-</v>
      </c>
      <c r="D492" s="83" t="str">
        <f>IF(SP_NORTE!S547="","*",SP_NORTE!S547)</f>
        <v>-</v>
      </c>
      <c r="E492" s="83" t="str">
        <f>IF(SP_NORTE!D547="","*",SP_NORTE!D547)</f>
        <v>*</v>
      </c>
      <c r="F492" s="83" t="str">
        <f>IF(SP_NORTE!G547="","*",SP_NORTE!G547)</f>
        <v>*</v>
      </c>
      <c r="G492" s="83" t="str">
        <f>IF(SP_NORTE!L547="","*",SP_NORTE!L547)</f>
        <v>-</v>
      </c>
      <c r="H492" s="116" t="str">
        <f>IF(SP_NORTE!J547="","*",SP_NORTE!J547)</f>
        <v>*</v>
      </c>
      <c r="I492" s="113" t="str">
        <f>IF(SP_NORTE!N547="","*",SP_NORTE!N547)</f>
        <v>*</v>
      </c>
      <c r="J492" s="113" t="str">
        <f>IF(SP_NORTE!O547="","*",SP_NORTE!O547)</f>
        <v>*</v>
      </c>
      <c r="K492" s="83">
        <f>IF(SP_NORTE!AJ547="","*",SP_NORTE!AJ547)</f>
        <v>0</v>
      </c>
      <c r="L492" s="83" t="str">
        <f>IF(SP_NORTE!AL547="","*",SP_NORTE!AL547)</f>
        <v>-</v>
      </c>
      <c r="M492" s="83">
        <f>IF(SP_NORTE!AO547="","*",SP_NORTE!AO547)</f>
        <v>0</v>
      </c>
      <c r="N492" s="83" t="str">
        <f>IF(SP_NORTE!AL547="","*",SP_NORTE!AL547)</f>
        <v>-</v>
      </c>
      <c r="O492" s="110" t="str">
        <f>IF(SP_NORTE!BG547="","*",SP_NORTE!BG547)</f>
        <v>*</v>
      </c>
      <c r="P492" s="147" t="str">
        <f>IF($A$2=1,IF(SP_NORTE!BI547="","*",SP_NORTE!BI547),IF(SP_NORTE!BJ547="","*",SP_NORTE!BJ547))</f>
        <v>*</v>
      </c>
    </row>
    <row r="493" spans="1:16" hidden="1">
      <c r="A493" s="82" t="str">
        <f>IF(SP_NORTE!B548="","*",SP_NORTE!B548)</f>
        <v>*</v>
      </c>
      <c r="B493" s="83" t="str">
        <f>IF(SP_NORTE!W548="","*",SP_NORTE!W548)</f>
        <v>*</v>
      </c>
      <c r="C493" s="83" t="str">
        <f>IF(SP_NORTE!R548="","*",SP_NORTE!R548)</f>
        <v>-</v>
      </c>
      <c r="D493" s="83" t="str">
        <f>IF(SP_NORTE!S548="","*",SP_NORTE!S548)</f>
        <v>-</v>
      </c>
      <c r="E493" s="83" t="str">
        <f>IF(SP_NORTE!D548="","*",SP_NORTE!D548)</f>
        <v>*</v>
      </c>
      <c r="F493" s="83" t="str">
        <f>IF(SP_NORTE!G548="","*",SP_NORTE!G548)</f>
        <v>*</v>
      </c>
      <c r="G493" s="83" t="str">
        <f>IF(SP_NORTE!L548="","*",SP_NORTE!L548)</f>
        <v>-</v>
      </c>
      <c r="H493" s="116" t="str">
        <f>IF(SP_NORTE!J548="","*",SP_NORTE!J548)</f>
        <v>*</v>
      </c>
      <c r="I493" s="113" t="str">
        <f>IF(SP_NORTE!N548="","*",SP_NORTE!N548)</f>
        <v>*</v>
      </c>
      <c r="J493" s="113" t="str">
        <f>IF(SP_NORTE!O548="","*",SP_NORTE!O548)</f>
        <v>*</v>
      </c>
      <c r="K493" s="83">
        <f>IF(SP_NORTE!AJ548="","*",SP_NORTE!AJ548)</f>
        <v>0</v>
      </c>
      <c r="L493" s="83" t="str">
        <f>IF(SP_NORTE!AL548="","*",SP_NORTE!AL548)</f>
        <v>-</v>
      </c>
      <c r="M493" s="83">
        <f>IF(SP_NORTE!AO548="","*",SP_NORTE!AO548)</f>
        <v>0</v>
      </c>
      <c r="N493" s="83" t="str">
        <f>IF(SP_NORTE!AL548="","*",SP_NORTE!AL548)</f>
        <v>-</v>
      </c>
      <c r="O493" s="110" t="str">
        <f>IF(SP_NORTE!BG548="","*",SP_NORTE!BG548)</f>
        <v>*</v>
      </c>
      <c r="P493" s="147" t="str">
        <f>IF($A$2=1,IF(SP_NORTE!BI548="","*",SP_NORTE!BI548),IF(SP_NORTE!BJ548="","*",SP_NORTE!BJ548))</f>
        <v>*</v>
      </c>
    </row>
    <row r="494" spans="1:16" hidden="1">
      <c r="A494" s="82" t="str">
        <f>IF(SP_NORTE!B549="","*",SP_NORTE!B549)</f>
        <v>*</v>
      </c>
      <c r="B494" s="83" t="str">
        <f>IF(SP_NORTE!W549="","*",SP_NORTE!W549)</f>
        <v>*</v>
      </c>
      <c r="C494" s="83" t="str">
        <f>IF(SP_NORTE!R549="","*",SP_NORTE!R549)</f>
        <v>-</v>
      </c>
      <c r="D494" s="83" t="str">
        <f>IF(SP_NORTE!S549="","*",SP_NORTE!S549)</f>
        <v>-</v>
      </c>
      <c r="E494" s="83" t="str">
        <f>IF(SP_NORTE!D549="","*",SP_NORTE!D549)</f>
        <v>*</v>
      </c>
      <c r="F494" s="83" t="str">
        <f>IF(SP_NORTE!G549="","*",SP_NORTE!G549)</f>
        <v>*</v>
      </c>
      <c r="G494" s="83" t="str">
        <f>IF(SP_NORTE!L549="","*",SP_NORTE!L549)</f>
        <v>-</v>
      </c>
      <c r="H494" s="116" t="str">
        <f>IF(SP_NORTE!J549="","*",SP_NORTE!J549)</f>
        <v>*</v>
      </c>
      <c r="I494" s="113" t="str">
        <f>IF(SP_NORTE!N549="","*",SP_NORTE!N549)</f>
        <v>*</v>
      </c>
      <c r="J494" s="113" t="str">
        <f>IF(SP_NORTE!O549="","*",SP_NORTE!O549)</f>
        <v>*</v>
      </c>
      <c r="K494" s="83">
        <f>IF(SP_NORTE!AJ549="","*",SP_NORTE!AJ549)</f>
        <v>0</v>
      </c>
      <c r="L494" s="83" t="str">
        <f>IF(SP_NORTE!AL549="","*",SP_NORTE!AL549)</f>
        <v>-</v>
      </c>
      <c r="M494" s="83">
        <f>IF(SP_NORTE!AO549="","*",SP_NORTE!AO549)</f>
        <v>0</v>
      </c>
      <c r="N494" s="83" t="str">
        <f>IF(SP_NORTE!AL549="","*",SP_NORTE!AL549)</f>
        <v>-</v>
      </c>
      <c r="O494" s="110" t="str">
        <f>IF(SP_NORTE!BG549="","*",SP_NORTE!BG549)</f>
        <v>*</v>
      </c>
      <c r="P494" s="147" t="str">
        <f>IF($A$2=1,IF(SP_NORTE!BI549="","*",SP_NORTE!BI549),IF(SP_NORTE!BJ549="","*",SP_NORTE!BJ549))</f>
        <v>*</v>
      </c>
    </row>
    <row r="495" spans="1:16" hidden="1">
      <c r="A495" s="82" t="str">
        <f>IF(SP_NORTE!B550="","*",SP_NORTE!B550)</f>
        <v>*</v>
      </c>
      <c r="B495" s="83" t="str">
        <f>IF(SP_NORTE!W550="","*",SP_NORTE!W550)</f>
        <v>*</v>
      </c>
      <c r="C495" s="83" t="str">
        <f>IF(SP_NORTE!R550="","*",SP_NORTE!R550)</f>
        <v>-</v>
      </c>
      <c r="D495" s="83" t="str">
        <f>IF(SP_NORTE!S550="","*",SP_NORTE!S550)</f>
        <v>-</v>
      </c>
      <c r="E495" s="83" t="str">
        <f>IF(SP_NORTE!D550="","*",SP_NORTE!D550)</f>
        <v>*</v>
      </c>
      <c r="F495" s="83" t="str">
        <f>IF(SP_NORTE!G550="","*",SP_NORTE!G550)</f>
        <v>*</v>
      </c>
      <c r="G495" s="83" t="str">
        <f>IF(SP_NORTE!L550="","*",SP_NORTE!L550)</f>
        <v>-</v>
      </c>
      <c r="H495" s="116" t="str">
        <f>IF(SP_NORTE!J550="","*",SP_NORTE!J550)</f>
        <v>*</v>
      </c>
      <c r="I495" s="113" t="str">
        <f>IF(SP_NORTE!N550="","*",SP_NORTE!N550)</f>
        <v>*</v>
      </c>
      <c r="J495" s="113" t="str">
        <f>IF(SP_NORTE!O550="","*",SP_NORTE!O550)</f>
        <v>*</v>
      </c>
      <c r="K495" s="83">
        <f>IF(SP_NORTE!AJ550="","*",SP_NORTE!AJ550)</f>
        <v>0</v>
      </c>
      <c r="L495" s="83" t="str">
        <f>IF(SP_NORTE!AL550="","*",SP_NORTE!AL550)</f>
        <v>-</v>
      </c>
      <c r="M495" s="83">
        <f>IF(SP_NORTE!AO550="","*",SP_NORTE!AO550)</f>
        <v>0</v>
      </c>
      <c r="N495" s="83" t="str">
        <f>IF(SP_NORTE!AL550="","*",SP_NORTE!AL550)</f>
        <v>-</v>
      </c>
      <c r="O495" s="110" t="str">
        <f>IF(SP_NORTE!BG550="","*",SP_NORTE!BG550)</f>
        <v>*</v>
      </c>
      <c r="P495" s="147" t="str">
        <f>IF($A$2=1,IF(SP_NORTE!BI550="","*",SP_NORTE!BI550),IF(SP_NORTE!BJ550="","*",SP_NORTE!BJ550))</f>
        <v>*</v>
      </c>
    </row>
    <row r="496" spans="1:16" hidden="1">
      <c r="A496" s="82" t="str">
        <f>IF(SP_NORTE!B551="","*",SP_NORTE!B551)</f>
        <v>*</v>
      </c>
      <c r="B496" s="83" t="str">
        <f>IF(SP_NORTE!W551="","*",SP_NORTE!W551)</f>
        <v>*</v>
      </c>
      <c r="C496" s="83" t="str">
        <f>IF(SP_NORTE!R551="","*",SP_NORTE!R551)</f>
        <v>-</v>
      </c>
      <c r="D496" s="83" t="str">
        <f>IF(SP_NORTE!S551="","*",SP_NORTE!S551)</f>
        <v>-</v>
      </c>
      <c r="E496" s="83" t="str">
        <f>IF(SP_NORTE!D551="","*",SP_NORTE!D551)</f>
        <v>*</v>
      </c>
      <c r="F496" s="83" t="str">
        <f>IF(SP_NORTE!G551="","*",SP_NORTE!G551)</f>
        <v>*</v>
      </c>
      <c r="G496" s="83" t="str">
        <f>IF(SP_NORTE!L551="","*",SP_NORTE!L551)</f>
        <v>-</v>
      </c>
      <c r="H496" s="116" t="str">
        <f>IF(SP_NORTE!J551="","*",SP_NORTE!J551)</f>
        <v>*</v>
      </c>
      <c r="I496" s="113" t="str">
        <f>IF(SP_NORTE!N551="","*",SP_NORTE!N551)</f>
        <v>*</v>
      </c>
      <c r="J496" s="113" t="str">
        <f>IF(SP_NORTE!O551="","*",SP_NORTE!O551)</f>
        <v>*</v>
      </c>
      <c r="K496" s="83">
        <f>IF(SP_NORTE!AJ551="","*",SP_NORTE!AJ551)</f>
        <v>0</v>
      </c>
      <c r="L496" s="83" t="str">
        <f>IF(SP_NORTE!AL551="","*",SP_NORTE!AL551)</f>
        <v>-</v>
      </c>
      <c r="M496" s="83">
        <f>IF(SP_NORTE!AO551="","*",SP_NORTE!AO551)</f>
        <v>0</v>
      </c>
      <c r="N496" s="83" t="str">
        <f>IF(SP_NORTE!AL551="","*",SP_NORTE!AL551)</f>
        <v>-</v>
      </c>
      <c r="O496" s="110" t="str">
        <f>IF(SP_NORTE!BG551="","*",SP_NORTE!BG551)</f>
        <v>*</v>
      </c>
      <c r="P496" s="147" t="str">
        <f>IF($A$2=1,IF(SP_NORTE!BI551="","*",SP_NORTE!BI551),IF(SP_NORTE!BJ551="","*",SP_NORTE!BJ551))</f>
        <v>*</v>
      </c>
    </row>
    <row r="497" spans="1:16" hidden="1">
      <c r="A497" s="82" t="str">
        <f>IF(SP_NORTE!B552="","*",SP_NORTE!B552)</f>
        <v>*</v>
      </c>
      <c r="B497" s="83" t="str">
        <f>IF(SP_NORTE!W552="","*",SP_NORTE!W552)</f>
        <v>*</v>
      </c>
      <c r="C497" s="83" t="str">
        <f>IF(SP_NORTE!R552="","*",SP_NORTE!R552)</f>
        <v>-</v>
      </c>
      <c r="D497" s="83" t="str">
        <f>IF(SP_NORTE!S552="","*",SP_NORTE!S552)</f>
        <v>-</v>
      </c>
      <c r="E497" s="83" t="str">
        <f>IF(SP_NORTE!D552="","*",SP_NORTE!D552)</f>
        <v>*</v>
      </c>
      <c r="F497" s="83" t="str">
        <f>IF(SP_NORTE!G552="","*",SP_NORTE!G552)</f>
        <v>*</v>
      </c>
      <c r="G497" s="83" t="str">
        <f>IF(SP_NORTE!L552="","*",SP_NORTE!L552)</f>
        <v>-</v>
      </c>
      <c r="H497" s="116" t="str">
        <f>IF(SP_NORTE!J552="","*",SP_NORTE!J552)</f>
        <v>*</v>
      </c>
      <c r="I497" s="113" t="str">
        <f>IF(SP_NORTE!N552="","*",SP_NORTE!N552)</f>
        <v>*</v>
      </c>
      <c r="J497" s="113" t="str">
        <f>IF(SP_NORTE!O552="","*",SP_NORTE!O552)</f>
        <v>*</v>
      </c>
      <c r="K497" s="83">
        <f>IF(SP_NORTE!AJ552="","*",SP_NORTE!AJ552)</f>
        <v>0</v>
      </c>
      <c r="L497" s="83" t="str">
        <f>IF(SP_NORTE!AL552="","*",SP_NORTE!AL552)</f>
        <v>-</v>
      </c>
      <c r="M497" s="83">
        <f>IF(SP_NORTE!AO552="","*",SP_NORTE!AO552)</f>
        <v>0</v>
      </c>
      <c r="N497" s="83" t="str">
        <f>IF(SP_NORTE!AL552="","*",SP_NORTE!AL552)</f>
        <v>-</v>
      </c>
      <c r="O497" s="110" t="str">
        <f>IF(SP_NORTE!BG552="","*",SP_NORTE!BG552)</f>
        <v>*</v>
      </c>
      <c r="P497" s="147" t="str">
        <f>IF($A$2=1,IF(SP_NORTE!BI552="","*",SP_NORTE!BI552),IF(SP_NORTE!BJ552="","*",SP_NORTE!BJ552))</f>
        <v>*</v>
      </c>
    </row>
    <row r="498" spans="1:16" hidden="1">
      <c r="A498" s="82" t="str">
        <f>IF(SP_NORTE!B553="","*",SP_NORTE!B553)</f>
        <v>*</v>
      </c>
      <c r="B498" s="83" t="str">
        <f>IF(SP_NORTE!W553="","*",SP_NORTE!W553)</f>
        <v>*</v>
      </c>
      <c r="C498" s="83" t="str">
        <f>IF(SP_NORTE!R553="","*",SP_NORTE!R553)</f>
        <v>-</v>
      </c>
      <c r="D498" s="83" t="str">
        <f>IF(SP_NORTE!S553="","*",SP_NORTE!S553)</f>
        <v>-</v>
      </c>
      <c r="E498" s="83" t="str">
        <f>IF(SP_NORTE!D553="","*",SP_NORTE!D553)</f>
        <v>*</v>
      </c>
      <c r="F498" s="83" t="str">
        <f>IF(SP_NORTE!G553="","*",SP_NORTE!G553)</f>
        <v>*</v>
      </c>
      <c r="G498" s="83" t="str">
        <f>IF(SP_NORTE!L553="","*",SP_NORTE!L553)</f>
        <v>-</v>
      </c>
      <c r="H498" s="116" t="str">
        <f>IF(SP_NORTE!J553="","*",SP_NORTE!J553)</f>
        <v>*</v>
      </c>
      <c r="I498" s="113" t="str">
        <f>IF(SP_NORTE!N553="","*",SP_NORTE!N553)</f>
        <v>*</v>
      </c>
      <c r="J498" s="113" t="str">
        <f>IF(SP_NORTE!O553="","*",SP_NORTE!O553)</f>
        <v>*</v>
      </c>
      <c r="K498" s="83">
        <f>IF(SP_NORTE!AJ553="","*",SP_NORTE!AJ553)</f>
        <v>0</v>
      </c>
      <c r="L498" s="83" t="str">
        <f>IF(SP_NORTE!AL553="","*",SP_NORTE!AL553)</f>
        <v>-</v>
      </c>
      <c r="M498" s="83">
        <f>IF(SP_NORTE!AO553="","*",SP_NORTE!AO553)</f>
        <v>0</v>
      </c>
      <c r="N498" s="83" t="str">
        <f>IF(SP_NORTE!AL553="","*",SP_NORTE!AL553)</f>
        <v>-</v>
      </c>
      <c r="O498" s="110" t="str">
        <f>IF(SP_NORTE!BG553="","*",SP_NORTE!BG553)</f>
        <v>*</v>
      </c>
      <c r="P498" s="147" t="str">
        <f>IF($A$2=1,IF(SP_NORTE!BI553="","*",SP_NORTE!BI553),IF(SP_NORTE!BJ553="","*",SP_NORTE!BJ553))</f>
        <v>*</v>
      </c>
    </row>
    <row r="499" spans="1:16" hidden="1">
      <c r="A499" s="82" t="str">
        <f>IF(SP_NORTE!B554="","*",SP_NORTE!B554)</f>
        <v>*</v>
      </c>
      <c r="B499" s="83" t="str">
        <f>IF(SP_NORTE!W554="","*",SP_NORTE!W554)</f>
        <v>*</v>
      </c>
      <c r="C499" s="83" t="str">
        <f>IF(SP_NORTE!R554="","*",SP_NORTE!R554)</f>
        <v>-</v>
      </c>
      <c r="D499" s="83" t="str">
        <f>IF(SP_NORTE!S554="","*",SP_NORTE!S554)</f>
        <v>-</v>
      </c>
      <c r="E499" s="83" t="str">
        <f>IF(SP_NORTE!D554="","*",SP_NORTE!D554)</f>
        <v>*</v>
      </c>
      <c r="F499" s="83" t="str">
        <f>IF(SP_NORTE!G554="","*",SP_NORTE!G554)</f>
        <v>*</v>
      </c>
      <c r="G499" s="83" t="str">
        <f>IF(SP_NORTE!L554="","*",SP_NORTE!L554)</f>
        <v>-</v>
      </c>
      <c r="H499" s="116" t="str">
        <f>IF(SP_NORTE!J554="","*",SP_NORTE!J554)</f>
        <v>*</v>
      </c>
      <c r="I499" s="113" t="str">
        <f>IF(SP_NORTE!N554="","*",SP_NORTE!N554)</f>
        <v>*</v>
      </c>
      <c r="J499" s="113" t="str">
        <f>IF(SP_NORTE!O554="","*",SP_NORTE!O554)</f>
        <v>*</v>
      </c>
      <c r="K499" s="83">
        <f>IF(SP_NORTE!AJ554="","*",SP_NORTE!AJ554)</f>
        <v>0</v>
      </c>
      <c r="L499" s="83" t="str">
        <f>IF(SP_NORTE!AL554="","*",SP_NORTE!AL554)</f>
        <v>-</v>
      </c>
      <c r="M499" s="83">
        <f>IF(SP_NORTE!AO554="","*",SP_NORTE!AO554)</f>
        <v>0</v>
      </c>
      <c r="N499" s="83" t="str">
        <f>IF(SP_NORTE!AL554="","*",SP_NORTE!AL554)</f>
        <v>-</v>
      </c>
      <c r="O499" s="110" t="str">
        <f>IF(SP_NORTE!BG554="","*",SP_NORTE!BG554)</f>
        <v>*</v>
      </c>
      <c r="P499" s="147" t="str">
        <f>IF($A$2=1,IF(SP_NORTE!BI554="","*",SP_NORTE!BI554),IF(SP_NORTE!BJ554="","*",SP_NORTE!BJ554))</f>
        <v>*</v>
      </c>
    </row>
    <row r="500" spans="1:16" hidden="1">
      <c r="A500" s="82" t="str">
        <f>IF(SP_NORTE!B555="","*",SP_NORTE!B555)</f>
        <v>*</v>
      </c>
      <c r="B500" s="83" t="str">
        <f>IF(SP_NORTE!W555="","*",SP_NORTE!W555)</f>
        <v>*</v>
      </c>
      <c r="C500" s="83" t="str">
        <f>IF(SP_NORTE!R555="","*",SP_NORTE!R555)</f>
        <v>-</v>
      </c>
      <c r="D500" s="83" t="str">
        <f>IF(SP_NORTE!S555="","*",SP_NORTE!S555)</f>
        <v>-</v>
      </c>
      <c r="E500" s="83" t="str">
        <f>IF(SP_NORTE!D555="","*",SP_NORTE!D555)</f>
        <v>*</v>
      </c>
      <c r="F500" s="83" t="str">
        <f>IF(SP_NORTE!G555="","*",SP_NORTE!G555)</f>
        <v>*</v>
      </c>
      <c r="G500" s="83" t="str">
        <f>IF(SP_NORTE!L555="","*",SP_NORTE!L555)</f>
        <v>-</v>
      </c>
      <c r="H500" s="116" t="str">
        <f>IF(SP_NORTE!J555="","*",SP_NORTE!J555)</f>
        <v>*</v>
      </c>
      <c r="I500" s="113" t="str">
        <f>IF(SP_NORTE!N555="","*",SP_NORTE!N555)</f>
        <v>*</v>
      </c>
      <c r="J500" s="113" t="str">
        <f>IF(SP_NORTE!O555="","*",SP_NORTE!O555)</f>
        <v>*</v>
      </c>
      <c r="K500" s="83">
        <f>IF(SP_NORTE!AJ555="","*",SP_NORTE!AJ555)</f>
        <v>0</v>
      </c>
      <c r="L500" s="83" t="str">
        <f>IF(SP_NORTE!AL555="","*",SP_NORTE!AL555)</f>
        <v>-</v>
      </c>
      <c r="M500" s="83">
        <f>IF(SP_NORTE!AO555="","*",SP_NORTE!AO555)</f>
        <v>0</v>
      </c>
      <c r="N500" s="83" t="str">
        <f>IF(SP_NORTE!AL555="","*",SP_NORTE!AL555)</f>
        <v>-</v>
      </c>
      <c r="O500" s="110" t="str">
        <f>IF(SP_NORTE!BG555="","*",SP_NORTE!BG555)</f>
        <v>*</v>
      </c>
      <c r="P500" s="147" t="str">
        <f>IF($A$2=1,IF(SP_NORTE!BI555="","*",SP_NORTE!BI555),IF(SP_NORTE!BJ555="","*",SP_NORTE!BJ555))</f>
        <v>*</v>
      </c>
    </row>
    <row r="501" spans="1:16" hidden="1">
      <c r="A501" s="82" t="str">
        <f>IF(SP_NORTE!B556="","*",SP_NORTE!B556)</f>
        <v>*</v>
      </c>
      <c r="B501" s="83" t="str">
        <f>IF(SP_NORTE!W556="","*",SP_NORTE!W556)</f>
        <v>*</v>
      </c>
      <c r="C501" s="83" t="str">
        <f>IF(SP_NORTE!R556="","*",SP_NORTE!R556)</f>
        <v>-</v>
      </c>
      <c r="D501" s="83" t="str">
        <f>IF(SP_NORTE!S556="","*",SP_NORTE!S556)</f>
        <v>-</v>
      </c>
      <c r="E501" s="83" t="str">
        <f>IF(SP_NORTE!D556="","*",SP_NORTE!D556)</f>
        <v>*</v>
      </c>
      <c r="F501" s="83" t="str">
        <f>IF(SP_NORTE!G556="","*",SP_NORTE!G556)</f>
        <v>*</v>
      </c>
      <c r="G501" s="83" t="str">
        <f>IF(SP_NORTE!L556="","*",SP_NORTE!L556)</f>
        <v>-</v>
      </c>
      <c r="H501" s="116" t="str">
        <f>IF(SP_NORTE!J556="","*",SP_NORTE!J556)</f>
        <v>*</v>
      </c>
      <c r="I501" s="113" t="str">
        <f>IF(SP_NORTE!N556="","*",SP_NORTE!N556)</f>
        <v>*</v>
      </c>
      <c r="J501" s="113" t="str">
        <f>IF(SP_NORTE!O556="","*",SP_NORTE!O556)</f>
        <v>*</v>
      </c>
      <c r="K501" s="83">
        <f>IF(SP_NORTE!AJ556="","*",SP_NORTE!AJ556)</f>
        <v>0</v>
      </c>
      <c r="L501" s="83" t="str">
        <f>IF(SP_NORTE!AL556="","*",SP_NORTE!AL556)</f>
        <v>-</v>
      </c>
      <c r="M501" s="83">
        <f>IF(SP_NORTE!AO556="","*",SP_NORTE!AO556)</f>
        <v>0</v>
      </c>
      <c r="N501" s="83" t="str">
        <f>IF(SP_NORTE!AL556="","*",SP_NORTE!AL556)</f>
        <v>-</v>
      </c>
      <c r="O501" s="110" t="str">
        <f>IF(SP_NORTE!BG556="","*",SP_NORTE!BG556)</f>
        <v>*</v>
      </c>
      <c r="P501" s="147" t="str">
        <f>IF($A$2=1,IF(SP_NORTE!BI556="","*",SP_NORTE!BI556),IF(SP_NORTE!BJ556="","*",SP_NORTE!BJ556))</f>
        <v>*</v>
      </c>
    </row>
    <row r="502" spans="1:16" hidden="1">
      <c r="A502" s="82" t="str">
        <f>IF(SP_NORTE!B557="","*",SP_NORTE!B557)</f>
        <v>*</v>
      </c>
      <c r="B502" s="83" t="str">
        <f>IF(SP_NORTE!W557="","*",SP_NORTE!W557)</f>
        <v>*</v>
      </c>
      <c r="C502" s="83" t="str">
        <f>IF(SP_NORTE!R557="","*",SP_NORTE!R557)</f>
        <v>-</v>
      </c>
      <c r="D502" s="83" t="str">
        <f>IF(SP_NORTE!S557="","*",SP_NORTE!S557)</f>
        <v>-</v>
      </c>
      <c r="E502" s="83" t="str">
        <f>IF(SP_NORTE!D557="","*",SP_NORTE!D557)</f>
        <v>*</v>
      </c>
      <c r="F502" s="83" t="str">
        <f>IF(SP_NORTE!G557="","*",SP_NORTE!G557)</f>
        <v>*</v>
      </c>
      <c r="G502" s="83" t="str">
        <f>IF(SP_NORTE!L557="","*",SP_NORTE!L557)</f>
        <v>-</v>
      </c>
      <c r="H502" s="116" t="str">
        <f>IF(SP_NORTE!J557="","*",SP_NORTE!J557)</f>
        <v>*</v>
      </c>
      <c r="I502" s="113" t="str">
        <f>IF(SP_NORTE!N557="","*",SP_NORTE!N557)</f>
        <v>*</v>
      </c>
      <c r="J502" s="113" t="str">
        <f>IF(SP_NORTE!O557="","*",SP_NORTE!O557)</f>
        <v>*</v>
      </c>
      <c r="K502" s="83">
        <f>IF(SP_NORTE!AJ557="","*",SP_NORTE!AJ557)</f>
        <v>0</v>
      </c>
      <c r="L502" s="83" t="str">
        <f>IF(SP_NORTE!AL557="","*",SP_NORTE!AL557)</f>
        <v>-</v>
      </c>
      <c r="M502" s="83">
        <f>IF(SP_NORTE!AO557="","*",SP_NORTE!AO557)</f>
        <v>0</v>
      </c>
      <c r="N502" s="83" t="str">
        <f>IF(SP_NORTE!AL557="","*",SP_NORTE!AL557)</f>
        <v>-</v>
      </c>
      <c r="O502" s="110" t="str">
        <f>IF(SP_NORTE!BG557="","*",SP_NORTE!BG557)</f>
        <v>*</v>
      </c>
      <c r="P502" s="147" t="str">
        <f>IF($A$2=1,IF(SP_NORTE!BI557="","*",SP_NORTE!BI557),IF(SP_NORTE!BJ557="","*",SP_NORTE!BJ557))</f>
        <v>*</v>
      </c>
    </row>
    <row r="503" spans="1:16" hidden="1">
      <c r="A503" s="82" t="str">
        <f>IF(SP_NORTE!B558="","*",SP_NORTE!B558)</f>
        <v>*</v>
      </c>
      <c r="B503" s="83" t="str">
        <f>IF(SP_NORTE!W558="","*",SP_NORTE!W558)</f>
        <v>*</v>
      </c>
      <c r="C503" s="83" t="str">
        <f>IF(SP_NORTE!R558="","*",SP_NORTE!R558)</f>
        <v>-</v>
      </c>
      <c r="D503" s="83" t="str">
        <f>IF(SP_NORTE!S558="","*",SP_NORTE!S558)</f>
        <v>-</v>
      </c>
      <c r="E503" s="83" t="str">
        <f>IF(SP_NORTE!D558="","*",SP_NORTE!D558)</f>
        <v>*</v>
      </c>
      <c r="F503" s="83" t="str">
        <f>IF(SP_NORTE!G558="","*",SP_NORTE!G558)</f>
        <v>*</v>
      </c>
      <c r="G503" s="83" t="str">
        <f>IF(SP_NORTE!L558="","*",SP_NORTE!L558)</f>
        <v>-</v>
      </c>
      <c r="H503" s="116" t="str">
        <f>IF(SP_NORTE!J558="","*",SP_NORTE!J558)</f>
        <v>*</v>
      </c>
      <c r="I503" s="113" t="str">
        <f>IF(SP_NORTE!N558="","*",SP_NORTE!N558)</f>
        <v>*</v>
      </c>
      <c r="J503" s="113" t="str">
        <f>IF(SP_NORTE!O558="","*",SP_NORTE!O558)</f>
        <v>*</v>
      </c>
      <c r="K503" s="83">
        <f>IF(SP_NORTE!AJ558="","*",SP_NORTE!AJ558)</f>
        <v>0</v>
      </c>
      <c r="L503" s="83" t="str">
        <f>IF(SP_NORTE!AL558="","*",SP_NORTE!AL558)</f>
        <v>-</v>
      </c>
      <c r="M503" s="83">
        <f>IF(SP_NORTE!AO558="","*",SP_NORTE!AO558)</f>
        <v>0</v>
      </c>
      <c r="N503" s="83" t="str">
        <f>IF(SP_NORTE!AL558="","*",SP_NORTE!AL558)</f>
        <v>-</v>
      </c>
      <c r="O503" s="110" t="str">
        <f>IF(SP_NORTE!BG558="","*",SP_NORTE!BG558)</f>
        <v>*</v>
      </c>
      <c r="P503" s="147" t="str">
        <f>IF($A$2=1,IF(SP_NORTE!BI558="","*",SP_NORTE!BI558),IF(SP_NORTE!BJ558="","*",SP_NORTE!BJ558))</f>
        <v>*</v>
      </c>
    </row>
    <row r="504" spans="1:16" hidden="1">
      <c r="A504" s="82" t="str">
        <f>IF(SP_NORTE!B559="","*",SP_NORTE!B559)</f>
        <v>*</v>
      </c>
      <c r="B504" s="83" t="str">
        <f>IF(SP_NORTE!W559="","*",SP_NORTE!W559)</f>
        <v>*</v>
      </c>
      <c r="C504" s="83" t="str">
        <f>IF(SP_NORTE!R559="","*",SP_NORTE!R559)</f>
        <v>-</v>
      </c>
      <c r="D504" s="83" t="str">
        <f>IF(SP_NORTE!S559="","*",SP_NORTE!S559)</f>
        <v>-</v>
      </c>
      <c r="E504" s="83" t="str">
        <f>IF(SP_NORTE!D559="","*",SP_NORTE!D559)</f>
        <v>*</v>
      </c>
      <c r="F504" s="83" t="str">
        <f>IF(SP_NORTE!G559="","*",SP_NORTE!G559)</f>
        <v>*</v>
      </c>
      <c r="G504" s="83" t="str">
        <f>IF(SP_NORTE!L559="","*",SP_NORTE!L559)</f>
        <v>-</v>
      </c>
      <c r="H504" s="116" t="str">
        <f>IF(SP_NORTE!J559="","*",SP_NORTE!J559)</f>
        <v>*</v>
      </c>
      <c r="I504" s="113" t="str">
        <f>IF(SP_NORTE!N559="","*",SP_NORTE!N559)</f>
        <v>*</v>
      </c>
      <c r="J504" s="113" t="str">
        <f>IF(SP_NORTE!O559="","*",SP_NORTE!O559)</f>
        <v>*</v>
      </c>
      <c r="K504" s="83">
        <f>IF(SP_NORTE!AJ559="","*",SP_NORTE!AJ559)</f>
        <v>0</v>
      </c>
      <c r="L504" s="83" t="str">
        <f>IF(SP_NORTE!AL559="","*",SP_NORTE!AL559)</f>
        <v>-</v>
      </c>
      <c r="M504" s="83">
        <f>IF(SP_NORTE!AO559="","*",SP_NORTE!AO559)</f>
        <v>0</v>
      </c>
      <c r="N504" s="83" t="str">
        <f>IF(SP_NORTE!AL559="","*",SP_NORTE!AL559)</f>
        <v>-</v>
      </c>
      <c r="O504" s="110" t="str">
        <f>IF(SP_NORTE!BG559="","*",SP_NORTE!BG559)</f>
        <v>*</v>
      </c>
      <c r="P504" s="147" t="str">
        <f>IF($A$2=1,IF(SP_NORTE!BI559="","*",SP_NORTE!BI559),IF(SP_NORTE!BJ559="","*",SP_NORTE!BJ559))</f>
        <v>*</v>
      </c>
    </row>
    <row r="505" spans="1:16" hidden="1">
      <c r="A505" s="82" t="str">
        <f>IF(SP_NORTE!B560="","*",SP_NORTE!B560)</f>
        <v>*</v>
      </c>
      <c r="B505" s="83" t="str">
        <f>IF(SP_NORTE!W560="","*",SP_NORTE!W560)</f>
        <v>*</v>
      </c>
      <c r="C505" s="83" t="str">
        <f>IF(SP_NORTE!R560="","*",SP_NORTE!R560)</f>
        <v>-</v>
      </c>
      <c r="D505" s="83" t="str">
        <f>IF(SP_NORTE!S560="","*",SP_NORTE!S560)</f>
        <v>-</v>
      </c>
      <c r="E505" s="83" t="str">
        <f>IF(SP_NORTE!D560="","*",SP_NORTE!D560)</f>
        <v>*</v>
      </c>
      <c r="F505" s="83" t="str">
        <f>IF(SP_NORTE!G560="","*",SP_NORTE!G560)</f>
        <v>*</v>
      </c>
      <c r="G505" s="83" t="str">
        <f>IF(SP_NORTE!L560="","*",SP_NORTE!L560)</f>
        <v>-</v>
      </c>
      <c r="H505" s="116" t="str">
        <f>IF(SP_NORTE!J560="","*",SP_NORTE!J560)</f>
        <v>*</v>
      </c>
      <c r="I505" s="113" t="str">
        <f>IF(SP_NORTE!N560="","*",SP_NORTE!N560)</f>
        <v>*</v>
      </c>
      <c r="J505" s="113" t="str">
        <f>IF(SP_NORTE!O560="","*",SP_NORTE!O560)</f>
        <v>*</v>
      </c>
      <c r="K505" s="83">
        <f>IF(SP_NORTE!AJ560="","*",SP_NORTE!AJ560)</f>
        <v>0</v>
      </c>
      <c r="L505" s="83" t="str">
        <f>IF(SP_NORTE!AL560="","*",SP_NORTE!AL560)</f>
        <v>-</v>
      </c>
      <c r="M505" s="83">
        <f>IF(SP_NORTE!AO560="","*",SP_NORTE!AO560)</f>
        <v>0</v>
      </c>
      <c r="N505" s="83" t="str">
        <f>IF(SP_NORTE!AL560="","*",SP_NORTE!AL560)</f>
        <v>-</v>
      </c>
      <c r="O505" s="110" t="str">
        <f>IF(SP_NORTE!BG560="","*",SP_NORTE!BG560)</f>
        <v>*</v>
      </c>
      <c r="P505" s="147" t="str">
        <f>IF($A$2=1,IF(SP_NORTE!BI560="","*",SP_NORTE!BI560),IF(SP_NORTE!BJ560="","*",SP_NORTE!BJ560))</f>
        <v>*</v>
      </c>
    </row>
    <row r="506" spans="1:16" hidden="1">
      <c r="A506" s="82" t="str">
        <f>IF(SP_NORTE!B561="","*",SP_NORTE!B561)</f>
        <v>*</v>
      </c>
      <c r="B506" s="83" t="str">
        <f>IF(SP_NORTE!W561="","*",SP_NORTE!W561)</f>
        <v>*</v>
      </c>
      <c r="C506" s="83" t="str">
        <f>IF(SP_NORTE!R561="","*",SP_NORTE!R561)</f>
        <v>-</v>
      </c>
      <c r="D506" s="83" t="str">
        <f>IF(SP_NORTE!S561="","*",SP_NORTE!S561)</f>
        <v>-</v>
      </c>
      <c r="E506" s="83" t="str">
        <f>IF(SP_NORTE!D561="","*",SP_NORTE!D561)</f>
        <v>*</v>
      </c>
      <c r="F506" s="83" t="str">
        <f>IF(SP_NORTE!G561="","*",SP_NORTE!G561)</f>
        <v>*</v>
      </c>
      <c r="G506" s="83" t="str">
        <f>IF(SP_NORTE!L561="","*",SP_NORTE!L561)</f>
        <v>-</v>
      </c>
      <c r="H506" s="116" t="str">
        <f>IF(SP_NORTE!J561="","*",SP_NORTE!J561)</f>
        <v>*</v>
      </c>
      <c r="I506" s="113" t="str">
        <f>IF(SP_NORTE!N561="","*",SP_NORTE!N561)</f>
        <v>*</v>
      </c>
      <c r="J506" s="113" t="str">
        <f>IF(SP_NORTE!O561="","*",SP_NORTE!O561)</f>
        <v>*</v>
      </c>
      <c r="K506" s="83">
        <f>IF(SP_NORTE!AJ561="","*",SP_NORTE!AJ561)</f>
        <v>0</v>
      </c>
      <c r="L506" s="83" t="str">
        <f>IF(SP_NORTE!AL561="","*",SP_NORTE!AL561)</f>
        <v>-</v>
      </c>
      <c r="M506" s="83">
        <f>IF(SP_NORTE!AO561="","*",SP_NORTE!AO561)</f>
        <v>0</v>
      </c>
      <c r="N506" s="83" t="str">
        <f>IF(SP_NORTE!AL561="","*",SP_NORTE!AL561)</f>
        <v>-</v>
      </c>
      <c r="O506" s="110" t="str">
        <f>IF(SP_NORTE!BG561="","*",SP_NORTE!BG561)</f>
        <v>*</v>
      </c>
      <c r="P506" s="147" t="str">
        <f>IF($A$2=1,IF(SP_NORTE!BI561="","*",SP_NORTE!BI561),IF(SP_NORTE!BJ561="","*",SP_NORTE!BJ561))</f>
        <v>*</v>
      </c>
    </row>
    <row r="507" spans="1:16" hidden="1">
      <c r="A507" s="82" t="str">
        <f>IF(SP_NORTE!B562="","*",SP_NORTE!B562)</f>
        <v>*</v>
      </c>
      <c r="B507" s="83" t="str">
        <f>IF(SP_NORTE!W562="","*",SP_NORTE!W562)</f>
        <v>*</v>
      </c>
      <c r="C507" s="83" t="str">
        <f>IF(SP_NORTE!R562="","*",SP_NORTE!R562)</f>
        <v>-</v>
      </c>
      <c r="D507" s="83" t="str">
        <f>IF(SP_NORTE!S562="","*",SP_NORTE!S562)</f>
        <v>-</v>
      </c>
      <c r="E507" s="83" t="str">
        <f>IF(SP_NORTE!D562="","*",SP_NORTE!D562)</f>
        <v>*</v>
      </c>
      <c r="F507" s="83" t="str">
        <f>IF(SP_NORTE!G562="","*",SP_NORTE!G562)</f>
        <v>*</v>
      </c>
      <c r="G507" s="83" t="str">
        <f>IF(SP_NORTE!L562="","*",SP_NORTE!L562)</f>
        <v>-</v>
      </c>
      <c r="H507" s="116" t="str">
        <f>IF(SP_NORTE!J562="","*",SP_NORTE!J562)</f>
        <v>*</v>
      </c>
      <c r="I507" s="113" t="str">
        <f>IF(SP_NORTE!N562="","*",SP_NORTE!N562)</f>
        <v>*</v>
      </c>
      <c r="J507" s="113" t="str">
        <f>IF(SP_NORTE!O562="","*",SP_NORTE!O562)</f>
        <v>*</v>
      </c>
      <c r="K507" s="83">
        <f>IF(SP_NORTE!AJ562="","*",SP_NORTE!AJ562)</f>
        <v>0</v>
      </c>
      <c r="L507" s="83" t="str">
        <f>IF(SP_NORTE!AL562="","*",SP_NORTE!AL562)</f>
        <v>-</v>
      </c>
      <c r="M507" s="83">
        <f>IF(SP_NORTE!AO562="","*",SP_NORTE!AO562)</f>
        <v>0</v>
      </c>
      <c r="N507" s="83" t="str">
        <f>IF(SP_NORTE!AL562="","*",SP_NORTE!AL562)</f>
        <v>-</v>
      </c>
      <c r="O507" s="110" t="str">
        <f>IF(SP_NORTE!BG562="","*",SP_NORTE!BG562)</f>
        <v>*</v>
      </c>
      <c r="P507" s="147" t="str">
        <f>IF($A$2=1,IF(SP_NORTE!BI562="","*",SP_NORTE!BI562),IF(SP_NORTE!BJ562="","*",SP_NORTE!BJ562))</f>
        <v>*</v>
      </c>
    </row>
    <row r="508" spans="1:16" hidden="1">
      <c r="A508" s="82" t="str">
        <f>IF(SP_NORTE!B563="","*",SP_NORTE!B563)</f>
        <v>*</v>
      </c>
      <c r="B508" s="83" t="str">
        <f>IF(SP_NORTE!W563="","*",SP_NORTE!W563)</f>
        <v>*</v>
      </c>
      <c r="C508" s="83" t="str">
        <f>IF(SP_NORTE!R563="","*",SP_NORTE!R563)</f>
        <v>-</v>
      </c>
      <c r="D508" s="83" t="str">
        <f>IF(SP_NORTE!S563="","*",SP_NORTE!S563)</f>
        <v>-</v>
      </c>
      <c r="E508" s="83" t="str">
        <f>IF(SP_NORTE!D563="","*",SP_NORTE!D563)</f>
        <v>*</v>
      </c>
      <c r="F508" s="83" t="str">
        <f>IF(SP_NORTE!G563="","*",SP_NORTE!G563)</f>
        <v>*</v>
      </c>
      <c r="G508" s="83" t="str">
        <f>IF(SP_NORTE!L563="","*",SP_NORTE!L563)</f>
        <v>-</v>
      </c>
      <c r="H508" s="116" t="str">
        <f>IF(SP_NORTE!J563="","*",SP_NORTE!J563)</f>
        <v>*</v>
      </c>
      <c r="I508" s="113" t="str">
        <f>IF(SP_NORTE!N563="","*",SP_NORTE!N563)</f>
        <v>*</v>
      </c>
      <c r="J508" s="113" t="str">
        <f>IF(SP_NORTE!O563="","*",SP_NORTE!O563)</f>
        <v>*</v>
      </c>
      <c r="K508" s="83">
        <f>IF(SP_NORTE!AJ563="","*",SP_NORTE!AJ563)</f>
        <v>0</v>
      </c>
      <c r="L508" s="83" t="str">
        <f>IF(SP_NORTE!AL563="","*",SP_NORTE!AL563)</f>
        <v>-</v>
      </c>
      <c r="M508" s="83">
        <f>IF(SP_NORTE!AO563="","*",SP_NORTE!AO563)</f>
        <v>0</v>
      </c>
      <c r="N508" s="83" t="str">
        <f>IF(SP_NORTE!AL563="","*",SP_NORTE!AL563)</f>
        <v>-</v>
      </c>
      <c r="O508" s="110" t="str">
        <f>IF(SP_NORTE!BG563="","*",SP_NORTE!BG563)</f>
        <v>*</v>
      </c>
      <c r="P508" s="147" t="str">
        <f>IF($A$2=1,IF(SP_NORTE!BI563="","*",SP_NORTE!BI563),IF(SP_NORTE!BJ563="","*",SP_NORTE!BJ563))</f>
        <v>*</v>
      </c>
    </row>
    <row r="509" spans="1:16" hidden="1">
      <c r="A509" s="82" t="str">
        <f>IF(SP_NORTE!B564="","*",SP_NORTE!B564)</f>
        <v>*</v>
      </c>
      <c r="B509" s="83" t="str">
        <f>IF(SP_NORTE!W564="","*",SP_NORTE!W564)</f>
        <v>*</v>
      </c>
      <c r="C509" s="83" t="str">
        <f>IF(SP_NORTE!R564="","*",SP_NORTE!R564)</f>
        <v>-</v>
      </c>
      <c r="D509" s="83" t="str">
        <f>IF(SP_NORTE!S564="","*",SP_NORTE!S564)</f>
        <v>-</v>
      </c>
      <c r="E509" s="83" t="str">
        <f>IF(SP_NORTE!D564="","*",SP_NORTE!D564)</f>
        <v>*</v>
      </c>
      <c r="F509" s="83" t="str">
        <f>IF(SP_NORTE!G564="","*",SP_NORTE!G564)</f>
        <v>*</v>
      </c>
      <c r="G509" s="83" t="str">
        <f>IF(SP_NORTE!L564="","*",SP_NORTE!L564)</f>
        <v>-</v>
      </c>
      <c r="H509" s="116" t="str">
        <f>IF(SP_NORTE!J564="","*",SP_NORTE!J564)</f>
        <v>*</v>
      </c>
      <c r="I509" s="113" t="str">
        <f>IF(SP_NORTE!N564="","*",SP_NORTE!N564)</f>
        <v>*</v>
      </c>
      <c r="J509" s="113" t="str">
        <f>IF(SP_NORTE!O564="","*",SP_NORTE!O564)</f>
        <v>*</v>
      </c>
      <c r="K509" s="83">
        <f>IF(SP_NORTE!AJ564="","*",SP_NORTE!AJ564)</f>
        <v>0</v>
      </c>
      <c r="L509" s="83" t="str">
        <f>IF(SP_NORTE!AL564="","*",SP_NORTE!AL564)</f>
        <v>-</v>
      </c>
      <c r="M509" s="83">
        <f>IF(SP_NORTE!AO564="","*",SP_NORTE!AO564)</f>
        <v>0</v>
      </c>
      <c r="N509" s="83" t="str">
        <f>IF(SP_NORTE!AL564="","*",SP_NORTE!AL564)</f>
        <v>-</v>
      </c>
      <c r="O509" s="110" t="str">
        <f>IF(SP_NORTE!BG564="","*",SP_NORTE!BG564)</f>
        <v>*</v>
      </c>
      <c r="P509" s="147" t="str">
        <f>IF($A$2=1,IF(SP_NORTE!BI564="","*",SP_NORTE!BI564),IF(SP_NORTE!BJ564="","*",SP_NORTE!BJ564))</f>
        <v>*</v>
      </c>
    </row>
    <row r="510" spans="1:16" hidden="1">
      <c r="A510" s="82" t="str">
        <f>IF(SP_NORTE!B565="","*",SP_NORTE!B565)</f>
        <v>*</v>
      </c>
      <c r="B510" s="83" t="str">
        <f>IF(SP_NORTE!W565="","*",SP_NORTE!W565)</f>
        <v>*</v>
      </c>
      <c r="C510" s="83" t="str">
        <f>IF(SP_NORTE!R565="","*",SP_NORTE!R565)</f>
        <v>-</v>
      </c>
      <c r="D510" s="83" t="str">
        <f>IF(SP_NORTE!S565="","*",SP_NORTE!S565)</f>
        <v>-</v>
      </c>
      <c r="E510" s="83" t="str">
        <f>IF(SP_NORTE!D565="","*",SP_NORTE!D565)</f>
        <v>*</v>
      </c>
      <c r="F510" s="83" t="str">
        <f>IF(SP_NORTE!G565="","*",SP_NORTE!G565)</f>
        <v>*</v>
      </c>
      <c r="G510" s="83" t="str">
        <f>IF(SP_NORTE!L565="","*",SP_NORTE!L565)</f>
        <v>-</v>
      </c>
      <c r="H510" s="116" t="str">
        <f>IF(SP_NORTE!J565="","*",SP_NORTE!J565)</f>
        <v>*</v>
      </c>
      <c r="I510" s="113" t="str">
        <f>IF(SP_NORTE!N565="","*",SP_NORTE!N565)</f>
        <v>*</v>
      </c>
      <c r="J510" s="113" t="str">
        <f>IF(SP_NORTE!O565="","*",SP_NORTE!O565)</f>
        <v>*</v>
      </c>
      <c r="K510" s="83">
        <f>IF(SP_NORTE!AJ565="","*",SP_NORTE!AJ565)</f>
        <v>0</v>
      </c>
      <c r="L510" s="83" t="str">
        <f>IF(SP_NORTE!AL565="","*",SP_NORTE!AL565)</f>
        <v>-</v>
      </c>
      <c r="M510" s="83">
        <f>IF(SP_NORTE!AO565="","*",SP_NORTE!AO565)</f>
        <v>0</v>
      </c>
      <c r="N510" s="83" t="str">
        <f>IF(SP_NORTE!AL565="","*",SP_NORTE!AL565)</f>
        <v>-</v>
      </c>
      <c r="O510" s="110" t="str">
        <f>IF(SP_NORTE!BG565="","*",SP_NORTE!BG565)</f>
        <v>*</v>
      </c>
      <c r="P510" s="147" t="str">
        <f>IF($A$2=1,IF(SP_NORTE!BI565="","*",SP_NORTE!BI565),IF(SP_NORTE!BJ565="","*",SP_NORTE!BJ565))</f>
        <v>*</v>
      </c>
    </row>
    <row r="511" spans="1:16" hidden="1">
      <c r="A511" s="82" t="str">
        <f>IF(SP_NORTE!B566="","*",SP_NORTE!B566)</f>
        <v>*</v>
      </c>
      <c r="B511" s="83" t="str">
        <f>IF(SP_NORTE!W566="","*",SP_NORTE!W566)</f>
        <v>*</v>
      </c>
      <c r="C511" s="83" t="str">
        <f>IF(SP_NORTE!R566="","*",SP_NORTE!R566)</f>
        <v>-</v>
      </c>
      <c r="D511" s="83" t="str">
        <f>IF(SP_NORTE!S566="","*",SP_NORTE!S566)</f>
        <v>-</v>
      </c>
      <c r="E511" s="83" t="str">
        <f>IF(SP_NORTE!D566="","*",SP_NORTE!D566)</f>
        <v>*</v>
      </c>
      <c r="F511" s="83" t="str">
        <f>IF(SP_NORTE!G566="","*",SP_NORTE!G566)</f>
        <v>*</v>
      </c>
      <c r="G511" s="83" t="str">
        <f>IF(SP_NORTE!L566="","*",SP_NORTE!L566)</f>
        <v>-</v>
      </c>
      <c r="H511" s="116" t="str">
        <f>IF(SP_NORTE!J566="","*",SP_NORTE!J566)</f>
        <v>*</v>
      </c>
      <c r="I511" s="113" t="str">
        <f>IF(SP_NORTE!N566="","*",SP_NORTE!N566)</f>
        <v>*</v>
      </c>
      <c r="J511" s="113" t="str">
        <f>IF(SP_NORTE!O566="","*",SP_NORTE!O566)</f>
        <v>*</v>
      </c>
      <c r="K511" s="83">
        <f>IF(SP_NORTE!AJ566="","*",SP_NORTE!AJ566)</f>
        <v>0</v>
      </c>
      <c r="L511" s="83" t="str">
        <f>IF(SP_NORTE!AL566="","*",SP_NORTE!AL566)</f>
        <v>-</v>
      </c>
      <c r="M511" s="83">
        <f>IF(SP_NORTE!AO566="","*",SP_NORTE!AO566)</f>
        <v>0</v>
      </c>
      <c r="N511" s="83" t="str">
        <f>IF(SP_NORTE!AL566="","*",SP_NORTE!AL566)</f>
        <v>-</v>
      </c>
      <c r="O511" s="110" t="str">
        <f>IF(SP_NORTE!BG566="","*",SP_NORTE!BG566)</f>
        <v>*</v>
      </c>
      <c r="P511" s="147" t="str">
        <f>IF($A$2=1,IF(SP_NORTE!BI566="","*",SP_NORTE!BI566),IF(SP_NORTE!BJ566="","*",SP_NORTE!BJ566))</f>
        <v>*</v>
      </c>
    </row>
    <row r="512" spans="1:16" hidden="1">
      <c r="A512" s="82" t="str">
        <f>IF(SP_NORTE!B567="","*",SP_NORTE!B567)</f>
        <v>*</v>
      </c>
      <c r="B512" s="83" t="str">
        <f>IF(SP_NORTE!W567="","*",SP_NORTE!W567)</f>
        <v>*</v>
      </c>
      <c r="C512" s="83" t="str">
        <f>IF(SP_NORTE!R567="","*",SP_NORTE!R567)</f>
        <v>-</v>
      </c>
      <c r="D512" s="83" t="str">
        <f>IF(SP_NORTE!S567="","*",SP_NORTE!S567)</f>
        <v>-</v>
      </c>
      <c r="E512" s="83" t="str">
        <f>IF(SP_NORTE!D567="","*",SP_NORTE!D567)</f>
        <v>*</v>
      </c>
      <c r="F512" s="83" t="str">
        <f>IF(SP_NORTE!G567="","*",SP_NORTE!G567)</f>
        <v>*</v>
      </c>
      <c r="G512" s="83" t="str">
        <f>IF(SP_NORTE!L567="","*",SP_NORTE!L567)</f>
        <v>-</v>
      </c>
      <c r="H512" s="116" t="str">
        <f>IF(SP_NORTE!J567="","*",SP_NORTE!J567)</f>
        <v>*</v>
      </c>
      <c r="I512" s="113" t="str">
        <f>IF(SP_NORTE!N567="","*",SP_NORTE!N567)</f>
        <v>*</v>
      </c>
      <c r="J512" s="113" t="str">
        <f>IF(SP_NORTE!O567="","*",SP_NORTE!O567)</f>
        <v>*</v>
      </c>
      <c r="K512" s="83">
        <f>IF(SP_NORTE!AJ567="","*",SP_NORTE!AJ567)</f>
        <v>0</v>
      </c>
      <c r="L512" s="83" t="str">
        <f>IF(SP_NORTE!AL567="","*",SP_NORTE!AL567)</f>
        <v>-</v>
      </c>
      <c r="M512" s="83">
        <f>IF(SP_NORTE!AO567="","*",SP_NORTE!AO567)</f>
        <v>0</v>
      </c>
      <c r="N512" s="83" t="str">
        <f>IF(SP_NORTE!AL567="","*",SP_NORTE!AL567)</f>
        <v>-</v>
      </c>
      <c r="O512" s="110" t="str">
        <f>IF(SP_NORTE!BG567="","*",SP_NORTE!BG567)</f>
        <v>*</v>
      </c>
      <c r="P512" s="147" t="str">
        <f>IF($A$2=1,IF(SP_NORTE!BI567="","*",SP_NORTE!BI567),IF(SP_NORTE!BJ567="","*",SP_NORTE!BJ567))</f>
        <v>*</v>
      </c>
    </row>
    <row r="513" spans="1:16" hidden="1">
      <c r="A513" s="82" t="str">
        <f>IF(SP_NORTE!B568="","*",SP_NORTE!B568)</f>
        <v>*</v>
      </c>
      <c r="B513" s="83" t="str">
        <f>IF(SP_NORTE!W568="","*",SP_NORTE!W568)</f>
        <v>*</v>
      </c>
      <c r="C513" s="83" t="str">
        <f>IF(SP_NORTE!R568="","*",SP_NORTE!R568)</f>
        <v>-</v>
      </c>
      <c r="D513" s="83" t="str">
        <f>IF(SP_NORTE!S568="","*",SP_NORTE!S568)</f>
        <v>-</v>
      </c>
      <c r="E513" s="83" t="str">
        <f>IF(SP_NORTE!D568="","*",SP_NORTE!D568)</f>
        <v>*</v>
      </c>
      <c r="F513" s="83" t="str">
        <f>IF(SP_NORTE!G568="","*",SP_NORTE!G568)</f>
        <v>*</v>
      </c>
      <c r="G513" s="83" t="str">
        <f>IF(SP_NORTE!L568="","*",SP_NORTE!L568)</f>
        <v>-</v>
      </c>
      <c r="H513" s="116" t="str">
        <f>IF(SP_NORTE!J568="","*",SP_NORTE!J568)</f>
        <v>*</v>
      </c>
      <c r="I513" s="113" t="str">
        <f>IF(SP_NORTE!N568="","*",SP_NORTE!N568)</f>
        <v>*</v>
      </c>
      <c r="J513" s="113" t="str">
        <f>IF(SP_NORTE!O568="","*",SP_NORTE!O568)</f>
        <v>*</v>
      </c>
      <c r="K513" s="83">
        <f>IF(SP_NORTE!AJ568="","*",SP_NORTE!AJ568)</f>
        <v>0</v>
      </c>
      <c r="L513" s="83" t="str">
        <f>IF(SP_NORTE!AL568="","*",SP_NORTE!AL568)</f>
        <v>-</v>
      </c>
      <c r="M513" s="83">
        <f>IF(SP_NORTE!AO568="","*",SP_NORTE!AO568)</f>
        <v>0</v>
      </c>
      <c r="N513" s="83" t="str">
        <f>IF(SP_NORTE!AL568="","*",SP_NORTE!AL568)</f>
        <v>-</v>
      </c>
      <c r="O513" s="110" t="str">
        <f>IF(SP_NORTE!BG568="","*",SP_NORTE!BG568)</f>
        <v>*</v>
      </c>
      <c r="P513" s="147" t="str">
        <f>IF($A$2=1,IF(SP_NORTE!BI568="","*",SP_NORTE!BI568),IF(SP_NORTE!BJ568="","*",SP_NORTE!BJ568))</f>
        <v>*</v>
      </c>
    </row>
    <row r="514" spans="1:16" hidden="1">
      <c r="A514" s="82" t="str">
        <f>IF(SP_NORTE!B569="","*",SP_NORTE!B569)</f>
        <v>*</v>
      </c>
      <c r="B514" s="83" t="str">
        <f>IF(SP_NORTE!W569="","*",SP_NORTE!W569)</f>
        <v>*</v>
      </c>
      <c r="C514" s="83" t="str">
        <f>IF(SP_NORTE!R569="","*",SP_NORTE!R569)</f>
        <v>-</v>
      </c>
      <c r="D514" s="83" t="str">
        <f>IF(SP_NORTE!S569="","*",SP_NORTE!S569)</f>
        <v>-</v>
      </c>
      <c r="E514" s="83" t="str">
        <f>IF(SP_NORTE!D569="","*",SP_NORTE!D569)</f>
        <v>*</v>
      </c>
      <c r="F514" s="83" t="str">
        <f>IF(SP_NORTE!G569="","*",SP_NORTE!G569)</f>
        <v>*</v>
      </c>
      <c r="G514" s="83" t="str">
        <f>IF(SP_NORTE!L569="","*",SP_NORTE!L569)</f>
        <v>-</v>
      </c>
      <c r="H514" s="116" t="str">
        <f>IF(SP_NORTE!J569="","*",SP_NORTE!J569)</f>
        <v>*</v>
      </c>
      <c r="I514" s="113" t="str">
        <f>IF(SP_NORTE!N569="","*",SP_NORTE!N569)</f>
        <v>*</v>
      </c>
      <c r="J514" s="113" t="str">
        <f>IF(SP_NORTE!O569="","*",SP_NORTE!O569)</f>
        <v>*</v>
      </c>
      <c r="K514" s="83">
        <f>IF(SP_NORTE!AJ569="","*",SP_NORTE!AJ569)</f>
        <v>0</v>
      </c>
      <c r="L514" s="83" t="str">
        <f>IF(SP_NORTE!AL569="","*",SP_NORTE!AL569)</f>
        <v>-</v>
      </c>
      <c r="M514" s="83">
        <f>IF(SP_NORTE!AO569="","*",SP_NORTE!AO569)</f>
        <v>0</v>
      </c>
      <c r="N514" s="83" t="str">
        <f>IF(SP_NORTE!AL569="","*",SP_NORTE!AL569)</f>
        <v>-</v>
      </c>
      <c r="O514" s="110" t="str">
        <f>IF(SP_NORTE!BG569="","*",SP_NORTE!BG569)</f>
        <v>*</v>
      </c>
      <c r="P514" s="147" t="str">
        <f>IF($A$2=1,IF(SP_NORTE!BI569="","*",SP_NORTE!BI569),IF(SP_NORTE!BJ569="","*",SP_NORTE!BJ569))</f>
        <v>*</v>
      </c>
    </row>
    <row r="515" spans="1:16" hidden="1">
      <c r="A515" s="82" t="str">
        <f>IF(SP_NORTE!B570="","*",SP_NORTE!B570)</f>
        <v>*</v>
      </c>
      <c r="B515" s="83" t="str">
        <f>IF(SP_NORTE!W570="","*",SP_NORTE!W570)</f>
        <v>*</v>
      </c>
      <c r="C515" s="83" t="str">
        <f>IF(SP_NORTE!R570="","*",SP_NORTE!R570)</f>
        <v>-</v>
      </c>
      <c r="D515" s="83" t="str">
        <f>IF(SP_NORTE!S570="","*",SP_NORTE!S570)</f>
        <v>-</v>
      </c>
      <c r="E515" s="83" t="str">
        <f>IF(SP_NORTE!D570="","*",SP_NORTE!D570)</f>
        <v>*</v>
      </c>
      <c r="F515" s="83" t="str">
        <f>IF(SP_NORTE!G570="","*",SP_NORTE!G570)</f>
        <v>*</v>
      </c>
      <c r="G515" s="83" t="str">
        <f>IF(SP_NORTE!L570="","*",SP_NORTE!L570)</f>
        <v>-</v>
      </c>
      <c r="H515" s="116" t="str">
        <f>IF(SP_NORTE!J570="","*",SP_NORTE!J570)</f>
        <v>*</v>
      </c>
      <c r="I515" s="113" t="str">
        <f>IF(SP_NORTE!N570="","*",SP_NORTE!N570)</f>
        <v>*</v>
      </c>
      <c r="J515" s="113" t="str">
        <f>IF(SP_NORTE!O570="","*",SP_NORTE!O570)</f>
        <v>*</v>
      </c>
      <c r="K515" s="83">
        <f>IF(SP_NORTE!AJ570="","*",SP_NORTE!AJ570)</f>
        <v>0</v>
      </c>
      <c r="L515" s="83" t="str">
        <f>IF(SP_NORTE!AL570="","*",SP_NORTE!AL570)</f>
        <v>-</v>
      </c>
      <c r="M515" s="83">
        <f>IF(SP_NORTE!AO570="","*",SP_NORTE!AO570)</f>
        <v>0</v>
      </c>
      <c r="N515" s="83" t="str">
        <f>IF(SP_NORTE!AL570="","*",SP_NORTE!AL570)</f>
        <v>-</v>
      </c>
      <c r="O515" s="110" t="str">
        <f>IF(SP_NORTE!BG570="","*",SP_NORTE!BG570)</f>
        <v>*</v>
      </c>
      <c r="P515" s="147" t="str">
        <f>IF($A$2=1,IF(SP_NORTE!BI570="","*",SP_NORTE!BI570),IF(SP_NORTE!BJ570="","*",SP_NORTE!BJ570))</f>
        <v>*</v>
      </c>
    </row>
    <row r="516" spans="1:16" hidden="1">
      <c r="A516" s="82" t="str">
        <f>IF(SP_NORTE!B571="","*",SP_NORTE!B571)</f>
        <v>*</v>
      </c>
      <c r="B516" s="83" t="str">
        <f>IF(SP_NORTE!W571="","*",SP_NORTE!W571)</f>
        <v>*</v>
      </c>
      <c r="C516" s="83" t="str">
        <f>IF(SP_NORTE!R571="","*",SP_NORTE!R571)</f>
        <v>-</v>
      </c>
      <c r="D516" s="83" t="str">
        <f>IF(SP_NORTE!S571="","*",SP_NORTE!S571)</f>
        <v>-</v>
      </c>
      <c r="E516" s="83" t="str">
        <f>IF(SP_NORTE!D571="","*",SP_NORTE!D571)</f>
        <v>*</v>
      </c>
      <c r="F516" s="83" t="str">
        <f>IF(SP_NORTE!G571="","*",SP_NORTE!G571)</f>
        <v>*</v>
      </c>
      <c r="G516" s="83" t="str">
        <f>IF(SP_NORTE!L571="","*",SP_NORTE!L571)</f>
        <v>-</v>
      </c>
      <c r="H516" s="116" t="str">
        <f>IF(SP_NORTE!J571="","*",SP_NORTE!J571)</f>
        <v>*</v>
      </c>
      <c r="I516" s="113" t="str">
        <f>IF(SP_NORTE!N571="","*",SP_NORTE!N571)</f>
        <v>*</v>
      </c>
      <c r="J516" s="113" t="str">
        <f>IF(SP_NORTE!O571="","*",SP_NORTE!O571)</f>
        <v>*</v>
      </c>
      <c r="K516" s="83">
        <f>IF(SP_NORTE!AJ571="","*",SP_NORTE!AJ571)</f>
        <v>0</v>
      </c>
      <c r="L516" s="83" t="str">
        <f>IF(SP_NORTE!AL571="","*",SP_NORTE!AL571)</f>
        <v>-</v>
      </c>
      <c r="M516" s="83">
        <f>IF(SP_NORTE!AO571="","*",SP_NORTE!AO571)</f>
        <v>0</v>
      </c>
      <c r="N516" s="83" t="str">
        <f>IF(SP_NORTE!AL571="","*",SP_NORTE!AL571)</f>
        <v>-</v>
      </c>
      <c r="O516" s="110" t="str">
        <f>IF(SP_NORTE!BG571="","*",SP_NORTE!BG571)</f>
        <v>*</v>
      </c>
      <c r="P516" s="147" t="str">
        <f>IF($A$2=1,IF(SP_NORTE!BI571="","*",SP_NORTE!BI571),IF(SP_NORTE!BJ571="","*",SP_NORTE!BJ571))</f>
        <v>*</v>
      </c>
    </row>
    <row r="517" spans="1:16" hidden="1">
      <c r="A517" s="82" t="str">
        <f>IF(SP_NORTE!B572="","*",SP_NORTE!B572)</f>
        <v>*</v>
      </c>
      <c r="B517" s="83" t="str">
        <f>IF(SP_NORTE!W572="","*",SP_NORTE!W572)</f>
        <v>*</v>
      </c>
      <c r="C517" s="83" t="str">
        <f>IF(SP_NORTE!R572="","*",SP_NORTE!R572)</f>
        <v>-</v>
      </c>
      <c r="D517" s="83" t="str">
        <f>IF(SP_NORTE!S572="","*",SP_NORTE!S572)</f>
        <v>-</v>
      </c>
      <c r="E517" s="83" t="str">
        <f>IF(SP_NORTE!D572="","*",SP_NORTE!D572)</f>
        <v>*</v>
      </c>
      <c r="F517" s="83" t="str">
        <f>IF(SP_NORTE!G572="","*",SP_NORTE!G572)</f>
        <v>*</v>
      </c>
      <c r="G517" s="83" t="str">
        <f>IF(SP_NORTE!L572="","*",SP_NORTE!L572)</f>
        <v>-</v>
      </c>
      <c r="H517" s="116" t="str">
        <f>IF(SP_NORTE!J572="","*",SP_NORTE!J572)</f>
        <v>*</v>
      </c>
      <c r="I517" s="113" t="str">
        <f>IF(SP_NORTE!N572="","*",SP_NORTE!N572)</f>
        <v>*</v>
      </c>
      <c r="J517" s="113" t="str">
        <f>IF(SP_NORTE!O572="","*",SP_NORTE!O572)</f>
        <v>*</v>
      </c>
      <c r="K517" s="83">
        <f>IF(SP_NORTE!AJ572="","*",SP_NORTE!AJ572)</f>
        <v>0</v>
      </c>
      <c r="L517" s="83" t="str">
        <f>IF(SP_NORTE!AL572="","*",SP_NORTE!AL572)</f>
        <v>-</v>
      </c>
      <c r="M517" s="83">
        <f>IF(SP_NORTE!AO572="","*",SP_NORTE!AO572)</f>
        <v>0</v>
      </c>
      <c r="N517" s="83" t="str">
        <f>IF(SP_NORTE!AL572="","*",SP_NORTE!AL572)</f>
        <v>-</v>
      </c>
      <c r="O517" s="110" t="str">
        <f>IF(SP_NORTE!BG572="","*",SP_NORTE!BG572)</f>
        <v>*</v>
      </c>
      <c r="P517" s="147" t="str">
        <f>IF($A$2=1,IF(SP_NORTE!BI572="","*",SP_NORTE!BI572),IF(SP_NORTE!BJ572="","*",SP_NORTE!BJ572))</f>
        <v>*</v>
      </c>
    </row>
    <row r="518" spans="1:16" hidden="1">
      <c r="A518" s="82" t="str">
        <f>IF(SP_NORTE!B573="","*",SP_NORTE!B573)</f>
        <v>*</v>
      </c>
      <c r="B518" s="83" t="str">
        <f>IF(SP_NORTE!W573="","*",SP_NORTE!W573)</f>
        <v>*</v>
      </c>
      <c r="C518" s="83" t="str">
        <f>IF(SP_NORTE!R573="","*",SP_NORTE!R573)</f>
        <v>-</v>
      </c>
      <c r="D518" s="83" t="str">
        <f>IF(SP_NORTE!S573="","*",SP_NORTE!S573)</f>
        <v>-</v>
      </c>
      <c r="E518" s="83" t="str">
        <f>IF(SP_NORTE!D573="","*",SP_NORTE!D573)</f>
        <v>*</v>
      </c>
      <c r="F518" s="83" t="str">
        <f>IF(SP_NORTE!G573="","*",SP_NORTE!G573)</f>
        <v>*</v>
      </c>
      <c r="G518" s="83" t="str">
        <f>IF(SP_NORTE!L573="","*",SP_NORTE!L573)</f>
        <v>-</v>
      </c>
      <c r="H518" s="116" t="str">
        <f>IF(SP_NORTE!J573="","*",SP_NORTE!J573)</f>
        <v>*</v>
      </c>
      <c r="I518" s="113" t="str">
        <f>IF(SP_NORTE!N573="","*",SP_NORTE!N573)</f>
        <v>*</v>
      </c>
      <c r="J518" s="113" t="str">
        <f>IF(SP_NORTE!O573="","*",SP_NORTE!O573)</f>
        <v>*</v>
      </c>
      <c r="K518" s="83">
        <f>IF(SP_NORTE!AJ573="","*",SP_NORTE!AJ573)</f>
        <v>0</v>
      </c>
      <c r="L518" s="83" t="str">
        <f>IF(SP_NORTE!AL573="","*",SP_NORTE!AL573)</f>
        <v>-</v>
      </c>
      <c r="M518" s="83">
        <f>IF(SP_NORTE!AO573="","*",SP_NORTE!AO573)</f>
        <v>0</v>
      </c>
      <c r="N518" s="83" t="str">
        <f>IF(SP_NORTE!AL573="","*",SP_NORTE!AL573)</f>
        <v>-</v>
      </c>
      <c r="O518" s="110" t="str">
        <f>IF(SP_NORTE!BG573="","*",SP_NORTE!BG573)</f>
        <v>*</v>
      </c>
      <c r="P518" s="147" t="str">
        <f>IF($A$2=1,IF(SP_NORTE!BI573="","*",SP_NORTE!BI573),IF(SP_NORTE!BJ573="","*",SP_NORTE!BJ573))</f>
        <v>*</v>
      </c>
    </row>
    <row r="519" spans="1:16" hidden="1">
      <c r="A519" s="82" t="str">
        <f>IF(SP_NORTE!B574="","*",SP_NORTE!B574)</f>
        <v>*</v>
      </c>
      <c r="B519" s="83" t="str">
        <f>IF(SP_NORTE!W574="","*",SP_NORTE!W574)</f>
        <v>*</v>
      </c>
      <c r="C519" s="83" t="str">
        <f>IF(SP_NORTE!R574="","*",SP_NORTE!R574)</f>
        <v>-</v>
      </c>
      <c r="D519" s="83" t="str">
        <f>IF(SP_NORTE!S574="","*",SP_NORTE!S574)</f>
        <v>-</v>
      </c>
      <c r="E519" s="83" t="str">
        <f>IF(SP_NORTE!D574="","*",SP_NORTE!D574)</f>
        <v>*</v>
      </c>
      <c r="F519" s="83" t="str">
        <f>IF(SP_NORTE!G574="","*",SP_NORTE!G574)</f>
        <v>*</v>
      </c>
      <c r="G519" s="83" t="str">
        <f>IF(SP_NORTE!L574="","*",SP_NORTE!L574)</f>
        <v>-</v>
      </c>
      <c r="H519" s="116" t="str">
        <f>IF(SP_NORTE!J574="","*",SP_NORTE!J574)</f>
        <v>*</v>
      </c>
      <c r="I519" s="113" t="str">
        <f>IF(SP_NORTE!N574="","*",SP_NORTE!N574)</f>
        <v>*</v>
      </c>
      <c r="J519" s="113" t="str">
        <f>IF(SP_NORTE!O574="","*",SP_NORTE!O574)</f>
        <v>*</v>
      </c>
      <c r="K519" s="83">
        <f>IF(SP_NORTE!AJ574="","*",SP_NORTE!AJ574)</f>
        <v>0</v>
      </c>
      <c r="L519" s="83" t="str">
        <f>IF(SP_NORTE!AL574="","*",SP_NORTE!AL574)</f>
        <v>-</v>
      </c>
      <c r="M519" s="83">
        <f>IF(SP_NORTE!AO574="","*",SP_NORTE!AO574)</f>
        <v>0</v>
      </c>
      <c r="N519" s="83" t="str">
        <f>IF(SP_NORTE!AL574="","*",SP_NORTE!AL574)</f>
        <v>-</v>
      </c>
      <c r="O519" s="110" t="str">
        <f>IF(SP_NORTE!BG574="","*",SP_NORTE!BG574)</f>
        <v>*</v>
      </c>
      <c r="P519" s="147" t="str">
        <f>IF($A$2=1,IF(SP_NORTE!BI574="","*",SP_NORTE!BI574),IF(SP_NORTE!BJ574="","*",SP_NORTE!BJ574))</f>
        <v>*</v>
      </c>
    </row>
    <row r="520" spans="1:16" hidden="1">
      <c r="A520" s="82" t="str">
        <f>IF(SP_NORTE!B575="","*",SP_NORTE!B575)</f>
        <v>*</v>
      </c>
      <c r="B520" s="83" t="str">
        <f>IF(SP_NORTE!W575="","*",SP_NORTE!W575)</f>
        <v>*</v>
      </c>
      <c r="C520" s="83" t="str">
        <f>IF(SP_NORTE!R575="","*",SP_NORTE!R575)</f>
        <v>-</v>
      </c>
      <c r="D520" s="83" t="str">
        <f>IF(SP_NORTE!S575="","*",SP_NORTE!S575)</f>
        <v>-</v>
      </c>
      <c r="E520" s="83" t="str">
        <f>IF(SP_NORTE!D575="","*",SP_NORTE!D575)</f>
        <v>*</v>
      </c>
      <c r="F520" s="83" t="str">
        <f>IF(SP_NORTE!G575="","*",SP_NORTE!G575)</f>
        <v>*</v>
      </c>
      <c r="G520" s="83" t="str">
        <f>IF(SP_NORTE!L575="","*",SP_NORTE!L575)</f>
        <v>-</v>
      </c>
      <c r="H520" s="116" t="str">
        <f>IF(SP_NORTE!J575="","*",SP_NORTE!J575)</f>
        <v>*</v>
      </c>
      <c r="I520" s="113" t="str">
        <f>IF(SP_NORTE!N575="","*",SP_NORTE!N575)</f>
        <v>*</v>
      </c>
      <c r="J520" s="113" t="str">
        <f>IF(SP_NORTE!O575="","*",SP_NORTE!O575)</f>
        <v>*</v>
      </c>
      <c r="K520" s="83">
        <f>IF(SP_NORTE!AJ575="","*",SP_NORTE!AJ575)</f>
        <v>0</v>
      </c>
      <c r="L520" s="83" t="str">
        <f>IF(SP_NORTE!AL575="","*",SP_NORTE!AL575)</f>
        <v>-</v>
      </c>
      <c r="M520" s="83">
        <f>IF(SP_NORTE!AO575="","*",SP_NORTE!AO575)</f>
        <v>0</v>
      </c>
      <c r="N520" s="83" t="str">
        <f>IF(SP_NORTE!AL575="","*",SP_NORTE!AL575)</f>
        <v>-</v>
      </c>
      <c r="O520" s="110" t="str">
        <f>IF(SP_NORTE!BG575="","*",SP_NORTE!BG575)</f>
        <v>*</v>
      </c>
      <c r="P520" s="147" t="str">
        <f>IF($A$2=1,IF(SP_NORTE!BI575="","*",SP_NORTE!BI575),IF(SP_NORTE!BJ575="","*",SP_NORTE!BJ575))</f>
        <v>*</v>
      </c>
    </row>
    <row r="521" spans="1:16" hidden="1">
      <c r="A521" s="82" t="str">
        <f>IF(SP_NORTE!B576="","*",SP_NORTE!B576)</f>
        <v>*</v>
      </c>
      <c r="B521" s="83" t="str">
        <f>IF(SP_NORTE!W576="","*",SP_NORTE!W576)</f>
        <v>*</v>
      </c>
      <c r="C521" s="83" t="str">
        <f>IF(SP_NORTE!R576="","*",SP_NORTE!R576)</f>
        <v>-</v>
      </c>
      <c r="D521" s="83" t="str">
        <f>IF(SP_NORTE!S576="","*",SP_NORTE!S576)</f>
        <v>-</v>
      </c>
      <c r="E521" s="83" t="str">
        <f>IF(SP_NORTE!D576="","*",SP_NORTE!D576)</f>
        <v>*</v>
      </c>
      <c r="F521" s="83" t="str">
        <f>IF(SP_NORTE!G576="","*",SP_NORTE!G576)</f>
        <v>*</v>
      </c>
      <c r="G521" s="83" t="str">
        <f>IF(SP_NORTE!L576="","*",SP_NORTE!L576)</f>
        <v>-</v>
      </c>
      <c r="H521" s="116" t="str">
        <f>IF(SP_NORTE!J576="","*",SP_NORTE!J576)</f>
        <v>*</v>
      </c>
      <c r="I521" s="113" t="str">
        <f>IF(SP_NORTE!N576="","*",SP_NORTE!N576)</f>
        <v>*</v>
      </c>
      <c r="J521" s="113" t="str">
        <f>IF(SP_NORTE!O576="","*",SP_NORTE!O576)</f>
        <v>*</v>
      </c>
      <c r="K521" s="83">
        <f>IF(SP_NORTE!AJ576="","*",SP_NORTE!AJ576)</f>
        <v>0</v>
      </c>
      <c r="L521" s="83" t="str">
        <f>IF(SP_NORTE!AL576="","*",SP_NORTE!AL576)</f>
        <v>-</v>
      </c>
      <c r="M521" s="83">
        <f>IF(SP_NORTE!AO576="","*",SP_NORTE!AO576)</f>
        <v>0</v>
      </c>
      <c r="N521" s="83" t="str">
        <f>IF(SP_NORTE!AL576="","*",SP_NORTE!AL576)</f>
        <v>-</v>
      </c>
      <c r="O521" s="110" t="str">
        <f>IF(SP_NORTE!BG576="","*",SP_NORTE!BG576)</f>
        <v>*</v>
      </c>
      <c r="P521" s="147" t="str">
        <f>IF($A$2=1,IF(SP_NORTE!BI576="","*",SP_NORTE!BI576),IF(SP_NORTE!BJ576="","*",SP_NORTE!BJ576))</f>
        <v>*</v>
      </c>
    </row>
    <row r="522" spans="1:16" hidden="1">
      <c r="A522" s="82" t="str">
        <f>IF(SP_NORTE!B577="","*",SP_NORTE!B577)</f>
        <v>*</v>
      </c>
      <c r="B522" s="83" t="str">
        <f>IF(SP_NORTE!W577="","*",SP_NORTE!W577)</f>
        <v>*</v>
      </c>
      <c r="C522" s="83" t="str">
        <f>IF(SP_NORTE!R577="","*",SP_NORTE!R577)</f>
        <v>-</v>
      </c>
      <c r="D522" s="83" t="str">
        <f>IF(SP_NORTE!S577="","*",SP_NORTE!S577)</f>
        <v>-</v>
      </c>
      <c r="E522" s="83" t="str">
        <f>IF(SP_NORTE!D577="","*",SP_NORTE!D577)</f>
        <v>*</v>
      </c>
      <c r="F522" s="83" t="str">
        <f>IF(SP_NORTE!G577="","*",SP_NORTE!G577)</f>
        <v>*</v>
      </c>
      <c r="G522" s="83" t="str">
        <f>IF(SP_NORTE!L577="","*",SP_NORTE!L577)</f>
        <v>-</v>
      </c>
      <c r="H522" s="116" t="str">
        <f>IF(SP_NORTE!J577="","*",SP_NORTE!J577)</f>
        <v>*</v>
      </c>
      <c r="I522" s="113" t="str">
        <f>IF(SP_NORTE!N577="","*",SP_NORTE!N577)</f>
        <v>*</v>
      </c>
      <c r="J522" s="113" t="str">
        <f>IF(SP_NORTE!O577="","*",SP_NORTE!O577)</f>
        <v>*</v>
      </c>
      <c r="K522" s="83">
        <f>IF(SP_NORTE!AJ577="","*",SP_NORTE!AJ577)</f>
        <v>0</v>
      </c>
      <c r="L522" s="83" t="str">
        <f>IF(SP_NORTE!AL577="","*",SP_NORTE!AL577)</f>
        <v>-</v>
      </c>
      <c r="M522" s="83">
        <f>IF(SP_NORTE!AO577="","*",SP_NORTE!AO577)</f>
        <v>0</v>
      </c>
      <c r="N522" s="83" t="str">
        <f>IF(SP_NORTE!AL577="","*",SP_NORTE!AL577)</f>
        <v>-</v>
      </c>
      <c r="O522" s="110" t="str">
        <f>IF(SP_NORTE!BG577="","*",SP_NORTE!BG577)</f>
        <v>*</v>
      </c>
      <c r="P522" s="147" t="str">
        <f>IF($A$2=1,IF(SP_NORTE!BI577="","*",SP_NORTE!BI577),IF(SP_NORTE!BJ577="","*",SP_NORTE!BJ577))</f>
        <v>*</v>
      </c>
    </row>
    <row r="523" spans="1:16" hidden="1">
      <c r="A523" s="82" t="str">
        <f>IF(SP_NORTE!B578="","*",SP_NORTE!B578)</f>
        <v>*</v>
      </c>
      <c r="B523" s="83" t="str">
        <f>IF(SP_NORTE!W578="","*",SP_NORTE!W578)</f>
        <v>*</v>
      </c>
      <c r="C523" s="83" t="str">
        <f>IF(SP_NORTE!R578="","*",SP_NORTE!R578)</f>
        <v>-</v>
      </c>
      <c r="D523" s="83" t="str">
        <f>IF(SP_NORTE!S578="","*",SP_NORTE!S578)</f>
        <v>-</v>
      </c>
      <c r="E523" s="83" t="str">
        <f>IF(SP_NORTE!D578="","*",SP_NORTE!D578)</f>
        <v>*</v>
      </c>
      <c r="F523" s="83" t="str">
        <f>IF(SP_NORTE!G578="","*",SP_NORTE!G578)</f>
        <v>*</v>
      </c>
      <c r="G523" s="83" t="str">
        <f>IF(SP_NORTE!L578="","*",SP_NORTE!L578)</f>
        <v>-</v>
      </c>
      <c r="H523" s="116" t="str">
        <f>IF(SP_NORTE!J578="","*",SP_NORTE!J578)</f>
        <v>*</v>
      </c>
      <c r="I523" s="113" t="str">
        <f>IF(SP_NORTE!N578="","*",SP_NORTE!N578)</f>
        <v>*</v>
      </c>
      <c r="J523" s="113" t="str">
        <f>IF(SP_NORTE!O578="","*",SP_NORTE!O578)</f>
        <v>*</v>
      </c>
      <c r="K523" s="83">
        <f>IF(SP_NORTE!AJ578="","*",SP_NORTE!AJ578)</f>
        <v>0</v>
      </c>
      <c r="L523" s="83" t="str">
        <f>IF(SP_NORTE!AL578="","*",SP_NORTE!AL578)</f>
        <v>-</v>
      </c>
      <c r="M523" s="83">
        <f>IF(SP_NORTE!AO578="","*",SP_NORTE!AO578)</f>
        <v>0</v>
      </c>
      <c r="N523" s="83" t="str">
        <f>IF(SP_NORTE!AL578="","*",SP_NORTE!AL578)</f>
        <v>-</v>
      </c>
      <c r="O523" s="110" t="str">
        <f>IF(SP_NORTE!BG578="","*",SP_NORTE!BG578)</f>
        <v>*</v>
      </c>
      <c r="P523" s="147" t="str">
        <f>IF($A$2=1,IF(SP_NORTE!BI578="","*",SP_NORTE!BI578),IF(SP_NORTE!BJ578="","*",SP_NORTE!BJ578))</f>
        <v>*</v>
      </c>
    </row>
    <row r="524" spans="1:16" hidden="1">
      <c r="A524" s="82" t="str">
        <f>IF(SP_NORTE!B579="","*",SP_NORTE!B579)</f>
        <v>*</v>
      </c>
      <c r="B524" s="83" t="str">
        <f>IF(SP_NORTE!W579="","*",SP_NORTE!W579)</f>
        <v>*</v>
      </c>
      <c r="C524" s="83" t="str">
        <f>IF(SP_NORTE!R579="","*",SP_NORTE!R579)</f>
        <v>-</v>
      </c>
      <c r="D524" s="83" t="str">
        <f>IF(SP_NORTE!S579="","*",SP_NORTE!S579)</f>
        <v>-</v>
      </c>
      <c r="E524" s="83" t="str">
        <f>IF(SP_NORTE!D579="","*",SP_NORTE!D579)</f>
        <v>*</v>
      </c>
      <c r="F524" s="83" t="str">
        <f>IF(SP_NORTE!G579="","*",SP_NORTE!G579)</f>
        <v>*</v>
      </c>
      <c r="G524" s="83" t="str">
        <f>IF(SP_NORTE!L579="","*",SP_NORTE!L579)</f>
        <v>-</v>
      </c>
      <c r="H524" s="116" t="str">
        <f>IF(SP_NORTE!J579="","*",SP_NORTE!J579)</f>
        <v>*</v>
      </c>
      <c r="I524" s="113" t="str">
        <f>IF(SP_NORTE!N579="","*",SP_NORTE!N579)</f>
        <v>*</v>
      </c>
      <c r="J524" s="113" t="str">
        <f>IF(SP_NORTE!O579="","*",SP_NORTE!O579)</f>
        <v>*</v>
      </c>
      <c r="K524" s="83">
        <f>IF(SP_NORTE!AJ579="","*",SP_NORTE!AJ579)</f>
        <v>0</v>
      </c>
      <c r="L524" s="83" t="str">
        <f>IF(SP_NORTE!AL579="","*",SP_NORTE!AL579)</f>
        <v>-</v>
      </c>
      <c r="M524" s="83">
        <f>IF(SP_NORTE!AO579="","*",SP_NORTE!AO579)</f>
        <v>0</v>
      </c>
      <c r="N524" s="83" t="str">
        <f>IF(SP_NORTE!AL579="","*",SP_NORTE!AL579)</f>
        <v>-</v>
      </c>
      <c r="O524" s="110" t="str">
        <f>IF(SP_NORTE!BG579="","*",SP_NORTE!BG579)</f>
        <v>*</v>
      </c>
      <c r="P524" s="147" t="str">
        <f>IF($A$2=1,IF(SP_NORTE!BI579="","*",SP_NORTE!BI579),IF(SP_NORTE!BJ579="","*",SP_NORTE!BJ579))</f>
        <v>*</v>
      </c>
    </row>
    <row r="525" spans="1:16" hidden="1">
      <c r="A525" s="82" t="str">
        <f>IF(SP_NORTE!B580="","*",SP_NORTE!B580)</f>
        <v>*</v>
      </c>
      <c r="B525" s="83" t="str">
        <f>IF(SP_NORTE!W580="","*",SP_NORTE!W580)</f>
        <v>*</v>
      </c>
      <c r="C525" s="83" t="str">
        <f>IF(SP_NORTE!R580="","*",SP_NORTE!R580)</f>
        <v>-</v>
      </c>
      <c r="D525" s="83" t="str">
        <f>IF(SP_NORTE!S580="","*",SP_NORTE!S580)</f>
        <v>-</v>
      </c>
      <c r="E525" s="83" t="str">
        <f>IF(SP_NORTE!D580="","*",SP_NORTE!D580)</f>
        <v>*</v>
      </c>
      <c r="F525" s="83" t="str">
        <f>IF(SP_NORTE!G580="","*",SP_NORTE!G580)</f>
        <v>*</v>
      </c>
      <c r="G525" s="83" t="str">
        <f>IF(SP_NORTE!L580="","*",SP_NORTE!L580)</f>
        <v>-</v>
      </c>
      <c r="H525" s="116" t="str">
        <f>IF(SP_NORTE!J580="","*",SP_NORTE!J580)</f>
        <v>*</v>
      </c>
      <c r="I525" s="113" t="str">
        <f>IF(SP_NORTE!N580="","*",SP_NORTE!N580)</f>
        <v>*</v>
      </c>
      <c r="J525" s="113" t="str">
        <f>IF(SP_NORTE!O580="","*",SP_NORTE!O580)</f>
        <v>*</v>
      </c>
      <c r="K525" s="83">
        <f>IF(SP_NORTE!AJ580="","*",SP_NORTE!AJ580)</f>
        <v>0</v>
      </c>
      <c r="L525" s="83" t="str">
        <f>IF(SP_NORTE!AL580="","*",SP_NORTE!AL580)</f>
        <v>-</v>
      </c>
      <c r="M525" s="83">
        <f>IF(SP_NORTE!AO580="","*",SP_NORTE!AO580)</f>
        <v>0</v>
      </c>
      <c r="N525" s="83" t="str">
        <f>IF(SP_NORTE!AL580="","*",SP_NORTE!AL580)</f>
        <v>-</v>
      </c>
      <c r="O525" s="110" t="str">
        <f>IF(SP_NORTE!BG580="","*",SP_NORTE!BG580)</f>
        <v>*</v>
      </c>
      <c r="P525" s="147" t="str">
        <f>IF($A$2=1,IF(SP_NORTE!BI580="","*",SP_NORTE!BI580),IF(SP_NORTE!BJ580="","*",SP_NORTE!BJ580))</f>
        <v>*</v>
      </c>
    </row>
    <row r="526" spans="1:16" hidden="1">
      <c r="A526" s="82" t="str">
        <f>IF(SP_NORTE!B581="","*",SP_NORTE!B581)</f>
        <v>*</v>
      </c>
      <c r="B526" s="83" t="str">
        <f>IF(SP_NORTE!W581="","*",SP_NORTE!W581)</f>
        <v>*</v>
      </c>
      <c r="C526" s="83" t="str">
        <f>IF(SP_NORTE!R581="","*",SP_NORTE!R581)</f>
        <v>-</v>
      </c>
      <c r="D526" s="83" t="str">
        <f>IF(SP_NORTE!S581="","*",SP_NORTE!S581)</f>
        <v>-</v>
      </c>
      <c r="E526" s="83" t="str">
        <f>IF(SP_NORTE!D581="","*",SP_NORTE!D581)</f>
        <v>*</v>
      </c>
      <c r="F526" s="83" t="str">
        <f>IF(SP_NORTE!G581="","*",SP_NORTE!G581)</f>
        <v>*</v>
      </c>
      <c r="G526" s="83" t="str">
        <f>IF(SP_NORTE!L581="","*",SP_NORTE!L581)</f>
        <v>-</v>
      </c>
      <c r="H526" s="116" t="str">
        <f>IF(SP_NORTE!J581="","*",SP_NORTE!J581)</f>
        <v>*</v>
      </c>
      <c r="I526" s="113" t="str">
        <f>IF(SP_NORTE!N581="","*",SP_NORTE!N581)</f>
        <v>*</v>
      </c>
      <c r="J526" s="113" t="str">
        <f>IF(SP_NORTE!O581="","*",SP_NORTE!O581)</f>
        <v>*</v>
      </c>
      <c r="K526" s="83">
        <f>IF(SP_NORTE!AJ581="","*",SP_NORTE!AJ581)</f>
        <v>0</v>
      </c>
      <c r="L526" s="83" t="str">
        <f>IF(SP_NORTE!AL581="","*",SP_NORTE!AL581)</f>
        <v>-</v>
      </c>
      <c r="M526" s="83">
        <f>IF(SP_NORTE!AO581="","*",SP_NORTE!AO581)</f>
        <v>0</v>
      </c>
      <c r="N526" s="83" t="str">
        <f>IF(SP_NORTE!AL581="","*",SP_NORTE!AL581)</f>
        <v>-</v>
      </c>
      <c r="O526" s="110" t="str">
        <f>IF(SP_NORTE!BG581="","*",SP_NORTE!BG581)</f>
        <v>*</v>
      </c>
      <c r="P526" s="147" t="str">
        <f>IF($A$2=1,IF(SP_NORTE!BI581="","*",SP_NORTE!BI581),IF(SP_NORTE!BJ581="","*",SP_NORTE!BJ581))</f>
        <v>*</v>
      </c>
    </row>
    <row r="527" spans="1:16" hidden="1">
      <c r="A527" s="82" t="str">
        <f>IF(SP_NORTE!B582="","*",SP_NORTE!B582)</f>
        <v>*</v>
      </c>
      <c r="B527" s="83" t="str">
        <f>IF(SP_NORTE!W582="","*",SP_NORTE!W582)</f>
        <v>*</v>
      </c>
      <c r="C527" s="83" t="str">
        <f>IF(SP_NORTE!R582="","*",SP_NORTE!R582)</f>
        <v>-</v>
      </c>
      <c r="D527" s="83" t="str">
        <f>IF(SP_NORTE!S582="","*",SP_NORTE!S582)</f>
        <v>-</v>
      </c>
      <c r="E527" s="83" t="str">
        <f>IF(SP_NORTE!D582="","*",SP_NORTE!D582)</f>
        <v>*</v>
      </c>
      <c r="F527" s="83" t="str">
        <f>IF(SP_NORTE!G582="","*",SP_NORTE!G582)</f>
        <v>*</v>
      </c>
      <c r="G527" s="83" t="str">
        <f>IF(SP_NORTE!L582="","*",SP_NORTE!L582)</f>
        <v>-</v>
      </c>
      <c r="H527" s="116" t="str">
        <f>IF(SP_NORTE!J582="","*",SP_NORTE!J582)</f>
        <v>*</v>
      </c>
      <c r="I527" s="113" t="str">
        <f>IF(SP_NORTE!N582="","*",SP_NORTE!N582)</f>
        <v>*</v>
      </c>
      <c r="J527" s="113" t="str">
        <f>IF(SP_NORTE!O582="","*",SP_NORTE!O582)</f>
        <v>*</v>
      </c>
      <c r="K527" s="83">
        <f>IF(SP_NORTE!AJ582="","*",SP_NORTE!AJ582)</f>
        <v>0</v>
      </c>
      <c r="L527" s="83" t="str">
        <f>IF(SP_NORTE!AL582="","*",SP_NORTE!AL582)</f>
        <v>-</v>
      </c>
      <c r="M527" s="83">
        <f>IF(SP_NORTE!AO582="","*",SP_NORTE!AO582)</f>
        <v>0</v>
      </c>
      <c r="N527" s="83" t="str">
        <f>IF(SP_NORTE!AL582="","*",SP_NORTE!AL582)</f>
        <v>-</v>
      </c>
      <c r="O527" s="110" t="str">
        <f>IF(SP_NORTE!BG582="","*",SP_NORTE!BG582)</f>
        <v>*</v>
      </c>
      <c r="P527" s="147" t="str">
        <f>IF($A$2=1,IF(SP_NORTE!BI582="","*",SP_NORTE!BI582),IF(SP_NORTE!BJ582="","*",SP_NORTE!BJ582))</f>
        <v>*</v>
      </c>
    </row>
    <row r="528" spans="1:16" hidden="1">
      <c r="A528" s="82" t="str">
        <f>IF(SP_NORTE!B583="","*",SP_NORTE!B583)</f>
        <v>*</v>
      </c>
      <c r="B528" s="83" t="str">
        <f>IF(SP_NORTE!W583="","*",SP_NORTE!W583)</f>
        <v>*</v>
      </c>
      <c r="C528" s="83" t="str">
        <f>IF(SP_NORTE!R583="","*",SP_NORTE!R583)</f>
        <v>-</v>
      </c>
      <c r="D528" s="83" t="str">
        <f>IF(SP_NORTE!S583="","*",SP_NORTE!S583)</f>
        <v>-</v>
      </c>
      <c r="E528" s="83" t="str">
        <f>IF(SP_NORTE!D583="","*",SP_NORTE!D583)</f>
        <v>*</v>
      </c>
      <c r="F528" s="83" t="str">
        <f>IF(SP_NORTE!G583="","*",SP_NORTE!G583)</f>
        <v>*</v>
      </c>
      <c r="G528" s="83" t="str">
        <f>IF(SP_NORTE!L583="","*",SP_NORTE!L583)</f>
        <v>-</v>
      </c>
      <c r="H528" s="116" t="str">
        <f>IF(SP_NORTE!J583="","*",SP_NORTE!J583)</f>
        <v>*</v>
      </c>
      <c r="I528" s="113" t="str">
        <f>IF(SP_NORTE!N583="","*",SP_NORTE!N583)</f>
        <v>*</v>
      </c>
      <c r="J528" s="113" t="str">
        <f>IF(SP_NORTE!O583="","*",SP_NORTE!O583)</f>
        <v>*</v>
      </c>
      <c r="K528" s="83">
        <f>IF(SP_NORTE!AJ583="","*",SP_NORTE!AJ583)</f>
        <v>0</v>
      </c>
      <c r="L528" s="83" t="str">
        <f>IF(SP_NORTE!AL583="","*",SP_NORTE!AL583)</f>
        <v>-</v>
      </c>
      <c r="M528" s="83">
        <f>IF(SP_NORTE!AO583="","*",SP_NORTE!AO583)</f>
        <v>0</v>
      </c>
      <c r="N528" s="83" t="str">
        <f>IF(SP_NORTE!AL583="","*",SP_NORTE!AL583)</f>
        <v>-</v>
      </c>
      <c r="O528" s="110" t="str">
        <f>IF(SP_NORTE!BG583="","*",SP_NORTE!BG583)</f>
        <v>*</v>
      </c>
      <c r="P528" s="147" t="str">
        <f>IF($A$2=1,IF(SP_NORTE!BI583="","*",SP_NORTE!BI583),IF(SP_NORTE!BJ583="","*",SP_NORTE!BJ583))</f>
        <v>*</v>
      </c>
    </row>
    <row r="529" spans="1:16" hidden="1">
      <c r="A529" s="82" t="str">
        <f>IF(SP_NORTE!B584="","*",SP_NORTE!B584)</f>
        <v>*</v>
      </c>
      <c r="B529" s="83" t="str">
        <f>IF(SP_NORTE!W584="","*",SP_NORTE!W584)</f>
        <v>*</v>
      </c>
      <c r="C529" s="83" t="str">
        <f>IF(SP_NORTE!R584="","*",SP_NORTE!R584)</f>
        <v>-</v>
      </c>
      <c r="D529" s="83" t="str">
        <f>IF(SP_NORTE!S584="","*",SP_NORTE!S584)</f>
        <v>-</v>
      </c>
      <c r="E529" s="83" t="str">
        <f>IF(SP_NORTE!D584="","*",SP_NORTE!D584)</f>
        <v>*</v>
      </c>
      <c r="F529" s="83" t="str">
        <f>IF(SP_NORTE!G584="","*",SP_NORTE!G584)</f>
        <v>*</v>
      </c>
      <c r="G529" s="83" t="str">
        <f>IF(SP_NORTE!L584="","*",SP_NORTE!L584)</f>
        <v>-</v>
      </c>
      <c r="H529" s="116" t="str">
        <f>IF(SP_NORTE!J584="","*",SP_NORTE!J584)</f>
        <v>*</v>
      </c>
      <c r="I529" s="113" t="str">
        <f>IF(SP_NORTE!N584="","*",SP_NORTE!N584)</f>
        <v>*</v>
      </c>
      <c r="J529" s="113" t="str">
        <f>IF(SP_NORTE!O584="","*",SP_NORTE!O584)</f>
        <v>*</v>
      </c>
      <c r="K529" s="83">
        <f>IF(SP_NORTE!AJ584="","*",SP_NORTE!AJ584)</f>
        <v>0</v>
      </c>
      <c r="L529" s="83" t="str">
        <f>IF(SP_NORTE!AL584="","*",SP_NORTE!AL584)</f>
        <v>-</v>
      </c>
      <c r="M529" s="83">
        <f>IF(SP_NORTE!AO584="","*",SP_NORTE!AO584)</f>
        <v>0</v>
      </c>
      <c r="N529" s="83" t="str">
        <f>IF(SP_NORTE!AL584="","*",SP_NORTE!AL584)</f>
        <v>-</v>
      </c>
      <c r="O529" s="110" t="str">
        <f>IF(SP_NORTE!BG584="","*",SP_NORTE!BG584)</f>
        <v>*</v>
      </c>
      <c r="P529" s="147" t="str">
        <f>IF($A$2=1,IF(SP_NORTE!BI584="","*",SP_NORTE!BI584),IF(SP_NORTE!BJ584="","*",SP_NORTE!BJ584))</f>
        <v>*</v>
      </c>
    </row>
    <row r="530" spans="1:16" hidden="1">
      <c r="A530" s="82" t="str">
        <f>IF(SP_NORTE!B585="","*",SP_NORTE!B585)</f>
        <v>*</v>
      </c>
      <c r="B530" s="83" t="str">
        <f>IF(SP_NORTE!W585="","*",SP_NORTE!W585)</f>
        <v>*</v>
      </c>
      <c r="C530" s="83" t="str">
        <f>IF(SP_NORTE!R585="","*",SP_NORTE!R585)</f>
        <v>-</v>
      </c>
      <c r="D530" s="83" t="str">
        <f>IF(SP_NORTE!S585="","*",SP_NORTE!S585)</f>
        <v>-</v>
      </c>
      <c r="E530" s="83" t="str">
        <f>IF(SP_NORTE!D585="","*",SP_NORTE!D585)</f>
        <v>*</v>
      </c>
      <c r="F530" s="83" t="str">
        <f>IF(SP_NORTE!G585="","*",SP_NORTE!G585)</f>
        <v>*</v>
      </c>
      <c r="G530" s="83" t="str">
        <f>IF(SP_NORTE!L585="","*",SP_NORTE!L585)</f>
        <v>-</v>
      </c>
      <c r="H530" s="116" t="str">
        <f>IF(SP_NORTE!J585="","*",SP_NORTE!J585)</f>
        <v>*</v>
      </c>
      <c r="I530" s="113" t="str">
        <f>IF(SP_NORTE!N585="","*",SP_NORTE!N585)</f>
        <v>*</v>
      </c>
      <c r="J530" s="113" t="str">
        <f>IF(SP_NORTE!O585="","*",SP_NORTE!O585)</f>
        <v>*</v>
      </c>
      <c r="K530" s="83">
        <f>IF(SP_NORTE!AJ585="","*",SP_NORTE!AJ585)</f>
        <v>0</v>
      </c>
      <c r="L530" s="83" t="str">
        <f>IF(SP_NORTE!AL585="","*",SP_NORTE!AL585)</f>
        <v>-</v>
      </c>
      <c r="M530" s="83">
        <f>IF(SP_NORTE!AO585="","*",SP_NORTE!AO585)</f>
        <v>0</v>
      </c>
      <c r="N530" s="83" t="str">
        <f>IF(SP_NORTE!AL585="","*",SP_NORTE!AL585)</f>
        <v>-</v>
      </c>
      <c r="O530" s="110" t="str">
        <f>IF(SP_NORTE!BG585="","*",SP_NORTE!BG585)</f>
        <v>*</v>
      </c>
      <c r="P530" s="147" t="str">
        <f>IF($A$2=1,IF(SP_NORTE!BI585="","*",SP_NORTE!BI585),IF(SP_NORTE!BJ585="","*",SP_NORTE!BJ585))</f>
        <v>*</v>
      </c>
    </row>
    <row r="531" spans="1:16" hidden="1">
      <c r="A531" s="82" t="str">
        <f>IF(SP_NORTE!B586="","*",SP_NORTE!B586)</f>
        <v>*</v>
      </c>
      <c r="B531" s="83" t="str">
        <f>IF(SP_NORTE!W586="","*",SP_NORTE!W586)</f>
        <v>*</v>
      </c>
      <c r="C531" s="83" t="str">
        <f>IF(SP_NORTE!R586="","*",SP_NORTE!R586)</f>
        <v>-</v>
      </c>
      <c r="D531" s="83" t="str">
        <f>IF(SP_NORTE!S586="","*",SP_NORTE!S586)</f>
        <v>-</v>
      </c>
      <c r="E531" s="83" t="str">
        <f>IF(SP_NORTE!D586="","*",SP_NORTE!D586)</f>
        <v>*</v>
      </c>
      <c r="F531" s="83" t="str">
        <f>IF(SP_NORTE!G586="","*",SP_NORTE!G586)</f>
        <v>*</v>
      </c>
      <c r="G531" s="83" t="str">
        <f>IF(SP_NORTE!L586="","*",SP_NORTE!L586)</f>
        <v>-</v>
      </c>
      <c r="H531" s="116" t="str">
        <f>IF(SP_NORTE!J586="","*",SP_NORTE!J586)</f>
        <v>*</v>
      </c>
      <c r="I531" s="113" t="str">
        <f>IF(SP_NORTE!N586="","*",SP_NORTE!N586)</f>
        <v>*</v>
      </c>
      <c r="J531" s="113" t="str">
        <f>IF(SP_NORTE!O586="","*",SP_NORTE!O586)</f>
        <v>*</v>
      </c>
      <c r="K531" s="83">
        <f>IF(SP_NORTE!AJ586="","*",SP_NORTE!AJ586)</f>
        <v>0</v>
      </c>
      <c r="L531" s="83" t="str">
        <f>IF(SP_NORTE!AL586="","*",SP_NORTE!AL586)</f>
        <v>-</v>
      </c>
      <c r="M531" s="83">
        <f>IF(SP_NORTE!AO586="","*",SP_NORTE!AO586)</f>
        <v>0</v>
      </c>
      <c r="N531" s="83" t="str">
        <f>IF(SP_NORTE!AL586="","*",SP_NORTE!AL586)</f>
        <v>-</v>
      </c>
      <c r="O531" s="110" t="str">
        <f>IF(SP_NORTE!BG586="","*",SP_NORTE!BG586)</f>
        <v>*</v>
      </c>
      <c r="P531" s="147" t="str">
        <f>IF($A$2=1,IF(SP_NORTE!BI586="","*",SP_NORTE!BI586),IF(SP_NORTE!BJ586="","*",SP_NORTE!BJ586))</f>
        <v>*</v>
      </c>
    </row>
    <row r="532" spans="1:16" hidden="1">
      <c r="A532" s="82" t="str">
        <f>IF(SP_NORTE!B587="","*",SP_NORTE!B587)</f>
        <v>*</v>
      </c>
      <c r="B532" s="83" t="str">
        <f>IF(SP_NORTE!W587="","*",SP_NORTE!W587)</f>
        <v>*</v>
      </c>
      <c r="C532" s="83" t="str">
        <f>IF(SP_NORTE!R587="","*",SP_NORTE!R587)</f>
        <v>-</v>
      </c>
      <c r="D532" s="83" t="str">
        <f>IF(SP_NORTE!S587="","*",SP_NORTE!S587)</f>
        <v>-</v>
      </c>
      <c r="E532" s="83" t="str">
        <f>IF(SP_NORTE!D587="","*",SP_NORTE!D587)</f>
        <v>*</v>
      </c>
      <c r="F532" s="83" t="str">
        <f>IF(SP_NORTE!G587="","*",SP_NORTE!G587)</f>
        <v>*</v>
      </c>
      <c r="G532" s="83" t="str">
        <f>IF(SP_NORTE!L587="","*",SP_NORTE!L587)</f>
        <v>-</v>
      </c>
      <c r="H532" s="116" t="str">
        <f>IF(SP_NORTE!J587="","*",SP_NORTE!J587)</f>
        <v>*</v>
      </c>
      <c r="I532" s="113" t="str">
        <f>IF(SP_NORTE!N587="","*",SP_NORTE!N587)</f>
        <v>*</v>
      </c>
      <c r="J532" s="113" t="str">
        <f>IF(SP_NORTE!O587="","*",SP_NORTE!O587)</f>
        <v>*</v>
      </c>
      <c r="K532" s="83">
        <f>IF(SP_NORTE!AJ587="","*",SP_NORTE!AJ587)</f>
        <v>0</v>
      </c>
      <c r="L532" s="83" t="str">
        <f>IF(SP_NORTE!AL587="","*",SP_NORTE!AL587)</f>
        <v>-</v>
      </c>
      <c r="M532" s="83">
        <f>IF(SP_NORTE!AO587="","*",SP_NORTE!AO587)</f>
        <v>0</v>
      </c>
      <c r="N532" s="83" t="str">
        <f>IF(SP_NORTE!AL587="","*",SP_NORTE!AL587)</f>
        <v>-</v>
      </c>
      <c r="O532" s="110" t="str">
        <f>IF(SP_NORTE!BG587="","*",SP_NORTE!BG587)</f>
        <v>*</v>
      </c>
      <c r="P532" s="147" t="str">
        <f>IF($A$2=1,IF(SP_NORTE!BI587="","*",SP_NORTE!BI587),IF(SP_NORTE!BJ587="","*",SP_NORTE!BJ587))</f>
        <v>*</v>
      </c>
    </row>
    <row r="533" spans="1:16" hidden="1">
      <c r="A533" s="82" t="str">
        <f>IF(SP_NORTE!B588="","*",SP_NORTE!B588)</f>
        <v>*</v>
      </c>
      <c r="B533" s="83" t="str">
        <f>IF(SP_NORTE!W588="","*",SP_NORTE!W588)</f>
        <v>*</v>
      </c>
      <c r="C533" s="83" t="str">
        <f>IF(SP_NORTE!R588="","*",SP_NORTE!R588)</f>
        <v>-</v>
      </c>
      <c r="D533" s="83" t="str">
        <f>IF(SP_NORTE!S588="","*",SP_NORTE!S588)</f>
        <v>-</v>
      </c>
      <c r="E533" s="83" t="str">
        <f>IF(SP_NORTE!D588="","*",SP_NORTE!D588)</f>
        <v>*</v>
      </c>
      <c r="F533" s="83" t="str">
        <f>IF(SP_NORTE!G588="","*",SP_NORTE!G588)</f>
        <v>*</v>
      </c>
      <c r="G533" s="83" t="str">
        <f>IF(SP_NORTE!L588="","*",SP_NORTE!L588)</f>
        <v>-</v>
      </c>
      <c r="H533" s="116" t="str">
        <f>IF(SP_NORTE!J588="","*",SP_NORTE!J588)</f>
        <v>*</v>
      </c>
      <c r="I533" s="113" t="str">
        <f>IF(SP_NORTE!N588="","*",SP_NORTE!N588)</f>
        <v>*</v>
      </c>
      <c r="J533" s="113" t="str">
        <f>IF(SP_NORTE!O588="","*",SP_NORTE!O588)</f>
        <v>*</v>
      </c>
      <c r="K533" s="83">
        <f>IF(SP_NORTE!AJ588="","*",SP_NORTE!AJ588)</f>
        <v>0</v>
      </c>
      <c r="L533" s="83" t="str">
        <f>IF(SP_NORTE!AL588="","*",SP_NORTE!AL588)</f>
        <v>-</v>
      </c>
      <c r="M533" s="83">
        <f>IF(SP_NORTE!AO588="","*",SP_NORTE!AO588)</f>
        <v>0</v>
      </c>
      <c r="N533" s="83" t="str">
        <f>IF(SP_NORTE!AL588="","*",SP_NORTE!AL588)</f>
        <v>-</v>
      </c>
      <c r="O533" s="110" t="str">
        <f>IF(SP_NORTE!BG588="","*",SP_NORTE!BG588)</f>
        <v>*</v>
      </c>
      <c r="P533" s="147" t="str">
        <f>IF($A$2=1,IF(SP_NORTE!BI588="","*",SP_NORTE!BI588),IF(SP_NORTE!BJ588="","*",SP_NORTE!BJ588))</f>
        <v>*</v>
      </c>
    </row>
    <row r="534" spans="1:16" hidden="1">
      <c r="A534" s="82" t="str">
        <f>IF(SP_NORTE!B589="","*",SP_NORTE!B589)</f>
        <v>*</v>
      </c>
      <c r="B534" s="83" t="str">
        <f>IF(SP_NORTE!W589="","*",SP_NORTE!W589)</f>
        <v>*</v>
      </c>
      <c r="C534" s="83" t="str">
        <f>IF(SP_NORTE!R589="","*",SP_NORTE!R589)</f>
        <v>-</v>
      </c>
      <c r="D534" s="83" t="str">
        <f>IF(SP_NORTE!S589="","*",SP_NORTE!S589)</f>
        <v>-</v>
      </c>
      <c r="E534" s="83" t="str">
        <f>IF(SP_NORTE!D589="","*",SP_NORTE!D589)</f>
        <v>*</v>
      </c>
      <c r="F534" s="83" t="str">
        <f>IF(SP_NORTE!G589="","*",SP_NORTE!G589)</f>
        <v>*</v>
      </c>
      <c r="G534" s="83" t="str">
        <f>IF(SP_NORTE!L589="","*",SP_NORTE!L589)</f>
        <v>-</v>
      </c>
      <c r="H534" s="116" t="str">
        <f>IF(SP_NORTE!J589="","*",SP_NORTE!J589)</f>
        <v>*</v>
      </c>
      <c r="I534" s="113" t="str">
        <f>IF(SP_NORTE!N589="","*",SP_NORTE!N589)</f>
        <v>*</v>
      </c>
      <c r="J534" s="113" t="str">
        <f>IF(SP_NORTE!O589="","*",SP_NORTE!O589)</f>
        <v>*</v>
      </c>
      <c r="K534" s="83">
        <f>IF(SP_NORTE!AJ589="","*",SP_NORTE!AJ589)</f>
        <v>0</v>
      </c>
      <c r="L534" s="83" t="str">
        <f>IF(SP_NORTE!AL589="","*",SP_NORTE!AL589)</f>
        <v>-</v>
      </c>
      <c r="M534" s="83">
        <f>IF(SP_NORTE!AO589="","*",SP_NORTE!AO589)</f>
        <v>0</v>
      </c>
      <c r="N534" s="83" t="str">
        <f>IF(SP_NORTE!AL589="","*",SP_NORTE!AL589)</f>
        <v>-</v>
      </c>
      <c r="O534" s="110" t="str">
        <f>IF(SP_NORTE!BG589="","*",SP_NORTE!BG589)</f>
        <v>*</v>
      </c>
      <c r="P534" s="147" t="str">
        <f>IF($A$2=1,IF(SP_NORTE!BI589="","*",SP_NORTE!BI589),IF(SP_NORTE!BJ589="","*",SP_NORTE!BJ589))</f>
        <v>*</v>
      </c>
    </row>
    <row r="535" spans="1:16" hidden="1">
      <c r="A535" s="82" t="str">
        <f>IF(SP_NORTE!B590="","*",SP_NORTE!B590)</f>
        <v>*</v>
      </c>
      <c r="B535" s="83" t="str">
        <f>IF(SP_NORTE!W590="","*",SP_NORTE!W590)</f>
        <v>*</v>
      </c>
      <c r="C535" s="83" t="str">
        <f>IF(SP_NORTE!R590="","*",SP_NORTE!R590)</f>
        <v>-</v>
      </c>
      <c r="D535" s="83" t="str">
        <f>IF(SP_NORTE!S590="","*",SP_NORTE!S590)</f>
        <v>-</v>
      </c>
      <c r="E535" s="83" t="str">
        <f>IF(SP_NORTE!D590="","*",SP_NORTE!D590)</f>
        <v>*</v>
      </c>
      <c r="F535" s="83" t="str">
        <f>IF(SP_NORTE!G590="","*",SP_NORTE!G590)</f>
        <v>*</v>
      </c>
      <c r="G535" s="83" t="str">
        <f>IF(SP_NORTE!L590="","*",SP_NORTE!L590)</f>
        <v>-</v>
      </c>
      <c r="H535" s="116" t="str">
        <f>IF(SP_NORTE!J590="","*",SP_NORTE!J590)</f>
        <v>*</v>
      </c>
      <c r="I535" s="113" t="str">
        <f>IF(SP_NORTE!N590="","*",SP_NORTE!N590)</f>
        <v>*</v>
      </c>
      <c r="J535" s="113" t="str">
        <f>IF(SP_NORTE!O590="","*",SP_NORTE!O590)</f>
        <v>*</v>
      </c>
      <c r="K535" s="83">
        <f>IF(SP_NORTE!AJ590="","*",SP_NORTE!AJ590)</f>
        <v>0</v>
      </c>
      <c r="L535" s="83" t="str">
        <f>IF(SP_NORTE!AL590="","*",SP_NORTE!AL590)</f>
        <v>-</v>
      </c>
      <c r="M535" s="83">
        <f>IF(SP_NORTE!AO590="","*",SP_NORTE!AO590)</f>
        <v>0</v>
      </c>
      <c r="N535" s="83" t="str">
        <f>IF(SP_NORTE!AL590="","*",SP_NORTE!AL590)</f>
        <v>-</v>
      </c>
      <c r="O535" s="110" t="str">
        <f>IF(SP_NORTE!BG590="","*",SP_NORTE!BG590)</f>
        <v>*</v>
      </c>
      <c r="P535" s="147" t="str">
        <f>IF($A$2=1,IF(SP_NORTE!BI590="","*",SP_NORTE!BI590),IF(SP_NORTE!BJ590="","*",SP_NORTE!BJ590))</f>
        <v>*</v>
      </c>
    </row>
    <row r="536" spans="1:16" hidden="1">
      <c r="A536" s="82" t="str">
        <f>IF(SP_NORTE!B591="","*",SP_NORTE!B591)</f>
        <v>*</v>
      </c>
      <c r="B536" s="83" t="str">
        <f>IF(SP_NORTE!W591="","*",SP_NORTE!W591)</f>
        <v>*</v>
      </c>
      <c r="C536" s="83" t="str">
        <f>IF(SP_NORTE!R591="","*",SP_NORTE!R591)</f>
        <v>-</v>
      </c>
      <c r="D536" s="83" t="str">
        <f>IF(SP_NORTE!S591="","*",SP_NORTE!S591)</f>
        <v>-</v>
      </c>
      <c r="E536" s="83" t="str">
        <f>IF(SP_NORTE!D591="","*",SP_NORTE!D591)</f>
        <v>*</v>
      </c>
      <c r="F536" s="83" t="str">
        <f>IF(SP_NORTE!G591="","*",SP_NORTE!G591)</f>
        <v>*</v>
      </c>
      <c r="G536" s="83" t="str">
        <f>IF(SP_NORTE!L591="","*",SP_NORTE!L591)</f>
        <v>-</v>
      </c>
      <c r="H536" s="116" t="str">
        <f>IF(SP_NORTE!J591="","*",SP_NORTE!J591)</f>
        <v>*</v>
      </c>
      <c r="I536" s="113" t="str">
        <f>IF(SP_NORTE!N591="","*",SP_NORTE!N591)</f>
        <v>*</v>
      </c>
      <c r="J536" s="113" t="str">
        <f>IF(SP_NORTE!O591="","*",SP_NORTE!O591)</f>
        <v>*</v>
      </c>
      <c r="K536" s="83">
        <f>IF(SP_NORTE!AJ591="","*",SP_NORTE!AJ591)</f>
        <v>0</v>
      </c>
      <c r="L536" s="83" t="str">
        <f>IF(SP_NORTE!AL591="","*",SP_NORTE!AL591)</f>
        <v>-</v>
      </c>
      <c r="M536" s="83">
        <f>IF(SP_NORTE!AO591="","*",SP_NORTE!AO591)</f>
        <v>0</v>
      </c>
      <c r="N536" s="83" t="str">
        <f>IF(SP_NORTE!AL591="","*",SP_NORTE!AL591)</f>
        <v>-</v>
      </c>
      <c r="O536" s="110" t="str">
        <f>IF(SP_NORTE!BG591="","*",SP_NORTE!BG591)</f>
        <v>*</v>
      </c>
      <c r="P536" s="147" t="str">
        <f>IF($A$2=1,IF(SP_NORTE!BI591="","*",SP_NORTE!BI591),IF(SP_NORTE!BJ591="","*",SP_NORTE!BJ591))</f>
        <v>*</v>
      </c>
    </row>
    <row r="537" spans="1:16" hidden="1">
      <c r="A537" s="82" t="str">
        <f>IF(SP_NORTE!B592="","*",SP_NORTE!B592)</f>
        <v>*</v>
      </c>
      <c r="B537" s="83" t="str">
        <f>IF(SP_NORTE!W592="","*",SP_NORTE!W592)</f>
        <v>*</v>
      </c>
      <c r="C537" s="83" t="str">
        <f>IF(SP_NORTE!R592="","*",SP_NORTE!R592)</f>
        <v>-</v>
      </c>
      <c r="D537" s="83" t="str">
        <f>IF(SP_NORTE!S592="","*",SP_NORTE!S592)</f>
        <v>-</v>
      </c>
      <c r="E537" s="83" t="str">
        <f>IF(SP_NORTE!D592="","*",SP_NORTE!D592)</f>
        <v>*</v>
      </c>
      <c r="F537" s="83" t="str">
        <f>IF(SP_NORTE!G592="","*",SP_NORTE!G592)</f>
        <v>*</v>
      </c>
      <c r="G537" s="83" t="str">
        <f>IF(SP_NORTE!L592="","*",SP_NORTE!L592)</f>
        <v>-</v>
      </c>
      <c r="H537" s="116" t="str">
        <f>IF(SP_NORTE!J592="","*",SP_NORTE!J592)</f>
        <v>*</v>
      </c>
      <c r="I537" s="113" t="str">
        <f>IF(SP_NORTE!N592="","*",SP_NORTE!N592)</f>
        <v>*</v>
      </c>
      <c r="J537" s="113" t="str">
        <f>IF(SP_NORTE!O592="","*",SP_NORTE!O592)</f>
        <v>*</v>
      </c>
      <c r="K537" s="83">
        <f>IF(SP_NORTE!AJ592="","*",SP_NORTE!AJ592)</f>
        <v>0</v>
      </c>
      <c r="L537" s="83" t="str">
        <f>IF(SP_NORTE!AL592="","*",SP_NORTE!AL592)</f>
        <v>-</v>
      </c>
      <c r="M537" s="83">
        <f>IF(SP_NORTE!AO592="","*",SP_NORTE!AO592)</f>
        <v>0</v>
      </c>
      <c r="N537" s="83" t="str">
        <f>IF(SP_NORTE!AL592="","*",SP_NORTE!AL592)</f>
        <v>-</v>
      </c>
      <c r="O537" s="110" t="str">
        <f>IF(SP_NORTE!BG592="","*",SP_NORTE!BG592)</f>
        <v>*</v>
      </c>
      <c r="P537" s="147" t="str">
        <f>IF($A$2=1,IF(SP_NORTE!BI592="","*",SP_NORTE!BI592),IF(SP_NORTE!BJ592="","*",SP_NORTE!BJ592))</f>
        <v>*</v>
      </c>
    </row>
    <row r="538" spans="1:16" hidden="1">
      <c r="A538" s="82" t="str">
        <f>IF(SP_NORTE!B593="","*",SP_NORTE!B593)</f>
        <v>*</v>
      </c>
      <c r="B538" s="83" t="str">
        <f>IF(SP_NORTE!W593="","*",SP_NORTE!W593)</f>
        <v>*</v>
      </c>
      <c r="C538" s="83" t="str">
        <f>IF(SP_NORTE!R593="","*",SP_NORTE!R593)</f>
        <v>-</v>
      </c>
      <c r="D538" s="83" t="str">
        <f>IF(SP_NORTE!S593="","*",SP_NORTE!S593)</f>
        <v>-</v>
      </c>
      <c r="E538" s="83" t="str">
        <f>IF(SP_NORTE!D593="","*",SP_NORTE!D593)</f>
        <v>*</v>
      </c>
      <c r="F538" s="83" t="str">
        <f>IF(SP_NORTE!G593="","*",SP_NORTE!G593)</f>
        <v>*</v>
      </c>
      <c r="G538" s="83" t="str">
        <f>IF(SP_NORTE!L593="","*",SP_NORTE!L593)</f>
        <v>-</v>
      </c>
      <c r="H538" s="116" t="str">
        <f>IF(SP_NORTE!J593="","*",SP_NORTE!J593)</f>
        <v>*</v>
      </c>
      <c r="I538" s="113" t="str">
        <f>IF(SP_NORTE!N593="","*",SP_NORTE!N593)</f>
        <v>*</v>
      </c>
      <c r="J538" s="113" t="str">
        <f>IF(SP_NORTE!O593="","*",SP_NORTE!O593)</f>
        <v>*</v>
      </c>
      <c r="K538" s="83">
        <f>IF(SP_NORTE!AJ593="","*",SP_NORTE!AJ593)</f>
        <v>0</v>
      </c>
      <c r="L538" s="83" t="str">
        <f>IF(SP_NORTE!AL593="","*",SP_NORTE!AL593)</f>
        <v>-</v>
      </c>
      <c r="M538" s="83">
        <f>IF(SP_NORTE!AO593="","*",SP_NORTE!AO593)</f>
        <v>0</v>
      </c>
      <c r="N538" s="83" t="str">
        <f>IF(SP_NORTE!AL593="","*",SP_NORTE!AL593)</f>
        <v>-</v>
      </c>
      <c r="O538" s="110" t="str">
        <f>IF(SP_NORTE!BG593="","*",SP_NORTE!BG593)</f>
        <v>*</v>
      </c>
      <c r="P538" s="147" t="str">
        <f>IF($A$2=1,IF(SP_NORTE!BI593="","*",SP_NORTE!BI593),IF(SP_NORTE!BJ593="","*",SP_NORTE!BJ593))</f>
        <v>*</v>
      </c>
    </row>
    <row r="539" spans="1:16" hidden="1">
      <c r="A539" s="82" t="str">
        <f>IF(SP_NORTE!B594="","*",SP_NORTE!B594)</f>
        <v>*</v>
      </c>
      <c r="B539" s="83" t="str">
        <f>IF(SP_NORTE!W594="","*",SP_NORTE!W594)</f>
        <v>*</v>
      </c>
      <c r="C539" s="83" t="str">
        <f>IF(SP_NORTE!R594="","*",SP_NORTE!R594)</f>
        <v>-</v>
      </c>
      <c r="D539" s="83" t="str">
        <f>IF(SP_NORTE!S594="","*",SP_NORTE!S594)</f>
        <v>-</v>
      </c>
      <c r="E539" s="83" t="str">
        <f>IF(SP_NORTE!D594="","*",SP_NORTE!D594)</f>
        <v>*</v>
      </c>
      <c r="F539" s="83" t="str">
        <f>IF(SP_NORTE!G594="","*",SP_NORTE!G594)</f>
        <v>*</v>
      </c>
      <c r="G539" s="83" t="str">
        <f>IF(SP_NORTE!L594="","*",SP_NORTE!L594)</f>
        <v>-</v>
      </c>
      <c r="H539" s="116" t="str">
        <f>IF(SP_NORTE!J594="","*",SP_NORTE!J594)</f>
        <v>*</v>
      </c>
      <c r="I539" s="113" t="str">
        <f>IF(SP_NORTE!N594="","*",SP_NORTE!N594)</f>
        <v>*</v>
      </c>
      <c r="J539" s="113" t="str">
        <f>IF(SP_NORTE!O594="","*",SP_NORTE!O594)</f>
        <v>*</v>
      </c>
      <c r="K539" s="83">
        <f>IF(SP_NORTE!AJ594="","*",SP_NORTE!AJ594)</f>
        <v>0</v>
      </c>
      <c r="L539" s="83" t="str">
        <f>IF(SP_NORTE!AL594="","*",SP_NORTE!AL594)</f>
        <v>-</v>
      </c>
      <c r="M539" s="83">
        <f>IF(SP_NORTE!AO594="","*",SP_NORTE!AO594)</f>
        <v>0</v>
      </c>
      <c r="N539" s="83" t="str">
        <f>IF(SP_NORTE!AL594="","*",SP_NORTE!AL594)</f>
        <v>-</v>
      </c>
      <c r="O539" s="110" t="str">
        <f>IF(SP_NORTE!BG594="","*",SP_NORTE!BG594)</f>
        <v>*</v>
      </c>
      <c r="P539" s="147" t="str">
        <f>IF($A$2=1,IF(SP_NORTE!BI594="","*",SP_NORTE!BI594),IF(SP_NORTE!BJ594="","*",SP_NORTE!BJ594))</f>
        <v>*</v>
      </c>
    </row>
    <row r="540" spans="1:16" hidden="1">
      <c r="A540" s="82" t="str">
        <f>IF(SP_NORTE!B595="","*",SP_NORTE!B595)</f>
        <v>*</v>
      </c>
      <c r="B540" s="83" t="str">
        <f>IF(SP_NORTE!W595="","*",SP_NORTE!W595)</f>
        <v>*</v>
      </c>
      <c r="C540" s="83" t="str">
        <f>IF(SP_NORTE!R595="","*",SP_NORTE!R595)</f>
        <v>-</v>
      </c>
      <c r="D540" s="83" t="str">
        <f>IF(SP_NORTE!S595="","*",SP_NORTE!S595)</f>
        <v>-</v>
      </c>
      <c r="E540" s="83" t="str">
        <f>IF(SP_NORTE!D595="","*",SP_NORTE!D595)</f>
        <v>*</v>
      </c>
      <c r="F540" s="83" t="str">
        <f>IF(SP_NORTE!G595="","*",SP_NORTE!G595)</f>
        <v>*</v>
      </c>
      <c r="G540" s="83" t="str">
        <f>IF(SP_NORTE!L595="","*",SP_NORTE!L595)</f>
        <v>-</v>
      </c>
      <c r="H540" s="116" t="str">
        <f>IF(SP_NORTE!J595="","*",SP_NORTE!J595)</f>
        <v>*</v>
      </c>
      <c r="I540" s="113" t="str">
        <f>IF(SP_NORTE!N595="","*",SP_NORTE!N595)</f>
        <v>*</v>
      </c>
      <c r="J540" s="113" t="str">
        <f>IF(SP_NORTE!O595="","*",SP_NORTE!O595)</f>
        <v>*</v>
      </c>
      <c r="K540" s="83">
        <f>IF(SP_NORTE!AJ595="","*",SP_NORTE!AJ595)</f>
        <v>0</v>
      </c>
      <c r="L540" s="83" t="str">
        <f>IF(SP_NORTE!AL595="","*",SP_NORTE!AL595)</f>
        <v>-</v>
      </c>
      <c r="M540" s="83">
        <f>IF(SP_NORTE!AO595="","*",SP_NORTE!AO595)</f>
        <v>0</v>
      </c>
      <c r="N540" s="83" t="str">
        <f>IF(SP_NORTE!AL595="","*",SP_NORTE!AL595)</f>
        <v>-</v>
      </c>
      <c r="O540" s="110" t="str">
        <f>IF(SP_NORTE!BG595="","*",SP_NORTE!BG595)</f>
        <v>*</v>
      </c>
      <c r="P540" s="147" t="str">
        <f>IF($A$2=1,IF(SP_NORTE!BI595="","*",SP_NORTE!BI595),IF(SP_NORTE!BJ595="","*",SP_NORTE!BJ595))</f>
        <v>*</v>
      </c>
    </row>
    <row r="541" spans="1:16" hidden="1">
      <c r="A541" s="82" t="str">
        <f>IF(SP_NORTE!B596="","*",SP_NORTE!B596)</f>
        <v>*</v>
      </c>
      <c r="B541" s="83" t="str">
        <f>IF(SP_NORTE!W596="","*",SP_NORTE!W596)</f>
        <v>*</v>
      </c>
      <c r="C541" s="83" t="str">
        <f>IF(SP_NORTE!R596="","*",SP_NORTE!R596)</f>
        <v>-</v>
      </c>
      <c r="D541" s="83" t="str">
        <f>IF(SP_NORTE!S596="","*",SP_NORTE!S596)</f>
        <v>-</v>
      </c>
      <c r="E541" s="83" t="str">
        <f>IF(SP_NORTE!D596="","*",SP_NORTE!D596)</f>
        <v>*</v>
      </c>
      <c r="F541" s="83" t="str">
        <f>IF(SP_NORTE!G596="","*",SP_NORTE!G596)</f>
        <v>*</v>
      </c>
      <c r="G541" s="83" t="str">
        <f>IF(SP_NORTE!L596="","*",SP_NORTE!L596)</f>
        <v>-</v>
      </c>
      <c r="H541" s="116" t="str">
        <f>IF(SP_NORTE!J596="","*",SP_NORTE!J596)</f>
        <v>*</v>
      </c>
      <c r="I541" s="113" t="str">
        <f>IF(SP_NORTE!N596="","*",SP_NORTE!N596)</f>
        <v>*</v>
      </c>
      <c r="J541" s="113" t="str">
        <f>IF(SP_NORTE!O596="","*",SP_NORTE!O596)</f>
        <v>*</v>
      </c>
      <c r="K541" s="83">
        <f>IF(SP_NORTE!AJ596="","*",SP_NORTE!AJ596)</f>
        <v>0</v>
      </c>
      <c r="L541" s="83" t="str">
        <f>IF(SP_NORTE!AL596="","*",SP_NORTE!AL596)</f>
        <v>-</v>
      </c>
      <c r="M541" s="83">
        <f>IF(SP_NORTE!AO596="","*",SP_NORTE!AO596)</f>
        <v>0</v>
      </c>
      <c r="N541" s="83" t="str">
        <f>IF(SP_NORTE!AL596="","*",SP_NORTE!AL596)</f>
        <v>-</v>
      </c>
      <c r="O541" s="110" t="str">
        <f>IF(SP_NORTE!BG596="","*",SP_NORTE!BG596)</f>
        <v>*</v>
      </c>
      <c r="P541" s="147" t="str">
        <f>IF($A$2=1,IF(SP_NORTE!BI596="","*",SP_NORTE!BI596),IF(SP_NORTE!BJ596="","*",SP_NORTE!BJ596))</f>
        <v>*</v>
      </c>
    </row>
    <row r="542" spans="1:16" hidden="1">
      <c r="A542" s="82" t="str">
        <f>IF(SP_NORTE!B597="","*",SP_NORTE!B597)</f>
        <v>*</v>
      </c>
      <c r="B542" s="83" t="str">
        <f>IF(SP_NORTE!W597="","*",SP_NORTE!W597)</f>
        <v>*</v>
      </c>
      <c r="C542" s="83" t="str">
        <f>IF(SP_NORTE!R597="","*",SP_NORTE!R597)</f>
        <v>-</v>
      </c>
      <c r="D542" s="83" t="str">
        <f>IF(SP_NORTE!S597="","*",SP_NORTE!S597)</f>
        <v>-</v>
      </c>
      <c r="E542" s="83" t="str">
        <f>IF(SP_NORTE!D597="","*",SP_NORTE!D597)</f>
        <v>*</v>
      </c>
      <c r="F542" s="83" t="str">
        <f>IF(SP_NORTE!G597="","*",SP_NORTE!G597)</f>
        <v>*</v>
      </c>
      <c r="G542" s="83" t="str">
        <f>IF(SP_NORTE!L597="","*",SP_NORTE!L597)</f>
        <v>-</v>
      </c>
      <c r="H542" s="116" t="str">
        <f>IF(SP_NORTE!J597="","*",SP_NORTE!J597)</f>
        <v>*</v>
      </c>
      <c r="I542" s="113" t="str">
        <f>IF(SP_NORTE!N597="","*",SP_NORTE!N597)</f>
        <v>*</v>
      </c>
      <c r="J542" s="113" t="str">
        <f>IF(SP_NORTE!O597="","*",SP_NORTE!O597)</f>
        <v>*</v>
      </c>
      <c r="K542" s="83">
        <f>IF(SP_NORTE!AJ597="","*",SP_NORTE!AJ597)</f>
        <v>0</v>
      </c>
      <c r="L542" s="83" t="str">
        <f>IF(SP_NORTE!AL597="","*",SP_NORTE!AL597)</f>
        <v>-</v>
      </c>
      <c r="M542" s="83">
        <f>IF(SP_NORTE!AO597="","*",SP_NORTE!AO597)</f>
        <v>0</v>
      </c>
      <c r="N542" s="83" t="str">
        <f>IF(SP_NORTE!AL597="","*",SP_NORTE!AL597)</f>
        <v>-</v>
      </c>
      <c r="O542" s="110" t="str">
        <f>IF(SP_NORTE!BG597="","*",SP_NORTE!BG597)</f>
        <v>*</v>
      </c>
      <c r="P542" s="147" t="str">
        <f>IF($A$2=1,IF(SP_NORTE!BI597="","*",SP_NORTE!BI597),IF(SP_NORTE!BJ597="","*",SP_NORTE!BJ597))</f>
        <v>*</v>
      </c>
    </row>
    <row r="543" spans="1:16" hidden="1">
      <c r="A543" s="82" t="str">
        <f>IF(SP_NORTE!B598="","*",SP_NORTE!B598)</f>
        <v>*</v>
      </c>
      <c r="B543" s="83" t="str">
        <f>IF(SP_NORTE!W598="","*",SP_NORTE!W598)</f>
        <v>*</v>
      </c>
      <c r="C543" s="83" t="str">
        <f>IF(SP_NORTE!R598="","*",SP_NORTE!R598)</f>
        <v>-</v>
      </c>
      <c r="D543" s="83" t="str">
        <f>IF(SP_NORTE!S598="","*",SP_NORTE!S598)</f>
        <v>-</v>
      </c>
      <c r="E543" s="83" t="str">
        <f>IF(SP_NORTE!D598="","*",SP_NORTE!D598)</f>
        <v>*</v>
      </c>
      <c r="F543" s="83" t="str">
        <f>IF(SP_NORTE!G598="","*",SP_NORTE!G598)</f>
        <v>*</v>
      </c>
      <c r="G543" s="83" t="str">
        <f>IF(SP_NORTE!L598="","*",SP_NORTE!L598)</f>
        <v>-</v>
      </c>
      <c r="H543" s="116" t="str">
        <f>IF(SP_NORTE!J598="","*",SP_NORTE!J598)</f>
        <v>*</v>
      </c>
      <c r="I543" s="113" t="str">
        <f>IF(SP_NORTE!N598="","*",SP_NORTE!N598)</f>
        <v>*</v>
      </c>
      <c r="J543" s="113" t="str">
        <f>IF(SP_NORTE!O598="","*",SP_NORTE!O598)</f>
        <v>*</v>
      </c>
      <c r="K543" s="83">
        <f>IF(SP_NORTE!AJ598="","*",SP_NORTE!AJ598)</f>
        <v>0</v>
      </c>
      <c r="L543" s="83" t="str">
        <f>IF(SP_NORTE!AL598="","*",SP_NORTE!AL598)</f>
        <v>-</v>
      </c>
      <c r="M543" s="83">
        <f>IF(SP_NORTE!AO598="","*",SP_NORTE!AO598)</f>
        <v>0</v>
      </c>
      <c r="N543" s="83" t="str">
        <f>IF(SP_NORTE!AL598="","*",SP_NORTE!AL598)</f>
        <v>-</v>
      </c>
      <c r="O543" s="110" t="str">
        <f>IF(SP_NORTE!BG598="","*",SP_NORTE!BG598)</f>
        <v>*</v>
      </c>
      <c r="P543" s="147" t="str">
        <f>IF($A$2=1,IF(SP_NORTE!BI598="","*",SP_NORTE!BI598),IF(SP_NORTE!BJ598="","*",SP_NORTE!BJ598))</f>
        <v>*</v>
      </c>
    </row>
    <row r="544" spans="1:16" hidden="1">
      <c r="A544" s="82" t="str">
        <f>IF(SP_NORTE!B599="","*",SP_NORTE!B599)</f>
        <v>*</v>
      </c>
      <c r="B544" s="83" t="str">
        <f>IF(SP_NORTE!W599="","*",SP_NORTE!W599)</f>
        <v>*</v>
      </c>
      <c r="C544" s="83" t="str">
        <f>IF(SP_NORTE!R599="","*",SP_NORTE!R599)</f>
        <v>-</v>
      </c>
      <c r="D544" s="83" t="str">
        <f>IF(SP_NORTE!S599="","*",SP_NORTE!S599)</f>
        <v>-</v>
      </c>
      <c r="E544" s="83" t="str">
        <f>IF(SP_NORTE!D599="","*",SP_NORTE!D599)</f>
        <v>*</v>
      </c>
      <c r="F544" s="83" t="str">
        <f>IF(SP_NORTE!G599="","*",SP_NORTE!G599)</f>
        <v>*</v>
      </c>
      <c r="G544" s="83" t="str">
        <f>IF(SP_NORTE!L599="","*",SP_NORTE!L599)</f>
        <v>-</v>
      </c>
      <c r="H544" s="116" t="str">
        <f>IF(SP_NORTE!J599="","*",SP_NORTE!J599)</f>
        <v>*</v>
      </c>
      <c r="I544" s="113" t="str">
        <f>IF(SP_NORTE!N599="","*",SP_NORTE!N599)</f>
        <v>*</v>
      </c>
      <c r="J544" s="113" t="str">
        <f>IF(SP_NORTE!O599="","*",SP_NORTE!O599)</f>
        <v>*</v>
      </c>
      <c r="K544" s="83">
        <f>IF(SP_NORTE!AJ599="","*",SP_NORTE!AJ599)</f>
        <v>0</v>
      </c>
      <c r="L544" s="83" t="str">
        <f>IF(SP_NORTE!AL599="","*",SP_NORTE!AL599)</f>
        <v>-</v>
      </c>
      <c r="M544" s="83">
        <f>IF(SP_NORTE!AO599="","*",SP_NORTE!AO599)</f>
        <v>0</v>
      </c>
      <c r="N544" s="83" t="str">
        <f>IF(SP_NORTE!AL599="","*",SP_NORTE!AL599)</f>
        <v>-</v>
      </c>
      <c r="O544" s="110" t="str">
        <f>IF(SP_NORTE!BG599="","*",SP_NORTE!BG599)</f>
        <v>*</v>
      </c>
      <c r="P544" s="147" t="str">
        <f>IF($A$2=1,IF(SP_NORTE!BI599="","*",SP_NORTE!BI599),IF(SP_NORTE!BJ599="","*",SP_NORTE!BJ599))</f>
        <v>*</v>
      </c>
    </row>
    <row r="545" spans="1:16" hidden="1">
      <c r="A545" s="82" t="str">
        <f>IF(SP_NORTE!B600="","*",SP_NORTE!B600)</f>
        <v>*</v>
      </c>
      <c r="B545" s="83" t="str">
        <f>IF(SP_NORTE!W600="","*",SP_NORTE!W600)</f>
        <v>*</v>
      </c>
      <c r="C545" s="83" t="str">
        <f>IF(SP_NORTE!R600="","*",SP_NORTE!R600)</f>
        <v>-</v>
      </c>
      <c r="D545" s="83" t="str">
        <f>IF(SP_NORTE!S600="","*",SP_NORTE!S600)</f>
        <v>-</v>
      </c>
      <c r="E545" s="83" t="str">
        <f>IF(SP_NORTE!D600="","*",SP_NORTE!D600)</f>
        <v>*</v>
      </c>
      <c r="F545" s="83" t="str">
        <f>IF(SP_NORTE!G600="","*",SP_NORTE!G600)</f>
        <v>*</v>
      </c>
      <c r="G545" s="83" t="str">
        <f>IF(SP_NORTE!L600="","*",SP_NORTE!L600)</f>
        <v>-</v>
      </c>
      <c r="H545" s="116" t="str">
        <f>IF(SP_NORTE!J600="","*",SP_NORTE!J600)</f>
        <v>*</v>
      </c>
      <c r="I545" s="113" t="str">
        <f>IF(SP_NORTE!N600="","*",SP_NORTE!N600)</f>
        <v>*</v>
      </c>
      <c r="J545" s="113" t="str">
        <f>IF(SP_NORTE!O600="","*",SP_NORTE!O600)</f>
        <v>*</v>
      </c>
      <c r="K545" s="83">
        <f>IF(SP_NORTE!AJ600="","*",SP_NORTE!AJ600)</f>
        <v>0</v>
      </c>
      <c r="L545" s="83" t="str">
        <f>IF(SP_NORTE!AL600="","*",SP_NORTE!AL600)</f>
        <v>-</v>
      </c>
      <c r="M545" s="83">
        <f>IF(SP_NORTE!AO600="","*",SP_NORTE!AO600)</f>
        <v>0</v>
      </c>
      <c r="N545" s="83" t="str">
        <f>IF(SP_NORTE!AL600="","*",SP_NORTE!AL600)</f>
        <v>-</v>
      </c>
      <c r="O545" s="110" t="str">
        <f>IF(SP_NORTE!BG600="","*",SP_NORTE!BG600)</f>
        <v>*</v>
      </c>
      <c r="P545" s="147" t="str">
        <f>IF($A$2=1,IF(SP_NORTE!BI600="","*",SP_NORTE!BI600),IF(SP_NORTE!BJ600="","*",SP_NORTE!BJ600))</f>
        <v>*</v>
      </c>
    </row>
    <row r="546" spans="1:16" hidden="1">
      <c r="A546" s="82" t="str">
        <f>IF(SP_NORTE!B601="","*",SP_NORTE!B601)</f>
        <v>*</v>
      </c>
      <c r="B546" s="83" t="str">
        <f>IF(SP_NORTE!W601="","*",SP_NORTE!W601)</f>
        <v>*</v>
      </c>
      <c r="C546" s="83" t="str">
        <f>IF(SP_NORTE!R601="","*",SP_NORTE!R601)</f>
        <v>-</v>
      </c>
      <c r="D546" s="83" t="str">
        <f>IF(SP_NORTE!S601="","*",SP_NORTE!S601)</f>
        <v>-</v>
      </c>
      <c r="E546" s="83" t="str">
        <f>IF(SP_NORTE!D601="","*",SP_NORTE!D601)</f>
        <v>*</v>
      </c>
      <c r="F546" s="83" t="str">
        <f>IF(SP_NORTE!G601="","*",SP_NORTE!G601)</f>
        <v>*</v>
      </c>
      <c r="G546" s="83" t="str">
        <f>IF(SP_NORTE!L601="","*",SP_NORTE!L601)</f>
        <v>-</v>
      </c>
      <c r="H546" s="116" t="str">
        <f>IF(SP_NORTE!J601="","*",SP_NORTE!J601)</f>
        <v>*</v>
      </c>
      <c r="I546" s="113" t="str">
        <f>IF(SP_NORTE!N601="","*",SP_NORTE!N601)</f>
        <v>*</v>
      </c>
      <c r="J546" s="113" t="str">
        <f>IF(SP_NORTE!O601="","*",SP_NORTE!O601)</f>
        <v>*</v>
      </c>
      <c r="K546" s="83">
        <f>IF(SP_NORTE!AJ601="","*",SP_NORTE!AJ601)</f>
        <v>0</v>
      </c>
      <c r="L546" s="83" t="str">
        <f>IF(SP_NORTE!AL601="","*",SP_NORTE!AL601)</f>
        <v>-</v>
      </c>
      <c r="M546" s="83">
        <f>IF(SP_NORTE!AO601="","*",SP_NORTE!AO601)</f>
        <v>0</v>
      </c>
      <c r="N546" s="83" t="str">
        <f>IF(SP_NORTE!AL601="","*",SP_NORTE!AL601)</f>
        <v>-</v>
      </c>
      <c r="O546" s="110" t="str">
        <f>IF(SP_NORTE!BG601="","*",SP_NORTE!BG601)</f>
        <v>*</v>
      </c>
      <c r="P546" s="147" t="str">
        <f>IF($A$2=1,IF(SP_NORTE!BI601="","*",SP_NORTE!BI601),IF(SP_NORTE!BJ601="","*",SP_NORTE!BJ601))</f>
        <v>*</v>
      </c>
    </row>
    <row r="547" spans="1:16" hidden="1">
      <c r="A547" s="82" t="str">
        <f>IF(SP_NORTE!B602="","*",SP_NORTE!B602)</f>
        <v>*</v>
      </c>
      <c r="B547" s="83" t="str">
        <f>IF(SP_NORTE!W602="","*",SP_NORTE!W602)</f>
        <v>*</v>
      </c>
      <c r="C547" s="83" t="str">
        <f>IF(SP_NORTE!R602="","*",SP_NORTE!R602)</f>
        <v>-</v>
      </c>
      <c r="D547" s="83" t="str">
        <f>IF(SP_NORTE!S602="","*",SP_NORTE!S602)</f>
        <v>-</v>
      </c>
      <c r="E547" s="83" t="str">
        <f>IF(SP_NORTE!D602="","*",SP_NORTE!D602)</f>
        <v>*</v>
      </c>
      <c r="F547" s="83" t="str">
        <f>IF(SP_NORTE!G602="","*",SP_NORTE!G602)</f>
        <v>*</v>
      </c>
      <c r="G547" s="83" t="str">
        <f>IF(SP_NORTE!L602="","*",SP_NORTE!L602)</f>
        <v>-</v>
      </c>
      <c r="H547" s="116" t="str">
        <f>IF(SP_NORTE!J602="","*",SP_NORTE!J602)</f>
        <v>*</v>
      </c>
      <c r="I547" s="113" t="str">
        <f>IF(SP_NORTE!N602="","*",SP_NORTE!N602)</f>
        <v>*</v>
      </c>
      <c r="J547" s="113" t="str">
        <f>IF(SP_NORTE!O602="","*",SP_NORTE!O602)</f>
        <v>*</v>
      </c>
      <c r="K547" s="83">
        <f>IF(SP_NORTE!AJ602="","*",SP_NORTE!AJ602)</f>
        <v>0</v>
      </c>
      <c r="L547" s="83" t="str">
        <f>IF(SP_NORTE!AL602="","*",SP_NORTE!AL602)</f>
        <v>-</v>
      </c>
      <c r="M547" s="83">
        <f>IF(SP_NORTE!AO602="","*",SP_NORTE!AO602)</f>
        <v>0</v>
      </c>
      <c r="N547" s="83" t="str">
        <f>IF(SP_NORTE!AL602="","*",SP_NORTE!AL602)</f>
        <v>-</v>
      </c>
      <c r="O547" s="110" t="str">
        <f>IF(SP_NORTE!BG602="","*",SP_NORTE!BG602)</f>
        <v>*</v>
      </c>
      <c r="P547" s="147" t="str">
        <f>IF($A$2=1,IF(SP_NORTE!BI602="","*",SP_NORTE!BI602),IF(SP_NORTE!BJ602="","*",SP_NORTE!BJ602))</f>
        <v>*</v>
      </c>
    </row>
    <row r="548" spans="1:16" hidden="1">
      <c r="A548" s="82" t="str">
        <f>IF(SP_NORTE!B603="","*",SP_NORTE!B603)</f>
        <v>*</v>
      </c>
      <c r="B548" s="83" t="str">
        <f>IF(SP_NORTE!W603="","*",SP_NORTE!W603)</f>
        <v>*</v>
      </c>
      <c r="C548" s="83" t="str">
        <f>IF(SP_NORTE!R603="","*",SP_NORTE!R603)</f>
        <v>-</v>
      </c>
      <c r="D548" s="83" t="str">
        <f>IF(SP_NORTE!S603="","*",SP_NORTE!S603)</f>
        <v>-</v>
      </c>
      <c r="E548" s="83" t="str">
        <f>IF(SP_NORTE!D603="","*",SP_NORTE!D603)</f>
        <v>*</v>
      </c>
      <c r="F548" s="83" t="str">
        <f>IF(SP_NORTE!G603="","*",SP_NORTE!G603)</f>
        <v>*</v>
      </c>
      <c r="G548" s="83" t="str">
        <f>IF(SP_NORTE!L603="","*",SP_NORTE!L603)</f>
        <v>-</v>
      </c>
      <c r="H548" s="116" t="str">
        <f>IF(SP_NORTE!J603="","*",SP_NORTE!J603)</f>
        <v>*</v>
      </c>
      <c r="I548" s="113" t="str">
        <f>IF(SP_NORTE!N603="","*",SP_NORTE!N603)</f>
        <v>*</v>
      </c>
      <c r="J548" s="113" t="str">
        <f>IF(SP_NORTE!O603="","*",SP_NORTE!O603)</f>
        <v>*</v>
      </c>
      <c r="K548" s="83">
        <f>IF(SP_NORTE!AJ603="","*",SP_NORTE!AJ603)</f>
        <v>0</v>
      </c>
      <c r="L548" s="83" t="str">
        <f>IF(SP_NORTE!AL603="","*",SP_NORTE!AL603)</f>
        <v>-</v>
      </c>
      <c r="M548" s="83">
        <f>IF(SP_NORTE!AO603="","*",SP_NORTE!AO603)</f>
        <v>0</v>
      </c>
      <c r="N548" s="83" t="str">
        <f>IF(SP_NORTE!AL603="","*",SP_NORTE!AL603)</f>
        <v>-</v>
      </c>
      <c r="O548" s="110" t="str">
        <f>IF(SP_NORTE!BG603="","*",SP_NORTE!BG603)</f>
        <v>*</v>
      </c>
      <c r="P548" s="147" t="str">
        <f>IF($A$2=1,IF(SP_NORTE!BI603="","*",SP_NORTE!BI603),IF(SP_NORTE!BJ603="","*",SP_NORTE!BJ603))</f>
        <v>*</v>
      </c>
    </row>
    <row r="549" spans="1:16" hidden="1">
      <c r="A549" s="82" t="str">
        <f>IF(SP_NORTE!B604="","*",SP_NORTE!B604)</f>
        <v>*</v>
      </c>
      <c r="B549" s="83" t="str">
        <f>IF(SP_NORTE!W604="","*",SP_NORTE!W604)</f>
        <v>*</v>
      </c>
      <c r="C549" s="83" t="str">
        <f>IF(SP_NORTE!R604="","*",SP_NORTE!R604)</f>
        <v>-</v>
      </c>
      <c r="D549" s="83" t="str">
        <f>IF(SP_NORTE!S604="","*",SP_NORTE!S604)</f>
        <v>-</v>
      </c>
      <c r="E549" s="83" t="str">
        <f>IF(SP_NORTE!D604="","*",SP_NORTE!D604)</f>
        <v>*</v>
      </c>
      <c r="F549" s="83" t="str">
        <f>IF(SP_NORTE!G604="","*",SP_NORTE!G604)</f>
        <v>*</v>
      </c>
      <c r="G549" s="83" t="str">
        <f>IF(SP_NORTE!L604="","*",SP_NORTE!L604)</f>
        <v>-</v>
      </c>
      <c r="H549" s="116" t="str">
        <f>IF(SP_NORTE!J604="","*",SP_NORTE!J604)</f>
        <v>*</v>
      </c>
      <c r="I549" s="113" t="str">
        <f>IF(SP_NORTE!N604="","*",SP_NORTE!N604)</f>
        <v>*</v>
      </c>
      <c r="J549" s="113" t="str">
        <f>IF(SP_NORTE!O604="","*",SP_NORTE!O604)</f>
        <v>*</v>
      </c>
      <c r="K549" s="83">
        <f>IF(SP_NORTE!AJ604="","*",SP_NORTE!AJ604)</f>
        <v>0</v>
      </c>
      <c r="L549" s="83" t="str">
        <f>IF(SP_NORTE!AL604="","*",SP_NORTE!AL604)</f>
        <v>-</v>
      </c>
      <c r="M549" s="83">
        <f>IF(SP_NORTE!AO604="","*",SP_NORTE!AO604)</f>
        <v>0</v>
      </c>
      <c r="N549" s="83" t="str">
        <f>IF(SP_NORTE!AL604="","*",SP_NORTE!AL604)</f>
        <v>-</v>
      </c>
      <c r="O549" s="110" t="str">
        <f>IF(SP_NORTE!BG604="","*",SP_NORTE!BG604)</f>
        <v>*</v>
      </c>
      <c r="P549" s="147" t="str">
        <f>IF($A$2=1,IF(SP_NORTE!BI604="","*",SP_NORTE!BI604),IF(SP_NORTE!BJ604="","*",SP_NORTE!BJ604))</f>
        <v>*</v>
      </c>
    </row>
    <row r="550" spans="1:16" hidden="1">
      <c r="A550" s="82" t="str">
        <f>IF(SP_NORTE!B605="","*",SP_NORTE!B605)</f>
        <v>*</v>
      </c>
      <c r="B550" s="83" t="str">
        <f>IF(SP_NORTE!W605="","*",SP_NORTE!W605)</f>
        <v>*</v>
      </c>
      <c r="C550" s="83" t="str">
        <f>IF(SP_NORTE!R605="","*",SP_NORTE!R605)</f>
        <v>-</v>
      </c>
      <c r="D550" s="83" t="str">
        <f>IF(SP_NORTE!S605="","*",SP_NORTE!S605)</f>
        <v>-</v>
      </c>
      <c r="E550" s="83" t="str">
        <f>IF(SP_NORTE!D605="","*",SP_NORTE!D605)</f>
        <v>*</v>
      </c>
      <c r="F550" s="83" t="str">
        <f>IF(SP_NORTE!G605="","*",SP_NORTE!G605)</f>
        <v>*</v>
      </c>
      <c r="G550" s="83" t="str">
        <f>IF(SP_NORTE!L605="","*",SP_NORTE!L605)</f>
        <v>-</v>
      </c>
      <c r="H550" s="116" t="str">
        <f>IF(SP_NORTE!J605="","*",SP_NORTE!J605)</f>
        <v>*</v>
      </c>
      <c r="I550" s="113" t="str">
        <f>IF(SP_NORTE!N605="","*",SP_NORTE!N605)</f>
        <v>*</v>
      </c>
      <c r="J550" s="113" t="str">
        <f>IF(SP_NORTE!O605="","*",SP_NORTE!O605)</f>
        <v>*</v>
      </c>
      <c r="K550" s="83">
        <f>IF(SP_NORTE!AJ605="","*",SP_NORTE!AJ605)</f>
        <v>0</v>
      </c>
      <c r="L550" s="83" t="str">
        <f>IF(SP_NORTE!AL605="","*",SP_NORTE!AL605)</f>
        <v>-</v>
      </c>
      <c r="M550" s="83">
        <f>IF(SP_NORTE!AO605="","*",SP_NORTE!AO605)</f>
        <v>0</v>
      </c>
      <c r="N550" s="83" t="str">
        <f>IF(SP_NORTE!AL605="","*",SP_NORTE!AL605)</f>
        <v>-</v>
      </c>
      <c r="O550" s="110" t="str">
        <f>IF(SP_NORTE!BG605="","*",SP_NORTE!BG605)</f>
        <v>*</v>
      </c>
      <c r="P550" s="147" t="str">
        <f>IF($A$2=1,IF(SP_NORTE!BI605="","*",SP_NORTE!BI605),IF(SP_NORTE!BJ605="","*",SP_NORTE!BJ605))</f>
        <v>*</v>
      </c>
    </row>
    <row r="551" spans="1:16" hidden="1">
      <c r="A551" s="82" t="str">
        <f>IF(SP_NORTE!B606="","*",SP_NORTE!B606)</f>
        <v>*</v>
      </c>
      <c r="B551" s="83" t="str">
        <f>IF(SP_NORTE!W606="","*",SP_NORTE!W606)</f>
        <v>*</v>
      </c>
      <c r="C551" s="83" t="str">
        <f>IF(SP_NORTE!R606="","*",SP_NORTE!R606)</f>
        <v>-</v>
      </c>
      <c r="D551" s="83" t="str">
        <f>IF(SP_NORTE!S606="","*",SP_NORTE!S606)</f>
        <v>-</v>
      </c>
      <c r="E551" s="83" t="str">
        <f>IF(SP_NORTE!D606="","*",SP_NORTE!D606)</f>
        <v>*</v>
      </c>
      <c r="F551" s="83" t="str">
        <f>IF(SP_NORTE!G606="","*",SP_NORTE!G606)</f>
        <v>*</v>
      </c>
      <c r="G551" s="83" t="str">
        <f>IF(SP_NORTE!L606="","*",SP_NORTE!L606)</f>
        <v>-</v>
      </c>
      <c r="H551" s="116" t="str">
        <f>IF(SP_NORTE!J606="","*",SP_NORTE!J606)</f>
        <v>*</v>
      </c>
      <c r="I551" s="113" t="str">
        <f>IF(SP_NORTE!N606="","*",SP_NORTE!N606)</f>
        <v>*</v>
      </c>
      <c r="J551" s="113" t="str">
        <f>IF(SP_NORTE!O606="","*",SP_NORTE!O606)</f>
        <v>*</v>
      </c>
      <c r="K551" s="83">
        <f>IF(SP_NORTE!AJ606="","*",SP_NORTE!AJ606)</f>
        <v>0</v>
      </c>
      <c r="L551" s="83" t="str">
        <f>IF(SP_NORTE!AL606="","*",SP_NORTE!AL606)</f>
        <v>-</v>
      </c>
      <c r="M551" s="83">
        <f>IF(SP_NORTE!AO606="","*",SP_NORTE!AO606)</f>
        <v>0</v>
      </c>
      <c r="N551" s="83" t="str">
        <f>IF(SP_NORTE!AL606="","*",SP_NORTE!AL606)</f>
        <v>-</v>
      </c>
      <c r="O551" s="110" t="str">
        <f>IF(SP_NORTE!BG606="","*",SP_NORTE!BG606)</f>
        <v>*</v>
      </c>
      <c r="P551" s="147" t="str">
        <f>IF($A$2=1,IF(SP_NORTE!BI606="","*",SP_NORTE!BI606),IF(SP_NORTE!BJ606="","*",SP_NORTE!BJ606))</f>
        <v>*</v>
      </c>
    </row>
    <row r="552" spans="1:16" hidden="1">
      <c r="A552" s="82" t="str">
        <f>IF(SP_NORTE!B607="","*",SP_NORTE!B607)</f>
        <v>*</v>
      </c>
      <c r="B552" s="83" t="str">
        <f>IF(SP_NORTE!W607="","*",SP_NORTE!W607)</f>
        <v>*</v>
      </c>
      <c r="C552" s="83" t="str">
        <f>IF(SP_NORTE!R607="","*",SP_NORTE!R607)</f>
        <v>-</v>
      </c>
      <c r="D552" s="83" t="str">
        <f>IF(SP_NORTE!S607="","*",SP_NORTE!S607)</f>
        <v>-</v>
      </c>
      <c r="E552" s="83" t="str">
        <f>IF(SP_NORTE!D607="","*",SP_NORTE!D607)</f>
        <v>*</v>
      </c>
      <c r="F552" s="83" t="str">
        <f>IF(SP_NORTE!G607="","*",SP_NORTE!G607)</f>
        <v>*</v>
      </c>
      <c r="G552" s="83" t="str">
        <f>IF(SP_NORTE!L607="","*",SP_NORTE!L607)</f>
        <v>-</v>
      </c>
      <c r="H552" s="116" t="str">
        <f>IF(SP_NORTE!J607="","*",SP_NORTE!J607)</f>
        <v>*</v>
      </c>
      <c r="I552" s="113" t="str">
        <f>IF(SP_NORTE!N607="","*",SP_NORTE!N607)</f>
        <v>*</v>
      </c>
      <c r="J552" s="113" t="str">
        <f>IF(SP_NORTE!O607="","*",SP_NORTE!O607)</f>
        <v>*</v>
      </c>
      <c r="K552" s="83">
        <f>IF(SP_NORTE!AJ607="","*",SP_NORTE!AJ607)</f>
        <v>0</v>
      </c>
      <c r="L552" s="83" t="str">
        <f>IF(SP_NORTE!AL607="","*",SP_NORTE!AL607)</f>
        <v>-</v>
      </c>
      <c r="M552" s="83">
        <f>IF(SP_NORTE!AO607="","*",SP_NORTE!AO607)</f>
        <v>0</v>
      </c>
      <c r="N552" s="83" t="str">
        <f>IF(SP_NORTE!AL607="","*",SP_NORTE!AL607)</f>
        <v>-</v>
      </c>
      <c r="O552" s="110" t="str">
        <f>IF(SP_NORTE!BG607="","*",SP_NORTE!BG607)</f>
        <v>*</v>
      </c>
      <c r="P552" s="147" t="str">
        <f>IF($A$2=1,IF(SP_NORTE!BI607="","*",SP_NORTE!BI607),IF(SP_NORTE!BJ607="","*",SP_NORTE!BJ607))</f>
        <v>*</v>
      </c>
    </row>
    <row r="553" spans="1:16" hidden="1">
      <c r="A553" s="82" t="str">
        <f>IF(SP_NORTE!B608="","*",SP_NORTE!B608)</f>
        <v>*</v>
      </c>
      <c r="B553" s="83" t="str">
        <f>IF(SP_NORTE!W608="","*",SP_NORTE!W608)</f>
        <v>*</v>
      </c>
      <c r="C553" s="83" t="str">
        <f>IF(SP_NORTE!R608="","*",SP_NORTE!R608)</f>
        <v>-</v>
      </c>
      <c r="D553" s="83" t="str">
        <f>IF(SP_NORTE!S608="","*",SP_NORTE!S608)</f>
        <v>-</v>
      </c>
      <c r="E553" s="83" t="str">
        <f>IF(SP_NORTE!D608="","*",SP_NORTE!D608)</f>
        <v>*</v>
      </c>
      <c r="F553" s="83" t="str">
        <f>IF(SP_NORTE!G608="","*",SP_NORTE!G608)</f>
        <v>*</v>
      </c>
      <c r="G553" s="83" t="str">
        <f>IF(SP_NORTE!L608="","*",SP_NORTE!L608)</f>
        <v>-</v>
      </c>
      <c r="H553" s="116" t="str">
        <f>IF(SP_NORTE!J608="","*",SP_NORTE!J608)</f>
        <v>*</v>
      </c>
      <c r="I553" s="113" t="str">
        <f>IF(SP_NORTE!N608="","*",SP_NORTE!N608)</f>
        <v>*</v>
      </c>
      <c r="J553" s="113" t="str">
        <f>IF(SP_NORTE!O608="","*",SP_NORTE!O608)</f>
        <v>*</v>
      </c>
      <c r="K553" s="83">
        <f>IF(SP_NORTE!AJ608="","*",SP_NORTE!AJ608)</f>
        <v>0</v>
      </c>
      <c r="L553" s="83" t="str">
        <f>IF(SP_NORTE!AL608="","*",SP_NORTE!AL608)</f>
        <v>-</v>
      </c>
      <c r="M553" s="83">
        <f>IF(SP_NORTE!AO608="","*",SP_NORTE!AO608)</f>
        <v>0</v>
      </c>
      <c r="N553" s="83" t="str">
        <f>IF(SP_NORTE!AL608="","*",SP_NORTE!AL608)</f>
        <v>-</v>
      </c>
      <c r="O553" s="110" t="str">
        <f>IF(SP_NORTE!BG608="","*",SP_NORTE!BG608)</f>
        <v>*</v>
      </c>
      <c r="P553" s="147" t="str">
        <f>IF($A$2=1,IF(SP_NORTE!BI608="","*",SP_NORTE!BI608),IF(SP_NORTE!BJ608="","*",SP_NORTE!BJ608))</f>
        <v>*</v>
      </c>
    </row>
    <row r="554" spans="1:16" hidden="1">
      <c r="A554" s="82" t="str">
        <f>IF(SP_NORTE!B609="","*",SP_NORTE!B609)</f>
        <v>*</v>
      </c>
      <c r="B554" s="83" t="str">
        <f>IF(SP_NORTE!W609="","*",SP_NORTE!W609)</f>
        <v>*</v>
      </c>
      <c r="C554" s="83" t="str">
        <f>IF(SP_NORTE!R609="","*",SP_NORTE!R609)</f>
        <v>-</v>
      </c>
      <c r="D554" s="83" t="str">
        <f>IF(SP_NORTE!S609="","*",SP_NORTE!S609)</f>
        <v>-</v>
      </c>
      <c r="E554" s="83" t="str">
        <f>IF(SP_NORTE!D609="","*",SP_NORTE!D609)</f>
        <v>*</v>
      </c>
      <c r="F554" s="83" t="str">
        <f>IF(SP_NORTE!G609="","*",SP_NORTE!G609)</f>
        <v>*</v>
      </c>
      <c r="G554" s="83" t="str">
        <f>IF(SP_NORTE!L609="","*",SP_NORTE!L609)</f>
        <v>-</v>
      </c>
      <c r="H554" s="116" t="str">
        <f>IF(SP_NORTE!J609="","*",SP_NORTE!J609)</f>
        <v>*</v>
      </c>
      <c r="I554" s="113" t="str">
        <f>IF(SP_NORTE!N609="","*",SP_NORTE!N609)</f>
        <v>*</v>
      </c>
      <c r="J554" s="113" t="str">
        <f>IF(SP_NORTE!O609="","*",SP_NORTE!O609)</f>
        <v>*</v>
      </c>
      <c r="K554" s="83">
        <f>IF(SP_NORTE!AJ609="","*",SP_NORTE!AJ609)</f>
        <v>0</v>
      </c>
      <c r="L554" s="83" t="str">
        <f>IF(SP_NORTE!AL609="","*",SP_NORTE!AL609)</f>
        <v>-</v>
      </c>
      <c r="M554" s="83">
        <f>IF(SP_NORTE!AO609="","*",SP_NORTE!AO609)</f>
        <v>0</v>
      </c>
      <c r="N554" s="83" t="str">
        <f>IF(SP_NORTE!AL609="","*",SP_NORTE!AL609)</f>
        <v>-</v>
      </c>
      <c r="O554" s="110" t="str">
        <f>IF(SP_NORTE!BG609="","*",SP_NORTE!BG609)</f>
        <v>*</v>
      </c>
      <c r="P554" s="147" t="str">
        <f>IF($A$2=1,IF(SP_NORTE!BI609="","*",SP_NORTE!BI609),IF(SP_NORTE!BJ609="","*",SP_NORTE!BJ609))</f>
        <v>*</v>
      </c>
    </row>
    <row r="555" spans="1:16" hidden="1">
      <c r="A555" s="82" t="str">
        <f>IF(SP_NORTE!B610="","*",SP_NORTE!B610)</f>
        <v>*</v>
      </c>
      <c r="B555" s="83" t="str">
        <f>IF(SP_NORTE!W610="","*",SP_NORTE!W610)</f>
        <v>*</v>
      </c>
      <c r="C555" s="83" t="str">
        <f>IF(SP_NORTE!R610="","*",SP_NORTE!R610)</f>
        <v>-</v>
      </c>
      <c r="D555" s="83" t="str">
        <f>IF(SP_NORTE!S610="","*",SP_NORTE!S610)</f>
        <v>-</v>
      </c>
      <c r="E555" s="83" t="str">
        <f>IF(SP_NORTE!D610="","*",SP_NORTE!D610)</f>
        <v>*</v>
      </c>
      <c r="F555" s="83" t="str">
        <f>IF(SP_NORTE!G610="","*",SP_NORTE!G610)</f>
        <v>*</v>
      </c>
      <c r="G555" s="83" t="str">
        <f>IF(SP_NORTE!L610="","*",SP_NORTE!L610)</f>
        <v>-</v>
      </c>
      <c r="H555" s="116" t="str">
        <f>IF(SP_NORTE!J610="","*",SP_NORTE!J610)</f>
        <v>*</v>
      </c>
      <c r="I555" s="113" t="str">
        <f>IF(SP_NORTE!N610="","*",SP_NORTE!N610)</f>
        <v>*</v>
      </c>
      <c r="J555" s="113" t="str">
        <f>IF(SP_NORTE!O610="","*",SP_NORTE!O610)</f>
        <v>*</v>
      </c>
      <c r="K555" s="83">
        <f>IF(SP_NORTE!AJ610="","*",SP_NORTE!AJ610)</f>
        <v>0</v>
      </c>
      <c r="L555" s="83" t="str">
        <f>IF(SP_NORTE!AL610="","*",SP_NORTE!AL610)</f>
        <v>-</v>
      </c>
      <c r="M555" s="83">
        <f>IF(SP_NORTE!AO610="","*",SP_NORTE!AO610)</f>
        <v>0</v>
      </c>
      <c r="N555" s="83" t="str">
        <f>IF(SP_NORTE!AL610="","*",SP_NORTE!AL610)</f>
        <v>-</v>
      </c>
      <c r="O555" s="110" t="str">
        <f>IF(SP_NORTE!BG610="","*",SP_NORTE!BG610)</f>
        <v>*</v>
      </c>
      <c r="P555" s="147" t="str">
        <f>IF($A$2=1,IF(SP_NORTE!BI610="","*",SP_NORTE!BI610),IF(SP_NORTE!BJ610="","*",SP_NORTE!BJ610))</f>
        <v>*</v>
      </c>
    </row>
    <row r="556" spans="1:16" hidden="1">
      <c r="A556" s="82" t="str">
        <f>IF(SP_NORTE!B611="","*",SP_NORTE!B611)</f>
        <v>*</v>
      </c>
      <c r="B556" s="83" t="str">
        <f>IF(SP_NORTE!W611="","*",SP_NORTE!W611)</f>
        <v>*</v>
      </c>
      <c r="C556" s="83" t="str">
        <f>IF(SP_NORTE!R611="","*",SP_NORTE!R611)</f>
        <v>-</v>
      </c>
      <c r="D556" s="83" t="str">
        <f>IF(SP_NORTE!S611="","*",SP_NORTE!S611)</f>
        <v>-</v>
      </c>
      <c r="E556" s="83" t="str">
        <f>IF(SP_NORTE!D611="","*",SP_NORTE!D611)</f>
        <v>*</v>
      </c>
      <c r="F556" s="83" t="str">
        <f>IF(SP_NORTE!G611="","*",SP_NORTE!G611)</f>
        <v>*</v>
      </c>
      <c r="G556" s="83" t="str">
        <f>IF(SP_NORTE!L611="","*",SP_NORTE!L611)</f>
        <v>-</v>
      </c>
      <c r="H556" s="116" t="str">
        <f>IF(SP_NORTE!J611="","*",SP_NORTE!J611)</f>
        <v>*</v>
      </c>
      <c r="I556" s="113" t="str">
        <f>IF(SP_NORTE!N611="","*",SP_NORTE!N611)</f>
        <v>*</v>
      </c>
      <c r="J556" s="113" t="str">
        <f>IF(SP_NORTE!O611="","*",SP_NORTE!O611)</f>
        <v>*</v>
      </c>
      <c r="K556" s="83">
        <f>IF(SP_NORTE!AJ611="","*",SP_NORTE!AJ611)</f>
        <v>0</v>
      </c>
      <c r="L556" s="83" t="str">
        <f>IF(SP_NORTE!AL611="","*",SP_NORTE!AL611)</f>
        <v>-</v>
      </c>
      <c r="M556" s="83">
        <f>IF(SP_NORTE!AO611="","*",SP_NORTE!AO611)</f>
        <v>0</v>
      </c>
      <c r="N556" s="83" t="str">
        <f>IF(SP_NORTE!AL611="","*",SP_NORTE!AL611)</f>
        <v>-</v>
      </c>
      <c r="O556" s="110" t="str">
        <f>IF(SP_NORTE!BG611="","*",SP_NORTE!BG611)</f>
        <v>*</v>
      </c>
      <c r="P556" s="147" t="str">
        <f>IF($A$2=1,IF(SP_NORTE!BI611="","*",SP_NORTE!BI611),IF(SP_NORTE!BJ611="","*",SP_NORTE!BJ611))</f>
        <v>*</v>
      </c>
    </row>
    <row r="557" spans="1:16" hidden="1">
      <c r="A557" s="82" t="str">
        <f>IF(SP_NORTE!B612="","*",SP_NORTE!B612)</f>
        <v>*</v>
      </c>
      <c r="B557" s="83" t="str">
        <f>IF(SP_NORTE!W612="","*",SP_NORTE!W612)</f>
        <v>*</v>
      </c>
      <c r="C557" s="83" t="str">
        <f>IF(SP_NORTE!R612="","*",SP_NORTE!R612)</f>
        <v>-</v>
      </c>
      <c r="D557" s="83" t="str">
        <f>IF(SP_NORTE!S612="","*",SP_NORTE!S612)</f>
        <v>-</v>
      </c>
      <c r="E557" s="83" t="str">
        <f>IF(SP_NORTE!D612="","*",SP_NORTE!D612)</f>
        <v>*</v>
      </c>
      <c r="F557" s="83" t="str">
        <f>IF(SP_NORTE!G612="","*",SP_NORTE!G612)</f>
        <v>*</v>
      </c>
      <c r="G557" s="83" t="str">
        <f>IF(SP_NORTE!L612="","*",SP_NORTE!L612)</f>
        <v>-</v>
      </c>
      <c r="H557" s="116" t="str">
        <f>IF(SP_NORTE!J612="","*",SP_NORTE!J612)</f>
        <v>*</v>
      </c>
      <c r="I557" s="113" t="str">
        <f>IF(SP_NORTE!N612="","*",SP_NORTE!N612)</f>
        <v>*</v>
      </c>
      <c r="J557" s="113" t="str">
        <f>IF(SP_NORTE!O612="","*",SP_NORTE!O612)</f>
        <v>*</v>
      </c>
      <c r="K557" s="83">
        <f>IF(SP_NORTE!AJ612="","*",SP_NORTE!AJ612)</f>
        <v>0</v>
      </c>
      <c r="L557" s="83" t="str">
        <f>IF(SP_NORTE!AL612="","*",SP_NORTE!AL612)</f>
        <v>-</v>
      </c>
      <c r="M557" s="83">
        <f>IF(SP_NORTE!AO612="","*",SP_NORTE!AO612)</f>
        <v>0</v>
      </c>
      <c r="N557" s="83" t="str">
        <f>IF(SP_NORTE!AL612="","*",SP_NORTE!AL612)</f>
        <v>-</v>
      </c>
      <c r="O557" s="110" t="str">
        <f>IF(SP_NORTE!BG612="","*",SP_NORTE!BG612)</f>
        <v>*</v>
      </c>
      <c r="P557" s="147" t="str">
        <f>IF($A$2=1,IF(SP_NORTE!BI612="","*",SP_NORTE!BI612),IF(SP_NORTE!BJ612="","*",SP_NORTE!BJ612))</f>
        <v>*</v>
      </c>
    </row>
    <row r="558" spans="1:16" hidden="1">
      <c r="A558" s="82" t="str">
        <f>IF(SP_NORTE!B613="","*",SP_NORTE!B613)</f>
        <v>*</v>
      </c>
      <c r="B558" s="83" t="str">
        <f>IF(SP_NORTE!W613="","*",SP_NORTE!W613)</f>
        <v>*</v>
      </c>
      <c r="C558" s="83" t="str">
        <f>IF(SP_NORTE!R613="","*",SP_NORTE!R613)</f>
        <v>-</v>
      </c>
      <c r="D558" s="83" t="str">
        <f>IF(SP_NORTE!S613="","*",SP_NORTE!S613)</f>
        <v>-</v>
      </c>
      <c r="E558" s="83" t="str">
        <f>IF(SP_NORTE!D613="","*",SP_NORTE!D613)</f>
        <v>*</v>
      </c>
      <c r="F558" s="83" t="str">
        <f>IF(SP_NORTE!G613="","*",SP_NORTE!G613)</f>
        <v>*</v>
      </c>
      <c r="G558" s="83" t="str">
        <f>IF(SP_NORTE!L613="","*",SP_NORTE!L613)</f>
        <v>-</v>
      </c>
      <c r="H558" s="116" t="str">
        <f>IF(SP_NORTE!J613="","*",SP_NORTE!J613)</f>
        <v>*</v>
      </c>
      <c r="I558" s="113" t="str">
        <f>IF(SP_NORTE!N613="","*",SP_NORTE!N613)</f>
        <v>*</v>
      </c>
      <c r="J558" s="113" t="str">
        <f>IF(SP_NORTE!O613="","*",SP_NORTE!O613)</f>
        <v>*</v>
      </c>
      <c r="K558" s="83">
        <f>IF(SP_NORTE!AJ613="","*",SP_NORTE!AJ613)</f>
        <v>0</v>
      </c>
      <c r="L558" s="83" t="str">
        <f>IF(SP_NORTE!AL613="","*",SP_NORTE!AL613)</f>
        <v>-</v>
      </c>
      <c r="M558" s="83">
        <f>IF(SP_NORTE!AO613="","*",SP_NORTE!AO613)</f>
        <v>0</v>
      </c>
      <c r="N558" s="83" t="str">
        <f>IF(SP_NORTE!AL613="","*",SP_NORTE!AL613)</f>
        <v>-</v>
      </c>
      <c r="O558" s="110" t="str">
        <f>IF(SP_NORTE!BG613="","*",SP_NORTE!BG613)</f>
        <v>*</v>
      </c>
      <c r="P558" s="147" t="str">
        <f>IF($A$2=1,IF(SP_NORTE!BI613="","*",SP_NORTE!BI613),IF(SP_NORTE!BJ613="","*",SP_NORTE!BJ613))</f>
        <v>*</v>
      </c>
    </row>
    <row r="559" spans="1:16" hidden="1">
      <c r="A559" s="82" t="str">
        <f>IF(SP_NORTE!B614="","*",SP_NORTE!B614)</f>
        <v>*</v>
      </c>
      <c r="B559" s="83" t="str">
        <f>IF(SP_NORTE!W614="","*",SP_NORTE!W614)</f>
        <v>*</v>
      </c>
      <c r="C559" s="83" t="str">
        <f>IF(SP_NORTE!R614="","*",SP_NORTE!R614)</f>
        <v>-</v>
      </c>
      <c r="D559" s="83" t="str">
        <f>IF(SP_NORTE!S614="","*",SP_NORTE!S614)</f>
        <v>-</v>
      </c>
      <c r="E559" s="83" t="str">
        <f>IF(SP_NORTE!D614="","*",SP_NORTE!D614)</f>
        <v>*</v>
      </c>
      <c r="F559" s="83" t="str">
        <f>IF(SP_NORTE!G614="","*",SP_NORTE!G614)</f>
        <v>*</v>
      </c>
      <c r="G559" s="83" t="str">
        <f>IF(SP_NORTE!L614="","*",SP_NORTE!L614)</f>
        <v>-</v>
      </c>
      <c r="H559" s="116" t="str">
        <f>IF(SP_NORTE!J614="","*",SP_NORTE!J614)</f>
        <v>*</v>
      </c>
      <c r="I559" s="113" t="str">
        <f>IF(SP_NORTE!N614="","*",SP_NORTE!N614)</f>
        <v>*</v>
      </c>
      <c r="J559" s="113" t="str">
        <f>IF(SP_NORTE!O614="","*",SP_NORTE!O614)</f>
        <v>*</v>
      </c>
      <c r="K559" s="83">
        <f>IF(SP_NORTE!AJ614="","*",SP_NORTE!AJ614)</f>
        <v>0</v>
      </c>
      <c r="L559" s="83" t="str">
        <f>IF(SP_NORTE!AL614="","*",SP_NORTE!AL614)</f>
        <v>-</v>
      </c>
      <c r="M559" s="83">
        <f>IF(SP_NORTE!AO614="","*",SP_NORTE!AO614)</f>
        <v>0</v>
      </c>
      <c r="N559" s="83" t="str">
        <f>IF(SP_NORTE!AL614="","*",SP_NORTE!AL614)</f>
        <v>-</v>
      </c>
      <c r="O559" s="110" t="str">
        <f>IF(SP_NORTE!BG614="","*",SP_NORTE!BG614)</f>
        <v>*</v>
      </c>
      <c r="P559" s="147" t="str">
        <f>IF($A$2=1,IF(SP_NORTE!BI614="","*",SP_NORTE!BI614),IF(SP_NORTE!BJ614="","*",SP_NORTE!BJ614))</f>
        <v>*</v>
      </c>
    </row>
    <row r="560" spans="1:16" hidden="1">
      <c r="A560" s="82" t="str">
        <f>IF(SP_NORTE!B615="","*",SP_NORTE!B615)</f>
        <v>*</v>
      </c>
      <c r="B560" s="83" t="str">
        <f>IF(SP_NORTE!W615="","*",SP_NORTE!W615)</f>
        <v>*</v>
      </c>
      <c r="C560" s="83" t="str">
        <f>IF(SP_NORTE!R615="","*",SP_NORTE!R615)</f>
        <v>-</v>
      </c>
      <c r="D560" s="83" t="str">
        <f>IF(SP_NORTE!S615="","*",SP_NORTE!S615)</f>
        <v>-</v>
      </c>
      <c r="E560" s="83" t="str">
        <f>IF(SP_NORTE!D615="","*",SP_NORTE!D615)</f>
        <v>*</v>
      </c>
      <c r="F560" s="83" t="str">
        <f>IF(SP_NORTE!G615="","*",SP_NORTE!G615)</f>
        <v>*</v>
      </c>
      <c r="G560" s="83" t="str">
        <f>IF(SP_NORTE!L615="","*",SP_NORTE!L615)</f>
        <v>-</v>
      </c>
      <c r="H560" s="116" t="str">
        <f>IF(SP_NORTE!J615="","*",SP_NORTE!J615)</f>
        <v>*</v>
      </c>
      <c r="I560" s="113" t="str">
        <f>IF(SP_NORTE!N615="","*",SP_NORTE!N615)</f>
        <v>*</v>
      </c>
      <c r="J560" s="113" t="str">
        <f>IF(SP_NORTE!O615="","*",SP_NORTE!O615)</f>
        <v>*</v>
      </c>
      <c r="K560" s="83">
        <f>IF(SP_NORTE!AJ615="","*",SP_NORTE!AJ615)</f>
        <v>0</v>
      </c>
      <c r="L560" s="83" t="str">
        <f>IF(SP_NORTE!AL615="","*",SP_NORTE!AL615)</f>
        <v>-</v>
      </c>
      <c r="M560" s="83">
        <f>IF(SP_NORTE!AO615="","*",SP_NORTE!AO615)</f>
        <v>0</v>
      </c>
      <c r="N560" s="83" t="str">
        <f>IF(SP_NORTE!AL615="","*",SP_NORTE!AL615)</f>
        <v>-</v>
      </c>
      <c r="O560" s="110" t="str">
        <f>IF(SP_NORTE!BG615="","*",SP_NORTE!BG615)</f>
        <v>*</v>
      </c>
      <c r="P560" s="147" t="str">
        <f>IF($A$2=1,IF(SP_NORTE!BI615="","*",SP_NORTE!BI615),IF(SP_NORTE!BJ615="","*",SP_NORTE!BJ615))</f>
        <v>*</v>
      </c>
    </row>
    <row r="561" spans="1:16" hidden="1">
      <c r="A561" s="82" t="str">
        <f>IF(SP_NORTE!B616="","*",SP_NORTE!B616)</f>
        <v>*</v>
      </c>
      <c r="B561" s="83" t="str">
        <f>IF(SP_NORTE!W616="","*",SP_NORTE!W616)</f>
        <v>*</v>
      </c>
      <c r="C561" s="83" t="str">
        <f>IF(SP_NORTE!R616="","*",SP_NORTE!R616)</f>
        <v>-</v>
      </c>
      <c r="D561" s="83" t="str">
        <f>IF(SP_NORTE!S616="","*",SP_NORTE!S616)</f>
        <v>-</v>
      </c>
      <c r="E561" s="83" t="str">
        <f>IF(SP_NORTE!D616="","*",SP_NORTE!D616)</f>
        <v>*</v>
      </c>
      <c r="F561" s="83" t="str">
        <f>IF(SP_NORTE!G616="","*",SP_NORTE!G616)</f>
        <v>*</v>
      </c>
      <c r="G561" s="83" t="str">
        <f>IF(SP_NORTE!L616="","*",SP_NORTE!L616)</f>
        <v>-</v>
      </c>
      <c r="H561" s="116" t="str">
        <f>IF(SP_NORTE!J616="","*",SP_NORTE!J616)</f>
        <v>*</v>
      </c>
      <c r="I561" s="113" t="str">
        <f>IF(SP_NORTE!N616="","*",SP_NORTE!N616)</f>
        <v>*</v>
      </c>
      <c r="J561" s="113" t="str">
        <f>IF(SP_NORTE!O616="","*",SP_NORTE!O616)</f>
        <v>*</v>
      </c>
      <c r="K561" s="83">
        <f>IF(SP_NORTE!AJ616="","*",SP_NORTE!AJ616)</f>
        <v>0</v>
      </c>
      <c r="L561" s="83" t="str">
        <f>IF(SP_NORTE!AL616="","*",SP_NORTE!AL616)</f>
        <v>-</v>
      </c>
      <c r="M561" s="83">
        <f>IF(SP_NORTE!AO616="","*",SP_NORTE!AO616)</f>
        <v>0</v>
      </c>
      <c r="N561" s="83" t="str">
        <f>IF(SP_NORTE!AL616="","*",SP_NORTE!AL616)</f>
        <v>-</v>
      </c>
      <c r="O561" s="110" t="str">
        <f>IF(SP_NORTE!BG616="","*",SP_NORTE!BG616)</f>
        <v>*</v>
      </c>
      <c r="P561" s="147" t="str">
        <f>IF($A$2=1,IF(SP_NORTE!BI616="","*",SP_NORTE!BI616),IF(SP_NORTE!BJ616="","*",SP_NORTE!BJ616))</f>
        <v>*</v>
      </c>
    </row>
    <row r="562" spans="1:16" hidden="1">
      <c r="A562" s="82" t="str">
        <f>IF(SP_NORTE!B617="","*",SP_NORTE!B617)</f>
        <v>*</v>
      </c>
      <c r="B562" s="83" t="str">
        <f>IF(SP_NORTE!W617="","*",SP_NORTE!W617)</f>
        <v>*</v>
      </c>
      <c r="C562" s="83" t="str">
        <f>IF(SP_NORTE!R617="","*",SP_NORTE!R617)</f>
        <v>-</v>
      </c>
      <c r="D562" s="83" t="str">
        <f>IF(SP_NORTE!S617="","*",SP_NORTE!S617)</f>
        <v>-</v>
      </c>
      <c r="E562" s="83" t="str">
        <f>IF(SP_NORTE!D617="","*",SP_NORTE!D617)</f>
        <v>*</v>
      </c>
      <c r="F562" s="83" t="str">
        <f>IF(SP_NORTE!G617="","*",SP_NORTE!G617)</f>
        <v>*</v>
      </c>
      <c r="G562" s="83" t="str">
        <f>IF(SP_NORTE!L617="","*",SP_NORTE!L617)</f>
        <v>-</v>
      </c>
      <c r="H562" s="116" t="str">
        <f>IF(SP_NORTE!J617="","*",SP_NORTE!J617)</f>
        <v>*</v>
      </c>
      <c r="I562" s="113" t="str">
        <f>IF(SP_NORTE!N617="","*",SP_NORTE!N617)</f>
        <v>*</v>
      </c>
      <c r="J562" s="113" t="str">
        <f>IF(SP_NORTE!O617="","*",SP_NORTE!O617)</f>
        <v>*</v>
      </c>
      <c r="K562" s="83">
        <f>IF(SP_NORTE!AJ617="","*",SP_NORTE!AJ617)</f>
        <v>0</v>
      </c>
      <c r="L562" s="83" t="str">
        <f>IF(SP_NORTE!AL617="","*",SP_NORTE!AL617)</f>
        <v>-</v>
      </c>
      <c r="M562" s="83">
        <f>IF(SP_NORTE!AO617="","*",SP_NORTE!AO617)</f>
        <v>0</v>
      </c>
      <c r="N562" s="83" t="str">
        <f>IF(SP_NORTE!AL617="","*",SP_NORTE!AL617)</f>
        <v>-</v>
      </c>
      <c r="O562" s="110" t="str">
        <f>IF(SP_NORTE!BG617="","*",SP_NORTE!BG617)</f>
        <v>*</v>
      </c>
      <c r="P562" s="147" t="str">
        <f>IF($A$2=1,IF(SP_NORTE!BI617="","*",SP_NORTE!BI617),IF(SP_NORTE!BJ617="","*",SP_NORTE!BJ617))</f>
        <v>*</v>
      </c>
    </row>
    <row r="563" spans="1:16" hidden="1">
      <c r="A563" s="82" t="str">
        <f>IF(SP_NORTE!B618="","*",SP_NORTE!B618)</f>
        <v>*</v>
      </c>
      <c r="B563" s="83" t="str">
        <f>IF(SP_NORTE!W618="","*",SP_NORTE!W618)</f>
        <v>*</v>
      </c>
      <c r="C563" s="83" t="str">
        <f>IF(SP_NORTE!R618="","*",SP_NORTE!R618)</f>
        <v>-</v>
      </c>
      <c r="D563" s="83" t="str">
        <f>IF(SP_NORTE!S618="","*",SP_NORTE!S618)</f>
        <v>-</v>
      </c>
      <c r="E563" s="83" t="str">
        <f>IF(SP_NORTE!D618="","*",SP_NORTE!D618)</f>
        <v>*</v>
      </c>
      <c r="F563" s="83" t="str">
        <f>IF(SP_NORTE!G618="","*",SP_NORTE!G618)</f>
        <v>*</v>
      </c>
      <c r="G563" s="83" t="str">
        <f>IF(SP_NORTE!L618="","*",SP_NORTE!L618)</f>
        <v>-</v>
      </c>
      <c r="H563" s="116" t="str">
        <f>IF(SP_NORTE!J618="","*",SP_NORTE!J618)</f>
        <v>*</v>
      </c>
      <c r="I563" s="113" t="str">
        <f>IF(SP_NORTE!N618="","*",SP_NORTE!N618)</f>
        <v>*</v>
      </c>
      <c r="J563" s="113" t="str">
        <f>IF(SP_NORTE!O618="","*",SP_NORTE!O618)</f>
        <v>*</v>
      </c>
      <c r="K563" s="83">
        <f>IF(SP_NORTE!AJ618="","*",SP_NORTE!AJ618)</f>
        <v>0</v>
      </c>
      <c r="L563" s="83" t="str">
        <f>IF(SP_NORTE!AL618="","*",SP_NORTE!AL618)</f>
        <v>-</v>
      </c>
      <c r="M563" s="83">
        <f>IF(SP_NORTE!AO618="","*",SP_NORTE!AO618)</f>
        <v>0</v>
      </c>
      <c r="N563" s="83" t="str">
        <f>IF(SP_NORTE!AL618="","*",SP_NORTE!AL618)</f>
        <v>-</v>
      </c>
      <c r="O563" s="110" t="str">
        <f>IF(SP_NORTE!BG618="","*",SP_NORTE!BG618)</f>
        <v>*</v>
      </c>
      <c r="P563" s="147" t="str">
        <f>IF($A$2=1,IF(SP_NORTE!BI618="","*",SP_NORTE!BI618),IF(SP_NORTE!BJ618="","*",SP_NORTE!BJ618))</f>
        <v>*</v>
      </c>
    </row>
    <row r="564" spans="1:16" hidden="1">
      <c r="A564" s="82" t="str">
        <f>IF(SP_NORTE!B619="","*",SP_NORTE!B619)</f>
        <v>*</v>
      </c>
      <c r="B564" s="83" t="str">
        <f>IF(SP_NORTE!W619="","*",SP_NORTE!W619)</f>
        <v>*</v>
      </c>
      <c r="C564" s="83" t="str">
        <f>IF(SP_NORTE!R619="","*",SP_NORTE!R619)</f>
        <v>-</v>
      </c>
      <c r="D564" s="83" t="str">
        <f>IF(SP_NORTE!S619="","*",SP_NORTE!S619)</f>
        <v>-</v>
      </c>
      <c r="E564" s="83" t="str">
        <f>IF(SP_NORTE!D619="","*",SP_NORTE!D619)</f>
        <v>*</v>
      </c>
      <c r="F564" s="83" t="str">
        <f>IF(SP_NORTE!G619="","*",SP_NORTE!G619)</f>
        <v>*</v>
      </c>
      <c r="G564" s="83" t="str">
        <f>IF(SP_NORTE!L619="","*",SP_NORTE!L619)</f>
        <v>-</v>
      </c>
      <c r="H564" s="116" t="str">
        <f>IF(SP_NORTE!J619="","*",SP_NORTE!J619)</f>
        <v>*</v>
      </c>
      <c r="I564" s="113" t="str">
        <f>IF(SP_NORTE!N619="","*",SP_NORTE!N619)</f>
        <v>*</v>
      </c>
      <c r="J564" s="113" t="str">
        <f>IF(SP_NORTE!O619="","*",SP_NORTE!O619)</f>
        <v>*</v>
      </c>
      <c r="K564" s="83">
        <f>IF(SP_NORTE!AJ619="","*",SP_NORTE!AJ619)</f>
        <v>0</v>
      </c>
      <c r="L564" s="83" t="str">
        <f>IF(SP_NORTE!AL619="","*",SP_NORTE!AL619)</f>
        <v>-</v>
      </c>
      <c r="M564" s="83">
        <f>IF(SP_NORTE!AO619="","*",SP_NORTE!AO619)</f>
        <v>0</v>
      </c>
      <c r="N564" s="83" t="str">
        <f>IF(SP_NORTE!AL619="","*",SP_NORTE!AL619)</f>
        <v>-</v>
      </c>
      <c r="O564" s="110" t="str">
        <f>IF(SP_NORTE!BG619="","*",SP_NORTE!BG619)</f>
        <v>*</v>
      </c>
      <c r="P564" s="147" t="str">
        <f>IF($A$2=1,IF(SP_NORTE!BI619="","*",SP_NORTE!BI619),IF(SP_NORTE!BJ619="","*",SP_NORTE!BJ619))</f>
        <v>*</v>
      </c>
    </row>
    <row r="565" spans="1:16" hidden="1">
      <c r="A565" s="82" t="str">
        <f>IF(SP_NORTE!B620="","*",SP_NORTE!B620)</f>
        <v>*</v>
      </c>
      <c r="B565" s="83" t="str">
        <f>IF(SP_NORTE!W620="","*",SP_NORTE!W620)</f>
        <v>*</v>
      </c>
      <c r="C565" s="83" t="str">
        <f>IF(SP_NORTE!R620="","*",SP_NORTE!R620)</f>
        <v>-</v>
      </c>
      <c r="D565" s="83" t="str">
        <f>IF(SP_NORTE!S620="","*",SP_NORTE!S620)</f>
        <v>-</v>
      </c>
      <c r="E565" s="83" t="str">
        <f>IF(SP_NORTE!D620="","*",SP_NORTE!D620)</f>
        <v>*</v>
      </c>
      <c r="F565" s="83" t="str">
        <f>IF(SP_NORTE!G620="","*",SP_NORTE!G620)</f>
        <v>*</v>
      </c>
      <c r="G565" s="83" t="str">
        <f>IF(SP_NORTE!L620="","*",SP_NORTE!L620)</f>
        <v>-</v>
      </c>
      <c r="H565" s="116" t="str">
        <f>IF(SP_NORTE!J620="","*",SP_NORTE!J620)</f>
        <v>*</v>
      </c>
      <c r="I565" s="113" t="str">
        <f>IF(SP_NORTE!N620="","*",SP_NORTE!N620)</f>
        <v>*</v>
      </c>
      <c r="J565" s="113" t="str">
        <f>IF(SP_NORTE!O620="","*",SP_NORTE!O620)</f>
        <v>*</v>
      </c>
      <c r="K565" s="83">
        <f>IF(SP_NORTE!AJ620="","*",SP_NORTE!AJ620)</f>
        <v>0</v>
      </c>
      <c r="L565" s="83" t="str">
        <f>IF(SP_NORTE!AL620="","*",SP_NORTE!AL620)</f>
        <v>-</v>
      </c>
      <c r="M565" s="83">
        <f>IF(SP_NORTE!AO620="","*",SP_NORTE!AO620)</f>
        <v>0</v>
      </c>
      <c r="N565" s="83" t="str">
        <f>IF(SP_NORTE!AL620="","*",SP_NORTE!AL620)</f>
        <v>-</v>
      </c>
      <c r="O565" s="110" t="str">
        <f>IF(SP_NORTE!BG620="","*",SP_NORTE!BG620)</f>
        <v>*</v>
      </c>
      <c r="P565" s="147" t="str">
        <f>IF($A$2=1,IF(SP_NORTE!BI620="","*",SP_NORTE!BI620),IF(SP_NORTE!BJ620="","*",SP_NORTE!BJ620))</f>
        <v>*</v>
      </c>
    </row>
    <row r="566" spans="1:16" hidden="1">
      <c r="A566" s="82" t="str">
        <f>IF(SP_NORTE!B621="","*",SP_NORTE!B621)</f>
        <v>*</v>
      </c>
      <c r="B566" s="83" t="str">
        <f>IF(SP_NORTE!W621="","*",SP_NORTE!W621)</f>
        <v>*</v>
      </c>
      <c r="C566" s="83" t="str">
        <f>IF(SP_NORTE!R621="","*",SP_NORTE!R621)</f>
        <v>-</v>
      </c>
      <c r="D566" s="83" t="str">
        <f>IF(SP_NORTE!S621="","*",SP_NORTE!S621)</f>
        <v>-</v>
      </c>
      <c r="E566" s="83" t="str">
        <f>IF(SP_NORTE!D621="","*",SP_NORTE!D621)</f>
        <v>*</v>
      </c>
      <c r="F566" s="83" t="str">
        <f>IF(SP_NORTE!G621="","*",SP_NORTE!G621)</f>
        <v>*</v>
      </c>
      <c r="G566" s="83" t="str">
        <f>IF(SP_NORTE!L621="","*",SP_NORTE!L621)</f>
        <v>-</v>
      </c>
      <c r="H566" s="116" t="str">
        <f>IF(SP_NORTE!J621="","*",SP_NORTE!J621)</f>
        <v>*</v>
      </c>
      <c r="I566" s="113" t="str">
        <f>IF(SP_NORTE!N621="","*",SP_NORTE!N621)</f>
        <v>*</v>
      </c>
      <c r="J566" s="113" t="str">
        <f>IF(SP_NORTE!O621="","*",SP_NORTE!O621)</f>
        <v>*</v>
      </c>
      <c r="K566" s="83">
        <f>IF(SP_NORTE!AJ621="","*",SP_NORTE!AJ621)</f>
        <v>0</v>
      </c>
      <c r="L566" s="83" t="str">
        <f>IF(SP_NORTE!AL621="","*",SP_NORTE!AL621)</f>
        <v>-</v>
      </c>
      <c r="M566" s="83">
        <f>IF(SP_NORTE!AO621="","*",SP_NORTE!AO621)</f>
        <v>0</v>
      </c>
      <c r="N566" s="83" t="str">
        <f>IF(SP_NORTE!AL621="","*",SP_NORTE!AL621)</f>
        <v>-</v>
      </c>
      <c r="O566" s="110" t="str">
        <f>IF(SP_NORTE!BG621="","*",SP_NORTE!BG621)</f>
        <v>*</v>
      </c>
      <c r="P566" s="147" t="str">
        <f>IF($A$2=1,IF(SP_NORTE!BI621="","*",SP_NORTE!BI621),IF(SP_NORTE!BJ621="","*",SP_NORTE!BJ621))</f>
        <v>*</v>
      </c>
    </row>
    <row r="567" spans="1:16" hidden="1">
      <c r="A567" s="82" t="str">
        <f>IF(SP_NORTE!B622="","*",SP_NORTE!B622)</f>
        <v>*</v>
      </c>
      <c r="B567" s="83" t="str">
        <f>IF(SP_NORTE!W622="","*",SP_NORTE!W622)</f>
        <v>*</v>
      </c>
      <c r="C567" s="83" t="str">
        <f>IF(SP_NORTE!R622="","*",SP_NORTE!R622)</f>
        <v>-</v>
      </c>
      <c r="D567" s="83" t="str">
        <f>IF(SP_NORTE!S622="","*",SP_NORTE!S622)</f>
        <v>-</v>
      </c>
      <c r="E567" s="83" t="str">
        <f>IF(SP_NORTE!D622="","*",SP_NORTE!D622)</f>
        <v>*</v>
      </c>
      <c r="F567" s="83" t="str">
        <f>IF(SP_NORTE!G622="","*",SP_NORTE!G622)</f>
        <v>*</v>
      </c>
      <c r="G567" s="83" t="str">
        <f>IF(SP_NORTE!L622="","*",SP_NORTE!L622)</f>
        <v>-</v>
      </c>
      <c r="H567" s="116" t="str">
        <f>IF(SP_NORTE!J622="","*",SP_NORTE!J622)</f>
        <v>*</v>
      </c>
      <c r="I567" s="113" t="str">
        <f>IF(SP_NORTE!N622="","*",SP_NORTE!N622)</f>
        <v>*</v>
      </c>
      <c r="J567" s="113" t="str">
        <f>IF(SP_NORTE!O622="","*",SP_NORTE!O622)</f>
        <v>*</v>
      </c>
      <c r="K567" s="83">
        <f>IF(SP_NORTE!AJ622="","*",SP_NORTE!AJ622)</f>
        <v>0</v>
      </c>
      <c r="L567" s="83" t="str">
        <f>IF(SP_NORTE!AL622="","*",SP_NORTE!AL622)</f>
        <v>-</v>
      </c>
      <c r="M567" s="83">
        <f>IF(SP_NORTE!AO622="","*",SP_NORTE!AO622)</f>
        <v>0</v>
      </c>
      <c r="N567" s="83" t="str">
        <f>IF(SP_NORTE!AL622="","*",SP_NORTE!AL622)</f>
        <v>-</v>
      </c>
      <c r="O567" s="110" t="str">
        <f>IF(SP_NORTE!BG622="","*",SP_NORTE!BG622)</f>
        <v>*</v>
      </c>
      <c r="P567" s="147" t="str">
        <f>IF($A$2=1,IF(SP_NORTE!BI622="","*",SP_NORTE!BI622),IF(SP_NORTE!BJ622="","*",SP_NORTE!BJ622))</f>
        <v>*</v>
      </c>
    </row>
    <row r="568" spans="1:16" hidden="1">
      <c r="A568" s="82" t="str">
        <f>IF(SP_NORTE!B623="","*",SP_NORTE!B623)</f>
        <v>*</v>
      </c>
      <c r="B568" s="83" t="str">
        <f>IF(SP_NORTE!W623="","*",SP_NORTE!W623)</f>
        <v>*</v>
      </c>
      <c r="C568" s="83" t="str">
        <f>IF(SP_NORTE!R623="","*",SP_NORTE!R623)</f>
        <v>-</v>
      </c>
      <c r="D568" s="83" t="str">
        <f>IF(SP_NORTE!S623="","*",SP_NORTE!S623)</f>
        <v>-</v>
      </c>
      <c r="E568" s="83" t="str">
        <f>IF(SP_NORTE!D623="","*",SP_NORTE!D623)</f>
        <v>*</v>
      </c>
      <c r="F568" s="83" t="str">
        <f>IF(SP_NORTE!G623="","*",SP_NORTE!G623)</f>
        <v>*</v>
      </c>
      <c r="G568" s="83" t="str">
        <f>IF(SP_NORTE!L623="","*",SP_NORTE!L623)</f>
        <v>-</v>
      </c>
      <c r="H568" s="116" t="str">
        <f>IF(SP_NORTE!J623="","*",SP_NORTE!J623)</f>
        <v>*</v>
      </c>
      <c r="I568" s="113" t="str">
        <f>IF(SP_NORTE!N623="","*",SP_NORTE!N623)</f>
        <v>*</v>
      </c>
      <c r="J568" s="113" t="str">
        <f>IF(SP_NORTE!O623="","*",SP_NORTE!O623)</f>
        <v>*</v>
      </c>
      <c r="K568" s="83">
        <f>IF(SP_NORTE!AJ623="","*",SP_NORTE!AJ623)</f>
        <v>0</v>
      </c>
      <c r="L568" s="83" t="str">
        <f>IF(SP_NORTE!AL623="","*",SP_NORTE!AL623)</f>
        <v>-</v>
      </c>
      <c r="M568" s="83">
        <f>IF(SP_NORTE!AO623="","*",SP_NORTE!AO623)</f>
        <v>0</v>
      </c>
      <c r="N568" s="83" t="str">
        <f>IF(SP_NORTE!AL623="","*",SP_NORTE!AL623)</f>
        <v>-</v>
      </c>
      <c r="O568" s="110" t="str">
        <f>IF(SP_NORTE!BG623="","*",SP_NORTE!BG623)</f>
        <v>*</v>
      </c>
      <c r="P568" s="147" t="str">
        <f>IF($A$2=1,IF(SP_NORTE!BI623="","*",SP_NORTE!BI623),IF(SP_NORTE!BJ623="","*",SP_NORTE!BJ623))</f>
        <v>*</v>
      </c>
    </row>
    <row r="569" spans="1:16" hidden="1">
      <c r="A569" s="82" t="str">
        <f>IF(SP_NORTE!B624="","*",SP_NORTE!B624)</f>
        <v>*</v>
      </c>
      <c r="B569" s="83" t="str">
        <f>IF(SP_NORTE!W624="","*",SP_NORTE!W624)</f>
        <v>*</v>
      </c>
      <c r="C569" s="83" t="str">
        <f>IF(SP_NORTE!R624="","*",SP_NORTE!R624)</f>
        <v>-</v>
      </c>
      <c r="D569" s="83" t="str">
        <f>IF(SP_NORTE!S624="","*",SP_NORTE!S624)</f>
        <v>-</v>
      </c>
      <c r="E569" s="83" t="str">
        <f>IF(SP_NORTE!D624="","*",SP_NORTE!D624)</f>
        <v>*</v>
      </c>
      <c r="F569" s="83" t="str">
        <f>IF(SP_NORTE!G624="","*",SP_NORTE!G624)</f>
        <v>*</v>
      </c>
      <c r="G569" s="83" t="str">
        <f>IF(SP_NORTE!L624="","*",SP_NORTE!L624)</f>
        <v>-</v>
      </c>
      <c r="H569" s="116" t="str">
        <f>IF(SP_NORTE!J624="","*",SP_NORTE!J624)</f>
        <v>*</v>
      </c>
      <c r="I569" s="113" t="str">
        <f>IF(SP_NORTE!N624="","*",SP_NORTE!N624)</f>
        <v>*</v>
      </c>
      <c r="J569" s="113" t="str">
        <f>IF(SP_NORTE!O624="","*",SP_NORTE!O624)</f>
        <v>*</v>
      </c>
      <c r="K569" s="83">
        <f>IF(SP_NORTE!AJ624="","*",SP_NORTE!AJ624)</f>
        <v>0</v>
      </c>
      <c r="L569" s="83" t="str">
        <f>IF(SP_NORTE!AL624="","*",SP_NORTE!AL624)</f>
        <v>-</v>
      </c>
      <c r="M569" s="83">
        <f>IF(SP_NORTE!AO624="","*",SP_NORTE!AO624)</f>
        <v>0</v>
      </c>
      <c r="N569" s="83" t="str">
        <f>IF(SP_NORTE!AL624="","*",SP_NORTE!AL624)</f>
        <v>-</v>
      </c>
      <c r="O569" s="110" t="str">
        <f>IF(SP_NORTE!BG624="","*",SP_NORTE!BG624)</f>
        <v>*</v>
      </c>
      <c r="P569" s="147" t="str">
        <f>IF($A$2=1,IF(SP_NORTE!BI624="","*",SP_NORTE!BI624),IF(SP_NORTE!BJ624="","*",SP_NORTE!BJ624))</f>
        <v>*</v>
      </c>
    </row>
    <row r="570" spans="1:16" hidden="1">
      <c r="A570" s="82" t="str">
        <f>IF(SP_NORTE!B625="","*",SP_NORTE!B625)</f>
        <v>*</v>
      </c>
      <c r="B570" s="83" t="str">
        <f>IF(SP_NORTE!W625="","*",SP_NORTE!W625)</f>
        <v>*</v>
      </c>
      <c r="C570" s="83" t="str">
        <f>IF(SP_NORTE!R625="","*",SP_NORTE!R625)</f>
        <v>-</v>
      </c>
      <c r="D570" s="83" t="str">
        <f>IF(SP_NORTE!S625="","*",SP_NORTE!S625)</f>
        <v>-</v>
      </c>
      <c r="E570" s="83" t="str">
        <f>IF(SP_NORTE!D625="","*",SP_NORTE!D625)</f>
        <v>*</v>
      </c>
      <c r="F570" s="83" t="str">
        <f>IF(SP_NORTE!G625="","*",SP_NORTE!G625)</f>
        <v>*</v>
      </c>
      <c r="G570" s="83" t="str">
        <f>IF(SP_NORTE!L625="","*",SP_NORTE!L625)</f>
        <v>-</v>
      </c>
      <c r="H570" s="116" t="str">
        <f>IF(SP_NORTE!J625="","*",SP_NORTE!J625)</f>
        <v>*</v>
      </c>
      <c r="I570" s="113" t="str">
        <f>IF(SP_NORTE!N625="","*",SP_NORTE!N625)</f>
        <v>*</v>
      </c>
      <c r="J570" s="113" t="str">
        <f>IF(SP_NORTE!O625="","*",SP_NORTE!O625)</f>
        <v>*</v>
      </c>
      <c r="K570" s="83">
        <f>IF(SP_NORTE!AJ625="","*",SP_NORTE!AJ625)</f>
        <v>0</v>
      </c>
      <c r="L570" s="83" t="str">
        <f>IF(SP_NORTE!AL625="","*",SP_NORTE!AL625)</f>
        <v>-</v>
      </c>
      <c r="M570" s="83">
        <f>IF(SP_NORTE!AO625="","*",SP_NORTE!AO625)</f>
        <v>0</v>
      </c>
      <c r="N570" s="83" t="str">
        <f>IF(SP_NORTE!AL625="","*",SP_NORTE!AL625)</f>
        <v>-</v>
      </c>
      <c r="O570" s="110" t="str">
        <f>IF(SP_NORTE!BG625="","*",SP_NORTE!BG625)</f>
        <v>*</v>
      </c>
      <c r="P570" s="147" t="str">
        <f>IF($A$2=1,IF(SP_NORTE!BI625="","*",SP_NORTE!BI625),IF(SP_NORTE!BJ625="","*",SP_NORTE!BJ625))</f>
        <v>*</v>
      </c>
    </row>
    <row r="571" spans="1:16" hidden="1">
      <c r="A571" s="82" t="str">
        <f>IF(SP_NORTE!B626="","*",SP_NORTE!B626)</f>
        <v>*</v>
      </c>
      <c r="B571" s="83" t="str">
        <f>IF(SP_NORTE!W626="","*",SP_NORTE!W626)</f>
        <v>*</v>
      </c>
      <c r="C571" s="83" t="str">
        <f>IF(SP_NORTE!R626="","*",SP_NORTE!R626)</f>
        <v>-</v>
      </c>
      <c r="D571" s="83" t="str">
        <f>IF(SP_NORTE!S626="","*",SP_NORTE!S626)</f>
        <v>-</v>
      </c>
      <c r="E571" s="83" t="str">
        <f>IF(SP_NORTE!D626="","*",SP_NORTE!D626)</f>
        <v>*</v>
      </c>
      <c r="F571" s="83" t="str">
        <f>IF(SP_NORTE!G626="","*",SP_NORTE!G626)</f>
        <v>*</v>
      </c>
      <c r="G571" s="83" t="str">
        <f>IF(SP_NORTE!L626="","*",SP_NORTE!L626)</f>
        <v>-</v>
      </c>
      <c r="H571" s="116" t="str">
        <f>IF(SP_NORTE!J626="","*",SP_NORTE!J626)</f>
        <v>*</v>
      </c>
      <c r="I571" s="113" t="str">
        <f>IF(SP_NORTE!N626="","*",SP_NORTE!N626)</f>
        <v>*</v>
      </c>
      <c r="J571" s="113" t="str">
        <f>IF(SP_NORTE!O626="","*",SP_NORTE!O626)</f>
        <v>*</v>
      </c>
      <c r="K571" s="83">
        <f>IF(SP_NORTE!AJ626="","*",SP_NORTE!AJ626)</f>
        <v>0</v>
      </c>
      <c r="L571" s="83" t="str">
        <f>IF(SP_NORTE!AL626="","*",SP_NORTE!AL626)</f>
        <v>-</v>
      </c>
      <c r="M571" s="83">
        <f>IF(SP_NORTE!AO626="","*",SP_NORTE!AO626)</f>
        <v>0</v>
      </c>
      <c r="N571" s="83" t="str">
        <f>IF(SP_NORTE!AL626="","*",SP_NORTE!AL626)</f>
        <v>-</v>
      </c>
      <c r="O571" s="110" t="str">
        <f>IF(SP_NORTE!BG626="","*",SP_NORTE!BG626)</f>
        <v>*</v>
      </c>
      <c r="P571" s="147" t="str">
        <f>IF($A$2=1,IF(SP_NORTE!BI626="","*",SP_NORTE!BI626),IF(SP_NORTE!BJ626="","*",SP_NORTE!BJ626))</f>
        <v>*</v>
      </c>
    </row>
    <row r="572" spans="1:16" hidden="1">
      <c r="A572" s="82" t="str">
        <f>IF(SP_NORTE!B627="","*",SP_NORTE!B627)</f>
        <v>*</v>
      </c>
      <c r="B572" s="83" t="str">
        <f>IF(SP_NORTE!W627="","*",SP_NORTE!W627)</f>
        <v>*</v>
      </c>
      <c r="C572" s="83" t="str">
        <f>IF(SP_NORTE!R627="","*",SP_NORTE!R627)</f>
        <v>-</v>
      </c>
      <c r="D572" s="83" t="str">
        <f>IF(SP_NORTE!S627="","*",SP_NORTE!S627)</f>
        <v>-</v>
      </c>
      <c r="E572" s="83" t="str">
        <f>IF(SP_NORTE!D627="","*",SP_NORTE!D627)</f>
        <v>*</v>
      </c>
      <c r="F572" s="83" t="str">
        <f>IF(SP_NORTE!G627="","*",SP_NORTE!G627)</f>
        <v>*</v>
      </c>
      <c r="G572" s="83" t="str">
        <f>IF(SP_NORTE!L627="","*",SP_NORTE!L627)</f>
        <v>-</v>
      </c>
      <c r="H572" s="116" t="str">
        <f>IF(SP_NORTE!J627="","*",SP_NORTE!J627)</f>
        <v>*</v>
      </c>
      <c r="I572" s="113" t="str">
        <f>IF(SP_NORTE!N627="","*",SP_NORTE!N627)</f>
        <v>*</v>
      </c>
      <c r="J572" s="113" t="str">
        <f>IF(SP_NORTE!O627="","*",SP_NORTE!O627)</f>
        <v>*</v>
      </c>
      <c r="K572" s="83">
        <f>IF(SP_NORTE!AJ627="","*",SP_NORTE!AJ627)</f>
        <v>0</v>
      </c>
      <c r="L572" s="83" t="str">
        <f>IF(SP_NORTE!AL627="","*",SP_NORTE!AL627)</f>
        <v>-</v>
      </c>
      <c r="M572" s="83">
        <f>IF(SP_NORTE!AO627="","*",SP_NORTE!AO627)</f>
        <v>0</v>
      </c>
      <c r="N572" s="83" t="str">
        <f>IF(SP_NORTE!AL627="","*",SP_NORTE!AL627)</f>
        <v>-</v>
      </c>
      <c r="O572" s="110" t="str">
        <f>IF(SP_NORTE!BG627="","*",SP_NORTE!BG627)</f>
        <v>*</v>
      </c>
      <c r="P572" s="147" t="str">
        <f>IF($A$2=1,IF(SP_NORTE!BI627="","*",SP_NORTE!BI627),IF(SP_NORTE!BJ627="","*",SP_NORTE!BJ627))</f>
        <v>*</v>
      </c>
    </row>
    <row r="573" spans="1:16" hidden="1">
      <c r="A573" s="82" t="str">
        <f>IF(SP_NORTE!B628="","*",SP_NORTE!B628)</f>
        <v>*</v>
      </c>
      <c r="B573" s="83" t="str">
        <f>IF(SP_NORTE!W628="","*",SP_NORTE!W628)</f>
        <v>*</v>
      </c>
      <c r="C573" s="83" t="str">
        <f>IF(SP_NORTE!R628="","*",SP_NORTE!R628)</f>
        <v>-</v>
      </c>
      <c r="D573" s="83" t="str">
        <f>IF(SP_NORTE!S628="","*",SP_NORTE!S628)</f>
        <v>-</v>
      </c>
      <c r="E573" s="83" t="str">
        <f>IF(SP_NORTE!D628="","*",SP_NORTE!D628)</f>
        <v>*</v>
      </c>
      <c r="F573" s="83" t="str">
        <f>IF(SP_NORTE!G628="","*",SP_NORTE!G628)</f>
        <v>*</v>
      </c>
      <c r="G573" s="83" t="str">
        <f>IF(SP_NORTE!L628="","*",SP_NORTE!L628)</f>
        <v>-</v>
      </c>
      <c r="H573" s="116" t="str">
        <f>IF(SP_NORTE!J628="","*",SP_NORTE!J628)</f>
        <v>*</v>
      </c>
      <c r="I573" s="113" t="str">
        <f>IF(SP_NORTE!N628="","*",SP_NORTE!N628)</f>
        <v>*</v>
      </c>
      <c r="J573" s="113" t="str">
        <f>IF(SP_NORTE!O628="","*",SP_NORTE!O628)</f>
        <v>*</v>
      </c>
      <c r="K573" s="83">
        <f>IF(SP_NORTE!AJ628="","*",SP_NORTE!AJ628)</f>
        <v>0</v>
      </c>
      <c r="L573" s="83" t="str">
        <f>IF(SP_NORTE!AL628="","*",SP_NORTE!AL628)</f>
        <v>-</v>
      </c>
      <c r="M573" s="83">
        <f>IF(SP_NORTE!AO628="","*",SP_NORTE!AO628)</f>
        <v>0</v>
      </c>
      <c r="N573" s="83" t="str">
        <f>IF(SP_NORTE!AL628="","*",SP_NORTE!AL628)</f>
        <v>-</v>
      </c>
      <c r="O573" s="110" t="str">
        <f>IF(SP_NORTE!BG628="","*",SP_NORTE!BG628)</f>
        <v>*</v>
      </c>
      <c r="P573" s="147" t="str">
        <f>IF($A$2=1,IF(SP_NORTE!BI628="","*",SP_NORTE!BI628),IF(SP_NORTE!BJ628="","*",SP_NORTE!BJ628))</f>
        <v>*</v>
      </c>
    </row>
    <row r="574" spans="1:16" hidden="1">
      <c r="A574" s="82" t="str">
        <f>IF(SP_NORTE!B629="","*",SP_NORTE!B629)</f>
        <v>*</v>
      </c>
      <c r="B574" s="83" t="str">
        <f>IF(SP_NORTE!W629="","*",SP_NORTE!W629)</f>
        <v>*</v>
      </c>
      <c r="C574" s="83" t="str">
        <f>IF(SP_NORTE!R629="","*",SP_NORTE!R629)</f>
        <v>-</v>
      </c>
      <c r="D574" s="83" t="str">
        <f>IF(SP_NORTE!S629="","*",SP_NORTE!S629)</f>
        <v>-</v>
      </c>
      <c r="E574" s="83" t="str">
        <f>IF(SP_NORTE!D629="","*",SP_NORTE!D629)</f>
        <v>*</v>
      </c>
      <c r="F574" s="83" t="str">
        <f>IF(SP_NORTE!G629="","*",SP_NORTE!G629)</f>
        <v>*</v>
      </c>
      <c r="G574" s="83" t="str">
        <f>IF(SP_NORTE!L629="","*",SP_NORTE!L629)</f>
        <v>-</v>
      </c>
      <c r="H574" s="116" t="str">
        <f>IF(SP_NORTE!J629="","*",SP_NORTE!J629)</f>
        <v>*</v>
      </c>
      <c r="I574" s="113" t="str">
        <f>IF(SP_NORTE!N629="","*",SP_NORTE!N629)</f>
        <v>*</v>
      </c>
      <c r="J574" s="113" t="str">
        <f>IF(SP_NORTE!O629="","*",SP_NORTE!O629)</f>
        <v>*</v>
      </c>
      <c r="K574" s="83">
        <f>IF(SP_NORTE!AJ629="","*",SP_NORTE!AJ629)</f>
        <v>0</v>
      </c>
      <c r="L574" s="83" t="str">
        <f>IF(SP_NORTE!AL629="","*",SP_NORTE!AL629)</f>
        <v>-</v>
      </c>
      <c r="M574" s="83">
        <f>IF(SP_NORTE!AO629="","*",SP_NORTE!AO629)</f>
        <v>0</v>
      </c>
      <c r="N574" s="83" t="str">
        <f>IF(SP_NORTE!AL629="","*",SP_NORTE!AL629)</f>
        <v>-</v>
      </c>
      <c r="O574" s="110" t="str">
        <f>IF(SP_NORTE!BG629="","*",SP_NORTE!BG629)</f>
        <v>*</v>
      </c>
      <c r="P574" s="147" t="str">
        <f>IF($A$2=1,IF(SP_NORTE!BI629="","*",SP_NORTE!BI629),IF(SP_NORTE!BJ629="","*",SP_NORTE!BJ629))</f>
        <v>*</v>
      </c>
    </row>
    <row r="575" spans="1:16" hidden="1">
      <c r="A575" s="82" t="str">
        <f>IF(SP_NORTE!B630="","*",SP_NORTE!B630)</f>
        <v>*</v>
      </c>
      <c r="B575" s="83" t="str">
        <f>IF(SP_NORTE!W630="","*",SP_NORTE!W630)</f>
        <v>*</v>
      </c>
      <c r="C575" s="83" t="str">
        <f>IF(SP_NORTE!R630="","*",SP_NORTE!R630)</f>
        <v>-</v>
      </c>
      <c r="D575" s="83" t="str">
        <f>IF(SP_NORTE!S630="","*",SP_NORTE!S630)</f>
        <v>-</v>
      </c>
      <c r="E575" s="83" t="str">
        <f>IF(SP_NORTE!D630="","*",SP_NORTE!D630)</f>
        <v>*</v>
      </c>
      <c r="F575" s="83" t="str">
        <f>IF(SP_NORTE!G630="","*",SP_NORTE!G630)</f>
        <v>*</v>
      </c>
      <c r="G575" s="83" t="str">
        <f>IF(SP_NORTE!L630="","*",SP_NORTE!L630)</f>
        <v>-</v>
      </c>
      <c r="H575" s="116" t="str">
        <f>IF(SP_NORTE!J630="","*",SP_NORTE!J630)</f>
        <v>*</v>
      </c>
      <c r="I575" s="113" t="str">
        <f>IF(SP_NORTE!N630="","*",SP_NORTE!N630)</f>
        <v>*</v>
      </c>
      <c r="J575" s="113" t="str">
        <f>IF(SP_NORTE!O630="","*",SP_NORTE!O630)</f>
        <v>*</v>
      </c>
      <c r="K575" s="83">
        <f>IF(SP_NORTE!AJ630="","*",SP_NORTE!AJ630)</f>
        <v>0</v>
      </c>
      <c r="L575" s="83" t="str">
        <f>IF(SP_NORTE!AL630="","*",SP_NORTE!AL630)</f>
        <v>-</v>
      </c>
      <c r="M575" s="83">
        <f>IF(SP_NORTE!AO630="","*",SP_NORTE!AO630)</f>
        <v>0</v>
      </c>
      <c r="N575" s="83" t="str">
        <f>IF(SP_NORTE!AL630="","*",SP_NORTE!AL630)</f>
        <v>-</v>
      </c>
      <c r="O575" s="110" t="str">
        <f>IF(SP_NORTE!BG630="","*",SP_NORTE!BG630)</f>
        <v>*</v>
      </c>
      <c r="P575" s="147" t="str">
        <f>IF($A$2=1,IF(SP_NORTE!BI630="","*",SP_NORTE!BI630),IF(SP_NORTE!BJ630="","*",SP_NORTE!BJ630))</f>
        <v>*</v>
      </c>
    </row>
    <row r="576" spans="1:16" hidden="1">
      <c r="A576" s="82" t="str">
        <f>IF(SP_NORTE!B631="","*",SP_NORTE!B631)</f>
        <v>*</v>
      </c>
      <c r="B576" s="83" t="str">
        <f>IF(SP_NORTE!W631="","*",SP_NORTE!W631)</f>
        <v>*</v>
      </c>
      <c r="C576" s="83" t="str">
        <f>IF(SP_NORTE!R631="","*",SP_NORTE!R631)</f>
        <v>-</v>
      </c>
      <c r="D576" s="83" t="str">
        <f>IF(SP_NORTE!S631="","*",SP_NORTE!S631)</f>
        <v>-</v>
      </c>
      <c r="E576" s="83" t="str">
        <f>IF(SP_NORTE!D631="","*",SP_NORTE!D631)</f>
        <v>*</v>
      </c>
      <c r="F576" s="83" t="str">
        <f>IF(SP_NORTE!G631="","*",SP_NORTE!G631)</f>
        <v>*</v>
      </c>
      <c r="G576" s="83" t="str">
        <f>IF(SP_NORTE!L631="","*",SP_NORTE!L631)</f>
        <v>-</v>
      </c>
      <c r="H576" s="116" t="str">
        <f>IF(SP_NORTE!J631="","*",SP_NORTE!J631)</f>
        <v>*</v>
      </c>
      <c r="I576" s="113" t="str">
        <f>IF(SP_NORTE!N631="","*",SP_NORTE!N631)</f>
        <v>*</v>
      </c>
      <c r="J576" s="113" t="str">
        <f>IF(SP_NORTE!O631="","*",SP_NORTE!O631)</f>
        <v>*</v>
      </c>
      <c r="K576" s="83">
        <f>IF(SP_NORTE!AJ631="","*",SP_NORTE!AJ631)</f>
        <v>0</v>
      </c>
      <c r="L576" s="83" t="str">
        <f>IF(SP_NORTE!AL631="","*",SP_NORTE!AL631)</f>
        <v>-</v>
      </c>
      <c r="M576" s="83">
        <f>IF(SP_NORTE!AO631="","*",SP_NORTE!AO631)</f>
        <v>0</v>
      </c>
      <c r="N576" s="83" t="str">
        <f>IF(SP_NORTE!AL631="","*",SP_NORTE!AL631)</f>
        <v>-</v>
      </c>
      <c r="O576" s="110" t="str">
        <f>IF(SP_NORTE!BG631="","*",SP_NORTE!BG631)</f>
        <v>*</v>
      </c>
      <c r="P576" s="147" t="str">
        <f>IF($A$2=1,IF(SP_NORTE!BI631="","*",SP_NORTE!BI631),IF(SP_NORTE!BJ631="","*",SP_NORTE!BJ631))</f>
        <v>*</v>
      </c>
    </row>
    <row r="577" spans="1:16" hidden="1">
      <c r="A577" s="82" t="str">
        <f>IF(SP_NORTE!B632="","*",SP_NORTE!B632)</f>
        <v>*</v>
      </c>
      <c r="B577" s="83" t="str">
        <f>IF(SP_NORTE!W632="","*",SP_NORTE!W632)</f>
        <v>*</v>
      </c>
      <c r="C577" s="83" t="str">
        <f>IF(SP_NORTE!R632="","*",SP_NORTE!R632)</f>
        <v>-</v>
      </c>
      <c r="D577" s="83" t="str">
        <f>IF(SP_NORTE!S632="","*",SP_NORTE!S632)</f>
        <v>-</v>
      </c>
      <c r="E577" s="83" t="str">
        <f>IF(SP_NORTE!D632="","*",SP_NORTE!D632)</f>
        <v>*</v>
      </c>
      <c r="F577" s="83" t="str">
        <f>IF(SP_NORTE!G632="","*",SP_NORTE!G632)</f>
        <v>*</v>
      </c>
      <c r="G577" s="83" t="str">
        <f>IF(SP_NORTE!L632="","*",SP_NORTE!L632)</f>
        <v>-</v>
      </c>
      <c r="H577" s="116" t="str">
        <f>IF(SP_NORTE!J632="","*",SP_NORTE!J632)</f>
        <v>*</v>
      </c>
      <c r="I577" s="113" t="str">
        <f>IF(SP_NORTE!N632="","*",SP_NORTE!N632)</f>
        <v>*</v>
      </c>
      <c r="J577" s="113" t="str">
        <f>IF(SP_NORTE!O632="","*",SP_NORTE!O632)</f>
        <v>*</v>
      </c>
      <c r="K577" s="83">
        <f>IF(SP_NORTE!AJ632="","*",SP_NORTE!AJ632)</f>
        <v>0</v>
      </c>
      <c r="L577" s="83" t="str">
        <f>IF(SP_NORTE!AL632="","*",SP_NORTE!AL632)</f>
        <v>-</v>
      </c>
      <c r="M577" s="83">
        <f>IF(SP_NORTE!AO632="","*",SP_NORTE!AO632)</f>
        <v>0</v>
      </c>
      <c r="N577" s="83" t="str">
        <f>IF(SP_NORTE!AL632="","*",SP_NORTE!AL632)</f>
        <v>-</v>
      </c>
      <c r="O577" s="110" t="str">
        <f>IF(SP_NORTE!BG632="","*",SP_NORTE!BG632)</f>
        <v>*</v>
      </c>
      <c r="P577" s="147" t="str">
        <f>IF($A$2=1,IF(SP_NORTE!BI632="","*",SP_NORTE!BI632),IF(SP_NORTE!BJ632="","*",SP_NORTE!BJ632))</f>
        <v>*</v>
      </c>
    </row>
    <row r="578" spans="1:16" hidden="1">
      <c r="A578" s="82" t="str">
        <f>IF(SP_NORTE!B633="","*",SP_NORTE!B633)</f>
        <v>*</v>
      </c>
      <c r="B578" s="83" t="str">
        <f>IF(SP_NORTE!W633="","*",SP_NORTE!W633)</f>
        <v>*</v>
      </c>
      <c r="C578" s="83" t="str">
        <f>IF(SP_NORTE!R633="","*",SP_NORTE!R633)</f>
        <v>-</v>
      </c>
      <c r="D578" s="83" t="str">
        <f>IF(SP_NORTE!S633="","*",SP_NORTE!S633)</f>
        <v>-</v>
      </c>
      <c r="E578" s="83" t="str">
        <f>IF(SP_NORTE!D633="","*",SP_NORTE!D633)</f>
        <v>*</v>
      </c>
      <c r="F578" s="83" t="str">
        <f>IF(SP_NORTE!G633="","*",SP_NORTE!G633)</f>
        <v>*</v>
      </c>
      <c r="G578" s="83" t="str">
        <f>IF(SP_NORTE!L633="","*",SP_NORTE!L633)</f>
        <v>-</v>
      </c>
      <c r="H578" s="116" t="str">
        <f>IF(SP_NORTE!J633="","*",SP_NORTE!J633)</f>
        <v>*</v>
      </c>
      <c r="I578" s="113" t="str">
        <f>IF(SP_NORTE!N633="","*",SP_NORTE!N633)</f>
        <v>*</v>
      </c>
      <c r="J578" s="113" t="str">
        <f>IF(SP_NORTE!O633="","*",SP_NORTE!O633)</f>
        <v>*</v>
      </c>
      <c r="K578" s="83">
        <f>IF(SP_NORTE!AJ633="","*",SP_NORTE!AJ633)</f>
        <v>0</v>
      </c>
      <c r="L578" s="83" t="str">
        <f>IF(SP_NORTE!AL633="","*",SP_NORTE!AL633)</f>
        <v>-</v>
      </c>
      <c r="M578" s="83">
        <f>IF(SP_NORTE!AO633="","*",SP_NORTE!AO633)</f>
        <v>0</v>
      </c>
      <c r="N578" s="83" t="str">
        <f>IF(SP_NORTE!AL633="","*",SP_NORTE!AL633)</f>
        <v>-</v>
      </c>
      <c r="O578" s="110" t="str">
        <f>IF(SP_NORTE!BG633="","*",SP_NORTE!BG633)</f>
        <v>*</v>
      </c>
      <c r="P578" s="147" t="str">
        <f>IF($A$2=1,IF(SP_NORTE!BI633="","*",SP_NORTE!BI633),IF(SP_NORTE!BJ633="","*",SP_NORTE!BJ633))</f>
        <v>*</v>
      </c>
    </row>
    <row r="579" spans="1:16" hidden="1">
      <c r="A579" s="82" t="str">
        <f>IF(SP_NORTE!B634="","*",SP_NORTE!B634)</f>
        <v>*</v>
      </c>
      <c r="B579" s="83" t="str">
        <f>IF(SP_NORTE!W634="","*",SP_NORTE!W634)</f>
        <v>*</v>
      </c>
      <c r="C579" s="83" t="str">
        <f>IF(SP_NORTE!R634="","*",SP_NORTE!R634)</f>
        <v>-</v>
      </c>
      <c r="D579" s="83" t="str">
        <f>IF(SP_NORTE!S634="","*",SP_NORTE!S634)</f>
        <v>-</v>
      </c>
      <c r="E579" s="83" t="str">
        <f>IF(SP_NORTE!D634="","*",SP_NORTE!D634)</f>
        <v>*</v>
      </c>
      <c r="F579" s="83" t="str">
        <f>IF(SP_NORTE!G634="","*",SP_NORTE!G634)</f>
        <v>*</v>
      </c>
      <c r="G579" s="83" t="str">
        <f>IF(SP_NORTE!L634="","*",SP_NORTE!L634)</f>
        <v>-</v>
      </c>
      <c r="H579" s="116" t="str">
        <f>IF(SP_NORTE!J634="","*",SP_NORTE!J634)</f>
        <v>*</v>
      </c>
      <c r="I579" s="113" t="str">
        <f>IF(SP_NORTE!N634="","*",SP_NORTE!N634)</f>
        <v>*</v>
      </c>
      <c r="J579" s="113" t="str">
        <f>IF(SP_NORTE!O634="","*",SP_NORTE!O634)</f>
        <v>*</v>
      </c>
      <c r="K579" s="83">
        <f>IF(SP_NORTE!AJ634="","*",SP_NORTE!AJ634)</f>
        <v>0</v>
      </c>
      <c r="L579" s="83" t="str">
        <f>IF(SP_NORTE!AL634="","*",SP_NORTE!AL634)</f>
        <v>-</v>
      </c>
      <c r="M579" s="83">
        <f>IF(SP_NORTE!AO634="","*",SP_NORTE!AO634)</f>
        <v>0</v>
      </c>
      <c r="N579" s="83" t="str">
        <f>IF(SP_NORTE!AL634="","*",SP_NORTE!AL634)</f>
        <v>-</v>
      </c>
      <c r="O579" s="110" t="str">
        <f>IF(SP_NORTE!BG634="","*",SP_NORTE!BG634)</f>
        <v>*</v>
      </c>
      <c r="P579" s="147" t="str">
        <f>IF($A$2=1,IF(SP_NORTE!BI634="","*",SP_NORTE!BI634),IF(SP_NORTE!BJ634="","*",SP_NORTE!BJ634))</f>
        <v>*</v>
      </c>
    </row>
    <row r="580" spans="1:16" hidden="1">
      <c r="A580" s="82" t="str">
        <f>IF(SP_NORTE!B635="","*",SP_NORTE!B635)</f>
        <v>*</v>
      </c>
      <c r="B580" s="83" t="str">
        <f>IF(SP_NORTE!W635="","*",SP_NORTE!W635)</f>
        <v>*</v>
      </c>
      <c r="C580" s="83" t="str">
        <f>IF(SP_NORTE!R635="","*",SP_NORTE!R635)</f>
        <v>-</v>
      </c>
      <c r="D580" s="83" t="str">
        <f>IF(SP_NORTE!S635="","*",SP_NORTE!S635)</f>
        <v>-</v>
      </c>
      <c r="E580" s="83" t="str">
        <f>IF(SP_NORTE!D635="","*",SP_NORTE!D635)</f>
        <v>*</v>
      </c>
      <c r="F580" s="83" t="str">
        <f>IF(SP_NORTE!G635="","*",SP_NORTE!G635)</f>
        <v>*</v>
      </c>
      <c r="G580" s="83" t="str">
        <f>IF(SP_NORTE!L635="","*",SP_NORTE!L635)</f>
        <v>-</v>
      </c>
      <c r="H580" s="116" t="str">
        <f>IF(SP_NORTE!J635="","*",SP_NORTE!J635)</f>
        <v>*</v>
      </c>
      <c r="I580" s="113" t="str">
        <f>IF(SP_NORTE!N635="","*",SP_NORTE!N635)</f>
        <v>*</v>
      </c>
      <c r="J580" s="113" t="str">
        <f>IF(SP_NORTE!O635="","*",SP_NORTE!O635)</f>
        <v>*</v>
      </c>
      <c r="K580" s="83">
        <f>IF(SP_NORTE!AJ635="","*",SP_NORTE!AJ635)</f>
        <v>0</v>
      </c>
      <c r="L580" s="83" t="str">
        <f>IF(SP_NORTE!AL635="","*",SP_NORTE!AL635)</f>
        <v>-</v>
      </c>
      <c r="M580" s="83">
        <f>IF(SP_NORTE!AO635="","*",SP_NORTE!AO635)</f>
        <v>0</v>
      </c>
      <c r="N580" s="83" t="str">
        <f>IF(SP_NORTE!AL635="","*",SP_NORTE!AL635)</f>
        <v>-</v>
      </c>
      <c r="O580" s="110" t="str">
        <f>IF(SP_NORTE!BG635="","*",SP_NORTE!BG635)</f>
        <v>*</v>
      </c>
      <c r="P580" s="147" t="str">
        <f>IF($A$2=1,IF(SP_NORTE!BI635="","*",SP_NORTE!BI635),IF(SP_NORTE!BJ635="","*",SP_NORTE!BJ635))</f>
        <v>*</v>
      </c>
    </row>
    <row r="581" spans="1:16" hidden="1">
      <c r="A581" s="82" t="str">
        <f>IF(SP_NORTE!B636="","*",SP_NORTE!B636)</f>
        <v>*</v>
      </c>
      <c r="B581" s="83" t="str">
        <f>IF(SP_NORTE!W636="","*",SP_NORTE!W636)</f>
        <v>*</v>
      </c>
      <c r="C581" s="83" t="str">
        <f>IF(SP_NORTE!R636="","*",SP_NORTE!R636)</f>
        <v>-</v>
      </c>
      <c r="D581" s="83" t="str">
        <f>IF(SP_NORTE!S636="","*",SP_NORTE!S636)</f>
        <v>-</v>
      </c>
      <c r="E581" s="83" t="str">
        <f>IF(SP_NORTE!D636="","*",SP_NORTE!D636)</f>
        <v>*</v>
      </c>
      <c r="F581" s="83" t="str">
        <f>IF(SP_NORTE!G636="","*",SP_NORTE!G636)</f>
        <v>*</v>
      </c>
      <c r="G581" s="83" t="str">
        <f>IF(SP_NORTE!L636="","*",SP_NORTE!L636)</f>
        <v>-</v>
      </c>
      <c r="H581" s="116" t="str">
        <f>IF(SP_NORTE!J636="","*",SP_NORTE!J636)</f>
        <v>*</v>
      </c>
      <c r="I581" s="113" t="str">
        <f>IF(SP_NORTE!N636="","*",SP_NORTE!N636)</f>
        <v>*</v>
      </c>
      <c r="J581" s="113" t="str">
        <f>IF(SP_NORTE!O636="","*",SP_NORTE!O636)</f>
        <v>*</v>
      </c>
      <c r="K581" s="83">
        <f>IF(SP_NORTE!AJ636="","*",SP_NORTE!AJ636)</f>
        <v>0</v>
      </c>
      <c r="L581" s="83" t="str">
        <f>IF(SP_NORTE!AL636="","*",SP_NORTE!AL636)</f>
        <v>-</v>
      </c>
      <c r="M581" s="83">
        <f>IF(SP_NORTE!AO636="","*",SP_NORTE!AO636)</f>
        <v>0</v>
      </c>
      <c r="N581" s="83" t="str">
        <f>IF(SP_NORTE!AL636="","*",SP_NORTE!AL636)</f>
        <v>-</v>
      </c>
      <c r="O581" s="110" t="str">
        <f>IF(SP_NORTE!BG636="","*",SP_NORTE!BG636)</f>
        <v>*</v>
      </c>
      <c r="P581" s="147" t="str">
        <f>IF($A$2=1,IF(SP_NORTE!BI636="","*",SP_NORTE!BI636),IF(SP_NORTE!BJ636="","*",SP_NORTE!BJ636))</f>
        <v>*</v>
      </c>
    </row>
    <row r="582" spans="1:16" hidden="1">
      <c r="A582" s="82" t="str">
        <f>IF(SP_NORTE!B637="","*",SP_NORTE!B637)</f>
        <v>*</v>
      </c>
      <c r="B582" s="83" t="str">
        <f>IF(SP_NORTE!W637="","*",SP_NORTE!W637)</f>
        <v>*</v>
      </c>
      <c r="C582" s="83" t="str">
        <f>IF(SP_NORTE!R637="","*",SP_NORTE!R637)</f>
        <v>-</v>
      </c>
      <c r="D582" s="83" t="str">
        <f>IF(SP_NORTE!S637="","*",SP_NORTE!S637)</f>
        <v>-</v>
      </c>
      <c r="E582" s="83" t="str">
        <f>IF(SP_NORTE!D637="","*",SP_NORTE!D637)</f>
        <v>*</v>
      </c>
      <c r="F582" s="83" t="str">
        <f>IF(SP_NORTE!G637="","*",SP_NORTE!G637)</f>
        <v>*</v>
      </c>
      <c r="G582" s="83" t="str">
        <f>IF(SP_NORTE!L637="","*",SP_NORTE!L637)</f>
        <v>-</v>
      </c>
      <c r="H582" s="116" t="str">
        <f>IF(SP_NORTE!J637="","*",SP_NORTE!J637)</f>
        <v>*</v>
      </c>
      <c r="I582" s="113" t="str">
        <f>IF(SP_NORTE!N637="","*",SP_NORTE!N637)</f>
        <v>*</v>
      </c>
      <c r="J582" s="113" t="str">
        <f>IF(SP_NORTE!O637="","*",SP_NORTE!O637)</f>
        <v>*</v>
      </c>
      <c r="K582" s="83">
        <f>IF(SP_NORTE!AJ637="","*",SP_NORTE!AJ637)</f>
        <v>0</v>
      </c>
      <c r="L582" s="83" t="str">
        <f>IF(SP_NORTE!AL637="","*",SP_NORTE!AL637)</f>
        <v>-</v>
      </c>
      <c r="M582" s="83">
        <f>IF(SP_NORTE!AO637="","*",SP_NORTE!AO637)</f>
        <v>0</v>
      </c>
      <c r="N582" s="83" t="str">
        <f>IF(SP_NORTE!AL637="","*",SP_NORTE!AL637)</f>
        <v>-</v>
      </c>
      <c r="O582" s="110" t="str">
        <f>IF(SP_NORTE!BG637="","*",SP_NORTE!BG637)</f>
        <v>*</v>
      </c>
      <c r="P582" s="147" t="str">
        <f>IF($A$2=1,IF(SP_NORTE!BI637="","*",SP_NORTE!BI637),IF(SP_NORTE!BJ637="","*",SP_NORTE!BJ637))</f>
        <v>*</v>
      </c>
    </row>
    <row r="583" spans="1:16" hidden="1">
      <c r="A583" s="82" t="str">
        <f>IF(SP_NORTE!B638="","*",SP_NORTE!B638)</f>
        <v>*</v>
      </c>
      <c r="B583" s="83" t="str">
        <f>IF(SP_NORTE!W638="","*",SP_NORTE!W638)</f>
        <v>*</v>
      </c>
      <c r="C583" s="83" t="str">
        <f>IF(SP_NORTE!R638="","*",SP_NORTE!R638)</f>
        <v>-</v>
      </c>
      <c r="D583" s="83" t="str">
        <f>IF(SP_NORTE!S638="","*",SP_NORTE!S638)</f>
        <v>-</v>
      </c>
      <c r="E583" s="83" t="str">
        <f>IF(SP_NORTE!D638="","*",SP_NORTE!D638)</f>
        <v>*</v>
      </c>
      <c r="F583" s="83" t="str">
        <f>IF(SP_NORTE!G638="","*",SP_NORTE!G638)</f>
        <v>*</v>
      </c>
      <c r="G583" s="83" t="str">
        <f>IF(SP_NORTE!L638="","*",SP_NORTE!L638)</f>
        <v>-</v>
      </c>
      <c r="H583" s="116" t="str">
        <f>IF(SP_NORTE!J638="","*",SP_NORTE!J638)</f>
        <v>*</v>
      </c>
      <c r="I583" s="113" t="str">
        <f>IF(SP_NORTE!N638="","*",SP_NORTE!N638)</f>
        <v>*</v>
      </c>
      <c r="J583" s="113" t="str">
        <f>IF(SP_NORTE!O638="","*",SP_NORTE!O638)</f>
        <v>*</v>
      </c>
      <c r="K583" s="83">
        <f>IF(SP_NORTE!AJ638="","*",SP_NORTE!AJ638)</f>
        <v>0</v>
      </c>
      <c r="L583" s="83" t="str">
        <f>IF(SP_NORTE!AL638="","*",SP_NORTE!AL638)</f>
        <v>-</v>
      </c>
      <c r="M583" s="83">
        <f>IF(SP_NORTE!AO638="","*",SP_NORTE!AO638)</f>
        <v>0</v>
      </c>
      <c r="N583" s="83" t="str">
        <f>IF(SP_NORTE!AL638="","*",SP_NORTE!AL638)</f>
        <v>-</v>
      </c>
      <c r="O583" s="110" t="str">
        <f>IF(SP_NORTE!BG638="","*",SP_NORTE!BG638)</f>
        <v>*</v>
      </c>
      <c r="P583" s="147" t="str">
        <f>IF($A$2=1,IF(SP_NORTE!BI638="","*",SP_NORTE!BI638),IF(SP_NORTE!BJ638="","*",SP_NORTE!BJ638))</f>
        <v>*</v>
      </c>
    </row>
    <row r="584" spans="1:16" hidden="1">
      <c r="A584" s="82" t="str">
        <f>IF(SP_NORTE!B639="","*",SP_NORTE!B639)</f>
        <v>*</v>
      </c>
      <c r="B584" s="83" t="str">
        <f>IF(SP_NORTE!W639="","*",SP_NORTE!W639)</f>
        <v>*</v>
      </c>
      <c r="C584" s="83" t="str">
        <f>IF(SP_NORTE!R639="","*",SP_NORTE!R639)</f>
        <v>-</v>
      </c>
      <c r="D584" s="83" t="str">
        <f>IF(SP_NORTE!S639="","*",SP_NORTE!S639)</f>
        <v>-</v>
      </c>
      <c r="E584" s="83" t="str">
        <f>IF(SP_NORTE!D639="","*",SP_NORTE!D639)</f>
        <v>*</v>
      </c>
      <c r="F584" s="83" t="str">
        <f>IF(SP_NORTE!G639="","*",SP_NORTE!G639)</f>
        <v>*</v>
      </c>
      <c r="G584" s="83" t="str">
        <f>IF(SP_NORTE!L639="","*",SP_NORTE!L639)</f>
        <v>-</v>
      </c>
      <c r="H584" s="116" t="str">
        <f>IF(SP_NORTE!J639="","*",SP_NORTE!J639)</f>
        <v>*</v>
      </c>
      <c r="I584" s="113" t="str">
        <f>IF(SP_NORTE!N639="","*",SP_NORTE!N639)</f>
        <v>*</v>
      </c>
      <c r="J584" s="113" t="str">
        <f>IF(SP_NORTE!O639="","*",SP_NORTE!O639)</f>
        <v>*</v>
      </c>
      <c r="K584" s="83">
        <f>IF(SP_NORTE!AJ639="","*",SP_NORTE!AJ639)</f>
        <v>0</v>
      </c>
      <c r="L584" s="83" t="str">
        <f>IF(SP_NORTE!AL639="","*",SP_NORTE!AL639)</f>
        <v>-</v>
      </c>
      <c r="M584" s="83">
        <f>IF(SP_NORTE!AO639="","*",SP_NORTE!AO639)</f>
        <v>0</v>
      </c>
      <c r="N584" s="83" t="str">
        <f>IF(SP_NORTE!AL639="","*",SP_NORTE!AL639)</f>
        <v>-</v>
      </c>
      <c r="O584" s="110" t="str">
        <f>IF(SP_NORTE!BG639="","*",SP_NORTE!BG639)</f>
        <v>*</v>
      </c>
      <c r="P584" s="147" t="str">
        <f>IF($A$2=1,IF(SP_NORTE!BI639="","*",SP_NORTE!BI639),IF(SP_NORTE!BJ639="","*",SP_NORTE!BJ639))</f>
        <v>*</v>
      </c>
    </row>
    <row r="585" spans="1:16" hidden="1">
      <c r="A585" s="82" t="str">
        <f>IF(SP_NORTE!B640="","*",SP_NORTE!B640)</f>
        <v>*</v>
      </c>
      <c r="B585" s="83" t="str">
        <f>IF(SP_NORTE!W640="","*",SP_NORTE!W640)</f>
        <v>*</v>
      </c>
      <c r="C585" s="83" t="str">
        <f>IF(SP_NORTE!R640="","*",SP_NORTE!R640)</f>
        <v>-</v>
      </c>
      <c r="D585" s="83" t="str">
        <f>IF(SP_NORTE!S640="","*",SP_NORTE!S640)</f>
        <v>-</v>
      </c>
      <c r="E585" s="83" t="str">
        <f>IF(SP_NORTE!D640="","*",SP_NORTE!D640)</f>
        <v>*</v>
      </c>
      <c r="F585" s="83" t="str">
        <f>IF(SP_NORTE!G640="","*",SP_NORTE!G640)</f>
        <v>*</v>
      </c>
      <c r="G585" s="83" t="str">
        <f>IF(SP_NORTE!L640="","*",SP_NORTE!L640)</f>
        <v>-</v>
      </c>
      <c r="H585" s="116" t="str">
        <f>IF(SP_NORTE!J640="","*",SP_NORTE!J640)</f>
        <v>*</v>
      </c>
      <c r="I585" s="113" t="str">
        <f>IF(SP_NORTE!N640="","*",SP_NORTE!N640)</f>
        <v>*</v>
      </c>
      <c r="J585" s="113" t="str">
        <f>IF(SP_NORTE!O640="","*",SP_NORTE!O640)</f>
        <v>*</v>
      </c>
      <c r="K585" s="83">
        <f>IF(SP_NORTE!AJ640="","*",SP_NORTE!AJ640)</f>
        <v>0</v>
      </c>
      <c r="L585" s="83" t="str">
        <f>IF(SP_NORTE!AL640="","*",SP_NORTE!AL640)</f>
        <v>-</v>
      </c>
      <c r="M585" s="83">
        <f>IF(SP_NORTE!AO640="","*",SP_NORTE!AO640)</f>
        <v>0</v>
      </c>
      <c r="N585" s="83" t="str">
        <f>IF(SP_NORTE!AL640="","*",SP_NORTE!AL640)</f>
        <v>-</v>
      </c>
      <c r="O585" s="110" t="str">
        <f>IF(SP_NORTE!BG640="","*",SP_NORTE!BG640)</f>
        <v>*</v>
      </c>
      <c r="P585" s="147" t="str">
        <f>IF($A$2=1,IF(SP_NORTE!BI640="","*",SP_NORTE!BI640),IF(SP_NORTE!BJ640="","*",SP_NORTE!BJ640))</f>
        <v>*</v>
      </c>
    </row>
    <row r="586" spans="1:16" hidden="1">
      <c r="A586" s="82" t="str">
        <f>IF(SP_NORTE!B641="","*",SP_NORTE!B641)</f>
        <v>*</v>
      </c>
      <c r="B586" s="83" t="str">
        <f>IF(SP_NORTE!W641="","*",SP_NORTE!W641)</f>
        <v>*</v>
      </c>
      <c r="C586" s="83" t="str">
        <f>IF(SP_NORTE!R641="","*",SP_NORTE!R641)</f>
        <v>-</v>
      </c>
      <c r="D586" s="83" t="str">
        <f>IF(SP_NORTE!S641="","*",SP_NORTE!S641)</f>
        <v>-</v>
      </c>
      <c r="E586" s="83" t="str">
        <f>IF(SP_NORTE!D641="","*",SP_NORTE!D641)</f>
        <v>*</v>
      </c>
      <c r="F586" s="83" t="str">
        <f>IF(SP_NORTE!G641="","*",SP_NORTE!G641)</f>
        <v>*</v>
      </c>
      <c r="G586" s="83" t="str">
        <f>IF(SP_NORTE!L641="","*",SP_NORTE!L641)</f>
        <v>-</v>
      </c>
      <c r="H586" s="116" t="str">
        <f>IF(SP_NORTE!J641="","*",SP_NORTE!J641)</f>
        <v>*</v>
      </c>
      <c r="I586" s="113" t="str">
        <f>IF(SP_NORTE!N641="","*",SP_NORTE!N641)</f>
        <v>*</v>
      </c>
      <c r="J586" s="113" t="str">
        <f>IF(SP_NORTE!O641="","*",SP_NORTE!O641)</f>
        <v>*</v>
      </c>
      <c r="K586" s="83">
        <f>IF(SP_NORTE!AJ641="","*",SP_NORTE!AJ641)</f>
        <v>0</v>
      </c>
      <c r="L586" s="83" t="str">
        <f>IF(SP_NORTE!AL641="","*",SP_NORTE!AL641)</f>
        <v>-</v>
      </c>
      <c r="M586" s="83">
        <f>IF(SP_NORTE!AO641="","*",SP_NORTE!AO641)</f>
        <v>0</v>
      </c>
      <c r="N586" s="83" t="str">
        <f>IF(SP_NORTE!AL641="","*",SP_NORTE!AL641)</f>
        <v>-</v>
      </c>
      <c r="O586" s="110" t="str">
        <f>IF(SP_NORTE!BG641="","*",SP_NORTE!BG641)</f>
        <v>*</v>
      </c>
      <c r="P586" s="147" t="str">
        <f>IF($A$2=1,IF(SP_NORTE!BI641="","*",SP_NORTE!BI641),IF(SP_NORTE!BJ641="","*",SP_NORTE!BJ641))</f>
        <v>*</v>
      </c>
    </row>
    <row r="587" spans="1:16" hidden="1">
      <c r="A587" s="82" t="str">
        <f>IF(SP_NORTE!B642="","*",SP_NORTE!B642)</f>
        <v>*</v>
      </c>
      <c r="B587" s="83" t="str">
        <f>IF(SP_NORTE!W642="","*",SP_NORTE!W642)</f>
        <v>*</v>
      </c>
      <c r="C587" s="83" t="str">
        <f>IF(SP_NORTE!R642="","*",SP_NORTE!R642)</f>
        <v>-</v>
      </c>
      <c r="D587" s="83" t="str">
        <f>IF(SP_NORTE!S642="","*",SP_NORTE!S642)</f>
        <v>-</v>
      </c>
      <c r="E587" s="83" t="str">
        <f>IF(SP_NORTE!D642="","*",SP_NORTE!D642)</f>
        <v>*</v>
      </c>
      <c r="F587" s="83" t="str">
        <f>IF(SP_NORTE!G642="","*",SP_NORTE!G642)</f>
        <v>*</v>
      </c>
      <c r="G587" s="83" t="str">
        <f>IF(SP_NORTE!L642="","*",SP_NORTE!L642)</f>
        <v>-</v>
      </c>
      <c r="H587" s="116" t="str">
        <f>IF(SP_NORTE!J642="","*",SP_NORTE!J642)</f>
        <v>*</v>
      </c>
      <c r="I587" s="113" t="str">
        <f>IF(SP_NORTE!N642="","*",SP_NORTE!N642)</f>
        <v>*</v>
      </c>
      <c r="J587" s="113" t="str">
        <f>IF(SP_NORTE!O642="","*",SP_NORTE!O642)</f>
        <v>*</v>
      </c>
      <c r="K587" s="83">
        <f>IF(SP_NORTE!AJ642="","*",SP_NORTE!AJ642)</f>
        <v>0</v>
      </c>
      <c r="L587" s="83" t="str">
        <f>IF(SP_NORTE!AL642="","*",SP_NORTE!AL642)</f>
        <v>-</v>
      </c>
      <c r="M587" s="83">
        <f>IF(SP_NORTE!AO642="","*",SP_NORTE!AO642)</f>
        <v>0</v>
      </c>
      <c r="N587" s="83" t="str">
        <f>IF(SP_NORTE!AL642="","*",SP_NORTE!AL642)</f>
        <v>-</v>
      </c>
      <c r="O587" s="110" t="str">
        <f>IF(SP_NORTE!BG642="","*",SP_NORTE!BG642)</f>
        <v>*</v>
      </c>
      <c r="P587" s="147" t="str">
        <f>IF($A$2=1,IF(SP_NORTE!BI642="","*",SP_NORTE!BI642),IF(SP_NORTE!BJ642="","*",SP_NORTE!BJ642))</f>
        <v>*</v>
      </c>
    </row>
    <row r="588" spans="1:16" hidden="1">
      <c r="A588" s="82" t="str">
        <f>IF(SP_NORTE!B643="","*",SP_NORTE!B643)</f>
        <v>*</v>
      </c>
      <c r="B588" s="83" t="str">
        <f>IF(SP_NORTE!W643="","*",SP_NORTE!W643)</f>
        <v>*</v>
      </c>
      <c r="C588" s="83" t="str">
        <f>IF(SP_NORTE!R643="","*",SP_NORTE!R643)</f>
        <v>-</v>
      </c>
      <c r="D588" s="83" t="str">
        <f>IF(SP_NORTE!S643="","*",SP_NORTE!S643)</f>
        <v>-</v>
      </c>
      <c r="E588" s="83" t="str">
        <f>IF(SP_NORTE!D643="","*",SP_NORTE!D643)</f>
        <v>*</v>
      </c>
      <c r="F588" s="83" t="str">
        <f>IF(SP_NORTE!G643="","*",SP_NORTE!G643)</f>
        <v>*</v>
      </c>
      <c r="G588" s="83" t="str">
        <f>IF(SP_NORTE!L643="","*",SP_NORTE!L643)</f>
        <v>-</v>
      </c>
      <c r="H588" s="116" t="str">
        <f>IF(SP_NORTE!J643="","*",SP_NORTE!J643)</f>
        <v>*</v>
      </c>
      <c r="I588" s="113" t="str">
        <f>IF(SP_NORTE!N643="","*",SP_NORTE!N643)</f>
        <v>*</v>
      </c>
      <c r="J588" s="113" t="str">
        <f>IF(SP_NORTE!O643="","*",SP_NORTE!O643)</f>
        <v>*</v>
      </c>
      <c r="K588" s="83">
        <f>IF(SP_NORTE!AJ643="","*",SP_NORTE!AJ643)</f>
        <v>0</v>
      </c>
      <c r="L588" s="83" t="str">
        <f>IF(SP_NORTE!AL643="","*",SP_NORTE!AL643)</f>
        <v>-</v>
      </c>
      <c r="M588" s="83">
        <f>IF(SP_NORTE!AO643="","*",SP_NORTE!AO643)</f>
        <v>0</v>
      </c>
      <c r="N588" s="83" t="str">
        <f>IF(SP_NORTE!AL643="","*",SP_NORTE!AL643)</f>
        <v>-</v>
      </c>
      <c r="O588" s="110" t="str">
        <f>IF(SP_NORTE!BG643="","*",SP_NORTE!BG643)</f>
        <v>*</v>
      </c>
      <c r="P588" s="147" t="str">
        <f>IF($A$2=1,IF(SP_NORTE!BI643="","*",SP_NORTE!BI643),IF(SP_NORTE!BJ643="","*",SP_NORTE!BJ643))</f>
        <v>*</v>
      </c>
    </row>
    <row r="589" spans="1:16" hidden="1">
      <c r="A589" s="82" t="str">
        <f>IF(SP_NORTE!B644="","*",SP_NORTE!B644)</f>
        <v>*</v>
      </c>
      <c r="B589" s="83" t="str">
        <f>IF(SP_NORTE!W644="","*",SP_NORTE!W644)</f>
        <v>*</v>
      </c>
      <c r="C589" s="83" t="str">
        <f>IF(SP_NORTE!R644="","*",SP_NORTE!R644)</f>
        <v>-</v>
      </c>
      <c r="D589" s="83" t="str">
        <f>IF(SP_NORTE!S644="","*",SP_NORTE!S644)</f>
        <v>-</v>
      </c>
      <c r="E589" s="83" t="str">
        <f>IF(SP_NORTE!D644="","*",SP_NORTE!D644)</f>
        <v>*</v>
      </c>
      <c r="F589" s="83" t="str">
        <f>IF(SP_NORTE!G644="","*",SP_NORTE!G644)</f>
        <v>*</v>
      </c>
      <c r="G589" s="83" t="str">
        <f>IF(SP_NORTE!L644="","*",SP_NORTE!L644)</f>
        <v>-</v>
      </c>
      <c r="H589" s="116" t="str">
        <f>IF(SP_NORTE!J644="","*",SP_NORTE!J644)</f>
        <v>*</v>
      </c>
      <c r="I589" s="113" t="str">
        <f>IF(SP_NORTE!N644="","*",SP_NORTE!N644)</f>
        <v>*</v>
      </c>
      <c r="J589" s="113" t="str">
        <f>IF(SP_NORTE!O644="","*",SP_NORTE!O644)</f>
        <v>*</v>
      </c>
      <c r="K589" s="83">
        <f>IF(SP_NORTE!AJ644="","*",SP_NORTE!AJ644)</f>
        <v>0</v>
      </c>
      <c r="L589" s="83" t="str">
        <f>IF(SP_NORTE!AL644="","*",SP_NORTE!AL644)</f>
        <v>-</v>
      </c>
      <c r="M589" s="83">
        <f>IF(SP_NORTE!AO644="","*",SP_NORTE!AO644)</f>
        <v>0</v>
      </c>
      <c r="N589" s="83" t="str">
        <f>IF(SP_NORTE!AL644="","*",SP_NORTE!AL644)</f>
        <v>-</v>
      </c>
      <c r="O589" s="110" t="str">
        <f>IF(SP_NORTE!BG644="","*",SP_NORTE!BG644)</f>
        <v>*</v>
      </c>
      <c r="P589" s="147" t="str">
        <f>IF($A$2=1,IF(SP_NORTE!BI644="","*",SP_NORTE!BI644),IF(SP_NORTE!BJ644="","*",SP_NORTE!BJ644))</f>
        <v>*</v>
      </c>
    </row>
    <row r="590" spans="1:16" hidden="1">
      <c r="A590" s="82" t="str">
        <f>IF(SP_NORTE!B645="","*",SP_NORTE!B645)</f>
        <v>*</v>
      </c>
      <c r="B590" s="83" t="str">
        <f>IF(SP_NORTE!W645="","*",SP_NORTE!W645)</f>
        <v>*</v>
      </c>
      <c r="C590" s="83" t="str">
        <f>IF(SP_NORTE!R645="","*",SP_NORTE!R645)</f>
        <v>-</v>
      </c>
      <c r="D590" s="83" t="str">
        <f>IF(SP_NORTE!S645="","*",SP_NORTE!S645)</f>
        <v>-</v>
      </c>
      <c r="E590" s="83" t="str">
        <f>IF(SP_NORTE!D645="","*",SP_NORTE!D645)</f>
        <v>*</v>
      </c>
      <c r="F590" s="83" t="str">
        <f>IF(SP_NORTE!G645="","*",SP_NORTE!G645)</f>
        <v>*</v>
      </c>
      <c r="G590" s="83" t="str">
        <f>IF(SP_NORTE!L645="","*",SP_NORTE!L645)</f>
        <v>-</v>
      </c>
      <c r="H590" s="116" t="str">
        <f>IF(SP_NORTE!J645="","*",SP_NORTE!J645)</f>
        <v>*</v>
      </c>
      <c r="I590" s="113" t="str">
        <f>IF(SP_NORTE!N645="","*",SP_NORTE!N645)</f>
        <v>*</v>
      </c>
      <c r="J590" s="113" t="str">
        <f>IF(SP_NORTE!O645="","*",SP_NORTE!O645)</f>
        <v>*</v>
      </c>
      <c r="K590" s="83">
        <f>IF(SP_NORTE!AJ645="","*",SP_NORTE!AJ645)</f>
        <v>0</v>
      </c>
      <c r="L590" s="83" t="str">
        <f>IF(SP_NORTE!AL645="","*",SP_NORTE!AL645)</f>
        <v>-</v>
      </c>
      <c r="M590" s="83">
        <f>IF(SP_NORTE!AO645="","*",SP_NORTE!AO645)</f>
        <v>0</v>
      </c>
      <c r="N590" s="83" t="str">
        <f>IF(SP_NORTE!AL645="","*",SP_NORTE!AL645)</f>
        <v>-</v>
      </c>
      <c r="O590" s="110" t="str">
        <f>IF(SP_NORTE!BG645="","*",SP_NORTE!BG645)</f>
        <v>*</v>
      </c>
      <c r="P590" s="147" t="str">
        <f>IF($A$2=1,IF(SP_NORTE!BI645="","*",SP_NORTE!BI645),IF(SP_NORTE!BJ645="","*",SP_NORTE!BJ645))</f>
        <v>*</v>
      </c>
    </row>
    <row r="591" spans="1:16" hidden="1">
      <c r="A591" s="82" t="str">
        <f>IF(SP_NORTE!B646="","*",SP_NORTE!B646)</f>
        <v>*</v>
      </c>
      <c r="B591" s="83" t="str">
        <f>IF(SP_NORTE!W646="","*",SP_NORTE!W646)</f>
        <v>*</v>
      </c>
      <c r="C591" s="83" t="str">
        <f>IF(SP_NORTE!R646="","*",SP_NORTE!R646)</f>
        <v>-</v>
      </c>
      <c r="D591" s="83" t="str">
        <f>IF(SP_NORTE!S646="","*",SP_NORTE!S646)</f>
        <v>-</v>
      </c>
      <c r="E591" s="83" t="str">
        <f>IF(SP_NORTE!D646="","*",SP_NORTE!D646)</f>
        <v>*</v>
      </c>
      <c r="F591" s="83" t="str">
        <f>IF(SP_NORTE!G646="","*",SP_NORTE!G646)</f>
        <v>*</v>
      </c>
      <c r="G591" s="83" t="str">
        <f>IF(SP_NORTE!L646="","*",SP_NORTE!L646)</f>
        <v>-</v>
      </c>
      <c r="H591" s="116" t="str">
        <f>IF(SP_NORTE!J646="","*",SP_NORTE!J646)</f>
        <v>*</v>
      </c>
      <c r="I591" s="113" t="str">
        <f>IF(SP_NORTE!N646="","*",SP_NORTE!N646)</f>
        <v>*</v>
      </c>
      <c r="J591" s="113" t="str">
        <f>IF(SP_NORTE!O646="","*",SP_NORTE!O646)</f>
        <v>*</v>
      </c>
      <c r="K591" s="83">
        <f>IF(SP_NORTE!AJ646="","*",SP_NORTE!AJ646)</f>
        <v>0</v>
      </c>
      <c r="L591" s="83" t="str">
        <f>IF(SP_NORTE!AL646="","*",SP_NORTE!AL646)</f>
        <v>-</v>
      </c>
      <c r="M591" s="83">
        <f>IF(SP_NORTE!AO646="","*",SP_NORTE!AO646)</f>
        <v>0</v>
      </c>
      <c r="N591" s="83" t="str">
        <f>IF(SP_NORTE!AL646="","*",SP_NORTE!AL646)</f>
        <v>-</v>
      </c>
      <c r="O591" s="110" t="str">
        <f>IF(SP_NORTE!BG646="","*",SP_NORTE!BG646)</f>
        <v>*</v>
      </c>
      <c r="P591" s="147" t="str">
        <f>IF($A$2=1,IF(SP_NORTE!BI646="","*",SP_NORTE!BI646),IF(SP_NORTE!BJ646="","*",SP_NORTE!BJ646))</f>
        <v>*</v>
      </c>
    </row>
    <row r="592" spans="1:16" hidden="1">
      <c r="A592" s="82" t="str">
        <f>IF(SP_NORTE!B647="","*",SP_NORTE!B647)</f>
        <v>*</v>
      </c>
      <c r="B592" s="83" t="str">
        <f>IF(SP_NORTE!W647="","*",SP_NORTE!W647)</f>
        <v>*</v>
      </c>
      <c r="C592" s="83" t="str">
        <f>IF(SP_NORTE!R647="","*",SP_NORTE!R647)</f>
        <v>-</v>
      </c>
      <c r="D592" s="83" t="str">
        <f>IF(SP_NORTE!S647="","*",SP_NORTE!S647)</f>
        <v>-</v>
      </c>
      <c r="E592" s="83" t="str">
        <f>IF(SP_NORTE!D647="","*",SP_NORTE!D647)</f>
        <v>*</v>
      </c>
      <c r="F592" s="83" t="str">
        <f>IF(SP_NORTE!G647="","*",SP_NORTE!G647)</f>
        <v>*</v>
      </c>
      <c r="G592" s="83" t="str">
        <f>IF(SP_NORTE!L647="","*",SP_NORTE!L647)</f>
        <v>-</v>
      </c>
      <c r="H592" s="116" t="str">
        <f>IF(SP_NORTE!J647="","*",SP_NORTE!J647)</f>
        <v>*</v>
      </c>
      <c r="I592" s="113" t="str">
        <f>IF(SP_NORTE!N647="","*",SP_NORTE!N647)</f>
        <v>*</v>
      </c>
      <c r="J592" s="113" t="str">
        <f>IF(SP_NORTE!O647="","*",SP_NORTE!O647)</f>
        <v>*</v>
      </c>
      <c r="K592" s="83">
        <f>IF(SP_NORTE!AJ647="","*",SP_NORTE!AJ647)</f>
        <v>0</v>
      </c>
      <c r="L592" s="83" t="str">
        <f>IF(SP_NORTE!AL647="","*",SP_NORTE!AL647)</f>
        <v>-</v>
      </c>
      <c r="M592" s="83">
        <f>IF(SP_NORTE!AO647="","*",SP_NORTE!AO647)</f>
        <v>0</v>
      </c>
      <c r="N592" s="83" t="str">
        <f>IF(SP_NORTE!AL647="","*",SP_NORTE!AL647)</f>
        <v>-</v>
      </c>
      <c r="O592" s="110" t="str">
        <f>IF(SP_NORTE!BG647="","*",SP_NORTE!BG647)</f>
        <v>*</v>
      </c>
      <c r="P592" s="147" t="str">
        <f>IF($A$2=1,IF(SP_NORTE!BI647="","*",SP_NORTE!BI647),IF(SP_NORTE!BJ647="","*",SP_NORTE!BJ647))</f>
        <v>*</v>
      </c>
    </row>
    <row r="593" spans="1:16" hidden="1">
      <c r="A593" s="82" t="str">
        <f>IF(SP_NORTE!B648="","*",SP_NORTE!B648)</f>
        <v>*</v>
      </c>
      <c r="B593" s="83" t="str">
        <f>IF(SP_NORTE!W648="","*",SP_NORTE!W648)</f>
        <v>*</v>
      </c>
      <c r="C593" s="83" t="str">
        <f>IF(SP_NORTE!R648="","*",SP_NORTE!R648)</f>
        <v>-</v>
      </c>
      <c r="D593" s="83" t="str">
        <f>IF(SP_NORTE!S648="","*",SP_NORTE!S648)</f>
        <v>-</v>
      </c>
      <c r="E593" s="83" t="str">
        <f>IF(SP_NORTE!D648="","*",SP_NORTE!D648)</f>
        <v>*</v>
      </c>
      <c r="F593" s="83" t="str">
        <f>IF(SP_NORTE!G648="","*",SP_NORTE!G648)</f>
        <v>*</v>
      </c>
      <c r="G593" s="83" t="str">
        <f>IF(SP_NORTE!L648="","*",SP_NORTE!L648)</f>
        <v>-</v>
      </c>
      <c r="H593" s="116" t="str">
        <f>IF(SP_NORTE!J648="","*",SP_NORTE!J648)</f>
        <v>*</v>
      </c>
      <c r="I593" s="113" t="str">
        <f>IF(SP_NORTE!N648="","*",SP_NORTE!N648)</f>
        <v>*</v>
      </c>
      <c r="J593" s="113" t="str">
        <f>IF(SP_NORTE!O648="","*",SP_NORTE!O648)</f>
        <v>*</v>
      </c>
      <c r="K593" s="83">
        <f>IF(SP_NORTE!AJ648="","*",SP_NORTE!AJ648)</f>
        <v>0</v>
      </c>
      <c r="L593" s="83" t="str">
        <f>IF(SP_NORTE!AL648="","*",SP_NORTE!AL648)</f>
        <v>-</v>
      </c>
      <c r="M593" s="83">
        <f>IF(SP_NORTE!AO648="","*",SP_NORTE!AO648)</f>
        <v>0</v>
      </c>
      <c r="N593" s="83" t="str">
        <f>IF(SP_NORTE!AL648="","*",SP_NORTE!AL648)</f>
        <v>-</v>
      </c>
      <c r="O593" s="110" t="str">
        <f>IF(SP_NORTE!BG648="","*",SP_NORTE!BG648)</f>
        <v>*</v>
      </c>
      <c r="P593" s="147" t="str">
        <f>IF($A$2=1,IF(SP_NORTE!BI648="","*",SP_NORTE!BI648),IF(SP_NORTE!BJ648="","*",SP_NORTE!BJ648))</f>
        <v>*</v>
      </c>
    </row>
    <row r="594" spans="1:16" hidden="1">
      <c r="A594" s="82" t="str">
        <f>IF(SP_NORTE!B649="","*",SP_NORTE!B649)</f>
        <v>*</v>
      </c>
      <c r="B594" s="83" t="str">
        <f>IF(SP_NORTE!W649="","*",SP_NORTE!W649)</f>
        <v>*</v>
      </c>
      <c r="C594" s="83" t="str">
        <f>IF(SP_NORTE!R649="","*",SP_NORTE!R649)</f>
        <v>-</v>
      </c>
      <c r="D594" s="83" t="str">
        <f>IF(SP_NORTE!S649="","*",SP_NORTE!S649)</f>
        <v>-</v>
      </c>
      <c r="E594" s="83" t="str">
        <f>IF(SP_NORTE!D649="","*",SP_NORTE!D649)</f>
        <v>*</v>
      </c>
      <c r="F594" s="83" t="str">
        <f>IF(SP_NORTE!G649="","*",SP_NORTE!G649)</f>
        <v>*</v>
      </c>
      <c r="G594" s="83" t="str">
        <f>IF(SP_NORTE!L649="","*",SP_NORTE!L649)</f>
        <v>-</v>
      </c>
      <c r="H594" s="116" t="str">
        <f>IF(SP_NORTE!J649="","*",SP_NORTE!J649)</f>
        <v>*</v>
      </c>
      <c r="I594" s="113" t="str">
        <f>IF(SP_NORTE!N649="","*",SP_NORTE!N649)</f>
        <v>*</v>
      </c>
      <c r="J594" s="113" t="str">
        <f>IF(SP_NORTE!O649="","*",SP_NORTE!O649)</f>
        <v>*</v>
      </c>
      <c r="K594" s="83">
        <f>IF(SP_NORTE!AJ649="","*",SP_NORTE!AJ649)</f>
        <v>0</v>
      </c>
      <c r="L594" s="83" t="str">
        <f>IF(SP_NORTE!AL649="","*",SP_NORTE!AL649)</f>
        <v>-</v>
      </c>
      <c r="M594" s="83">
        <f>IF(SP_NORTE!AO649="","*",SP_NORTE!AO649)</f>
        <v>0</v>
      </c>
      <c r="N594" s="83" t="str">
        <f>IF(SP_NORTE!AL649="","*",SP_NORTE!AL649)</f>
        <v>-</v>
      </c>
      <c r="O594" s="110" t="str">
        <f>IF(SP_NORTE!BG649="","*",SP_NORTE!BG649)</f>
        <v>*</v>
      </c>
      <c r="P594" s="147" t="str">
        <f>IF($A$2=1,IF(SP_NORTE!BI649="","*",SP_NORTE!BI649),IF(SP_NORTE!BJ649="","*",SP_NORTE!BJ649))</f>
        <v>*</v>
      </c>
    </row>
    <row r="595" spans="1:16" hidden="1">
      <c r="A595" s="82" t="str">
        <f>IF(SP_NORTE!B650="","*",SP_NORTE!B650)</f>
        <v>*</v>
      </c>
      <c r="B595" s="83" t="str">
        <f>IF(SP_NORTE!W650="","*",SP_NORTE!W650)</f>
        <v>*</v>
      </c>
      <c r="C595" s="83" t="str">
        <f>IF(SP_NORTE!R650="","*",SP_NORTE!R650)</f>
        <v>-</v>
      </c>
      <c r="D595" s="83" t="str">
        <f>IF(SP_NORTE!S650="","*",SP_NORTE!S650)</f>
        <v>-</v>
      </c>
      <c r="E595" s="83" t="str">
        <f>IF(SP_NORTE!D650="","*",SP_NORTE!D650)</f>
        <v>*</v>
      </c>
      <c r="F595" s="83" t="str">
        <f>IF(SP_NORTE!G650="","*",SP_NORTE!G650)</f>
        <v>*</v>
      </c>
      <c r="G595" s="83" t="str">
        <f>IF(SP_NORTE!L650="","*",SP_NORTE!L650)</f>
        <v>-</v>
      </c>
      <c r="H595" s="116" t="str">
        <f>IF(SP_NORTE!J650="","*",SP_NORTE!J650)</f>
        <v>*</v>
      </c>
      <c r="I595" s="113" t="str">
        <f>IF(SP_NORTE!N650="","*",SP_NORTE!N650)</f>
        <v>*</v>
      </c>
      <c r="J595" s="113" t="str">
        <f>IF(SP_NORTE!O650="","*",SP_NORTE!O650)</f>
        <v>*</v>
      </c>
      <c r="K595" s="83">
        <f>IF(SP_NORTE!AJ650="","*",SP_NORTE!AJ650)</f>
        <v>0</v>
      </c>
      <c r="L595" s="83" t="str">
        <f>IF(SP_NORTE!AL650="","*",SP_NORTE!AL650)</f>
        <v>-</v>
      </c>
      <c r="M595" s="83">
        <f>IF(SP_NORTE!AO650="","*",SP_NORTE!AO650)</f>
        <v>0</v>
      </c>
      <c r="N595" s="83" t="str">
        <f>IF(SP_NORTE!AL650="","*",SP_NORTE!AL650)</f>
        <v>-</v>
      </c>
      <c r="O595" s="110" t="str">
        <f>IF(SP_NORTE!BG650="","*",SP_NORTE!BG650)</f>
        <v>*</v>
      </c>
      <c r="P595" s="147" t="str">
        <f>IF($A$2=1,IF(SP_NORTE!BI650="","*",SP_NORTE!BI650),IF(SP_NORTE!BJ650="","*",SP_NORTE!BJ650))</f>
        <v>*</v>
      </c>
    </row>
    <row r="596" spans="1:16" hidden="1">
      <c r="A596" s="82" t="str">
        <f>IF(SP_NORTE!B651="","*",SP_NORTE!B651)</f>
        <v>*</v>
      </c>
      <c r="B596" s="83" t="str">
        <f>IF(SP_NORTE!W651="","*",SP_NORTE!W651)</f>
        <v>*</v>
      </c>
      <c r="C596" s="83" t="str">
        <f>IF(SP_NORTE!R651="","*",SP_NORTE!R651)</f>
        <v>-</v>
      </c>
      <c r="D596" s="83" t="str">
        <f>IF(SP_NORTE!S651="","*",SP_NORTE!S651)</f>
        <v>-</v>
      </c>
      <c r="E596" s="83" t="str">
        <f>IF(SP_NORTE!D651="","*",SP_NORTE!D651)</f>
        <v>*</v>
      </c>
      <c r="F596" s="83" t="str">
        <f>IF(SP_NORTE!G651="","*",SP_NORTE!G651)</f>
        <v>*</v>
      </c>
      <c r="G596" s="83" t="str">
        <f>IF(SP_NORTE!L651="","*",SP_NORTE!L651)</f>
        <v>-</v>
      </c>
      <c r="H596" s="116" t="str">
        <f>IF(SP_NORTE!J651="","*",SP_NORTE!J651)</f>
        <v>*</v>
      </c>
      <c r="I596" s="113" t="str">
        <f>IF(SP_NORTE!N651="","*",SP_NORTE!N651)</f>
        <v>*</v>
      </c>
      <c r="J596" s="113" t="str">
        <f>IF(SP_NORTE!O651="","*",SP_NORTE!O651)</f>
        <v>*</v>
      </c>
      <c r="K596" s="83">
        <f>IF(SP_NORTE!AJ651="","*",SP_NORTE!AJ651)</f>
        <v>0</v>
      </c>
      <c r="L596" s="83" t="str">
        <f>IF(SP_NORTE!AL651="","*",SP_NORTE!AL651)</f>
        <v>-</v>
      </c>
      <c r="M596" s="83">
        <f>IF(SP_NORTE!AO651="","*",SP_NORTE!AO651)</f>
        <v>0</v>
      </c>
      <c r="N596" s="83" t="str">
        <f>IF(SP_NORTE!AL651="","*",SP_NORTE!AL651)</f>
        <v>-</v>
      </c>
      <c r="O596" s="110" t="str">
        <f>IF(SP_NORTE!BG651="","*",SP_NORTE!BG651)</f>
        <v>*</v>
      </c>
      <c r="P596" s="147" t="str">
        <f>IF($A$2=1,IF(SP_NORTE!BI651="","*",SP_NORTE!BI651),IF(SP_NORTE!BJ651="","*",SP_NORTE!BJ651))</f>
        <v>*</v>
      </c>
    </row>
    <row r="597" spans="1:16" hidden="1">
      <c r="A597" s="82" t="str">
        <f>IF(SP_NORTE!B652="","*",SP_NORTE!B652)</f>
        <v>*</v>
      </c>
      <c r="B597" s="83" t="str">
        <f>IF(SP_NORTE!W652="","*",SP_NORTE!W652)</f>
        <v>*</v>
      </c>
      <c r="C597" s="83" t="str">
        <f>IF(SP_NORTE!R652="","*",SP_NORTE!R652)</f>
        <v>-</v>
      </c>
      <c r="D597" s="83" t="str">
        <f>IF(SP_NORTE!S652="","*",SP_NORTE!S652)</f>
        <v>-</v>
      </c>
      <c r="E597" s="83" t="str">
        <f>IF(SP_NORTE!D652="","*",SP_NORTE!D652)</f>
        <v>*</v>
      </c>
      <c r="F597" s="83" t="str">
        <f>IF(SP_NORTE!G652="","*",SP_NORTE!G652)</f>
        <v>*</v>
      </c>
      <c r="G597" s="83" t="str">
        <f>IF(SP_NORTE!L652="","*",SP_NORTE!L652)</f>
        <v>-</v>
      </c>
      <c r="H597" s="116" t="str">
        <f>IF(SP_NORTE!J652="","*",SP_NORTE!J652)</f>
        <v>*</v>
      </c>
      <c r="I597" s="113" t="str">
        <f>IF(SP_NORTE!N652="","*",SP_NORTE!N652)</f>
        <v>*</v>
      </c>
      <c r="J597" s="113" t="str">
        <f>IF(SP_NORTE!O652="","*",SP_NORTE!O652)</f>
        <v>*</v>
      </c>
      <c r="K597" s="83">
        <f>IF(SP_NORTE!AJ652="","*",SP_NORTE!AJ652)</f>
        <v>0</v>
      </c>
      <c r="L597" s="83" t="str">
        <f>IF(SP_NORTE!AL652="","*",SP_NORTE!AL652)</f>
        <v>-</v>
      </c>
      <c r="M597" s="83">
        <f>IF(SP_NORTE!AO652="","*",SP_NORTE!AO652)</f>
        <v>0</v>
      </c>
      <c r="N597" s="83" t="str">
        <f>IF(SP_NORTE!AL652="","*",SP_NORTE!AL652)</f>
        <v>-</v>
      </c>
      <c r="O597" s="110" t="str">
        <f>IF(SP_NORTE!BG652="","*",SP_NORTE!BG652)</f>
        <v>*</v>
      </c>
      <c r="P597" s="147" t="str">
        <f>IF($A$2=1,IF(SP_NORTE!BI652="","*",SP_NORTE!BI652),IF(SP_NORTE!BJ652="","*",SP_NORTE!BJ652))</f>
        <v>*</v>
      </c>
    </row>
    <row r="598" spans="1:16" hidden="1">
      <c r="A598" s="82" t="str">
        <f>IF(SP_NORTE!B653="","*",SP_NORTE!B653)</f>
        <v>*</v>
      </c>
      <c r="B598" s="83" t="str">
        <f>IF(SP_NORTE!W653="","*",SP_NORTE!W653)</f>
        <v>*</v>
      </c>
      <c r="C598" s="83" t="str">
        <f>IF(SP_NORTE!R653="","*",SP_NORTE!R653)</f>
        <v>-</v>
      </c>
      <c r="D598" s="83" t="str">
        <f>IF(SP_NORTE!S653="","*",SP_NORTE!S653)</f>
        <v>-</v>
      </c>
      <c r="E598" s="83" t="str">
        <f>IF(SP_NORTE!D653="","*",SP_NORTE!D653)</f>
        <v>*</v>
      </c>
      <c r="F598" s="83" t="str">
        <f>IF(SP_NORTE!G653="","*",SP_NORTE!G653)</f>
        <v>*</v>
      </c>
      <c r="G598" s="83" t="str">
        <f>IF(SP_NORTE!L653="","*",SP_NORTE!L653)</f>
        <v>-</v>
      </c>
      <c r="H598" s="116" t="str">
        <f>IF(SP_NORTE!J653="","*",SP_NORTE!J653)</f>
        <v>*</v>
      </c>
      <c r="I598" s="113" t="str">
        <f>IF(SP_NORTE!N653="","*",SP_NORTE!N653)</f>
        <v>*</v>
      </c>
      <c r="J598" s="113" t="str">
        <f>IF(SP_NORTE!O653="","*",SP_NORTE!O653)</f>
        <v>*</v>
      </c>
      <c r="K598" s="83">
        <f>IF(SP_NORTE!AJ653="","*",SP_NORTE!AJ653)</f>
        <v>0</v>
      </c>
      <c r="L598" s="83" t="str">
        <f>IF(SP_NORTE!AL653="","*",SP_NORTE!AL653)</f>
        <v>-</v>
      </c>
      <c r="M598" s="83">
        <f>IF(SP_NORTE!AO653="","*",SP_NORTE!AO653)</f>
        <v>0</v>
      </c>
      <c r="N598" s="83" t="str">
        <f>IF(SP_NORTE!AL653="","*",SP_NORTE!AL653)</f>
        <v>-</v>
      </c>
      <c r="O598" s="110" t="str">
        <f>IF(SP_NORTE!BG653="","*",SP_NORTE!BG653)</f>
        <v>*</v>
      </c>
      <c r="P598" s="147" t="str">
        <f>IF($A$2=1,IF(SP_NORTE!BI653="","*",SP_NORTE!BI653),IF(SP_NORTE!BJ653="","*",SP_NORTE!BJ653))</f>
        <v>*</v>
      </c>
    </row>
    <row r="599" spans="1:16" hidden="1">
      <c r="A599" s="82" t="str">
        <f>IF(SP_NORTE!B654="","*",SP_NORTE!B654)</f>
        <v>*</v>
      </c>
      <c r="B599" s="83" t="str">
        <f>IF(SP_NORTE!W654="","*",SP_NORTE!W654)</f>
        <v>*</v>
      </c>
      <c r="C599" s="83" t="str">
        <f>IF(SP_NORTE!R654="","*",SP_NORTE!R654)</f>
        <v>-</v>
      </c>
      <c r="D599" s="83" t="str">
        <f>IF(SP_NORTE!S654="","*",SP_NORTE!S654)</f>
        <v>-</v>
      </c>
      <c r="E599" s="83" t="str">
        <f>IF(SP_NORTE!D654="","*",SP_NORTE!D654)</f>
        <v>*</v>
      </c>
      <c r="F599" s="83" t="str">
        <f>IF(SP_NORTE!G654="","*",SP_NORTE!G654)</f>
        <v>*</v>
      </c>
      <c r="G599" s="83" t="str">
        <f>IF(SP_NORTE!L654="","*",SP_NORTE!L654)</f>
        <v>-</v>
      </c>
      <c r="H599" s="116" t="str">
        <f>IF(SP_NORTE!J654="","*",SP_NORTE!J654)</f>
        <v>*</v>
      </c>
      <c r="I599" s="113" t="str">
        <f>IF(SP_NORTE!N654="","*",SP_NORTE!N654)</f>
        <v>*</v>
      </c>
      <c r="J599" s="113" t="str">
        <f>IF(SP_NORTE!O654="","*",SP_NORTE!O654)</f>
        <v>*</v>
      </c>
      <c r="K599" s="83">
        <f>IF(SP_NORTE!AJ654="","*",SP_NORTE!AJ654)</f>
        <v>0</v>
      </c>
      <c r="L599" s="83" t="str">
        <f>IF(SP_NORTE!AL654="","*",SP_NORTE!AL654)</f>
        <v>-</v>
      </c>
      <c r="M599" s="83">
        <f>IF(SP_NORTE!AO654="","*",SP_NORTE!AO654)</f>
        <v>0</v>
      </c>
      <c r="N599" s="83" t="str">
        <f>IF(SP_NORTE!AL654="","*",SP_NORTE!AL654)</f>
        <v>-</v>
      </c>
      <c r="O599" s="110" t="str">
        <f>IF(SP_NORTE!BG654="","*",SP_NORTE!BG654)</f>
        <v>*</v>
      </c>
      <c r="P599" s="147" t="str">
        <f>IF($A$2=1,IF(SP_NORTE!BI654="","*",SP_NORTE!BI654),IF(SP_NORTE!BJ654="","*",SP_NORTE!BJ654))</f>
        <v>*</v>
      </c>
    </row>
    <row r="600" spans="1:16" hidden="1">
      <c r="A600" s="82" t="str">
        <f>IF(SP_NORTE!B655="","*",SP_NORTE!B655)</f>
        <v>*</v>
      </c>
      <c r="B600" s="83" t="str">
        <f>IF(SP_NORTE!W655="","*",SP_NORTE!W655)</f>
        <v>*</v>
      </c>
      <c r="C600" s="83" t="str">
        <f>IF(SP_NORTE!R655="","*",SP_NORTE!R655)</f>
        <v>-</v>
      </c>
      <c r="D600" s="83" t="str">
        <f>IF(SP_NORTE!S655="","*",SP_NORTE!S655)</f>
        <v>-</v>
      </c>
      <c r="E600" s="83" t="str">
        <f>IF(SP_NORTE!D655="","*",SP_NORTE!D655)</f>
        <v>*</v>
      </c>
      <c r="F600" s="83" t="str">
        <f>IF(SP_NORTE!G655="","*",SP_NORTE!G655)</f>
        <v>*</v>
      </c>
      <c r="G600" s="83" t="str">
        <f>IF(SP_NORTE!L655="","*",SP_NORTE!L655)</f>
        <v>-</v>
      </c>
      <c r="H600" s="116" t="str">
        <f>IF(SP_NORTE!J655="","*",SP_NORTE!J655)</f>
        <v>*</v>
      </c>
      <c r="I600" s="113" t="str">
        <f>IF(SP_NORTE!N655="","*",SP_NORTE!N655)</f>
        <v>*</v>
      </c>
      <c r="J600" s="113" t="str">
        <f>IF(SP_NORTE!O655="","*",SP_NORTE!O655)</f>
        <v>*</v>
      </c>
      <c r="K600" s="83">
        <f>IF(SP_NORTE!AJ655="","*",SP_NORTE!AJ655)</f>
        <v>0</v>
      </c>
      <c r="L600" s="83" t="str">
        <f>IF(SP_NORTE!AL655="","*",SP_NORTE!AL655)</f>
        <v>-</v>
      </c>
      <c r="M600" s="83">
        <f>IF(SP_NORTE!AO655="","*",SP_NORTE!AO655)</f>
        <v>0</v>
      </c>
      <c r="N600" s="83" t="str">
        <f>IF(SP_NORTE!AL655="","*",SP_NORTE!AL655)</f>
        <v>-</v>
      </c>
      <c r="O600" s="110" t="str">
        <f>IF(SP_NORTE!BG655="","*",SP_NORTE!BG655)</f>
        <v>*</v>
      </c>
      <c r="P600" s="147" t="str">
        <f>IF($A$2=1,IF(SP_NORTE!BI655="","*",SP_NORTE!BI655),IF(SP_NORTE!BJ655="","*",SP_NORTE!BJ655))</f>
        <v>*</v>
      </c>
    </row>
    <row r="601" spans="1:16" hidden="1">
      <c r="A601" s="82" t="str">
        <f>IF(SP_NORTE!B656="","*",SP_NORTE!B656)</f>
        <v>*</v>
      </c>
      <c r="B601" s="83" t="str">
        <f>IF(SP_NORTE!W656="","*",SP_NORTE!W656)</f>
        <v>*</v>
      </c>
      <c r="C601" s="83" t="str">
        <f>IF(SP_NORTE!R656="","*",SP_NORTE!R656)</f>
        <v>-</v>
      </c>
      <c r="D601" s="83" t="str">
        <f>IF(SP_NORTE!S656="","*",SP_NORTE!S656)</f>
        <v>-</v>
      </c>
      <c r="E601" s="83" t="str">
        <f>IF(SP_NORTE!D656="","*",SP_NORTE!D656)</f>
        <v>*</v>
      </c>
      <c r="F601" s="83" t="str">
        <f>IF(SP_NORTE!G656="","*",SP_NORTE!G656)</f>
        <v>*</v>
      </c>
      <c r="G601" s="83" t="str">
        <f>IF(SP_NORTE!L656="","*",SP_NORTE!L656)</f>
        <v>-</v>
      </c>
      <c r="H601" s="116" t="str">
        <f>IF(SP_NORTE!J656="","*",SP_NORTE!J656)</f>
        <v>*</v>
      </c>
      <c r="I601" s="113" t="str">
        <f>IF(SP_NORTE!N656="","*",SP_NORTE!N656)</f>
        <v>*</v>
      </c>
      <c r="J601" s="113" t="str">
        <f>IF(SP_NORTE!O656="","*",SP_NORTE!O656)</f>
        <v>*</v>
      </c>
      <c r="K601" s="83">
        <f>IF(SP_NORTE!AJ656="","*",SP_NORTE!AJ656)</f>
        <v>0</v>
      </c>
      <c r="L601" s="83" t="str">
        <f>IF(SP_NORTE!AL656="","*",SP_NORTE!AL656)</f>
        <v>-</v>
      </c>
      <c r="M601" s="83">
        <f>IF(SP_NORTE!AO656="","*",SP_NORTE!AO656)</f>
        <v>0</v>
      </c>
      <c r="N601" s="83" t="str">
        <f>IF(SP_NORTE!AL656="","*",SP_NORTE!AL656)</f>
        <v>-</v>
      </c>
      <c r="O601" s="110" t="str">
        <f>IF(SP_NORTE!BG656="","*",SP_NORTE!BG656)</f>
        <v>*</v>
      </c>
      <c r="P601" s="147" t="str">
        <f>IF($A$2=1,IF(SP_NORTE!BI656="","*",SP_NORTE!BI656),IF(SP_NORTE!BJ656="","*",SP_NORTE!BJ656))</f>
        <v>*</v>
      </c>
    </row>
    <row r="602" spans="1:16" hidden="1">
      <c r="A602" s="82" t="str">
        <f>IF(SP_NORTE!B657="","*",SP_NORTE!B657)</f>
        <v>*</v>
      </c>
      <c r="B602" s="83" t="str">
        <f>IF(SP_NORTE!W657="","*",SP_NORTE!W657)</f>
        <v>*</v>
      </c>
      <c r="C602" s="83" t="str">
        <f>IF(SP_NORTE!R657="","*",SP_NORTE!R657)</f>
        <v>-</v>
      </c>
      <c r="D602" s="83" t="str">
        <f>IF(SP_NORTE!S657="","*",SP_NORTE!S657)</f>
        <v>-</v>
      </c>
      <c r="E602" s="83" t="str">
        <f>IF(SP_NORTE!D657="","*",SP_NORTE!D657)</f>
        <v>*</v>
      </c>
      <c r="F602" s="83" t="str">
        <f>IF(SP_NORTE!G657="","*",SP_NORTE!G657)</f>
        <v>*</v>
      </c>
      <c r="G602" s="83" t="str">
        <f>IF(SP_NORTE!L657="","*",SP_NORTE!L657)</f>
        <v>-</v>
      </c>
      <c r="H602" s="116" t="str">
        <f>IF(SP_NORTE!J657="","*",SP_NORTE!J657)</f>
        <v>*</v>
      </c>
      <c r="I602" s="113" t="str">
        <f>IF(SP_NORTE!N657="","*",SP_NORTE!N657)</f>
        <v>*</v>
      </c>
      <c r="J602" s="113" t="str">
        <f>IF(SP_NORTE!O657="","*",SP_NORTE!O657)</f>
        <v>*</v>
      </c>
      <c r="K602" s="83">
        <f>IF(SP_NORTE!AJ657="","*",SP_NORTE!AJ657)</f>
        <v>0</v>
      </c>
      <c r="L602" s="83" t="str">
        <f>IF(SP_NORTE!AL657="","*",SP_NORTE!AL657)</f>
        <v>-</v>
      </c>
      <c r="M602" s="83">
        <f>IF(SP_NORTE!AO657="","*",SP_NORTE!AO657)</f>
        <v>0</v>
      </c>
      <c r="N602" s="83" t="str">
        <f>IF(SP_NORTE!AL657="","*",SP_NORTE!AL657)</f>
        <v>-</v>
      </c>
      <c r="O602" s="110" t="str">
        <f>IF(SP_NORTE!BG657="","*",SP_NORTE!BG657)</f>
        <v>*</v>
      </c>
      <c r="P602" s="147" t="str">
        <f>IF($A$2=1,IF(SP_NORTE!BI657="","*",SP_NORTE!BI657),IF(SP_NORTE!BJ657="","*",SP_NORTE!BJ657))</f>
        <v>*</v>
      </c>
    </row>
    <row r="603" spans="1:16" hidden="1">
      <c r="A603" s="82" t="str">
        <f>IF(SP_NORTE!B658="","*",SP_NORTE!B658)</f>
        <v>*</v>
      </c>
      <c r="B603" s="83" t="str">
        <f>IF(SP_NORTE!W658="","*",SP_NORTE!W658)</f>
        <v>*</v>
      </c>
      <c r="C603" s="83" t="str">
        <f>IF(SP_NORTE!R658="","*",SP_NORTE!R658)</f>
        <v>-</v>
      </c>
      <c r="D603" s="83" t="str">
        <f>IF(SP_NORTE!S658="","*",SP_NORTE!S658)</f>
        <v>-</v>
      </c>
      <c r="E603" s="83" t="str">
        <f>IF(SP_NORTE!D658="","*",SP_NORTE!D658)</f>
        <v>*</v>
      </c>
      <c r="F603" s="83" t="str">
        <f>IF(SP_NORTE!G658="","*",SP_NORTE!G658)</f>
        <v>*</v>
      </c>
      <c r="G603" s="83" t="str">
        <f>IF(SP_NORTE!L658="","*",SP_NORTE!L658)</f>
        <v>-</v>
      </c>
      <c r="H603" s="116" t="str">
        <f>IF(SP_NORTE!J658="","*",SP_NORTE!J658)</f>
        <v>*</v>
      </c>
      <c r="I603" s="113" t="str">
        <f>IF(SP_NORTE!N658="","*",SP_NORTE!N658)</f>
        <v>*</v>
      </c>
      <c r="J603" s="113" t="str">
        <f>IF(SP_NORTE!O658="","*",SP_NORTE!O658)</f>
        <v>*</v>
      </c>
      <c r="K603" s="83">
        <f>IF(SP_NORTE!AJ658="","*",SP_NORTE!AJ658)</f>
        <v>0</v>
      </c>
      <c r="L603" s="83" t="str">
        <f>IF(SP_NORTE!AL658="","*",SP_NORTE!AL658)</f>
        <v>-</v>
      </c>
      <c r="M603" s="83">
        <f>IF(SP_NORTE!AO658="","*",SP_NORTE!AO658)</f>
        <v>0</v>
      </c>
      <c r="N603" s="83" t="str">
        <f>IF(SP_NORTE!AL658="","*",SP_NORTE!AL658)</f>
        <v>-</v>
      </c>
      <c r="O603" s="110" t="str">
        <f>IF(SP_NORTE!BG658="","*",SP_NORTE!BG658)</f>
        <v>*</v>
      </c>
      <c r="P603" s="147" t="str">
        <f>IF($A$2=1,IF(SP_NORTE!BI658="","*",SP_NORTE!BI658),IF(SP_NORTE!BJ658="","*",SP_NORTE!BJ658))</f>
        <v>*</v>
      </c>
    </row>
    <row r="604" spans="1:16" hidden="1">
      <c r="A604" s="82" t="str">
        <f>IF(SP_NORTE!B659="","*",SP_NORTE!B659)</f>
        <v>*</v>
      </c>
      <c r="B604" s="83" t="str">
        <f>IF(SP_NORTE!W659="","*",SP_NORTE!W659)</f>
        <v>*</v>
      </c>
      <c r="C604" s="83" t="str">
        <f>IF(SP_NORTE!R659="","*",SP_NORTE!R659)</f>
        <v>-</v>
      </c>
      <c r="D604" s="83" t="str">
        <f>IF(SP_NORTE!S659="","*",SP_NORTE!S659)</f>
        <v>-</v>
      </c>
      <c r="E604" s="83" t="str">
        <f>IF(SP_NORTE!D659="","*",SP_NORTE!D659)</f>
        <v>*</v>
      </c>
      <c r="F604" s="83" t="str">
        <f>IF(SP_NORTE!G659="","*",SP_NORTE!G659)</f>
        <v>*</v>
      </c>
      <c r="G604" s="83" t="str">
        <f>IF(SP_NORTE!L659="","*",SP_NORTE!L659)</f>
        <v>-</v>
      </c>
      <c r="H604" s="116" t="str">
        <f>IF(SP_NORTE!J659="","*",SP_NORTE!J659)</f>
        <v>*</v>
      </c>
      <c r="I604" s="113" t="str">
        <f>IF(SP_NORTE!N659="","*",SP_NORTE!N659)</f>
        <v>*</v>
      </c>
      <c r="J604" s="113" t="str">
        <f>IF(SP_NORTE!O659="","*",SP_NORTE!O659)</f>
        <v>*</v>
      </c>
      <c r="K604" s="83">
        <f>IF(SP_NORTE!AJ659="","*",SP_NORTE!AJ659)</f>
        <v>0</v>
      </c>
      <c r="L604" s="83" t="str">
        <f>IF(SP_NORTE!AL659="","*",SP_NORTE!AL659)</f>
        <v>-</v>
      </c>
      <c r="M604" s="83">
        <f>IF(SP_NORTE!AO659="","*",SP_NORTE!AO659)</f>
        <v>0</v>
      </c>
      <c r="N604" s="83" t="str">
        <f>IF(SP_NORTE!AL659="","*",SP_NORTE!AL659)</f>
        <v>-</v>
      </c>
      <c r="O604" s="110" t="str">
        <f>IF(SP_NORTE!BG659="","*",SP_NORTE!BG659)</f>
        <v>*</v>
      </c>
      <c r="P604" s="147" t="str">
        <f>IF($A$2=1,IF(SP_NORTE!BI659="","*",SP_NORTE!BI659),IF(SP_NORTE!BJ659="","*",SP_NORTE!BJ659))</f>
        <v>*</v>
      </c>
    </row>
    <row r="605" spans="1:16" hidden="1">
      <c r="A605" s="82" t="str">
        <f>IF(SP_NORTE!B660="","*",SP_NORTE!B660)</f>
        <v>*</v>
      </c>
      <c r="B605" s="83" t="str">
        <f>IF(SP_NORTE!W660="","*",SP_NORTE!W660)</f>
        <v>*</v>
      </c>
      <c r="C605" s="83" t="str">
        <f>IF(SP_NORTE!R660="","*",SP_NORTE!R660)</f>
        <v>-</v>
      </c>
      <c r="D605" s="83" t="str">
        <f>IF(SP_NORTE!S660="","*",SP_NORTE!S660)</f>
        <v>-</v>
      </c>
      <c r="E605" s="83" t="str">
        <f>IF(SP_NORTE!D660="","*",SP_NORTE!D660)</f>
        <v>*</v>
      </c>
      <c r="F605" s="83" t="str">
        <f>IF(SP_NORTE!G660="","*",SP_NORTE!G660)</f>
        <v>*</v>
      </c>
      <c r="G605" s="83" t="str">
        <f>IF(SP_NORTE!L660="","*",SP_NORTE!L660)</f>
        <v>-</v>
      </c>
      <c r="H605" s="116" t="str">
        <f>IF(SP_NORTE!J660="","*",SP_NORTE!J660)</f>
        <v>*</v>
      </c>
      <c r="I605" s="113" t="str">
        <f>IF(SP_NORTE!N660="","*",SP_NORTE!N660)</f>
        <v>*</v>
      </c>
      <c r="J605" s="113" t="str">
        <f>IF(SP_NORTE!O660="","*",SP_NORTE!O660)</f>
        <v>*</v>
      </c>
      <c r="K605" s="83">
        <f>IF(SP_NORTE!AJ660="","*",SP_NORTE!AJ660)</f>
        <v>0</v>
      </c>
      <c r="L605" s="83" t="str">
        <f>IF(SP_NORTE!AL660="","*",SP_NORTE!AL660)</f>
        <v>-</v>
      </c>
      <c r="M605" s="83">
        <f>IF(SP_NORTE!AO660="","*",SP_NORTE!AO660)</f>
        <v>0</v>
      </c>
      <c r="N605" s="83" t="str">
        <f>IF(SP_NORTE!AL660="","*",SP_NORTE!AL660)</f>
        <v>-</v>
      </c>
      <c r="O605" s="110" t="str">
        <f>IF(SP_NORTE!BG660="","*",SP_NORTE!BG660)</f>
        <v>*</v>
      </c>
      <c r="P605" s="147" t="str">
        <f>IF($A$2=1,IF(SP_NORTE!BI660="","*",SP_NORTE!BI660),IF(SP_NORTE!BJ660="","*",SP_NORTE!BJ660))</f>
        <v>*</v>
      </c>
    </row>
    <row r="606" spans="1:16" hidden="1">
      <c r="A606" s="82" t="str">
        <f>IF(SP_NORTE!B661="","*",SP_NORTE!B661)</f>
        <v>*</v>
      </c>
      <c r="B606" s="83" t="str">
        <f>IF(SP_NORTE!W661="","*",SP_NORTE!W661)</f>
        <v>*</v>
      </c>
      <c r="C606" s="83" t="str">
        <f>IF(SP_NORTE!R661="","*",SP_NORTE!R661)</f>
        <v>-</v>
      </c>
      <c r="D606" s="83" t="str">
        <f>IF(SP_NORTE!S661="","*",SP_NORTE!S661)</f>
        <v>-</v>
      </c>
      <c r="E606" s="83" t="str">
        <f>IF(SP_NORTE!D661="","*",SP_NORTE!D661)</f>
        <v>*</v>
      </c>
      <c r="F606" s="83" t="str">
        <f>IF(SP_NORTE!G661="","*",SP_NORTE!G661)</f>
        <v>*</v>
      </c>
      <c r="G606" s="83" t="str">
        <f>IF(SP_NORTE!L661="","*",SP_NORTE!L661)</f>
        <v>-</v>
      </c>
      <c r="H606" s="116" t="str">
        <f>IF(SP_NORTE!J661="","*",SP_NORTE!J661)</f>
        <v>*</v>
      </c>
      <c r="I606" s="113" t="str">
        <f>IF(SP_NORTE!N661="","*",SP_NORTE!N661)</f>
        <v>*</v>
      </c>
      <c r="J606" s="113" t="str">
        <f>IF(SP_NORTE!O661="","*",SP_NORTE!O661)</f>
        <v>*</v>
      </c>
      <c r="K606" s="83">
        <f>IF(SP_NORTE!AJ661="","*",SP_NORTE!AJ661)</f>
        <v>0</v>
      </c>
      <c r="L606" s="83" t="str">
        <f>IF(SP_NORTE!AL661="","*",SP_NORTE!AL661)</f>
        <v>-</v>
      </c>
      <c r="M606" s="83">
        <f>IF(SP_NORTE!AO661="","*",SP_NORTE!AO661)</f>
        <v>0</v>
      </c>
      <c r="N606" s="83" t="str">
        <f>IF(SP_NORTE!AL661="","*",SP_NORTE!AL661)</f>
        <v>-</v>
      </c>
      <c r="O606" s="110" t="str">
        <f>IF(SP_NORTE!BG661="","*",SP_NORTE!BG661)</f>
        <v>*</v>
      </c>
      <c r="P606" s="147" t="str">
        <f>IF($A$2=1,IF(SP_NORTE!BI661="","*",SP_NORTE!BI661),IF(SP_NORTE!BJ661="","*",SP_NORTE!BJ661))</f>
        <v>*</v>
      </c>
    </row>
    <row r="607" spans="1:16" hidden="1">
      <c r="A607" s="82" t="str">
        <f>IF(SP_NORTE!B662="","*",SP_NORTE!B662)</f>
        <v>*</v>
      </c>
      <c r="B607" s="83" t="str">
        <f>IF(SP_NORTE!W662="","*",SP_NORTE!W662)</f>
        <v>*</v>
      </c>
      <c r="C607" s="83" t="str">
        <f>IF(SP_NORTE!R662="","*",SP_NORTE!R662)</f>
        <v>-</v>
      </c>
      <c r="D607" s="83" t="str">
        <f>IF(SP_NORTE!S662="","*",SP_NORTE!S662)</f>
        <v>-</v>
      </c>
      <c r="E607" s="83" t="str">
        <f>IF(SP_NORTE!D662="","*",SP_NORTE!D662)</f>
        <v>*</v>
      </c>
      <c r="F607" s="83" t="str">
        <f>IF(SP_NORTE!G662="","*",SP_NORTE!G662)</f>
        <v>*</v>
      </c>
      <c r="G607" s="83" t="str">
        <f>IF(SP_NORTE!L662="","*",SP_NORTE!L662)</f>
        <v>-</v>
      </c>
      <c r="H607" s="116" t="str">
        <f>IF(SP_NORTE!J662="","*",SP_NORTE!J662)</f>
        <v>*</v>
      </c>
      <c r="I607" s="113" t="str">
        <f>IF(SP_NORTE!N662="","*",SP_NORTE!N662)</f>
        <v>*</v>
      </c>
      <c r="J607" s="113" t="str">
        <f>IF(SP_NORTE!O662="","*",SP_NORTE!O662)</f>
        <v>*</v>
      </c>
      <c r="K607" s="83">
        <f>IF(SP_NORTE!AJ662="","*",SP_NORTE!AJ662)</f>
        <v>0</v>
      </c>
      <c r="L607" s="83" t="str">
        <f>IF(SP_NORTE!AL662="","*",SP_NORTE!AL662)</f>
        <v>-</v>
      </c>
      <c r="M607" s="83">
        <f>IF(SP_NORTE!AO662="","*",SP_NORTE!AO662)</f>
        <v>0</v>
      </c>
      <c r="N607" s="83" t="str">
        <f>IF(SP_NORTE!AL662="","*",SP_NORTE!AL662)</f>
        <v>-</v>
      </c>
      <c r="O607" s="110" t="str">
        <f>IF(SP_NORTE!BG662="","*",SP_NORTE!BG662)</f>
        <v>*</v>
      </c>
      <c r="P607" s="147" t="str">
        <f>IF($A$2=1,IF(SP_NORTE!BI662="","*",SP_NORTE!BI662),IF(SP_NORTE!BJ662="","*",SP_NORTE!BJ662))</f>
        <v>*</v>
      </c>
    </row>
    <row r="608" spans="1:16" hidden="1">
      <c r="A608" s="82" t="str">
        <f>IF(SP_NORTE!B663="","*",SP_NORTE!B663)</f>
        <v>*</v>
      </c>
      <c r="B608" s="83" t="str">
        <f>IF(SP_NORTE!W663="","*",SP_NORTE!W663)</f>
        <v>*</v>
      </c>
      <c r="C608" s="83" t="str">
        <f>IF(SP_NORTE!R663="","*",SP_NORTE!R663)</f>
        <v>-</v>
      </c>
      <c r="D608" s="83" t="str">
        <f>IF(SP_NORTE!S663="","*",SP_NORTE!S663)</f>
        <v>-</v>
      </c>
      <c r="E608" s="83" t="str">
        <f>IF(SP_NORTE!D663="","*",SP_NORTE!D663)</f>
        <v>*</v>
      </c>
      <c r="F608" s="83" t="str">
        <f>IF(SP_NORTE!G663="","*",SP_NORTE!G663)</f>
        <v>*</v>
      </c>
      <c r="G608" s="83" t="str">
        <f>IF(SP_NORTE!L663="","*",SP_NORTE!L663)</f>
        <v>-</v>
      </c>
      <c r="H608" s="116" t="str">
        <f>IF(SP_NORTE!J663="","*",SP_NORTE!J663)</f>
        <v>*</v>
      </c>
      <c r="I608" s="113" t="str">
        <f>IF(SP_NORTE!N663="","*",SP_NORTE!N663)</f>
        <v>*</v>
      </c>
      <c r="J608" s="113" t="str">
        <f>IF(SP_NORTE!O663="","*",SP_NORTE!O663)</f>
        <v>*</v>
      </c>
      <c r="K608" s="83">
        <f>IF(SP_NORTE!AJ663="","*",SP_NORTE!AJ663)</f>
        <v>0</v>
      </c>
      <c r="L608" s="83" t="str">
        <f>IF(SP_NORTE!AL663="","*",SP_NORTE!AL663)</f>
        <v>-</v>
      </c>
      <c r="M608" s="83">
        <f>IF(SP_NORTE!AO663="","*",SP_NORTE!AO663)</f>
        <v>0</v>
      </c>
      <c r="N608" s="83" t="str">
        <f>IF(SP_NORTE!AL663="","*",SP_NORTE!AL663)</f>
        <v>-</v>
      </c>
      <c r="O608" s="110" t="str">
        <f>IF(SP_NORTE!BG663="","*",SP_NORTE!BG663)</f>
        <v>*</v>
      </c>
      <c r="P608" s="147" t="str">
        <f>IF($A$2=1,IF(SP_NORTE!BI663="","*",SP_NORTE!BI663),IF(SP_NORTE!BJ663="","*",SP_NORTE!BJ663))</f>
        <v>*</v>
      </c>
    </row>
    <row r="609" spans="1:16" hidden="1">
      <c r="A609" s="82" t="str">
        <f>IF(SP_NORTE!B664="","*",SP_NORTE!B664)</f>
        <v>*</v>
      </c>
      <c r="B609" s="83" t="str">
        <f>IF(SP_NORTE!W664="","*",SP_NORTE!W664)</f>
        <v>*</v>
      </c>
      <c r="C609" s="83" t="str">
        <f>IF(SP_NORTE!R664="","*",SP_NORTE!R664)</f>
        <v>-</v>
      </c>
      <c r="D609" s="83" t="str">
        <f>IF(SP_NORTE!S664="","*",SP_NORTE!S664)</f>
        <v>-</v>
      </c>
      <c r="E609" s="83" t="str">
        <f>IF(SP_NORTE!D664="","*",SP_NORTE!D664)</f>
        <v>*</v>
      </c>
      <c r="F609" s="83" t="str">
        <f>IF(SP_NORTE!G664="","*",SP_NORTE!G664)</f>
        <v>*</v>
      </c>
      <c r="G609" s="83" t="str">
        <f>IF(SP_NORTE!L664="","*",SP_NORTE!L664)</f>
        <v>-</v>
      </c>
      <c r="H609" s="116" t="str">
        <f>IF(SP_NORTE!J664="","*",SP_NORTE!J664)</f>
        <v>*</v>
      </c>
      <c r="I609" s="113" t="str">
        <f>IF(SP_NORTE!N664="","*",SP_NORTE!N664)</f>
        <v>*</v>
      </c>
      <c r="J609" s="113" t="str">
        <f>IF(SP_NORTE!O664="","*",SP_NORTE!O664)</f>
        <v>*</v>
      </c>
      <c r="K609" s="83">
        <f>IF(SP_NORTE!AJ664="","*",SP_NORTE!AJ664)</f>
        <v>0</v>
      </c>
      <c r="L609" s="83" t="str">
        <f>IF(SP_NORTE!AL664="","*",SP_NORTE!AL664)</f>
        <v>-</v>
      </c>
      <c r="M609" s="83">
        <f>IF(SP_NORTE!AO664="","*",SP_NORTE!AO664)</f>
        <v>0</v>
      </c>
      <c r="N609" s="83" t="str">
        <f>IF(SP_NORTE!AL664="","*",SP_NORTE!AL664)</f>
        <v>-</v>
      </c>
      <c r="O609" s="110" t="str">
        <f>IF(SP_NORTE!BG664="","*",SP_NORTE!BG664)</f>
        <v>*</v>
      </c>
      <c r="P609" s="147" t="str">
        <f>IF($A$2=1,IF(SP_NORTE!BI664="","*",SP_NORTE!BI664),IF(SP_NORTE!BJ664="","*",SP_NORTE!BJ664))</f>
        <v>*</v>
      </c>
    </row>
    <row r="610" spans="1:16" hidden="1">
      <c r="A610" s="82" t="str">
        <f>IF(SP_NORTE!B665="","*",SP_NORTE!B665)</f>
        <v>*</v>
      </c>
      <c r="B610" s="83" t="str">
        <f>IF(SP_NORTE!W665="","*",SP_NORTE!W665)</f>
        <v>*</v>
      </c>
      <c r="C610" s="83" t="str">
        <f>IF(SP_NORTE!R665="","*",SP_NORTE!R665)</f>
        <v>-</v>
      </c>
      <c r="D610" s="83" t="str">
        <f>IF(SP_NORTE!S665="","*",SP_NORTE!S665)</f>
        <v>-</v>
      </c>
      <c r="E610" s="83" t="str">
        <f>IF(SP_NORTE!D665="","*",SP_NORTE!D665)</f>
        <v>*</v>
      </c>
      <c r="F610" s="83" t="str">
        <f>IF(SP_NORTE!G665="","*",SP_NORTE!G665)</f>
        <v>*</v>
      </c>
      <c r="G610" s="83" t="str">
        <f>IF(SP_NORTE!L665="","*",SP_NORTE!L665)</f>
        <v>-</v>
      </c>
      <c r="H610" s="116" t="str">
        <f>IF(SP_NORTE!J665="","*",SP_NORTE!J665)</f>
        <v>*</v>
      </c>
      <c r="I610" s="113" t="str">
        <f>IF(SP_NORTE!N665="","*",SP_NORTE!N665)</f>
        <v>*</v>
      </c>
      <c r="J610" s="113" t="str">
        <f>IF(SP_NORTE!O665="","*",SP_NORTE!O665)</f>
        <v>*</v>
      </c>
      <c r="K610" s="83">
        <f>IF(SP_NORTE!AJ665="","*",SP_NORTE!AJ665)</f>
        <v>0</v>
      </c>
      <c r="L610" s="83" t="str">
        <f>IF(SP_NORTE!AL665="","*",SP_NORTE!AL665)</f>
        <v>-</v>
      </c>
      <c r="M610" s="83">
        <f>IF(SP_NORTE!AO665="","*",SP_NORTE!AO665)</f>
        <v>0</v>
      </c>
      <c r="N610" s="83" t="str">
        <f>IF(SP_NORTE!AL665="","*",SP_NORTE!AL665)</f>
        <v>-</v>
      </c>
      <c r="O610" s="110" t="str">
        <f>IF(SP_NORTE!BG665="","*",SP_NORTE!BG665)</f>
        <v>*</v>
      </c>
      <c r="P610" s="147" t="str">
        <f>IF($A$2=1,IF(SP_NORTE!BI665="","*",SP_NORTE!BI665),IF(SP_NORTE!BJ665="","*",SP_NORTE!BJ665))</f>
        <v>*</v>
      </c>
    </row>
    <row r="611" spans="1:16" hidden="1">
      <c r="A611" s="82" t="str">
        <f>IF(SP_NORTE!B666="","*",SP_NORTE!B666)</f>
        <v>*</v>
      </c>
      <c r="B611" s="83" t="str">
        <f>IF(SP_NORTE!W666="","*",SP_NORTE!W666)</f>
        <v>*</v>
      </c>
      <c r="C611" s="83" t="str">
        <f>IF(SP_NORTE!R666="","*",SP_NORTE!R666)</f>
        <v>-</v>
      </c>
      <c r="D611" s="83" t="str">
        <f>IF(SP_NORTE!S666="","*",SP_NORTE!S666)</f>
        <v>-</v>
      </c>
      <c r="E611" s="83" t="str">
        <f>IF(SP_NORTE!D666="","*",SP_NORTE!D666)</f>
        <v>*</v>
      </c>
      <c r="F611" s="83" t="str">
        <f>IF(SP_NORTE!G666="","*",SP_NORTE!G666)</f>
        <v>*</v>
      </c>
      <c r="G611" s="83" t="str">
        <f>IF(SP_NORTE!L666="","*",SP_NORTE!L666)</f>
        <v>-</v>
      </c>
      <c r="H611" s="116" t="str">
        <f>IF(SP_NORTE!J666="","*",SP_NORTE!J666)</f>
        <v>*</v>
      </c>
      <c r="I611" s="113" t="str">
        <f>IF(SP_NORTE!N666="","*",SP_NORTE!N666)</f>
        <v>*</v>
      </c>
      <c r="J611" s="113" t="str">
        <f>IF(SP_NORTE!O666="","*",SP_NORTE!O666)</f>
        <v>*</v>
      </c>
      <c r="K611" s="83">
        <f>IF(SP_NORTE!AJ666="","*",SP_NORTE!AJ666)</f>
        <v>0</v>
      </c>
      <c r="L611" s="83" t="str">
        <f>IF(SP_NORTE!AL666="","*",SP_NORTE!AL666)</f>
        <v>-</v>
      </c>
      <c r="M611" s="83">
        <f>IF(SP_NORTE!AO666="","*",SP_NORTE!AO666)</f>
        <v>0</v>
      </c>
      <c r="N611" s="83" t="str">
        <f>IF(SP_NORTE!AL666="","*",SP_NORTE!AL666)</f>
        <v>-</v>
      </c>
      <c r="O611" s="110" t="str">
        <f>IF(SP_NORTE!BG666="","*",SP_NORTE!BG666)</f>
        <v>*</v>
      </c>
      <c r="P611" s="147" t="str">
        <f>IF($A$2=1,IF(SP_NORTE!BI666="","*",SP_NORTE!BI666),IF(SP_NORTE!BJ666="","*",SP_NORTE!BJ666))</f>
        <v>*</v>
      </c>
    </row>
    <row r="612" spans="1:16" hidden="1">
      <c r="A612" s="82" t="str">
        <f>IF(SP_NORTE!B667="","*",SP_NORTE!B667)</f>
        <v>*</v>
      </c>
      <c r="B612" s="83" t="str">
        <f>IF(SP_NORTE!W667="","*",SP_NORTE!W667)</f>
        <v>*</v>
      </c>
      <c r="C612" s="83" t="str">
        <f>IF(SP_NORTE!R667="","*",SP_NORTE!R667)</f>
        <v>-</v>
      </c>
      <c r="D612" s="83" t="str">
        <f>IF(SP_NORTE!S667="","*",SP_NORTE!S667)</f>
        <v>-</v>
      </c>
      <c r="E612" s="83" t="str">
        <f>IF(SP_NORTE!D667="","*",SP_NORTE!D667)</f>
        <v>*</v>
      </c>
      <c r="F612" s="83" t="str">
        <f>IF(SP_NORTE!G667="","*",SP_NORTE!G667)</f>
        <v>*</v>
      </c>
      <c r="G612" s="83" t="str">
        <f>IF(SP_NORTE!L667="","*",SP_NORTE!L667)</f>
        <v>-</v>
      </c>
      <c r="H612" s="116" t="str">
        <f>IF(SP_NORTE!J667="","*",SP_NORTE!J667)</f>
        <v>*</v>
      </c>
      <c r="I612" s="113" t="str">
        <f>IF(SP_NORTE!N667="","*",SP_NORTE!N667)</f>
        <v>*</v>
      </c>
      <c r="J612" s="113" t="str">
        <f>IF(SP_NORTE!O667="","*",SP_NORTE!O667)</f>
        <v>*</v>
      </c>
      <c r="K612" s="83">
        <f>IF(SP_NORTE!AJ667="","*",SP_NORTE!AJ667)</f>
        <v>0</v>
      </c>
      <c r="L612" s="83" t="str">
        <f>IF(SP_NORTE!AL667="","*",SP_NORTE!AL667)</f>
        <v>-</v>
      </c>
      <c r="M612" s="83">
        <f>IF(SP_NORTE!AO667="","*",SP_NORTE!AO667)</f>
        <v>0</v>
      </c>
      <c r="N612" s="83" t="str">
        <f>IF(SP_NORTE!AL667="","*",SP_NORTE!AL667)</f>
        <v>-</v>
      </c>
      <c r="O612" s="110" t="str">
        <f>IF(SP_NORTE!BG667="","*",SP_NORTE!BG667)</f>
        <v>*</v>
      </c>
      <c r="P612" s="147" t="str">
        <f>IF($A$2=1,IF(SP_NORTE!BI667="","*",SP_NORTE!BI667),IF(SP_NORTE!BJ667="","*",SP_NORTE!BJ667))</f>
        <v>*</v>
      </c>
    </row>
    <row r="613" spans="1:16" hidden="1">
      <c r="A613" s="82" t="str">
        <f>IF(SP_NORTE!B668="","*",SP_NORTE!B668)</f>
        <v>*</v>
      </c>
      <c r="B613" s="83" t="str">
        <f>IF(SP_NORTE!W668="","*",SP_NORTE!W668)</f>
        <v>*</v>
      </c>
      <c r="C613" s="83" t="str">
        <f>IF(SP_NORTE!R668="","*",SP_NORTE!R668)</f>
        <v>-</v>
      </c>
      <c r="D613" s="83" t="str">
        <f>IF(SP_NORTE!S668="","*",SP_NORTE!S668)</f>
        <v>-</v>
      </c>
      <c r="E613" s="83" t="str">
        <f>IF(SP_NORTE!D668="","*",SP_NORTE!D668)</f>
        <v>*</v>
      </c>
      <c r="F613" s="83" t="str">
        <f>IF(SP_NORTE!G668="","*",SP_NORTE!G668)</f>
        <v>*</v>
      </c>
      <c r="G613" s="83" t="str">
        <f>IF(SP_NORTE!L668="","*",SP_NORTE!L668)</f>
        <v>-</v>
      </c>
      <c r="H613" s="116" t="str">
        <f>IF(SP_NORTE!J668="","*",SP_NORTE!J668)</f>
        <v>*</v>
      </c>
      <c r="I613" s="113" t="str">
        <f>IF(SP_NORTE!N668="","*",SP_NORTE!N668)</f>
        <v>*</v>
      </c>
      <c r="J613" s="113" t="str">
        <f>IF(SP_NORTE!O668="","*",SP_NORTE!O668)</f>
        <v>*</v>
      </c>
      <c r="K613" s="83">
        <f>IF(SP_NORTE!AJ668="","*",SP_NORTE!AJ668)</f>
        <v>0</v>
      </c>
      <c r="L613" s="83" t="str">
        <f>IF(SP_NORTE!AL668="","*",SP_NORTE!AL668)</f>
        <v>-</v>
      </c>
      <c r="M613" s="83">
        <f>IF(SP_NORTE!AO668="","*",SP_NORTE!AO668)</f>
        <v>0</v>
      </c>
      <c r="N613" s="83" t="str">
        <f>IF(SP_NORTE!AL668="","*",SP_NORTE!AL668)</f>
        <v>-</v>
      </c>
      <c r="O613" s="110" t="str">
        <f>IF(SP_NORTE!BG668="","*",SP_NORTE!BG668)</f>
        <v>*</v>
      </c>
      <c r="P613" s="147" t="str">
        <f>IF($A$2=1,IF(SP_NORTE!BI668="","*",SP_NORTE!BI668),IF(SP_NORTE!BJ668="","*",SP_NORTE!BJ668))</f>
        <v>*</v>
      </c>
    </row>
    <row r="614" spans="1:16" hidden="1">
      <c r="A614" s="82" t="str">
        <f>IF(SP_NORTE!B669="","*",SP_NORTE!B669)</f>
        <v>*</v>
      </c>
      <c r="B614" s="83" t="str">
        <f>IF(SP_NORTE!W669="","*",SP_NORTE!W669)</f>
        <v>*</v>
      </c>
      <c r="C614" s="83" t="str">
        <f>IF(SP_NORTE!R669="","*",SP_NORTE!R669)</f>
        <v>-</v>
      </c>
      <c r="D614" s="83" t="str">
        <f>IF(SP_NORTE!S669="","*",SP_NORTE!S669)</f>
        <v>-</v>
      </c>
      <c r="E614" s="83" t="str">
        <f>IF(SP_NORTE!D669="","*",SP_NORTE!D669)</f>
        <v>*</v>
      </c>
      <c r="F614" s="83" t="str">
        <f>IF(SP_NORTE!G669="","*",SP_NORTE!G669)</f>
        <v>*</v>
      </c>
      <c r="G614" s="83" t="str">
        <f>IF(SP_NORTE!L669="","*",SP_NORTE!L669)</f>
        <v>-</v>
      </c>
      <c r="H614" s="116" t="str">
        <f>IF(SP_NORTE!J669="","*",SP_NORTE!J669)</f>
        <v>*</v>
      </c>
      <c r="I614" s="113" t="str">
        <f>IF(SP_NORTE!N669="","*",SP_NORTE!N669)</f>
        <v>*</v>
      </c>
      <c r="J614" s="113" t="str">
        <f>IF(SP_NORTE!O669="","*",SP_NORTE!O669)</f>
        <v>*</v>
      </c>
      <c r="K614" s="83">
        <f>IF(SP_NORTE!AJ669="","*",SP_NORTE!AJ669)</f>
        <v>0</v>
      </c>
      <c r="L614" s="83" t="str">
        <f>IF(SP_NORTE!AL669="","*",SP_NORTE!AL669)</f>
        <v>-</v>
      </c>
      <c r="M614" s="83">
        <f>IF(SP_NORTE!AO669="","*",SP_NORTE!AO669)</f>
        <v>0</v>
      </c>
      <c r="N614" s="83" t="str">
        <f>IF(SP_NORTE!AL669="","*",SP_NORTE!AL669)</f>
        <v>-</v>
      </c>
      <c r="O614" s="110" t="str">
        <f>IF(SP_NORTE!BG669="","*",SP_NORTE!BG669)</f>
        <v>*</v>
      </c>
      <c r="P614" s="147" t="str">
        <f>IF($A$2=1,IF(SP_NORTE!BI669="","*",SP_NORTE!BI669),IF(SP_NORTE!BJ669="","*",SP_NORTE!BJ669))</f>
        <v>*</v>
      </c>
    </row>
    <row r="615" spans="1:16" hidden="1">
      <c r="A615" s="82" t="str">
        <f>IF(SP_NORTE!B670="","*",SP_NORTE!B670)</f>
        <v>*</v>
      </c>
      <c r="B615" s="83" t="str">
        <f>IF(SP_NORTE!W670="","*",SP_NORTE!W670)</f>
        <v>*</v>
      </c>
      <c r="C615" s="83" t="str">
        <f>IF(SP_NORTE!R670="","*",SP_NORTE!R670)</f>
        <v>-</v>
      </c>
      <c r="D615" s="83" t="str">
        <f>IF(SP_NORTE!S670="","*",SP_NORTE!S670)</f>
        <v>-</v>
      </c>
      <c r="E615" s="83" t="str">
        <f>IF(SP_NORTE!D670="","*",SP_NORTE!D670)</f>
        <v>*</v>
      </c>
      <c r="F615" s="83" t="str">
        <f>IF(SP_NORTE!G670="","*",SP_NORTE!G670)</f>
        <v>*</v>
      </c>
      <c r="G615" s="83" t="str">
        <f>IF(SP_NORTE!L670="","*",SP_NORTE!L670)</f>
        <v>-</v>
      </c>
      <c r="H615" s="116" t="str">
        <f>IF(SP_NORTE!J670="","*",SP_NORTE!J670)</f>
        <v>*</v>
      </c>
      <c r="I615" s="113" t="str">
        <f>IF(SP_NORTE!N670="","*",SP_NORTE!N670)</f>
        <v>*</v>
      </c>
      <c r="J615" s="113" t="str">
        <f>IF(SP_NORTE!O670="","*",SP_NORTE!O670)</f>
        <v>*</v>
      </c>
      <c r="K615" s="83">
        <f>IF(SP_NORTE!AJ670="","*",SP_NORTE!AJ670)</f>
        <v>0</v>
      </c>
      <c r="L615" s="83" t="str">
        <f>IF(SP_NORTE!AL670="","*",SP_NORTE!AL670)</f>
        <v>-</v>
      </c>
      <c r="M615" s="83">
        <f>IF(SP_NORTE!AO670="","*",SP_NORTE!AO670)</f>
        <v>0</v>
      </c>
      <c r="N615" s="83" t="str">
        <f>IF(SP_NORTE!AL670="","*",SP_NORTE!AL670)</f>
        <v>-</v>
      </c>
      <c r="O615" s="110" t="str">
        <f>IF(SP_NORTE!BG670="","*",SP_NORTE!BG670)</f>
        <v>*</v>
      </c>
      <c r="P615" s="147" t="str">
        <f>IF($A$2=1,IF(SP_NORTE!BI670="","*",SP_NORTE!BI670),IF(SP_NORTE!BJ670="","*",SP_NORTE!BJ670))</f>
        <v>*</v>
      </c>
    </row>
    <row r="616" spans="1:16" hidden="1">
      <c r="A616" s="82" t="str">
        <f>IF(SP_NORTE!B671="","*",SP_NORTE!B671)</f>
        <v>*</v>
      </c>
      <c r="B616" s="83" t="str">
        <f>IF(SP_NORTE!W671="","*",SP_NORTE!W671)</f>
        <v>*</v>
      </c>
      <c r="C616" s="83" t="str">
        <f>IF(SP_NORTE!R671="","*",SP_NORTE!R671)</f>
        <v>-</v>
      </c>
      <c r="D616" s="83" t="str">
        <f>IF(SP_NORTE!S671="","*",SP_NORTE!S671)</f>
        <v>-</v>
      </c>
      <c r="E616" s="83" t="str">
        <f>IF(SP_NORTE!D671="","*",SP_NORTE!D671)</f>
        <v>*</v>
      </c>
      <c r="F616" s="83" t="str">
        <f>IF(SP_NORTE!G671="","*",SP_NORTE!G671)</f>
        <v>*</v>
      </c>
      <c r="G616" s="83" t="str">
        <f>IF(SP_NORTE!L671="","*",SP_NORTE!L671)</f>
        <v>-</v>
      </c>
      <c r="H616" s="116" t="str">
        <f>IF(SP_NORTE!J671="","*",SP_NORTE!J671)</f>
        <v>*</v>
      </c>
      <c r="I616" s="113" t="str">
        <f>IF(SP_NORTE!N671="","*",SP_NORTE!N671)</f>
        <v>*</v>
      </c>
      <c r="J616" s="113" t="str">
        <f>IF(SP_NORTE!O671="","*",SP_NORTE!O671)</f>
        <v>*</v>
      </c>
      <c r="K616" s="83">
        <f>IF(SP_NORTE!AJ671="","*",SP_NORTE!AJ671)</f>
        <v>0</v>
      </c>
      <c r="L616" s="83" t="str">
        <f>IF(SP_NORTE!AL671="","*",SP_NORTE!AL671)</f>
        <v>-</v>
      </c>
      <c r="M616" s="83">
        <f>IF(SP_NORTE!AO671="","*",SP_NORTE!AO671)</f>
        <v>0</v>
      </c>
      <c r="N616" s="83" t="str">
        <f>IF(SP_NORTE!AL671="","*",SP_NORTE!AL671)</f>
        <v>-</v>
      </c>
      <c r="O616" s="110" t="str">
        <f>IF(SP_NORTE!BG671="","*",SP_NORTE!BG671)</f>
        <v>*</v>
      </c>
      <c r="P616" s="147" t="str">
        <f>IF($A$2=1,IF(SP_NORTE!BI671="","*",SP_NORTE!BI671),IF(SP_NORTE!BJ671="","*",SP_NORTE!BJ671))</f>
        <v>*</v>
      </c>
    </row>
    <row r="617" spans="1:16" hidden="1">
      <c r="A617" s="82" t="str">
        <f>IF(SP_NORTE!B672="","*",SP_NORTE!B672)</f>
        <v>*</v>
      </c>
      <c r="B617" s="83" t="str">
        <f>IF(SP_NORTE!W672="","*",SP_NORTE!W672)</f>
        <v>*</v>
      </c>
      <c r="C617" s="83" t="str">
        <f>IF(SP_NORTE!R672="","*",SP_NORTE!R672)</f>
        <v>-</v>
      </c>
      <c r="D617" s="83" t="str">
        <f>IF(SP_NORTE!S672="","*",SP_NORTE!S672)</f>
        <v>-</v>
      </c>
      <c r="E617" s="83" t="str">
        <f>IF(SP_NORTE!D672="","*",SP_NORTE!D672)</f>
        <v>*</v>
      </c>
      <c r="F617" s="83" t="str">
        <f>IF(SP_NORTE!G672="","*",SP_NORTE!G672)</f>
        <v>*</v>
      </c>
      <c r="G617" s="83" t="str">
        <f>IF(SP_NORTE!L672="","*",SP_NORTE!L672)</f>
        <v>-</v>
      </c>
      <c r="H617" s="116" t="str">
        <f>IF(SP_NORTE!J672="","*",SP_NORTE!J672)</f>
        <v>*</v>
      </c>
      <c r="I617" s="113" t="str">
        <f>IF(SP_NORTE!N672="","*",SP_NORTE!N672)</f>
        <v>*</v>
      </c>
      <c r="J617" s="113" t="str">
        <f>IF(SP_NORTE!O672="","*",SP_NORTE!O672)</f>
        <v>*</v>
      </c>
      <c r="K617" s="83">
        <f>IF(SP_NORTE!AJ672="","*",SP_NORTE!AJ672)</f>
        <v>0</v>
      </c>
      <c r="L617" s="83" t="str">
        <f>IF(SP_NORTE!AL672="","*",SP_NORTE!AL672)</f>
        <v>-</v>
      </c>
      <c r="M617" s="83">
        <f>IF(SP_NORTE!AO672="","*",SP_NORTE!AO672)</f>
        <v>0</v>
      </c>
      <c r="N617" s="83" t="str">
        <f>IF(SP_NORTE!AL672="","*",SP_NORTE!AL672)</f>
        <v>-</v>
      </c>
      <c r="O617" s="110" t="str">
        <f>IF(SP_NORTE!BG672="","*",SP_NORTE!BG672)</f>
        <v>*</v>
      </c>
      <c r="P617" s="147" t="str">
        <f>IF($A$2=1,IF(SP_NORTE!BI672="","*",SP_NORTE!BI672),IF(SP_NORTE!BJ672="","*",SP_NORTE!BJ672))</f>
        <v>*</v>
      </c>
    </row>
    <row r="618" spans="1:16" hidden="1">
      <c r="A618" s="82" t="str">
        <f>IF(SP_NORTE!B673="","*",SP_NORTE!B673)</f>
        <v>*</v>
      </c>
      <c r="B618" s="83" t="str">
        <f>IF(SP_NORTE!W673="","*",SP_NORTE!W673)</f>
        <v>*</v>
      </c>
      <c r="C618" s="83" t="str">
        <f>IF(SP_NORTE!R673="","*",SP_NORTE!R673)</f>
        <v>-</v>
      </c>
      <c r="D618" s="83" t="str">
        <f>IF(SP_NORTE!S673="","*",SP_NORTE!S673)</f>
        <v>-</v>
      </c>
      <c r="E618" s="83" t="str">
        <f>IF(SP_NORTE!D673="","*",SP_NORTE!D673)</f>
        <v>*</v>
      </c>
      <c r="F618" s="83" t="str">
        <f>IF(SP_NORTE!G673="","*",SP_NORTE!G673)</f>
        <v>*</v>
      </c>
      <c r="G618" s="83" t="str">
        <f>IF(SP_NORTE!L673="","*",SP_NORTE!L673)</f>
        <v>-</v>
      </c>
      <c r="H618" s="116" t="str">
        <f>IF(SP_NORTE!J673="","*",SP_NORTE!J673)</f>
        <v>*</v>
      </c>
      <c r="I618" s="113" t="str">
        <f>IF(SP_NORTE!N673="","*",SP_NORTE!N673)</f>
        <v>*</v>
      </c>
      <c r="J618" s="113" t="str">
        <f>IF(SP_NORTE!O673="","*",SP_NORTE!O673)</f>
        <v>*</v>
      </c>
      <c r="K618" s="83">
        <f>IF(SP_NORTE!AJ673="","*",SP_NORTE!AJ673)</f>
        <v>0</v>
      </c>
      <c r="L618" s="83" t="str">
        <f>IF(SP_NORTE!AL673="","*",SP_NORTE!AL673)</f>
        <v>-</v>
      </c>
      <c r="M618" s="83">
        <f>IF(SP_NORTE!AO673="","*",SP_NORTE!AO673)</f>
        <v>0</v>
      </c>
      <c r="N618" s="83" t="str">
        <f>IF(SP_NORTE!AL673="","*",SP_NORTE!AL673)</f>
        <v>-</v>
      </c>
      <c r="O618" s="110" t="str">
        <f>IF(SP_NORTE!BG673="","*",SP_NORTE!BG673)</f>
        <v>*</v>
      </c>
      <c r="P618" s="147" t="str">
        <f>IF($A$2=1,IF(SP_NORTE!BI673="","*",SP_NORTE!BI673),IF(SP_NORTE!BJ673="","*",SP_NORTE!BJ673))</f>
        <v>*</v>
      </c>
    </row>
    <row r="619" spans="1:16" hidden="1">
      <c r="A619" s="82" t="str">
        <f>IF(SP_NORTE!B674="","*",SP_NORTE!B674)</f>
        <v>*</v>
      </c>
      <c r="B619" s="83" t="str">
        <f>IF(SP_NORTE!W674="","*",SP_NORTE!W674)</f>
        <v>*</v>
      </c>
      <c r="C619" s="83" t="str">
        <f>IF(SP_NORTE!R674="","*",SP_NORTE!R674)</f>
        <v>-</v>
      </c>
      <c r="D619" s="83" t="str">
        <f>IF(SP_NORTE!S674="","*",SP_NORTE!S674)</f>
        <v>-</v>
      </c>
      <c r="E619" s="83" t="str">
        <f>IF(SP_NORTE!D674="","*",SP_NORTE!D674)</f>
        <v>*</v>
      </c>
      <c r="F619" s="83" t="str">
        <f>IF(SP_NORTE!G674="","*",SP_NORTE!G674)</f>
        <v>*</v>
      </c>
      <c r="G619" s="83" t="str">
        <f>IF(SP_NORTE!L674="","*",SP_NORTE!L674)</f>
        <v>-</v>
      </c>
      <c r="H619" s="116" t="str">
        <f>IF(SP_NORTE!J674="","*",SP_NORTE!J674)</f>
        <v>*</v>
      </c>
      <c r="I619" s="113" t="str">
        <f>IF(SP_NORTE!N674="","*",SP_NORTE!N674)</f>
        <v>*</v>
      </c>
      <c r="J619" s="113" t="str">
        <f>IF(SP_NORTE!O674="","*",SP_NORTE!O674)</f>
        <v>*</v>
      </c>
      <c r="K619" s="83">
        <f>IF(SP_NORTE!AJ674="","*",SP_NORTE!AJ674)</f>
        <v>0</v>
      </c>
      <c r="L619" s="83" t="str">
        <f>IF(SP_NORTE!AL674="","*",SP_NORTE!AL674)</f>
        <v>-</v>
      </c>
      <c r="M619" s="83">
        <f>IF(SP_NORTE!AO674="","*",SP_NORTE!AO674)</f>
        <v>0</v>
      </c>
      <c r="N619" s="83" t="str">
        <f>IF(SP_NORTE!AL674="","*",SP_NORTE!AL674)</f>
        <v>-</v>
      </c>
      <c r="O619" s="110" t="str">
        <f>IF(SP_NORTE!BG674="","*",SP_NORTE!BG674)</f>
        <v>*</v>
      </c>
      <c r="P619" s="147" t="str">
        <f>IF($A$2=1,IF(SP_NORTE!BI674="","*",SP_NORTE!BI674),IF(SP_NORTE!BJ674="","*",SP_NORTE!BJ674))</f>
        <v>*</v>
      </c>
    </row>
    <row r="620" spans="1:16" hidden="1">
      <c r="A620" s="82" t="str">
        <f>IF(SP_NORTE!B675="","*",SP_NORTE!B675)</f>
        <v>*</v>
      </c>
      <c r="B620" s="83" t="str">
        <f>IF(SP_NORTE!W675="","*",SP_NORTE!W675)</f>
        <v>*</v>
      </c>
      <c r="C620" s="83" t="str">
        <f>IF(SP_NORTE!R675="","*",SP_NORTE!R675)</f>
        <v>-</v>
      </c>
      <c r="D620" s="83" t="str">
        <f>IF(SP_NORTE!S675="","*",SP_NORTE!S675)</f>
        <v>-</v>
      </c>
      <c r="E620" s="83" t="str">
        <f>IF(SP_NORTE!D675="","*",SP_NORTE!D675)</f>
        <v>*</v>
      </c>
      <c r="F620" s="83" t="str">
        <f>IF(SP_NORTE!G675="","*",SP_NORTE!G675)</f>
        <v>*</v>
      </c>
      <c r="G620" s="83" t="str">
        <f>IF(SP_NORTE!L675="","*",SP_NORTE!L675)</f>
        <v>-</v>
      </c>
      <c r="H620" s="116" t="str">
        <f>IF(SP_NORTE!J675="","*",SP_NORTE!J675)</f>
        <v>*</v>
      </c>
      <c r="I620" s="113" t="str">
        <f>IF(SP_NORTE!N675="","*",SP_NORTE!N675)</f>
        <v>*</v>
      </c>
      <c r="J620" s="113" t="str">
        <f>IF(SP_NORTE!O675="","*",SP_NORTE!O675)</f>
        <v>*</v>
      </c>
      <c r="K620" s="83">
        <f>IF(SP_NORTE!AJ675="","*",SP_NORTE!AJ675)</f>
        <v>0</v>
      </c>
      <c r="L620" s="83" t="str">
        <f>IF(SP_NORTE!AL675="","*",SP_NORTE!AL675)</f>
        <v>-</v>
      </c>
      <c r="M620" s="83">
        <f>IF(SP_NORTE!AO675="","*",SP_NORTE!AO675)</f>
        <v>0</v>
      </c>
      <c r="N620" s="83" t="str">
        <f>IF(SP_NORTE!AL675="","*",SP_NORTE!AL675)</f>
        <v>-</v>
      </c>
      <c r="O620" s="110" t="str">
        <f>IF(SP_NORTE!BG675="","*",SP_NORTE!BG675)</f>
        <v>*</v>
      </c>
      <c r="P620" s="147" t="str">
        <f>IF($A$2=1,IF(SP_NORTE!BI675="","*",SP_NORTE!BI675),IF(SP_NORTE!BJ675="","*",SP_NORTE!BJ675))</f>
        <v>*</v>
      </c>
    </row>
    <row r="621" spans="1:16" hidden="1">
      <c r="A621" s="82" t="str">
        <f>IF(SP_NORTE!B676="","*",SP_NORTE!B676)</f>
        <v>*</v>
      </c>
      <c r="B621" s="83" t="str">
        <f>IF(SP_NORTE!W676="","*",SP_NORTE!W676)</f>
        <v>*</v>
      </c>
      <c r="C621" s="83" t="str">
        <f>IF(SP_NORTE!R676="","*",SP_NORTE!R676)</f>
        <v>-</v>
      </c>
      <c r="D621" s="83" t="str">
        <f>IF(SP_NORTE!S676="","*",SP_NORTE!S676)</f>
        <v>-</v>
      </c>
      <c r="E621" s="83" t="str">
        <f>IF(SP_NORTE!D676="","*",SP_NORTE!D676)</f>
        <v>*</v>
      </c>
      <c r="F621" s="83" t="str">
        <f>IF(SP_NORTE!G676="","*",SP_NORTE!G676)</f>
        <v>*</v>
      </c>
      <c r="G621" s="83" t="str">
        <f>IF(SP_NORTE!L676="","*",SP_NORTE!L676)</f>
        <v>-</v>
      </c>
      <c r="H621" s="116" t="str">
        <f>IF(SP_NORTE!J676="","*",SP_NORTE!J676)</f>
        <v>*</v>
      </c>
      <c r="I621" s="113" t="str">
        <f>IF(SP_NORTE!N676="","*",SP_NORTE!N676)</f>
        <v>*</v>
      </c>
      <c r="J621" s="113" t="str">
        <f>IF(SP_NORTE!O676="","*",SP_NORTE!O676)</f>
        <v>*</v>
      </c>
      <c r="K621" s="83">
        <f>IF(SP_NORTE!AJ676="","*",SP_NORTE!AJ676)</f>
        <v>0</v>
      </c>
      <c r="L621" s="83" t="str">
        <f>IF(SP_NORTE!AL676="","*",SP_NORTE!AL676)</f>
        <v>-</v>
      </c>
      <c r="M621" s="83">
        <f>IF(SP_NORTE!AO676="","*",SP_NORTE!AO676)</f>
        <v>0</v>
      </c>
      <c r="N621" s="83" t="str">
        <f>IF(SP_NORTE!AL676="","*",SP_NORTE!AL676)</f>
        <v>-</v>
      </c>
      <c r="O621" s="110" t="str">
        <f>IF(SP_NORTE!BG676="","*",SP_NORTE!BG676)</f>
        <v>*</v>
      </c>
      <c r="P621" s="147" t="str">
        <f>IF($A$2=1,IF(SP_NORTE!BI676="","*",SP_NORTE!BI676),IF(SP_NORTE!BJ676="","*",SP_NORTE!BJ676))</f>
        <v>*</v>
      </c>
    </row>
    <row r="622" spans="1:16" hidden="1">
      <c r="A622" s="82" t="str">
        <f>IF(SP_NORTE!B677="","*",SP_NORTE!B677)</f>
        <v>*</v>
      </c>
      <c r="B622" s="83" t="str">
        <f>IF(SP_NORTE!W677="","*",SP_NORTE!W677)</f>
        <v>*</v>
      </c>
      <c r="C622" s="83" t="str">
        <f>IF(SP_NORTE!R677="","*",SP_NORTE!R677)</f>
        <v>-</v>
      </c>
      <c r="D622" s="83" t="str">
        <f>IF(SP_NORTE!S677="","*",SP_NORTE!S677)</f>
        <v>-</v>
      </c>
      <c r="E622" s="83" t="str">
        <f>IF(SP_NORTE!D677="","*",SP_NORTE!D677)</f>
        <v>*</v>
      </c>
      <c r="F622" s="83" t="str">
        <f>IF(SP_NORTE!G677="","*",SP_NORTE!G677)</f>
        <v>*</v>
      </c>
      <c r="G622" s="83" t="str">
        <f>IF(SP_NORTE!L677="","*",SP_NORTE!L677)</f>
        <v>-</v>
      </c>
      <c r="H622" s="116" t="str">
        <f>IF(SP_NORTE!J677="","*",SP_NORTE!J677)</f>
        <v>*</v>
      </c>
      <c r="I622" s="113" t="str">
        <f>IF(SP_NORTE!N677="","*",SP_NORTE!N677)</f>
        <v>*</v>
      </c>
      <c r="J622" s="113" t="str">
        <f>IF(SP_NORTE!O677="","*",SP_NORTE!O677)</f>
        <v>*</v>
      </c>
      <c r="K622" s="83">
        <f>IF(SP_NORTE!AJ677="","*",SP_NORTE!AJ677)</f>
        <v>0</v>
      </c>
      <c r="L622" s="83" t="str">
        <f>IF(SP_NORTE!AL677="","*",SP_NORTE!AL677)</f>
        <v>-</v>
      </c>
      <c r="M622" s="83">
        <f>IF(SP_NORTE!AO677="","*",SP_NORTE!AO677)</f>
        <v>0</v>
      </c>
      <c r="N622" s="83" t="str">
        <f>IF(SP_NORTE!AL677="","*",SP_NORTE!AL677)</f>
        <v>-</v>
      </c>
      <c r="O622" s="110" t="str">
        <f>IF(SP_NORTE!BG677="","*",SP_NORTE!BG677)</f>
        <v>*</v>
      </c>
      <c r="P622" s="147" t="str">
        <f>IF($A$2=1,IF(SP_NORTE!BI677="","*",SP_NORTE!BI677),IF(SP_NORTE!BJ677="","*",SP_NORTE!BJ677))</f>
        <v>*</v>
      </c>
    </row>
    <row r="623" spans="1:16" hidden="1">
      <c r="A623" s="82" t="str">
        <f>IF(SP_NORTE!B678="","*",SP_NORTE!B678)</f>
        <v>*</v>
      </c>
      <c r="B623" s="83" t="str">
        <f>IF(SP_NORTE!W678="","*",SP_NORTE!W678)</f>
        <v>*</v>
      </c>
      <c r="C623" s="83" t="str">
        <f>IF(SP_NORTE!R678="","*",SP_NORTE!R678)</f>
        <v>-</v>
      </c>
      <c r="D623" s="83" t="str">
        <f>IF(SP_NORTE!S678="","*",SP_NORTE!S678)</f>
        <v>-</v>
      </c>
      <c r="E623" s="83" t="str">
        <f>IF(SP_NORTE!D678="","*",SP_NORTE!D678)</f>
        <v>*</v>
      </c>
      <c r="F623" s="83" t="str">
        <f>IF(SP_NORTE!G678="","*",SP_NORTE!G678)</f>
        <v>*</v>
      </c>
      <c r="G623" s="83" t="str">
        <f>IF(SP_NORTE!L678="","*",SP_NORTE!L678)</f>
        <v>-</v>
      </c>
      <c r="H623" s="116" t="str">
        <f>IF(SP_NORTE!J678="","*",SP_NORTE!J678)</f>
        <v>*</v>
      </c>
      <c r="I623" s="113" t="str">
        <f>IF(SP_NORTE!N678="","*",SP_NORTE!N678)</f>
        <v>*</v>
      </c>
      <c r="J623" s="113" t="str">
        <f>IF(SP_NORTE!O678="","*",SP_NORTE!O678)</f>
        <v>*</v>
      </c>
      <c r="K623" s="83">
        <f>IF(SP_NORTE!AJ678="","*",SP_NORTE!AJ678)</f>
        <v>0</v>
      </c>
      <c r="L623" s="83" t="str">
        <f>IF(SP_NORTE!AL678="","*",SP_NORTE!AL678)</f>
        <v>-</v>
      </c>
      <c r="M623" s="83">
        <f>IF(SP_NORTE!AO678="","*",SP_NORTE!AO678)</f>
        <v>0</v>
      </c>
      <c r="N623" s="83" t="str">
        <f>IF(SP_NORTE!AL678="","*",SP_NORTE!AL678)</f>
        <v>-</v>
      </c>
      <c r="O623" s="110" t="str">
        <f>IF(SP_NORTE!BG678="","*",SP_NORTE!BG678)</f>
        <v>*</v>
      </c>
      <c r="P623" s="147" t="str">
        <f>IF($A$2=1,IF(SP_NORTE!BI678="","*",SP_NORTE!BI678),IF(SP_NORTE!BJ678="","*",SP_NORTE!BJ678))</f>
        <v>*</v>
      </c>
    </row>
    <row r="624" spans="1:16" hidden="1">
      <c r="A624" s="82" t="str">
        <f>IF(SP_NORTE!B679="","*",SP_NORTE!B679)</f>
        <v>*</v>
      </c>
      <c r="B624" s="83" t="str">
        <f>IF(SP_NORTE!W679="","*",SP_NORTE!W679)</f>
        <v>*</v>
      </c>
      <c r="C624" s="83" t="str">
        <f>IF(SP_NORTE!R679="","*",SP_NORTE!R679)</f>
        <v>-</v>
      </c>
      <c r="D624" s="83" t="str">
        <f>IF(SP_NORTE!S679="","*",SP_NORTE!S679)</f>
        <v>-</v>
      </c>
      <c r="E624" s="83" t="str">
        <f>IF(SP_NORTE!D679="","*",SP_NORTE!D679)</f>
        <v>*</v>
      </c>
      <c r="F624" s="83" t="str">
        <f>IF(SP_NORTE!G679="","*",SP_NORTE!G679)</f>
        <v>*</v>
      </c>
      <c r="G624" s="83" t="str">
        <f>IF(SP_NORTE!L679="","*",SP_NORTE!L679)</f>
        <v>-</v>
      </c>
      <c r="H624" s="116" t="str">
        <f>IF(SP_NORTE!J679="","*",SP_NORTE!J679)</f>
        <v>*</v>
      </c>
      <c r="I624" s="113" t="str">
        <f>IF(SP_NORTE!N679="","*",SP_NORTE!N679)</f>
        <v>*</v>
      </c>
      <c r="J624" s="113" t="str">
        <f>IF(SP_NORTE!O679="","*",SP_NORTE!O679)</f>
        <v>*</v>
      </c>
      <c r="K624" s="83">
        <f>IF(SP_NORTE!AJ679="","*",SP_NORTE!AJ679)</f>
        <v>0</v>
      </c>
      <c r="L624" s="83" t="str">
        <f>IF(SP_NORTE!AL679="","*",SP_NORTE!AL679)</f>
        <v>-</v>
      </c>
      <c r="M624" s="83">
        <f>IF(SP_NORTE!AO679="","*",SP_NORTE!AO679)</f>
        <v>0</v>
      </c>
      <c r="N624" s="83" t="str">
        <f>IF(SP_NORTE!AL679="","*",SP_NORTE!AL679)</f>
        <v>-</v>
      </c>
      <c r="O624" s="110" t="str">
        <f>IF(SP_NORTE!BG679="","*",SP_NORTE!BG679)</f>
        <v>*</v>
      </c>
      <c r="P624" s="147" t="str">
        <f>IF($A$2=1,IF(SP_NORTE!BI679="","*",SP_NORTE!BI679),IF(SP_NORTE!BJ679="","*",SP_NORTE!BJ679))</f>
        <v>*</v>
      </c>
    </row>
    <row r="625" spans="1:16" hidden="1">
      <c r="A625" s="82" t="str">
        <f>IF(SP_NORTE!B680="","*",SP_NORTE!B680)</f>
        <v>*</v>
      </c>
      <c r="B625" s="83" t="str">
        <f>IF(SP_NORTE!W680="","*",SP_NORTE!W680)</f>
        <v>*</v>
      </c>
      <c r="C625" s="83" t="str">
        <f>IF(SP_NORTE!R680="","*",SP_NORTE!R680)</f>
        <v>-</v>
      </c>
      <c r="D625" s="83" t="str">
        <f>IF(SP_NORTE!S680="","*",SP_NORTE!S680)</f>
        <v>-</v>
      </c>
      <c r="E625" s="83" t="str">
        <f>IF(SP_NORTE!D680="","*",SP_NORTE!D680)</f>
        <v>*</v>
      </c>
      <c r="F625" s="83" t="str">
        <f>IF(SP_NORTE!G680="","*",SP_NORTE!G680)</f>
        <v>*</v>
      </c>
      <c r="G625" s="83" t="str">
        <f>IF(SP_NORTE!L680="","*",SP_NORTE!L680)</f>
        <v>-</v>
      </c>
      <c r="H625" s="116" t="str">
        <f>IF(SP_NORTE!J680="","*",SP_NORTE!J680)</f>
        <v>*</v>
      </c>
      <c r="I625" s="113" t="str">
        <f>IF(SP_NORTE!N680="","*",SP_NORTE!N680)</f>
        <v>*</v>
      </c>
      <c r="J625" s="113" t="str">
        <f>IF(SP_NORTE!O680="","*",SP_NORTE!O680)</f>
        <v>*</v>
      </c>
      <c r="K625" s="83">
        <f>IF(SP_NORTE!AJ680="","*",SP_NORTE!AJ680)</f>
        <v>0</v>
      </c>
      <c r="L625" s="83" t="str">
        <f>IF(SP_NORTE!AL680="","*",SP_NORTE!AL680)</f>
        <v>-</v>
      </c>
      <c r="M625" s="83">
        <f>IF(SP_NORTE!AO680="","*",SP_NORTE!AO680)</f>
        <v>0</v>
      </c>
      <c r="N625" s="83" t="str">
        <f>IF(SP_NORTE!AL680="","*",SP_NORTE!AL680)</f>
        <v>-</v>
      </c>
      <c r="O625" s="110" t="str">
        <f>IF(SP_NORTE!BG680="","*",SP_NORTE!BG680)</f>
        <v>*</v>
      </c>
      <c r="P625" s="147" t="str">
        <f>IF($A$2=1,IF(SP_NORTE!BI680="","*",SP_NORTE!BI680),IF(SP_NORTE!BJ680="","*",SP_NORTE!BJ680))</f>
        <v>*</v>
      </c>
    </row>
    <row r="626" spans="1:16" hidden="1">
      <c r="A626" s="82" t="str">
        <f>IF(SP_NORTE!B681="","*",SP_NORTE!B681)</f>
        <v>*</v>
      </c>
      <c r="B626" s="83" t="str">
        <f>IF(SP_NORTE!W681="","*",SP_NORTE!W681)</f>
        <v>*</v>
      </c>
      <c r="C626" s="83" t="str">
        <f>IF(SP_NORTE!R681="","*",SP_NORTE!R681)</f>
        <v>-</v>
      </c>
      <c r="D626" s="83" t="str">
        <f>IF(SP_NORTE!S681="","*",SP_NORTE!S681)</f>
        <v>-</v>
      </c>
      <c r="E626" s="83" t="str">
        <f>IF(SP_NORTE!D681="","*",SP_NORTE!D681)</f>
        <v>*</v>
      </c>
      <c r="F626" s="83" t="str">
        <f>IF(SP_NORTE!G681="","*",SP_NORTE!G681)</f>
        <v>*</v>
      </c>
      <c r="G626" s="83" t="str">
        <f>IF(SP_NORTE!L681="","*",SP_NORTE!L681)</f>
        <v>-</v>
      </c>
      <c r="H626" s="116" t="str">
        <f>IF(SP_NORTE!J681="","*",SP_NORTE!J681)</f>
        <v>*</v>
      </c>
      <c r="I626" s="113" t="str">
        <f>IF(SP_NORTE!N681="","*",SP_NORTE!N681)</f>
        <v>*</v>
      </c>
      <c r="J626" s="113" t="str">
        <f>IF(SP_NORTE!O681="","*",SP_NORTE!O681)</f>
        <v>*</v>
      </c>
      <c r="K626" s="83">
        <f>IF(SP_NORTE!AJ681="","*",SP_NORTE!AJ681)</f>
        <v>0</v>
      </c>
      <c r="L626" s="83" t="str">
        <f>IF(SP_NORTE!AL681="","*",SP_NORTE!AL681)</f>
        <v>-</v>
      </c>
      <c r="M626" s="83">
        <f>IF(SP_NORTE!AO681="","*",SP_NORTE!AO681)</f>
        <v>0</v>
      </c>
      <c r="N626" s="83" t="str">
        <f>IF(SP_NORTE!AL681="","*",SP_NORTE!AL681)</f>
        <v>-</v>
      </c>
      <c r="O626" s="110" t="str">
        <f>IF(SP_NORTE!BG681="","*",SP_NORTE!BG681)</f>
        <v>*</v>
      </c>
      <c r="P626" s="147" t="str">
        <f>IF($A$2=1,IF(SP_NORTE!BI681="","*",SP_NORTE!BI681),IF(SP_NORTE!BJ681="","*",SP_NORTE!BJ681))</f>
        <v>*</v>
      </c>
    </row>
    <row r="627" spans="1:16" hidden="1">
      <c r="A627" s="82" t="str">
        <f>IF(SP_NORTE!B682="","*",SP_NORTE!B682)</f>
        <v>*</v>
      </c>
      <c r="B627" s="83" t="str">
        <f>IF(SP_NORTE!W682="","*",SP_NORTE!W682)</f>
        <v>*</v>
      </c>
      <c r="C627" s="83" t="str">
        <f>IF(SP_NORTE!R682="","*",SP_NORTE!R682)</f>
        <v>-</v>
      </c>
      <c r="D627" s="83" t="str">
        <f>IF(SP_NORTE!S682="","*",SP_NORTE!S682)</f>
        <v>-</v>
      </c>
      <c r="E627" s="83" t="str">
        <f>IF(SP_NORTE!D682="","*",SP_NORTE!D682)</f>
        <v>*</v>
      </c>
      <c r="F627" s="83" t="str">
        <f>IF(SP_NORTE!G682="","*",SP_NORTE!G682)</f>
        <v>*</v>
      </c>
      <c r="G627" s="83" t="str">
        <f>IF(SP_NORTE!L682="","*",SP_NORTE!L682)</f>
        <v>-</v>
      </c>
      <c r="H627" s="116" t="str">
        <f>IF(SP_NORTE!J682="","*",SP_NORTE!J682)</f>
        <v>*</v>
      </c>
      <c r="I627" s="113" t="str">
        <f>IF(SP_NORTE!N682="","*",SP_NORTE!N682)</f>
        <v>*</v>
      </c>
      <c r="J627" s="113" t="str">
        <f>IF(SP_NORTE!O682="","*",SP_NORTE!O682)</f>
        <v>*</v>
      </c>
      <c r="K627" s="83">
        <f>IF(SP_NORTE!AJ682="","*",SP_NORTE!AJ682)</f>
        <v>0</v>
      </c>
      <c r="L627" s="83" t="str">
        <f>IF(SP_NORTE!AL682="","*",SP_NORTE!AL682)</f>
        <v>-</v>
      </c>
      <c r="M627" s="83">
        <f>IF(SP_NORTE!AO682="","*",SP_NORTE!AO682)</f>
        <v>0</v>
      </c>
      <c r="N627" s="83" t="str">
        <f>IF(SP_NORTE!AL682="","*",SP_NORTE!AL682)</f>
        <v>-</v>
      </c>
      <c r="O627" s="110" t="str">
        <f>IF(SP_NORTE!BG682="","*",SP_NORTE!BG682)</f>
        <v>*</v>
      </c>
      <c r="P627" s="147" t="str">
        <f>IF($A$2=1,IF(SP_NORTE!BI682="","*",SP_NORTE!BI682),IF(SP_NORTE!BJ682="","*",SP_NORTE!BJ682))</f>
        <v>*</v>
      </c>
    </row>
    <row r="628" spans="1:16" hidden="1">
      <c r="A628" s="82" t="str">
        <f>IF(SP_NORTE!B683="","*",SP_NORTE!B683)</f>
        <v>*</v>
      </c>
      <c r="B628" s="83" t="str">
        <f>IF(SP_NORTE!W683="","*",SP_NORTE!W683)</f>
        <v>*</v>
      </c>
      <c r="C628" s="83" t="str">
        <f>IF(SP_NORTE!R683="","*",SP_NORTE!R683)</f>
        <v>-</v>
      </c>
      <c r="D628" s="83" t="str">
        <f>IF(SP_NORTE!S683="","*",SP_NORTE!S683)</f>
        <v>-</v>
      </c>
      <c r="E628" s="83" t="str">
        <f>IF(SP_NORTE!D683="","*",SP_NORTE!D683)</f>
        <v>*</v>
      </c>
      <c r="F628" s="83" t="str">
        <f>IF(SP_NORTE!G683="","*",SP_NORTE!G683)</f>
        <v>*</v>
      </c>
      <c r="G628" s="83" t="str">
        <f>IF(SP_NORTE!L683="","*",SP_NORTE!L683)</f>
        <v>-</v>
      </c>
      <c r="H628" s="116" t="str">
        <f>IF(SP_NORTE!J683="","*",SP_NORTE!J683)</f>
        <v>*</v>
      </c>
      <c r="I628" s="113" t="str">
        <f>IF(SP_NORTE!N683="","*",SP_NORTE!N683)</f>
        <v>*</v>
      </c>
      <c r="J628" s="113" t="str">
        <f>IF(SP_NORTE!O683="","*",SP_NORTE!O683)</f>
        <v>*</v>
      </c>
      <c r="K628" s="83">
        <f>IF(SP_NORTE!AJ683="","*",SP_NORTE!AJ683)</f>
        <v>0</v>
      </c>
      <c r="L628" s="83" t="str">
        <f>IF(SP_NORTE!AL683="","*",SP_NORTE!AL683)</f>
        <v>-</v>
      </c>
      <c r="M628" s="83">
        <f>IF(SP_NORTE!AO683="","*",SP_NORTE!AO683)</f>
        <v>0</v>
      </c>
      <c r="N628" s="83" t="str">
        <f>IF(SP_NORTE!AL683="","*",SP_NORTE!AL683)</f>
        <v>-</v>
      </c>
      <c r="O628" s="110" t="str">
        <f>IF(SP_NORTE!BG683="","*",SP_NORTE!BG683)</f>
        <v>*</v>
      </c>
      <c r="P628" s="147" t="str">
        <f>IF($A$2=1,IF(SP_NORTE!BI683="","*",SP_NORTE!BI683),IF(SP_NORTE!BJ683="","*",SP_NORTE!BJ683))</f>
        <v>*</v>
      </c>
    </row>
    <row r="629" spans="1:16" hidden="1">
      <c r="A629" s="82" t="str">
        <f>IF(SP_NORTE!B684="","*",SP_NORTE!B684)</f>
        <v>*</v>
      </c>
      <c r="B629" s="83" t="str">
        <f>IF(SP_NORTE!W684="","*",SP_NORTE!W684)</f>
        <v>*</v>
      </c>
      <c r="C629" s="83" t="str">
        <f>IF(SP_NORTE!R684="","*",SP_NORTE!R684)</f>
        <v>-</v>
      </c>
      <c r="D629" s="83" t="str">
        <f>IF(SP_NORTE!S684="","*",SP_NORTE!S684)</f>
        <v>-</v>
      </c>
      <c r="E629" s="83" t="str">
        <f>IF(SP_NORTE!D684="","*",SP_NORTE!D684)</f>
        <v>*</v>
      </c>
      <c r="F629" s="83" t="str">
        <f>IF(SP_NORTE!G684="","*",SP_NORTE!G684)</f>
        <v>*</v>
      </c>
      <c r="G629" s="83" t="str">
        <f>IF(SP_NORTE!L684="","*",SP_NORTE!L684)</f>
        <v>-</v>
      </c>
      <c r="H629" s="116" t="str">
        <f>IF(SP_NORTE!J684="","*",SP_NORTE!J684)</f>
        <v>*</v>
      </c>
      <c r="I629" s="113" t="str">
        <f>IF(SP_NORTE!N684="","*",SP_NORTE!N684)</f>
        <v>*</v>
      </c>
      <c r="J629" s="113" t="str">
        <f>IF(SP_NORTE!O684="","*",SP_NORTE!O684)</f>
        <v>*</v>
      </c>
      <c r="K629" s="83">
        <f>IF(SP_NORTE!AJ684="","*",SP_NORTE!AJ684)</f>
        <v>0</v>
      </c>
      <c r="L629" s="83" t="str">
        <f>IF(SP_NORTE!AL684="","*",SP_NORTE!AL684)</f>
        <v>-</v>
      </c>
      <c r="M629" s="83">
        <f>IF(SP_NORTE!AO684="","*",SP_NORTE!AO684)</f>
        <v>0</v>
      </c>
      <c r="N629" s="83" t="str">
        <f>IF(SP_NORTE!AL684="","*",SP_NORTE!AL684)</f>
        <v>-</v>
      </c>
      <c r="O629" s="110" t="str">
        <f>IF(SP_NORTE!BG684="","*",SP_NORTE!BG684)</f>
        <v>*</v>
      </c>
      <c r="P629" s="147" t="str">
        <f>IF($A$2=1,IF(SP_NORTE!BI684="","*",SP_NORTE!BI684),IF(SP_NORTE!BJ684="","*",SP_NORTE!BJ684))</f>
        <v>*</v>
      </c>
    </row>
    <row r="630" spans="1:16" hidden="1">
      <c r="A630" s="82" t="str">
        <f>IF(SP_NORTE!B685="","*",SP_NORTE!B685)</f>
        <v>*</v>
      </c>
      <c r="B630" s="83" t="str">
        <f>IF(SP_NORTE!W685="","*",SP_NORTE!W685)</f>
        <v>*</v>
      </c>
      <c r="C630" s="83" t="str">
        <f>IF(SP_NORTE!R685="","*",SP_NORTE!R685)</f>
        <v>-</v>
      </c>
      <c r="D630" s="83" t="str">
        <f>IF(SP_NORTE!S685="","*",SP_NORTE!S685)</f>
        <v>-</v>
      </c>
      <c r="E630" s="83" t="str">
        <f>IF(SP_NORTE!D685="","*",SP_NORTE!D685)</f>
        <v>*</v>
      </c>
      <c r="F630" s="83" t="str">
        <f>IF(SP_NORTE!G685="","*",SP_NORTE!G685)</f>
        <v>*</v>
      </c>
      <c r="G630" s="83" t="str">
        <f>IF(SP_NORTE!L685="","*",SP_NORTE!L685)</f>
        <v>-</v>
      </c>
      <c r="H630" s="116" t="str">
        <f>IF(SP_NORTE!J685="","*",SP_NORTE!J685)</f>
        <v>*</v>
      </c>
      <c r="I630" s="113" t="str">
        <f>IF(SP_NORTE!N685="","*",SP_NORTE!N685)</f>
        <v>*</v>
      </c>
      <c r="J630" s="113" t="str">
        <f>IF(SP_NORTE!O685="","*",SP_NORTE!O685)</f>
        <v>*</v>
      </c>
      <c r="K630" s="83">
        <f>IF(SP_NORTE!AJ685="","*",SP_NORTE!AJ685)</f>
        <v>0</v>
      </c>
      <c r="L630" s="83" t="str">
        <f>IF(SP_NORTE!AL685="","*",SP_NORTE!AL685)</f>
        <v>-</v>
      </c>
      <c r="M630" s="83">
        <f>IF(SP_NORTE!AO685="","*",SP_NORTE!AO685)</f>
        <v>0</v>
      </c>
      <c r="N630" s="83" t="str">
        <f>IF(SP_NORTE!AL685="","*",SP_NORTE!AL685)</f>
        <v>-</v>
      </c>
      <c r="O630" s="110" t="str">
        <f>IF(SP_NORTE!BG685="","*",SP_NORTE!BG685)</f>
        <v>*</v>
      </c>
      <c r="P630" s="147" t="str">
        <f>IF($A$2=1,IF(SP_NORTE!BI685="","*",SP_NORTE!BI685),IF(SP_NORTE!BJ685="","*",SP_NORTE!BJ685))</f>
        <v>*</v>
      </c>
    </row>
    <row r="631" spans="1:16" hidden="1">
      <c r="A631" s="82" t="str">
        <f>IF(SP_NORTE!B686="","*",SP_NORTE!B686)</f>
        <v>*</v>
      </c>
      <c r="B631" s="83" t="str">
        <f>IF(SP_NORTE!W686="","*",SP_NORTE!W686)</f>
        <v>*</v>
      </c>
      <c r="C631" s="83" t="str">
        <f>IF(SP_NORTE!R686="","*",SP_NORTE!R686)</f>
        <v>-</v>
      </c>
      <c r="D631" s="83" t="str">
        <f>IF(SP_NORTE!S686="","*",SP_NORTE!S686)</f>
        <v>-</v>
      </c>
      <c r="E631" s="83" t="str">
        <f>IF(SP_NORTE!D686="","*",SP_NORTE!D686)</f>
        <v>*</v>
      </c>
      <c r="F631" s="83" t="str">
        <f>IF(SP_NORTE!G686="","*",SP_NORTE!G686)</f>
        <v>*</v>
      </c>
      <c r="G631" s="83" t="str">
        <f>IF(SP_NORTE!L686="","*",SP_NORTE!L686)</f>
        <v>-</v>
      </c>
      <c r="H631" s="116" t="str">
        <f>IF(SP_NORTE!J686="","*",SP_NORTE!J686)</f>
        <v>*</v>
      </c>
      <c r="I631" s="113" t="str">
        <f>IF(SP_NORTE!N686="","*",SP_NORTE!N686)</f>
        <v>*</v>
      </c>
      <c r="J631" s="113" t="str">
        <f>IF(SP_NORTE!O686="","*",SP_NORTE!O686)</f>
        <v>*</v>
      </c>
      <c r="K631" s="83">
        <f>IF(SP_NORTE!AJ686="","*",SP_NORTE!AJ686)</f>
        <v>0</v>
      </c>
      <c r="L631" s="83" t="str">
        <f>IF(SP_NORTE!AL686="","*",SP_NORTE!AL686)</f>
        <v>-</v>
      </c>
      <c r="M631" s="83">
        <f>IF(SP_NORTE!AO686="","*",SP_NORTE!AO686)</f>
        <v>0</v>
      </c>
      <c r="N631" s="83" t="str">
        <f>IF(SP_NORTE!AL686="","*",SP_NORTE!AL686)</f>
        <v>-</v>
      </c>
      <c r="O631" s="110" t="str">
        <f>IF(SP_NORTE!BG686="","*",SP_NORTE!BG686)</f>
        <v>*</v>
      </c>
      <c r="P631" s="147" t="str">
        <f>IF($A$2=1,IF(SP_NORTE!BI686="","*",SP_NORTE!BI686),IF(SP_NORTE!BJ686="","*",SP_NORTE!BJ686))</f>
        <v>*</v>
      </c>
    </row>
    <row r="632" spans="1:16" hidden="1">
      <c r="A632" s="82" t="str">
        <f>IF(SP_NORTE!B687="","*",SP_NORTE!B687)</f>
        <v>*</v>
      </c>
      <c r="B632" s="83" t="str">
        <f>IF(SP_NORTE!W687="","*",SP_NORTE!W687)</f>
        <v>*</v>
      </c>
      <c r="C632" s="83" t="str">
        <f>IF(SP_NORTE!R687="","*",SP_NORTE!R687)</f>
        <v>-</v>
      </c>
      <c r="D632" s="83" t="str">
        <f>IF(SP_NORTE!S687="","*",SP_NORTE!S687)</f>
        <v>-</v>
      </c>
      <c r="E632" s="83" t="str">
        <f>IF(SP_NORTE!D687="","*",SP_NORTE!D687)</f>
        <v>*</v>
      </c>
      <c r="F632" s="83" t="str">
        <f>IF(SP_NORTE!G687="","*",SP_NORTE!G687)</f>
        <v>*</v>
      </c>
      <c r="G632" s="83" t="str">
        <f>IF(SP_NORTE!L687="","*",SP_NORTE!L687)</f>
        <v>-</v>
      </c>
      <c r="H632" s="116" t="str">
        <f>IF(SP_NORTE!J687="","*",SP_NORTE!J687)</f>
        <v>*</v>
      </c>
      <c r="I632" s="113" t="str">
        <f>IF(SP_NORTE!N687="","*",SP_NORTE!N687)</f>
        <v>*</v>
      </c>
      <c r="J632" s="113" t="str">
        <f>IF(SP_NORTE!O687="","*",SP_NORTE!O687)</f>
        <v>*</v>
      </c>
      <c r="K632" s="83">
        <f>IF(SP_NORTE!AJ687="","*",SP_NORTE!AJ687)</f>
        <v>0</v>
      </c>
      <c r="L632" s="83" t="str">
        <f>IF(SP_NORTE!AL687="","*",SP_NORTE!AL687)</f>
        <v>-</v>
      </c>
      <c r="M632" s="83">
        <f>IF(SP_NORTE!AO687="","*",SP_NORTE!AO687)</f>
        <v>0</v>
      </c>
      <c r="N632" s="83" t="str">
        <f>IF(SP_NORTE!AL687="","*",SP_NORTE!AL687)</f>
        <v>-</v>
      </c>
      <c r="O632" s="110" t="str">
        <f>IF(SP_NORTE!BG687="","*",SP_NORTE!BG687)</f>
        <v>*</v>
      </c>
      <c r="P632" s="147" t="str">
        <f>IF($A$2=1,IF(SP_NORTE!BI687="","*",SP_NORTE!BI687),IF(SP_NORTE!BJ687="","*",SP_NORTE!BJ687))</f>
        <v>*</v>
      </c>
    </row>
    <row r="633" spans="1:16" hidden="1">
      <c r="A633" s="82" t="str">
        <f>IF(SP_NORTE!B688="","*",SP_NORTE!B688)</f>
        <v>*</v>
      </c>
      <c r="B633" s="83" t="str">
        <f>IF(SP_NORTE!W688="","*",SP_NORTE!W688)</f>
        <v>*</v>
      </c>
      <c r="C633" s="83" t="str">
        <f>IF(SP_NORTE!R688="","*",SP_NORTE!R688)</f>
        <v>-</v>
      </c>
      <c r="D633" s="83" t="str">
        <f>IF(SP_NORTE!S688="","*",SP_NORTE!S688)</f>
        <v>-</v>
      </c>
      <c r="E633" s="83" t="str">
        <f>IF(SP_NORTE!D688="","*",SP_NORTE!D688)</f>
        <v>*</v>
      </c>
      <c r="F633" s="83" t="str">
        <f>IF(SP_NORTE!G688="","*",SP_NORTE!G688)</f>
        <v>*</v>
      </c>
      <c r="G633" s="83" t="str">
        <f>IF(SP_NORTE!L688="","*",SP_NORTE!L688)</f>
        <v>-</v>
      </c>
      <c r="H633" s="116" t="str">
        <f>IF(SP_NORTE!J688="","*",SP_NORTE!J688)</f>
        <v>*</v>
      </c>
      <c r="I633" s="113" t="str">
        <f>IF(SP_NORTE!N688="","*",SP_NORTE!N688)</f>
        <v>*</v>
      </c>
      <c r="J633" s="113" t="str">
        <f>IF(SP_NORTE!O688="","*",SP_NORTE!O688)</f>
        <v>*</v>
      </c>
      <c r="K633" s="83">
        <f>IF(SP_NORTE!AJ688="","*",SP_NORTE!AJ688)</f>
        <v>0</v>
      </c>
      <c r="L633" s="83" t="str">
        <f>IF(SP_NORTE!AL688="","*",SP_NORTE!AL688)</f>
        <v>-</v>
      </c>
      <c r="M633" s="83">
        <f>IF(SP_NORTE!AO688="","*",SP_NORTE!AO688)</f>
        <v>0</v>
      </c>
      <c r="N633" s="83" t="str">
        <f>IF(SP_NORTE!AL688="","*",SP_NORTE!AL688)</f>
        <v>-</v>
      </c>
      <c r="O633" s="110" t="str">
        <f>IF(SP_NORTE!BG688="","*",SP_NORTE!BG688)</f>
        <v>*</v>
      </c>
      <c r="P633" s="147" t="str">
        <f>IF($A$2=1,IF(SP_NORTE!BI688="","*",SP_NORTE!BI688),IF(SP_NORTE!BJ688="","*",SP_NORTE!BJ688))</f>
        <v>*</v>
      </c>
    </row>
    <row r="634" spans="1:16" hidden="1">
      <c r="A634" s="82" t="str">
        <f>IF(SP_NORTE!B689="","*",SP_NORTE!B689)</f>
        <v>*</v>
      </c>
      <c r="B634" s="83" t="str">
        <f>IF(SP_NORTE!W689="","*",SP_NORTE!W689)</f>
        <v>*</v>
      </c>
      <c r="C634" s="83" t="str">
        <f>IF(SP_NORTE!R689="","*",SP_NORTE!R689)</f>
        <v>-</v>
      </c>
      <c r="D634" s="83" t="str">
        <f>IF(SP_NORTE!S689="","*",SP_NORTE!S689)</f>
        <v>-</v>
      </c>
      <c r="E634" s="83" t="str">
        <f>IF(SP_NORTE!D689="","*",SP_NORTE!D689)</f>
        <v>*</v>
      </c>
      <c r="F634" s="83" t="str">
        <f>IF(SP_NORTE!G689="","*",SP_NORTE!G689)</f>
        <v>*</v>
      </c>
      <c r="G634" s="83" t="str">
        <f>IF(SP_NORTE!L689="","*",SP_NORTE!L689)</f>
        <v>-</v>
      </c>
      <c r="H634" s="116" t="str">
        <f>IF(SP_NORTE!J689="","*",SP_NORTE!J689)</f>
        <v>*</v>
      </c>
      <c r="I634" s="113" t="str">
        <f>IF(SP_NORTE!N689="","*",SP_NORTE!N689)</f>
        <v>*</v>
      </c>
      <c r="J634" s="113" t="str">
        <f>IF(SP_NORTE!O689="","*",SP_NORTE!O689)</f>
        <v>*</v>
      </c>
      <c r="K634" s="83">
        <f>IF(SP_NORTE!AJ689="","*",SP_NORTE!AJ689)</f>
        <v>0</v>
      </c>
      <c r="L634" s="83" t="str">
        <f>IF(SP_NORTE!AL689="","*",SP_NORTE!AL689)</f>
        <v>-</v>
      </c>
      <c r="M634" s="83">
        <f>IF(SP_NORTE!AO689="","*",SP_NORTE!AO689)</f>
        <v>0</v>
      </c>
      <c r="N634" s="83" t="str">
        <f>IF(SP_NORTE!AL689="","*",SP_NORTE!AL689)</f>
        <v>-</v>
      </c>
      <c r="O634" s="110" t="str">
        <f>IF(SP_NORTE!BG689="","*",SP_NORTE!BG689)</f>
        <v>*</v>
      </c>
      <c r="P634" s="147" t="str">
        <f>IF($A$2=1,IF(SP_NORTE!BI689="","*",SP_NORTE!BI689),IF(SP_NORTE!BJ689="","*",SP_NORTE!BJ689))</f>
        <v>*</v>
      </c>
    </row>
    <row r="635" spans="1:16" hidden="1">
      <c r="A635" s="82" t="str">
        <f>IF(SP_NORTE!B690="","*",SP_NORTE!B690)</f>
        <v>*</v>
      </c>
      <c r="B635" s="83" t="str">
        <f>IF(SP_NORTE!W690="","*",SP_NORTE!W690)</f>
        <v>*</v>
      </c>
      <c r="C635" s="83" t="str">
        <f>IF(SP_NORTE!R690="","*",SP_NORTE!R690)</f>
        <v>-</v>
      </c>
      <c r="D635" s="83" t="str">
        <f>IF(SP_NORTE!S690="","*",SP_NORTE!S690)</f>
        <v>-</v>
      </c>
      <c r="E635" s="83" t="str">
        <f>IF(SP_NORTE!D690="","*",SP_NORTE!D690)</f>
        <v>*</v>
      </c>
      <c r="F635" s="83" t="str">
        <f>IF(SP_NORTE!G690="","*",SP_NORTE!G690)</f>
        <v>*</v>
      </c>
      <c r="G635" s="83" t="str">
        <f>IF(SP_NORTE!L690="","*",SP_NORTE!L690)</f>
        <v>-</v>
      </c>
      <c r="H635" s="116" t="str">
        <f>IF(SP_NORTE!J690="","*",SP_NORTE!J690)</f>
        <v>*</v>
      </c>
      <c r="I635" s="113" t="str">
        <f>IF(SP_NORTE!N690="","*",SP_NORTE!N690)</f>
        <v>*</v>
      </c>
      <c r="J635" s="113" t="str">
        <f>IF(SP_NORTE!O690="","*",SP_NORTE!O690)</f>
        <v>*</v>
      </c>
      <c r="K635" s="83">
        <f>IF(SP_NORTE!AJ690="","*",SP_NORTE!AJ690)</f>
        <v>0</v>
      </c>
      <c r="L635" s="83" t="str">
        <f>IF(SP_NORTE!AL690="","*",SP_NORTE!AL690)</f>
        <v>-</v>
      </c>
      <c r="M635" s="83">
        <f>IF(SP_NORTE!AO690="","*",SP_NORTE!AO690)</f>
        <v>0</v>
      </c>
      <c r="N635" s="83" t="str">
        <f>IF(SP_NORTE!AL690="","*",SP_NORTE!AL690)</f>
        <v>-</v>
      </c>
      <c r="O635" s="110" t="str">
        <f>IF(SP_NORTE!BG690="","*",SP_NORTE!BG690)</f>
        <v>*</v>
      </c>
      <c r="P635" s="147" t="str">
        <f>IF($A$2=1,IF(SP_NORTE!BI690="","*",SP_NORTE!BI690),IF(SP_NORTE!BJ690="","*",SP_NORTE!BJ690))</f>
        <v>*</v>
      </c>
    </row>
    <row r="636" spans="1:16" hidden="1">
      <c r="A636" s="82" t="str">
        <f>IF(SP_NORTE!B691="","*",SP_NORTE!B691)</f>
        <v>*</v>
      </c>
      <c r="B636" s="83" t="str">
        <f>IF(SP_NORTE!W691="","*",SP_NORTE!W691)</f>
        <v>*</v>
      </c>
      <c r="C636" s="83" t="str">
        <f>IF(SP_NORTE!R691="","*",SP_NORTE!R691)</f>
        <v>-</v>
      </c>
      <c r="D636" s="83" t="str">
        <f>IF(SP_NORTE!S691="","*",SP_NORTE!S691)</f>
        <v>-</v>
      </c>
      <c r="E636" s="83" t="str">
        <f>IF(SP_NORTE!D691="","*",SP_NORTE!D691)</f>
        <v>*</v>
      </c>
      <c r="F636" s="83" t="str">
        <f>IF(SP_NORTE!G691="","*",SP_NORTE!G691)</f>
        <v>*</v>
      </c>
      <c r="G636" s="83" t="str">
        <f>IF(SP_NORTE!L691="","*",SP_NORTE!L691)</f>
        <v>-</v>
      </c>
      <c r="H636" s="116" t="str">
        <f>IF(SP_NORTE!J691="","*",SP_NORTE!J691)</f>
        <v>*</v>
      </c>
      <c r="I636" s="113" t="str">
        <f>IF(SP_NORTE!N691="","*",SP_NORTE!N691)</f>
        <v>*</v>
      </c>
      <c r="J636" s="113" t="str">
        <f>IF(SP_NORTE!O691="","*",SP_NORTE!O691)</f>
        <v>*</v>
      </c>
      <c r="K636" s="83">
        <f>IF(SP_NORTE!AJ691="","*",SP_NORTE!AJ691)</f>
        <v>0</v>
      </c>
      <c r="L636" s="83" t="str">
        <f>IF(SP_NORTE!AL691="","*",SP_NORTE!AL691)</f>
        <v>-</v>
      </c>
      <c r="M636" s="83">
        <f>IF(SP_NORTE!AO691="","*",SP_NORTE!AO691)</f>
        <v>0</v>
      </c>
      <c r="N636" s="83" t="str">
        <f>IF(SP_NORTE!AL691="","*",SP_NORTE!AL691)</f>
        <v>-</v>
      </c>
      <c r="O636" s="110" t="str">
        <f>IF(SP_NORTE!BG691="","*",SP_NORTE!BG691)</f>
        <v>*</v>
      </c>
      <c r="P636" s="147" t="str">
        <f>IF($A$2=1,IF(SP_NORTE!BI691="","*",SP_NORTE!BI691),IF(SP_NORTE!BJ691="","*",SP_NORTE!BJ691))</f>
        <v>*</v>
      </c>
    </row>
    <row r="637" spans="1:16" hidden="1">
      <c r="A637" s="82" t="str">
        <f>IF(SP_NORTE!B692="","*",SP_NORTE!B692)</f>
        <v>*</v>
      </c>
      <c r="B637" s="83" t="str">
        <f>IF(SP_NORTE!W692="","*",SP_NORTE!W692)</f>
        <v>*</v>
      </c>
      <c r="C637" s="83" t="str">
        <f>IF(SP_NORTE!R692="","*",SP_NORTE!R692)</f>
        <v>-</v>
      </c>
      <c r="D637" s="83" t="str">
        <f>IF(SP_NORTE!S692="","*",SP_NORTE!S692)</f>
        <v>-</v>
      </c>
      <c r="E637" s="83" t="str">
        <f>IF(SP_NORTE!D692="","*",SP_NORTE!D692)</f>
        <v>*</v>
      </c>
      <c r="F637" s="83" t="str">
        <f>IF(SP_NORTE!G692="","*",SP_NORTE!G692)</f>
        <v>*</v>
      </c>
      <c r="G637" s="83" t="str">
        <f>IF(SP_NORTE!L692="","*",SP_NORTE!L692)</f>
        <v>-</v>
      </c>
      <c r="H637" s="116" t="str">
        <f>IF(SP_NORTE!J692="","*",SP_NORTE!J692)</f>
        <v>*</v>
      </c>
      <c r="I637" s="113" t="str">
        <f>IF(SP_NORTE!N692="","*",SP_NORTE!N692)</f>
        <v>*</v>
      </c>
      <c r="J637" s="113" t="str">
        <f>IF(SP_NORTE!O692="","*",SP_NORTE!O692)</f>
        <v>*</v>
      </c>
      <c r="K637" s="83">
        <f>IF(SP_NORTE!AJ692="","*",SP_NORTE!AJ692)</f>
        <v>0</v>
      </c>
      <c r="L637" s="83" t="str">
        <f>IF(SP_NORTE!AL692="","*",SP_NORTE!AL692)</f>
        <v>-</v>
      </c>
      <c r="M637" s="83">
        <f>IF(SP_NORTE!AO692="","*",SP_NORTE!AO692)</f>
        <v>0</v>
      </c>
      <c r="N637" s="83" t="str">
        <f>IF(SP_NORTE!AL692="","*",SP_NORTE!AL692)</f>
        <v>-</v>
      </c>
      <c r="O637" s="110" t="str">
        <f>IF(SP_NORTE!BG692="","*",SP_NORTE!BG692)</f>
        <v>*</v>
      </c>
      <c r="P637" s="147" t="str">
        <f>IF($A$2=1,IF(SP_NORTE!BI692="","*",SP_NORTE!BI692),IF(SP_NORTE!BJ692="","*",SP_NORTE!BJ692))</f>
        <v>*</v>
      </c>
    </row>
    <row r="638" spans="1:16" hidden="1">
      <c r="A638" s="82" t="str">
        <f>IF(SP_NORTE!B693="","*",SP_NORTE!B693)</f>
        <v>*</v>
      </c>
      <c r="B638" s="83" t="str">
        <f>IF(SP_NORTE!W693="","*",SP_NORTE!W693)</f>
        <v>*</v>
      </c>
      <c r="C638" s="83" t="str">
        <f>IF(SP_NORTE!R693="","*",SP_NORTE!R693)</f>
        <v>-</v>
      </c>
      <c r="D638" s="83" t="str">
        <f>IF(SP_NORTE!S693="","*",SP_NORTE!S693)</f>
        <v>-</v>
      </c>
      <c r="E638" s="83" t="str">
        <f>IF(SP_NORTE!D693="","*",SP_NORTE!D693)</f>
        <v>*</v>
      </c>
      <c r="F638" s="83" t="str">
        <f>IF(SP_NORTE!G693="","*",SP_NORTE!G693)</f>
        <v>*</v>
      </c>
      <c r="G638" s="83" t="str">
        <f>IF(SP_NORTE!L693="","*",SP_NORTE!L693)</f>
        <v>-</v>
      </c>
      <c r="H638" s="116" t="str">
        <f>IF(SP_NORTE!J693="","*",SP_NORTE!J693)</f>
        <v>*</v>
      </c>
      <c r="I638" s="113" t="str">
        <f>IF(SP_NORTE!N693="","*",SP_NORTE!N693)</f>
        <v>*</v>
      </c>
      <c r="J638" s="113" t="str">
        <f>IF(SP_NORTE!O693="","*",SP_NORTE!O693)</f>
        <v>*</v>
      </c>
      <c r="K638" s="83">
        <f>IF(SP_NORTE!AJ693="","*",SP_NORTE!AJ693)</f>
        <v>0</v>
      </c>
      <c r="L638" s="83" t="str">
        <f>IF(SP_NORTE!AL693="","*",SP_NORTE!AL693)</f>
        <v>-</v>
      </c>
      <c r="M638" s="83">
        <f>IF(SP_NORTE!AO693="","*",SP_NORTE!AO693)</f>
        <v>0</v>
      </c>
      <c r="N638" s="83" t="str">
        <f>IF(SP_NORTE!AL693="","*",SP_NORTE!AL693)</f>
        <v>-</v>
      </c>
      <c r="O638" s="110" t="str">
        <f>IF(SP_NORTE!BG693="","*",SP_NORTE!BG693)</f>
        <v>*</v>
      </c>
      <c r="P638" s="147" t="str">
        <f>IF($A$2=1,IF(SP_NORTE!BI693="","*",SP_NORTE!BI693),IF(SP_NORTE!BJ693="","*",SP_NORTE!BJ693))</f>
        <v>*</v>
      </c>
    </row>
    <row r="639" spans="1:16" hidden="1">
      <c r="A639" s="82" t="str">
        <f>IF(SP_NORTE!B694="","*",SP_NORTE!B694)</f>
        <v>*</v>
      </c>
      <c r="B639" s="83" t="str">
        <f>IF(SP_NORTE!W694="","*",SP_NORTE!W694)</f>
        <v>*</v>
      </c>
      <c r="C639" s="83" t="str">
        <f>IF(SP_NORTE!R694="","*",SP_NORTE!R694)</f>
        <v>-</v>
      </c>
      <c r="D639" s="83" t="str">
        <f>IF(SP_NORTE!S694="","*",SP_NORTE!S694)</f>
        <v>-</v>
      </c>
      <c r="E639" s="83" t="str">
        <f>IF(SP_NORTE!D694="","*",SP_NORTE!D694)</f>
        <v>*</v>
      </c>
      <c r="F639" s="83" t="str">
        <f>IF(SP_NORTE!G694="","*",SP_NORTE!G694)</f>
        <v>*</v>
      </c>
      <c r="G639" s="83" t="str">
        <f>IF(SP_NORTE!L694="","*",SP_NORTE!L694)</f>
        <v>-</v>
      </c>
      <c r="H639" s="116" t="str">
        <f>IF(SP_NORTE!J694="","*",SP_NORTE!J694)</f>
        <v>*</v>
      </c>
      <c r="I639" s="113" t="str">
        <f>IF(SP_NORTE!N694="","*",SP_NORTE!N694)</f>
        <v>*</v>
      </c>
      <c r="J639" s="113" t="str">
        <f>IF(SP_NORTE!O694="","*",SP_NORTE!O694)</f>
        <v>*</v>
      </c>
      <c r="K639" s="83">
        <f>IF(SP_NORTE!AJ694="","*",SP_NORTE!AJ694)</f>
        <v>0</v>
      </c>
      <c r="L639" s="83" t="str">
        <f>IF(SP_NORTE!AL694="","*",SP_NORTE!AL694)</f>
        <v>-</v>
      </c>
      <c r="M639" s="83">
        <f>IF(SP_NORTE!AO694="","*",SP_NORTE!AO694)</f>
        <v>0</v>
      </c>
      <c r="N639" s="83" t="str">
        <f>IF(SP_NORTE!AL694="","*",SP_NORTE!AL694)</f>
        <v>-</v>
      </c>
      <c r="O639" s="110" t="str">
        <f>IF(SP_NORTE!BG694="","*",SP_NORTE!BG694)</f>
        <v>*</v>
      </c>
      <c r="P639" s="147" t="str">
        <f>IF($A$2=1,IF(SP_NORTE!BI694="","*",SP_NORTE!BI694),IF(SP_NORTE!BJ694="","*",SP_NORTE!BJ694))</f>
        <v>*</v>
      </c>
    </row>
    <row r="640" spans="1:16" hidden="1">
      <c r="A640" s="82" t="str">
        <f>IF(SP_NORTE!B695="","*",SP_NORTE!B695)</f>
        <v>*</v>
      </c>
      <c r="B640" s="83" t="str">
        <f>IF(SP_NORTE!W695="","*",SP_NORTE!W695)</f>
        <v>*</v>
      </c>
      <c r="C640" s="83" t="str">
        <f>IF(SP_NORTE!R695="","*",SP_NORTE!R695)</f>
        <v>-</v>
      </c>
      <c r="D640" s="83" t="str">
        <f>IF(SP_NORTE!S695="","*",SP_NORTE!S695)</f>
        <v>-</v>
      </c>
      <c r="E640" s="83" t="str">
        <f>IF(SP_NORTE!D695="","*",SP_NORTE!D695)</f>
        <v>*</v>
      </c>
      <c r="F640" s="83" t="str">
        <f>IF(SP_NORTE!G695="","*",SP_NORTE!G695)</f>
        <v>*</v>
      </c>
      <c r="G640" s="83" t="str">
        <f>IF(SP_NORTE!L695="","*",SP_NORTE!L695)</f>
        <v>-</v>
      </c>
      <c r="H640" s="116" t="str">
        <f>IF(SP_NORTE!J695="","*",SP_NORTE!J695)</f>
        <v>*</v>
      </c>
      <c r="I640" s="113" t="str">
        <f>IF(SP_NORTE!N695="","*",SP_NORTE!N695)</f>
        <v>*</v>
      </c>
      <c r="J640" s="113" t="str">
        <f>IF(SP_NORTE!O695="","*",SP_NORTE!O695)</f>
        <v>*</v>
      </c>
      <c r="K640" s="83">
        <f>IF(SP_NORTE!AJ695="","*",SP_NORTE!AJ695)</f>
        <v>0</v>
      </c>
      <c r="L640" s="83" t="str">
        <f>IF(SP_NORTE!AL695="","*",SP_NORTE!AL695)</f>
        <v>-</v>
      </c>
      <c r="M640" s="83">
        <f>IF(SP_NORTE!AO695="","*",SP_NORTE!AO695)</f>
        <v>0</v>
      </c>
      <c r="N640" s="83" t="str">
        <f>IF(SP_NORTE!AL695="","*",SP_NORTE!AL695)</f>
        <v>-</v>
      </c>
      <c r="O640" s="110" t="str">
        <f>IF(SP_NORTE!BG695="","*",SP_NORTE!BG695)</f>
        <v>*</v>
      </c>
      <c r="P640" s="147" t="str">
        <f>IF($A$2=1,IF(SP_NORTE!BI695="","*",SP_NORTE!BI695),IF(SP_NORTE!BJ695="","*",SP_NORTE!BJ695))</f>
        <v>*</v>
      </c>
    </row>
    <row r="641" spans="1:16" hidden="1">
      <c r="A641" s="82" t="str">
        <f>IF(SP_NORTE!B696="","*",SP_NORTE!B696)</f>
        <v>*</v>
      </c>
      <c r="B641" s="83" t="str">
        <f>IF(SP_NORTE!W696="","*",SP_NORTE!W696)</f>
        <v>*</v>
      </c>
      <c r="C641" s="83" t="str">
        <f>IF(SP_NORTE!R696="","*",SP_NORTE!R696)</f>
        <v>-</v>
      </c>
      <c r="D641" s="83" t="str">
        <f>IF(SP_NORTE!S696="","*",SP_NORTE!S696)</f>
        <v>-</v>
      </c>
      <c r="E641" s="83" t="str">
        <f>IF(SP_NORTE!D696="","*",SP_NORTE!D696)</f>
        <v>*</v>
      </c>
      <c r="F641" s="83" t="str">
        <f>IF(SP_NORTE!G696="","*",SP_NORTE!G696)</f>
        <v>*</v>
      </c>
      <c r="G641" s="83" t="str">
        <f>IF(SP_NORTE!L696="","*",SP_NORTE!L696)</f>
        <v>-</v>
      </c>
      <c r="H641" s="116" t="str">
        <f>IF(SP_NORTE!J696="","*",SP_NORTE!J696)</f>
        <v>*</v>
      </c>
      <c r="I641" s="113" t="str">
        <f>IF(SP_NORTE!N696="","*",SP_NORTE!N696)</f>
        <v>*</v>
      </c>
      <c r="J641" s="113" t="str">
        <f>IF(SP_NORTE!O696="","*",SP_NORTE!O696)</f>
        <v>*</v>
      </c>
      <c r="K641" s="83">
        <f>IF(SP_NORTE!AJ696="","*",SP_NORTE!AJ696)</f>
        <v>0</v>
      </c>
      <c r="L641" s="83" t="str">
        <f>IF(SP_NORTE!AL696="","*",SP_NORTE!AL696)</f>
        <v>-</v>
      </c>
      <c r="M641" s="83">
        <f>IF(SP_NORTE!AO696="","*",SP_NORTE!AO696)</f>
        <v>0</v>
      </c>
      <c r="N641" s="83" t="str">
        <f>IF(SP_NORTE!AL696="","*",SP_NORTE!AL696)</f>
        <v>-</v>
      </c>
      <c r="O641" s="110" t="str">
        <f>IF(SP_NORTE!BG696="","*",SP_NORTE!BG696)</f>
        <v>*</v>
      </c>
      <c r="P641" s="147" t="str">
        <f>IF($A$2=1,IF(SP_NORTE!BI696="","*",SP_NORTE!BI696),IF(SP_NORTE!BJ696="","*",SP_NORTE!BJ696))</f>
        <v>*</v>
      </c>
    </row>
    <row r="642" spans="1:16" hidden="1">
      <c r="A642" s="82" t="str">
        <f>IF(SP_NORTE!B697="","*",SP_NORTE!B697)</f>
        <v>*</v>
      </c>
      <c r="B642" s="83" t="str">
        <f>IF(SP_NORTE!W697="","*",SP_NORTE!W697)</f>
        <v>*</v>
      </c>
      <c r="C642" s="83" t="str">
        <f>IF(SP_NORTE!R697="","*",SP_NORTE!R697)</f>
        <v>-</v>
      </c>
      <c r="D642" s="83" t="str">
        <f>IF(SP_NORTE!S697="","*",SP_NORTE!S697)</f>
        <v>-</v>
      </c>
      <c r="E642" s="83" t="str">
        <f>IF(SP_NORTE!D697="","*",SP_NORTE!D697)</f>
        <v>*</v>
      </c>
      <c r="F642" s="83" t="str">
        <f>IF(SP_NORTE!G697="","*",SP_NORTE!G697)</f>
        <v>*</v>
      </c>
      <c r="G642" s="83" t="str">
        <f>IF(SP_NORTE!L697="","*",SP_NORTE!L697)</f>
        <v>-</v>
      </c>
      <c r="H642" s="116" t="str">
        <f>IF(SP_NORTE!J697="","*",SP_NORTE!J697)</f>
        <v>*</v>
      </c>
      <c r="I642" s="113" t="str">
        <f>IF(SP_NORTE!N697="","*",SP_NORTE!N697)</f>
        <v>*</v>
      </c>
      <c r="J642" s="113" t="str">
        <f>IF(SP_NORTE!O697="","*",SP_NORTE!O697)</f>
        <v>*</v>
      </c>
      <c r="K642" s="83">
        <f>IF(SP_NORTE!AJ697="","*",SP_NORTE!AJ697)</f>
        <v>0</v>
      </c>
      <c r="L642" s="83" t="str">
        <f>IF(SP_NORTE!AL697="","*",SP_NORTE!AL697)</f>
        <v>-</v>
      </c>
      <c r="M642" s="83">
        <f>IF(SP_NORTE!AO697="","*",SP_NORTE!AO697)</f>
        <v>0</v>
      </c>
      <c r="N642" s="83" t="str">
        <f>IF(SP_NORTE!AL697="","*",SP_NORTE!AL697)</f>
        <v>-</v>
      </c>
      <c r="O642" s="110" t="str">
        <f>IF(SP_NORTE!BG697="","*",SP_NORTE!BG697)</f>
        <v>*</v>
      </c>
      <c r="P642" s="147" t="str">
        <f>IF($A$2=1,IF(SP_NORTE!BI697="","*",SP_NORTE!BI697),IF(SP_NORTE!BJ697="","*",SP_NORTE!BJ697))</f>
        <v>*</v>
      </c>
    </row>
    <row r="643" spans="1:16" hidden="1">
      <c r="A643" s="82" t="str">
        <f>IF(SP_NORTE!B698="","*",SP_NORTE!B698)</f>
        <v>*</v>
      </c>
      <c r="B643" s="83" t="str">
        <f>IF(SP_NORTE!W698="","*",SP_NORTE!W698)</f>
        <v>*</v>
      </c>
      <c r="C643" s="83" t="str">
        <f>IF(SP_NORTE!R698="","*",SP_NORTE!R698)</f>
        <v>-</v>
      </c>
      <c r="D643" s="83" t="str">
        <f>IF(SP_NORTE!S698="","*",SP_NORTE!S698)</f>
        <v>-</v>
      </c>
      <c r="E643" s="83" t="str">
        <f>IF(SP_NORTE!D698="","*",SP_NORTE!D698)</f>
        <v>*</v>
      </c>
      <c r="F643" s="83" t="str">
        <f>IF(SP_NORTE!G698="","*",SP_NORTE!G698)</f>
        <v>*</v>
      </c>
      <c r="G643" s="83" t="str">
        <f>IF(SP_NORTE!L698="","*",SP_NORTE!L698)</f>
        <v>-</v>
      </c>
      <c r="H643" s="116" t="str">
        <f>IF(SP_NORTE!J698="","*",SP_NORTE!J698)</f>
        <v>*</v>
      </c>
      <c r="I643" s="113" t="str">
        <f>IF(SP_NORTE!N698="","*",SP_NORTE!N698)</f>
        <v>*</v>
      </c>
      <c r="J643" s="113" t="str">
        <f>IF(SP_NORTE!O698="","*",SP_NORTE!O698)</f>
        <v>*</v>
      </c>
      <c r="K643" s="83">
        <f>IF(SP_NORTE!AJ698="","*",SP_NORTE!AJ698)</f>
        <v>0</v>
      </c>
      <c r="L643" s="83" t="str">
        <f>IF(SP_NORTE!AL698="","*",SP_NORTE!AL698)</f>
        <v>-</v>
      </c>
      <c r="M643" s="83">
        <f>IF(SP_NORTE!AO698="","*",SP_NORTE!AO698)</f>
        <v>0</v>
      </c>
      <c r="N643" s="83" t="str">
        <f>IF(SP_NORTE!AL698="","*",SP_NORTE!AL698)</f>
        <v>-</v>
      </c>
      <c r="O643" s="110" t="str">
        <f>IF(SP_NORTE!BG698="","*",SP_NORTE!BG698)</f>
        <v>*</v>
      </c>
      <c r="P643" s="147" t="str">
        <f>IF($A$2=1,IF(SP_NORTE!BI698="","*",SP_NORTE!BI698),IF(SP_NORTE!BJ698="","*",SP_NORTE!BJ698))</f>
        <v>*</v>
      </c>
    </row>
    <row r="644" spans="1:16" hidden="1">
      <c r="A644" s="82" t="str">
        <f>IF(SP_NORTE!B699="","*",SP_NORTE!B699)</f>
        <v>*</v>
      </c>
      <c r="B644" s="83" t="str">
        <f>IF(SP_NORTE!W699="","*",SP_NORTE!W699)</f>
        <v>*</v>
      </c>
      <c r="C644" s="83" t="str">
        <f>IF(SP_NORTE!R699="","*",SP_NORTE!R699)</f>
        <v>-</v>
      </c>
      <c r="D644" s="83" t="str">
        <f>IF(SP_NORTE!S699="","*",SP_NORTE!S699)</f>
        <v>-</v>
      </c>
      <c r="E644" s="83" t="str">
        <f>IF(SP_NORTE!D699="","*",SP_NORTE!D699)</f>
        <v>*</v>
      </c>
      <c r="F644" s="83" t="str">
        <f>IF(SP_NORTE!G699="","*",SP_NORTE!G699)</f>
        <v>*</v>
      </c>
      <c r="G644" s="83" t="str">
        <f>IF(SP_NORTE!L699="","*",SP_NORTE!L699)</f>
        <v>-</v>
      </c>
      <c r="H644" s="116" t="str">
        <f>IF(SP_NORTE!J699="","*",SP_NORTE!J699)</f>
        <v>*</v>
      </c>
      <c r="I644" s="113" t="str">
        <f>IF(SP_NORTE!N699="","*",SP_NORTE!N699)</f>
        <v>*</v>
      </c>
      <c r="J644" s="113" t="str">
        <f>IF(SP_NORTE!O699="","*",SP_NORTE!O699)</f>
        <v>*</v>
      </c>
      <c r="K644" s="83">
        <f>IF(SP_NORTE!AJ699="","*",SP_NORTE!AJ699)</f>
        <v>0</v>
      </c>
      <c r="L644" s="83" t="str">
        <f>IF(SP_NORTE!AL699="","*",SP_NORTE!AL699)</f>
        <v>-</v>
      </c>
      <c r="M644" s="83">
        <f>IF(SP_NORTE!AO699="","*",SP_NORTE!AO699)</f>
        <v>0</v>
      </c>
      <c r="N644" s="83" t="str">
        <f>IF(SP_NORTE!AL699="","*",SP_NORTE!AL699)</f>
        <v>-</v>
      </c>
      <c r="O644" s="110" t="str">
        <f>IF(SP_NORTE!BG699="","*",SP_NORTE!BG699)</f>
        <v>*</v>
      </c>
      <c r="P644" s="147" t="str">
        <f>IF($A$2=1,IF(SP_NORTE!BI699="","*",SP_NORTE!BI699),IF(SP_NORTE!BJ699="","*",SP_NORTE!BJ699))</f>
        <v>*</v>
      </c>
    </row>
    <row r="645" spans="1:16" hidden="1">
      <c r="A645" s="82" t="str">
        <f>IF(SP_NORTE!B700="","*",SP_NORTE!B700)</f>
        <v>*</v>
      </c>
      <c r="B645" s="83" t="str">
        <f>IF(SP_NORTE!W700="","*",SP_NORTE!W700)</f>
        <v>*</v>
      </c>
      <c r="C645" s="83" t="str">
        <f>IF(SP_NORTE!R700="","*",SP_NORTE!R700)</f>
        <v>-</v>
      </c>
      <c r="D645" s="83" t="str">
        <f>IF(SP_NORTE!S700="","*",SP_NORTE!S700)</f>
        <v>-</v>
      </c>
      <c r="E645" s="83" t="str">
        <f>IF(SP_NORTE!D700="","*",SP_NORTE!D700)</f>
        <v>*</v>
      </c>
      <c r="F645" s="83" t="str">
        <f>IF(SP_NORTE!G700="","*",SP_NORTE!G700)</f>
        <v>*</v>
      </c>
      <c r="G645" s="83" t="str">
        <f>IF(SP_NORTE!L700="","*",SP_NORTE!L700)</f>
        <v>-</v>
      </c>
      <c r="H645" s="116" t="str">
        <f>IF(SP_NORTE!J700="","*",SP_NORTE!J700)</f>
        <v>*</v>
      </c>
      <c r="I645" s="113" t="str">
        <f>IF(SP_NORTE!N700="","*",SP_NORTE!N700)</f>
        <v>*</v>
      </c>
      <c r="J645" s="113" t="str">
        <f>IF(SP_NORTE!O700="","*",SP_NORTE!O700)</f>
        <v>*</v>
      </c>
      <c r="K645" s="83">
        <f>IF(SP_NORTE!AJ700="","*",SP_NORTE!AJ700)</f>
        <v>0</v>
      </c>
      <c r="L645" s="83" t="str">
        <f>IF(SP_NORTE!AL700="","*",SP_NORTE!AL700)</f>
        <v>-</v>
      </c>
      <c r="M645" s="83">
        <f>IF(SP_NORTE!AO700="","*",SP_NORTE!AO700)</f>
        <v>0</v>
      </c>
      <c r="N645" s="83" t="str">
        <f>IF(SP_NORTE!AL700="","*",SP_NORTE!AL700)</f>
        <v>-</v>
      </c>
      <c r="O645" s="110" t="str">
        <f>IF(SP_NORTE!BG700="","*",SP_NORTE!BG700)</f>
        <v>*</v>
      </c>
      <c r="P645" s="147" t="str">
        <f>IF($A$2=1,IF(SP_NORTE!BI700="","*",SP_NORTE!BI700),IF(SP_NORTE!BJ700="","*",SP_NORTE!BJ700))</f>
        <v>*</v>
      </c>
    </row>
    <row r="646" spans="1:16" hidden="1">
      <c r="A646" s="82" t="str">
        <f>IF(SP_NORTE!B701="","*",SP_NORTE!B701)</f>
        <v>*</v>
      </c>
      <c r="B646" s="83" t="str">
        <f>IF(SP_NORTE!W701="","*",SP_NORTE!W701)</f>
        <v>*</v>
      </c>
      <c r="C646" s="83" t="str">
        <f>IF(SP_NORTE!R701="","*",SP_NORTE!R701)</f>
        <v>-</v>
      </c>
      <c r="D646" s="83" t="str">
        <f>IF(SP_NORTE!S701="","*",SP_NORTE!S701)</f>
        <v>-</v>
      </c>
      <c r="E646" s="83" t="str">
        <f>IF(SP_NORTE!D701="","*",SP_NORTE!D701)</f>
        <v>*</v>
      </c>
      <c r="F646" s="83" t="str">
        <f>IF(SP_NORTE!G701="","*",SP_NORTE!G701)</f>
        <v>*</v>
      </c>
      <c r="G646" s="83" t="str">
        <f>IF(SP_NORTE!L701="","*",SP_NORTE!L701)</f>
        <v>-</v>
      </c>
      <c r="H646" s="116" t="str">
        <f>IF(SP_NORTE!J701="","*",SP_NORTE!J701)</f>
        <v>*</v>
      </c>
      <c r="I646" s="113" t="str">
        <f>IF(SP_NORTE!N701="","*",SP_NORTE!N701)</f>
        <v>*</v>
      </c>
      <c r="J646" s="113" t="str">
        <f>IF(SP_NORTE!O701="","*",SP_NORTE!O701)</f>
        <v>*</v>
      </c>
      <c r="K646" s="83">
        <f>IF(SP_NORTE!AJ701="","*",SP_NORTE!AJ701)</f>
        <v>0</v>
      </c>
      <c r="L646" s="83" t="str">
        <f>IF(SP_NORTE!AL701="","*",SP_NORTE!AL701)</f>
        <v>-</v>
      </c>
      <c r="M646" s="83">
        <f>IF(SP_NORTE!AO701="","*",SP_NORTE!AO701)</f>
        <v>0</v>
      </c>
      <c r="N646" s="83" t="str">
        <f>IF(SP_NORTE!AL701="","*",SP_NORTE!AL701)</f>
        <v>-</v>
      </c>
      <c r="O646" s="110" t="str">
        <f>IF(SP_NORTE!BG701="","*",SP_NORTE!BG701)</f>
        <v>*</v>
      </c>
      <c r="P646" s="147" t="str">
        <f>IF($A$2=1,IF(SP_NORTE!BI701="","*",SP_NORTE!BI701),IF(SP_NORTE!BJ701="","*",SP_NORTE!BJ701))</f>
        <v>*</v>
      </c>
    </row>
    <row r="647" spans="1:16" hidden="1">
      <c r="A647" s="82" t="str">
        <f>IF(SP_NORTE!B702="","*",SP_NORTE!B702)</f>
        <v>*</v>
      </c>
      <c r="B647" s="83" t="str">
        <f>IF(SP_NORTE!W702="","*",SP_NORTE!W702)</f>
        <v>*</v>
      </c>
      <c r="C647" s="83" t="str">
        <f>IF(SP_NORTE!R702="","*",SP_NORTE!R702)</f>
        <v>-</v>
      </c>
      <c r="D647" s="83" t="str">
        <f>IF(SP_NORTE!S702="","*",SP_NORTE!S702)</f>
        <v>-</v>
      </c>
      <c r="E647" s="83" t="str">
        <f>IF(SP_NORTE!D702="","*",SP_NORTE!D702)</f>
        <v>*</v>
      </c>
      <c r="F647" s="83" t="str">
        <f>IF(SP_NORTE!G702="","*",SP_NORTE!G702)</f>
        <v>*</v>
      </c>
      <c r="G647" s="83" t="str">
        <f>IF(SP_NORTE!L702="","*",SP_NORTE!L702)</f>
        <v>-</v>
      </c>
      <c r="H647" s="116" t="str">
        <f>IF(SP_NORTE!J702="","*",SP_NORTE!J702)</f>
        <v>*</v>
      </c>
      <c r="I647" s="113" t="str">
        <f>IF(SP_NORTE!N702="","*",SP_NORTE!N702)</f>
        <v>*</v>
      </c>
      <c r="J647" s="113" t="str">
        <f>IF(SP_NORTE!O702="","*",SP_NORTE!O702)</f>
        <v>*</v>
      </c>
      <c r="K647" s="83">
        <f>IF(SP_NORTE!AJ702="","*",SP_NORTE!AJ702)</f>
        <v>0</v>
      </c>
      <c r="L647" s="83" t="str">
        <f>IF(SP_NORTE!AL702="","*",SP_NORTE!AL702)</f>
        <v>-</v>
      </c>
      <c r="M647" s="83">
        <f>IF(SP_NORTE!AO702="","*",SP_NORTE!AO702)</f>
        <v>0</v>
      </c>
      <c r="N647" s="83" t="str">
        <f>IF(SP_NORTE!AL702="","*",SP_NORTE!AL702)</f>
        <v>-</v>
      </c>
      <c r="O647" s="110" t="str">
        <f>IF(SP_NORTE!BG702="","*",SP_NORTE!BG702)</f>
        <v>*</v>
      </c>
      <c r="P647" s="147" t="str">
        <f>IF($A$2=1,IF(SP_NORTE!BI702="","*",SP_NORTE!BI702),IF(SP_NORTE!BJ702="","*",SP_NORTE!BJ702))</f>
        <v>*</v>
      </c>
    </row>
    <row r="648" spans="1:16" hidden="1">
      <c r="A648" s="82" t="str">
        <f>IF(SP_NORTE!B703="","*",SP_NORTE!B703)</f>
        <v>*</v>
      </c>
      <c r="B648" s="83" t="str">
        <f>IF(SP_NORTE!W703="","*",SP_NORTE!W703)</f>
        <v>*</v>
      </c>
      <c r="C648" s="83" t="str">
        <f>IF(SP_NORTE!R703="","*",SP_NORTE!R703)</f>
        <v>-</v>
      </c>
      <c r="D648" s="83" t="str">
        <f>IF(SP_NORTE!S703="","*",SP_NORTE!S703)</f>
        <v>-</v>
      </c>
      <c r="E648" s="83" t="str">
        <f>IF(SP_NORTE!D703="","*",SP_NORTE!D703)</f>
        <v>*</v>
      </c>
      <c r="F648" s="83" t="str">
        <f>IF(SP_NORTE!G703="","*",SP_NORTE!G703)</f>
        <v>*</v>
      </c>
      <c r="G648" s="83" t="str">
        <f>IF(SP_NORTE!L703="","*",SP_NORTE!L703)</f>
        <v>-</v>
      </c>
      <c r="H648" s="116" t="str">
        <f>IF(SP_NORTE!J703="","*",SP_NORTE!J703)</f>
        <v>*</v>
      </c>
      <c r="I648" s="113" t="str">
        <f>IF(SP_NORTE!N703="","*",SP_NORTE!N703)</f>
        <v>*</v>
      </c>
      <c r="J648" s="113" t="str">
        <f>IF(SP_NORTE!O703="","*",SP_NORTE!O703)</f>
        <v>*</v>
      </c>
      <c r="K648" s="83">
        <f>IF(SP_NORTE!AJ703="","*",SP_NORTE!AJ703)</f>
        <v>0</v>
      </c>
      <c r="L648" s="83" t="str">
        <f>IF(SP_NORTE!AL703="","*",SP_NORTE!AL703)</f>
        <v>-</v>
      </c>
      <c r="M648" s="83">
        <f>IF(SP_NORTE!AO703="","*",SP_NORTE!AO703)</f>
        <v>0</v>
      </c>
      <c r="N648" s="83" t="str">
        <f>IF(SP_NORTE!AL703="","*",SP_NORTE!AL703)</f>
        <v>-</v>
      </c>
      <c r="O648" s="110" t="str">
        <f>IF(SP_NORTE!BG703="","*",SP_NORTE!BG703)</f>
        <v>*</v>
      </c>
      <c r="P648" s="147" t="str">
        <f>IF($A$2=1,IF(SP_NORTE!BI703="","*",SP_NORTE!BI703),IF(SP_NORTE!BJ703="","*",SP_NORTE!BJ703))</f>
        <v>*</v>
      </c>
    </row>
    <row r="649" spans="1:16" hidden="1">
      <c r="A649" s="82" t="str">
        <f>IF(SP_NORTE!B704="","*",SP_NORTE!B704)</f>
        <v>*</v>
      </c>
      <c r="B649" s="83" t="str">
        <f>IF(SP_NORTE!W704="","*",SP_NORTE!W704)</f>
        <v>*</v>
      </c>
      <c r="C649" s="83" t="str">
        <f>IF(SP_NORTE!R704="","*",SP_NORTE!R704)</f>
        <v>-</v>
      </c>
      <c r="D649" s="83" t="str">
        <f>IF(SP_NORTE!S704="","*",SP_NORTE!S704)</f>
        <v>-</v>
      </c>
      <c r="E649" s="83" t="str">
        <f>IF(SP_NORTE!D704="","*",SP_NORTE!D704)</f>
        <v>*</v>
      </c>
      <c r="F649" s="83" t="str">
        <f>IF(SP_NORTE!G704="","*",SP_NORTE!G704)</f>
        <v>*</v>
      </c>
      <c r="G649" s="83" t="str">
        <f>IF(SP_NORTE!L704="","*",SP_NORTE!L704)</f>
        <v>-</v>
      </c>
      <c r="H649" s="116" t="str">
        <f>IF(SP_NORTE!J704="","*",SP_NORTE!J704)</f>
        <v>*</v>
      </c>
      <c r="I649" s="113" t="str">
        <f>IF(SP_NORTE!N704="","*",SP_NORTE!N704)</f>
        <v>*</v>
      </c>
      <c r="J649" s="113" t="str">
        <f>IF(SP_NORTE!O704="","*",SP_NORTE!O704)</f>
        <v>*</v>
      </c>
      <c r="K649" s="83">
        <f>IF(SP_NORTE!AJ704="","*",SP_NORTE!AJ704)</f>
        <v>0</v>
      </c>
      <c r="L649" s="83" t="str">
        <f>IF(SP_NORTE!AL704="","*",SP_NORTE!AL704)</f>
        <v>-</v>
      </c>
      <c r="M649" s="83">
        <f>IF(SP_NORTE!AO704="","*",SP_NORTE!AO704)</f>
        <v>0</v>
      </c>
      <c r="N649" s="83" t="str">
        <f>IF(SP_NORTE!AL704="","*",SP_NORTE!AL704)</f>
        <v>-</v>
      </c>
      <c r="O649" s="110" t="str">
        <f>IF(SP_NORTE!BG704="","*",SP_NORTE!BG704)</f>
        <v>*</v>
      </c>
      <c r="P649" s="147" t="str">
        <f>IF($A$2=1,IF(SP_NORTE!BI704="","*",SP_NORTE!BI704),IF(SP_NORTE!BJ704="","*",SP_NORTE!BJ704))</f>
        <v>*</v>
      </c>
    </row>
    <row r="650" spans="1:16" hidden="1">
      <c r="A650" s="82" t="str">
        <f>IF(SP_NORTE!B705="","*",SP_NORTE!B705)</f>
        <v>*</v>
      </c>
      <c r="B650" s="83" t="str">
        <f>IF(SP_NORTE!W705="","*",SP_NORTE!W705)</f>
        <v>*</v>
      </c>
      <c r="C650" s="83" t="str">
        <f>IF(SP_NORTE!R705="","*",SP_NORTE!R705)</f>
        <v>-</v>
      </c>
      <c r="D650" s="83" t="str">
        <f>IF(SP_NORTE!S705="","*",SP_NORTE!S705)</f>
        <v>-</v>
      </c>
      <c r="E650" s="83" t="str">
        <f>IF(SP_NORTE!D705="","*",SP_NORTE!D705)</f>
        <v>*</v>
      </c>
      <c r="F650" s="83" t="str">
        <f>IF(SP_NORTE!G705="","*",SP_NORTE!G705)</f>
        <v>*</v>
      </c>
      <c r="G650" s="83" t="str">
        <f>IF(SP_NORTE!L705="","*",SP_NORTE!L705)</f>
        <v>-</v>
      </c>
      <c r="H650" s="116" t="str">
        <f>IF(SP_NORTE!J705="","*",SP_NORTE!J705)</f>
        <v>*</v>
      </c>
      <c r="I650" s="113" t="str">
        <f>IF(SP_NORTE!N705="","*",SP_NORTE!N705)</f>
        <v>*</v>
      </c>
      <c r="J650" s="113" t="str">
        <f>IF(SP_NORTE!O705="","*",SP_NORTE!O705)</f>
        <v>*</v>
      </c>
      <c r="K650" s="83">
        <f>IF(SP_NORTE!AJ705="","*",SP_NORTE!AJ705)</f>
        <v>0</v>
      </c>
      <c r="L650" s="83" t="str">
        <f>IF(SP_NORTE!AL705="","*",SP_NORTE!AL705)</f>
        <v>-</v>
      </c>
      <c r="M650" s="83">
        <f>IF(SP_NORTE!AO705="","*",SP_NORTE!AO705)</f>
        <v>0</v>
      </c>
      <c r="N650" s="83" t="str">
        <f>IF(SP_NORTE!AL705="","*",SP_NORTE!AL705)</f>
        <v>-</v>
      </c>
      <c r="O650" s="110" t="str">
        <f>IF(SP_NORTE!BG705="","*",SP_NORTE!BG705)</f>
        <v>*</v>
      </c>
      <c r="P650" s="147" t="str">
        <f>IF($A$2=1,IF(SP_NORTE!BI705="","*",SP_NORTE!BI705),IF(SP_NORTE!BJ705="","*",SP_NORTE!BJ705))</f>
        <v>*</v>
      </c>
    </row>
    <row r="651" spans="1:16" hidden="1">
      <c r="A651" s="82" t="str">
        <f>IF(SP_NORTE!B706="","*",SP_NORTE!B706)</f>
        <v>*</v>
      </c>
      <c r="B651" s="83" t="str">
        <f>IF(SP_NORTE!W706="","*",SP_NORTE!W706)</f>
        <v>*</v>
      </c>
      <c r="C651" s="83" t="str">
        <f>IF(SP_NORTE!R706="","*",SP_NORTE!R706)</f>
        <v>-</v>
      </c>
      <c r="D651" s="83" t="str">
        <f>IF(SP_NORTE!S706="","*",SP_NORTE!S706)</f>
        <v>-</v>
      </c>
      <c r="E651" s="83" t="str">
        <f>IF(SP_NORTE!D706="","*",SP_NORTE!D706)</f>
        <v>*</v>
      </c>
      <c r="F651" s="83" t="str">
        <f>IF(SP_NORTE!G706="","*",SP_NORTE!G706)</f>
        <v>*</v>
      </c>
      <c r="G651" s="83" t="str">
        <f>IF(SP_NORTE!L706="","*",SP_NORTE!L706)</f>
        <v>-</v>
      </c>
      <c r="H651" s="116" t="str">
        <f>IF(SP_NORTE!J706="","*",SP_NORTE!J706)</f>
        <v>*</v>
      </c>
      <c r="I651" s="113" t="str">
        <f>IF(SP_NORTE!N706="","*",SP_NORTE!N706)</f>
        <v>*</v>
      </c>
      <c r="J651" s="113" t="str">
        <f>IF(SP_NORTE!O706="","*",SP_NORTE!O706)</f>
        <v>*</v>
      </c>
      <c r="K651" s="83">
        <f>IF(SP_NORTE!AJ706="","*",SP_NORTE!AJ706)</f>
        <v>0</v>
      </c>
      <c r="L651" s="83" t="str">
        <f>IF(SP_NORTE!AL706="","*",SP_NORTE!AL706)</f>
        <v>-</v>
      </c>
      <c r="M651" s="83">
        <f>IF(SP_NORTE!AO706="","*",SP_NORTE!AO706)</f>
        <v>0</v>
      </c>
      <c r="N651" s="83" t="str">
        <f>IF(SP_NORTE!AL706="","*",SP_NORTE!AL706)</f>
        <v>-</v>
      </c>
      <c r="O651" s="110" t="str">
        <f>IF(SP_NORTE!BG706="","*",SP_NORTE!BG706)</f>
        <v>*</v>
      </c>
      <c r="P651" s="147" t="str">
        <f>IF($A$2=1,IF(SP_NORTE!BI706="","*",SP_NORTE!BI706),IF(SP_NORTE!BJ706="","*",SP_NORTE!BJ706))</f>
        <v>*</v>
      </c>
    </row>
    <row r="652" spans="1:16" hidden="1">
      <c r="A652" s="82" t="str">
        <f>IF(SP_NORTE!B707="","*",SP_NORTE!B707)</f>
        <v>*</v>
      </c>
      <c r="B652" s="83" t="str">
        <f>IF(SP_NORTE!W707="","*",SP_NORTE!W707)</f>
        <v>*</v>
      </c>
      <c r="C652" s="83" t="str">
        <f>IF(SP_NORTE!R707="","*",SP_NORTE!R707)</f>
        <v>-</v>
      </c>
      <c r="D652" s="83" t="str">
        <f>IF(SP_NORTE!S707="","*",SP_NORTE!S707)</f>
        <v>-</v>
      </c>
      <c r="E652" s="83" t="str">
        <f>IF(SP_NORTE!D707="","*",SP_NORTE!D707)</f>
        <v>*</v>
      </c>
      <c r="F652" s="83" t="str">
        <f>IF(SP_NORTE!G707="","*",SP_NORTE!G707)</f>
        <v>*</v>
      </c>
      <c r="G652" s="83" t="str">
        <f>IF(SP_NORTE!L707="","*",SP_NORTE!L707)</f>
        <v>-</v>
      </c>
      <c r="H652" s="116" t="str">
        <f>IF(SP_NORTE!J707="","*",SP_NORTE!J707)</f>
        <v>*</v>
      </c>
      <c r="I652" s="113" t="str">
        <f>IF(SP_NORTE!N707="","*",SP_NORTE!N707)</f>
        <v>*</v>
      </c>
      <c r="J652" s="113" t="str">
        <f>IF(SP_NORTE!O707="","*",SP_NORTE!O707)</f>
        <v>*</v>
      </c>
      <c r="K652" s="83">
        <f>IF(SP_NORTE!AJ707="","*",SP_NORTE!AJ707)</f>
        <v>0</v>
      </c>
      <c r="L652" s="83" t="str">
        <f>IF(SP_NORTE!AL707="","*",SP_NORTE!AL707)</f>
        <v>-</v>
      </c>
      <c r="M652" s="83">
        <f>IF(SP_NORTE!AO707="","*",SP_NORTE!AO707)</f>
        <v>0</v>
      </c>
      <c r="N652" s="83" t="str">
        <f>IF(SP_NORTE!AL707="","*",SP_NORTE!AL707)</f>
        <v>-</v>
      </c>
      <c r="O652" s="110" t="str">
        <f>IF(SP_NORTE!BG707="","*",SP_NORTE!BG707)</f>
        <v>*</v>
      </c>
      <c r="P652" s="147" t="str">
        <f>IF($A$2=1,IF(SP_NORTE!BI707="","*",SP_NORTE!BI707),IF(SP_NORTE!BJ707="","*",SP_NORTE!BJ707))</f>
        <v>*</v>
      </c>
    </row>
    <row r="653" spans="1:16" hidden="1">
      <c r="A653" s="82" t="str">
        <f>IF(SP_NORTE!B708="","*",SP_NORTE!B708)</f>
        <v>*</v>
      </c>
      <c r="B653" s="83" t="str">
        <f>IF(SP_NORTE!W708="","*",SP_NORTE!W708)</f>
        <v>*</v>
      </c>
      <c r="C653" s="83" t="str">
        <f>IF(SP_NORTE!R708="","*",SP_NORTE!R708)</f>
        <v>-</v>
      </c>
      <c r="D653" s="83" t="str">
        <f>IF(SP_NORTE!S708="","*",SP_NORTE!S708)</f>
        <v>-</v>
      </c>
      <c r="E653" s="83" t="str">
        <f>IF(SP_NORTE!D708="","*",SP_NORTE!D708)</f>
        <v>*</v>
      </c>
      <c r="F653" s="83" t="str">
        <f>IF(SP_NORTE!G708="","*",SP_NORTE!G708)</f>
        <v>*</v>
      </c>
      <c r="G653" s="83" t="str">
        <f>IF(SP_NORTE!L708="","*",SP_NORTE!L708)</f>
        <v>-</v>
      </c>
      <c r="H653" s="116" t="str">
        <f>IF(SP_NORTE!J708="","*",SP_NORTE!J708)</f>
        <v>*</v>
      </c>
      <c r="I653" s="113" t="str">
        <f>IF(SP_NORTE!N708="","*",SP_NORTE!N708)</f>
        <v>*</v>
      </c>
      <c r="J653" s="113" t="str">
        <f>IF(SP_NORTE!O708="","*",SP_NORTE!O708)</f>
        <v>*</v>
      </c>
      <c r="K653" s="83">
        <f>IF(SP_NORTE!AJ708="","*",SP_NORTE!AJ708)</f>
        <v>0</v>
      </c>
      <c r="L653" s="83" t="str">
        <f>IF(SP_NORTE!AL708="","*",SP_NORTE!AL708)</f>
        <v>-</v>
      </c>
      <c r="M653" s="83">
        <f>IF(SP_NORTE!AO708="","*",SP_NORTE!AO708)</f>
        <v>0</v>
      </c>
      <c r="N653" s="83" t="str">
        <f>IF(SP_NORTE!AL708="","*",SP_NORTE!AL708)</f>
        <v>-</v>
      </c>
      <c r="O653" s="110" t="str">
        <f>IF(SP_NORTE!BG708="","*",SP_NORTE!BG708)</f>
        <v>*</v>
      </c>
      <c r="P653" s="147" t="str">
        <f>IF($A$2=1,IF(SP_NORTE!BI708="","*",SP_NORTE!BI708),IF(SP_NORTE!BJ708="","*",SP_NORTE!BJ708))</f>
        <v>*</v>
      </c>
    </row>
    <row r="654" spans="1:16" hidden="1">
      <c r="A654" s="82" t="str">
        <f>IF(SP_NORTE!B709="","*",SP_NORTE!B709)</f>
        <v>*</v>
      </c>
      <c r="B654" s="83" t="str">
        <f>IF(SP_NORTE!W709="","*",SP_NORTE!W709)</f>
        <v>*</v>
      </c>
      <c r="C654" s="83" t="str">
        <f>IF(SP_NORTE!R709="","*",SP_NORTE!R709)</f>
        <v>-</v>
      </c>
      <c r="D654" s="83" t="str">
        <f>IF(SP_NORTE!S709="","*",SP_NORTE!S709)</f>
        <v>-</v>
      </c>
      <c r="E654" s="83" t="str">
        <f>IF(SP_NORTE!D709="","*",SP_NORTE!D709)</f>
        <v>*</v>
      </c>
      <c r="F654" s="83" t="str">
        <f>IF(SP_NORTE!G709="","*",SP_NORTE!G709)</f>
        <v>*</v>
      </c>
      <c r="G654" s="83" t="str">
        <f>IF(SP_NORTE!L709="","*",SP_NORTE!L709)</f>
        <v>-</v>
      </c>
      <c r="H654" s="116" t="str">
        <f>IF(SP_NORTE!J709="","*",SP_NORTE!J709)</f>
        <v>*</v>
      </c>
      <c r="I654" s="113" t="str">
        <f>IF(SP_NORTE!N709="","*",SP_NORTE!N709)</f>
        <v>*</v>
      </c>
      <c r="J654" s="113" t="str">
        <f>IF(SP_NORTE!O709="","*",SP_NORTE!O709)</f>
        <v>*</v>
      </c>
      <c r="K654" s="83">
        <f>IF(SP_NORTE!AJ709="","*",SP_NORTE!AJ709)</f>
        <v>0</v>
      </c>
      <c r="L654" s="83" t="str">
        <f>IF(SP_NORTE!AL709="","*",SP_NORTE!AL709)</f>
        <v>-</v>
      </c>
      <c r="M654" s="83">
        <f>IF(SP_NORTE!AO709="","*",SP_NORTE!AO709)</f>
        <v>0</v>
      </c>
      <c r="N654" s="83" t="str">
        <f>IF(SP_NORTE!AL709="","*",SP_NORTE!AL709)</f>
        <v>-</v>
      </c>
      <c r="O654" s="110" t="str">
        <f>IF(SP_NORTE!BG709="","*",SP_NORTE!BG709)</f>
        <v>*</v>
      </c>
      <c r="P654" s="147" t="str">
        <f>IF($A$2=1,IF(SP_NORTE!BI709="","*",SP_NORTE!BI709),IF(SP_NORTE!BJ709="","*",SP_NORTE!BJ709))</f>
        <v>*</v>
      </c>
    </row>
    <row r="655" spans="1:16" hidden="1">
      <c r="A655" s="82" t="str">
        <f>IF(SP_NORTE!B710="","*",SP_NORTE!B710)</f>
        <v>*</v>
      </c>
      <c r="B655" s="83" t="str">
        <f>IF(SP_NORTE!W710="","*",SP_NORTE!W710)</f>
        <v>*</v>
      </c>
      <c r="C655" s="83" t="str">
        <f>IF(SP_NORTE!R710="","*",SP_NORTE!R710)</f>
        <v>-</v>
      </c>
      <c r="D655" s="83" t="str">
        <f>IF(SP_NORTE!S710="","*",SP_NORTE!S710)</f>
        <v>-</v>
      </c>
      <c r="E655" s="83" t="str">
        <f>IF(SP_NORTE!D710="","*",SP_NORTE!D710)</f>
        <v>*</v>
      </c>
      <c r="F655" s="83" t="str">
        <f>IF(SP_NORTE!G710="","*",SP_NORTE!G710)</f>
        <v>*</v>
      </c>
      <c r="G655" s="83" t="str">
        <f>IF(SP_NORTE!L710="","*",SP_NORTE!L710)</f>
        <v>-</v>
      </c>
      <c r="H655" s="116" t="str">
        <f>IF(SP_NORTE!J710="","*",SP_NORTE!J710)</f>
        <v>*</v>
      </c>
      <c r="I655" s="113" t="str">
        <f>IF(SP_NORTE!N710="","*",SP_NORTE!N710)</f>
        <v>*</v>
      </c>
      <c r="J655" s="113" t="str">
        <f>IF(SP_NORTE!O710="","*",SP_NORTE!O710)</f>
        <v>*</v>
      </c>
      <c r="K655" s="83">
        <f>IF(SP_NORTE!AJ710="","*",SP_NORTE!AJ710)</f>
        <v>0</v>
      </c>
      <c r="L655" s="83" t="str">
        <f>IF(SP_NORTE!AL710="","*",SP_NORTE!AL710)</f>
        <v>-</v>
      </c>
      <c r="M655" s="83">
        <f>IF(SP_NORTE!AO710="","*",SP_NORTE!AO710)</f>
        <v>0</v>
      </c>
      <c r="N655" s="83" t="str">
        <f>IF(SP_NORTE!AL710="","*",SP_NORTE!AL710)</f>
        <v>-</v>
      </c>
      <c r="O655" s="110" t="str">
        <f>IF(SP_NORTE!BG710="","*",SP_NORTE!BG710)</f>
        <v>*</v>
      </c>
      <c r="P655" s="147" t="str">
        <f>IF($A$2=1,IF(SP_NORTE!BI710="","*",SP_NORTE!BI710),IF(SP_NORTE!BJ710="","*",SP_NORTE!BJ710))</f>
        <v>*</v>
      </c>
    </row>
    <row r="656" spans="1:16" hidden="1">
      <c r="A656" s="82" t="str">
        <f>IF(SP_NORTE!B711="","*",SP_NORTE!B711)</f>
        <v>*</v>
      </c>
      <c r="B656" s="83" t="str">
        <f>IF(SP_NORTE!W711="","*",SP_NORTE!W711)</f>
        <v>*</v>
      </c>
      <c r="C656" s="83" t="str">
        <f>IF(SP_NORTE!R711="","*",SP_NORTE!R711)</f>
        <v>-</v>
      </c>
      <c r="D656" s="83" t="str">
        <f>IF(SP_NORTE!S711="","*",SP_NORTE!S711)</f>
        <v>-</v>
      </c>
      <c r="E656" s="83" t="str">
        <f>IF(SP_NORTE!D711="","*",SP_NORTE!D711)</f>
        <v>*</v>
      </c>
      <c r="F656" s="83" t="str">
        <f>IF(SP_NORTE!G711="","*",SP_NORTE!G711)</f>
        <v>*</v>
      </c>
      <c r="G656" s="83" t="str">
        <f>IF(SP_NORTE!L711="","*",SP_NORTE!L711)</f>
        <v>-</v>
      </c>
      <c r="H656" s="116" t="str">
        <f>IF(SP_NORTE!J711="","*",SP_NORTE!J711)</f>
        <v>*</v>
      </c>
      <c r="I656" s="113" t="str">
        <f>IF(SP_NORTE!N711="","*",SP_NORTE!N711)</f>
        <v>*</v>
      </c>
      <c r="J656" s="113" t="str">
        <f>IF(SP_NORTE!O711="","*",SP_NORTE!O711)</f>
        <v>*</v>
      </c>
      <c r="K656" s="83">
        <f>IF(SP_NORTE!AJ711="","*",SP_NORTE!AJ711)</f>
        <v>0</v>
      </c>
      <c r="L656" s="83" t="str">
        <f>IF(SP_NORTE!AL711="","*",SP_NORTE!AL711)</f>
        <v>-</v>
      </c>
      <c r="M656" s="83">
        <f>IF(SP_NORTE!AO711="","*",SP_NORTE!AO711)</f>
        <v>0</v>
      </c>
      <c r="N656" s="83" t="str">
        <f>IF(SP_NORTE!AL711="","*",SP_NORTE!AL711)</f>
        <v>-</v>
      </c>
      <c r="O656" s="110" t="str">
        <f>IF(SP_NORTE!BG711="","*",SP_NORTE!BG711)</f>
        <v>*</v>
      </c>
      <c r="P656" s="147" t="str">
        <f>IF($A$2=1,IF(SP_NORTE!BI711="","*",SP_NORTE!BI711),IF(SP_NORTE!BJ711="","*",SP_NORTE!BJ711))</f>
        <v>*</v>
      </c>
    </row>
    <row r="657" spans="1:16" hidden="1">
      <c r="A657" s="82" t="str">
        <f>IF(SP_NORTE!B712="","*",SP_NORTE!B712)</f>
        <v>*</v>
      </c>
      <c r="B657" s="83" t="str">
        <f>IF(SP_NORTE!W712="","*",SP_NORTE!W712)</f>
        <v>*</v>
      </c>
      <c r="C657" s="83" t="str">
        <f>IF(SP_NORTE!R712="","*",SP_NORTE!R712)</f>
        <v>-</v>
      </c>
      <c r="D657" s="83" t="str">
        <f>IF(SP_NORTE!S712="","*",SP_NORTE!S712)</f>
        <v>-</v>
      </c>
      <c r="E657" s="83" t="str">
        <f>IF(SP_NORTE!D712="","*",SP_NORTE!D712)</f>
        <v>*</v>
      </c>
      <c r="F657" s="83" t="str">
        <f>IF(SP_NORTE!G712="","*",SP_NORTE!G712)</f>
        <v>*</v>
      </c>
      <c r="G657" s="83" t="str">
        <f>IF(SP_NORTE!L712="","*",SP_NORTE!L712)</f>
        <v>-</v>
      </c>
      <c r="H657" s="116" t="str">
        <f>IF(SP_NORTE!J712="","*",SP_NORTE!J712)</f>
        <v>*</v>
      </c>
      <c r="I657" s="113" t="str">
        <f>IF(SP_NORTE!N712="","*",SP_NORTE!N712)</f>
        <v>*</v>
      </c>
      <c r="J657" s="113" t="str">
        <f>IF(SP_NORTE!O712="","*",SP_NORTE!O712)</f>
        <v>*</v>
      </c>
      <c r="K657" s="83">
        <f>IF(SP_NORTE!AJ712="","*",SP_NORTE!AJ712)</f>
        <v>0</v>
      </c>
      <c r="L657" s="83" t="str">
        <f>IF(SP_NORTE!AL712="","*",SP_NORTE!AL712)</f>
        <v>-</v>
      </c>
      <c r="M657" s="83">
        <f>IF(SP_NORTE!AO712="","*",SP_NORTE!AO712)</f>
        <v>0</v>
      </c>
      <c r="N657" s="83" t="str">
        <f>IF(SP_NORTE!AL712="","*",SP_NORTE!AL712)</f>
        <v>-</v>
      </c>
      <c r="O657" s="110" t="str">
        <f>IF(SP_NORTE!BG712="","*",SP_NORTE!BG712)</f>
        <v>*</v>
      </c>
      <c r="P657" s="147" t="str">
        <f>IF($A$2=1,IF(SP_NORTE!BI712="","*",SP_NORTE!BI712),IF(SP_NORTE!BJ712="","*",SP_NORTE!BJ712))</f>
        <v>*</v>
      </c>
    </row>
    <row r="658" spans="1:16" hidden="1">
      <c r="A658" s="82" t="str">
        <f>IF(SP_NORTE!B713="","*",SP_NORTE!B713)</f>
        <v>*</v>
      </c>
      <c r="B658" s="83" t="str">
        <f>IF(SP_NORTE!W713="","*",SP_NORTE!W713)</f>
        <v>*</v>
      </c>
      <c r="C658" s="83" t="str">
        <f>IF(SP_NORTE!R713="","*",SP_NORTE!R713)</f>
        <v>-</v>
      </c>
      <c r="D658" s="83" t="str">
        <f>IF(SP_NORTE!S713="","*",SP_NORTE!S713)</f>
        <v>-</v>
      </c>
      <c r="E658" s="83" t="str">
        <f>IF(SP_NORTE!D713="","*",SP_NORTE!D713)</f>
        <v>*</v>
      </c>
      <c r="F658" s="83" t="str">
        <f>IF(SP_NORTE!G713="","*",SP_NORTE!G713)</f>
        <v>*</v>
      </c>
      <c r="G658" s="83" t="str">
        <f>IF(SP_NORTE!L713="","*",SP_NORTE!L713)</f>
        <v>-</v>
      </c>
      <c r="H658" s="116" t="str">
        <f>IF(SP_NORTE!J713="","*",SP_NORTE!J713)</f>
        <v>*</v>
      </c>
      <c r="I658" s="113" t="str">
        <f>IF(SP_NORTE!N713="","*",SP_NORTE!N713)</f>
        <v>*</v>
      </c>
      <c r="J658" s="113" t="str">
        <f>IF(SP_NORTE!O713="","*",SP_NORTE!O713)</f>
        <v>*</v>
      </c>
      <c r="K658" s="83">
        <f>IF(SP_NORTE!AJ713="","*",SP_NORTE!AJ713)</f>
        <v>0</v>
      </c>
      <c r="L658" s="83" t="str">
        <f>IF(SP_NORTE!AL713="","*",SP_NORTE!AL713)</f>
        <v>-</v>
      </c>
      <c r="M658" s="83">
        <f>IF(SP_NORTE!AO713="","*",SP_NORTE!AO713)</f>
        <v>0</v>
      </c>
      <c r="N658" s="83" t="str">
        <f>IF(SP_NORTE!AL713="","*",SP_NORTE!AL713)</f>
        <v>-</v>
      </c>
      <c r="O658" s="110" t="str">
        <f>IF(SP_NORTE!BG713="","*",SP_NORTE!BG713)</f>
        <v>*</v>
      </c>
      <c r="P658" s="147" t="str">
        <f>IF($A$2=1,IF(SP_NORTE!BI713="","*",SP_NORTE!BI713),IF(SP_NORTE!BJ713="","*",SP_NORTE!BJ713))</f>
        <v>*</v>
      </c>
    </row>
    <row r="659" spans="1:16" hidden="1">
      <c r="A659" s="82" t="str">
        <f>IF(SP_NORTE!B714="","*",SP_NORTE!B714)</f>
        <v>*</v>
      </c>
      <c r="B659" s="83" t="str">
        <f>IF(SP_NORTE!W714="","*",SP_NORTE!W714)</f>
        <v>*</v>
      </c>
      <c r="C659" s="83" t="str">
        <f>IF(SP_NORTE!R714="","*",SP_NORTE!R714)</f>
        <v>-</v>
      </c>
      <c r="D659" s="83" t="str">
        <f>IF(SP_NORTE!S714="","*",SP_NORTE!S714)</f>
        <v>-</v>
      </c>
      <c r="E659" s="83" t="str">
        <f>IF(SP_NORTE!D714="","*",SP_NORTE!D714)</f>
        <v>*</v>
      </c>
      <c r="F659" s="83" t="str">
        <f>IF(SP_NORTE!G714="","*",SP_NORTE!G714)</f>
        <v>*</v>
      </c>
      <c r="G659" s="83" t="str">
        <f>IF(SP_NORTE!L714="","*",SP_NORTE!L714)</f>
        <v>-</v>
      </c>
      <c r="H659" s="116" t="str">
        <f>IF(SP_NORTE!J714="","*",SP_NORTE!J714)</f>
        <v>*</v>
      </c>
      <c r="I659" s="113" t="str">
        <f>IF(SP_NORTE!N714="","*",SP_NORTE!N714)</f>
        <v>*</v>
      </c>
      <c r="J659" s="113" t="str">
        <f>IF(SP_NORTE!O714="","*",SP_NORTE!O714)</f>
        <v>*</v>
      </c>
      <c r="K659" s="83">
        <f>IF(SP_NORTE!AJ714="","*",SP_NORTE!AJ714)</f>
        <v>0</v>
      </c>
      <c r="L659" s="83" t="str">
        <f>IF(SP_NORTE!AL714="","*",SP_NORTE!AL714)</f>
        <v>-</v>
      </c>
      <c r="M659" s="83">
        <f>IF(SP_NORTE!AO714="","*",SP_NORTE!AO714)</f>
        <v>0</v>
      </c>
      <c r="N659" s="83" t="str">
        <f>IF(SP_NORTE!AL714="","*",SP_NORTE!AL714)</f>
        <v>-</v>
      </c>
      <c r="O659" s="110" t="str">
        <f>IF(SP_NORTE!BG714="","*",SP_NORTE!BG714)</f>
        <v>*</v>
      </c>
      <c r="P659" s="147" t="str">
        <f>IF($A$2=1,IF(SP_NORTE!BI714="","*",SP_NORTE!BI714),IF(SP_NORTE!BJ714="","*",SP_NORTE!BJ714))</f>
        <v>*</v>
      </c>
    </row>
    <row r="660" spans="1:16" hidden="1">
      <c r="A660" s="82" t="str">
        <f>IF(SP_NORTE!B715="","*",SP_NORTE!B715)</f>
        <v>*</v>
      </c>
      <c r="B660" s="83" t="str">
        <f>IF(SP_NORTE!W715="","*",SP_NORTE!W715)</f>
        <v>*</v>
      </c>
      <c r="C660" s="83" t="str">
        <f>IF(SP_NORTE!R715="","*",SP_NORTE!R715)</f>
        <v>-</v>
      </c>
      <c r="D660" s="83" t="str">
        <f>IF(SP_NORTE!S715="","*",SP_NORTE!S715)</f>
        <v>-</v>
      </c>
      <c r="E660" s="83" t="str">
        <f>IF(SP_NORTE!D715="","*",SP_NORTE!D715)</f>
        <v>*</v>
      </c>
      <c r="F660" s="83" t="str">
        <f>IF(SP_NORTE!G715="","*",SP_NORTE!G715)</f>
        <v>*</v>
      </c>
      <c r="G660" s="83" t="str">
        <f>IF(SP_NORTE!L715="","*",SP_NORTE!L715)</f>
        <v>-</v>
      </c>
      <c r="H660" s="116" t="str">
        <f>IF(SP_NORTE!J715="","*",SP_NORTE!J715)</f>
        <v>*</v>
      </c>
      <c r="I660" s="113" t="str">
        <f>IF(SP_NORTE!N715="","*",SP_NORTE!N715)</f>
        <v>*</v>
      </c>
      <c r="J660" s="113" t="str">
        <f>IF(SP_NORTE!O715="","*",SP_NORTE!O715)</f>
        <v>*</v>
      </c>
      <c r="K660" s="83">
        <f>IF(SP_NORTE!AJ715="","*",SP_NORTE!AJ715)</f>
        <v>0</v>
      </c>
      <c r="L660" s="83" t="str">
        <f>IF(SP_NORTE!AL715="","*",SP_NORTE!AL715)</f>
        <v>-</v>
      </c>
      <c r="M660" s="83">
        <f>IF(SP_NORTE!AO715="","*",SP_NORTE!AO715)</f>
        <v>0</v>
      </c>
      <c r="N660" s="83" t="str">
        <f>IF(SP_NORTE!AL715="","*",SP_NORTE!AL715)</f>
        <v>-</v>
      </c>
      <c r="O660" s="110" t="str">
        <f>IF(SP_NORTE!BG715="","*",SP_NORTE!BG715)</f>
        <v>*</v>
      </c>
      <c r="P660" s="147" t="str">
        <f>IF($A$2=1,IF(SP_NORTE!BI715="","*",SP_NORTE!BI715),IF(SP_NORTE!BJ715="","*",SP_NORTE!BJ715))</f>
        <v>*</v>
      </c>
    </row>
    <row r="661" spans="1:16" hidden="1">
      <c r="A661" s="82" t="str">
        <f>IF(SP_NORTE!B716="","*",SP_NORTE!B716)</f>
        <v>*</v>
      </c>
      <c r="B661" s="83" t="str">
        <f>IF(SP_NORTE!W716="","*",SP_NORTE!W716)</f>
        <v>*</v>
      </c>
      <c r="C661" s="83" t="str">
        <f>IF(SP_NORTE!R716="","*",SP_NORTE!R716)</f>
        <v>-</v>
      </c>
      <c r="D661" s="83" t="str">
        <f>IF(SP_NORTE!S716="","*",SP_NORTE!S716)</f>
        <v>-</v>
      </c>
      <c r="E661" s="83" t="str">
        <f>IF(SP_NORTE!D716="","*",SP_NORTE!D716)</f>
        <v>*</v>
      </c>
      <c r="F661" s="83" t="str">
        <f>IF(SP_NORTE!G716="","*",SP_NORTE!G716)</f>
        <v>*</v>
      </c>
      <c r="G661" s="83" t="str">
        <f>IF(SP_NORTE!L716="","*",SP_NORTE!L716)</f>
        <v>-</v>
      </c>
      <c r="H661" s="116" t="str">
        <f>IF(SP_NORTE!J716="","*",SP_NORTE!J716)</f>
        <v>*</v>
      </c>
      <c r="I661" s="113" t="str">
        <f>IF(SP_NORTE!N716="","*",SP_NORTE!N716)</f>
        <v>*</v>
      </c>
      <c r="J661" s="113" t="str">
        <f>IF(SP_NORTE!O716="","*",SP_NORTE!O716)</f>
        <v>*</v>
      </c>
      <c r="K661" s="83">
        <f>IF(SP_NORTE!AJ716="","*",SP_NORTE!AJ716)</f>
        <v>0</v>
      </c>
      <c r="L661" s="83" t="str">
        <f>IF(SP_NORTE!AL716="","*",SP_NORTE!AL716)</f>
        <v>-</v>
      </c>
      <c r="M661" s="83">
        <f>IF(SP_NORTE!AO716="","*",SP_NORTE!AO716)</f>
        <v>0</v>
      </c>
      <c r="N661" s="83" t="str">
        <f>IF(SP_NORTE!AL716="","*",SP_NORTE!AL716)</f>
        <v>-</v>
      </c>
      <c r="O661" s="110" t="str">
        <f>IF(SP_NORTE!BG716="","*",SP_NORTE!BG716)</f>
        <v>*</v>
      </c>
      <c r="P661" s="147" t="str">
        <f>IF($A$2=1,IF(SP_NORTE!BI716="","*",SP_NORTE!BI716),IF(SP_NORTE!BJ716="","*",SP_NORTE!BJ716))</f>
        <v>*</v>
      </c>
    </row>
    <row r="662" spans="1:16" hidden="1">
      <c r="A662" s="82" t="str">
        <f>IF(SP_NORTE!B717="","*",SP_NORTE!B717)</f>
        <v>*</v>
      </c>
      <c r="B662" s="83" t="str">
        <f>IF(SP_NORTE!W717="","*",SP_NORTE!W717)</f>
        <v>*</v>
      </c>
      <c r="C662" s="83" t="str">
        <f>IF(SP_NORTE!R717="","*",SP_NORTE!R717)</f>
        <v>-</v>
      </c>
      <c r="D662" s="83" t="str">
        <f>IF(SP_NORTE!S717="","*",SP_NORTE!S717)</f>
        <v>-</v>
      </c>
      <c r="E662" s="83" t="str">
        <f>IF(SP_NORTE!D717="","*",SP_NORTE!D717)</f>
        <v>*</v>
      </c>
      <c r="F662" s="83" t="str">
        <f>IF(SP_NORTE!G717="","*",SP_NORTE!G717)</f>
        <v>*</v>
      </c>
      <c r="G662" s="83" t="str">
        <f>IF(SP_NORTE!L717="","*",SP_NORTE!L717)</f>
        <v>-</v>
      </c>
      <c r="H662" s="116" t="str">
        <f>IF(SP_NORTE!J717="","*",SP_NORTE!J717)</f>
        <v>*</v>
      </c>
      <c r="I662" s="113" t="str">
        <f>IF(SP_NORTE!N717="","*",SP_NORTE!N717)</f>
        <v>*</v>
      </c>
      <c r="J662" s="113" t="str">
        <f>IF(SP_NORTE!O717="","*",SP_NORTE!O717)</f>
        <v>*</v>
      </c>
      <c r="K662" s="83">
        <f>IF(SP_NORTE!AJ717="","*",SP_NORTE!AJ717)</f>
        <v>0</v>
      </c>
      <c r="L662" s="83" t="str">
        <f>IF(SP_NORTE!AL717="","*",SP_NORTE!AL717)</f>
        <v>-</v>
      </c>
      <c r="M662" s="83">
        <f>IF(SP_NORTE!AO717="","*",SP_NORTE!AO717)</f>
        <v>0</v>
      </c>
      <c r="N662" s="83" t="str">
        <f>IF(SP_NORTE!AL717="","*",SP_NORTE!AL717)</f>
        <v>-</v>
      </c>
      <c r="O662" s="110" t="str">
        <f>IF(SP_NORTE!BG717="","*",SP_NORTE!BG717)</f>
        <v>*</v>
      </c>
      <c r="P662" s="147" t="str">
        <f>IF($A$2=1,IF(SP_NORTE!BI717="","*",SP_NORTE!BI717),IF(SP_NORTE!BJ717="","*",SP_NORTE!BJ717))</f>
        <v>*</v>
      </c>
    </row>
    <row r="663" spans="1:16" hidden="1">
      <c r="A663" s="82" t="str">
        <f>IF(SP_NORTE!B718="","*",SP_NORTE!B718)</f>
        <v>*</v>
      </c>
      <c r="B663" s="83" t="str">
        <f>IF(SP_NORTE!W718="","*",SP_NORTE!W718)</f>
        <v>*</v>
      </c>
      <c r="C663" s="83" t="str">
        <f>IF(SP_NORTE!R718="","*",SP_NORTE!R718)</f>
        <v>-</v>
      </c>
      <c r="D663" s="83" t="str">
        <f>IF(SP_NORTE!S718="","*",SP_NORTE!S718)</f>
        <v>-</v>
      </c>
      <c r="E663" s="83" t="str">
        <f>IF(SP_NORTE!D718="","*",SP_NORTE!D718)</f>
        <v>*</v>
      </c>
      <c r="F663" s="83" t="str">
        <f>IF(SP_NORTE!G718="","*",SP_NORTE!G718)</f>
        <v>*</v>
      </c>
      <c r="G663" s="83" t="str">
        <f>IF(SP_NORTE!L718="","*",SP_NORTE!L718)</f>
        <v>-</v>
      </c>
      <c r="H663" s="116" t="str">
        <f>IF(SP_NORTE!J718="","*",SP_NORTE!J718)</f>
        <v>*</v>
      </c>
      <c r="I663" s="113" t="str">
        <f>IF(SP_NORTE!N718="","*",SP_NORTE!N718)</f>
        <v>*</v>
      </c>
      <c r="J663" s="113" t="str">
        <f>IF(SP_NORTE!O718="","*",SP_NORTE!O718)</f>
        <v>*</v>
      </c>
      <c r="K663" s="83">
        <f>IF(SP_NORTE!AJ718="","*",SP_NORTE!AJ718)</f>
        <v>0</v>
      </c>
      <c r="L663" s="83" t="str">
        <f>IF(SP_NORTE!AL718="","*",SP_NORTE!AL718)</f>
        <v>-</v>
      </c>
      <c r="M663" s="83">
        <f>IF(SP_NORTE!AO718="","*",SP_NORTE!AO718)</f>
        <v>0</v>
      </c>
      <c r="N663" s="83" t="str">
        <f>IF(SP_NORTE!AL718="","*",SP_NORTE!AL718)</f>
        <v>-</v>
      </c>
      <c r="O663" s="110" t="str">
        <f>IF(SP_NORTE!BG718="","*",SP_NORTE!BG718)</f>
        <v>*</v>
      </c>
      <c r="P663" s="147" t="str">
        <f>IF($A$2=1,IF(SP_NORTE!BI718="","*",SP_NORTE!BI718),IF(SP_NORTE!BJ718="","*",SP_NORTE!BJ718))</f>
        <v>*</v>
      </c>
    </row>
    <row r="664" spans="1:16" hidden="1">
      <c r="A664" s="82" t="str">
        <f>IF(SP_NORTE!B719="","*",SP_NORTE!B719)</f>
        <v>*</v>
      </c>
      <c r="B664" s="83" t="str">
        <f>IF(SP_NORTE!W719="","*",SP_NORTE!W719)</f>
        <v>*</v>
      </c>
      <c r="C664" s="83" t="str">
        <f>IF(SP_NORTE!R719="","*",SP_NORTE!R719)</f>
        <v>-</v>
      </c>
      <c r="D664" s="83" t="str">
        <f>IF(SP_NORTE!S719="","*",SP_NORTE!S719)</f>
        <v>-</v>
      </c>
      <c r="E664" s="83" t="str">
        <f>IF(SP_NORTE!D719="","*",SP_NORTE!D719)</f>
        <v>*</v>
      </c>
      <c r="F664" s="83" t="str">
        <f>IF(SP_NORTE!G719="","*",SP_NORTE!G719)</f>
        <v>*</v>
      </c>
      <c r="G664" s="83" t="str">
        <f>IF(SP_NORTE!L719="","*",SP_NORTE!L719)</f>
        <v>-</v>
      </c>
      <c r="H664" s="116" t="str">
        <f>IF(SP_NORTE!J719="","*",SP_NORTE!J719)</f>
        <v>*</v>
      </c>
      <c r="I664" s="113" t="str">
        <f>IF(SP_NORTE!N719="","*",SP_NORTE!N719)</f>
        <v>*</v>
      </c>
      <c r="J664" s="113" t="str">
        <f>IF(SP_NORTE!O719="","*",SP_NORTE!O719)</f>
        <v>*</v>
      </c>
      <c r="K664" s="83">
        <f>IF(SP_NORTE!AJ719="","*",SP_NORTE!AJ719)</f>
        <v>0</v>
      </c>
      <c r="L664" s="83" t="str">
        <f>IF(SP_NORTE!AL719="","*",SP_NORTE!AL719)</f>
        <v>-</v>
      </c>
      <c r="M664" s="83">
        <f>IF(SP_NORTE!AO719="","*",SP_NORTE!AO719)</f>
        <v>0</v>
      </c>
      <c r="N664" s="83" t="str">
        <f>IF(SP_NORTE!AL719="","*",SP_NORTE!AL719)</f>
        <v>-</v>
      </c>
      <c r="O664" s="110" t="str">
        <f>IF(SP_NORTE!BG719="","*",SP_NORTE!BG719)</f>
        <v>*</v>
      </c>
      <c r="P664" s="147" t="str">
        <f>IF($A$2=1,IF(SP_NORTE!BI719="","*",SP_NORTE!BI719),IF(SP_NORTE!BJ719="","*",SP_NORTE!BJ719))</f>
        <v>*</v>
      </c>
    </row>
    <row r="665" spans="1:16" hidden="1">
      <c r="A665" s="82" t="str">
        <f>IF(SP_NORTE!B720="","*",SP_NORTE!B720)</f>
        <v>*</v>
      </c>
      <c r="B665" s="83" t="str">
        <f>IF(SP_NORTE!W720="","*",SP_NORTE!W720)</f>
        <v>*</v>
      </c>
      <c r="C665" s="83" t="str">
        <f>IF(SP_NORTE!R720="","*",SP_NORTE!R720)</f>
        <v>-</v>
      </c>
      <c r="D665" s="83" t="str">
        <f>IF(SP_NORTE!S720="","*",SP_NORTE!S720)</f>
        <v>-</v>
      </c>
      <c r="E665" s="83" t="str">
        <f>IF(SP_NORTE!D720="","*",SP_NORTE!D720)</f>
        <v>*</v>
      </c>
      <c r="F665" s="83" t="str">
        <f>IF(SP_NORTE!G720="","*",SP_NORTE!G720)</f>
        <v>*</v>
      </c>
      <c r="G665" s="83" t="str">
        <f>IF(SP_NORTE!L720="","*",SP_NORTE!L720)</f>
        <v>-</v>
      </c>
      <c r="H665" s="116" t="str">
        <f>IF(SP_NORTE!J720="","*",SP_NORTE!J720)</f>
        <v>*</v>
      </c>
      <c r="I665" s="113" t="str">
        <f>IF(SP_NORTE!N720="","*",SP_NORTE!N720)</f>
        <v>*</v>
      </c>
      <c r="J665" s="113" t="str">
        <f>IF(SP_NORTE!O720="","*",SP_NORTE!O720)</f>
        <v>*</v>
      </c>
      <c r="K665" s="83">
        <f>IF(SP_NORTE!AJ720="","*",SP_NORTE!AJ720)</f>
        <v>0</v>
      </c>
      <c r="L665" s="83" t="str">
        <f>IF(SP_NORTE!AL720="","*",SP_NORTE!AL720)</f>
        <v>-</v>
      </c>
      <c r="M665" s="83">
        <f>IF(SP_NORTE!AO720="","*",SP_NORTE!AO720)</f>
        <v>0</v>
      </c>
      <c r="N665" s="83" t="str">
        <f>IF(SP_NORTE!AL720="","*",SP_NORTE!AL720)</f>
        <v>-</v>
      </c>
      <c r="O665" s="110" t="str">
        <f>IF(SP_NORTE!BG720="","*",SP_NORTE!BG720)</f>
        <v>*</v>
      </c>
      <c r="P665" s="147" t="str">
        <f>IF($A$2=1,IF(SP_NORTE!BI720="","*",SP_NORTE!BI720),IF(SP_NORTE!BJ720="","*",SP_NORTE!BJ720))</f>
        <v>*</v>
      </c>
    </row>
    <row r="666" spans="1:16" hidden="1">
      <c r="A666" s="82" t="str">
        <f>IF(SP_NORTE!B721="","*",SP_NORTE!B721)</f>
        <v>*</v>
      </c>
      <c r="B666" s="83" t="str">
        <f>IF(SP_NORTE!W721="","*",SP_NORTE!W721)</f>
        <v>*</v>
      </c>
      <c r="C666" s="83" t="str">
        <f>IF(SP_NORTE!R721="","*",SP_NORTE!R721)</f>
        <v>-</v>
      </c>
      <c r="D666" s="83" t="str">
        <f>IF(SP_NORTE!S721="","*",SP_NORTE!S721)</f>
        <v>-</v>
      </c>
      <c r="E666" s="83" t="str">
        <f>IF(SP_NORTE!D721="","*",SP_NORTE!D721)</f>
        <v>*</v>
      </c>
      <c r="F666" s="83" t="str">
        <f>IF(SP_NORTE!G721="","*",SP_NORTE!G721)</f>
        <v>*</v>
      </c>
      <c r="G666" s="83" t="str">
        <f>IF(SP_NORTE!L721="","*",SP_NORTE!L721)</f>
        <v>-</v>
      </c>
      <c r="H666" s="116" t="str">
        <f>IF(SP_NORTE!J721="","*",SP_NORTE!J721)</f>
        <v>*</v>
      </c>
      <c r="I666" s="113" t="str">
        <f>IF(SP_NORTE!N721="","*",SP_NORTE!N721)</f>
        <v>*</v>
      </c>
      <c r="J666" s="113" t="str">
        <f>IF(SP_NORTE!O721="","*",SP_NORTE!O721)</f>
        <v>*</v>
      </c>
      <c r="K666" s="83">
        <f>IF(SP_NORTE!AJ721="","*",SP_NORTE!AJ721)</f>
        <v>0</v>
      </c>
      <c r="L666" s="83" t="str">
        <f>IF(SP_NORTE!AL721="","*",SP_NORTE!AL721)</f>
        <v>-</v>
      </c>
      <c r="M666" s="83">
        <f>IF(SP_NORTE!AO721="","*",SP_NORTE!AO721)</f>
        <v>0</v>
      </c>
      <c r="N666" s="83" t="str">
        <f>IF(SP_NORTE!AL721="","*",SP_NORTE!AL721)</f>
        <v>-</v>
      </c>
      <c r="O666" s="110" t="str">
        <f>IF(SP_NORTE!BG721="","*",SP_NORTE!BG721)</f>
        <v>*</v>
      </c>
      <c r="P666" s="147" t="str">
        <f>IF($A$2=1,IF(SP_NORTE!BI721="","*",SP_NORTE!BI721),IF(SP_NORTE!BJ721="","*",SP_NORTE!BJ721))</f>
        <v>*</v>
      </c>
    </row>
    <row r="667" spans="1:16" hidden="1">
      <c r="A667" s="82" t="str">
        <f>IF(SP_NORTE!B722="","*",SP_NORTE!B722)</f>
        <v>*</v>
      </c>
      <c r="B667" s="83" t="str">
        <f>IF(SP_NORTE!W722="","*",SP_NORTE!W722)</f>
        <v>*</v>
      </c>
      <c r="C667" s="83" t="str">
        <f>IF(SP_NORTE!R722="","*",SP_NORTE!R722)</f>
        <v>-</v>
      </c>
      <c r="D667" s="83" t="str">
        <f>IF(SP_NORTE!S722="","*",SP_NORTE!S722)</f>
        <v>-</v>
      </c>
      <c r="E667" s="83" t="str">
        <f>IF(SP_NORTE!D722="","*",SP_NORTE!D722)</f>
        <v>*</v>
      </c>
      <c r="F667" s="83" t="str">
        <f>IF(SP_NORTE!G722="","*",SP_NORTE!G722)</f>
        <v>*</v>
      </c>
      <c r="G667" s="83" t="str">
        <f>IF(SP_NORTE!L722="","*",SP_NORTE!L722)</f>
        <v>-</v>
      </c>
      <c r="H667" s="116" t="str">
        <f>IF(SP_NORTE!J722="","*",SP_NORTE!J722)</f>
        <v>*</v>
      </c>
      <c r="I667" s="113" t="str">
        <f>IF(SP_NORTE!N722="","*",SP_NORTE!N722)</f>
        <v>*</v>
      </c>
      <c r="J667" s="113" t="str">
        <f>IF(SP_NORTE!O722="","*",SP_NORTE!O722)</f>
        <v>*</v>
      </c>
      <c r="K667" s="83">
        <f>IF(SP_NORTE!AJ722="","*",SP_NORTE!AJ722)</f>
        <v>0</v>
      </c>
      <c r="L667" s="83" t="str">
        <f>IF(SP_NORTE!AL722="","*",SP_NORTE!AL722)</f>
        <v>-</v>
      </c>
      <c r="M667" s="83">
        <f>IF(SP_NORTE!AO722="","*",SP_NORTE!AO722)</f>
        <v>0</v>
      </c>
      <c r="N667" s="83" t="str">
        <f>IF(SP_NORTE!AL722="","*",SP_NORTE!AL722)</f>
        <v>-</v>
      </c>
      <c r="O667" s="110" t="str">
        <f>IF(SP_NORTE!BG722="","*",SP_NORTE!BG722)</f>
        <v>*</v>
      </c>
      <c r="P667" s="147" t="str">
        <f>IF($A$2=1,IF(SP_NORTE!BI722="","*",SP_NORTE!BI722),IF(SP_NORTE!BJ722="","*",SP_NORTE!BJ722))</f>
        <v>*</v>
      </c>
    </row>
    <row r="668" spans="1:16" hidden="1">
      <c r="A668" s="82" t="str">
        <f>IF(SP_NORTE!B723="","*",SP_NORTE!B723)</f>
        <v>*</v>
      </c>
      <c r="B668" s="83" t="str">
        <f>IF(SP_NORTE!W723="","*",SP_NORTE!W723)</f>
        <v>*</v>
      </c>
      <c r="C668" s="83" t="str">
        <f>IF(SP_NORTE!R723="","*",SP_NORTE!R723)</f>
        <v>-</v>
      </c>
      <c r="D668" s="83" t="str">
        <f>IF(SP_NORTE!S723="","*",SP_NORTE!S723)</f>
        <v>-</v>
      </c>
      <c r="E668" s="83" t="str">
        <f>IF(SP_NORTE!D723="","*",SP_NORTE!D723)</f>
        <v>*</v>
      </c>
      <c r="F668" s="83" t="str">
        <f>IF(SP_NORTE!G723="","*",SP_NORTE!G723)</f>
        <v>*</v>
      </c>
      <c r="G668" s="83" t="str">
        <f>IF(SP_NORTE!L723="","*",SP_NORTE!L723)</f>
        <v>-</v>
      </c>
      <c r="H668" s="116" t="str">
        <f>IF(SP_NORTE!J723="","*",SP_NORTE!J723)</f>
        <v>*</v>
      </c>
      <c r="I668" s="113" t="str">
        <f>IF(SP_NORTE!N723="","*",SP_NORTE!N723)</f>
        <v>*</v>
      </c>
      <c r="J668" s="113" t="str">
        <f>IF(SP_NORTE!O723="","*",SP_NORTE!O723)</f>
        <v>*</v>
      </c>
      <c r="K668" s="83">
        <f>IF(SP_NORTE!AJ723="","*",SP_NORTE!AJ723)</f>
        <v>0</v>
      </c>
      <c r="L668" s="83" t="str">
        <f>IF(SP_NORTE!AL723="","*",SP_NORTE!AL723)</f>
        <v>-</v>
      </c>
      <c r="M668" s="83">
        <f>IF(SP_NORTE!AO723="","*",SP_NORTE!AO723)</f>
        <v>0</v>
      </c>
      <c r="N668" s="83" t="str">
        <f>IF(SP_NORTE!AL723="","*",SP_NORTE!AL723)</f>
        <v>-</v>
      </c>
      <c r="O668" s="110" t="str">
        <f>IF(SP_NORTE!BG723="","*",SP_NORTE!BG723)</f>
        <v>*</v>
      </c>
      <c r="P668" s="147" t="str">
        <f>IF($A$2=1,IF(SP_NORTE!BI723="","*",SP_NORTE!BI723),IF(SP_NORTE!BJ723="","*",SP_NORTE!BJ723))</f>
        <v>*</v>
      </c>
    </row>
    <row r="669" spans="1:16" hidden="1">
      <c r="A669" s="82" t="str">
        <f>IF(SP_NORTE!B724="","*",SP_NORTE!B724)</f>
        <v>*</v>
      </c>
      <c r="B669" s="83" t="str">
        <f>IF(SP_NORTE!W724="","*",SP_NORTE!W724)</f>
        <v>*</v>
      </c>
      <c r="C669" s="83" t="str">
        <f>IF(SP_NORTE!R724="","*",SP_NORTE!R724)</f>
        <v>-</v>
      </c>
      <c r="D669" s="83" t="str">
        <f>IF(SP_NORTE!S724="","*",SP_NORTE!S724)</f>
        <v>-</v>
      </c>
      <c r="E669" s="83" t="str">
        <f>IF(SP_NORTE!D724="","*",SP_NORTE!D724)</f>
        <v>*</v>
      </c>
      <c r="F669" s="83" t="str">
        <f>IF(SP_NORTE!G724="","*",SP_NORTE!G724)</f>
        <v>*</v>
      </c>
      <c r="G669" s="83" t="str">
        <f>IF(SP_NORTE!L724="","*",SP_NORTE!L724)</f>
        <v>-</v>
      </c>
      <c r="H669" s="116" t="str">
        <f>IF(SP_NORTE!J724="","*",SP_NORTE!J724)</f>
        <v>*</v>
      </c>
      <c r="I669" s="113" t="str">
        <f>IF(SP_NORTE!N724="","*",SP_NORTE!N724)</f>
        <v>*</v>
      </c>
      <c r="J669" s="113" t="str">
        <f>IF(SP_NORTE!O724="","*",SP_NORTE!O724)</f>
        <v>*</v>
      </c>
      <c r="K669" s="83">
        <f>IF(SP_NORTE!AJ724="","*",SP_NORTE!AJ724)</f>
        <v>0</v>
      </c>
      <c r="L669" s="83" t="str">
        <f>IF(SP_NORTE!AL724="","*",SP_NORTE!AL724)</f>
        <v>-</v>
      </c>
      <c r="M669" s="83">
        <f>IF(SP_NORTE!AO724="","*",SP_NORTE!AO724)</f>
        <v>0</v>
      </c>
      <c r="N669" s="83" t="str">
        <f>IF(SP_NORTE!AL724="","*",SP_NORTE!AL724)</f>
        <v>-</v>
      </c>
      <c r="O669" s="110" t="str">
        <f>IF(SP_NORTE!BG724="","*",SP_NORTE!BG724)</f>
        <v>*</v>
      </c>
      <c r="P669" s="147" t="str">
        <f>IF($A$2=1,IF(SP_NORTE!BI724="","*",SP_NORTE!BI724),IF(SP_NORTE!BJ724="","*",SP_NORTE!BJ724))</f>
        <v>*</v>
      </c>
    </row>
    <row r="670" spans="1:16" hidden="1">
      <c r="A670" s="82" t="str">
        <f>IF(SP_NORTE!B725="","*",SP_NORTE!B725)</f>
        <v>*</v>
      </c>
      <c r="B670" s="83" t="str">
        <f>IF(SP_NORTE!W725="","*",SP_NORTE!W725)</f>
        <v>*</v>
      </c>
      <c r="C670" s="83" t="str">
        <f>IF(SP_NORTE!R725="","*",SP_NORTE!R725)</f>
        <v>-</v>
      </c>
      <c r="D670" s="83" t="str">
        <f>IF(SP_NORTE!S725="","*",SP_NORTE!S725)</f>
        <v>-</v>
      </c>
      <c r="E670" s="83" t="str">
        <f>IF(SP_NORTE!D725="","*",SP_NORTE!D725)</f>
        <v>*</v>
      </c>
      <c r="F670" s="83" t="str">
        <f>IF(SP_NORTE!G725="","*",SP_NORTE!G725)</f>
        <v>*</v>
      </c>
      <c r="G670" s="83" t="str">
        <f>IF(SP_NORTE!L725="","*",SP_NORTE!L725)</f>
        <v>-</v>
      </c>
      <c r="H670" s="116" t="str">
        <f>IF(SP_NORTE!J725="","*",SP_NORTE!J725)</f>
        <v>*</v>
      </c>
      <c r="I670" s="113" t="str">
        <f>IF(SP_NORTE!N725="","*",SP_NORTE!N725)</f>
        <v>*</v>
      </c>
      <c r="J670" s="113" t="str">
        <f>IF(SP_NORTE!O725="","*",SP_NORTE!O725)</f>
        <v>*</v>
      </c>
      <c r="K670" s="83">
        <f>IF(SP_NORTE!AJ725="","*",SP_NORTE!AJ725)</f>
        <v>0</v>
      </c>
      <c r="L670" s="83" t="str">
        <f>IF(SP_NORTE!AL725="","*",SP_NORTE!AL725)</f>
        <v>-</v>
      </c>
      <c r="M670" s="83">
        <f>IF(SP_NORTE!AO725="","*",SP_NORTE!AO725)</f>
        <v>0</v>
      </c>
      <c r="N670" s="83" t="str">
        <f>IF(SP_NORTE!AL725="","*",SP_NORTE!AL725)</f>
        <v>-</v>
      </c>
      <c r="O670" s="110" t="str">
        <f>IF(SP_NORTE!BG725="","*",SP_NORTE!BG725)</f>
        <v>*</v>
      </c>
      <c r="P670" s="147" t="str">
        <f>IF($A$2=1,IF(SP_NORTE!BI725="","*",SP_NORTE!BI725),IF(SP_NORTE!BJ725="","*",SP_NORTE!BJ725))</f>
        <v>*</v>
      </c>
    </row>
    <row r="671" spans="1:16" hidden="1">
      <c r="A671" s="82" t="str">
        <f>IF(SP_NORTE!B726="","*",SP_NORTE!B726)</f>
        <v>*</v>
      </c>
      <c r="B671" s="83" t="str">
        <f>IF(SP_NORTE!W726="","*",SP_NORTE!W726)</f>
        <v>*</v>
      </c>
      <c r="C671" s="83" t="str">
        <f>IF(SP_NORTE!R726="","*",SP_NORTE!R726)</f>
        <v>-</v>
      </c>
      <c r="D671" s="83" t="str">
        <f>IF(SP_NORTE!S726="","*",SP_NORTE!S726)</f>
        <v>-</v>
      </c>
      <c r="E671" s="83" t="str">
        <f>IF(SP_NORTE!D726="","*",SP_NORTE!D726)</f>
        <v>*</v>
      </c>
      <c r="F671" s="83" t="str">
        <f>IF(SP_NORTE!G726="","*",SP_NORTE!G726)</f>
        <v>*</v>
      </c>
      <c r="G671" s="83" t="str">
        <f>IF(SP_NORTE!L726="","*",SP_NORTE!L726)</f>
        <v>-</v>
      </c>
      <c r="H671" s="116" t="str">
        <f>IF(SP_NORTE!J726="","*",SP_NORTE!J726)</f>
        <v>*</v>
      </c>
      <c r="I671" s="113" t="str">
        <f>IF(SP_NORTE!N726="","*",SP_NORTE!N726)</f>
        <v>*</v>
      </c>
      <c r="J671" s="113" t="str">
        <f>IF(SP_NORTE!O726="","*",SP_NORTE!O726)</f>
        <v>*</v>
      </c>
      <c r="K671" s="83">
        <f>IF(SP_NORTE!AJ726="","*",SP_NORTE!AJ726)</f>
        <v>0</v>
      </c>
      <c r="L671" s="83" t="str">
        <f>IF(SP_NORTE!AL726="","*",SP_NORTE!AL726)</f>
        <v>-</v>
      </c>
      <c r="M671" s="83">
        <f>IF(SP_NORTE!AO726="","*",SP_NORTE!AO726)</f>
        <v>0</v>
      </c>
      <c r="N671" s="83" t="str">
        <f>IF(SP_NORTE!AL726="","*",SP_NORTE!AL726)</f>
        <v>-</v>
      </c>
      <c r="O671" s="110" t="str">
        <f>IF(SP_NORTE!BG726="","*",SP_NORTE!BG726)</f>
        <v>*</v>
      </c>
      <c r="P671" s="147" t="str">
        <f>IF($A$2=1,IF(SP_NORTE!BI726="","*",SP_NORTE!BI726),IF(SP_NORTE!BJ726="","*",SP_NORTE!BJ726))</f>
        <v>*</v>
      </c>
    </row>
    <row r="672" spans="1:16" hidden="1">
      <c r="A672" s="82" t="str">
        <f>IF(SP_NORTE!B727="","*",SP_NORTE!B727)</f>
        <v>*</v>
      </c>
      <c r="B672" s="83" t="str">
        <f>IF(SP_NORTE!W727="","*",SP_NORTE!W727)</f>
        <v>*</v>
      </c>
      <c r="C672" s="83" t="str">
        <f>IF(SP_NORTE!R727="","*",SP_NORTE!R727)</f>
        <v>-</v>
      </c>
      <c r="D672" s="83" t="str">
        <f>IF(SP_NORTE!S727="","*",SP_NORTE!S727)</f>
        <v>-</v>
      </c>
      <c r="E672" s="83" t="str">
        <f>IF(SP_NORTE!D727="","*",SP_NORTE!D727)</f>
        <v>*</v>
      </c>
      <c r="F672" s="83" t="str">
        <f>IF(SP_NORTE!G727="","*",SP_NORTE!G727)</f>
        <v>*</v>
      </c>
      <c r="G672" s="83" t="str">
        <f>IF(SP_NORTE!L727="","*",SP_NORTE!L727)</f>
        <v>-</v>
      </c>
      <c r="H672" s="116" t="str">
        <f>IF(SP_NORTE!J727="","*",SP_NORTE!J727)</f>
        <v>*</v>
      </c>
      <c r="I672" s="113" t="str">
        <f>IF(SP_NORTE!N727="","*",SP_NORTE!N727)</f>
        <v>*</v>
      </c>
      <c r="J672" s="113" t="str">
        <f>IF(SP_NORTE!O727="","*",SP_NORTE!O727)</f>
        <v>*</v>
      </c>
      <c r="K672" s="83">
        <f>IF(SP_NORTE!AJ727="","*",SP_NORTE!AJ727)</f>
        <v>0</v>
      </c>
      <c r="L672" s="83" t="str">
        <f>IF(SP_NORTE!AL727="","*",SP_NORTE!AL727)</f>
        <v>-</v>
      </c>
      <c r="M672" s="83">
        <f>IF(SP_NORTE!AO727="","*",SP_NORTE!AO727)</f>
        <v>0</v>
      </c>
      <c r="N672" s="83" t="str">
        <f>IF(SP_NORTE!AL727="","*",SP_NORTE!AL727)</f>
        <v>-</v>
      </c>
      <c r="O672" s="110" t="str">
        <f>IF(SP_NORTE!BG727="","*",SP_NORTE!BG727)</f>
        <v>*</v>
      </c>
      <c r="P672" s="147" t="str">
        <f>IF($A$2=1,IF(SP_NORTE!BI727="","*",SP_NORTE!BI727),IF(SP_NORTE!BJ727="","*",SP_NORTE!BJ727))</f>
        <v>*</v>
      </c>
    </row>
    <row r="673" spans="1:16" hidden="1">
      <c r="A673" s="82" t="str">
        <f>IF(SP_NORTE!B728="","*",SP_NORTE!B728)</f>
        <v>*</v>
      </c>
      <c r="B673" s="83" t="str">
        <f>IF(SP_NORTE!W728="","*",SP_NORTE!W728)</f>
        <v>*</v>
      </c>
      <c r="C673" s="83" t="str">
        <f>IF(SP_NORTE!R728="","*",SP_NORTE!R728)</f>
        <v>-</v>
      </c>
      <c r="D673" s="83" t="str">
        <f>IF(SP_NORTE!S728="","*",SP_NORTE!S728)</f>
        <v>-</v>
      </c>
      <c r="E673" s="83" t="str">
        <f>IF(SP_NORTE!D728="","*",SP_NORTE!D728)</f>
        <v>*</v>
      </c>
      <c r="F673" s="83" t="str">
        <f>IF(SP_NORTE!G728="","*",SP_NORTE!G728)</f>
        <v>*</v>
      </c>
      <c r="G673" s="83" t="str">
        <f>IF(SP_NORTE!L728="","*",SP_NORTE!L728)</f>
        <v>-</v>
      </c>
      <c r="H673" s="116" t="str">
        <f>IF(SP_NORTE!J728="","*",SP_NORTE!J728)</f>
        <v>*</v>
      </c>
      <c r="I673" s="113" t="str">
        <f>IF(SP_NORTE!N728="","*",SP_NORTE!N728)</f>
        <v>*</v>
      </c>
      <c r="J673" s="113" t="str">
        <f>IF(SP_NORTE!O728="","*",SP_NORTE!O728)</f>
        <v>*</v>
      </c>
      <c r="K673" s="83">
        <f>IF(SP_NORTE!AJ728="","*",SP_NORTE!AJ728)</f>
        <v>0</v>
      </c>
      <c r="L673" s="83" t="str">
        <f>IF(SP_NORTE!AL728="","*",SP_NORTE!AL728)</f>
        <v>-</v>
      </c>
      <c r="M673" s="83">
        <f>IF(SP_NORTE!AO728="","*",SP_NORTE!AO728)</f>
        <v>0</v>
      </c>
      <c r="N673" s="83" t="str">
        <f>IF(SP_NORTE!AL728="","*",SP_NORTE!AL728)</f>
        <v>-</v>
      </c>
      <c r="O673" s="110" t="str">
        <f>IF(SP_NORTE!BG728="","*",SP_NORTE!BG728)</f>
        <v>*</v>
      </c>
      <c r="P673" s="147" t="str">
        <f>IF($A$2=1,IF(SP_NORTE!BI728="","*",SP_NORTE!BI728),IF(SP_NORTE!BJ728="","*",SP_NORTE!BJ728))</f>
        <v>*</v>
      </c>
    </row>
    <row r="674" spans="1:16" hidden="1">
      <c r="A674" s="82" t="str">
        <f>IF(SP_NORTE!B729="","*",SP_NORTE!B729)</f>
        <v>*</v>
      </c>
      <c r="B674" s="83" t="str">
        <f>IF(SP_NORTE!W729="","*",SP_NORTE!W729)</f>
        <v>*</v>
      </c>
      <c r="C674" s="83" t="str">
        <f>IF(SP_NORTE!R729="","*",SP_NORTE!R729)</f>
        <v>-</v>
      </c>
      <c r="D674" s="83" t="str">
        <f>IF(SP_NORTE!S729="","*",SP_NORTE!S729)</f>
        <v>-</v>
      </c>
      <c r="E674" s="83" t="str">
        <f>IF(SP_NORTE!D729="","*",SP_NORTE!D729)</f>
        <v>*</v>
      </c>
      <c r="F674" s="83" t="str">
        <f>IF(SP_NORTE!G729="","*",SP_NORTE!G729)</f>
        <v>*</v>
      </c>
      <c r="G674" s="83" t="str">
        <f>IF(SP_NORTE!L729="","*",SP_NORTE!L729)</f>
        <v>-</v>
      </c>
      <c r="H674" s="116" t="str">
        <f>IF(SP_NORTE!J729="","*",SP_NORTE!J729)</f>
        <v>*</v>
      </c>
      <c r="I674" s="113" t="str">
        <f>IF(SP_NORTE!N729="","*",SP_NORTE!N729)</f>
        <v>*</v>
      </c>
      <c r="J674" s="113" t="str">
        <f>IF(SP_NORTE!O729="","*",SP_NORTE!O729)</f>
        <v>*</v>
      </c>
      <c r="K674" s="83">
        <f>IF(SP_NORTE!AJ729="","*",SP_NORTE!AJ729)</f>
        <v>0</v>
      </c>
      <c r="L674" s="83" t="str">
        <f>IF(SP_NORTE!AL729="","*",SP_NORTE!AL729)</f>
        <v>-</v>
      </c>
      <c r="M674" s="83">
        <f>IF(SP_NORTE!AO729="","*",SP_NORTE!AO729)</f>
        <v>0</v>
      </c>
      <c r="N674" s="83" t="str">
        <f>IF(SP_NORTE!AL729="","*",SP_NORTE!AL729)</f>
        <v>-</v>
      </c>
      <c r="O674" s="110" t="str">
        <f>IF(SP_NORTE!BG729="","*",SP_NORTE!BG729)</f>
        <v>*</v>
      </c>
      <c r="P674" s="147" t="str">
        <f>IF($A$2=1,IF(SP_NORTE!BI729="","*",SP_NORTE!BI729),IF(SP_NORTE!BJ729="","*",SP_NORTE!BJ729))</f>
        <v>*</v>
      </c>
    </row>
    <row r="675" spans="1:16" hidden="1">
      <c r="A675" s="82" t="str">
        <f>IF(SP_NORTE!B730="","*",SP_NORTE!B730)</f>
        <v>*</v>
      </c>
      <c r="B675" s="83" t="str">
        <f>IF(SP_NORTE!W730="","*",SP_NORTE!W730)</f>
        <v>*</v>
      </c>
      <c r="C675" s="83" t="str">
        <f>IF(SP_NORTE!R730="","*",SP_NORTE!R730)</f>
        <v>-</v>
      </c>
      <c r="D675" s="83" t="str">
        <f>IF(SP_NORTE!S730="","*",SP_NORTE!S730)</f>
        <v>-</v>
      </c>
      <c r="E675" s="83" t="str">
        <f>IF(SP_NORTE!D730="","*",SP_NORTE!D730)</f>
        <v>*</v>
      </c>
      <c r="F675" s="83" t="str">
        <f>IF(SP_NORTE!G730="","*",SP_NORTE!G730)</f>
        <v>*</v>
      </c>
      <c r="G675" s="83" t="str">
        <f>IF(SP_NORTE!L730="","*",SP_NORTE!L730)</f>
        <v>-</v>
      </c>
      <c r="H675" s="116" t="str">
        <f>IF(SP_NORTE!J730="","*",SP_NORTE!J730)</f>
        <v>*</v>
      </c>
      <c r="I675" s="113" t="str">
        <f>IF(SP_NORTE!N730="","*",SP_NORTE!N730)</f>
        <v>*</v>
      </c>
      <c r="J675" s="113" t="str">
        <f>IF(SP_NORTE!O730="","*",SP_NORTE!O730)</f>
        <v>*</v>
      </c>
      <c r="K675" s="83">
        <f>IF(SP_NORTE!AJ730="","*",SP_NORTE!AJ730)</f>
        <v>0</v>
      </c>
      <c r="L675" s="83" t="str">
        <f>IF(SP_NORTE!AL730="","*",SP_NORTE!AL730)</f>
        <v>-</v>
      </c>
      <c r="M675" s="83">
        <f>IF(SP_NORTE!AO730="","*",SP_NORTE!AO730)</f>
        <v>0</v>
      </c>
      <c r="N675" s="83" t="str">
        <f>IF(SP_NORTE!AL730="","*",SP_NORTE!AL730)</f>
        <v>-</v>
      </c>
      <c r="O675" s="110" t="str">
        <f>IF(SP_NORTE!BG730="","*",SP_NORTE!BG730)</f>
        <v>*</v>
      </c>
      <c r="P675" s="147" t="str">
        <f>IF($A$2=1,IF(SP_NORTE!BI730="","*",SP_NORTE!BI730),IF(SP_NORTE!BJ730="","*",SP_NORTE!BJ730))</f>
        <v>*</v>
      </c>
    </row>
    <row r="676" spans="1:16" hidden="1">
      <c r="A676" s="82" t="str">
        <f>IF(SP_NORTE!B731="","*",SP_NORTE!B731)</f>
        <v>*</v>
      </c>
      <c r="B676" s="83" t="str">
        <f>IF(SP_NORTE!W731="","*",SP_NORTE!W731)</f>
        <v>*</v>
      </c>
      <c r="C676" s="83" t="str">
        <f>IF(SP_NORTE!R731="","*",SP_NORTE!R731)</f>
        <v>-</v>
      </c>
      <c r="D676" s="83" t="str">
        <f>IF(SP_NORTE!S731="","*",SP_NORTE!S731)</f>
        <v>-</v>
      </c>
      <c r="E676" s="83" t="str">
        <f>IF(SP_NORTE!D731="","*",SP_NORTE!D731)</f>
        <v>*</v>
      </c>
      <c r="F676" s="83" t="str">
        <f>IF(SP_NORTE!G731="","*",SP_NORTE!G731)</f>
        <v>*</v>
      </c>
      <c r="G676" s="83" t="str">
        <f>IF(SP_NORTE!L731="","*",SP_NORTE!L731)</f>
        <v>-</v>
      </c>
      <c r="H676" s="116" t="str">
        <f>IF(SP_NORTE!J731="","*",SP_NORTE!J731)</f>
        <v>*</v>
      </c>
      <c r="I676" s="113" t="str">
        <f>IF(SP_NORTE!N731="","*",SP_NORTE!N731)</f>
        <v>*</v>
      </c>
      <c r="J676" s="113" t="str">
        <f>IF(SP_NORTE!O731="","*",SP_NORTE!O731)</f>
        <v>*</v>
      </c>
      <c r="K676" s="83">
        <f>IF(SP_NORTE!AJ731="","*",SP_NORTE!AJ731)</f>
        <v>0</v>
      </c>
      <c r="L676" s="83" t="str">
        <f>IF(SP_NORTE!AL731="","*",SP_NORTE!AL731)</f>
        <v>-</v>
      </c>
      <c r="M676" s="83">
        <f>IF(SP_NORTE!AO731="","*",SP_NORTE!AO731)</f>
        <v>0</v>
      </c>
      <c r="N676" s="83" t="str">
        <f>IF(SP_NORTE!AL731="","*",SP_NORTE!AL731)</f>
        <v>-</v>
      </c>
      <c r="O676" s="110" t="str">
        <f>IF(SP_NORTE!BG731="","*",SP_NORTE!BG731)</f>
        <v>*</v>
      </c>
      <c r="P676" s="147" t="str">
        <f>IF($A$2=1,IF(SP_NORTE!BI731="","*",SP_NORTE!BI731),IF(SP_NORTE!BJ731="","*",SP_NORTE!BJ731))</f>
        <v>*</v>
      </c>
    </row>
    <row r="677" spans="1:16" hidden="1">
      <c r="A677" s="82" t="str">
        <f>IF(SP_NORTE!B732="","*",SP_NORTE!B732)</f>
        <v>*</v>
      </c>
      <c r="B677" s="83" t="str">
        <f>IF(SP_NORTE!W732="","*",SP_NORTE!W732)</f>
        <v>*</v>
      </c>
      <c r="C677" s="83" t="str">
        <f>IF(SP_NORTE!R732="","*",SP_NORTE!R732)</f>
        <v>-</v>
      </c>
      <c r="D677" s="83" t="str">
        <f>IF(SP_NORTE!S732="","*",SP_NORTE!S732)</f>
        <v>-</v>
      </c>
      <c r="E677" s="83" t="str">
        <f>IF(SP_NORTE!D732="","*",SP_NORTE!D732)</f>
        <v>*</v>
      </c>
      <c r="F677" s="83" t="str">
        <f>IF(SP_NORTE!G732="","*",SP_NORTE!G732)</f>
        <v>*</v>
      </c>
      <c r="G677" s="83" t="str">
        <f>IF(SP_NORTE!L732="","*",SP_NORTE!L732)</f>
        <v>-</v>
      </c>
      <c r="H677" s="116" t="str">
        <f>IF(SP_NORTE!J732="","*",SP_NORTE!J732)</f>
        <v>*</v>
      </c>
      <c r="I677" s="113" t="str">
        <f>IF(SP_NORTE!N732="","*",SP_NORTE!N732)</f>
        <v>*</v>
      </c>
      <c r="J677" s="113" t="str">
        <f>IF(SP_NORTE!O732="","*",SP_NORTE!O732)</f>
        <v>*</v>
      </c>
      <c r="K677" s="83">
        <f>IF(SP_NORTE!AJ732="","*",SP_NORTE!AJ732)</f>
        <v>0</v>
      </c>
      <c r="L677" s="83" t="str">
        <f>IF(SP_NORTE!AL732="","*",SP_NORTE!AL732)</f>
        <v>-</v>
      </c>
      <c r="M677" s="83">
        <f>IF(SP_NORTE!AO732="","*",SP_NORTE!AO732)</f>
        <v>0</v>
      </c>
      <c r="N677" s="83" t="str">
        <f>IF(SP_NORTE!AL732="","*",SP_NORTE!AL732)</f>
        <v>-</v>
      </c>
      <c r="O677" s="110" t="str">
        <f>IF(SP_NORTE!BG732="","*",SP_NORTE!BG732)</f>
        <v>*</v>
      </c>
      <c r="P677" s="147" t="str">
        <f>IF($A$2=1,IF(SP_NORTE!BI732="","*",SP_NORTE!BI732),IF(SP_NORTE!BJ732="","*",SP_NORTE!BJ732))</f>
        <v>*</v>
      </c>
    </row>
    <row r="678" spans="1:16" hidden="1">
      <c r="A678" s="82" t="str">
        <f>IF(SP_NORTE!B733="","*",SP_NORTE!B733)</f>
        <v>*</v>
      </c>
      <c r="B678" s="83" t="str">
        <f>IF(SP_NORTE!W733="","*",SP_NORTE!W733)</f>
        <v>*</v>
      </c>
      <c r="C678" s="83" t="str">
        <f>IF(SP_NORTE!R733="","*",SP_NORTE!R733)</f>
        <v>-</v>
      </c>
      <c r="D678" s="83" t="str">
        <f>IF(SP_NORTE!S733="","*",SP_NORTE!S733)</f>
        <v>-</v>
      </c>
      <c r="E678" s="83" t="str">
        <f>IF(SP_NORTE!D733="","*",SP_NORTE!D733)</f>
        <v>*</v>
      </c>
      <c r="F678" s="83" t="str">
        <f>IF(SP_NORTE!G733="","*",SP_NORTE!G733)</f>
        <v>*</v>
      </c>
      <c r="G678" s="83" t="str">
        <f>IF(SP_NORTE!L733="","*",SP_NORTE!L733)</f>
        <v>-</v>
      </c>
      <c r="H678" s="116" t="str">
        <f>IF(SP_NORTE!J733="","*",SP_NORTE!J733)</f>
        <v>*</v>
      </c>
      <c r="I678" s="113" t="str">
        <f>IF(SP_NORTE!N733="","*",SP_NORTE!N733)</f>
        <v>*</v>
      </c>
      <c r="J678" s="113" t="str">
        <f>IF(SP_NORTE!O733="","*",SP_NORTE!O733)</f>
        <v>*</v>
      </c>
      <c r="K678" s="83">
        <f>IF(SP_NORTE!AJ733="","*",SP_NORTE!AJ733)</f>
        <v>0</v>
      </c>
      <c r="L678" s="83" t="str">
        <f>IF(SP_NORTE!AL733="","*",SP_NORTE!AL733)</f>
        <v>-</v>
      </c>
      <c r="M678" s="83">
        <f>IF(SP_NORTE!AO733="","*",SP_NORTE!AO733)</f>
        <v>0</v>
      </c>
      <c r="N678" s="83" t="str">
        <f>IF(SP_NORTE!AL733="","*",SP_NORTE!AL733)</f>
        <v>-</v>
      </c>
      <c r="O678" s="110" t="str">
        <f>IF(SP_NORTE!BG733="","*",SP_NORTE!BG733)</f>
        <v>*</v>
      </c>
      <c r="P678" s="147" t="str">
        <f>IF($A$2=1,IF(SP_NORTE!BI733="","*",SP_NORTE!BI733),IF(SP_NORTE!BJ733="","*",SP_NORTE!BJ733))</f>
        <v>*</v>
      </c>
    </row>
    <row r="679" spans="1:16" hidden="1">
      <c r="A679" s="82" t="str">
        <f>IF(SP_NORTE!B734="","*",SP_NORTE!B734)</f>
        <v>*</v>
      </c>
      <c r="B679" s="83" t="str">
        <f>IF(SP_NORTE!W734="","*",SP_NORTE!W734)</f>
        <v>*</v>
      </c>
      <c r="C679" s="83" t="str">
        <f>IF(SP_NORTE!R734="","*",SP_NORTE!R734)</f>
        <v>-</v>
      </c>
      <c r="D679" s="83" t="str">
        <f>IF(SP_NORTE!S734="","*",SP_NORTE!S734)</f>
        <v>-</v>
      </c>
      <c r="E679" s="83" t="str">
        <f>IF(SP_NORTE!D734="","*",SP_NORTE!D734)</f>
        <v>*</v>
      </c>
      <c r="F679" s="83" t="str">
        <f>IF(SP_NORTE!G734="","*",SP_NORTE!G734)</f>
        <v>*</v>
      </c>
      <c r="G679" s="83" t="str">
        <f>IF(SP_NORTE!L734="","*",SP_NORTE!L734)</f>
        <v>-</v>
      </c>
      <c r="H679" s="116" t="str">
        <f>IF(SP_NORTE!J734="","*",SP_NORTE!J734)</f>
        <v>*</v>
      </c>
      <c r="I679" s="113" t="str">
        <f>IF(SP_NORTE!N734="","*",SP_NORTE!N734)</f>
        <v>*</v>
      </c>
      <c r="J679" s="113" t="str">
        <f>IF(SP_NORTE!O734="","*",SP_NORTE!O734)</f>
        <v>*</v>
      </c>
      <c r="K679" s="83">
        <f>IF(SP_NORTE!AJ734="","*",SP_NORTE!AJ734)</f>
        <v>0</v>
      </c>
      <c r="L679" s="83" t="str">
        <f>IF(SP_NORTE!AL734="","*",SP_NORTE!AL734)</f>
        <v>-</v>
      </c>
      <c r="M679" s="83">
        <f>IF(SP_NORTE!AO734="","*",SP_NORTE!AO734)</f>
        <v>0</v>
      </c>
      <c r="N679" s="83" t="str">
        <f>IF(SP_NORTE!AL734="","*",SP_NORTE!AL734)</f>
        <v>-</v>
      </c>
      <c r="O679" s="110" t="str">
        <f>IF(SP_NORTE!BG734="","*",SP_NORTE!BG734)</f>
        <v>*</v>
      </c>
      <c r="P679" s="147" t="str">
        <f>IF($A$2=1,IF(SP_NORTE!BI734="","*",SP_NORTE!BI734),IF(SP_NORTE!BJ734="","*",SP_NORTE!BJ734))</f>
        <v>*</v>
      </c>
    </row>
    <row r="680" spans="1:16" hidden="1">
      <c r="A680" s="82" t="str">
        <f>IF(SP_NORTE!B735="","*",SP_NORTE!B735)</f>
        <v>*</v>
      </c>
      <c r="B680" s="83" t="str">
        <f>IF(SP_NORTE!W735="","*",SP_NORTE!W735)</f>
        <v>*</v>
      </c>
      <c r="C680" s="83" t="str">
        <f>IF(SP_NORTE!R735="","*",SP_NORTE!R735)</f>
        <v>-</v>
      </c>
      <c r="D680" s="83" t="str">
        <f>IF(SP_NORTE!S735="","*",SP_NORTE!S735)</f>
        <v>-</v>
      </c>
      <c r="E680" s="83" t="str">
        <f>IF(SP_NORTE!D735="","*",SP_NORTE!D735)</f>
        <v>*</v>
      </c>
      <c r="F680" s="83" t="str">
        <f>IF(SP_NORTE!G735="","*",SP_NORTE!G735)</f>
        <v>*</v>
      </c>
      <c r="G680" s="83" t="str">
        <f>IF(SP_NORTE!L735="","*",SP_NORTE!L735)</f>
        <v>-</v>
      </c>
      <c r="H680" s="116" t="str">
        <f>IF(SP_NORTE!J735="","*",SP_NORTE!J735)</f>
        <v>*</v>
      </c>
      <c r="I680" s="113" t="str">
        <f>IF(SP_NORTE!N735="","*",SP_NORTE!N735)</f>
        <v>*</v>
      </c>
      <c r="J680" s="113" t="str">
        <f>IF(SP_NORTE!O735="","*",SP_NORTE!O735)</f>
        <v>*</v>
      </c>
      <c r="K680" s="83">
        <f>IF(SP_NORTE!AJ735="","*",SP_NORTE!AJ735)</f>
        <v>0</v>
      </c>
      <c r="L680" s="83" t="str">
        <f>IF(SP_NORTE!AL735="","*",SP_NORTE!AL735)</f>
        <v>-</v>
      </c>
      <c r="M680" s="83">
        <f>IF(SP_NORTE!AO735="","*",SP_NORTE!AO735)</f>
        <v>0</v>
      </c>
      <c r="N680" s="83" t="str">
        <f>IF(SP_NORTE!AL735="","*",SP_NORTE!AL735)</f>
        <v>-</v>
      </c>
      <c r="O680" s="110" t="str">
        <f>IF(SP_NORTE!BG735="","*",SP_NORTE!BG735)</f>
        <v>*</v>
      </c>
      <c r="P680" s="147" t="str">
        <f>IF($A$2=1,IF(SP_NORTE!BI735="","*",SP_NORTE!BI735),IF(SP_NORTE!BJ735="","*",SP_NORTE!BJ735))</f>
        <v>*</v>
      </c>
    </row>
    <row r="681" spans="1:16" hidden="1">
      <c r="A681" s="82" t="str">
        <f>IF(SP_NORTE!B736="","*",SP_NORTE!B736)</f>
        <v>*</v>
      </c>
      <c r="B681" s="83" t="str">
        <f>IF(SP_NORTE!W736="","*",SP_NORTE!W736)</f>
        <v>*</v>
      </c>
      <c r="C681" s="83" t="str">
        <f>IF(SP_NORTE!R736="","*",SP_NORTE!R736)</f>
        <v>-</v>
      </c>
      <c r="D681" s="83" t="str">
        <f>IF(SP_NORTE!S736="","*",SP_NORTE!S736)</f>
        <v>-</v>
      </c>
      <c r="E681" s="83" t="str">
        <f>IF(SP_NORTE!D736="","*",SP_NORTE!D736)</f>
        <v>*</v>
      </c>
      <c r="F681" s="83" t="str">
        <f>IF(SP_NORTE!G736="","*",SP_NORTE!G736)</f>
        <v>*</v>
      </c>
      <c r="G681" s="83" t="str">
        <f>IF(SP_NORTE!L736="","*",SP_NORTE!L736)</f>
        <v>-</v>
      </c>
      <c r="H681" s="116" t="str">
        <f>IF(SP_NORTE!J736="","*",SP_NORTE!J736)</f>
        <v>*</v>
      </c>
      <c r="I681" s="113" t="str">
        <f>IF(SP_NORTE!N736="","*",SP_NORTE!N736)</f>
        <v>*</v>
      </c>
      <c r="J681" s="113" t="str">
        <f>IF(SP_NORTE!O736="","*",SP_NORTE!O736)</f>
        <v>*</v>
      </c>
      <c r="K681" s="83">
        <f>IF(SP_NORTE!AJ736="","*",SP_NORTE!AJ736)</f>
        <v>0</v>
      </c>
      <c r="L681" s="83" t="str">
        <f>IF(SP_NORTE!AL736="","*",SP_NORTE!AL736)</f>
        <v>-</v>
      </c>
      <c r="M681" s="83">
        <f>IF(SP_NORTE!AO736="","*",SP_NORTE!AO736)</f>
        <v>0</v>
      </c>
      <c r="N681" s="83" t="str">
        <f>IF(SP_NORTE!AL736="","*",SP_NORTE!AL736)</f>
        <v>-</v>
      </c>
      <c r="O681" s="110" t="str">
        <f>IF(SP_NORTE!BG736="","*",SP_NORTE!BG736)</f>
        <v>*</v>
      </c>
      <c r="P681" s="147" t="str">
        <f>IF($A$2=1,IF(SP_NORTE!BI736="","*",SP_NORTE!BI736),IF(SP_NORTE!BJ736="","*",SP_NORTE!BJ736))</f>
        <v>*</v>
      </c>
    </row>
    <row r="682" spans="1:16" hidden="1">
      <c r="A682" s="82" t="str">
        <f>IF(SP_NORTE!B737="","*",SP_NORTE!B737)</f>
        <v>*</v>
      </c>
      <c r="B682" s="83" t="str">
        <f>IF(SP_NORTE!W737="","*",SP_NORTE!W737)</f>
        <v>*</v>
      </c>
      <c r="C682" s="83" t="str">
        <f>IF(SP_NORTE!R737="","*",SP_NORTE!R737)</f>
        <v>-</v>
      </c>
      <c r="D682" s="83" t="str">
        <f>IF(SP_NORTE!S737="","*",SP_NORTE!S737)</f>
        <v>-</v>
      </c>
      <c r="E682" s="83" t="str">
        <f>IF(SP_NORTE!D737="","*",SP_NORTE!D737)</f>
        <v>*</v>
      </c>
      <c r="F682" s="83" t="str">
        <f>IF(SP_NORTE!G737="","*",SP_NORTE!G737)</f>
        <v>*</v>
      </c>
      <c r="G682" s="83" t="str">
        <f>IF(SP_NORTE!L737="","*",SP_NORTE!L737)</f>
        <v>-</v>
      </c>
      <c r="H682" s="116" t="str">
        <f>IF(SP_NORTE!J737="","*",SP_NORTE!J737)</f>
        <v>*</v>
      </c>
      <c r="I682" s="113" t="str">
        <f>IF(SP_NORTE!N737="","*",SP_NORTE!N737)</f>
        <v>*</v>
      </c>
      <c r="J682" s="113" t="str">
        <f>IF(SP_NORTE!O737="","*",SP_NORTE!O737)</f>
        <v>*</v>
      </c>
      <c r="K682" s="83">
        <f>IF(SP_NORTE!AJ737="","*",SP_NORTE!AJ737)</f>
        <v>0</v>
      </c>
      <c r="L682" s="83" t="str">
        <f>IF(SP_NORTE!AL737="","*",SP_NORTE!AL737)</f>
        <v>-</v>
      </c>
      <c r="M682" s="83">
        <f>IF(SP_NORTE!AO737="","*",SP_NORTE!AO737)</f>
        <v>0</v>
      </c>
      <c r="N682" s="83" t="str">
        <f>IF(SP_NORTE!AL737="","*",SP_NORTE!AL737)</f>
        <v>-</v>
      </c>
      <c r="O682" s="110" t="str">
        <f>IF(SP_NORTE!BG737="","*",SP_NORTE!BG737)</f>
        <v>*</v>
      </c>
      <c r="P682" s="147" t="str">
        <f>IF($A$2=1,IF(SP_NORTE!BI737="","*",SP_NORTE!BI737),IF(SP_NORTE!BJ737="","*",SP_NORTE!BJ737))</f>
        <v>*</v>
      </c>
    </row>
    <row r="683" spans="1:16" hidden="1">
      <c r="A683" s="82" t="str">
        <f>IF(SP_NORTE!B738="","*",SP_NORTE!B738)</f>
        <v>*</v>
      </c>
      <c r="B683" s="83" t="str">
        <f>IF(SP_NORTE!W738="","*",SP_NORTE!W738)</f>
        <v>*</v>
      </c>
      <c r="C683" s="83" t="str">
        <f>IF(SP_NORTE!R738="","*",SP_NORTE!R738)</f>
        <v>-</v>
      </c>
      <c r="D683" s="83" t="str">
        <f>IF(SP_NORTE!S738="","*",SP_NORTE!S738)</f>
        <v>-</v>
      </c>
      <c r="E683" s="83" t="str">
        <f>IF(SP_NORTE!D738="","*",SP_NORTE!D738)</f>
        <v>*</v>
      </c>
      <c r="F683" s="83" t="str">
        <f>IF(SP_NORTE!G738="","*",SP_NORTE!G738)</f>
        <v>*</v>
      </c>
      <c r="G683" s="83" t="str">
        <f>IF(SP_NORTE!L738="","*",SP_NORTE!L738)</f>
        <v>-</v>
      </c>
      <c r="H683" s="116" t="str">
        <f>IF(SP_NORTE!J738="","*",SP_NORTE!J738)</f>
        <v>*</v>
      </c>
      <c r="I683" s="113" t="str">
        <f>IF(SP_NORTE!N738="","*",SP_NORTE!N738)</f>
        <v>*</v>
      </c>
      <c r="J683" s="113" t="str">
        <f>IF(SP_NORTE!O738="","*",SP_NORTE!O738)</f>
        <v>*</v>
      </c>
      <c r="K683" s="83">
        <f>IF(SP_NORTE!AJ738="","*",SP_NORTE!AJ738)</f>
        <v>0</v>
      </c>
      <c r="L683" s="83" t="str">
        <f>IF(SP_NORTE!AL738="","*",SP_NORTE!AL738)</f>
        <v>-</v>
      </c>
      <c r="M683" s="83">
        <f>IF(SP_NORTE!AO738="","*",SP_NORTE!AO738)</f>
        <v>0</v>
      </c>
      <c r="N683" s="83" t="str">
        <f>IF(SP_NORTE!AL738="","*",SP_NORTE!AL738)</f>
        <v>-</v>
      </c>
      <c r="O683" s="110" t="str">
        <f>IF(SP_NORTE!BG738="","*",SP_NORTE!BG738)</f>
        <v>*</v>
      </c>
      <c r="P683" s="147" t="str">
        <f>IF($A$2=1,IF(SP_NORTE!BI738="","*",SP_NORTE!BI738),IF(SP_NORTE!BJ738="","*",SP_NORTE!BJ738))</f>
        <v>*</v>
      </c>
    </row>
    <row r="684" spans="1:16" hidden="1">
      <c r="A684" s="82" t="str">
        <f>IF(SP_NORTE!B739="","*",SP_NORTE!B739)</f>
        <v>*</v>
      </c>
      <c r="B684" s="83" t="str">
        <f>IF(SP_NORTE!W739="","*",SP_NORTE!W739)</f>
        <v>*</v>
      </c>
      <c r="C684" s="83" t="str">
        <f>IF(SP_NORTE!R739="","*",SP_NORTE!R739)</f>
        <v>-</v>
      </c>
      <c r="D684" s="83" t="str">
        <f>IF(SP_NORTE!S739="","*",SP_NORTE!S739)</f>
        <v>-</v>
      </c>
      <c r="E684" s="83" t="str">
        <f>IF(SP_NORTE!D739="","*",SP_NORTE!D739)</f>
        <v>*</v>
      </c>
      <c r="F684" s="83" t="str">
        <f>IF(SP_NORTE!G739="","*",SP_NORTE!G739)</f>
        <v>*</v>
      </c>
      <c r="G684" s="83" t="str">
        <f>IF(SP_NORTE!L739="","*",SP_NORTE!L739)</f>
        <v>-</v>
      </c>
      <c r="H684" s="116" t="str">
        <f>IF(SP_NORTE!J739="","*",SP_NORTE!J739)</f>
        <v>*</v>
      </c>
      <c r="I684" s="113" t="str">
        <f>IF(SP_NORTE!N739="","*",SP_NORTE!N739)</f>
        <v>*</v>
      </c>
      <c r="J684" s="113" t="str">
        <f>IF(SP_NORTE!O739="","*",SP_NORTE!O739)</f>
        <v>*</v>
      </c>
      <c r="K684" s="83">
        <f>IF(SP_NORTE!AJ739="","*",SP_NORTE!AJ739)</f>
        <v>0</v>
      </c>
      <c r="L684" s="83" t="str">
        <f>IF(SP_NORTE!AL739="","*",SP_NORTE!AL739)</f>
        <v>-</v>
      </c>
      <c r="M684" s="83">
        <f>IF(SP_NORTE!AO739="","*",SP_NORTE!AO739)</f>
        <v>0</v>
      </c>
      <c r="N684" s="83" t="str">
        <f>IF(SP_NORTE!AL739="","*",SP_NORTE!AL739)</f>
        <v>-</v>
      </c>
      <c r="O684" s="110" t="str">
        <f>IF(SP_NORTE!BG739="","*",SP_NORTE!BG739)</f>
        <v>*</v>
      </c>
      <c r="P684" s="147" t="str">
        <f>IF($A$2=1,IF(SP_NORTE!BI739="","*",SP_NORTE!BI739),IF(SP_NORTE!BJ739="","*",SP_NORTE!BJ739))</f>
        <v>*</v>
      </c>
    </row>
    <row r="685" spans="1:16" hidden="1">
      <c r="A685" s="82" t="str">
        <f>IF(SP_NORTE!B740="","*",SP_NORTE!B740)</f>
        <v>*</v>
      </c>
      <c r="B685" s="83" t="str">
        <f>IF(SP_NORTE!W740="","*",SP_NORTE!W740)</f>
        <v>*</v>
      </c>
      <c r="C685" s="83" t="str">
        <f>IF(SP_NORTE!R740="","*",SP_NORTE!R740)</f>
        <v>-</v>
      </c>
      <c r="D685" s="83" t="str">
        <f>IF(SP_NORTE!S740="","*",SP_NORTE!S740)</f>
        <v>-</v>
      </c>
      <c r="E685" s="83" t="str">
        <f>IF(SP_NORTE!D740="","*",SP_NORTE!D740)</f>
        <v>*</v>
      </c>
      <c r="F685" s="83" t="str">
        <f>IF(SP_NORTE!G740="","*",SP_NORTE!G740)</f>
        <v>*</v>
      </c>
      <c r="G685" s="83" t="str">
        <f>IF(SP_NORTE!L740="","*",SP_NORTE!L740)</f>
        <v>-</v>
      </c>
      <c r="H685" s="116" t="str">
        <f>IF(SP_NORTE!J740="","*",SP_NORTE!J740)</f>
        <v>*</v>
      </c>
      <c r="I685" s="113" t="str">
        <f>IF(SP_NORTE!N740="","*",SP_NORTE!N740)</f>
        <v>*</v>
      </c>
      <c r="J685" s="113" t="str">
        <f>IF(SP_NORTE!O740="","*",SP_NORTE!O740)</f>
        <v>*</v>
      </c>
      <c r="K685" s="83">
        <f>IF(SP_NORTE!AJ740="","*",SP_NORTE!AJ740)</f>
        <v>0</v>
      </c>
      <c r="L685" s="83" t="str">
        <f>IF(SP_NORTE!AL740="","*",SP_NORTE!AL740)</f>
        <v>-</v>
      </c>
      <c r="M685" s="83">
        <f>IF(SP_NORTE!AO740="","*",SP_NORTE!AO740)</f>
        <v>0</v>
      </c>
      <c r="N685" s="83" t="str">
        <f>IF(SP_NORTE!AL740="","*",SP_NORTE!AL740)</f>
        <v>-</v>
      </c>
      <c r="O685" s="110" t="str">
        <f>IF(SP_NORTE!BG740="","*",SP_NORTE!BG740)</f>
        <v>*</v>
      </c>
      <c r="P685" s="147" t="str">
        <f>IF($A$2=1,IF(SP_NORTE!BI740="","*",SP_NORTE!BI740),IF(SP_NORTE!BJ740="","*",SP_NORTE!BJ740))</f>
        <v>*</v>
      </c>
    </row>
    <row r="686" spans="1:16" hidden="1">
      <c r="A686" s="82" t="str">
        <f>IF(SP_NORTE!B741="","*",SP_NORTE!B741)</f>
        <v>*</v>
      </c>
      <c r="B686" s="83" t="str">
        <f>IF(SP_NORTE!W741="","*",SP_NORTE!W741)</f>
        <v>*</v>
      </c>
      <c r="C686" s="83" t="str">
        <f>IF(SP_NORTE!R741="","*",SP_NORTE!R741)</f>
        <v>-</v>
      </c>
      <c r="D686" s="83" t="str">
        <f>IF(SP_NORTE!S741="","*",SP_NORTE!S741)</f>
        <v>-</v>
      </c>
      <c r="E686" s="83" t="str">
        <f>IF(SP_NORTE!D741="","*",SP_NORTE!D741)</f>
        <v>*</v>
      </c>
      <c r="F686" s="83" t="str">
        <f>IF(SP_NORTE!G741="","*",SP_NORTE!G741)</f>
        <v>*</v>
      </c>
      <c r="G686" s="83" t="str">
        <f>IF(SP_NORTE!L741="","*",SP_NORTE!L741)</f>
        <v>-</v>
      </c>
      <c r="H686" s="116" t="str">
        <f>IF(SP_NORTE!J741="","*",SP_NORTE!J741)</f>
        <v>*</v>
      </c>
      <c r="I686" s="113" t="str">
        <f>IF(SP_NORTE!N741="","*",SP_NORTE!N741)</f>
        <v>*</v>
      </c>
      <c r="J686" s="113" t="str">
        <f>IF(SP_NORTE!O741="","*",SP_NORTE!O741)</f>
        <v>*</v>
      </c>
      <c r="K686" s="83">
        <f>IF(SP_NORTE!AJ741="","*",SP_NORTE!AJ741)</f>
        <v>0</v>
      </c>
      <c r="L686" s="83" t="str">
        <f>IF(SP_NORTE!AL741="","*",SP_NORTE!AL741)</f>
        <v>-</v>
      </c>
      <c r="M686" s="83">
        <f>IF(SP_NORTE!AO741="","*",SP_NORTE!AO741)</f>
        <v>0</v>
      </c>
      <c r="N686" s="83" t="str">
        <f>IF(SP_NORTE!AL741="","*",SP_NORTE!AL741)</f>
        <v>-</v>
      </c>
      <c r="O686" s="110" t="str">
        <f>IF(SP_NORTE!BG741="","*",SP_NORTE!BG741)</f>
        <v>*</v>
      </c>
      <c r="P686" s="147" t="str">
        <f>IF($A$2=1,IF(SP_NORTE!BI741="","*",SP_NORTE!BI741),IF(SP_NORTE!BJ741="","*",SP_NORTE!BJ741))</f>
        <v>*</v>
      </c>
    </row>
    <row r="687" spans="1:16" hidden="1">
      <c r="A687" s="82" t="str">
        <f>IF(SP_NORTE!B742="","*",SP_NORTE!B742)</f>
        <v>*</v>
      </c>
      <c r="B687" s="83" t="str">
        <f>IF(SP_NORTE!W742="","*",SP_NORTE!W742)</f>
        <v>*</v>
      </c>
      <c r="C687" s="83" t="str">
        <f>IF(SP_NORTE!R742="","*",SP_NORTE!R742)</f>
        <v>-</v>
      </c>
      <c r="D687" s="83" t="str">
        <f>IF(SP_NORTE!S742="","*",SP_NORTE!S742)</f>
        <v>-</v>
      </c>
      <c r="E687" s="83" t="str">
        <f>IF(SP_NORTE!D742="","*",SP_NORTE!D742)</f>
        <v>*</v>
      </c>
      <c r="F687" s="83" t="str">
        <f>IF(SP_NORTE!G742="","*",SP_NORTE!G742)</f>
        <v>*</v>
      </c>
      <c r="G687" s="83" t="str">
        <f>IF(SP_NORTE!L742="","*",SP_NORTE!L742)</f>
        <v>-</v>
      </c>
      <c r="H687" s="116" t="str">
        <f>IF(SP_NORTE!J742="","*",SP_NORTE!J742)</f>
        <v>*</v>
      </c>
      <c r="I687" s="113" t="str">
        <f>IF(SP_NORTE!N742="","*",SP_NORTE!N742)</f>
        <v>*</v>
      </c>
      <c r="J687" s="113" t="str">
        <f>IF(SP_NORTE!O742="","*",SP_NORTE!O742)</f>
        <v>*</v>
      </c>
      <c r="K687" s="83">
        <f>IF(SP_NORTE!AJ742="","*",SP_NORTE!AJ742)</f>
        <v>0</v>
      </c>
      <c r="L687" s="83" t="str">
        <f>IF(SP_NORTE!AL742="","*",SP_NORTE!AL742)</f>
        <v>-</v>
      </c>
      <c r="M687" s="83">
        <f>IF(SP_NORTE!AO742="","*",SP_NORTE!AO742)</f>
        <v>0</v>
      </c>
      <c r="N687" s="83" t="str">
        <f>IF(SP_NORTE!AL742="","*",SP_NORTE!AL742)</f>
        <v>-</v>
      </c>
      <c r="O687" s="110" t="str">
        <f>IF(SP_NORTE!BG742="","*",SP_NORTE!BG742)</f>
        <v>*</v>
      </c>
      <c r="P687" s="147" t="str">
        <f>IF($A$2=1,IF(SP_NORTE!BI742="","*",SP_NORTE!BI742),IF(SP_NORTE!BJ742="","*",SP_NORTE!BJ742))</f>
        <v>*</v>
      </c>
    </row>
    <row r="688" spans="1:16" hidden="1">
      <c r="A688" s="82" t="str">
        <f>IF(SP_NORTE!B743="","*",SP_NORTE!B743)</f>
        <v>*</v>
      </c>
      <c r="B688" s="83" t="str">
        <f>IF(SP_NORTE!W743="","*",SP_NORTE!W743)</f>
        <v>*</v>
      </c>
      <c r="C688" s="83" t="str">
        <f>IF(SP_NORTE!R743="","*",SP_NORTE!R743)</f>
        <v>-</v>
      </c>
      <c r="D688" s="83" t="str">
        <f>IF(SP_NORTE!S743="","*",SP_NORTE!S743)</f>
        <v>-</v>
      </c>
      <c r="E688" s="83" t="str">
        <f>IF(SP_NORTE!D743="","*",SP_NORTE!D743)</f>
        <v>*</v>
      </c>
      <c r="F688" s="83" t="str">
        <f>IF(SP_NORTE!G743="","*",SP_NORTE!G743)</f>
        <v>*</v>
      </c>
      <c r="G688" s="83" t="str">
        <f>IF(SP_NORTE!L743="","*",SP_NORTE!L743)</f>
        <v>-</v>
      </c>
      <c r="H688" s="116" t="str">
        <f>IF(SP_NORTE!J743="","*",SP_NORTE!J743)</f>
        <v>*</v>
      </c>
      <c r="I688" s="113" t="str">
        <f>IF(SP_NORTE!N743="","*",SP_NORTE!N743)</f>
        <v>*</v>
      </c>
      <c r="J688" s="113" t="str">
        <f>IF(SP_NORTE!O743="","*",SP_NORTE!O743)</f>
        <v>*</v>
      </c>
      <c r="K688" s="83">
        <f>IF(SP_NORTE!AJ743="","*",SP_NORTE!AJ743)</f>
        <v>0</v>
      </c>
      <c r="L688" s="83" t="str">
        <f>IF(SP_NORTE!AL743="","*",SP_NORTE!AL743)</f>
        <v>-</v>
      </c>
      <c r="M688" s="83">
        <f>IF(SP_NORTE!AO743="","*",SP_NORTE!AO743)</f>
        <v>0</v>
      </c>
      <c r="N688" s="83" t="str">
        <f>IF(SP_NORTE!AL743="","*",SP_NORTE!AL743)</f>
        <v>-</v>
      </c>
      <c r="O688" s="110" t="str">
        <f>IF(SP_NORTE!BG743="","*",SP_NORTE!BG743)</f>
        <v>*</v>
      </c>
      <c r="P688" s="147" t="str">
        <f>IF($A$2=1,IF(SP_NORTE!BI743="","*",SP_NORTE!BI743),IF(SP_NORTE!BJ743="","*",SP_NORTE!BJ743))</f>
        <v>*</v>
      </c>
    </row>
    <row r="689" spans="1:16" hidden="1">
      <c r="A689" s="82" t="str">
        <f>IF(SP_NORTE!B744="","*",SP_NORTE!B744)</f>
        <v>*</v>
      </c>
      <c r="B689" s="83" t="str">
        <f>IF(SP_NORTE!W744="","*",SP_NORTE!W744)</f>
        <v>*</v>
      </c>
      <c r="C689" s="83" t="str">
        <f>IF(SP_NORTE!R744="","*",SP_NORTE!R744)</f>
        <v>-</v>
      </c>
      <c r="D689" s="83" t="str">
        <f>IF(SP_NORTE!S744="","*",SP_NORTE!S744)</f>
        <v>-</v>
      </c>
      <c r="E689" s="83" t="str">
        <f>IF(SP_NORTE!D744="","*",SP_NORTE!D744)</f>
        <v>*</v>
      </c>
      <c r="F689" s="83" t="str">
        <f>IF(SP_NORTE!G744="","*",SP_NORTE!G744)</f>
        <v>*</v>
      </c>
      <c r="G689" s="83" t="str">
        <f>IF(SP_NORTE!L744="","*",SP_NORTE!L744)</f>
        <v>-</v>
      </c>
      <c r="H689" s="116" t="str">
        <f>IF(SP_NORTE!J744="","*",SP_NORTE!J744)</f>
        <v>*</v>
      </c>
      <c r="I689" s="113" t="str">
        <f>IF(SP_NORTE!N744="","*",SP_NORTE!N744)</f>
        <v>*</v>
      </c>
      <c r="J689" s="113" t="str">
        <f>IF(SP_NORTE!O744="","*",SP_NORTE!O744)</f>
        <v>*</v>
      </c>
      <c r="K689" s="83">
        <f>IF(SP_NORTE!AJ744="","*",SP_NORTE!AJ744)</f>
        <v>0</v>
      </c>
      <c r="L689" s="83" t="str">
        <f>IF(SP_NORTE!AL744="","*",SP_NORTE!AL744)</f>
        <v>-</v>
      </c>
      <c r="M689" s="83">
        <f>IF(SP_NORTE!AO744="","*",SP_NORTE!AO744)</f>
        <v>0</v>
      </c>
      <c r="N689" s="83" t="str">
        <f>IF(SP_NORTE!AL744="","*",SP_NORTE!AL744)</f>
        <v>-</v>
      </c>
      <c r="O689" s="110" t="str">
        <f>IF(SP_NORTE!BG744="","*",SP_NORTE!BG744)</f>
        <v>*</v>
      </c>
      <c r="P689" s="147" t="str">
        <f>IF($A$2=1,IF(SP_NORTE!BI744="","*",SP_NORTE!BI744),IF(SP_NORTE!BJ744="","*",SP_NORTE!BJ744))</f>
        <v>*</v>
      </c>
    </row>
    <row r="690" spans="1:16" hidden="1">
      <c r="A690" s="82" t="str">
        <f>IF(SP_NORTE!B745="","*",SP_NORTE!B745)</f>
        <v>*</v>
      </c>
      <c r="B690" s="83" t="str">
        <f>IF(SP_NORTE!W745="","*",SP_NORTE!W745)</f>
        <v>*</v>
      </c>
      <c r="C690" s="83" t="str">
        <f>IF(SP_NORTE!R745="","*",SP_NORTE!R745)</f>
        <v>-</v>
      </c>
      <c r="D690" s="83" t="str">
        <f>IF(SP_NORTE!S745="","*",SP_NORTE!S745)</f>
        <v>-</v>
      </c>
      <c r="E690" s="83" t="str">
        <f>IF(SP_NORTE!D745="","*",SP_NORTE!D745)</f>
        <v>*</v>
      </c>
      <c r="F690" s="83" t="str">
        <f>IF(SP_NORTE!G745="","*",SP_NORTE!G745)</f>
        <v>*</v>
      </c>
      <c r="G690" s="83" t="str">
        <f>IF(SP_NORTE!L745="","*",SP_NORTE!L745)</f>
        <v>-</v>
      </c>
      <c r="H690" s="116" t="str">
        <f>IF(SP_NORTE!J745="","*",SP_NORTE!J745)</f>
        <v>*</v>
      </c>
      <c r="I690" s="113" t="str">
        <f>IF(SP_NORTE!N745="","*",SP_NORTE!N745)</f>
        <v>*</v>
      </c>
      <c r="J690" s="113" t="str">
        <f>IF(SP_NORTE!O745="","*",SP_NORTE!O745)</f>
        <v>*</v>
      </c>
      <c r="K690" s="83">
        <f>IF(SP_NORTE!AJ745="","*",SP_NORTE!AJ745)</f>
        <v>0</v>
      </c>
      <c r="L690" s="83" t="str">
        <f>IF(SP_NORTE!AL745="","*",SP_NORTE!AL745)</f>
        <v>-</v>
      </c>
      <c r="M690" s="83">
        <f>IF(SP_NORTE!AO745="","*",SP_NORTE!AO745)</f>
        <v>0</v>
      </c>
      <c r="N690" s="83" t="str">
        <f>IF(SP_NORTE!AL745="","*",SP_NORTE!AL745)</f>
        <v>-</v>
      </c>
      <c r="O690" s="110" t="str">
        <f>IF(SP_NORTE!BG745="","*",SP_NORTE!BG745)</f>
        <v>*</v>
      </c>
      <c r="P690" s="147" t="str">
        <f>IF($A$2=1,IF(SP_NORTE!BI745="","*",SP_NORTE!BI745),IF(SP_NORTE!BJ745="","*",SP_NORTE!BJ745))</f>
        <v>*</v>
      </c>
    </row>
    <row r="691" spans="1:16" hidden="1">
      <c r="A691" s="82" t="str">
        <f>IF(SP_NORTE!B746="","*",SP_NORTE!B746)</f>
        <v>*</v>
      </c>
      <c r="B691" s="83" t="str">
        <f>IF(SP_NORTE!W746="","*",SP_NORTE!W746)</f>
        <v>*</v>
      </c>
      <c r="C691" s="83" t="str">
        <f>IF(SP_NORTE!R746="","*",SP_NORTE!R746)</f>
        <v>-</v>
      </c>
      <c r="D691" s="83" t="str">
        <f>IF(SP_NORTE!S746="","*",SP_NORTE!S746)</f>
        <v>-</v>
      </c>
      <c r="E691" s="83" t="str">
        <f>IF(SP_NORTE!D746="","*",SP_NORTE!D746)</f>
        <v>*</v>
      </c>
      <c r="F691" s="83" t="str">
        <f>IF(SP_NORTE!G746="","*",SP_NORTE!G746)</f>
        <v>*</v>
      </c>
      <c r="G691" s="83" t="str">
        <f>IF(SP_NORTE!L746="","*",SP_NORTE!L746)</f>
        <v>-</v>
      </c>
      <c r="H691" s="116" t="str">
        <f>IF(SP_NORTE!J746="","*",SP_NORTE!J746)</f>
        <v>*</v>
      </c>
      <c r="I691" s="113" t="str">
        <f>IF(SP_NORTE!N746="","*",SP_NORTE!N746)</f>
        <v>*</v>
      </c>
      <c r="J691" s="113" t="str">
        <f>IF(SP_NORTE!O746="","*",SP_NORTE!O746)</f>
        <v>*</v>
      </c>
      <c r="K691" s="83">
        <f>IF(SP_NORTE!AJ746="","*",SP_NORTE!AJ746)</f>
        <v>0</v>
      </c>
      <c r="L691" s="83" t="str">
        <f>IF(SP_NORTE!AL746="","*",SP_NORTE!AL746)</f>
        <v>-</v>
      </c>
      <c r="M691" s="83">
        <f>IF(SP_NORTE!AO746="","*",SP_NORTE!AO746)</f>
        <v>0</v>
      </c>
      <c r="N691" s="83" t="str">
        <f>IF(SP_NORTE!AL746="","*",SP_NORTE!AL746)</f>
        <v>-</v>
      </c>
      <c r="O691" s="110" t="str">
        <f>IF(SP_NORTE!BG746="","*",SP_NORTE!BG746)</f>
        <v>*</v>
      </c>
      <c r="P691" s="147" t="str">
        <f>IF($A$2=1,IF(SP_NORTE!BI746="","*",SP_NORTE!BI746),IF(SP_NORTE!BJ746="","*",SP_NORTE!BJ746))</f>
        <v>*</v>
      </c>
    </row>
    <row r="692" spans="1:16" hidden="1">
      <c r="A692" s="82" t="str">
        <f>IF(SP_NORTE!B747="","*",SP_NORTE!B747)</f>
        <v>*</v>
      </c>
      <c r="B692" s="83" t="str">
        <f>IF(SP_NORTE!W747="","*",SP_NORTE!W747)</f>
        <v>*</v>
      </c>
      <c r="C692" s="83" t="str">
        <f>IF(SP_NORTE!R747="","*",SP_NORTE!R747)</f>
        <v>-</v>
      </c>
      <c r="D692" s="83" t="str">
        <f>IF(SP_NORTE!S747="","*",SP_NORTE!S747)</f>
        <v>-</v>
      </c>
      <c r="E692" s="83" t="str">
        <f>IF(SP_NORTE!D747="","*",SP_NORTE!D747)</f>
        <v>*</v>
      </c>
      <c r="F692" s="83" t="str">
        <f>IF(SP_NORTE!G747="","*",SP_NORTE!G747)</f>
        <v>*</v>
      </c>
      <c r="G692" s="83" t="str">
        <f>IF(SP_NORTE!L747="","*",SP_NORTE!L747)</f>
        <v>-</v>
      </c>
      <c r="H692" s="116" t="str">
        <f>IF(SP_NORTE!J747="","*",SP_NORTE!J747)</f>
        <v>*</v>
      </c>
      <c r="I692" s="113" t="str">
        <f>IF(SP_NORTE!N747="","*",SP_NORTE!N747)</f>
        <v>*</v>
      </c>
      <c r="J692" s="113" t="str">
        <f>IF(SP_NORTE!O747="","*",SP_NORTE!O747)</f>
        <v>*</v>
      </c>
      <c r="K692" s="83">
        <f>IF(SP_NORTE!AJ747="","*",SP_NORTE!AJ747)</f>
        <v>0</v>
      </c>
      <c r="L692" s="83" t="str">
        <f>IF(SP_NORTE!AL747="","*",SP_NORTE!AL747)</f>
        <v>-</v>
      </c>
      <c r="M692" s="83">
        <f>IF(SP_NORTE!AO747="","*",SP_NORTE!AO747)</f>
        <v>0</v>
      </c>
      <c r="N692" s="83" t="str">
        <f>IF(SP_NORTE!AL747="","*",SP_NORTE!AL747)</f>
        <v>-</v>
      </c>
      <c r="O692" s="110" t="str">
        <f>IF(SP_NORTE!BG747="","*",SP_NORTE!BG747)</f>
        <v>*</v>
      </c>
      <c r="P692" s="147" t="str">
        <f>IF($A$2=1,IF(SP_NORTE!BI747="","*",SP_NORTE!BI747),IF(SP_NORTE!BJ747="","*",SP_NORTE!BJ747))</f>
        <v>*</v>
      </c>
    </row>
    <row r="693" spans="1:16" hidden="1">
      <c r="A693" s="82" t="str">
        <f>IF(SP_NORTE!B748="","*",SP_NORTE!B748)</f>
        <v>*</v>
      </c>
      <c r="B693" s="83" t="str">
        <f>IF(SP_NORTE!W748="","*",SP_NORTE!W748)</f>
        <v>*</v>
      </c>
      <c r="C693" s="83" t="str">
        <f>IF(SP_NORTE!R748="","*",SP_NORTE!R748)</f>
        <v>-</v>
      </c>
      <c r="D693" s="83" t="str">
        <f>IF(SP_NORTE!S748="","*",SP_NORTE!S748)</f>
        <v>-</v>
      </c>
      <c r="E693" s="83" t="str">
        <f>IF(SP_NORTE!D748="","*",SP_NORTE!D748)</f>
        <v>*</v>
      </c>
      <c r="F693" s="83" t="str">
        <f>IF(SP_NORTE!G748="","*",SP_NORTE!G748)</f>
        <v>*</v>
      </c>
      <c r="G693" s="83" t="str">
        <f>IF(SP_NORTE!L748="","*",SP_NORTE!L748)</f>
        <v>-</v>
      </c>
      <c r="H693" s="116" t="str">
        <f>IF(SP_NORTE!J748="","*",SP_NORTE!J748)</f>
        <v>*</v>
      </c>
      <c r="I693" s="113" t="str">
        <f>IF(SP_NORTE!N748="","*",SP_NORTE!N748)</f>
        <v>*</v>
      </c>
      <c r="J693" s="113" t="str">
        <f>IF(SP_NORTE!O748="","*",SP_NORTE!O748)</f>
        <v>*</v>
      </c>
      <c r="K693" s="83">
        <f>IF(SP_NORTE!AJ748="","*",SP_NORTE!AJ748)</f>
        <v>0</v>
      </c>
      <c r="L693" s="83" t="str">
        <f>IF(SP_NORTE!AL748="","*",SP_NORTE!AL748)</f>
        <v>-</v>
      </c>
      <c r="M693" s="83">
        <f>IF(SP_NORTE!AO748="","*",SP_NORTE!AO748)</f>
        <v>0</v>
      </c>
      <c r="N693" s="83" t="str">
        <f>IF(SP_NORTE!AL748="","*",SP_NORTE!AL748)</f>
        <v>-</v>
      </c>
      <c r="O693" s="110" t="str">
        <f>IF(SP_NORTE!BG748="","*",SP_NORTE!BG748)</f>
        <v>*</v>
      </c>
      <c r="P693" s="147" t="str">
        <f>IF($A$2=1,IF(SP_NORTE!BI748="","*",SP_NORTE!BI748),IF(SP_NORTE!BJ748="","*",SP_NORTE!BJ748))</f>
        <v>*</v>
      </c>
    </row>
    <row r="694" spans="1:16" hidden="1">
      <c r="A694" s="82" t="str">
        <f>IF(SP_NORTE!B749="","*",SP_NORTE!B749)</f>
        <v>*</v>
      </c>
      <c r="B694" s="83" t="str">
        <f>IF(SP_NORTE!W749="","*",SP_NORTE!W749)</f>
        <v>*</v>
      </c>
      <c r="C694" s="83" t="str">
        <f>IF(SP_NORTE!R749="","*",SP_NORTE!R749)</f>
        <v>-</v>
      </c>
      <c r="D694" s="83" t="str">
        <f>IF(SP_NORTE!S749="","*",SP_NORTE!S749)</f>
        <v>-</v>
      </c>
      <c r="E694" s="83" t="str">
        <f>IF(SP_NORTE!D749="","*",SP_NORTE!D749)</f>
        <v>*</v>
      </c>
      <c r="F694" s="83" t="str">
        <f>IF(SP_NORTE!G749="","*",SP_NORTE!G749)</f>
        <v>*</v>
      </c>
      <c r="G694" s="83" t="str">
        <f>IF(SP_NORTE!L749="","*",SP_NORTE!L749)</f>
        <v>-</v>
      </c>
      <c r="H694" s="116" t="str">
        <f>IF(SP_NORTE!J749="","*",SP_NORTE!J749)</f>
        <v>*</v>
      </c>
      <c r="I694" s="113" t="str">
        <f>IF(SP_NORTE!N749="","*",SP_NORTE!N749)</f>
        <v>*</v>
      </c>
      <c r="J694" s="113" t="str">
        <f>IF(SP_NORTE!O749="","*",SP_NORTE!O749)</f>
        <v>*</v>
      </c>
      <c r="K694" s="83">
        <f>IF(SP_NORTE!AJ749="","*",SP_NORTE!AJ749)</f>
        <v>0</v>
      </c>
      <c r="L694" s="83" t="str">
        <f>IF(SP_NORTE!AL749="","*",SP_NORTE!AL749)</f>
        <v>-</v>
      </c>
      <c r="M694" s="83">
        <f>IF(SP_NORTE!AO749="","*",SP_NORTE!AO749)</f>
        <v>0</v>
      </c>
      <c r="N694" s="83" t="str">
        <f>IF(SP_NORTE!AL749="","*",SP_NORTE!AL749)</f>
        <v>-</v>
      </c>
      <c r="O694" s="110" t="str">
        <f>IF(SP_NORTE!BG749="","*",SP_NORTE!BG749)</f>
        <v>*</v>
      </c>
      <c r="P694" s="147" t="str">
        <f>IF($A$2=1,IF(SP_NORTE!BI749="","*",SP_NORTE!BI749),IF(SP_NORTE!BJ749="","*",SP_NORTE!BJ749))</f>
        <v>*</v>
      </c>
    </row>
    <row r="695" spans="1:16" hidden="1">
      <c r="A695" s="82" t="str">
        <f>IF(SP_NORTE!B750="","*",SP_NORTE!B750)</f>
        <v>*</v>
      </c>
      <c r="B695" s="83" t="str">
        <f>IF(SP_NORTE!W750="","*",SP_NORTE!W750)</f>
        <v>*</v>
      </c>
      <c r="C695" s="83" t="str">
        <f>IF(SP_NORTE!R750="","*",SP_NORTE!R750)</f>
        <v>-</v>
      </c>
      <c r="D695" s="83" t="str">
        <f>IF(SP_NORTE!S750="","*",SP_NORTE!S750)</f>
        <v>-</v>
      </c>
      <c r="E695" s="83" t="str">
        <f>IF(SP_NORTE!D750="","*",SP_NORTE!D750)</f>
        <v>*</v>
      </c>
      <c r="F695" s="83" t="str">
        <f>IF(SP_NORTE!G750="","*",SP_NORTE!G750)</f>
        <v>*</v>
      </c>
      <c r="G695" s="83" t="str">
        <f>IF(SP_NORTE!L750="","*",SP_NORTE!L750)</f>
        <v>-</v>
      </c>
      <c r="H695" s="116" t="str">
        <f>IF(SP_NORTE!J750="","*",SP_NORTE!J750)</f>
        <v>*</v>
      </c>
      <c r="I695" s="113" t="str">
        <f>IF(SP_NORTE!N750="","*",SP_NORTE!N750)</f>
        <v>*</v>
      </c>
      <c r="J695" s="113" t="str">
        <f>IF(SP_NORTE!O750="","*",SP_NORTE!O750)</f>
        <v>*</v>
      </c>
      <c r="K695" s="83">
        <f>IF(SP_NORTE!AJ750="","*",SP_NORTE!AJ750)</f>
        <v>0</v>
      </c>
      <c r="L695" s="83" t="str">
        <f>IF(SP_NORTE!AL750="","*",SP_NORTE!AL750)</f>
        <v>-</v>
      </c>
      <c r="M695" s="83">
        <f>IF(SP_NORTE!AO750="","*",SP_NORTE!AO750)</f>
        <v>0</v>
      </c>
      <c r="N695" s="83" t="str">
        <f>IF(SP_NORTE!AL750="","*",SP_NORTE!AL750)</f>
        <v>-</v>
      </c>
      <c r="O695" s="110" t="str">
        <f>IF(SP_NORTE!BG750="","*",SP_NORTE!BG750)</f>
        <v>*</v>
      </c>
      <c r="P695" s="147" t="str">
        <f>IF($A$2=1,IF(SP_NORTE!BI750="","*",SP_NORTE!BI750),IF(SP_NORTE!BJ750="","*",SP_NORTE!BJ750))</f>
        <v>*</v>
      </c>
    </row>
    <row r="696" spans="1:16" hidden="1">
      <c r="A696" s="82" t="str">
        <f>IF(SP_NORTE!B751="","*",SP_NORTE!B751)</f>
        <v>*</v>
      </c>
      <c r="B696" s="83" t="str">
        <f>IF(SP_NORTE!W751="","*",SP_NORTE!W751)</f>
        <v>*</v>
      </c>
      <c r="C696" s="83" t="str">
        <f>IF(SP_NORTE!R751="","*",SP_NORTE!R751)</f>
        <v>-</v>
      </c>
      <c r="D696" s="83" t="str">
        <f>IF(SP_NORTE!S751="","*",SP_NORTE!S751)</f>
        <v>-</v>
      </c>
      <c r="E696" s="83" t="str">
        <f>IF(SP_NORTE!D751="","*",SP_NORTE!D751)</f>
        <v>*</v>
      </c>
      <c r="F696" s="83" t="str">
        <f>IF(SP_NORTE!G751="","*",SP_NORTE!G751)</f>
        <v>*</v>
      </c>
      <c r="G696" s="83" t="str">
        <f>IF(SP_NORTE!L751="","*",SP_NORTE!L751)</f>
        <v>-</v>
      </c>
      <c r="H696" s="116" t="str">
        <f>IF(SP_NORTE!J751="","*",SP_NORTE!J751)</f>
        <v>*</v>
      </c>
      <c r="I696" s="113" t="str">
        <f>IF(SP_NORTE!N751="","*",SP_NORTE!N751)</f>
        <v>*</v>
      </c>
      <c r="J696" s="113" t="str">
        <f>IF(SP_NORTE!O751="","*",SP_NORTE!O751)</f>
        <v>*</v>
      </c>
      <c r="K696" s="83">
        <f>IF(SP_NORTE!AJ751="","*",SP_NORTE!AJ751)</f>
        <v>0</v>
      </c>
      <c r="L696" s="83" t="str">
        <f>IF(SP_NORTE!AL751="","*",SP_NORTE!AL751)</f>
        <v>-</v>
      </c>
      <c r="M696" s="83">
        <f>IF(SP_NORTE!AO751="","*",SP_NORTE!AO751)</f>
        <v>0</v>
      </c>
      <c r="N696" s="83" t="str">
        <f>IF(SP_NORTE!AL751="","*",SP_NORTE!AL751)</f>
        <v>-</v>
      </c>
      <c r="O696" s="110" t="str">
        <f>IF(SP_NORTE!BG751="","*",SP_NORTE!BG751)</f>
        <v>*</v>
      </c>
      <c r="P696" s="147" t="str">
        <f>IF($A$2=1,IF(SP_NORTE!BI751="","*",SP_NORTE!BI751),IF(SP_NORTE!BJ751="","*",SP_NORTE!BJ751))</f>
        <v>*</v>
      </c>
    </row>
    <row r="697" spans="1:16" hidden="1">
      <c r="A697" s="82" t="str">
        <f>IF(SP_NORTE!B752="","*",SP_NORTE!B752)</f>
        <v>*</v>
      </c>
      <c r="B697" s="83" t="str">
        <f>IF(SP_NORTE!W752="","*",SP_NORTE!W752)</f>
        <v>*</v>
      </c>
      <c r="C697" s="83" t="str">
        <f>IF(SP_NORTE!R752="","*",SP_NORTE!R752)</f>
        <v>-</v>
      </c>
      <c r="D697" s="83" t="str">
        <f>IF(SP_NORTE!S752="","*",SP_NORTE!S752)</f>
        <v>-</v>
      </c>
      <c r="E697" s="83" t="str">
        <f>IF(SP_NORTE!D752="","*",SP_NORTE!D752)</f>
        <v>*</v>
      </c>
      <c r="F697" s="83" t="str">
        <f>IF(SP_NORTE!G752="","*",SP_NORTE!G752)</f>
        <v>*</v>
      </c>
      <c r="G697" s="83" t="str">
        <f>IF(SP_NORTE!L752="","*",SP_NORTE!L752)</f>
        <v>-</v>
      </c>
      <c r="H697" s="116" t="str">
        <f>IF(SP_NORTE!J752="","*",SP_NORTE!J752)</f>
        <v>*</v>
      </c>
      <c r="I697" s="113" t="str">
        <f>IF(SP_NORTE!N752="","*",SP_NORTE!N752)</f>
        <v>*</v>
      </c>
      <c r="J697" s="113" t="str">
        <f>IF(SP_NORTE!O752="","*",SP_NORTE!O752)</f>
        <v>*</v>
      </c>
      <c r="K697" s="83">
        <f>IF(SP_NORTE!AJ752="","*",SP_NORTE!AJ752)</f>
        <v>0</v>
      </c>
      <c r="L697" s="83" t="str">
        <f>IF(SP_NORTE!AL752="","*",SP_NORTE!AL752)</f>
        <v>-</v>
      </c>
      <c r="M697" s="83">
        <f>IF(SP_NORTE!AO752="","*",SP_NORTE!AO752)</f>
        <v>0</v>
      </c>
      <c r="N697" s="83" t="str">
        <f>IF(SP_NORTE!AL752="","*",SP_NORTE!AL752)</f>
        <v>-</v>
      </c>
      <c r="O697" s="110" t="str">
        <f>IF(SP_NORTE!BG752="","*",SP_NORTE!BG752)</f>
        <v>*</v>
      </c>
      <c r="P697" s="147" t="str">
        <f>IF($A$2=1,IF(SP_NORTE!BI752="","*",SP_NORTE!BI752),IF(SP_NORTE!BJ752="","*",SP_NORTE!BJ752))</f>
        <v>*</v>
      </c>
    </row>
    <row r="698" spans="1:16" hidden="1">
      <c r="A698" s="82" t="str">
        <f>IF(SP_NORTE!B753="","*",SP_NORTE!B753)</f>
        <v>*</v>
      </c>
      <c r="B698" s="83" t="str">
        <f>IF(SP_NORTE!W753="","*",SP_NORTE!W753)</f>
        <v>*</v>
      </c>
      <c r="C698" s="83" t="str">
        <f>IF(SP_NORTE!R753="","*",SP_NORTE!R753)</f>
        <v>-</v>
      </c>
      <c r="D698" s="83" t="str">
        <f>IF(SP_NORTE!S753="","*",SP_NORTE!S753)</f>
        <v>-</v>
      </c>
      <c r="E698" s="83" t="str">
        <f>IF(SP_NORTE!D753="","*",SP_NORTE!D753)</f>
        <v>*</v>
      </c>
      <c r="F698" s="83" t="str">
        <f>IF(SP_NORTE!G753="","*",SP_NORTE!G753)</f>
        <v>*</v>
      </c>
      <c r="G698" s="83" t="str">
        <f>IF(SP_NORTE!L753="","*",SP_NORTE!L753)</f>
        <v>-</v>
      </c>
      <c r="H698" s="116" t="str">
        <f>IF(SP_NORTE!J753="","*",SP_NORTE!J753)</f>
        <v>*</v>
      </c>
      <c r="I698" s="113" t="str">
        <f>IF(SP_NORTE!N753="","*",SP_NORTE!N753)</f>
        <v>*</v>
      </c>
      <c r="J698" s="113" t="str">
        <f>IF(SP_NORTE!O753="","*",SP_NORTE!O753)</f>
        <v>*</v>
      </c>
      <c r="K698" s="83">
        <f>IF(SP_NORTE!AJ753="","*",SP_NORTE!AJ753)</f>
        <v>0</v>
      </c>
      <c r="L698" s="83" t="str">
        <f>IF(SP_NORTE!AL753="","*",SP_NORTE!AL753)</f>
        <v>-</v>
      </c>
      <c r="M698" s="83">
        <f>IF(SP_NORTE!AO753="","*",SP_NORTE!AO753)</f>
        <v>0</v>
      </c>
      <c r="N698" s="83" t="str">
        <f>IF(SP_NORTE!AL753="","*",SP_NORTE!AL753)</f>
        <v>-</v>
      </c>
      <c r="O698" s="110" t="str">
        <f>IF(SP_NORTE!BG753="","*",SP_NORTE!BG753)</f>
        <v>*</v>
      </c>
      <c r="P698" s="147" t="str">
        <f>IF($A$2=1,IF(SP_NORTE!BI753="","*",SP_NORTE!BI753),IF(SP_NORTE!BJ753="","*",SP_NORTE!BJ753))</f>
        <v>*</v>
      </c>
    </row>
    <row r="699" spans="1:16" hidden="1">
      <c r="A699" s="82" t="str">
        <f>IF(SP_NORTE!B754="","*",SP_NORTE!B754)</f>
        <v>*</v>
      </c>
      <c r="B699" s="83" t="str">
        <f>IF(SP_NORTE!W754="","*",SP_NORTE!W754)</f>
        <v>*</v>
      </c>
      <c r="C699" s="83" t="str">
        <f>IF(SP_NORTE!R754="","*",SP_NORTE!R754)</f>
        <v>-</v>
      </c>
      <c r="D699" s="83" t="str">
        <f>IF(SP_NORTE!S754="","*",SP_NORTE!S754)</f>
        <v>-</v>
      </c>
      <c r="E699" s="83" t="str">
        <f>IF(SP_NORTE!D754="","*",SP_NORTE!D754)</f>
        <v>*</v>
      </c>
      <c r="F699" s="83" t="str">
        <f>IF(SP_NORTE!G754="","*",SP_NORTE!G754)</f>
        <v>*</v>
      </c>
      <c r="G699" s="83" t="str">
        <f>IF(SP_NORTE!L754="","*",SP_NORTE!L754)</f>
        <v>-</v>
      </c>
      <c r="H699" s="116" t="str">
        <f>IF(SP_NORTE!J754="","*",SP_NORTE!J754)</f>
        <v>*</v>
      </c>
      <c r="I699" s="113" t="str">
        <f>IF(SP_NORTE!N754="","*",SP_NORTE!N754)</f>
        <v>*</v>
      </c>
      <c r="J699" s="113" t="str">
        <f>IF(SP_NORTE!O754="","*",SP_NORTE!O754)</f>
        <v>*</v>
      </c>
      <c r="K699" s="83">
        <f>IF(SP_NORTE!AJ754="","*",SP_NORTE!AJ754)</f>
        <v>0</v>
      </c>
      <c r="L699" s="83" t="str">
        <f>IF(SP_NORTE!AL754="","*",SP_NORTE!AL754)</f>
        <v>-</v>
      </c>
      <c r="M699" s="83">
        <f>IF(SP_NORTE!AO754="","*",SP_NORTE!AO754)</f>
        <v>0</v>
      </c>
      <c r="N699" s="83" t="str">
        <f>IF(SP_NORTE!AL754="","*",SP_NORTE!AL754)</f>
        <v>-</v>
      </c>
      <c r="O699" s="110" t="str">
        <f>IF(SP_NORTE!BG754="","*",SP_NORTE!BG754)</f>
        <v>*</v>
      </c>
      <c r="P699" s="147" t="str">
        <f>IF($A$2=1,IF(SP_NORTE!BI754="","*",SP_NORTE!BI754),IF(SP_NORTE!BJ754="","*",SP_NORTE!BJ754))</f>
        <v>*</v>
      </c>
    </row>
    <row r="700" spans="1:16" hidden="1">
      <c r="A700" s="82" t="str">
        <f>IF(SP_NORTE!B755="","*",SP_NORTE!B755)</f>
        <v>*</v>
      </c>
      <c r="B700" s="83" t="str">
        <f>IF(SP_NORTE!W755="","*",SP_NORTE!W755)</f>
        <v>*</v>
      </c>
      <c r="C700" s="83" t="str">
        <f>IF(SP_NORTE!R755="","*",SP_NORTE!R755)</f>
        <v>-</v>
      </c>
      <c r="D700" s="83" t="str">
        <f>IF(SP_NORTE!S755="","*",SP_NORTE!S755)</f>
        <v>-</v>
      </c>
      <c r="E700" s="83" t="str">
        <f>IF(SP_NORTE!D755="","*",SP_NORTE!D755)</f>
        <v>*</v>
      </c>
      <c r="F700" s="83" t="str">
        <f>IF(SP_NORTE!G755="","*",SP_NORTE!G755)</f>
        <v>*</v>
      </c>
      <c r="G700" s="83" t="str">
        <f>IF(SP_NORTE!L755="","*",SP_NORTE!L755)</f>
        <v>-</v>
      </c>
      <c r="H700" s="116" t="str">
        <f>IF(SP_NORTE!J755="","*",SP_NORTE!J755)</f>
        <v>*</v>
      </c>
      <c r="I700" s="113" t="str">
        <f>IF(SP_NORTE!N755="","*",SP_NORTE!N755)</f>
        <v>*</v>
      </c>
      <c r="J700" s="113" t="str">
        <f>IF(SP_NORTE!O755="","*",SP_NORTE!O755)</f>
        <v>*</v>
      </c>
      <c r="K700" s="83">
        <f>IF(SP_NORTE!AJ755="","*",SP_NORTE!AJ755)</f>
        <v>0</v>
      </c>
      <c r="L700" s="83" t="str">
        <f>IF(SP_NORTE!AL755="","*",SP_NORTE!AL755)</f>
        <v>-</v>
      </c>
      <c r="M700" s="83">
        <f>IF(SP_NORTE!AO755="","*",SP_NORTE!AO755)</f>
        <v>0</v>
      </c>
      <c r="N700" s="83" t="str">
        <f>IF(SP_NORTE!AL755="","*",SP_NORTE!AL755)</f>
        <v>-</v>
      </c>
      <c r="O700" s="110" t="str">
        <f>IF(SP_NORTE!BG755="","*",SP_NORTE!BG755)</f>
        <v>*</v>
      </c>
      <c r="P700" s="147" t="str">
        <f>IF($A$2=1,IF(SP_NORTE!BI755="","*",SP_NORTE!BI755),IF(SP_NORTE!BJ755="","*",SP_NORTE!BJ755))</f>
        <v>*</v>
      </c>
    </row>
    <row r="701" spans="1:16" hidden="1">
      <c r="A701" s="82" t="str">
        <f>IF(SP_NORTE!B756="","*",SP_NORTE!B756)</f>
        <v>*</v>
      </c>
      <c r="B701" s="83" t="str">
        <f>IF(SP_NORTE!W756="","*",SP_NORTE!W756)</f>
        <v>*</v>
      </c>
      <c r="C701" s="83" t="str">
        <f>IF(SP_NORTE!R756="","*",SP_NORTE!R756)</f>
        <v>-</v>
      </c>
      <c r="D701" s="83" t="str">
        <f>IF(SP_NORTE!S756="","*",SP_NORTE!S756)</f>
        <v>-</v>
      </c>
      <c r="E701" s="83" t="str">
        <f>IF(SP_NORTE!D756="","*",SP_NORTE!D756)</f>
        <v>*</v>
      </c>
      <c r="F701" s="83" t="str">
        <f>IF(SP_NORTE!G756="","*",SP_NORTE!G756)</f>
        <v>*</v>
      </c>
      <c r="G701" s="83" t="str">
        <f>IF(SP_NORTE!L756="","*",SP_NORTE!L756)</f>
        <v>-</v>
      </c>
      <c r="H701" s="116" t="str">
        <f>IF(SP_NORTE!J756="","*",SP_NORTE!J756)</f>
        <v>*</v>
      </c>
      <c r="I701" s="113" t="str">
        <f>IF(SP_NORTE!N756="","*",SP_NORTE!N756)</f>
        <v>*</v>
      </c>
      <c r="J701" s="113" t="str">
        <f>IF(SP_NORTE!O756="","*",SP_NORTE!O756)</f>
        <v>*</v>
      </c>
      <c r="K701" s="83">
        <f>IF(SP_NORTE!AJ756="","*",SP_NORTE!AJ756)</f>
        <v>0</v>
      </c>
      <c r="L701" s="83" t="str">
        <f>IF(SP_NORTE!AL756="","*",SP_NORTE!AL756)</f>
        <v>-</v>
      </c>
      <c r="M701" s="83">
        <f>IF(SP_NORTE!AO756="","*",SP_NORTE!AO756)</f>
        <v>0</v>
      </c>
      <c r="N701" s="83" t="str">
        <f>IF(SP_NORTE!AL756="","*",SP_NORTE!AL756)</f>
        <v>-</v>
      </c>
      <c r="O701" s="110" t="str">
        <f>IF(SP_NORTE!BG756="","*",SP_NORTE!BG756)</f>
        <v>*</v>
      </c>
      <c r="P701" s="147" t="str">
        <f>IF($A$2=1,IF(SP_NORTE!BI756="","*",SP_NORTE!BI756),IF(SP_NORTE!BJ756="","*",SP_NORTE!BJ756))</f>
        <v>*</v>
      </c>
    </row>
    <row r="702" spans="1:16" hidden="1">
      <c r="A702" s="82" t="str">
        <f>IF(SP_NORTE!B757="","*",SP_NORTE!B757)</f>
        <v>*</v>
      </c>
      <c r="B702" s="83" t="str">
        <f>IF(SP_NORTE!W757="","*",SP_NORTE!W757)</f>
        <v>*</v>
      </c>
      <c r="C702" s="83" t="str">
        <f>IF(SP_NORTE!R757="","*",SP_NORTE!R757)</f>
        <v>-</v>
      </c>
      <c r="D702" s="83" t="str">
        <f>IF(SP_NORTE!S757="","*",SP_NORTE!S757)</f>
        <v>-</v>
      </c>
      <c r="E702" s="83" t="str">
        <f>IF(SP_NORTE!D757="","*",SP_NORTE!D757)</f>
        <v>*</v>
      </c>
      <c r="F702" s="83" t="str">
        <f>IF(SP_NORTE!G757="","*",SP_NORTE!G757)</f>
        <v>*</v>
      </c>
      <c r="G702" s="83" t="str">
        <f>IF(SP_NORTE!L757="","*",SP_NORTE!L757)</f>
        <v>-</v>
      </c>
      <c r="H702" s="116" t="str">
        <f>IF(SP_NORTE!J757="","*",SP_NORTE!J757)</f>
        <v>*</v>
      </c>
      <c r="I702" s="113" t="str">
        <f>IF(SP_NORTE!N757="","*",SP_NORTE!N757)</f>
        <v>*</v>
      </c>
      <c r="J702" s="113" t="str">
        <f>IF(SP_NORTE!O757="","*",SP_NORTE!O757)</f>
        <v>*</v>
      </c>
      <c r="K702" s="83">
        <f>IF(SP_NORTE!AJ757="","*",SP_NORTE!AJ757)</f>
        <v>0</v>
      </c>
      <c r="L702" s="83" t="str">
        <f>IF(SP_NORTE!AL757="","*",SP_NORTE!AL757)</f>
        <v>-</v>
      </c>
      <c r="M702" s="83">
        <f>IF(SP_NORTE!AO757="","*",SP_NORTE!AO757)</f>
        <v>0</v>
      </c>
      <c r="N702" s="83" t="str">
        <f>IF(SP_NORTE!AL757="","*",SP_NORTE!AL757)</f>
        <v>-</v>
      </c>
      <c r="O702" s="110" t="str">
        <f>IF(SP_NORTE!BG757="","*",SP_NORTE!BG757)</f>
        <v>*</v>
      </c>
      <c r="P702" s="147" t="str">
        <f>IF($A$2=1,IF(SP_NORTE!BI757="","*",SP_NORTE!BI757),IF(SP_NORTE!BJ757="","*",SP_NORTE!BJ757))</f>
        <v>*</v>
      </c>
    </row>
    <row r="703" spans="1:16" hidden="1">
      <c r="A703" s="82" t="str">
        <f>IF(SP_NORTE!B758="","*",SP_NORTE!B758)</f>
        <v>*</v>
      </c>
      <c r="B703" s="83" t="str">
        <f>IF(SP_NORTE!W758="","*",SP_NORTE!W758)</f>
        <v>*</v>
      </c>
      <c r="C703" s="83" t="str">
        <f>IF(SP_NORTE!R758="","*",SP_NORTE!R758)</f>
        <v>-</v>
      </c>
      <c r="D703" s="83" t="str">
        <f>IF(SP_NORTE!S758="","*",SP_NORTE!S758)</f>
        <v>-</v>
      </c>
      <c r="E703" s="83" t="str">
        <f>IF(SP_NORTE!D758="","*",SP_NORTE!D758)</f>
        <v>*</v>
      </c>
      <c r="F703" s="83" t="str">
        <f>IF(SP_NORTE!G758="","*",SP_NORTE!G758)</f>
        <v>*</v>
      </c>
      <c r="G703" s="83" t="str">
        <f>IF(SP_NORTE!L758="","*",SP_NORTE!L758)</f>
        <v>-</v>
      </c>
      <c r="H703" s="116" t="str">
        <f>IF(SP_NORTE!J758="","*",SP_NORTE!J758)</f>
        <v>*</v>
      </c>
      <c r="I703" s="113" t="str">
        <f>IF(SP_NORTE!N758="","*",SP_NORTE!N758)</f>
        <v>*</v>
      </c>
      <c r="J703" s="113" t="str">
        <f>IF(SP_NORTE!O758="","*",SP_NORTE!O758)</f>
        <v>*</v>
      </c>
      <c r="K703" s="83">
        <f>IF(SP_NORTE!AJ758="","*",SP_NORTE!AJ758)</f>
        <v>0</v>
      </c>
      <c r="L703" s="83" t="str">
        <f>IF(SP_NORTE!AL758="","*",SP_NORTE!AL758)</f>
        <v>-</v>
      </c>
      <c r="M703" s="83">
        <f>IF(SP_NORTE!AO758="","*",SP_NORTE!AO758)</f>
        <v>0</v>
      </c>
      <c r="N703" s="83" t="str">
        <f>IF(SP_NORTE!AL758="","*",SP_NORTE!AL758)</f>
        <v>-</v>
      </c>
      <c r="O703" s="110" t="str">
        <f>IF(SP_NORTE!BG758="","*",SP_NORTE!BG758)</f>
        <v>*</v>
      </c>
      <c r="P703" s="147" t="str">
        <f>IF($A$2=1,IF(SP_NORTE!BI758="","*",SP_NORTE!BI758),IF(SP_NORTE!BJ758="","*",SP_NORTE!BJ758))</f>
        <v>*</v>
      </c>
    </row>
    <row r="704" spans="1:16" hidden="1">
      <c r="A704" s="82" t="str">
        <f>IF(SP_NORTE!B759="","*",SP_NORTE!B759)</f>
        <v>*</v>
      </c>
      <c r="B704" s="83" t="str">
        <f>IF(SP_NORTE!W759="","*",SP_NORTE!W759)</f>
        <v>*</v>
      </c>
      <c r="C704" s="83" t="str">
        <f>IF(SP_NORTE!R759="","*",SP_NORTE!R759)</f>
        <v>-</v>
      </c>
      <c r="D704" s="83" t="str">
        <f>IF(SP_NORTE!S759="","*",SP_NORTE!S759)</f>
        <v>-</v>
      </c>
      <c r="E704" s="83" t="str">
        <f>IF(SP_NORTE!D759="","*",SP_NORTE!D759)</f>
        <v>*</v>
      </c>
      <c r="F704" s="83" t="str">
        <f>IF(SP_NORTE!G759="","*",SP_NORTE!G759)</f>
        <v>*</v>
      </c>
      <c r="G704" s="83" t="str">
        <f>IF(SP_NORTE!L759="","*",SP_NORTE!L759)</f>
        <v>-</v>
      </c>
      <c r="H704" s="116" t="str">
        <f>IF(SP_NORTE!J759="","*",SP_NORTE!J759)</f>
        <v>*</v>
      </c>
      <c r="I704" s="113" t="str">
        <f>IF(SP_NORTE!N759="","*",SP_NORTE!N759)</f>
        <v>*</v>
      </c>
      <c r="J704" s="113" t="str">
        <f>IF(SP_NORTE!O759="","*",SP_NORTE!O759)</f>
        <v>*</v>
      </c>
      <c r="K704" s="83">
        <f>IF(SP_NORTE!AJ759="","*",SP_NORTE!AJ759)</f>
        <v>0</v>
      </c>
      <c r="L704" s="83" t="str">
        <f>IF(SP_NORTE!AL759="","*",SP_NORTE!AL759)</f>
        <v>-</v>
      </c>
      <c r="M704" s="83">
        <f>IF(SP_NORTE!AO759="","*",SP_NORTE!AO759)</f>
        <v>0</v>
      </c>
      <c r="N704" s="83" t="str">
        <f>IF(SP_NORTE!AL759="","*",SP_NORTE!AL759)</f>
        <v>-</v>
      </c>
      <c r="O704" s="110" t="str">
        <f>IF(SP_NORTE!BG759="","*",SP_NORTE!BG759)</f>
        <v>*</v>
      </c>
      <c r="P704" s="147" t="str">
        <f>IF($A$2=1,IF(SP_NORTE!BI759="","*",SP_NORTE!BI759),IF(SP_NORTE!BJ759="","*",SP_NORTE!BJ759))</f>
        <v>*</v>
      </c>
    </row>
    <row r="705" spans="1:16" hidden="1">
      <c r="A705" s="82" t="str">
        <f>IF(SP_NORTE!B760="","*",SP_NORTE!B760)</f>
        <v>*</v>
      </c>
      <c r="B705" s="83" t="str">
        <f>IF(SP_NORTE!W760="","*",SP_NORTE!W760)</f>
        <v>*</v>
      </c>
      <c r="C705" s="83" t="str">
        <f>IF(SP_NORTE!R760="","*",SP_NORTE!R760)</f>
        <v>-</v>
      </c>
      <c r="D705" s="83" t="str">
        <f>IF(SP_NORTE!S760="","*",SP_NORTE!S760)</f>
        <v>-</v>
      </c>
      <c r="E705" s="83" t="str">
        <f>IF(SP_NORTE!D760="","*",SP_NORTE!D760)</f>
        <v>*</v>
      </c>
      <c r="F705" s="83" t="str">
        <f>IF(SP_NORTE!G760="","*",SP_NORTE!G760)</f>
        <v>*</v>
      </c>
      <c r="G705" s="83" t="str">
        <f>IF(SP_NORTE!L760="","*",SP_NORTE!L760)</f>
        <v>-</v>
      </c>
      <c r="H705" s="116" t="str">
        <f>IF(SP_NORTE!J760="","*",SP_NORTE!J760)</f>
        <v>*</v>
      </c>
      <c r="I705" s="113" t="str">
        <f>IF(SP_NORTE!N760="","*",SP_NORTE!N760)</f>
        <v>*</v>
      </c>
      <c r="J705" s="113" t="str">
        <f>IF(SP_NORTE!O760="","*",SP_NORTE!O760)</f>
        <v>*</v>
      </c>
      <c r="K705" s="83">
        <f>IF(SP_NORTE!AJ760="","*",SP_NORTE!AJ760)</f>
        <v>0</v>
      </c>
      <c r="L705" s="83" t="str">
        <f>IF(SP_NORTE!AL760="","*",SP_NORTE!AL760)</f>
        <v>-</v>
      </c>
      <c r="M705" s="83">
        <f>IF(SP_NORTE!AO760="","*",SP_NORTE!AO760)</f>
        <v>0</v>
      </c>
      <c r="N705" s="83" t="str">
        <f>IF(SP_NORTE!AL760="","*",SP_NORTE!AL760)</f>
        <v>-</v>
      </c>
      <c r="O705" s="110" t="str">
        <f>IF(SP_NORTE!BG760="","*",SP_NORTE!BG760)</f>
        <v>*</v>
      </c>
      <c r="P705" s="147" t="str">
        <f>IF($A$2=1,IF(SP_NORTE!BI760="","*",SP_NORTE!BI760),IF(SP_NORTE!BJ760="","*",SP_NORTE!BJ760))</f>
        <v>*</v>
      </c>
    </row>
    <row r="706" spans="1:16" hidden="1">
      <c r="A706" s="82" t="str">
        <f>IF(SP_NORTE!B761="","*",SP_NORTE!B761)</f>
        <v>*</v>
      </c>
      <c r="B706" s="83" t="str">
        <f>IF(SP_NORTE!W761="","*",SP_NORTE!W761)</f>
        <v>*</v>
      </c>
      <c r="C706" s="83" t="str">
        <f>IF(SP_NORTE!R761="","*",SP_NORTE!R761)</f>
        <v>-</v>
      </c>
      <c r="D706" s="83" t="str">
        <f>IF(SP_NORTE!S761="","*",SP_NORTE!S761)</f>
        <v>-</v>
      </c>
      <c r="E706" s="83" t="str">
        <f>IF(SP_NORTE!D761="","*",SP_NORTE!D761)</f>
        <v>*</v>
      </c>
      <c r="F706" s="83" t="str">
        <f>IF(SP_NORTE!G761="","*",SP_NORTE!G761)</f>
        <v>*</v>
      </c>
      <c r="G706" s="83" t="str">
        <f>IF(SP_NORTE!L761="","*",SP_NORTE!L761)</f>
        <v>-</v>
      </c>
      <c r="H706" s="116" t="str">
        <f>IF(SP_NORTE!J761="","*",SP_NORTE!J761)</f>
        <v>*</v>
      </c>
      <c r="I706" s="113" t="str">
        <f>IF(SP_NORTE!N761="","*",SP_NORTE!N761)</f>
        <v>*</v>
      </c>
      <c r="J706" s="113" t="str">
        <f>IF(SP_NORTE!O761="","*",SP_NORTE!O761)</f>
        <v>*</v>
      </c>
      <c r="K706" s="83">
        <f>IF(SP_NORTE!AJ761="","*",SP_NORTE!AJ761)</f>
        <v>0</v>
      </c>
      <c r="L706" s="83" t="str">
        <f>IF(SP_NORTE!AL761="","*",SP_NORTE!AL761)</f>
        <v>-</v>
      </c>
      <c r="M706" s="83">
        <f>IF(SP_NORTE!AO761="","*",SP_NORTE!AO761)</f>
        <v>0</v>
      </c>
      <c r="N706" s="83" t="str">
        <f>IF(SP_NORTE!AL761="","*",SP_NORTE!AL761)</f>
        <v>-</v>
      </c>
      <c r="O706" s="110" t="str">
        <f>IF(SP_NORTE!BG761="","*",SP_NORTE!BG761)</f>
        <v>*</v>
      </c>
      <c r="P706" s="147" t="str">
        <f>IF($A$2=1,IF(SP_NORTE!BI761="","*",SP_NORTE!BI761),IF(SP_NORTE!BJ761="","*",SP_NORTE!BJ761))</f>
        <v>*</v>
      </c>
    </row>
    <row r="707" spans="1:16" hidden="1">
      <c r="A707" s="82" t="str">
        <f>IF(SP_NORTE!B762="","*",SP_NORTE!B762)</f>
        <v>*</v>
      </c>
      <c r="B707" s="83" t="str">
        <f>IF(SP_NORTE!W762="","*",SP_NORTE!W762)</f>
        <v>*</v>
      </c>
      <c r="C707" s="83" t="str">
        <f>IF(SP_NORTE!R762="","*",SP_NORTE!R762)</f>
        <v>-</v>
      </c>
      <c r="D707" s="83" t="str">
        <f>IF(SP_NORTE!S762="","*",SP_NORTE!S762)</f>
        <v>-</v>
      </c>
      <c r="E707" s="83" t="str">
        <f>IF(SP_NORTE!D762="","*",SP_NORTE!D762)</f>
        <v>*</v>
      </c>
      <c r="F707" s="83" t="str">
        <f>IF(SP_NORTE!G762="","*",SP_NORTE!G762)</f>
        <v>*</v>
      </c>
      <c r="G707" s="83" t="str">
        <f>IF(SP_NORTE!L762="","*",SP_NORTE!L762)</f>
        <v>-</v>
      </c>
      <c r="H707" s="116" t="str">
        <f>IF(SP_NORTE!J762="","*",SP_NORTE!J762)</f>
        <v>*</v>
      </c>
      <c r="I707" s="113" t="str">
        <f>IF(SP_NORTE!N762="","*",SP_NORTE!N762)</f>
        <v>*</v>
      </c>
      <c r="J707" s="113" t="str">
        <f>IF(SP_NORTE!O762="","*",SP_NORTE!O762)</f>
        <v>*</v>
      </c>
      <c r="K707" s="83">
        <f>IF(SP_NORTE!AJ762="","*",SP_NORTE!AJ762)</f>
        <v>0</v>
      </c>
      <c r="L707" s="83" t="str">
        <f>IF(SP_NORTE!AL762="","*",SP_NORTE!AL762)</f>
        <v>-</v>
      </c>
      <c r="M707" s="83">
        <f>IF(SP_NORTE!AO762="","*",SP_NORTE!AO762)</f>
        <v>0</v>
      </c>
      <c r="N707" s="83" t="str">
        <f>IF(SP_NORTE!AL762="","*",SP_NORTE!AL762)</f>
        <v>-</v>
      </c>
      <c r="O707" s="110" t="str">
        <f>IF(SP_NORTE!BG762="","*",SP_NORTE!BG762)</f>
        <v>*</v>
      </c>
      <c r="P707" s="147" t="str">
        <f>IF($A$2=1,IF(SP_NORTE!BI762="","*",SP_NORTE!BI762),IF(SP_NORTE!BJ762="","*",SP_NORTE!BJ762))</f>
        <v>*</v>
      </c>
    </row>
    <row r="708" spans="1:16" hidden="1">
      <c r="A708" s="82" t="str">
        <f>IF(SP_NORTE!B763="","*",SP_NORTE!B763)</f>
        <v>*</v>
      </c>
      <c r="B708" s="83" t="str">
        <f>IF(SP_NORTE!W763="","*",SP_NORTE!W763)</f>
        <v>*</v>
      </c>
      <c r="C708" s="83" t="str">
        <f>IF(SP_NORTE!R763="","*",SP_NORTE!R763)</f>
        <v>-</v>
      </c>
      <c r="D708" s="83" t="str">
        <f>IF(SP_NORTE!S763="","*",SP_NORTE!S763)</f>
        <v>-</v>
      </c>
      <c r="E708" s="83" t="str">
        <f>IF(SP_NORTE!D763="","*",SP_NORTE!D763)</f>
        <v>*</v>
      </c>
      <c r="F708" s="83" t="str">
        <f>IF(SP_NORTE!G763="","*",SP_NORTE!G763)</f>
        <v>*</v>
      </c>
      <c r="G708" s="83" t="str">
        <f>IF(SP_NORTE!L763="","*",SP_NORTE!L763)</f>
        <v>-</v>
      </c>
      <c r="H708" s="116" t="str">
        <f>IF(SP_NORTE!J763="","*",SP_NORTE!J763)</f>
        <v>*</v>
      </c>
      <c r="I708" s="113" t="str">
        <f>IF(SP_NORTE!N763="","*",SP_NORTE!N763)</f>
        <v>*</v>
      </c>
      <c r="J708" s="113" t="str">
        <f>IF(SP_NORTE!O763="","*",SP_NORTE!O763)</f>
        <v>*</v>
      </c>
      <c r="K708" s="83">
        <f>IF(SP_NORTE!AJ763="","*",SP_NORTE!AJ763)</f>
        <v>0</v>
      </c>
      <c r="L708" s="83" t="str">
        <f>IF(SP_NORTE!AL763="","*",SP_NORTE!AL763)</f>
        <v>-</v>
      </c>
      <c r="M708" s="83">
        <f>IF(SP_NORTE!AO763="","*",SP_NORTE!AO763)</f>
        <v>0</v>
      </c>
      <c r="N708" s="83" t="str">
        <f>IF(SP_NORTE!AL763="","*",SP_NORTE!AL763)</f>
        <v>-</v>
      </c>
      <c r="O708" s="110" t="str">
        <f>IF(SP_NORTE!BG763="","*",SP_NORTE!BG763)</f>
        <v>*</v>
      </c>
      <c r="P708" s="147" t="str">
        <f>IF($A$2=1,IF(SP_NORTE!BI763="","*",SP_NORTE!BI763),IF(SP_NORTE!BJ763="","*",SP_NORTE!BJ763))</f>
        <v>*</v>
      </c>
    </row>
    <row r="709" spans="1:16" hidden="1">
      <c r="A709" s="82" t="str">
        <f>IF(SP_NORTE!B764="","*",SP_NORTE!B764)</f>
        <v>*</v>
      </c>
      <c r="B709" s="83" t="str">
        <f>IF(SP_NORTE!W764="","*",SP_NORTE!W764)</f>
        <v>*</v>
      </c>
      <c r="C709" s="83" t="str">
        <f>IF(SP_NORTE!R764="","*",SP_NORTE!R764)</f>
        <v>-</v>
      </c>
      <c r="D709" s="83" t="str">
        <f>IF(SP_NORTE!S764="","*",SP_NORTE!S764)</f>
        <v>-</v>
      </c>
      <c r="E709" s="83" t="str">
        <f>IF(SP_NORTE!D764="","*",SP_NORTE!D764)</f>
        <v>*</v>
      </c>
      <c r="F709" s="83" t="str">
        <f>IF(SP_NORTE!G764="","*",SP_NORTE!G764)</f>
        <v>*</v>
      </c>
      <c r="G709" s="83" t="str">
        <f>IF(SP_NORTE!L764="","*",SP_NORTE!L764)</f>
        <v>-</v>
      </c>
      <c r="H709" s="116" t="str">
        <f>IF(SP_NORTE!J764="","*",SP_NORTE!J764)</f>
        <v>*</v>
      </c>
      <c r="I709" s="113" t="str">
        <f>IF(SP_NORTE!N764="","*",SP_NORTE!N764)</f>
        <v>*</v>
      </c>
      <c r="J709" s="113" t="str">
        <f>IF(SP_NORTE!O764="","*",SP_NORTE!O764)</f>
        <v>*</v>
      </c>
      <c r="K709" s="83">
        <f>IF(SP_NORTE!AJ764="","*",SP_NORTE!AJ764)</f>
        <v>0</v>
      </c>
      <c r="L709" s="83" t="str">
        <f>IF(SP_NORTE!AL764="","*",SP_NORTE!AL764)</f>
        <v>-</v>
      </c>
      <c r="M709" s="83">
        <f>IF(SP_NORTE!AO764="","*",SP_NORTE!AO764)</f>
        <v>0</v>
      </c>
      <c r="N709" s="83" t="str">
        <f>IF(SP_NORTE!AL764="","*",SP_NORTE!AL764)</f>
        <v>-</v>
      </c>
      <c r="O709" s="110" t="str">
        <f>IF(SP_NORTE!BG764="","*",SP_NORTE!BG764)</f>
        <v>*</v>
      </c>
      <c r="P709" s="147" t="str">
        <f>IF($A$2=1,IF(SP_NORTE!BI764="","*",SP_NORTE!BI764),IF(SP_NORTE!BJ764="","*",SP_NORTE!BJ764))</f>
        <v>*</v>
      </c>
    </row>
    <row r="710" spans="1:16" hidden="1">
      <c r="A710" s="82" t="str">
        <f>IF(SP_NORTE!B765="","*",SP_NORTE!B765)</f>
        <v>*</v>
      </c>
      <c r="B710" s="83" t="str">
        <f>IF(SP_NORTE!W765="","*",SP_NORTE!W765)</f>
        <v>*</v>
      </c>
      <c r="C710" s="83" t="str">
        <f>IF(SP_NORTE!R765="","*",SP_NORTE!R765)</f>
        <v>-</v>
      </c>
      <c r="D710" s="83" t="str">
        <f>IF(SP_NORTE!S765="","*",SP_NORTE!S765)</f>
        <v>-</v>
      </c>
      <c r="E710" s="83" t="str">
        <f>IF(SP_NORTE!D765="","*",SP_NORTE!D765)</f>
        <v>*</v>
      </c>
      <c r="F710" s="83" t="str">
        <f>IF(SP_NORTE!G765="","*",SP_NORTE!G765)</f>
        <v>*</v>
      </c>
      <c r="G710" s="83" t="str">
        <f>IF(SP_NORTE!L765="","*",SP_NORTE!L765)</f>
        <v>-</v>
      </c>
      <c r="H710" s="116" t="str">
        <f>IF(SP_NORTE!J765="","*",SP_NORTE!J765)</f>
        <v>*</v>
      </c>
      <c r="I710" s="113" t="str">
        <f>IF(SP_NORTE!N765="","*",SP_NORTE!N765)</f>
        <v>*</v>
      </c>
      <c r="J710" s="113" t="str">
        <f>IF(SP_NORTE!O765="","*",SP_NORTE!O765)</f>
        <v>*</v>
      </c>
      <c r="K710" s="83">
        <f>IF(SP_NORTE!AJ765="","*",SP_NORTE!AJ765)</f>
        <v>0</v>
      </c>
      <c r="L710" s="83" t="str">
        <f>IF(SP_NORTE!AL765="","*",SP_NORTE!AL765)</f>
        <v>-</v>
      </c>
      <c r="M710" s="83">
        <f>IF(SP_NORTE!AO765="","*",SP_NORTE!AO765)</f>
        <v>0</v>
      </c>
      <c r="N710" s="83" t="str">
        <f>IF(SP_NORTE!AL765="","*",SP_NORTE!AL765)</f>
        <v>-</v>
      </c>
      <c r="O710" s="110" t="str">
        <f>IF(SP_NORTE!BG765="","*",SP_NORTE!BG765)</f>
        <v>*</v>
      </c>
      <c r="P710" s="147" t="str">
        <f>IF($A$2=1,IF(SP_NORTE!BI765="","*",SP_NORTE!BI765),IF(SP_NORTE!BJ765="","*",SP_NORTE!BJ765))</f>
        <v>*</v>
      </c>
    </row>
    <row r="711" spans="1:16" hidden="1">
      <c r="A711" s="82" t="str">
        <f>IF(SP_NORTE!B766="","*",SP_NORTE!B766)</f>
        <v>*</v>
      </c>
      <c r="B711" s="83" t="str">
        <f>IF(SP_NORTE!W766="","*",SP_NORTE!W766)</f>
        <v>*</v>
      </c>
      <c r="C711" s="83" t="str">
        <f>IF(SP_NORTE!R766="","*",SP_NORTE!R766)</f>
        <v>-</v>
      </c>
      <c r="D711" s="83" t="str">
        <f>IF(SP_NORTE!S766="","*",SP_NORTE!S766)</f>
        <v>-</v>
      </c>
      <c r="E711" s="83" t="str">
        <f>IF(SP_NORTE!D766="","*",SP_NORTE!D766)</f>
        <v>*</v>
      </c>
      <c r="F711" s="83" t="str">
        <f>IF(SP_NORTE!G766="","*",SP_NORTE!G766)</f>
        <v>*</v>
      </c>
      <c r="G711" s="83" t="str">
        <f>IF(SP_NORTE!L766="","*",SP_NORTE!L766)</f>
        <v>-</v>
      </c>
      <c r="H711" s="116" t="str">
        <f>IF(SP_NORTE!J766="","*",SP_NORTE!J766)</f>
        <v>*</v>
      </c>
      <c r="I711" s="113" t="str">
        <f>IF(SP_NORTE!N766="","*",SP_NORTE!N766)</f>
        <v>*</v>
      </c>
      <c r="J711" s="113" t="str">
        <f>IF(SP_NORTE!O766="","*",SP_NORTE!O766)</f>
        <v>*</v>
      </c>
      <c r="K711" s="83">
        <f>IF(SP_NORTE!AJ766="","*",SP_NORTE!AJ766)</f>
        <v>0</v>
      </c>
      <c r="L711" s="83" t="str">
        <f>IF(SP_NORTE!AL766="","*",SP_NORTE!AL766)</f>
        <v>-</v>
      </c>
      <c r="M711" s="83">
        <f>IF(SP_NORTE!AO766="","*",SP_NORTE!AO766)</f>
        <v>0</v>
      </c>
      <c r="N711" s="83" t="str">
        <f>IF(SP_NORTE!AL766="","*",SP_NORTE!AL766)</f>
        <v>-</v>
      </c>
      <c r="O711" s="110" t="str">
        <f>IF(SP_NORTE!BG766="","*",SP_NORTE!BG766)</f>
        <v>*</v>
      </c>
      <c r="P711" s="147" t="str">
        <f>IF($A$2=1,IF(SP_NORTE!BI766="","*",SP_NORTE!BI766),IF(SP_NORTE!BJ766="","*",SP_NORTE!BJ766))</f>
        <v>*</v>
      </c>
    </row>
    <row r="712" spans="1:16" hidden="1">
      <c r="A712" s="82" t="str">
        <f>IF(SP_NORTE!B767="","*",SP_NORTE!B767)</f>
        <v>*</v>
      </c>
      <c r="B712" s="83" t="str">
        <f>IF(SP_NORTE!W767="","*",SP_NORTE!W767)</f>
        <v>*</v>
      </c>
      <c r="C712" s="83" t="str">
        <f>IF(SP_NORTE!R767="","*",SP_NORTE!R767)</f>
        <v>-</v>
      </c>
      <c r="D712" s="83" t="str">
        <f>IF(SP_NORTE!S767="","*",SP_NORTE!S767)</f>
        <v>-</v>
      </c>
      <c r="E712" s="83" t="str">
        <f>IF(SP_NORTE!D767="","*",SP_NORTE!D767)</f>
        <v>*</v>
      </c>
      <c r="F712" s="83" t="str">
        <f>IF(SP_NORTE!G767="","*",SP_NORTE!G767)</f>
        <v>*</v>
      </c>
      <c r="G712" s="83" t="str">
        <f>IF(SP_NORTE!L767="","*",SP_NORTE!L767)</f>
        <v>-</v>
      </c>
      <c r="H712" s="116" t="str">
        <f>IF(SP_NORTE!J767="","*",SP_NORTE!J767)</f>
        <v>*</v>
      </c>
      <c r="I712" s="113" t="str">
        <f>IF(SP_NORTE!N767="","*",SP_NORTE!N767)</f>
        <v>*</v>
      </c>
      <c r="J712" s="113" t="str">
        <f>IF(SP_NORTE!O767="","*",SP_NORTE!O767)</f>
        <v>*</v>
      </c>
      <c r="K712" s="83">
        <f>IF(SP_NORTE!AJ767="","*",SP_NORTE!AJ767)</f>
        <v>0</v>
      </c>
      <c r="L712" s="83" t="str">
        <f>IF(SP_NORTE!AL767="","*",SP_NORTE!AL767)</f>
        <v>-</v>
      </c>
      <c r="M712" s="83">
        <f>IF(SP_NORTE!AO767="","*",SP_NORTE!AO767)</f>
        <v>0</v>
      </c>
      <c r="N712" s="83" t="str">
        <f>IF(SP_NORTE!AL767="","*",SP_NORTE!AL767)</f>
        <v>-</v>
      </c>
      <c r="O712" s="110" t="str">
        <f>IF(SP_NORTE!BG767="","*",SP_NORTE!BG767)</f>
        <v>*</v>
      </c>
      <c r="P712" s="147" t="str">
        <f>IF($A$2=1,IF(SP_NORTE!BI767="","*",SP_NORTE!BI767),IF(SP_NORTE!BJ767="","*",SP_NORTE!BJ767))</f>
        <v>*</v>
      </c>
    </row>
    <row r="713" spans="1:16" hidden="1">
      <c r="A713" s="82" t="str">
        <f>IF(SP_NORTE!B768="","*",SP_NORTE!B768)</f>
        <v>*</v>
      </c>
      <c r="B713" s="83" t="str">
        <f>IF(SP_NORTE!W768="","*",SP_NORTE!W768)</f>
        <v>*</v>
      </c>
      <c r="C713" s="83" t="str">
        <f>IF(SP_NORTE!R768="","*",SP_NORTE!R768)</f>
        <v>-</v>
      </c>
      <c r="D713" s="83" t="str">
        <f>IF(SP_NORTE!S768="","*",SP_NORTE!S768)</f>
        <v>-</v>
      </c>
      <c r="E713" s="83" t="str">
        <f>IF(SP_NORTE!D768="","*",SP_NORTE!D768)</f>
        <v>*</v>
      </c>
      <c r="F713" s="83" t="str">
        <f>IF(SP_NORTE!G768="","*",SP_NORTE!G768)</f>
        <v>*</v>
      </c>
      <c r="G713" s="83" t="str">
        <f>IF(SP_NORTE!L768="","*",SP_NORTE!L768)</f>
        <v>-</v>
      </c>
      <c r="H713" s="116" t="str">
        <f>IF(SP_NORTE!J768="","*",SP_NORTE!J768)</f>
        <v>*</v>
      </c>
      <c r="I713" s="113" t="str">
        <f>IF(SP_NORTE!N768="","*",SP_NORTE!N768)</f>
        <v>*</v>
      </c>
      <c r="J713" s="113" t="str">
        <f>IF(SP_NORTE!O768="","*",SP_NORTE!O768)</f>
        <v>*</v>
      </c>
      <c r="K713" s="83">
        <f>IF(SP_NORTE!AJ768="","*",SP_NORTE!AJ768)</f>
        <v>0</v>
      </c>
      <c r="L713" s="83" t="str">
        <f>IF(SP_NORTE!AL768="","*",SP_NORTE!AL768)</f>
        <v>-</v>
      </c>
      <c r="M713" s="83">
        <f>IF(SP_NORTE!AO768="","*",SP_NORTE!AO768)</f>
        <v>0</v>
      </c>
      <c r="N713" s="83" t="str">
        <f>IF(SP_NORTE!AL768="","*",SP_NORTE!AL768)</f>
        <v>-</v>
      </c>
      <c r="O713" s="110" t="str">
        <f>IF(SP_NORTE!BG768="","*",SP_NORTE!BG768)</f>
        <v>*</v>
      </c>
      <c r="P713" s="147" t="str">
        <f>IF($A$2=1,IF(SP_NORTE!BI768="","*",SP_NORTE!BI768),IF(SP_NORTE!BJ768="","*",SP_NORTE!BJ768))</f>
        <v>*</v>
      </c>
    </row>
    <row r="714" spans="1:16" hidden="1">
      <c r="A714" s="82" t="str">
        <f>IF(SP_NORTE!B769="","*",SP_NORTE!B769)</f>
        <v>*</v>
      </c>
      <c r="B714" s="83" t="str">
        <f>IF(SP_NORTE!W769="","*",SP_NORTE!W769)</f>
        <v>*</v>
      </c>
      <c r="C714" s="83" t="str">
        <f>IF(SP_NORTE!R769="","*",SP_NORTE!R769)</f>
        <v>-</v>
      </c>
      <c r="D714" s="83" t="str">
        <f>IF(SP_NORTE!S769="","*",SP_NORTE!S769)</f>
        <v>-</v>
      </c>
      <c r="E714" s="83" t="str">
        <f>IF(SP_NORTE!D769="","*",SP_NORTE!D769)</f>
        <v>*</v>
      </c>
      <c r="F714" s="83" t="str">
        <f>IF(SP_NORTE!G769="","*",SP_NORTE!G769)</f>
        <v>*</v>
      </c>
      <c r="G714" s="83" t="str">
        <f>IF(SP_NORTE!L769="","*",SP_NORTE!L769)</f>
        <v>-</v>
      </c>
      <c r="H714" s="116" t="str">
        <f>IF(SP_NORTE!J769="","*",SP_NORTE!J769)</f>
        <v>*</v>
      </c>
      <c r="I714" s="113" t="str">
        <f>IF(SP_NORTE!N769="","*",SP_NORTE!N769)</f>
        <v>*</v>
      </c>
      <c r="J714" s="113" t="str">
        <f>IF(SP_NORTE!O769="","*",SP_NORTE!O769)</f>
        <v>*</v>
      </c>
      <c r="K714" s="83">
        <f>IF(SP_NORTE!AJ769="","*",SP_NORTE!AJ769)</f>
        <v>0</v>
      </c>
      <c r="L714" s="83" t="str">
        <f>IF(SP_NORTE!AL769="","*",SP_NORTE!AL769)</f>
        <v>-</v>
      </c>
      <c r="M714" s="83">
        <f>IF(SP_NORTE!AO769="","*",SP_NORTE!AO769)</f>
        <v>0</v>
      </c>
      <c r="N714" s="83" t="str">
        <f>IF(SP_NORTE!AL769="","*",SP_NORTE!AL769)</f>
        <v>-</v>
      </c>
      <c r="O714" s="110" t="str">
        <f>IF(SP_NORTE!BG769="","*",SP_NORTE!BG769)</f>
        <v>*</v>
      </c>
      <c r="P714" s="147" t="str">
        <f>IF($A$2=1,IF(SP_NORTE!BI769="","*",SP_NORTE!BI769),IF(SP_NORTE!BJ769="","*",SP_NORTE!BJ769))</f>
        <v>*</v>
      </c>
    </row>
    <row r="715" spans="1:16" hidden="1">
      <c r="A715" s="82" t="str">
        <f>IF(SP_NORTE!B770="","*",SP_NORTE!B770)</f>
        <v>*</v>
      </c>
      <c r="B715" s="83" t="str">
        <f>IF(SP_NORTE!W770="","*",SP_NORTE!W770)</f>
        <v>*</v>
      </c>
      <c r="C715" s="83" t="str">
        <f>IF(SP_NORTE!R770="","*",SP_NORTE!R770)</f>
        <v>-</v>
      </c>
      <c r="D715" s="83" t="str">
        <f>IF(SP_NORTE!S770="","*",SP_NORTE!S770)</f>
        <v>-</v>
      </c>
      <c r="E715" s="83" t="str">
        <f>IF(SP_NORTE!D770="","*",SP_NORTE!D770)</f>
        <v>*</v>
      </c>
      <c r="F715" s="83" t="str">
        <f>IF(SP_NORTE!G770="","*",SP_NORTE!G770)</f>
        <v>*</v>
      </c>
      <c r="G715" s="83" t="str">
        <f>IF(SP_NORTE!L770="","*",SP_NORTE!L770)</f>
        <v>-</v>
      </c>
      <c r="H715" s="116" t="str">
        <f>IF(SP_NORTE!J770="","*",SP_NORTE!J770)</f>
        <v>*</v>
      </c>
      <c r="I715" s="113" t="str">
        <f>IF(SP_NORTE!N770="","*",SP_NORTE!N770)</f>
        <v>*</v>
      </c>
      <c r="J715" s="113" t="str">
        <f>IF(SP_NORTE!O770="","*",SP_NORTE!O770)</f>
        <v>*</v>
      </c>
      <c r="K715" s="83">
        <f>IF(SP_NORTE!AJ770="","*",SP_NORTE!AJ770)</f>
        <v>0</v>
      </c>
      <c r="L715" s="83" t="str">
        <f>IF(SP_NORTE!AL770="","*",SP_NORTE!AL770)</f>
        <v>-</v>
      </c>
      <c r="M715" s="83">
        <f>IF(SP_NORTE!AO770="","*",SP_NORTE!AO770)</f>
        <v>0</v>
      </c>
      <c r="N715" s="83" t="str">
        <f>IF(SP_NORTE!AL770="","*",SP_NORTE!AL770)</f>
        <v>-</v>
      </c>
      <c r="O715" s="110" t="str">
        <f>IF(SP_NORTE!BG770="","*",SP_NORTE!BG770)</f>
        <v>*</v>
      </c>
      <c r="P715" s="147" t="str">
        <f>IF($A$2=1,IF(SP_NORTE!BI770="","*",SP_NORTE!BI770),IF(SP_NORTE!BJ770="","*",SP_NORTE!BJ770))</f>
        <v>*</v>
      </c>
    </row>
    <row r="716" spans="1:16" hidden="1">
      <c r="A716" s="82" t="str">
        <f>IF(SP_NORTE!B771="","*",SP_NORTE!B771)</f>
        <v>*</v>
      </c>
      <c r="B716" s="83" t="str">
        <f>IF(SP_NORTE!W771="","*",SP_NORTE!W771)</f>
        <v>*</v>
      </c>
      <c r="C716" s="83" t="str">
        <f>IF(SP_NORTE!R771="","*",SP_NORTE!R771)</f>
        <v>-</v>
      </c>
      <c r="D716" s="83" t="str">
        <f>IF(SP_NORTE!S771="","*",SP_NORTE!S771)</f>
        <v>-</v>
      </c>
      <c r="E716" s="83" t="str">
        <f>IF(SP_NORTE!D771="","*",SP_NORTE!D771)</f>
        <v>*</v>
      </c>
      <c r="F716" s="83" t="str">
        <f>IF(SP_NORTE!G771="","*",SP_NORTE!G771)</f>
        <v>*</v>
      </c>
      <c r="G716" s="83" t="str">
        <f>IF(SP_NORTE!L771="","*",SP_NORTE!L771)</f>
        <v>-</v>
      </c>
      <c r="H716" s="116" t="str">
        <f>IF(SP_NORTE!J771="","*",SP_NORTE!J771)</f>
        <v>*</v>
      </c>
      <c r="I716" s="113" t="str">
        <f>IF(SP_NORTE!N771="","*",SP_NORTE!N771)</f>
        <v>*</v>
      </c>
      <c r="J716" s="113" t="str">
        <f>IF(SP_NORTE!O771="","*",SP_NORTE!O771)</f>
        <v>*</v>
      </c>
      <c r="K716" s="83">
        <f>IF(SP_NORTE!AJ771="","*",SP_NORTE!AJ771)</f>
        <v>0</v>
      </c>
      <c r="L716" s="83" t="str">
        <f>IF(SP_NORTE!AL771="","*",SP_NORTE!AL771)</f>
        <v>-</v>
      </c>
      <c r="M716" s="83">
        <f>IF(SP_NORTE!AO771="","*",SP_NORTE!AO771)</f>
        <v>0</v>
      </c>
      <c r="N716" s="83" t="str">
        <f>IF(SP_NORTE!AL771="","*",SP_NORTE!AL771)</f>
        <v>-</v>
      </c>
      <c r="O716" s="110" t="str">
        <f>IF(SP_NORTE!BG771="","*",SP_NORTE!BG771)</f>
        <v>*</v>
      </c>
      <c r="P716" s="147" t="str">
        <f>IF($A$2=1,IF(SP_NORTE!BI771="","*",SP_NORTE!BI771),IF(SP_NORTE!BJ771="","*",SP_NORTE!BJ771))</f>
        <v>*</v>
      </c>
    </row>
    <row r="717" spans="1:16" hidden="1">
      <c r="A717" s="82" t="str">
        <f>IF(SP_NORTE!B772="","*",SP_NORTE!B772)</f>
        <v>*</v>
      </c>
      <c r="B717" s="83" t="str">
        <f>IF(SP_NORTE!W772="","*",SP_NORTE!W772)</f>
        <v>*</v>
      </c>
      <c r="C717" s="83" t="str">
        <f>IF(SP_NORTE!R772="","*",SP_NORTE!R772)</f>
        <v>-</v>
      </c>
      <c r="D717" s="83" t="str">
        <f>IF(SP_NORTE!S772="","*",SP_NORTE!S772)</f>
        <v>-</v>
      </c>
      <c r="E717" s="83" t="str">
        <f>IF(SP_NORTE!D772="","*",SP_NORTE!D772)</f>
        <v>*</v>
      </c>
      <c r="F717" s="83" t="str">
        <f>IF(SP_NORTE!G772="","*",SP_NORTE!G772)</f>
        <v>*</v>
      </c>
      <c r="G717" s="83" t="str">
        <f>IF(SP_NORTE!L772="","*",SP_NORTE!L772)</f>
        <v>-</v>
      </c>
      <c r="H717" s="116" t="str">
        <f>IF(SP_NORTE!J772="","*",SP_NORTE!J772)</f>
        <v>*</v>
      </c>
      <c r="I717" s="113" t="str">
        <f>IF(SP_NORTE!N772="","*",SP_NORTE!N772)</f>
        <v>*</v>
      </c>
      <c r="J717" s="113" t="str">
        <f>IF(SP_NORTE!O772="","*",SP_NORTE!O772)</f>
        <v>*</v>
      </c>
      <c r="K717" s="83">
        <f>IF(SP_NORTE!AJ772="","*",SP_NORTE!AJ772)</f>
        <v>0</v>
      </c>
      <c r="L717" s="83" t="str">
        <f>IF(SP_NORTE!AL772="","*",SP_NORTE!AL772)</f>
        <v>-</v>
      </c>
      <c r="M717" s="83">
        <f>IF(SP_NORTE!AO772="","*",SP_NORTE!AO772)</f>
        <v>0</v>
      </c>
      <c r="N717" s="83" t="str">
        <f>IF(SP_NORTE!AL772="","*",SP_NORTE!AL772)</f>
        <v>-</v>
      </c>
      <c r="O717" s="110" t="str">
        <f>IF(SP_NORTE!BG772="","*",SP_NORTE!BG772)</f>
        <v>*</v>
      </c>
      <c r="P717" s="147" t="str">
        <f>IF($A$2=1,IF(SP_NORTE!BI772="","*",SP_NORTE!BI772),IF(SP_NORTE!BJ772="","*",SP_NORTE!BJ772))</f>
        <v>*</v>
      </c>
    </row>
    <row r="718" spans="1:16" hidden="1">
      <c r="A718" s="82" t="str">
        <f>IF(SP_NORTE!B773="","*",SP_NORTE!B773)</f>
        <v>*</v>
      </c>
      <c r="B718" s="83" t="str">
        <f>IF(SP_NORTE!W773="","*",SP_NORTE!W773)</f>
        <v>*</v>
      </c>
      <c r="C718" s="83" t="str">
        <f>IF(SP_NORTE!R773="","*",SP_NORTE!R773)</f>
        <v>-</v>
      </c>
      <c r="D718" s="83" t="str">
        <f>IF(SP_NORTE!S773="","*",SP_NORTE!S773)</f>
        <v>-</v>
      </c>
      <c r="E718" s="83" t="str">
        <f>IF(SP_NORTE!D773="","*",SP_NORTE!D773)</f>
        <v>*</v>
      </c>
      <c r="F718" s="83" t="str">
        <f>IF(SP_NORTE!G773="","*",SP_NORTE!G773)</f>
        <v>*</v>
      </c>
      <c r="G718" s="83" t="str">
        <f>IF(SP_NORTE!L773="","*",SP_NORTE!L773)</f>
        <v>-</v>
      </c>
      <c r="H718" s="116" t="str">
        <f>IF(SP_NORTE!J773="","*",SP_NORTE!J773)</f>
        <v>*</v>
      </c>
      <c r="I718" s="113" t="str">
        <f>IF(SP_NORTE!N773="","*",SP_NORTE!N773)</f>
        <v>*</v>
      </c>
      <c r="J718" s="113" t="str">
        <f>IF(SP_NORTE!O773="","*",SP_NORTE!O773)</f>
        <v>*</v>
      </c>
      <c r="K718" s="83">
        <f>IF(SP_NORTE!AJ773="","*",SP_NORTE!AJ773)</f>
        <v>0</v>
      </c>
      <c r="L718" s="83" t="str">
        <f>IF(SP_NORTE!AL773="","*",SP_NORTE!AL773)</f>
        <v>-</v>
      </c>
      <c r="M718" s="83">
        <f>IF(SP_NORTE!AO773="","*",SP_NORTE!AO773)</f>
        <v>0</v>
      </c>
      <c r="N718" s="83" t="str">
        <f>IF(SP_NORTE!AL773="","*",SP_NORTE!AL773)</f>
        <v>-</v>
      </c>
      <c r="O718" s="110" t="str">
        <f>IF(SP_NORTE!BG773="","*",SP_NORTE!BG773)</f>
        <v>*</v>
      </c>
      <c r="P718" s="147" t="str">
        <f>IF($A$2=1,IF(SP_NORTE!BI773="","*",SP_NORTE!BI773),IF(SP_NORTE!BJ773="","*",SP_NORTE!BJ773))</f>
        <v>*</v>
      </c>
    </row>
    <row r="719" spans="1:16" hidden="1">
      <c r="A719" s="82" t="str">
        <f>IF(SP_NORTE!B774="","*",SP_NORTE!B774)</f>
        <v>*</v>
      </c>
      <c r="B719" s="83" t="str">
        <f>IF(SP_NORTE!W774="","*",SP_NORTE!W774)</f>
        <v>*</v>
      </c>
      <c r="C719" s="83" t="str">
        <f>IF(SP_NORTE!R774="","*",SP_NORTE!R774)</f>
        <v>-</v>
      </c>
      <c r="D719" s="83" t="str">
        <f>IF(SP_NORTE!S774="","*",SP_NORTE!S774)</f>
        <v>-</v>
      </c>
      <c r="E719" s="83" t="str">
        <f>IF(SP_NORTE!D774="","*",SP_NORTE!D774)</f>
        <v>*</v>
      </c>
      <c r="F719" s="83" t="str">
        <f>IF(SP_NORTE!G774="","*",SP_NORTE!G774)</f>
        <v>*</v>
      </c>
      <c r="G719" s="83" t="str">
        <f>IF(SP_NORTE!L774="","*",SP_NORTE!L774)</f>
        <v>-</v>
      </c>
      <c r="H719" s="116" t="str">
        <f>IF(SP_NORTE!J774="","*",SP_NORTE!J774)</f>
        <v>*</v>
      </c>
      <c r="I719" s="113" t="str">
        <f>IF(SP_NORTE!N774="","*",SP_NORTE!N774)</f>
        <v>*</v>
      </c>
      <c r="J719" s="113" t="str">
        <f>IF(SP_NORTE!O774="","*",SP_NORTE!O774)</f>
        <v>*</v>
      </c>
      <c r="K719" s="83">
        <f>IF(SP_NORTE!AJ774="","*",SP_NORTE!AJ774)</f>
        <v>0</v>
      </c>
      <c r="L719" s="83" t="str">
        <f>IF(SP_NORTE!AL774="","*",SP_NORTE!AL774)</f>
        <v>-</v>
      </c>
      <c r="M719" s="83">
        <f>IF(SP_NORTE!AO774="","*",SP_NORTE!AO774)</f>
        <v>0</v>
      </c>
      <c r="N719" s="83" t="str">
        <f>IF(SP_NORTE!AL774="","*",SP_NORTE!AL774)</f>
        <v>-</v>
      </c>
      <c r="O719" s="110" t="str">
        <f>IF(SP_NORTE!BG774="","*",SP_NORTE!BG774)</f>
        <v>*</v>
      </c>
      <c r="P719" s="147" t="str">
        <f>IF($A$2=1,IF(SP_NORTE!BI774="","*",SP_NORTE!BI774),IF(SP_NORTE!BJ774="","*",SP_NORTE!BJ774))</f>
        <v>*</v>
      </c>
    </row>
    <row r="720" spans="1:16" hidden="1">
      <c r="A720" s="82" t="str">
        <f>IF(SP_NORTE!B775="","*",SP_NORTE!B775)</f>
        <v>*</v>
      </c>
      <c r="B720" s="83" t="str">
        <f>IF(SP_NORTE!W775="","*",SP_NORTE!W775)</f>
        <v>*</v>
      </c>
      <c r="C720" s="83" t="str">
        <f>IF(SP_NORTE!R775="","*",SP_NORTE!R775)</f>
        <v>-</v>
      </c>
      <c r="D720" s="83" t="str">
        <f>IF(SP_NORTE!S775="","*",SP_NORTE!S775)</f>
        <v>-</v>
      </c>
      <c r="E720" s="83" t="str">
        <f>IF(SP_NORTE!D775="","*",SP_NORTE!D775)</f>
        <v>*</v>
      </c>
      <c r="F720" s="83" t="str">
        <f>IF(SP_NORTE!G775="","*",SP_NORTE!G775)</f>
        <v>*</v>
      </c>
      <c r="G720" s="83" t="str">
        <f>IF(SP_NORTE!L775="","*",SP_NORTE!L775)</f>
        <v>-</v>
      </c>
      <c r="H720" s="116" t="str">
        <f>IF(SP_NORTE!J775="","*",SP_NORTE!J775)</f>
        <v>*</v>
      </c>
      <c r="I720" s="113" t="str">
        <f>IF(SP_NORTE!N775="","*",SP_NORTE!N775)</f>
        <v>*</v>
      </c>
      <c r="J720" s="113" t="str">
        <f>IF(SP_NORTE!O775="","*",SP_NORTE!O775)</f>
        <v>*</v>
      </c>
      <c r="K720" s="83">
        <f>IF(SP_NORTE!AJ775="","*",SP_NORTE!AJ775)</f>
        <v>0</v>
      </c>
      <c r="L720" s="83" t="str">
        <f>IF(SP_NORTE!AL775="","*",SP_NORTE!AL775)</f>
        <v>-</v>
      </c>
      <c r="M720" s="83">
        <f>IF(SP_NORTE!AO775="","*",SP_NORTE!AO775)</f>
        <v>0</v>
      </c>
      <c r="N720" s="83" t="str">
        <f>IF(SP_NORTE!AL775="","*",SP_NORTE!AL775)</f>
        <v>-</v>
      </c>
      <c r="O720" s="110" t="str">
        <f>IF(SP_NORTE!BG775="","*",SP_NORTE!BG775)</f>
        <v>*</v>
      </c>
      <c r="P720" s="147" t="str">
        <f>IF($A$2=1,IF(SP_NORTE!BI775="","*",SP_NORTE!BI775),IF(SP_NORTE!BJ775="","*",SP_NORTE!BJ775))</f>
        <v>*</v>
      </c>
    </row>
    <row r="721" spans="1:16" hidden="1">
      <c r="A721" s="82" t="str">
        <f>IF(SP_NORTE!B776="","*",SP_NORTE!B776)</f>
        <v>*</v>
      </c>
      <c r="B721" s="83" t="str">
        <f>IF(SP_NORTE!W776="","*",SP_NORTE!W776)</f>
        <v>*</v>
      </c>
      <c r="C721" s="83" t="str">
        <f>IF(SP_NORTE!R776="","*",SP_NORTE!R776)</f>
        <v>-</v>
      </c>
      <c r="D721" s="83" t="str">
        <f>IF(SP_NORTE!S776="","*",SP_NORTE!S776)</f>
        <v>-</v>
      </c>
      <c r="E721" s="83" t="str">
        <f>IF(SP_NORTE!D776="","*",SP_NORTE!D776)</f>
        <v>*</v>
      </c>
      <c r="F721" s="83" t="str">
        <f>IF(SP_NORTE!G776="","*",SP_NORTE!G776)</f>
        <v>*</v>
      </c>
      <c r="G721" s="83" t="str">
        <f>IF(SP_NORTE!L776="","*",SP_NORTE!L776)</f>
        <v>-</v>
      </c>
      <c r="H721" s="116" t="str">
        <f>IF(SP_NORTE!J776="","*",SP_NORTE!J776)</f>
        <v>*</v>
      </c>
      <c r="I721" s="113" t="str">
        <f>IF(SP_NORTE!N776="","*",SP_NORTE!N776)</f>
        <v>*</v>
      </c>
      <c r="J721" s="113" t="str">
        <f>IF(SP_NORTE!O776="","*",SP_NORTE!O776)</f>
        <v>*</v>
      </c>
      <c r="K721" s="83">
        <f>IF(SP_NORTE!AJ776="","*",SP_NORTE!AJ776)</f>
        <v>0</v>
      </c>
      <c r="L721" s="83" t="str">
        <f>IF(SP_NORTE!AL776="","*",SP_NORTE!AL776)</f>
        <v>-</v>
      </c>
      <c r="M721" s="83">
        <f>IF(SP_NORTE!AO776="","*",SP_NORTE!AO776)</f>
        <v>0</v>
      </c>
      <c r="N721" s="83" t="str">
        <f>IF(SP_NORTE!AL776="","*",SP_NORTE!AL776)</f>
        <v>-</v>
      </c>
      <c r="O721" s="110" t="str">
        <f>IF(SP_NORTE!BG776="","*",SP_NORTE!BG776)</f>
        <v>*</v>
      </c>
      <c r="P721" s="147" t="str">
        <f>IF($A$2=1,IF(SP_NORTE!BI776="","*",SP_NORTE!BI776),IF(SP_NORTE!BJ776="","*",SP_NORTE!BJ776))</f>
        <v>*</v>
      </c>
    </row>
    <row r="722" spans="1:16" hidden="1">
      <c r="A722" s="82" t="str">
        <f>IF(SP_NORTE!B777="","*",SP_NORTE!B777)</f>
        <v>*</v>
      </c>
      <c r="B722" s="83" t="str">
        <f>IF(SP_NORTE!W777="","*",SP_NORTE!W777)</f>
        <v>*</v>
      </c>
      <c r="C722" s="83" t="str">
        <f>IF(SP_NORTE!R777="","*",SP_NORTE!R777)</f>
        <v>-</v>
      </c>
      <c r="D722" s="83" t="str">
        <f>IF(SP_NORTE!S777="","*",SP_NORTE!S777)</f>
        <v>-</v>
      </c>
      <c r="E722" s="83" t="str">
        <f>IF(SP_NORTE!D777="","*",SP_NORTE!D777)</f>
        <v>*</v>
      </c>
      <c r="F722" s="83" t="str">
        <f>IF(SP_NORTE!G777="","*",SP_NORTE!G777)</f>
        <v>*</v>
      </c>
      <c r="G722" s="83" t="str">
        <f>IF(SP_NORTE!L777="","*",SP_NORTE!L777)</f>
        <v>-</v>
      </c>
      <c r="H722" s="116" t="str">
        <f>IF(SP_NORTE!J777="","*",SP_NORTE!J777)</f>
        <v>*</v>
      </c>
      <c r="I722" s="113" t="str">
        <f>IF(SP_NORTE!N777="","*",SP_NORTE!N777)</f>
        <v>*</v>
      </c>
      <c r="J722" s="113" t="str">
        <f>IF(SP_NORTE!O777="","*",SP_NORTE!O777)</f>
        <v>*</v>
      </c>
      <c r="K722" s="83">
        <f>IF(SP_NORTE!AJ777="","*",SP_NORTE!AJ777)</f>
        <v>0</v>
      </c>
      <c r="L722" s="83" t="str">
        <f>IF(SP_NORTE!AL777="","*",SP_NORTE!AL777)</f>
        <v>-</v>
      </c>
      <c r="M722" s="83">
        <f>IF(SP_NORTE!AO777="","*",SP_NORTE!AO777)</f>
        <v>0</v>
      </c>
      <c r="N722" s="83" t="str">
        <f>IF(SP_NORTE!AL777="","*",SP_NORTE!AL777)</f>
        <v>-</v>
      </c>
      <c r="O722" s="110" t="str">
        <f>IF(SP_NORTE!BG777="","*",SP_NORTE!BG777)</f>
        <v>*</v>
      </c>
      <c r="P722" s="147" t="str">
        <f>IF($A$2=1,IF(SP_NORTE!BI777="","*",SP_NORTE!BI777),IF(SP_NORTE!BJ777="","*",SP_NORTE!BJ777))</f>
        <v>*</v>
      </c>
    </row>
    <row r="723" spans="1:16" hidden="1">
      <c r="A723" s="82" t="str">
        <f>IF(SP_NORTE!B778="","*",SP_NORTE!B778)</f>
        <v>*</v>
      </c>
      <c r="B723" s="83" t="str">
        <f>IF(SP_NORTE!W778="","*",SP_NORTE!W778)</f>
        <v>*</v>
      </c>
      <c r="C723" s="83" t="str">
        <f>IF(SP_NORTE!R778="","*",SP_NORTE!R778)</f>
        <v>-</v>
      </c>
      <c r="D723" s="83" t="str">
        <f>IF(SP_NORTE!S778="","*",SP_NORTE!S778)</f>
        <v>-</v>
      </c>
      <c r="E723" s="83" t="str">
        <f>IF(SP_NORTE!D778="","*",SP_NORTE!D778)</f>
        <v>*</v>
      </c>
      <c r="F723" s="83" t="str">
        <f>IF(SP_NORTE!G778="","*",SP_NORTE!G778)</f>
        <v>*</v>
      </c>
      <c r="G723" s="83" t="str">
        <f>IF(SP_NORTE!L778="","*",SP_NORTE!L778)</f>
        <v>-</v>
      </c>
      <c r="H723" s="116" t="str">
        <f>IF(SP_NORTE!J778="","*",SP_NORTE!J778)</f>
        <v>*</v>
      </c>
      <c r="I723" s="113" t="str">
        <f>IF(SP_NORTE!N778="","*",SP_NORTE!N778)</f>
        <v>*</v>
      </c>
      <c r="J723" s="113" t="str">
        <f>IF(SP_NORTE!O778="","*",SP_NORTE!O778)</f>
        <v>*</v>
      </c>
      <c r="K723" s="83">
        <f>IF(SP_NORTE!AJ778="","*",SP_NORTE!AJ778)</f>
        <v>0</v>
      </c>
      <c r="L723" s="83" t="str">
        <f>IF(SP_NORTE!AL778="","*",SP_NORTE!AL778)</f>
        <v>-</v>
      </c>
      <c r="M723" s="83">
        <f>IF(SP_NORTE!AO778="","*",SP_NORTE!AO778)</f>
        <v>0</v>
      </c>
      <c r="N723" s="83" t="str">
        <f>IF(SP_NORTE!AL778="","*",SP_NORTE!AL778)</f>
        <v>-</v>
      </c>
      <c r="O723" s="110" t="str">
        <f>IF(SP_NORTE!BG778="","*",SP_NORTE!BG778)</f>
        <v>*</v>
      </c>
      <c r="P723" s="147" t="str">
        <f>IF($A$2=1,IF(SP_NORTE!BI778="","*",SP_NORTE!BI778),IF(SP_NORTE!BJ778="","*",SP_NORTE!BJ778))</f>
        <v>*</v>
      </c>
    </row>
    <row r="724" spans="1:16" hidden="1">
      <c r="A724" s="82" t="str">
        <f>IF(SP_NORTE!B779="","*",SP_NORTE!B779)</f>
        <v>*</v>
      </c>
      <c r="B724" s="83" t="str">
        <f>IF(SP_NORTE!W779="","*",SP_NORTE!W779)</f>
        <v>*</v>
      </c>
      <c r="C724" s="83" t="str">
        <f>IF(SP_NORTE!R779="","*",SP_NORTE!R779)</f>
        <v>-</v>
      </c>
      <c r="D724" s="83" t="str">
        <f>IF(SP_NORTE!S779="","*",SP_NORTE!S779)</f>
        <v>-</v>
      </c>
      <c r="E724" s="83" t="str">
        <f>IF(SP_NORTE!D779="","*",SP_NORTE!D779)</f>
        <v>*</v>
      </c>
      <c r="F724" s="83" t="str">
        <f>IF(SP_NORTE!G779="","*",SP_NORTE!G779)</f>
        <v>*</v>
      </c>
      <c r="G724" s="83" t="str">
        <f>IF(SP_NORTE!L779="","*",SP_NORTE!L779)</f>
        <v>-</v>
      </c>
      <c r="H724" s="116" t="str">
        <f>IF(SP_NORTE!J779="","*",SP_NORTE!J779)</f>
        <v>*</v>
      </c>
      <c r="I724" s="113" t="str">
        <f>IF(SP_NORTE!N779="","*",SP_NORTE!N779)</f>
        <v>*</v>
      </c>
      <c r="J724" s="113" t="str">
        <f>IF(SP_NORTE!O779="","*",SP_NORTE!O779)</f>
        <v>*</v>
      </c>
      <c r="K724" s="83">
        <f>IF(SP_NORTE!AJ779="","*",SP_NORTE!AJ779)</f>
        <v>0</v>
      </c>
      <c r="L724" s="83" t="str">
        <f>IF(SP_NORTE!AL779="","*",SP_NORTE!AL779)</f>
        <v>-</v>
      </c>
      <c r="M724" s="83">
        <f>IF(SP_NORTE!AO779="","*",SP_NORTE!AO779)</f>
        <v>0</v>
      </c>
      <c r="N724" s="83" t="str">
        <f>IF(SP_NORTE!AL779="","*",SP_NORTE!AL779)</f>
        <v>-</v>
      </c>
      <c r="O724" s="110" t="str">
        <f>IF(SP_NORTE!BG779="","*",SP_NORTE!BG779)</f>
        <v>*</v>
      </c>
      <c r="P724" s="147" t="str">
        <f>IF($A$2=1,IF(SP_NORTE!BI779="","*",SP_NORTE!BI779),IF(SP_NORTE!BJ779="","*",SP_NORTE!BJ779))</f>
        <v>*</v>
      </c>
    </row>
    <row r="725" spans="1:16" hidden="1">
      <c r="A725" s="82" t="str">
        <f>IF(SP_NORTE!B780="","*",SP_NORTE!B780)</f>
        <v>*</v>
      </c>
      <c r="B725" s="83" t="str">
        <f>IF(SP_NORTE!W780="","*",SP_NORTE!W780)</f>
        <v>*</v>
      </c>
      <c r="C725" s="83" t="str">
        <f>IF(SP_NORTE!R780="","*",SP_NORTE!R780)</f>
        <v>-</v>
      </c>
      <c r="D725" s="83" t="str">
        <f>IF(SP_NORTE!S780="","*",SP_NORTE!S780)</f>
        <v>-</v>
      </c>
      <c r="E725" s="83" t="str">
        <f>IF(SP_NORTE!D780="","*",SP_NORTE!D780)</f>
        <v>*</v>
      </c>
      <c r="F725" s="83" t="str">
        <f>IF(SP_NORTE!G780="","*",SP_NORTE!G780)</f>
        <v>*</v>
      </c>
      <c r="G725" s="83" t="str">
        <f>IF(SP_NORTE!L780="","*",SP_NORTE!L780)</f>
        <v>-</v>
      </c>
      <c r="H725" s="116" t="str">
        <f>IF(SP_NORTE!J780="","*",SP_NORTE!J780)</f>
        <v>*</v>
      </c>
      <c r="I725" s="113" t="str">
        <f>IF(SP_NORTE!N780="","*",SP_NORTE!N780)</f>
        <v>*</v>
      </c>
      <c r="J725" s="113" t="str">
        <f>IF(SP_NORTE!O780="","*",SP_NORTE!O780)</f>
        <v>*</v>
      </c>
      <c r="K725" s="83">
        <f>IF(SP_NORTE!AJ780="","*",SP_NORTE!AJ780)</f>
        <v>0</v>
      </c>
      <c r="L725" s="83" t="str">
        <f>IF(SP_NORTE!AL780="","*",SP_NORTE!AL780)</f>
        <v>-</v>
      </c>
      <c r="M725" s="83">
        <f>IF(SP_NORTE!AO780="","*",SP_NORTE!AO780)</f>
        <v>0</v>
      </c>
      <c r="N725" s="83" t="str">
        <f>IF(SP_NORTE!AL780="","*",SP_NORTE!AL780)</f>
        <v>-</v>
      </c>
      <c r="O725" s="110" t="str">
        <f>IF(SP_NORTE!BG780="","*",SP_NORTE!BG780)</f>
        <v>*</v>
      </c>
      <c r="P725" s="147" t="str">
        <f>IF($A$2=1,IF(SP_NORTE!BI780="","*",SP_NORTE!BI780),IF(SP_NORTE!BJ780="","*",SP_NORTE!BJ780))</f>
        <v>*</v>
      </c>
    </row>
    <row r="726" spans="1:16" hidden="1">
      <c r="A726" s="82" t="str">
        <f>IF(SP_NORTE!B781="","*",SP_NORTE!B781)</f>
        <v>*</v>
      </c>
      <c r="B726" s="83" t="str">
        <f>IF(SP_NORTE!W781="","*",SP_NORTE!W781)</f>
        <v>*</v>
      </c>
      <c r="C726" s="83" t="str">
        <f>IF(SP_NORTE!R781="","*",SP_NORTE!R781)</f>
        <v>-</v>
      </c>
      <c r="D726" s="83" t="str">
        <f>IF(SP_NORTE!S781="","*",SP_NORTE!S781)</f>
        <v>-</v>
      </c>
      <c r="E726" s="83" t="str">
        <f>IF(SP_NORTE!D781="","*",SP_NORTE!D781)</f>
        <v>*</v>
      </c>
      <c r="F726" s="83" t="str">
        <f>IF(SP_NORTE!G781="","*",SP_NORTE!G781)</f>
        <v>*</v>
      </c>
      <c r="G726" s="83" t="str">
        <f>IF(SP_NORTE!L781="","*",SP_NORTE!L781)</f>
        <v>-</v>
      </c>
      <c r="H726" s="116" t="str">
        <f>IF(SP_NORTE!J781="","*",SP_NORTE!J781)</f>
        <v>*</v>
      </c>
      <c r="I726" s="113" t="str">
        <f>IF(SP_NORTE!N781="","*",SP_NORTE!N781)</f>
        <v>*</v>
      </c>
      <c r="J726" s="113" t="str">
        <f>IF(SP_NORTE!O781="","*",SP_NORTE!O781)</f>
        <v>*</v>
      </c>
      <c r="K726" s="83">
        <f>IF(SP_NORTE!AJ781="","*",SP_NORTE!AJ781)</f>
        <v>0</v>
      </c>
      <c r="L726" s="83" t="str">
        <f>IF(SP_NORTE!AL781="","*",SP_NORTE!AL781)</f>
        <v>-</v>
      </c>
      <c r="M726" s="83">
        <f>IF(SP_NORTE!AO781="","*",SP_NORTE!AO781)</f>
        <v>0</v>
      </c>
      <c r="N726" s="83" t="str">
        <f>IF(SP_NORTE!AL781="","*",SP_NORTE!AL781)</f>
        <v>-</v>
      </c>
      <c r="O726" s="110" t="str">
        <f>IF(SP_NORTE!BG781="","*",SP_NORTE!BG781)</f>
        <v>*</v>
      </c>
      <c r="P726" s="147" t="str">
        <f>IF($A$2=1,IF(SP_NORTE!BI781="","*",SP_NORTE!BI781),IF(SP_NORTE!BJ781="","*",SP_NORTE!BJ781))</f>
        <v>*</v>
      </c>
    </row>
    <row r="727" spans="1:16" hidden="1">
      <c r="A727" s="82" t="str">
        <f>IF(SP_NORTE!B782="","*",SP_NORTE!B782)</f>
        <v>*</v>
      </c>
      <c r="B727" s="83" t="str">
        <f>IF(SP_NORTE!W782="","*",SP_NORTE!W782)</f>
        <v>*</v>
      </c>
      <c r="C727" s="83" t="str">
        <f>IF(SP_NORTE!R782="","*",SP_NORTE!R782)</f>
        <v>-</v>
      </c>
      <c r="D727" s="83" t="str">
        <f>IF(SP_NORTE!S782="","*",SP_NORTE!S782)</f>
        <v>-</v>
      </c>
      <c r="E727" s="83" t="str">
        <f>IF(SP_NORTE!D782="","*",SP_NORTE!D782)</f>
        <v>*</v>
      </c>
      <c r="F727" s="83" t="str">
        <f>IF(SP_NORTE!G782="","*",SP_NORTE!G782)</f>
        <v>*</v>
      </c>
      <c r="G727" s="83" t="str">
        <f>IF(SP_NORTE!L782="","*",SP_NORTE!L782)</f>
        <v>-</v>
      </c>
      <c r="H727" s="116" t="str">
        <f>IF(SP_NORTE!J782="","*",SP_NORTE!J782)</f>
        <v>*</v>
      </c>
      <c r="I727" s="113" t="str">
        <f>IF(SP_NORTE!N782="","*",SP_NORTE!N782)</f>
        <v>*</v>
      </c>
      <c r="J727" s="113" t="str">
        <f>IF(SP_NORTE!O782="","*",SP_NORTE!O782)</f>
        <v>*</v>
      </c>
      <c r="K727" s="83">
        <f>IF(SP_NORTE!AJ782="","*",SP_NORTE!AJ782)</f>
        <v>0</v>
      </c>
      <c r="L727" s="83" t="str">
        <f>IF(SP_NORTE!AL782="","*",SP_NORTE!AL782)</f>
        <v>-</v>
      </c>
      <c r="M727" s="83">
        <f>IF(SP_NORTE!AO782="","*",SP_NORTE!AO782)</f>
        <v>0</v>
      </c>
      <c r="N727" s="83" t="str">
        <f>IF(SP_NORTE!AL782="","*",SP_NORTE!AL782)</f>
        <v>-</v>
      </c>
      <c r="O727" s="110" t="str">
        <f>IF(SP_NORTE!BG782="","*",SP_NORTE!BG782)</f>
        <v>*</v>
      </c>
      <c r="P727" s="147" t="str">
        <f>IF($A$2=1,IF(SP_NORTE!BI782="","*",SP_NORTE!BI782),IF(SP_NORTE!BJ782="","*",SP_NORTE!BJ782))</f>
        <v>*</v>
      </c>
    </row>
    <row r="728" spans="1:16" hidden="1">
      <c r="A728" s="82" t="str">
        <f>IF(SP_NORTE!B783="","*",SP_NORTE!B783)</f>
        <v>*</v>
      </c>
      <c r="B728" s="83" t="str">
        <f>IF(SP_NORTE!W783="","*",SP_NORTE!W783)</f>
        <v>*</v>
      </c>
      <c r="C728" s="83" t="str">
        <f>IF(SP_NORTE!R783="","*",SP_NORTE!R783)</f>
        <v>-</v>
      </c>
      <c r="D728" s="83" t="str">
        <f>IF(SP_NORTE!S783="","*",SP_NORTE!S783)</f>
        <v>-</v>
      </c>
      <c r="E728" s="83" t="str">
        <f>IF(SP_NORTE!D783="","*",SP_NORTE!D783)</f>
        <v>*</v>
      </c>
      <c r="F728" s="83" t="str">
        <f>IF(SP_NORTE!G783="","*",SP_NORTE!G783)</f>
        <v>*</v>
      </c>
      <c r="G728" s="83" t="str">
        <f>IF(SP_NORTE!L783="","*",SP_NORTE!L783)</f>
        <v>-</v>
      </c>
      <c r="H728" s="116" t="str">
        <f>IF(SP_NORTE!J783="","*",SP_NORTE!J783)</f>
        <v>*</v>
      </c>
      <c r="I728" s="113" t="str">
        <f>IF(SP_NORTE!N783="","*",SP_NORTE!N783)</f>
        <v>*</v>
      </c>
      <c r="J728" s="113" t="str">
        <f>IF(SP_NORTE!O783="","*",SP_NORTE!O783)</f>
        <v>*</v>
      </c>
      <c r="K728" s="83">
        <f>IF(SP_NORTE!AJ783="","*",SP_NORTE!AJ783)</f>
        <v>0</v>
      </c>
      <c r="L728" s="83" t="str">
        <f>IF(SP_NORTE!AL783="","*",SP_NORTE!AL783)</f>
        <v>-</v>
      </c>
      <c r="M728" s="83">
        <f>IF(SP_NORTE!AO783="","*",SP_NORTE!AO783)</f>
        <v>0</v>
      </c>
      <c r="N728" s="83" t="str">
        <f>IF(SP_NORTE!AL783="","*",SP_NORTE!AL783)</f>
        <v>-</v>
      </c>
      <c r="O728" s="110" t="str">
        <f>IF(SP_NORTE!BG783="","*",SP_NORTE!BG783)</f>
        <v>*</v>
      </c>
      <c r="P728" s="147" t="str">
        <f>IF($A$2=1,IF(SP_NORTE!BI783="","*",SP_NORTE!BI783),IF(SP_NORTE!BJ783="","*",SP_NORTE!BJ783))</f>
        <v>*</v>
      </c>
    </row>
    <row r="729" spans="1:16" hidden="1">
      <c r="A729" s="82" t="str">
        <f>IF(SP_NORTE!B784="","*",SP_NORTE!B784)</f>
        <v>*</v>
      </c>
      <c r="B729" s="83" t="str">
        <f>IF(SP_NORTE!W784="","*",SP_NORTE!W784)</f>
        <v>*</v>
      </c>
      <c r="C729" s="83" t="str">
        <f>IF(SP_NORTE!R784="","*",SP_NORTE!R784)</f>
        <v>-</v>
      </c>
      <c r="D729" s="83" t="str">
        <f>IF(SP_NORTE!S784="","*",SP_NORTE!S784)</f>
        <v>-</v>
      </c>
      <c r="E729" s="83" t="str">
        <f>IF(SP_NORTE!D784="","*",SP_NORTE!D784)</f>
        <v>*</v>
      </c>
      <c r="F729" s="83" t="str">
        <f>IF(SP_NORTE!G784="","*",SP_NORTE!G784)</f>
        <v>*</v>
      </c>
      <c r="G729" s="83" t="str">
        <f>IF(SP_NORTE!L784="","*",SP_NORTE!L784)</f>
        <v>-</v>
      </c>
      <c r="H729" s="116" t="str">
        <f>IF(SP_NORTE!J784="","*",SP_NORTE!J784)</f>
        <v>*</v>
      </c>
      <c r="I729" s="113" t="str">
        <f>IF(SP_NORTE!N784="","*",SP_NORTE!N784)</f>
        <v>*</v>
      </c>
      <c r="J729" s="113" t="str">
        <f>IF(SP_NORTE!O784="","*",SP_NORTE!O784)</f>
        <v>*</v>
      </c>
      <c r="K729" s="83">
        <f>IF(SP_NORTE!AJ784="","*",SP_NORTE!AJ784)</f>
        <v>0</v>
      </c>
      <c r="L729" s="83" t="str">
        <f>IF(SP_NORTE!AL784="","*",SP_NORTE!AL784)</f>
        <v>-</v>
      </c>
      <c r="M729" s="83">
        <f>IF(SP_NORTE!AO784="","*",SP_NORTE!AO784)</f>
        <v>0</v>
      </c>
      <c r="N729" s="83" t="str">
        <f>IF(SP_NORTE!AL784="","*",SP_NORTE!AL784)</f>
        <v>-</v>
      </c>
      <c r="O729" s="110" t="str">
        <f>IF(SP_NORTE!BG784="","*",SP_NORTE!BG784)</f>
        <v>*</v>
      </c>
      <c r="P729" s="147" t="str">
        <f>IF($A$2=1,IF(SP_NORTE!BI784="","*",SP_NORTE!BI784),IF(SP_NORTE!BJ784="","*",SP_NORTE!BJ784))</f>
        <v>*</v>
      </c>
    </row>
    <row r="730" spans="1:16" hidden="1">
      <c r="A730" s="82" t="str">
        <f>IF(SP_NORTE!B785="","*",SP_NORTE!B785)</f>
        <v>*</v>
      </c>
      <c r="B730" s="83" t="str">
        <f>IF(SP_NORTE!W785="","*",SP_NORTE!W785)</f>
        <v>*</v>
      </c>
      <c r="C730" s="83" t="str">
        <f>IF(SP_NORTE!R785="","*",SP_NORTE!R785)</f>
        <v>-</v>
      </c>
      <c r="D730" s="83" t="str">
        <f>IF(SP_NORTE!S785="","*",SP_NORTE!S785)</f>
        <v>-</v>
      </c>
      <c r="E730" s="83" t="str">
        <f>IF(SP_NORTE!D785="","*",SP_NORTE!D785)</f>
        <v>*</v>
      </c>
      <c r="F730" s="83" t="str">
        <f>IF(SP_NORTE!G785="","*",SP_NORTE!G785)</f>
        <v>*</v>
      </c>
      <c r="G730" s="83" t="str">
        <f>IF(SP_NORTE!L785="","*",SP_NORTE!L785)</f>
        <v>-</v>
      </c>
      <c r="H730" s="116" t="str">
        <f>IF(SP_NORTE!J785="","*",SP_NORTE!J785)</f>
        <v>*</v>
      </c>
      <c r="I730" s="113" t="str">
        <f>IF(SP_NORTE!N785="","*",SP_NORTE!N785)</f>
        <v>*</v>
      </c>
      <c r="J730" s="113" t="str">
        <f>IF(SP_NORTE!O785="","*",SP_NORTE!O785)</f>
        <v>*</v>
      </c>
      <c r="K730" s="83">
        <f>IF(SP_NORTE!AJ785="","*",SP_NORTE!AJ785)</f>
        <v>0</v>
      </c>
      <c r="L730" s="83" t="str">
        <f>IF(SP_NORTE!AL785="","*",SP_NORTE!AL785)</f>
        <v>-</v>
      </c>
      <c r="M730" s="83">
        <f>IF(SP_NORTE!AO785="","*",SP_NORTE!AO785)</f>
        <v>0</v>
      </c>
      <c r="N730" s="83" t="str">
        <f>IF(SP_NORTE!AL785="","*",SP_NORTE!AL785)</f>
        <v>-</v>
      </c>
      <c r="O730" s="110" t="str">
        <f>IF(SP_NORTE!BG785="","*",SP_NORTE!BG785)</f>
        <v>*</v>
      </c>
      <c r="P730" s="147" t="str">
        <f>IF($A$2=1,IF(SP_NORTE!BI785="","*",SP_NORTE!BI785),IF(SP_NORTE!BJ785="","*",SP_NORTE!BJ785))</f>
        <v>*</v>
      </c>
    </row>
    <row r="731" spans="1:16" hidden="1">
      <c r="A731" s="82" t="str">
        <f>IF(SP_NORTE!B786="","*",SP_NORTE!B786)</f>
        <v>*</v>
      </c>
      <c r="B731" s="83" t="str">
        <f>IF(SP_NORTE!W786="","*",SP_NORTE!W786)</f>
        <v>*</v>
      </c>
      <c r="C731" s="83" t="str">
        <f>IF(SP_NORTE!R786="","*",SP_NORTE!R786)</f>
        <v>-</v>
      </c>
      <c r="D731" s="83" t="str">
        <f>IF(SP_NORTE!S786="","*",SP_NORTE!S786)</f>
        <v>-</v>
      </c>
      <c r="E731" s="83" t="str">
        <f>IF(SP_NORTE!D786="","*",SP_NORTE!D786)</f>
        <v>*</v>
      </c>
      <c r="F731" s="83" t="str">
        <f>IF(SP_NORTE!G786="","*",SP_NORTE!G786)</f>
        <v>*</v>
      </c>
      <c r="G731" s="83" t="str">
        <f>IF(SP_NORTE!L786="","*",SP_NORTE!L786)</f>
        <v>-</v>
      </c>
      <c r="H731" s="116" t="str">
        <f>IF(SP_NORTE!J786="","*",SP_NORTE!J786)</f>
        <v>*</v>
      </c>
      <c r="I731" s="113" t="str">
        <f>IF(SP_NORTE!N786="","*",SP_NORTE!N786)</f>
        <v>*</v>
      </c>
      <c r="J731" s="113" t="str">
        <f>IF(SP_NORTE!O786="","*",SP_NORTE!O786)</f>
        <v>*</v>
      </c>
      <c r="K731" s="83">
        <f>IF(SP_NORTE!AJ786="","*",SP_NORTE!AJ786)</f>
        <v>0</v>
      </c>
      <c r="L731" s="83" t="str">
        <f>IF(SP_NORTE!AL786="","*",SP_NORTE!AL786)</f>
        <v>-</v>
      </c>
      <c r="M731" s="83">
        <f>IF(SP_NORTE!AO786="","*",SP_NORTE!AO786)</f>
        <v>0</v>
      </c>
      <c r="N731" s="83" t="str">
        <f>IF(SP_NORTE!AL786="","*",SP_NORTE!AL786)</f>
        <v>-</v>
      </c>
      <c r="O731" s="110" t="str">
        <f>IF(SP_NORTE!BG786="","*",SP_NORTE!BG786)</f>
        <v>*</v>
      </c>
      <c r="P731" s="147" t="str">
        <f>IF($A$2=1,IF(SP_NORTE!BI786="","*",SP_NORTE!BI786),IF(SP_NORTE!BJ786="","*",SP_NORTE!BJ786))</f>
        <v>*</v>
      </c>
    </row>
    <row r="732" spans="1:16" hidden="1">
      <c r="A732" s="82" t="str">
        <f>IF(SP_NORTE!B787="","*",SP_NORTE!B787)</f>
        <v>*</v>
      </c>
      <c r="B732" s="83" t="str">
        <f>IF(SP_NORTE!W787="","*",SP_NORTE!W787)</f>
        <v>*</v>
      </c>
      <c r="C732" s="83" t="str">
        <f>IF(SP_NORTE!R787="","*",SP_NORTE!R787)</f>
        <v>-</v>
      </c>
      <c r="D732" s="83" t="str">
        <f>IF(SP_NORTE!S787="","*",SP_NORTE!S787)</f>
        <v>-</v>
      </c>
      <c r="E732" s="83" t="str">
        <f>IF(SP_NORTE!D787="","*",SP_NORTE!D787)</f>
        <v>*</v>
      </c>
      <c r="F732" s="83" t="str">
        <f>IF(SP_NORTE!G787="","*",SP_NORTE!G787)</f>
        <v>*</v>
      </c>
      <c r="G732" s="83" t="str">
        <f>IF(SP_NORTE!L787="","*",SP_NORTE!L787)</f>
        <v>-</v>
      </c>
      <c r="H732" s="116" t="str">
        <f>IF(SP_NORTE!J787="","*",SP_NORTE!J787)</f>
        <v>*</v>
      </c>
      <c r="I732" s="113" t="str">
        <f>IF(SP_NORTE!N787="","*",SP_NORTE!N787)</f>
        <v>*</v>
      </c>
      <c r="J732" s="113" t="str">
        <f>IF(SP_NORTE!O787="","*",SP_NORTE!O787)</f>
        <v>*</v>
      </c>
      <c r="K732" s="83">
        <f>IF(SP_NORTE!AJ787="","*",SP_NORTE!AJ787)</f>
        <v>0</v>
      </c>
      <c r="L732" s="83" t="str">
        <f>IF(SP_NORTE!AL787="","*",SP_NORTE!AL787)</f>
        <v>-</v>
      </c>
      <c r="M732" s="83">
        <f>IF(SP_NORTE!AO787="","*",SP_NORTE!AO787)</f>
        <v>0</v>
      </c>
      <c r="N732" s="83" t="str">
        <f>IF(SP_NORTE!AL787="","*",SP_NORTE!AL787)</f>
        <v>-</v>
      </c>
      <c r="O732" s="110" t="str">
        <f>IF(SP_NORTE!BG787="","*",SP_NORTE!BG787)</f>
        <v>*</v>
      </c>
      <c r="P732" s="147" t="str">
        <f>IF($A$2=1,IF(SP_NORTE!BI787="","*",SP_NORTE!BI787),IF(SP_NORTE!BJ787="","*",SP_NORTE!BJ787))</f>
        <v>*</v>
      </c>
    </row>
    <row r="733" spans="1:16" hidden="1">
      <c r="A733" s="82" t="str">
        <f>IF(SP_NORTE!B788="","*",SP_NORTE!B788)</f>
        <v>*</v>
      </c>
      <c r="B733" s="83" t="str">
        <f>IF(SP_NORTE!W788="","*",SP_NORTE!W788)</f>
        <v>*</v>
      </c>
      <c r="C733" s="83" t="str">
        <f>IF(SP_NORTE!R788="","*",SP_NORTE!R788)</f>
        <v>-</v>
      </c>
      <c r="D733" s="83" t="str">
        <f>IF(SP_NORTE!S788="","*",SP_NORTE!S788)</f>
        <v>-</v>
      </c>
      <c r="E733" s="83" t="str">
        <f>IF(SP_NORTE!D788="","*",SP_NORTE!D788)</f>
        <v>*</v>
      </c>
      <c r="F733" s="83" t="str">
        <f>IF(SP_NORTE!G788="","*",SP_NORTE!G788)</f>
        <v>*</v>
      </c>
      <c r="G733" s="83" t="str">
        <f>IF(SP_NORTE!L788="","*",SP_NORTE!L788)</f>
        <v>-</v>
      </c>
      <c r="H733" s="116" t="str">
        <f>IF(SP_NORTE!J788="","*",SP_NORTE!J788)</f>
        <v>*</v>
      </c>
      <c r="I733" s="113" t="str">
        <f>IF(SP_NORTE!N788="","*",SP_NORTE!N788)</f>
        <v>*</v>
      </c>
      <c r="J733" s="113" t="str">
        <f>IF(SP_NORTE!O788="","*",SP_NORTE!O788)</f>
        <v>*</v>
      </c>
      <c r="K733" s="83">
        <f>IF(SP_NORTE!AJ788="","*",SP_NORTE!AJ788)</f>
        <v>0</v>
      </c>
      <c r="L733" s="83" t="str">
        <f>IF(SP_NORTE!AL788="","*",SP_NORTE!AL788)</f>
        <v>-</v>
      </c>
      <c r="M733" s="83">
        <f>IF(SP_NORTE!AO788="","*",SP_NORTE!AO788)</f>
        <v>0</v>
      </c>
      <c r="N733" s="83" t="str">
        <f>IF(SP_NORTE!AL788="","*",SP_NORTE!AL788)</f>
        <v>-</v>
      </c>
      <c r="O733" s="110" t="str">
        <f>IF(SP_NORTE!BG788="","*",SP_NORTE!BG788)</f>
        <v>*</v>
      </c>
      <c r="P733" s="147" t="str">
        <f>IF($A$2=1,IF(SP_NORTE!BI788="","*",SP_NORTE!BI788),IF(SP_NORTE!BJ788="","*",SP_NORTE!BJ788))</f>
        <v>*</v>
      </c>
    </row>
    <row r="734" spans="1:16" hidden="1">
      <c r="A734" s="82" t="str">
        <f>IF(SP_NORTE!B789="","*",SP_NORTE!B789)</f>
        <v>*</v>
      </c>
      <c r="B734" s="83" t="str">
        <f>IF(SP_NORTE!W789="","*",SP_NORTE!W789)</f>
        <v>*</v>
      </c>
      <c r="C734" s="83" t="str">
        <f>IF(SP_NORTE!R789="","*",SP_NORTE!R789)</f>
        <v>-</v>
      </c>
      <c r="D734" s="83" t="str">
        <f>IF(SP_NORTE!S789="","*",SP_NORTE!S789)</f>
        <v>-</v>
      </c>
      <c r="E734" s="83" t="str">
        <f>IF(SP_NORTE!D789="","*",SP_NORTE!D789)</f>
        <v>*</v>
      </c>
      <c r="F734" s="83" t="str">
        <f>IF(SP_NORTE!G789="","*",SP_NORTE!G789)</f>
        <v>*</v>
      </c>
      <c r="G734" s="83" t="str">
        <f>IF(SP_NORTE!L789="","*",SP_NORTE!L789)</f>
        <v>-</v>
      </c>
      <c r="H734" s="116" t="str">
        <f>IF(SP_NORTE!J789="","*",SP_NORTE!J789)</f>
        <v>*</v>
      </c>
      <c r="I734" s="113" t="str">
        <f>IF(SP_NORTE!N789="","*",SP_NORTE!N789)</f>
        <v>*</v>
      </c>
      <c r="J734" s="113" t="str">
        <f>IF(SP_NORTE!O789="","*",SP_NORTE!O789)</f>
        <v>*</v>
      </c>
      <c r="K734" s="83">
        <f>IF(SP_NORTE!AJ789="","*",SP_NORTE!AJ789)</f>
        <v>0</v>
      </c>
      <c r="L734" s="83" t="str">
        <f>IF(SP_NORTE!AL789="","*",SP_NORTE!AL789)</f>
        <v>-</v>
      </c>
      <c r="M734" s="83">
        <f>IF(SP_NORTE!AO789="","*",SP_NORTE!AO789)</f>
        <v>0</v>
      </c>
      <c r="N734" s="83" t="str">
        <f>IF(SP_NORTE!AL789="","*",SP_NORTE!AL789)</f>
        <v>-</v>
      </c>
      <c r="O734" s="110" t="str">
        <f>IF(SP_NORTE!BG789="","*",SP_NORTE!BG789)</f>
        <v>*</v>
      </c>
      <c r="P734" s="147" t="str">
        <f>IF($A$2=1,IF(SP_NORTE!BI789="","*",SP_NORTE!BI789),IF(SP_NORTE!BJ789="","*",SP_NORTE!BJ789))</f>
        <v>*</v>
      </c>
    </row>
    <row r="735" spans="1:16" hidden="1">
      <c r="A735" s="82" t="str">
        <f>IF(SP_NORTE!B790="","*",SP_NORTE!B790)</f>
        <v>*</v>
      </c>
      <c r="B735" s="83" t="str">
        <f>IF(SP_NORTE!W790="","*",SP_NORTE!W790)</f>
        <v>*</v>
      </c>
      <c r="C735" s="83" t="str">
        <f>IF(SP_NORTE!R790="","*",SP_NORTE!R790)</f>
        <v>-</v>
      </c>
      <c r="D735" s="83" t="str">
        <f>IF(SP_NORTE!S790="","*",SP_NORTE!S790)</f>
        <v>-</v>
      </c>
      <c r="E735" s="83" t="str">
        <f>IF(SP_NORTE!D790="","*",SP_NORTE!D790)</f>
        <v>*</v>
      </c>
      <c r="F735" s="83" t="str">
        <f>IF(SP_NORTE!G790="","*",SP_NORTE!G790)</f>
        <v>*</v>
      </c>
      <c r="G735" s="83" t="str">
        <f>IF(SP_NORTE!L790="","*",SP_NORTE!L790)</f>
        <v>-</v>
      </c>
      <c r="H735" s="116" t="str">
        <f>IF(SP_NORTE!J790="","*",SP_NORTE!J790)</f>
        <v>*</v>
      </c>
      <c r="I735" s="113" t="str">
        <f>IF(SP_NORTE!N790="","*",SP_NORTE!N790)</f>
        <v>*</v>
      </c>
      <c r="J735" s="113" t="str">
        <f>IF(SP_NORTE!O790="","*",SP_NORTE!O790)</f>
        <v>*</v>
      </c>
      <c r="K735" s="83">
        <f>IF(SP_NORTE!AJ790="","*",SP_NORTE!AJ790)</f>
        <v>0</v>
      </c>
      <c r="L735" s="83" t="str">
        <f>IF(SP_NORTE!AL790="","*",SP_NORTE!AL790)</f>
        <v>-</v>
      </c>
      <c r="M735" s="83">
        <f>IF(SP_NORTE!AO790="","*",SP_NORTE!AO790)</f>
        <v>0</v>
      </c>
      <c r="N735" s="83" t="str">
        <f>IF(SP_NORTE!AL790="","*",SP_NORTE!AL790)</f>
        <v>-</v>
      </c>
      <c r="O735" s="110" t="str">
        <f>IF(SP_NORTE!BG790="","*",SP_NORTE!BG790)</f>
        <v>*</v>
      </c>
      <c r="P735" s="147" t="str">
        <f>IF($A$2=1,IF(SP_NORTE!BI790="","*",SP_NORTE!BI790),IF(SP_NORTE!BJ790="","*",SP_NORTE!BJ790))</f>
        <v>*</v>
      </c>
    </row>
    <row r="736" spans="1:16" hidden="1">
      <c r="A736" s="82" t="str">
        <f>IF(SP_NORTE!B791="","*",SP_NORTE!B791)</f>
        <v>*</v>
      </c>
      <c r="B736" s="83" t="str">
        <f>IF(SP_NORTE!W791="","*",SP_NORTE!W791)</f>
        <v>*</v>
      </c>
      <c r="C736" s="83" t="str">
        <f>IF(SP_NORTE!R791="","*",SP_NORTE!R791)</f>
        <v>-</v>
      </c>
      <c r="D736" s="83" t="str">
        <f>IF(SP_NORTE!S791="","*",SP_NORTE!S791)</f>
        <v>-</v>
      </c>
      <c r="E736" s="83" t="str">
        <f>IF(SP_NORTE!D791="","*",SP_NORTE!D791)</f>
        <v>*</v>
      </c>
      <c r="F736" s="83" t="str">
        <f>IF(SP_NORTE!G791="","*",SP_NORTE!G791)</f>
        <v>*</v>
      </c>
      <c r="G736" s="83" t="str">
        <f>IF(SP_NORTE!L791="","*",SP_NORTE!L791)</f>
        <v>-</v>
      </c>
      <c r="H736" s="116" t="str">
        <f>IF(SP_NORTE!J791="","*",SP_NORTE!J791)</f>
        <v>*</v>
      </c>
      <c r="I736" s="113" t="str">
        <f>IF(SP_NORTE!N791="","*",SP_NORTE!N791)</f>
        <v>*</v>
      </c>
      <c r="J736" s="113" t="str">
        <f>IF(SP_NORTE!O791="","*",SP_NORTE!O791)</f>
        <v>*</v>
      </c>
      <c r="K736" s="83">
        <f>IF(SP_NORTE!AJ791="","*",SP_NORTE!AJ791)</f>
        <v>0</v>
      </c>
      <c r="L736" s="83" t="str">
        <f>IF(SP_NORTE!AL791="","*",SP_NORTE!AL791)</f>
        <v>-</v>
      </c>
      <c r="M736" s="83">
        <f>IF(SP_NORTE!AO791="","*",SP_NORTE!AO791)</f>
        <v>0</v>
      </c>
      <c r="N736" s="83" t="str">
        <f>IF(SP_NORTE!AL791="","*",SP_NORTE!AL791)</f>
        <v>-</v>
      </c>
      <c r="O736" s="110" t="str">
        <f>IF(SP_NORTE!BG791="","*",SP_NORTE!BG791)</f>
        <v>*</v>
      </c>
      <c r="P736" s="147" t="str">
        <f>IF($A$2=1,IF(SP_NORTE!BI791="","*",SP_NORTE!BI791),IF(SP_NORTE!BJ791="","*",SP_NORTE!BJ791))</f>
        <v>*</v>
      </c>
    </row>
    <row r="737" spans="1:16" hidden="1">
      <c r="A737" s="82" t="str">
        <f>IF(SP_NORTE!B792="","*",SP_NORTE!B792)</f>
        <v>*</v>
      </c>
      <c r="B737" s="83" t="str">
        <f>IF(SP_NORTE!W792="","*",SP_NORTE!W792)</f>
        <v>*</v>
      </c>
      <c r="C737" s="83" t="str">
        <f>IF(SP_NORTE!R792="","*",SP_NORTE!R792)</f>
        <v>-</v>
      </c>
      <c r="D737" s="83" t="str">
        <f>IF(SP_NORTE!S792="","*",SP_NORTE!S792)</f>
        <v>-</v>
      </c>
      <c r="E737" s="83" t="str">
        <f>IF(SP_NORTE!D792="","*",SP_NORTE!D792)</f>
        <v>*</v>
      </c>
      <c r="F737" s="83" t="str">
        <f>IF(SP_NORTE!G792="","*",SP_NORTE!G792)</f>
        <v>*</v>
      </c>
      <c r="G737" s="83" t="str">
        <f>IF(SP_NORTE!L792="","*",SP_NORTE!L792)</f>
        <v>-</v>
      </c>
      <c r="H737" s="116" t="str">
        <f>IF(SP_NORTE!J792="","*",SP_NORTE!J792)</f>
        <v>*</v>
      </c>
      <c r="I737" s="113" t="str">
        <f>IF(SP_NORTE!N792="","*",SP_NORTE!N792)</f>
        <v>*</v>
      </c>
      <c r="J737" s="113" t="str">
        <f>IF(SP_NORTE!O792="","*",SP_NORTE!O792)</f>
        <v>*</v>
      </c>
      <c r="K737" s="83">
        <f>IF(SP_NORTE!AJ792="","*",SP_NORTE!AJ792)</f>
        <v>0</v>
      </c>
      <c r="L737" s="83" t="str">
        <f>IF(SP_NORTE!AL792="","*",SP_NORTE!AL792)</f>
        <v>-</v>
      </c>
      <c r="M737" s="83">
        <f>IF(SP_NORTE!AO792="","*",SP_NORTE!AO792)</f>
        <v>0</v>
      </c>
      <c r="N737" s="83" t="str">
        <f>IF(SP_NORTE!AL792="","*",SP_NORTE!AL792)</f>
        <v>-</v>
      </c>
      <c r="O737" s="110" t="str">
        <f>IF(SP_NORTE!BG792="","*",SP_NORTE!BG792)</f>
        <v>*</v>
      </c>
      <c r="P737" s="147" t="str">
        <f>IF($A$2=1,IF(SP_NORTE!BI792="","*",SP_NORTE!BI792),IF(SP_NORTE!BJ792="","*",SP_NORTE!BJ792))</f>
        <v>*</v>
      </c>
    </row>
    <row r="738" spans="1:16" hidden="1">
      <c r="A738" s="82" t="str">
        <f>IF(SP_NORTE!B793="","*",SP_NORTE!B793)</f>
        <v>*</v>
      </c>
      <c r="B738" s="83" t="str">
        <f>IF(SP_NORTE!W793="","*",SP_NORTE!W793)</f>
        <v>*</v>
      </c>
      <c r="C738" s="83" t="str">
        <f>IF(SP_NORTE!R793="","*",SP_NORTE!R793)</f>
        <v>-</v>
      </c>
      <c r="D738" s="83" t="str">
        <f>IF(SP_NORTE!S793="","*",SP_NORTE!S793)</f>
        <v>-</v>
      </c>
      <c r="E738" s="83" t="str">
        <f>IF(SP_NORTE!D793="","*",SP_NORTE!D793)</f>
        <v>*</v>
      </c>
      <c r="F738" s="83" t="str">
        <f>IF(SP_NORTE!G793="","*",SP_NORTE!G793)</f>
        <v>*</v>
      </c>
      <c r="G738" s="83" t="str">
        <f>IF(SP_NORTE!L793="","*",SP_NORTE!L793)</f>
        <v>-</v>
      </c>
      <c r="H738" s="116" t="str">
        <f>IF(SP_NORTE!J793="","*",SP_NORTE!J793)</f>
        <v>*</v>
      </c>
      <c r="I738" s="113" t="str">
        <f>IF(SP_NORTE!N793="","*",SP_NORTE!N793)</f>
        <v>*</v>
      </c>
      <c r="J738" s="113" t="str">
        <f>IF(SP_NORTE!O793="","*",SP_NORTE!O793)</f>
        <v>*</v>
      </c>
      <c r="K738" s="83">
        <f>IF(SP_NORTE!AJ793="","*",SP_NORTE!AJ793)</f>
        <v>0</v>
      </c>
      <c r="L738" s="83" t="str">
        <f>IF(SP_NORTE!AL793="","*",SP_NORTE!AL793)</f>
        <v>-</v>
      </c>
      <c r="M738" s="83">
        <f>IF(SP_NORTE!AO793="","*",SP_NORTE!AO793)</f>
        <v>0</v>
      </c>
      <c r="N738" s="83" t="str">
        <f>IF(SP_NORTE!AL793="","*",SP_NORTE!AL793)</f>
        <v>-</v>
      </c>
      <c r="O738" s="110" t="str">
        <f>IF(SP_NORTE!BG793="","*",SP_NORTE!BG793)</f>
        <v>*</v>
      </c>
      <c r="P738" s="147" t="str">
        <f>IF($A$2=1,IF(SP_NORTE!BI793="","*",SP_NORTE!BI793),IF(SP_NORTE!BJ793="","*",SP_NORTE!BJ793))</f>
        <v>*</v>
      </c>
    </row>
    <row r="739" spans="1:16" hidden="1">
      <c r="A739" s="82" t="str">
        <f>IF(SP_NORTE!B794="","*",SP_NORTE!B794)</f>
        <v>*</v>
      </c>
      <c r="B739" s="83" t="str">
        <f>IF(SP_NORTE!W794="","*",SP_NORTE!W794)</f>
        <v>*</v>
      </c>
      <c r="C739" s="83" t="str">
        <f>IF(SP_NORTE!R794="","*",SP_NORTE!R794)</f>
        <v>-</v>
      </c>
      <c r="D739" s="83" t="str">
        <f>IF(SP_NORTE!S794="","*",SP_NORTE!S794)</f>
        <v>-</v>
      </c>
      <c r="E739" s="83" t="str">
        <f>IF(SP_NORTE!D794="","*",SP_NORTE!D794)</f>
        <v>*</v>
      </c>
      <c r="F739" s="83" t="str">
        <f>IF(SP_NORTE!G794="","*",SP_NORTE!G794)</f>
        <v>*</v>
      </c>
      <c r="G739" s="83" t="str">
        <f>IF(SP_NORTE!L794="","*",SP_NORTE!L794)</f>
        <v>-</v>
      </c>
      <c r="H739" s="116" t="str">
        <f>IF(SP_NORTE!J794="","*",SP_NORTE!J794)</f>
        <v>*</v>
      </c>
      <c r="I739" s="113" t="str">
        <f>IF(SP_NORTE!N794="","*",SP_NORTE!N794)</f>
        <v>*</v>
      </c>
      <c r="J739" s="113" t="str">
        <f>IF(SP_NORTE!O794="","*",SP_NORTE!O794)</f>
        <v>*</v>
      </c>
      <c r="K739" s="83">
        <f>IF(SP_NORTE!AJ794="","*",SP_NORTE!AJ794)</f>
        <v>0</v>
      </c>
      <c r="L739" s="83" t="str">
        <f>IF(SP_NORTE!AL794="","*",SP_NORTE!AL794)</f>
        <v>-</v>
      </c>
      <c r="M739" s="83">
        <f>IF(SP_NORTE!AO794="","*",SP_NORTE!AO794)</f>
        <v>0</v>
      </c>
      <c r="N739" s="83" t="str">
        <f>IF(SP_NORTE!AL794="","*",SP_NORTE!AL794)</f>
        <v>-</v>
      </c>
      <c r="O739" s="110" t="str">
        <f>IF(SP_NORTE!BG794="","*",SP_NORTE!BG794)</f>
        <v>*</v>
      </c>
      <c r="P739" s="147" t="str">
        <f>IF($A$2=1,IF(SP_NORTE!BI794="","*",SP_NORTE!BI794),IF(SP_NORTE!BJ794="","*",SP_NORTE!BJ794))</f>
        <v>*</v>
      </c>
    </row>
    <row r="740" spans="1:16" hidden="1">
      <c r="A740" s="82" t="str">
        <f>IF(SP_NORTE!B795="","*",SP_NORTE!B795)</f>
        <v>*</v>
      </c>
      <c r="B740" s="83" t="str">
        <f>IF(SP_NORTE!W795="","*",SP_NORTE!W795)</f>
        <v>*</v>
      </c>
      <c r="C740" s="83" t="str">
        <f>IF(SP_NORTE!R795="","*",SP_NORTE!R795)</f>
        <v>-</v>
      </c>
      <c r="D740" s="83" t="str">
        <f>IF(SP_NORTE!S795="","*",SP_NORTE!S795)</f>
        <v>-</v>
      </c>
      <c r="E740" s="83" t="str">
        <f>IF(SP_NORTE!D795="","*",SP_NORTE!D795)</f>
        <v>*</v>
      </c>
      <c r="F740" s="83" t="str">
        <f>IF(SP_NORTE!G795="","*",SP_NORTE!G795)</f>
        <v>*</v>
      </c>
      <c r="G740" s="83" t="str">
        <f>IF(SP_NORTE!L795="","*",SP_NORTE!L795)</f>
        <v>-</v>
      </c>
      <c r="H740" s="116" t="str">
        <f>IF(SP_NORTE!J795="","*",SP_NORTE!J795)</f>
        <v>*</v>
      </c>
      <c r="I740" s="113" t="str">
        <f>IF(SP_NORTE!N795="","*",SP_NORTE!N795)</f>
        <v>*</v>
      </c>
      <c r="J740" s="113" t="str">
        <f>IF(SP_NORTE!O795="","*",SP_NORTE!O795)</f>
        <v>*</v>
      </c>
      <c r="K740" s="83">
        <f>IF(SP_NORTE!AJ795="","*",SP_NORTE!AJ795)</f>
        <v>0</v>
      </c>
      <c r="L740" s="83" t="str">
        <f>IF(SP_NORTE!AL795="","*",SP_NORTE!AL795)</f>
        <v>-</v>
      </c>
      <c r="M740" s="83">
        <f>IF(SP_NORTE!AO795="","*",SP_NORTE!AO795)</f>
        <v>0</v>
      </c>
      <c r="N740" s="83" t="str">
        <f>IF(SP_NORTE!AL795="","*",SP_NORTE!AL795)</f>
        <v>-</v>
      </c>
      <c r="O740" s="110" t="str">
        <f>IF(SP_NORTE!BG795="","*",SP_NORTE!BG795)</f>
        <v>*</v>
      </c>
      <c r="P740" s="147" t="str">
        <f>IF($A$2=1,IF(SP_NORTE!BI795="","*",SP_NORTE!BI795),IF(SP_NORTE!BJ795="","*",SP_NORTE!BJ795))</f>
        <v>*</v>
      </c>
    </row>
    <row r="741" spans="1:16" hidden="1">
      <c r="A741" s="82" t="str">
        <f>IF(SP_NORTE!B796="","*",SP_NORTE!B796)</f>
        <v>*</v>
      </c>
      <c r="B741" s="83" t="str">
        <f>IF(SP_NORTE!W796="","*",SP_NORTE!W796)</f>
        <v>*</v>
      </c>
      <c r="C741" s="83" t="str">
        <f>IF(SP_NORTE!R796="","*",SP_NORTE!R796)</f>
        <v>-</v>
      </c>
      <c r="D741" s="83" t="str">
        <f>IF(SP_NORTE!S796="","*",SP_NORTE!S796)</f>
        <v>-</v>
      </c>
      <c r="E741" s="83" t="str">
        <f>IF(SP_NORTE!D796="","*",SP_NORTE!D796)</f>
        <v>*</v>
      </c>
      <c r="F741" s="83" t="str">
        <f>IF(SP_NORTE!G796="","*",SP_NORTE!G796)</f>
        <v>*</v>
      </c>
      <c r="G741" s="83" t="str">
        <f>IF(SP_NORTE!L796="","*",SP_NORTE!L796)</f>
        <v>-</v>
      </c>
      <c r="H741" s="116" t="str">
        <f>IF(SP_NORTE!J796="","*",SP_NORTE!J796)</f>
        <v>*</v>
      </c>
      <c r="I741" s="113" t="str">
        <f>IF(SP_NORTE!N796="","*",SP_NORTE!N796)</f>
        <v>*</v>
      </c>
      <c r="J741" s="113" t="str">
        <f>IF(SP_NORTE!O796="","*",SP_NORTE!O796)</f>
        <v>*</v>
      </c>
      <c r="K741" s="83">
        <f>IF(SP_NORTE!AJ796="","*",SP_NORTE!AJ796)</f>
        <v>0</v>
      </c>
      <c r="L741" s="83" t="str">
        <f>IF(SP_NORTE!AL796="","*",SP_NORTE!AL796)</f>
        <v>-</v>
      </c>
      <c r="M741" s="83">
        <f>IF(SP_NORTE!AO796="","*",SP_NORTE!AO796)</f>
        <v>0</v>
      </c>
      <c r="N741" s="83" t="str">
        <f>IF(SP_NORTE!AL796="","*",SP_NORTE!AL796)</f>
        <v>-</v>
      </c>
      <c r="O741" s="110" t="str">
        <f>IF(SP_NORTE!BG796="","*",SP_NORTE!BG796)</f>
        <v>*</v>
      </c>
      <c r="P741" s="147" t="str">
        <f>IF($A$2=1,IF(SP_NORTE!BI796="","*",SP_NORTE!BI796),IF(SP_NORTE!BJ796="","*",SP_NORTE!BJ796))</f>
        <v>*</v>
      </c>
    </row>
    <row r="742" spans="1:16" hidden="1">
      <c r="A742" s="82" t="str">
        <f>IF(SP_NORTE!B797="","*",SP_NORTE!B797)</f>
        <v>*</v>
      </c>
      <c r="B742" s="83" t="str">
        <f>IF(SP_NORTE!W797="","*",SP_NORTE!W797)</f>
        <v>*</v>
      </c>
      <c r="C742" s="83" t="str">
        <f>IF(SP_NORTE!R797="","*",SP_NORTE!R797)</f>
        <v>-</v>
      </c>
      <c r="D742" s="83" t="str">
        <f>IF(SP_NORTE!S797="","*",SP_NORTE!S797)</f>
        <v>-</v>
      </c>
      <c r="E742" s="83" t="str">
        <f>IF(SP_NORTE!D797="","*",SP_NORTE!D797)</f>
        <v>*</v>
      </c>
      <c r="F742" s="83" t="str">
        <f>IF(SP_NORTE!G797="","*",SP_NORTE!G797)</f>
        <v>*</v>
      </c>
      <c r="G742" s="83" t="str">
        <f>IF(SP_NORTE!L797="","*",SP_NORTE!L797)</f>
        <v>-</v>
      </c>
      <c r="H742" s="116" t="str">
        <f>IF(SP_NORTE!J797="","*",SP_NORTE!J797)</f>
        <v>*</v>
      </c>
      <c r="I742" s="113" t="str">
        <f>IF(SP_NORTE!N797="","*",SP_NORTE!N797)</f>
        <v>*</v>
      </c>
      <c r="J742" s="113" t="str">
        <f>IF(SP_NORTE!O797="","*",SP_NORTE!O797)</f>
        <v>*</v>
      </c>
      <c r="K742" s="83">
        <f>IF(SP_NORTE!AJ797="","*",SP_NORTE!AJ797)</f>
        <v>0</v>
      </c>
      <c r="L742" s="83" t="str">
        <f>IF(SP_NORTE!AL797="","*",SP_NORTE!AL797)</f>
        <v>-</v>
      </c>
      <c r="M742" s="83">
        <f>IF(SP_NORTE!AO797="","*",SP_NORTE!AO797)</f>
        <v>0</v>
      </c>
      <c r="N742" s="83" t="str">
        <f>IF(SP_NORTE!AL797="","*",SP_NORTE!AL797)</f>
        <v>-</v>
      </c>
      <c r="O742" s="110" t="str">
        <f>IF(SP_NORTE!BG797="","*",SP_NORTE!BG797)</f>
        <v>*</v>
      </c>
      <c r="P742" s="147" t="str">
        <f>IF($A$2=1,IF(SP_NORTE!BI797="","*",SP_NORTE!BI797),IF(SP_NORTE!BJ797="","*",SP_NORTE!BJ797))</f>
        <v>*</v>
      </c>
    </row>
    <row r="743" spans="1:16" hidden="1">
      <c r="A743" s="82" t="str">
        <f>IF(SP_NORTE!B798="","*",SP_NORTE!B798)</f>
        <v>*</v>
      </c>
      <c r="B743" s="83" t="str">
        <f>IF(SP_NORTE!W798="","*",SP_NORTE!W798)</f>
        <v>*</v>
      </c>
      <c r="C743" s="83" t="str">
        <f>IF(SP_NORTE!R798="","*",SP_NORTE!R798)</f>
        <v>-</v>
      </c>
      <c r="D743" s="83" t="str">
        <f>IF(SP_NORTE!S798="","*",SP_NORTE!S798)</f>
        <v>-</v>
      </c>
      <c r="E743" s="83" t="str">
        <f>IF(SP_NORTE!D798="","*",SP_NORTE!D798)</f>
        <v>*</v>
      </c>
      <c r="F743" s="83" t="str">
        <f>IF(SP_NORTE!G798="","*",SP_NORTE!G798)</f>
        <v>*</v>
      </c>
      <c r="G743" s="83" t="str">
        <f>IF(SP_NORTE!L798="","*",SP_NORTE!L798)</f>
        <v>-</v>
      </c>
      <c r="H743" s="116" t="str">
        <f>IF(SP_NORTE!J798="","*",SP_NORTE!J798)</f>
        <v>*</v>
      </c>
      <c r="I743" s="113" t="str">
        <f>IF(SP_NORTE!N798="","*",SP_NORTE!N798)</f>
        <v>*</v>
      </c>
      <c r="J743" s="113" t="str">
        <f>IF(SP_NORTE!O798="","*",SP_NORTE!O798)</f>
        <v>*</v>
      </c>
      <c r="K743" s="83">
        <f>IF(SP_NORTE!AJ798="","*",SP_NORTE!AJ798)</f>
        <v>0</v>
      </c>
      <c r="L743" s="83" t="str">
        <f>IF(SP_NORTE!AL798="","*",SP_NORTE!AL798)</f>
        <v>-</v>
      </c>
      <c r="M743" s="83">
        <f>IF(SP_NORTE!AO798="","*",SP_NORTE!AO798)</f>
        <v>0</v>
      </c>
      <c r="N743" s="83" t="str">
        <f>IF(SP_NORTE!AL798="","*",SP_NORTE!AL798)</f>
        <v>-</v>
      </c>
      <c r="O743" s="110" t="str">
        <f>IF(SP_NORTE!BG798="","*",SP_NORTE!BG798)</f>
        <v>*</v>
      </c>
      <c r="P743" s="147" t="str">
        <f>IF($A$2=1,IF(SP_NORTE!BI798="","*",SP_NORTE!BI798),IF(SP_NORTE!BJ798="","*",SP_NORTE!BJ798))</f>
        <v>*</v>
      </c>
    </row>
    <row r="744" spans="1:16" hidden="1">
      <c r="A744" s="82" t="str">
        <f>IF(SP_NORTE!B799="","*",SP_NORTE!B799)</f>
        <v>*</v>
      </c>
      <c r="B744" s="83" t="str">
        <f>IF(SP_NORTE!W799="","*",SP_NORTE!W799)</f>
        <v>*</v>
      </c>
      <c r="C744" s="83" t="str">
        <f>IF(SP_NORTE!R799="","*",SP_NORTE!R799)</f>
        <v>-</v>
      </c>
      <c r="D744" s="83" t="str">
        <f>IF(SP_NORTE!S799="","*",SP_NORTE!S799)</f>
        <v>-</v>
      </c>
      <c r="E744" s="83" t="str">
        <f>IF(SP_NORTE!D799="","*",SP_NORTE!D799)</f>
        <v>*</v>
      </c>
      <c r="F744" s="83" t="str">
        <f>IF(SP_NORTE!G799="","*",SP_NORTE!G799)</f>
        <v>*</v>
      </c>
      <c r="G744" s="83" t="str">
        <f>IF(SP_NORTE!L799="","*",SP_NORTE!L799)</f>
        <v>-</v>
      </c>
      <c r="H744" s="116" t="str">
        <f>IF(SP_NORTE!J799="","*",SP_NORTE!J799)</f>
        <v>*</v>
      </c>
      <c r="I744" s="113" t="str">
        <f>IF(SP_NORTE!N799="","*",SP_NORTE!N799)</f>
        <v>*</v>
      </c>
      <c r="J744" s="113" t="str">
        <f>IF(SP_NORTE!O799="","*",SP_NORTE!O799)</f>
        <v>*</v>
      </c>
      <c r="K744" s="83">
        <f>IF(SP_NORTE!AJ799="","*",SP_NORTE!AJ799)</f>
        <v>0</v>
      </c>
      <c r="L744" s="83" t="str">
        <f>IF(SP_NORTE!AL799="","*",SP_NORTE!AL799)</f>
        <v>-</v>
      </c>
      <c r="M744" s="83">
        <f>IF(SP_NORTE!AO799="","*",SP_NORTE!AO799)</f>
        <v>0</v>
      </c>
      <c r="N744" s="83" t="str">
        <f>IF(SP_NORTE!AL799="","*",SP_NORTE!AL799)</f>
        <v>-</v>
      </c>
      <c r="O744" s="110" t="str">
        <f>IF(SP_NORTE!BG799="","*",SP_NORTE!BG799)</f>
        <v>*</v>
      </c>
      <c r="P744" s="147" t="str">
        <f>IF($A$2=1,IF(SP_NORTE!BI799="","*",SP_NORTE!BI799),IF(SP_NORTE!BJ799="","*",SP_NORTE!BJ799))</f>
        <v>*</v>
      </c>
    </row>
    <row r="745" spans="1:16" hidden="1">
      <c r="A745" s="82" t="str">
        <f>IF(SP_NORTE!B800="","*",SP_NORTE!B800)</f>
        <v>*</v>
      </c>
      <c r="B745" s="83" t="str">
        <f>IF(SP_NORTE!W800="","*",SP_NORTE!W800)</f>
        <v>*</v>
      </c>
      <c r="C745" s="83" t="str">
        <f>IF(SP_NORTE!R800="","*",SP_NORTE!R800)</f>
        <v>-</v>
      </c>
      <c r="D745" s="83" t="str">
        <f>IF(SP_NORTE!S800="","*",SP_NORTE!S800)</f>
        <v>-</v>
      </c>
      <c r="E745" s="83" t="str">
        <f>IF(SP_NORTE!D800="","*",SP_NORTE!D800)</f>
        <v>*</v>
      </c>
      <c r="F745" s="83" t="str">
        <f>IF(SP_NORTE!G800="","*",SP_NORTE!G800)</f>
        <v>*</v>
      </c>
      <c r="G745" s="83" t="str">
        <f>IF(SP_NORTE!L800="","*",SP_NORTE!L800)</f>
        <v>-</v>
      </c>
      <c r="H745" s="116" t="str">
        <f>IF(SP_NORTE!J800="","*",SP_NORTE!J800)</f>
        <v>*</v>
      </c>
      <c r="I745" s="113" t="str">
        <f>IF(SP_NORTE!N800="","*",SP_NORTE!N800)</f>
        <v>*</v>
      </c>
      <c r="J745" s="113" t="str">
        <f>IF(SP_NORTE!O800="","*",SP_NORTE!O800)</f>
        <v>*</v>
      </c>
      <c r="K745" s="83">
        <f>IF(SP_NORTE!AJ800="","*",SP_NORTE!AJ800)</f>
        <v>0</v>
      </c>
      <c r="L745" s="83" t="str">
        <f>IF(SP_NORTE!AL800="","*",SP_NORTE!AL800)</f>
        <v>-</v>
      </c>
      <c r="M745" s="83">
        <f>IF(SP_NORTE!AO800="","*",SP_NORTE!AO800)</f>
        <v>0</v>
      </c>
      <c r="N745" s="83" t="str">
        <f>IF(SP_NORTE!AL800="","*",SP_NORTE!AL800)</f>
        <v>-</v>
      </c>
      <c r="O745" s="110" t="str">
        <f>IF(SP_NORTE!BG800="","*",SP_NORTE!BG800)</f>
        <v>*</v>
      </c>
      <c r="P745" s="147" t="str">
        <f>IF($A$2=1,IF(SP_NORTE!BI800="","*",SP_NORTE!BI800),IF(SP_NORTE!BJ800="","*",SP_NORTE!BJ800))</f>
        <v>*</v>
      </c>
    </row>
    <row r="746" spans="1:16" hidden="1">
      <c r="A746" s="82" t="str">
        <f>IF(SP_NORTE!B801="","*",SP_NORTE!B801)</f>
        <v>*</v>
      </c>
      <c r="B746" s="83" t="str">
        <f>IF(SP_NORTE!W801="","*",SP_NORTE!W801)</f>
        <v>*</v>
      </c>
      <c r="C746" s="83" t="str">
        <f>IF(SP_NORTE!R801="","*",SP_NORTE!R801)</f>
        <v>-</v>
      </c>
      <c r="D746" s="83" t="str">
        <f>IF(SP_NORTE!S801="","*",SP_NORTE!S801)</f>
        <v>-</v>
      </c>
      <c r="E746" s="83" t="str">
        <f>IF(SP_NORTE!D801="","*",SP_NORTE!D801)</f>
        <v>*</v>
      </c>
      <c r="F746" s="83" t="str">
        <f>IF(SP_NORTE!G801="","*",SP_NORTE!G801)</f>
        <v>*</v>
      </c>
      <c r="G746" s="83" t="str">
        <f>IF(SP_NORTE!L801="","*",SP_NORTE!L801)</f>
        <v>-</v>
      </c>
      <c r="H746" s="116" t="str">
        <f>IF(SP_NORTE!J801="","*",SP_NORTE!J801)</f>
        <v>*</v>
      </c>
      <c r="I746" s="113" t="str">
        <f>IF(SP_NORTE!N801="","*",SP_NORTE!N801)</f>
        <v>*</v>
      </c>
      <c r="J746" s="113" t="str">
        <f>IF(SP_NORTE!O801="","*",SP_NORTE!O801)</f>
        <v>*</v>
      </c>
      <c r="K746" s="83">
        <f>IF(SP_NORTE!AJ801="","*",SP_NORTE!AJ801)</f>
        <v>0</v>
      </c>
      <c r="L746" s="83" t="str">
        <f>IF(SP_NORTE!AL801="","*",SP_NORTE!AL801)</f>
        <v>-</v>
      </c>
      <c r="M746" s="83">
        <f>IF(SP_NORTE!AO801="","*",SP_NORTE!AO801)</f>
        <v>0</v>
      </c>
      <c r="N746" s="83" t="str">
        <f>IF(SP_NORTE!AL801="","*",SP_NORTE!AL801)</f>
        <v>-</v>
      </c>
      <c r="O746" s="110" t="str">
        <f>IF(SP_NORTE!BG801="","*",SP_NORTE!BG801)</f>
        <v>*</v>
      </c>
      <c r="P746" s="147" t="str">
        <f>IF($A$2=1,IF(SP_NORTE!BI801="","*",SP_NORTE!BI801),IF(SP_NORTE!BJ801="","*",SP_NORTE!BJ801))</f>
        <v>*</v>
      </c>
    </row>
    <row r="747" spans="1:16" hidden="1">
      <c r="A747" s="82" t="str">
        <f>IF(SP_NORTE!B802="","*",SP_NORTE!B802)</f>
        <v>*</v>
      </c>
      <c r="B747" s="83" t="str">
        <f>IF(SP_NORTE!W802="","*",SP_NORTE!W802)</f>
        <v>*</v>
      </c>
      <c r="C747" s="83" t="str">
        <f>IF(SP_NORTE!R802="","*",SP_NORTE!R802)</f>
        <v>-</v>
      </c>
      <c r="D747" s="83" t="str">
        <f>IF(SP_NORTE!S802="","*",SP_NORTE!S802)</f>
        <v>-</v>
      </c>
      <c r="E747" s="83" t="str">
        <f>IF(SP_NORTE!D802="","*",SP_NORTE!D802)</f>
        <v>*</v>
      </c>
      <c r="F747" s="83" t="str">
        <f>IF(SP_NORTE!G802="","*",SP_NORTE!G802)</f>
        <v>*</v>
      </c>
      <c r="G747" s="83" t="str">
        <f>IF(SP_NORTE!L802="","*",SP_NORTE!L802)</f>
        <v>-</v>
      </c>
      <c r="H747" s="116" t="str">
        <f>IF(SP_NORTE!J802="","*",SP_NORTE!J802)</f>
        <v>*</v>
      </c>
      <c r="I747" s="113" t="str">
        <f>IF(SP_NORTE!N802="","*",SP_NORTE!N802)</f>
        <v>*</v>
      </c>
      <c r="J747" s="113" t="str">
        <f>IF(SP_NORTE!O802="","*",SP_NORTE!O802)</f>
        <v>*</v>
      </c>
      <c r="K747" s="83">
        <f>IF(SP_NORTE!AJ802="","*",SP_NORTE!AJ802)</f>
        <v>0</v>
      </c>
      <c r="L747" s="83" t="str">
        <f>IF(SP_NORTE!AL802="","*",SP_NORTE!AL802)</f>
        <v>-</v>
      </c>
      <c r="M747" s="83">
        <f>IF(SP_NORTE!AO802="","*",SP_NORTE!AO802)</f>
        <v>0</v>
      </c>
      <c r="N747" s="83" t="str">
        <f>IF(SP_NORTE!AL802="","*",SP_NORTE!AL802)</f>
        <v>-</v>
      </c>
      <c r="O747" s="110" t="str">
        <f>IF(SP_NORTE!BG802="","*",SP_NORTE!BG802)</f>
        <v>*</v>
      </c>
      <c r="P747" s="147" t="str">
        <f>IF($A$2=1,IF(SP_NORTE!BI802="","*",SP_NORTE!BI802),IF(SP_NORTE!BJ802="","*",SP_NORTE!BJ802))</f>
        <v>*</v>
      </c>
    </row>
    <row r="748" spans="1:16" hidden="1">
      <c r="A748" s="82" t="str">
        <f>IF(SP_NORTE!B803="","*",SP_NORTE!B803)</f>
        <v>*</v>
      </c>
      <c r="B748" s="83" t="str">
        <f>IF(SP_NORTE!W803="","*",SP_NORTE!W803)</f>
        <v>*</v>
      </c>
      <c r="C748" s="83" t="str">
        <f>IF(SP_NORTE!R803="","*",SP_NORTE!R803)</f>
        <v>-</v>
      </c>
      <c r="D748" s="83" t="str">
        <f>IF(SP_NORTE!S803="","*",SP_NORTE!S803)</f>
        <v>-</v>
      </c>
      <c r="E748" s="83" t="str">
        <f>IF(SP_NORTE!D803="","*",SP_NORTE!D803)</f>
        <v>*</v>
      </c>
      <c r="F748" s="83" t="str">
        <f>IF(SP_NORTE!G803="","*",SP_NORTE!G803)</f>
        <v>*</v>
      </c>
      <c r="G748" s="83" t="str">
        <f>IF(SP_NORTE!L803="","*",SP_NORTE!L803)</f>
        <v>-</v>
      </c>
      <c r="H748" s="116" t="str">
        <f>IF(SP_NORTE!J803="","*",SP_NORTE!J803)</f>
        <v>*</v>
      </c>
      <c r="I748" s="113" t="str">
        <f>IF(SP_NORTE!N803="","*",SP_NORTE!N803)</f>
        <v>*</v>
      </c>
      <c r="J748" s="113" t="str">
        <f>IF(SP_NORTE!O803="","*",SP_NORTE!O803)</f>
        <v>*</v>
      </c>
      <c r="K748" s="83">
        <f>IF(SP_NORTE!AJ803="","*",SP_NORTE!AJ803)</f>
        <v>0</v>
      </c>
      <c r="L748" s="83" t="str">
        <f>IF(SP_NORTE!AL803="","*",SP_NORTE!AL803)</f>
        <v>-</v>
      </c>
      <c r="M748" s="83">
        <f>IF(SP_NORTE!AO803="","*",SP_NORTE!AO803)</f>
        <v>0</v>
      </c>
      <c r="N748" s="83" t="str">
        <f>IF(SP_NORTE!AL803="","*",SP_NORTE!AL803)</f>
        <v>-</v>
      </c>
      <c r="O748" s="110" t="str">
        <f>IF(SP_NORTE!BG803="","*",SP_NORTE!BG803)</f>
        <v>*</v>
      </c>
      <c r="P748" s="147" t="str">
        <f>IF($A$2=1,IF(SP_NORTE!BI803="","*",SP_NORTE!BI803),IF(SP_NORTE!BJ803="","*",SP_NORTE!BJ803))</f>
        <v>*</v>
      </c>
    </row>
    <row r="749" spans="1:16" hidden="1">
      <c r="A749" s="82" t="str">
        <f>IF(SP_NORTE!B804="","*",SP_NORTE!B804)</f>
        <v>*</v>
      </c>
      <c r="B749" s="83" t="str">
        <f>IF(SP_NORTE!W804="","*",SP_NORTE!W804)</f>
        <v>*</v>
      </c>
      <c r="C749" s="83" t="str">
        <f>IF(SP_NORTE!R804="","*",SP_NORTE!R804)</f>
        <v>-</v>
      </c>
      <c r="D749" s="83" t="str">
        <f>IF(SP_NORTE!S804="","*",SP_NORTE!S804)</f>
        <v>-</v>
      </c>
      <c r="E749" s="83" t="str">
        <f>IF(SP_NORTE!D804="","*",SP_NORTE!D804)</f>
        <v>*</v>
      </c>
      <c r="F749" s="83" t="str">
        <f>IF(SP_NORTE!G804="","*",SP_NORTE!G804)</f>
        <v>*</v>
      </c>
      <c r="G749" s="83" t="str">
        <f>IF(SP_NORTE!L804="","*",SP_NORTE!L804)</f>
        <v>-</v>
      </c>
      <c r="H749" s="116" t="str">
        <f>IF(SP_NORTE!J804="","*",SP_NORTE!J804)</f>
        <v>*</v>
      </c>
      <c r="I749" s="113" t="str">
        <f>IF(SP_NORTE!N804="","*",SP_NORTE!N804)</f>
        <v>*</v>
      </c>
      <c r="J749" s="113" t="str">
        <f>IF(SP_NORTE!O804="","*",SP_NORTE!O804)</f>
        <v>*</v>
      </c>
      <c r="K749" s="83">
        <f>IF(SP_NORTE!AJ804="","*",SP_NORTE!AJ804)</f>
        <v>0</v>
      </c>
      <c r="L749" s="83" t="str">
        <f>IF(SP_NORTE!AL804="","*",SP_NORTE!AL804)</f>
        <v>-</v>
      </c>
      <c r="M749" s="83">
        <f>IF(SP_NORTE!AO804="","*",SP_NORTE!AO804)</f>
        <v>0</v>
      </c>
      <c r="N749" s="83" t="str">
        <f>IF(SP_NORTE!AL804="","*",SP_NORTE!AL804)</f>
        <v>-</v>
      </c>
      <c r="O749" s="110" t="str">
        <f>IF(SP_NORTE!BG804="","*",SP_NORTE!BG804)</f>
        <v>*</v>
      </c>
      <c r="P749" s="147" t="str">
        <f>IF($A$2=1,IF(SP_NORTE!BI804="","*",SP_NORTE!BI804),IF(SP_NORTE!BJ804="","*",SP_NORTE!BJ804))</f>
        <v>*</v>
      </c>
    </row>
    <row r="750" spans="1:16" hidden="1">
      <c r="A750" s="82" t="str">
        <f>IF(SP_NORTE!B805="","*",SP_NORTE!B805)</f>
        <v>*</v>
      </c>
      <c r="B750" s="83" t="str">
        <f>IF(SP_NORTE!W805="","*",SP_NORTE!W805)</f>
        <v>*</v>
      </c>
      <c r="C750" s="83" t="str">
        <f>IF(SP_NORTE!R805="","*",SP_NORTE!R805)</f>
        <v>-</v>
      </c>
      <c r="D750" s="83" t="str">
        <f>IF(SP_NORTE!S805="","*",SP_NORTE!S805)</f>
        <v>-</v>
      </c>
      <c r="E750" s="83" t="str">
        <f>IF(SP_NORTE!D805="","*",SP_NORTE!D805)</f>
        <v>*</v>
      </c>
      <c r="F750" s="83" t="str">
        <f>IF(SP_NORTE!G805="","*",SP_NORTE!G805)</f>
        <v>*</v>
      </c>
      <c r="G750" s="83" t="str">
        <f>IF(SP_NORTE!L805="","*",SP_NORTE!L805)</f>
        <v>-</v>
      </c>
      <c r="H750" s="116" t="str">
        <f>IF(SP_NORTE!J805="","*",SP_NORTE!J805)</f>
        <v>*</v>
      </c>
      <c r="I750" s="113" t="str">
        <f>IF(SP_NORTE!N805="","*",SP_NORTE!N805)</f>
        <v>*</v>
      </c>
      <c r="J750" s="113" t="str">
        <f>IF(SP_NORTE!O805="","*",SP_NORTE!O805)</f>
        <v>*</v>
      </c>
      <c r="K750" s="83">
        <f>IF(SP_NORTE!AJ805="","*",SP_NORTE!AJ805)</f>
        <v>0</v>
      </c>
      <c r="L750" s="83" t="str">
        <f>IF(SP_NORTE!AL805="","*",SP_NORTE!AL805)</f>
        <v>-</v>
      </c>
      <c r="M750" s="83">
        <f>IF(SP_NORTE!AO805="","*",SP_NORTE!AO805)</f>
        <v>0</v>
      </c>
      <c r="N750" s="83" t="str">
        <f>IF(SP_NORTE!AL805="","*",SP_NORTE!AL805)</f>
        <v>-</v>
      </c>
      <c r="O750" s="110" t="str">
        <f>IF(SP_NORTE!BG805="","*",SP_NORTE!BG805)</f>
        <v>*</v>
      </c>
      <c r="P750" s="147" t="str">
        <f>IF($A$2=1,IF(SP_NORTE!BI805="","*",SP_NORTE!BI805),IF(SP_NORTE!BJ805="","*",SP_NORTE!BJ805))</f>
        <v>*</v>
      </c>
    </row>
    <row r="751" spans="1:16" hidden="1">
      <c r="A751" s="82" t="str">
        <f>IF(SP_NORTE!B806="","*",SP_NORTE!B806)</f>
        <v>*</v>
      </c>
      <c r="B751" s="83" t="str">
        <f>IF(SP_NORTE!W806="","*",SP_NORTE!W806)</f>
        <v>*</v>
      </c>
      <c r="C751" s="83" t="str">
        <f>IF(SP_NORTE!R806="","*",SP_NORTE!R806)</f>
        <v>-</v>
      </c>
      <c r="D751" s="83" t="str">
        <f>IF(SP_NORTE!S806="","*",SP_NORTE!S806)</f>
        <v>-</v>
      </c>
      <c r="E751" s="83" t="str">
        <f>IF(SP_NORTE!D806="","*",SP_NORTE!D806)</f>
        <v>*</v>
      </c>
      <c r="F751" s="83" t="str">
        <f>IF(SP_NORTE!G806="","*",SP_NORTE!G806)</f>
        <v>*</v>
      </c>
      <c r="G751" s="83" t="str">
        <f>IF(SP_NORTE!L806="","*",SP_NORTE!L806)</f>
        <v>-</v>
      </c>
      <c r="H751" s="116" t="str">
        <f>IF(SP_NORTE!J806="","*",SP_NORTE!J806)</f>
        <v>*</v>
      </c>
      <c r="I751" s="113" t="str">
        <f>IF(SP_NORTE!N806="","*",SP_NORTE!N806)</f>
        <v>*</v>
      </c>
      <c r="J751" s="113" t="str">
        <f>IF(SP_NORTE!O806="","*",SP_NORTE!O806)</f>
        <v>*</v>
      </c>
      <c r="K751" s="83">
        <f>IF(SP_NORTE!AJ806="","*",SP_NORTE!AJ806)</f>
        <v>0</v>
      </c>
      <c r="L751" s="83" t="str">
        <f>IF(SP_NORTE!AL806="","*",SP_NORTE!AL806)</f>
        <v>-</v>
      </c>
      <c r="M751" s="83">
        <f>IF(SP_NORTE!AO806="","*",SP_NORTE!AO806)</f>
        <v>0</v>
      </c>
      <c r="N751" s="83" t="str">
        <f>IF(SP_NORTE!AL806="","*",SP_NORTE!AL806)</f>
        <v>-</v>
      </c>
      <c r="O751" s="110" t="str">
        <f>IF(SP_NORTE!BG806="","*",SP_NORTE!BG806)</f>
        <v>*</v>
      </c>
      <c r="P751" s="147" t="str">
        <f>IF($A$2=1,IF(SP_NORTE!BI806="","*",SP_NORTE!BI806),IF(SP_NORTE!BJ806="","*",SP_NORTE!BJ806))</f>
        <v>*</v>
      </c>
    </row>
    <row r="752" spans="1:16" hidden="1">
      <c r="A752" s="82" t="str">
        <f>IF(SP_NORTE!B807="","*",SP_NORTE!B807)</f>
        <v>*</v>
      </c>
      <c r="B752" s="83" t="str">
        <f>IF(SP_NORTE!W807="","*",SP_NORTE!W807)</f>
        <v>*</v>
      </c>
      <c r="C752" s="83" t="str">
        <f>IF(SP_NORTE!R807="","*",SP_NORTE!R807)</f>
        <v>-</v>
      </c>
      <c r="D752" s="83" t="str">
        <f>IF(SP_NORTE!S807="","*",SP_NORTE!S807)</f>
        <v>-</v>
      </c>
      <c r="E752" s="83" t="str">
        <f>IF(SP_NORTE!D807="","*",SP_NORTE!D807)</f>
        <v>*</v>
      </c>
      <c r="F752" s="83" t="str">
        <f>IF(SP_NORTE!G807="","*",SP_NORTE!G807)</f>
        <v>*</v>
      </c>
      <c r="G752" s="83" t="str">
        <f>IF(SP_NORTE!L807="","*",SP_NORTE!L807)</f>
        <v>-</v>
      </c>
      <c r="H752" s="116" t="str">
        <f>IF(SP_NORTE!J807="","*",SP_NORTE!J807)</f>
        <v>*</v>
      </c>
      <c r="I752" s="113" t="str">
        <f>IF(SP_NORTE!N807="","*",SP_NORTE!N807)</f>
        <v>*</v>
      </c>
      <c r="J752" s="113" t="str">
        <f>IF(SP_NORTE!O807="","*",SP_NORTE!O807)</f>
        <v>*</v>
      </c>
      <c r="K752" s="83">
        <f>IF(SP_NORTE!AJ807="","*",SP_NORTE!AJ807)</f>
        <v>0</v>
      </c>
      <c r="L752" s="83" t="str">
        <f>IF(SP_NORTE!AL807="","*",SP_NORTE!AL807)</f>
        <v>-</v>
      </c>
      <c r="M752" s="83">
        <f>IF(SP_NORTE!AO807="","*",SP_NORTE!AO807)</f>
        <v>0</v>
      </c>
      <c r="N752" s="83" t="str">
        <f>IF(SP_NORTE!AL807="","*",SP_NORTE!AL807)</f>
        <v>-</v>
      </c>
      <c r="O752" s="110" t="str">
        <f>IF(SP_NORTE!BG807="","*",SP_NORTE!BG807)</f>
        <v>*</v>
      </c>
      <c r="P752" s="147" t="str">
        <f>IF($A$2=1,IF(SP_NORTE!BI807="","*",SP_NORTE!BI807),IF(SP_NORTE!BJ807="","*",SP_NORTE!BJ807))</f>
        <v>*</v>
      </c>
    </row>
    <row r="753" spans="1:16" hidden="1">
      <c r="A753" s="82" t="str">
        <f>IF(SP_NORTE!B808="","*",SP_NORTE!B808)</f>
        <v>*</v>
      </c>
      <c r="B753" s="83" t="str">
        <f>IF(SP_NORTE!W808="","*",SP_NORTE!W808)</f>
        <v>*</v>
      </c>
      <c r="C753" s="83" t="str">
        <f>IF(SP_NORTE!R808="","*",SP_NORTE!R808)</f>
        <v>-</v>
      </c>
      <c r="D753" s="83" t="str">
        <f>IF(SP_NORTE!S808="","*",SP_NORTE!S808)</f>
        <v>-</v>
      </c>
      <c r="E753" s="83" t="str">
        <f>IF(SP_NORTE!D808="","*",SP_NORTE!D808)</f>
        <v>*</v>
      </c>
      <c r="F753" s="83" t="str">
        <f>IF(SP_NORTE!G808="","*",SP_NORTE!G808)</f>
        <v>*</v>
      </c>
      <c r="G753" s="83" t="str">
        <f>IF(SP_NORTE!L808="","*",SP_NORTE!L808)</f>
        <v>-</v>
      </c>
      <c r="H753" s="116" t="str">
        <f>IF(SP_NORTE!J808="","*",SP_NORTE!J808)</f>
        <v>*</v>
      </c>
      <c r="I753" s="113" t="str">
        <f>IF(SP_NORTE!N808="","*",SP_NORTE!N808)</f>
        <v>*</v>
      </c>
      <c r="J753" s="113" t="str">
        <f>IF(SP_NORTE!O808="","*",SP_NORTE!O808)</f>
        <v>*</v>
      </c>
      <c r="K753" s="83">
        <f>IF(SP_NORTE!AJ808="","*",SP_NORTE!AJ808)</f>
        <v>0</v>
      </c>
      <c r="L753" s="83" t="str">
        <f>IF(SP_NORTE!AL808="","*",SP_NORTE!AL808)</f>
        <v>-</v>
      </c>
      <c r="M753" s="83">
        <f>IF(SP_NORTE!AO808="","*",SP_NORTE!AO808)</f>
        <v>0</v>
      </c>
      <c r="N753" s="83" t="str">
        <f>IF(SP_NORTE!AL808="","*",SP_NORTE!AL808)</f>
        <v>-</v>
      </c>
      <c r="O753" s="110" t="str">
        <f>IF(SP_NORTE!BG808="","*",SP_NORTE!BG808)</f>
        <v>*</v>
      </c>
      <c r="P753" s="147" t="str">
        <f>IF($A$2=1,IF(SP_NORTE!BI808="","*",SP_NORTE!BI808),IF(SP_NORTE!BJ808="","*",SP_NORTE!BJ808))</f>
        <v>*</v>
      </c>
    </row>
    <row r="754" spans="1:16" hidden="1">
      <c r="A754" s="82" t="str">
        <f>IF(SP_NORTE!B809="","*",SP_NORTE!B809)</f>
        <v>*</v>
      </c>
      <c r="B754" s="83" t="str">
        <f>IF(SP_NORTE!W809="","*",SP_NORTE!W809)</f>
        <v>*</v>
      </c>
      <c r="C754" s="83" t="str">
        <f>IF(SP_NORTE!R809="","*",SP_NORTE!R809)</f>
        <v>-</v>
      </c>
      <c r="D754" s="83" t="str">
        <f>IF(SP_NORTE!S809="","*",SP_NORTE!S809)</f>
        <v>-</v>
      </c>
      <c r="E754" s="83" t="str">
        <f>IF(SP_NORTE!D809="","*",SP_NORTE!D809)</f>
        <v>*</v>
      </c>
      <c r="F754" s="83" t="str">
        <f>IF(SP_NORTE!G809="","*",SP_NORTE!G809)</f>
        <v>*</v>
      </c>
      <c r="G754" s="83" t="str">
        <f>IF(SP_NORTE!L809="","*",SP_NORTE!L809)</f>
        <v>-</v>
      </c>
      <c r="H754" s="116" t="str">
        <f>IF(SP_NORTE!J809="","*",SP_NORTE!J809)</f>
        <v>*</v>
      </c>
      <c r="I754" s="113" t="str">
        <f>IF(SP_NORTE!N809="","*",SP_NORTE!N809)</f>
        <v>*</v>
      </c>
      <c r="J754" s="113" t="str">
        <f>IF(SP_NORTE!O809="","*",SP_NORTE!O809)</f>
        <v>*</v>
      </c>
      <c r="K754" s="83">
        <f>IF(SP_NORTE!AJ809="","*",SP_NORTE!AJ809)</f>
        <v>0</v>
      </c>
      <c r="L754" s="83" t="str">
        <f>IF(SP_NORTE!AL809="","*",SP_NORTE!AL809)</f>
        <v>-</v>
      </c>
      <c r="M754" s="83">
        <f>IF(SP_NORTE!AO809="","*",SP_NORTE!AO809)</f>
        <v>0</v>
      </c>
      <c r="N754" s="83" t="str">
        <f>IF(SP_NORTE!AL809="","*",SP_NORTE!AL809)</f>
        <v>-</v>
      </c>
      <c r="O754" s="110" t="str">
        <f>IF(SP_NORTE!BG809="","*",SP_NORTE!BG809)</f>
        <v>*</v>
      </c>
      <c r="P754" s="147" t="str">
        <f>IF($A$2=1,IF(SP_NORTE!BI809="","*",SP_NORTE!BI809),IF(SP_NORTE!BJ809="","*",SP_NORTE!BJ809))</f>
        <v>*</v>
      </c>
    </row>
    <row r="755" spans="1:16" hidden="1">
      <c r="A755" s="82" t="str">
        <f>IF(SP_NORTE!B810="","*",SP_NORTE!B810)</f>
        <v>*</v>
      </c>
      <c r="B755" s="83" t="str">
        <f>IF(SP_NORTE!W810="","*",SP_NORTE!W810)</f>
        <v>*</v>
      </c>
      <c r="C755" s="83" t="str">
        <f>IF(SP_NORTE!R810="","*",SP_NORTE!R810)</f>
        <v>-</v>
      </c>
      <c r="D755" s="83" t="str">
        <f>IF(SP_NORTE!S810="","*",SP_NORTE!S810)</f>
        <v>-</v>
      </c>
      <c r="E755" s="83" t="str">
        <f>IF(SP_NORTE!D810="","*",SP_NORTE!D810)</f>
        <v>*</v>
      </c>
      <c r="F755" s="83" t="str">
        <f>IF(SP_NORTE!G810="","*",SP_NORTE!G810)</f>
        <v>*</v>
      </c>
      <c r="G755" s="83" t="str">
        <f>IF(SP_NORTE!L810="","*",SP_NORTE!L810)</f>
        <v>-</v>
      </c>
      <c r="H755" s="116" t="str">
        <f>IF(SP_NORTE!J810="","*",SP_NORTE!J810)</f>
        <v>*</v>
      </c>
      <c r="I755" s="113" t="str">
        <f>IF(SP_NORTE!N810="","*",SP_NORTE!N810)</f>
        <v>*</v>
      </c>
      <c r="J755" s="113" t="str">
        <f>IF(SP_NORTE!O810="","*",SP_NORTE!O810)</f>
        <v>*</v>
      </c>
      <c r="K755" s="83">
        <f>IF(SP_NORTE!AJ810="","*",SP_NORTE!AJ810)</f>
        <v>0</v>
      </c>
      <c r="L755" s="83" t="str">
        <f>IF(SP_NORTE!AL810="","*",SP_NORTE!AL810)</f>
        <v>-</v>
      </c>
      <c r="M755" s="83">
        <f>IF(SP_NORTE!AO810="","*",SP_NORTE!AO810)</f>
        <v>0</v>
      </c>
      <c r="N755" s="83" t="str">
        <f>IF(SP_NORTE!AL810="","*",SP_NORTE!AL810)</f>
        <v>-</v>
      </c>
      <c r="O755" s="110" t="str">
        <f>IF(SP_NORTE!BG810="","*",SP_NORTE!BG810)</f>
        <v>*</v>
      </c>
      <c r="P755" s="147" t="str">
        <f>IF($A$2=1,IF(SP_NORTE!BI810="","*",SP_NORTE!BI810),IF(SP_NORTE!BJ810="","*",SP_NORTE!BJ810))</f>
        <v>*</v>
      </c>
    </row>
    <row r="756" spans="1:16" hidden="1">
      <c r="A756" s="82" t="str">
        <f>IF(SP_NORTE!B811="","*",SP_NORTE!B811)</f>
        <v>*</v>
      </c>
      <c r="B756" s="83" t="str">
        <f>IF(SP_NORTE!W811="","*",SP_NORTE!W811)</f>
        <v>*</v>
      </c>
      <c r="C756" s="83" t="str">
        <f>IF(SP_NORTE!R811="","*",SP_NORTE!R811)</f>
        <v>-</v>
      </c>
      <c r="D756" s="83" t="str">
        <f>IF(SP_NORTE!S811="","*",SP_NORTE!S811)</f>
        <v>-</v>
      </c>
      <c r="E756" s="83" t="str">
        <f>IF(SP_NORTE!D811="","*",SP_NORTE!D811)</f>
        <v>*</v>
      </c>
      <c r="F756" s="83" t="str">
        <f>IF(SP_NORTE!G811="","*",SP_NORTE!G811)</f>
        <v>*</v>
      </c>
      <c r="G756" s="83" t="str">
        <f>IF(SP_NORTE!L811="","*",SP_NORTE!L811)</f>
        <v>-</v>
      </c>
      <c r="H756" s="116" t="str">
        <f>IF(SP_NORTE!J811="","*",SP_NORTE!J811)</f>
        <v>*</v>
      </c>
      <c r="I756" s="113" t="str">
        <f>IF(SP_NORTE!N811="","*",SP_NORTE!N811)</f>
        <v>*</v>
      </c>
      <c r="J756" s="113" t="str">
        <f>IF(SP_NORTE!O811="","*",SP_NORTE!O811)</f>
        <v>*</v>
      </c>
      <c r="K756" s="83">
        <f>IF(SP_NORTE!AJ811="","*",SP_NORTE!AJ811)</f>
        <v>0</v>
      </c>
      <c r="L756" s="83" t="str">
        <f>IF(SP_NORTE!AL811="","*",SP_NORTE!AL811)</f>
        <v>-</v>
      </c>
      <c r="M756" s="83">
        <f>IF(SP_NORTE!AO811="","*",SP_NORTE!AO811)</f>
        <v>0</v>
      </c>
      <c r="N756" s="83" t="str">
        <f>IF(SP_NORTE!AL811="","*",SP_NORTE!AL811)</f>
        <v>-</v>
      </c>
      <c r="O756" s="110" t="str">
        <f>IF(SP_NORTE!BG811="","*",SP_NORTE!BG811)</f>
        <v>*</v>
      </c>
      <c r="P756" s="147" t="str">
        <f>IF($A$2=1,IF(SP_NORTE!BI811="","*",SP_NORTE!BI811),IF(SP_NORTE!BJ811="","*",SP_NORTE!BJ811))</f>
        <v>*</v>
      </c>
    </row>
    <row r="757" spans="1:16" hidden="1">
      <c r="A757" s="82" t="str">
        <f>IF(SP_NORTE!B812="","*",SP_NORTE!B812)</f>
        <v>*</v>
      </c>
      <c r="B757" s="83" t="str">
        <f>IF(SP_NORTE!W812="","*",SP_NORTE!W812)</f>
        <v>*</v>
      </c>
      <c r="C757" s="83" t="str">
        <f>IF(SP_NORTE!R812="","*",SP_NORTE!R812)</f>
        <v>-</v>
      </c>
      <c r="D757" s="83" t="str">
        <f>IF(SP_NORTE!S812="","*",SP_NORTE!S812)</f>
        <v>-</v>
      </c>
      <c r="E757" s="83" t="str">
        <f>IF(SP_NORTE!D812="","*",SP_NORTE!D812)</f>
        <v>*</v>
      </c>
      <c r="F757" s="83" t="str">
        <f>IF(SP_NORTE!G812="","*",SP_NORTE!G812)</f>
        <v>*</v>
      </c>
      <c r="G757" s="83" t="str">
        <f>IF(SP_NORTE!L812="","*",SP_NORTE!L812)</f>
        <v>-</v>
      </c>
      <c r="H757" s="116" t="str">
        <f>IF(SP_NORTE!J812="","*",SP_NORTE!J812)</f>
        <v>*</v>
      </c>
      <c r="I757" s="113" t="str">
        <f>IF(SP_NORTE!N812="","*",SP_NORTE!N812)</f>
        <v>*</v>
      </c>
      <c r="J757" s="113" t="str">
        <f>IF(SP_NORTE!O812="","*",SP_NORTE!O812)</f>
        <v>*</v>
      </c>
      <c r="K757" s="83">
        <f>IF(SP_NORTE!AJ812="","*",SP_NORTE!AJ812)</f>
        <v>0</v>
      </c>
      <c r="L757" s="83" t="str">
        <f>IF(SP_NORTE!AL812="","*",SP_NORTE!AL812)</f>
        <v>-</v>
      </c>
      <c r="M757" s="83">
        <f>IF(SP_NORTE!AO812="","*",SP_NORTE!AO812)</f>
        <v>0</v>
      </c>
      <c r="N757" s="83" t="str">
        <f>IF(SP_NORTE!AL812="","*",SP_NORTE!AL812)</f>
        <v>-</v>
      </c>
      <c r="O757" s="110" t="str">
        <f>IF(SP_NORTE!BG812="","*",SP_NORTE!BG812)</f>
        <v>*</v>
      </c>
      <c r="P757" s="147" t="str">
        <f>IF($A$2=1,IF(SP_NORTE!BI812="","*",SP_NORTE!BI812),IF(SP_NORTE!BJ812="","*",SP_NORTE!BJ812))</f>
        <v>*</v>
      </c>
    </row>
    <row r="758" spans="1:16" hidden="1">
      <c r="A758" s="82" t="str">
        <f>IF(SP_NORTE!B813="","*",SP_NORTE!B813)</f>
        <v>*</v>
      </c>
      <c r="B758" s="83" t="str">
        <f>IF(SP_NORTE!W813="","*",SP_NORTE!W813)</f>
        <v>*</v>
      </c>
      <c r="C758" s="83" t="str">
        <f>IF(SP_NORTE!R813="","*",SP_NORTE!R813)</f>
        <v>-</v>
      </c>
      <c r="D758" s="83" t="str">
        <f>IF(SP_NORTE!S813="","*",SP_NORTE!S813)</f>
        <v>-</v>
      </c>
      <c r="E758" s="83" t="str">
        <f>IF(SP_NORTE!D813="","*",SP_NORTE!D813)</f>
        <v>*</v>
      </c>
      <c r="F758" s="83" t="str">
        <f>IF(SP_NORTE!G813="","*",SP_NORTE!G813)</f>
        <v>*</v>
      </c>
      <c r="G758" s="83" t="str">
        <f>IF(SP_NORTE!L813="","*",SP_NORTE!L813)</f>
        <v>-</v>
      </c>
      <c r="H758" s="116" t="str">
        <f>IF(SP_NORTE!J813="","*",SP_NORTE!J813)</f>
        <v>*</v>
      </c>
      <c r="I758" s="113" t="str">
        <f>IF(SP_NORTE!N813="","*",SP_NORTE!N813)</f>
        <v>*</v>
      </c>
      <c r="J758" s="113" t="str">
        <f>IF(SP_NORTE!O813="","*",SP_NORTE!O813)</f>
        <v>*</v>
      </c>
      <c r="K758" s="83">
        <f>IF(SP_NORTE!AJ813="","*",SP_NORTE!AJ813)</f>
        <v>0</v>
      </c>
      <c r="L758" s="83" t="str">
        <f>IF(SP_NORTE!AL813="","*",SP_NORTE!AL813)</f>
        <v>-</v>
      </c>
      <c r="M758" s="83">
        <f>IF(SP_NORTE!AO813="","*",SP_NORTE!AO813)</f>
        <v>0</v>
      </c>
      <c r="N758" s="83" t="str">
        <f>IF(SP_NORTE!AL813="","*",SP_NORTE!AL813)</f>
        <v>-</v>
      </c>
      <c r="O758" s="110" t="str">
        <f>IF(SP_NORTE!BG813="","*",SP_NORTE!BG813)</f>
        <v>*</v>
      </c>
      <c r="P758" s="147" t="str">
        <f>IF($A$2=1,IF(SP_NORTE!BI813="","*",SP_NORTE!BI813),IF(SP_NORTE!BJ813="","*",SP_NORTE!BJ813))</f>
        <v>*</v>
      </c>
    </row>
    <row r="759" spans="1:16" hidden="1">
      <c r="A759" s="82" t="str">
        <f>IF(SP_NORTE!B814="","*",SP_NORTE!B814)</f>
        <v>*</v>
      </c>
      <c r="B759" s="83" t="str">
        <f>IF(SP_NORTE!W814="","*",SP_NORTE!W814)</f>
        <v>*</v>
      </c>
      <c r="C759" s="83" t="str">
        <f>IF(SP_NORTE!R814="","*",SP_NORTE!R814)</f>
        <v>-</v>
      </c>
      <c r="D759" s="83" t="str">
        <f>IF(SP_NORTE!S814="","*",SP_NORTE!S814)</f>
        <v>-</v>
      </c>
      <c r="E759" s="83" t="str">
        <f>IF(SP_NORTE!D814="","*",SP_NORTE!D814)</f>
        <v>*</v>
      </c>
      <c r="F759" s="83" t="str">
        <f>IF(SP_NORTE!G814="","*",SP_NORTE!G814)</f>
        <v>*</v>
      </c>
      <c r="G759" s="83" t="str">
        <f>IF(SP_NORTE!L814="","*",SP_NORTE!L814)</f>
        <v>-</v>
      </c>
      <c r="H759" s="116" t="str">
        <f>IF(SP_NORTE!J814="","*",SP_NORTE!J814)</f>
        <v>*</v>
      </c>
      <c r="I759" s="113" t="str">
        <f>IF(SP_NORTE!N814="","*",SP_NORTE!N814)</f>
        <v>*</v>
      </c>
      <c r="J759" s="113" t="str">
        <f>IF(SP_NORTE!O814="","*",SP_NORTE!O814)</f>
        <v>*</v>
      </c>
      <c r="K759" s="83">
        <f>IF(SP_NORTE!AJ814="","*",SP_NORTE!AJ814)</f>
        <v>0</v>
      </c>
      <c r="L759" s="83" t="str">
        <f>IF(SP_NORTE!AL814="","*",SP_NORTE!AL814)</f>
        <v>-</v>
      </c>
      <c r="M759" s="83">
        <f>IF(SP_NORTE!AO814="","*",SP_NORTE!AO814)</f>
        <v>0</v>
      </c>
      <c r="N759" s="83" t="str">
        <f>IF(SP_NORTE!AL814="","*",SP_NORTE!AL814)</f>
        <v>-</v>
      </c>
      <c r="O759" s="110" t="str">
        <f>IF(SP_NORTE!BG814="","*",SP_NORTE!BG814)</f>
        <v>*</v>
      </c>
      <c r="P759" s="147" t="str">
        <f>IF($A$2=1,IF(SP_NORTE!BI814="","*",SP_NORTE!BI814),IF(SP_NORTE!BJ814="","*",SP_NORTE!BJ814))</f>
        <v>*</v>
      </c>
    </row>
    <row r="760" spans="1:16" hidden="1">
      <c r="A760" s="82" t="str">
        <f>IF(SP_NORTE!B815="","*",SP_NORTE!B815)</f>
        <v>*</v>
      </c>
      <c r="B760" s="83" t="str">
        <f>IF(SP_NORTE!W815="","*",SP_NORTE!W815)</f>
        <v>*</v>
      </c>
      <c r="C760" s="83" t="str">
        <f>IF(SP_NORTE!R815="","*",SP_NORTE!R815)</f>
        <v>-</v>
      </c>
      <c r="D760" s="83" t="str">
        <f>IF(SP_NORTE!S815="","*",SP_NORTE!S815)</f>
        <v>-</v>
      </c>
      <c r="E760" s="83" t="str">
        <f>IF(SP_NORTE!D815="","*",SP_NORTE!D815)</f>
        <v>*</v>
      </c>
      <c r="F760" s="83" t="str">
        <f>IF(SP_NORTE!G815="","*",SP_NORTE!G815)</f>
        <v>*</v>
      </c>
      <c r="G760" s="83" t="str">
        <f>IF(SP_NORTE!L815="","*",SP_NORTE!L815)</f>
        <v>-</v>
      </c>
      <c r="H760" s="116" t="str">
        <f>IF(SP_NORTE!J815="","*",SP_NORTE!J815)</f>
        <v>*</v>
      </c>
      <c r="I760" s="113" t="str">
        <f>IF(SP_NORTE!N815="","*",SP_NORTE!N815)</f>
        <v>*</v>
      </c>
      <c r="J760" s="113" t="str">
        <f>IF(SP_NORTE!O815="","*",SP_NORTE!O815)</f>
        <v>*</v>
      </c>
      <c r="K760" s="83">
        <f>IF(SP_NORTE!AJ815="","*",SP_NORTE!AJ815)</f>
        <v>0</v>
      </c>
      <c r="L760" s="83" t="str">
        <f>IF(SP_NORTE!AL815="","*",SP_NORTE!AL815)</f>
        <v>-</v>
      </c>
      <c r="M760" s="83">
        <f>IF(SP_NORTE!AO815="","*",SP_NORTE!AO815)</f>
        <v>0</v>
      </c>
      <c r="N760" s="83" t="str">
        <f>IF(SP_NORTE!AL815="","*",SP_NORTE!AL815)</f>
        <v>-</v>
      </c>
      <c r="O760" s="110" t="str">
        <f>IF(SP_NORTE!BG815="","*",SP_NORTE!BG815)</f>
        <v>*</v>
      </c>
      <c r="P760" s="147" t="str">
        <f>IF($A$2=1,IF(SP_NORTE!BI815="","*",SP_NORTE!BI815),IF(SP_NORTE!BJ815="","*",SP_NORTE!BJ815))</f>
        <v>*</v>
      </c>
    </row>
    <row r="761" spans="1:16" hidden="1">
      <c r="A761" s="82" t="str">
        <f>IF(SP_NORTE!B816="","*",SP_NORTE!B816)</f>
        <v>*</v>
      </c>
      <c r="B761" s="83" t="str">
        <f>IF(SP_NORTE!W816="","*",SP_NORTE!W816)</f>
        <v>*</v>
      </c>
      <c r="C761" s="83" t="str">
        <f>IF(SP_NORTE!R816="","*",SP_NORTE!R816)</f>
        <v>-</v>
      </c>
      <c r="D761" s="83" t="str">
        <f>IF(SP_NORTE!S816="","*",SP_NORTE!S816)</f>
        <v>-</v>
      </c>
      <c r="E761" s="83" t="str">
        <f>IF(SP_NORTE!D816="","*",SP_NORTE!D816)</f>
        <v>*</v>
      </c>
      <c r="F761" s="83" t="str">
        <f>IF(SP_NORTE!G816="","*",SP_NORTE!G816)</f>
        <v>*</v>
      </c>
      <c r="G761" s="83" t="str">
        <f>IF(SP_NORTE!L816="","*",SP_NORTE!L816)</f>
        <v>-</v>
      </c>
      <c r="H761" s="116" t="str">
        <f>IF(SP_NORTE!J816="","*",SP_NORTE!J816)</f>
        <v>*</v>
      </c>
      <c r="I761" s="113" t="str">
        <f>IF(SP_NORTE!N816="","*",SP_NORTE!N816)</f>
        <v>*</v>
      </c>
      <c r="J761" s="113" t="str">
        <f>IF(SP_NORTE!O816="","*",SP_NORTE!O816)</f>
        <v>*</v>
      </c>
      <c r="K761" s="83">
        <f>IF(SP_NORTE!AJ816="","*",SP_NORTE!AJ816)</f>
        <v>0</v>
      </c>
      <c r="L761" s="83" t="str">
        <f>IF(SP_NORTE!AL816="","*",SP_NORTE!AL816)</f>
        <v>-</v>
      </c>
      <c r="M761" s="83">
        <f>IF(SP_NORTE!AO816="","*",SP_NORTE!AO816)</f>
        <v>0</v>
      </c>
      <c r="N761" s="83" t="str">
        <f>IF(SP_NORTE!AL816="","*",SP_NORTE!AL816)</f>
        <v>-</v>
      </c>
      <c r="O761" s="110" t="str">
        <f>IF(SP_NORTE!BG816="","*",SP_NORTE!BG816)</f>
        <v>*</v>
      </c>
      <c r="P761" s="147" t="str">
        <f>IF($A$2=1,IF(SP_NORTE!BI816="","*",SP_NORTE!BI816),IF(SP_NORTE!BJ816="","*",SP_NORTE!BJ816))</f>
        <v>*</v>
      </c>
    </row>
    <row r="762" spans="1:16" hidden="1">
      <c r="A762" s="82" t="str">
        <f>IF(SP_NORTE!B817="","*",SP_NORTE!B817)</f>
        <v>*</v>
      </c>
      <c r="B762" s="83" t="str">
        <f>IF(SP_NORTE!W817="","*",SP_NORTE!W817)</f>
        <v>*</v>
      </c>
      <c r="C762" s="83" t="str">
        <f>IF(SP_NORTE!R817="","*",SP_NORTE!R817)</f>
        <v>-</v>
      </c>
      <c r="D762" s="83" t="str">
        <f>IF(SP_NORTE!S817="","*",SP_NORTE!S817)</f>
        <v>-</v>
      </c>
      <c r="E762" s="83" t="str">
        <f>IF(SP_NORTE!D817="","*",SP_NORTE!D817)</f>
        <v>*</v>
      </c>
      <c r="F762" s="83" t="str">
        <f>IF(SP_NORTE!G817="","*",SP_NORTE!G817)</f>
        <v>*</v>
      </c>
      <c r="G762" s="83" t="str">
        <f>IF(SP_NORTE!L817="","*",SP_NORTE!L817)</f>
        <v>-</v>
      </c>
      <c r="H762" s="116" t="str">
        <f>IF(SP_NORTE!J817="","*",SP_NORTE!J817)</f>
        <v>*</v>
      </c>
      <c r="I762" s="113" t="str">
        <f>IF(SP_NORTE!N817="","*",SP_NORTE!N817)</f>
        <v>*</v>
      </c>
      <c r="J762" s="113" t="str">
        <f>IF(SP_NORTE!O817="","*",SP_NORTE!O817)</f>
        <v>*</v>
      </c>
      <c r="K762" s="83">
        <f>IF(SP_NORTE!AJ817="","*",SP_NORTE!AJ817)</f>
        <v>0</v>
      </c>
      <c r="L762" s="83" t="str">
        <f>IF(SP_NORTE!AL817="","*",SP_NORTE!AL817)</f>
        <v>-</v>
      </c>
      <c r="M762" s="83">
        <f>IF(SP_NORTE!AO817="","*",SP_NORTE!AO817)</f>
        <v>0</v>
      </c>
      <c r="N762" s="83" t="str">
        <f>IF(SP_NORTE!AL817="","*",SP_NORTE!AL817)</f>
        <v>-</v>
      </c>
      <c r="O762" s="110" t="str">
        <f>IF(SP_NORTE!BG817="","*",SP_NORTE!BG817)</f>
        <v>*</v>
      </c>
      <c r="P762" s="147" t="str">
        <f>IF($A$2=1,IF(SP_NORTE!BI817="","*",SP_NORTE!BI817),IF(SP_NORTE!BJ817="","*",SP_NORTE!BJ817))</f>
        <v>*</v>
      </c>
    </row>
    <row r="763" spans="1:16" hidden="1">
      <c r="A763" s="82" t="str">
        <f>IF(SP_NORTE!B818="","*",SP_NORTE!B818)</f>
        <v>*</v>
      </c>
      <c r="B763" s="83" t="str">
        <f>IF(SP_NORTE!W818="","*",SP_NORTE!W818)</f>
        <v>*</v>
      </c>
      <c r="C763" s="83" t="str">
        <f>IF(SP_NORTE!R818="","*",SP_NORTE!R818)</f>
        <v>-</v>
      </c>
      <c r="D763" s="83" t="str">
        <f>IF(SP_NORTE!S818="","*",SP_NORTE!S818)</f>
        <v>-</v>
      </c>
      <c r="E763" s="83" t="str">
        <f>IF(SP_NORTE!D818="","*",SP_NORTE!D818)</f>
        <v>*</v>
      </c>
      <c r="F763" s="83" t="str">
        <f>IF(SP_NORTE!G818="","*",SP_NORTE!G818)</f>
        <v>*</v>
      </c>
      <c r="G763" s="83" t="str">
        <f>IF(SP_NORTE!L818="","*",SP_NORTE!L818)</f>
        <v>-</v>
      </c>
      <c r="H763" s="116" t="str">
        <f>IF(SP_NORTE!J818="","*",SP_NORTE!J818)</f>
        <v>*</v>
      </c>
      <c r="I763" s="113" t="str">
        <f>IF(SP_NORTE!N818="","*",SP_NORTE!N818)</f>
        <v>*</v>
      </c>
      <c r="J763" s="113" t="str">
        <f>IF(SP_NORTE!O818="","*",SP_NORTE!O818)</f>
        <v>*</v>
      </c>
      <c r="K763" s="83">
        <f>IF(SP_NORTE!AJ818="","*",SP_NORTE!AJ818)</f>
        <v>0</v>
      </c>
      <c r="L763" s="83" t="str">
        <f>IF(SP_NORTE!AL818="","*",SP_NORTE!AL818)</f>
        <v>-</v>
      </c>
      <c r="M763" s="83">
        <f>IF(SP_NORTE!AO818="","*",SP_NORTE!AO818)</f>
        <v>0</v>
      </c>
      <c r="N763" s="83" t="str">
        <f>IF(SP_NORTE!AL818="","*",SP_NORTE!AL818)</f>
        <v>-</v>
      </c>
      <c r="O763" s="110" t="str">
        <f>IF(SP_NORTE!BG818="","*",SP_NORTE!BG818)</f>
        <v>*</v>
      </c>
      <c r="P763" s="147" t="str">
        <f>IF($A$2=1,IF(SP_NORTE!BI818="","*",SP_NORTE!BI818),IF(SP_NORTE!BJ818="","*",SP_NORTE!BJ818))</f>
        <v>*</v>
      </c>
    </row>
    <row r="764" spans="1:16" hidden="1">
      <c r="A764" s="82" t="str">
        <f>IF(SP_NORTE!B819="","*",SP_NORTE!B819)</f>
        <v>*</v>
      </c>
      <c r="B764" s="83" t="str">
        <f>IF(SP_NORTE!W819="","*",SP_NORTE!W819)</f>
        <v>*</v>
      </c>
      <c r="C764" s="83" t="str">
        <f>IF(SP_NORTE!R819="","*",SP_NORTE!R819)</f>
        <v>-</v>
      </c>
      <c r="D764" s="83" t="str">
        <f>IF(SP_NORTE!S819="","*",SP_NORTE!S819)</f>
        <v>-</v>
      </c>
      <c r="E764" s="83" t="str">
        <f>IF(SP_NORTE!D819="","*",SP_NORTE!D819)</f>
        <v>*</v>
      </c>
      <c r="F764" s="83" t="str">
        <f>IF(SP_NORTE!G819="","*",SP_NORTE!G819)</f>
        <v>*</v>
      </c>
      <c r="G764" s="83" t="str">
        <f>IF(SP_NORTE!L819="","*",SP_NORTE!L819)</f>
        <v>-</v>
      </c>
      <c r="H764" s="116" t="str">
        <f>IF(SP_NORTE!J819="","*",SP_NORTE!J819)</f>
        <v>*</v>
      </c>
      <c r="I764" s="113" t="str">
        <f>IF(SP_NORTE!N819="","*",SP_NORTE!N819)</f>
        <v>*</v>
      </c>
      <c r="J764" s="113" t="str">
        <f>IF(SP_NORTE!O819="","*",SP_NORTE!O819)</f>
        <v>*</v>
      </c>
      <c r="K764" s="83">
        <f>IF(SP_NORTE!AJ819="","*",SP_NORTE!AJ819)</f>
        <v>0</v>
      </c>
      <c r="L764" s="83" t="str">
        <f>IF(SP_NORTE!AL819="","*",SP_NORTE!AL819)</f>
        <v>-</v>
      </c>
      <c r="M764" s="83">
        <f>IF(SP_NORTE!AO819="","*",SP_NORTE!AO819)</f>
        <v>0</v>
      </c>
      <c r="N764" s="83" t="str">
        <f>IF(SP_NORTE!AL819="","*",SP_NORTE!AL819)</f>
        <v>-</v>
      </c>
      <c r="O764" s="110" t="str">
        <f>IF(SP_NORTE!BG819="","*",SP_NORTE!BG819)</f>
        <v>*</v>
      </c>
      <c r="P764" s="147" t="str">
        <f>IF($A$2=1,IF(SP_NORTE!BI819="","*",SP_NORTE!BI819),IF(SP_NORTE!BJ819="","*",SP_NORTE!BJ819))</f>
        <v>*</v>
      </c>
    </row>
    <row r="765" spans="1:16" hidden="1">
      <c r="A765" s="82" t="str">
        <f>IF(SP_NORTE!B820="","*",SP_NORTE!B820)</f>
        <v>*</v>
      </c>
      <c r="B765" s="83" t="str">
        <f>IF(SP_NORTE!W820="","*",SP_NORTE!W820)</f>
        <v>*</v>
      </c>
      <c r="C765" s="83" t="str">
        <f>IF(SP_NORTE!R820="","*",SP_NORTE!R820)</f>
        <v>-</v>
      </c>
      <c r="D765" s="83" t="str">
        <f>IF(SP_NORTE!S820="","*",SP_NORTE!S820)</f>
        <v>-</v>
      </c>
      <c r="E765" s="83" t="str">
        <f>IF(SP_NORTE!D820="","*",SP_NORTE!D820)</f>
        <v>*</v>
      </c>
      <c r="F765" s="83" t="str">
        <f>IF(SP_NORTE!G820="","*",SP_NORTE!G820)</f>
        <v>*</v>
      </c>
      <c r="G765" s="83" t="str">
        <f>IF(SP_NORTE!L820="","*",SP_NORTE!L820)</f>
        <v>-</v>
      </c>
      <c r="H765" s="116" t="str">
        <f>IF(SP_NORTE!J820="","*",SP_NORTE!J820)</f>
        <v>*</v>
      </c>
      <c r="I765" s="113" t="str">
        <f>IF(SP_NORTE!N820="","*",SP_NORTE!N820)</f>
        <v>*</v>
      </c>
      <c r="J765" s="113" t="str">
        <f>IF(SP_NORTE!O820="","*",SP_NORTE!O820)</f>
        <v>*</v>
      </c>
      <c r="K765" s="83">
        <f>IF(SP_NORTE!AJ820="","*",SP_NORTE!AJ820)</f>
        <v>0</v>
      </c>
      <c r="L765" s="83" t="str">
        <f>IF(SP_NORTE!AL820="","*",SP_NORTE!AL820)</f>
        <v>-</v>
      </c>
      <c r="M765" s="83">
        <f>IF(SP_NORTE!AO820="","*",SP_NORTE!AO820)</f>
        <v>0</v>
      </c>
      <c r="N765" s="83" t="str">
        <f>IF(SP_NORTE!AL820="","*",SP_NORTE!AL820)</f>
        <v>-</v>
      </c>
      <c r="O765" s="110" t="str">
        <f>IF(SP_NORTE!BG820="","*",SP_NORTE!BG820)</f>
        <v>*</v>
      </c>
      <c r="P765" s="147" t="str">
        <f>IF($A$2=1,IF(SP_NORTE!BI820="","*",SP_NORTE!BI820),IF(SP_NORTE!BJ820="","*",SP_NORTE!BJ820))</f>
        <v>*</v>
      </c>
    </row>
    <row r="766" spans="1:16" hidden="1">
      <c r="A766" s="82" t="str">
        <f>IF(SP_NORTE!B821="","*",SP_NORTE!B821)</f>
        <v>*</v>
      </c>
      <c r="B766" s="83" t="str">
        <f>IF(SP_NORTE!W821="","*",SP_NORTE!W821)</f>
        <v>*</v>
      </c>
      <c r="C766" s="83" t="str">
        <f>IF(SP_NORTE!R821="","*",SP_NORTE!R821)</f>
        <v>-</v>
      </c>
      <c r="D766" s="83" t="str">
        <f>IF(SP_NORTE!S821="","*",SP_NORTE!S821)</f>
        <v>-</v>
      </c>
      <c r="E766" s="83" t="str">
        <f>IF(SP_NORTE!D821="","*",SP_NORTE!D821)</f>
        <v>*</v>
      </c>
      <c r="F766" s="83" t="str">
        <f>IF(SP_NORTE!G821="","*",SP_NORTE!G821)</f>
        <v>*</v>
      </c>
      <c r="G766" s="83" t="str">
        <f>IF(SP_NORTE!L821="","*",SP_NORTE!L821)</f>
        <v>-</v>
      </c>
      <c r="H766" s="116" t="str">
        <f>IF(SP_NORTE!J821="","*",SP_NORTE!J821)</f>
        <v>*</v>
      </c>
      <c r="I766" s="113" t="str">
        <f>IF(SP_NORTE!N821="","*",SP_NORTE!N821)</f>
        <v>*</v>
      </c>
      <c r="J766" s="113" t="str">
        <f>IF(SP_NORTE!O821="","*",SP_NORTE!O821)</f>
        <v>*</v>
      </c>
      <c r="K766" s="83">
        <f>IF(SP_NORTE!AJ821="","*",SP_NORTE!AJ821)</f>
        <v>0</v>
      </c>
      <c r="L766" s="83" t="str">
        <f>IF(SP_NORTE!AL821="","*",SP_NORTE!AL821)</f>
        <v>-</v>
      </c>
      <c r="M766" s="83">
        <f>IF(SP_NORTE!AO821="","*",SP_NORTE!AO821)</f>
        <v>0</v>
      </c>
      <c r="N766" s="83" t="str">
        <f>IF(SP_NORTE!AL821="","*",SP_NORTE!AL821)</f>
        <v>-</v>
      </c>
      <c r="O766" s="110" t="str">
        <f>IF(SP_NORTE!BG821="","*",SP_NORTE!BG821)</f>
        <v>*</v>
      </c>
      <c r="P766" s="147" t="str">
        <f>IF($A$2=1,IF(SP_NORTE!BI821="","*",SP_NORTE!BI821),IF(SP_NORTE!BJ821="","*",SP_NORTE!BJ821))</f>
        <v>*</v>
      </c>
    </row>
    <row r="767" spans="1:16" hidden="1">
      <c r="A767" s="82" t="str">
        <f>IF(SP_NORTE!B822="","*",SP_NORTE!B822)</f>
        <v>*</v>
      </c>
      <c r="B767" s="83" t="str">
        <f>IF(SP_NORTE!W822="","*",SP_NORTE!W822)</f>
        <v>*</v>
      </c>
      <c r="C767" s="83" t="str">
        <f>IF(SP_NORTE!R822="","*",SP_NORTE!R822)</f>
        <v>-</v>
      </c>
      <c r="D767" s="83" t="str">
        <f>IF(SP_NORTE!S822="","*",SP_NORTE!S822)</f>
        <v>-</v>
      </c>
      <c r="E767" s="83" t="str">
        <f>IF(SP_NORTE!D822="","*",SP_NORTE!D822)</f>
        <v>*</v>
      </c>
      <c r="F767" s="83" t="str">
        <f>IF(SP_NORTE!G822="","*",SP_NORTE!G822)</f>
        <v>*</v>
      </c>
      <c r="G767" s="83" t="str">
        <f>IF(SP_NORTE!L822="","*",SP_NORTE!L822)</f>
        <v>-</v>
      </c>
      <c r="H767" s="116" t="str">
        <f>IF(SP_NORTE!J822="","*",SP_NORTE!J822)</f>
        <v>*</v>
      </c>
      <c r="I767" s="113" t="str">
        <f>IF(SP_NORTE!N822="","*",SP_NORTE!N822)</f>
        <v>*</v>
      </c>
      <c r="J767" s="113" t="str">
        <f>IF(SP_NORTE!O822="","*",SP_NORTE!O822)</f>
        <v>*</v>
      </c>
      <c r="K767" s="83">
        <f>IF(SP_NORTE!AJ822="","*",SP_NORTE!AJ822)</f>
        <v>0</v>
      </c>
      <c r="L767" s="83" t="str">
        <f>IF(SP_NORTE!AL822="","*",SP_NORTE!AL822)</f>
        <v>-</v>
      </c>
      <c r="M767" s="83">
        <f>IF(SP_NORTE!AO822="","*",SP_NORTE!AO822)</f>
        <v>0</v>
      </c>
      <c r="N767" s="83" t="str">
        <f>IF(SP_NORTE!AL822="","*",SP_NORTE!AL822)</f>
        <v>-</v>
      </c>
      <c r="O767" s="110" t="str">
        <f>IF(SP_NORTE!BG822="","*",SP_NORTE!BG822)</f>
        <v>*</v>
      </c>
      <c r="P767" s="147" t="str">
        <f>IF($A$2=1,IF(SP_NORTE!BI822="","*",SP_NORTE!BI822),IF(SP_NORTE!BJ822="","*",SP_NORTE!BJ822))</f>
        <v>*</v>
      </c>
    </row>
    <row r="768" spans="1:16" hidden="1">
      <c r="A768" s="82" t="str">
        <f>IF(SP_NORTE!B823="","*",SP_NORTE!B823)</f>
        <v>*</v>
      </c>
      <c r="B768" s="83" t="str">
        <f>IF(SP_NORTE!W823="","*",SP_NORTE!W823)</f>
        <v>*</v>
      </c>
      <c r="C768" s="83" t="str">
        <f>IF(SP_NORTE!R823="","*",SP_NORTE!R823)</f>
        <v>-</v>
      </c>
      <c r="D768" s="83" t="str">
        <f>IF(SP_NORTE!S823="","*",SP_NORTE!S823)</f>
        <v>-</v>
      </c>
      <c r="E768" s="83" t="str">
        <f>IF(SP_NORTE!D823="","*",SP_NORTE!D823)</f>
        <v>*</v>
      </c>
      <c r="F768" s="83" t="str">
        <f>IF(SP_NORTE!G823="","*",SP_NORTE!G823)</f>
        <v>*</v>
      </c>
      <c r="G768" s="83" t="str">
        <f>IF(SP_NORTE!L823="","*",SP_NORTE!L823)</f>
        <v>-</v>
      </c>
      <c r="H768" s="116" t="str">
        <f>IF(SP_NORTE!J823="","*",SP_NORTE!J823)</f>
        <v>*</v>
      </c>
      <c r="I768" s="113" t="str">
        <f>IF(SP_NORTE!N823="","*",SP_NORTE!N823)</f>
        <v>*</v>
      </c>
      <c r="J768" s="113" t="str">
        <f>IF(SP_NORTE!O823="","*",SP_NORTE!O823)</f>
        <v>*</v>
      </c>
      <c r="K768" s="83">
        <f>IF(SP_NORTE!AJ823="","*",SP_NORTE!AJ823)</f>
        <v>0</v>
      </c>
      <c r="L768" s="83" t="str">
        <f>IF(SP_NORTE!AL823="","*",SP_NORTE!AL823)</f>
        <v>-</v>
      </c>
      <c r="M768" s="83">
        <f>IF(SP_NORTE!AO823="","*",SP_NORTE!AO823)</f>
        <v>0</v>
      </c>
      <c r="N768" s="83" t="str">
        <f>IF(SP_NORTE!AL823="","*",SP_NORTE!AL823)</f>
        <v>-</v>
      </c>
      <c r="O768" s="110" t="str">
        <f>IF(SP_NORTE!BG823="","*",SP_NORTE!BG823)</f>
        <v>*</v>
      </c>
      <c r="P768" s="147" t="str">
        <f>IF($A$2=1,IF(SP_NORTE!BI823="","*",SP_NORTE!BI823),IF(SP_NORTE!BJ823="","*",SP_NORTE!BJ823))</f>
        <v>*</v>
      </c>
    </row>
    <row r="769" spans="1:16" hidden="1">
      <c r="A769" s="82" t="str">
        <f>IF(SP_NORTE!B824="","*",SP_NORTE!B824)</f>
        <v>*</v>
      </c>
      <c r="B769" s="83" t="str">
        <f>IF(SP_NORTE!W824="","*",SP_NORTE!W824)</f>
        <v>*</v>
      </c>
      <c r="C769" s="83" t="str">
        <f>IF(SP_NORTE!R824="","*",SP_NORTE!R824)</f>
        <v>-</v>
      </c>
      <c r="D769" s="83" t="str">
        <f>IF(SP_NORTE!S824="","*",SP_NORTE!S824)</f>
        <v>-</v>
      </c>
      <c r="E769" s="83" t="str">
        <f>IF(SP_NORTE!D824="","*",SP_NORTE!D824)</f>
        <v>*</v>
      </c>
      <c r="F769" s="83" t="str">
        <f>IF(SP_NORTE!G824="","*",SP_NORTE!G824)</f>
        <v>*</v>
      </c>
      <c r="G769" s="83" t="str">
        <f>IF(SP_NORTE!L824="","*",SP_NORTE!L824)</f>
        <v>-</v>
      </c>
      <c r="H769" s="116" t="str">
        <f>IF(SP_NORTE!J824="","*",SP_NORTE!J824)</f>
        <v>*</v>
      </c>
      <c r="I769" s="113" t="str">
        <f>IF(SP_NORTE!N824="","*",SP_NORTE!N824)</f>
        <v>*</v>
      </c>
      <c r="J769" s="113" t="str">
        <f>IF(SP_NORTE!O824="","*",SP_NORTE!O824)</f>
        <v>*</v>
      </c>
      <c r="K769" s="83">
        <f>IF(SP_NORTE!AJ824="","*",SP_NORTE!AJ824)</f>
        <v>0</v>
      </c>
      <c r="L769" s="83" t="str">
        <f>IF(SP_NORTE!AL824="","*",SP_NORTE!AL824)</f>
        <v>-</v>
      </c>
      <c r="M769" s="83">
        <f>IF(SP_NORTE!AO824="","*",SP_NORTE!AO824)</f>
        <v>0</v>
      </c>
      <c r="N769" s="83" t="str">
        <f>IF(SP_NORTE!AL824="","*",SP_NORTE!AL824)</f>
        <v>-</v>
      </c>
      <c r="O769" s="110" t="str">
        <f>IF(SP_NORTE!BG824="","*",SP_NORTE!BG824)</f>
        <v>*</v>
      </c>
      <c r="P769" s="147" t="str">
        <f>IF($A$2=1,IF(SP_NORTE!BI824="","*",SP_NORTE!BI824),IF(SP_NORTE!BJ824="","*",SP_NORTE!BJ824))</f>
        <v>*</v>
      </c>
    </row>
    <row r="770" spans="1:16" hidden="1">
      <c r="A770" s="82" t="str">
        <f>IF(SP_NORTE!B825="","*",SP_NORTE!B825)</f>
        <v>*</v>
      </c>
      <c r="B770" s="83" t="str">
        <f>IF(SP_NORTE!W825="","*",SP_NORTE!W825)</f>
        <v>*</v>
      </c>
      <c r="C770" s="83" t="str">
        <f>IF(SP_NORTE!R825="","*",SP_NORTE!R825)</f>
        <v>-</v>
      </c>
      <c r="D770" s="83" t="str">
        <f>IF(SP_NORTE!S825="","*",SP_NORTE!S825)</f>
        <v>-</v>
      </c>
      <c r="E770" s="83" t="str">
        <f>IF(SP_NORTE!D825="","*",SP_NORTE!D825)</f>
        <v>*</v>
      </c>
      <c r="F770" s="83" t="str">
        <f>IF(SP_NORTE!G825="","*",SP_NORTE!G825)</f>
        <v>*</v>
      </c>
      <c r="G770" s="83" t="str">
        <f>IF(SP_NORTE!L825="","*",SP_NORTE!L825)</f>
        <v>-</v>
      </c>
      <c r="H770" s="116" t="str">
        <f>IF(SP_NORTE!J825="","*",SP_NORTE!J825)</f>
        <v>*</v>
      </c>
      <c r="I770" s="113" t="str">
        <f>IF(SP_NORTE!N825="","*",SP_NORTE!N825)</f>
        <v>*</v>
      </c>
      <c r="J770" s="113" t="str">
        <f>IF(SP_NORTE!O825="","*",SP_NORTE!O825)</f>
        <v>*</v>
      </c>
      <c r="K770" s="83">
        <f>IF(SP_NORTE!AJ825="","*",SP_NORTE!AJ825)</f>
        <v>0</v>
      </c>
      <c r="L770" s="83" t="str">
        <f>IF(SP_NORTE!AL825="","*",SP_NORTE!AL825)</f>
        <v>-</v>
      </c>
      <c r="M770" s="83">
        <f>IF(SP_NORTE!AO825="","*",SP_NORTE!AO825)</f>
        <v>0</v>
      </c>
      <c r="N770" s="83" t="str">
        <f>IF(SP_NORTE!AL825="","*",SP_NORTE!AL825)</f>
        <v>-</v>
      </c>
      <c r="O770" s="110" t="str">
        <f>IF(SP_NORTE!BG825="","*",SP_NORTE!BG825)</f>
        <v>*</v>
      </c>
      <c r="P770" s="147" t="str">
        <f>IF($A$2=1,IF(SP_NORTE!BI825="","*",SP_NORTE!BI825),IF(SP_NORTE!BJ825="","*",SP_NORTE!BJ825))</f>
        <v>*</v>
      </c>
    </row>
    <row r="771" spans="1:16" hidden="1">
      <c r="A771" s="82" t="str">
        <f>IF(SP_NORTE!B826="","*",SP_NORTE!B826)</f>
        <v>*</v>
      </c>
      <c r="B771" s="83" t="str">
        <f>IF(SP_NORTE!W826="","*",SP_NORTE!W826)</f>
        <v>*</v>
      </c>
      <c r="C771" s="83" t="str">
        <f>IF(SP_NORTE!R826="","*",SP_NORTE!R826)</f>
        <v>-</v>
      </c>
      <c r="D771" s="83" t="str">
        <f>IF(SP_NORTE!S826="","*",SP_NORTE!S826)</f>
        <v>-</v>
      </c>
      <c r="E771" s="83" t="str">
        <f>IF(SP_NORTE!D826="","*",SP_NORTE!D826)</f>
        <v>*</v>
      </c>
      <c r="F771" s="83" t="str">
        <f>IF(SP_NORTE!G826="","*",SP_NORTE!G826)</f>
        <v>*</v>
      </c>
      <c r="G771" s="83" t="str">
        <f>IF(SP_NORTE!L826="","*",SP_NORTE!L826)</f>
        <v>-</v>
      </c>
      <c r="H771" s="116" t="str">
        <f>IF(SP_NORTE!J826="","*",SP_NORTE!J826)</f>
        <v>*</v>
      </c>
      <c r="I771" s="113" t="str">
        <f>IF(SP_NORTE!N826="","*",SP_NORTE!N826)</f>
        <v>*</v>
      </c>
      <c r="J771" s="113" t="str">
        <f>IF(SP_NORTE!O826="","*",SP_NORTE!O826)</f>
        <v>*</v>
      </c>
      <c r="K771" s="83">
        <f>IF(SP_NORTE!AJ826="","*",SP_NORTE!AJ826)</f>
        <v>0</v>
      </c>
      <c r="L771" s="83" t="str">
        <f>IF(SP_NORTE!AL826="","*",SP_NORTE!AL826)</f>
        <v>-</v>
      </c>
      <c r="M771" s="83">
        <f>IF(SP_NORTE!AO826="","*",SP_NORTE!AO826)</f>
        <v>0</v>
      </c>
      <c r="N771" s="83" t="str">
        <f>IF(SP_NORTE!AL826="","*",SP_NORTE!AL826)</f>
        <v>-</v>
      </c>
      <c r="O771" s="110" t="str">
        <f>IF(SP_NORTE!BG826="","*",SP_NORTE!BG826)</f>
        <v>*</v>
      </c>
      <c r="P771" s="147" t="str">
        <f>IF($A$2=1,IF(SP_NORTE!BI826="","*",SP_NORTE!BI826),IF(SP_NORTE!BJ826="","*",SP_NORTE!BJ826))</f>
        <v>*</v>
      </c>
    </row>
    <row r="772" spans="1:16" hidden="1">
      <c r="A772" s="82" t="str">
        <f>IF(SP_NORTE!B827="","*",SP_NORTE!B827)</f>
        <v>*</v>
      </c>
      <c r="B772" s="83" t="str">
        <f>IF(SP_NORTE!W827="","*",SP_NORTE!W827)</f>
        <v>*</v>
      </c>
      <c r="C772" s="83" t="str">
        <f>IF(SP_NORTE!R827="","*",SP_NORTE!R827)</f>
        <v>-</v>
      </c>
      <c r="D772" s="83" t="str">
        <f>IF(SP_NORTE!S827="","*",SP_NORTE!S827)</f>
        <v>-</v>
      </c>
      <c r="E772" s="83" t="str">
        <f>IF(SP_NORTE!D827="","*",SP_NORTE!D827)</f>
        <v>*</v>
      </c>
      <c r="F772" s="83" t="str">
        <f>IF(SP_NORTE!G827="","*",SP_NORTE!G827)</f>
        <v>*</v>
      </c>
      <c r="G772" s="83" t="str">
        <f>IF(SP_NORTE!L827="","*",SP_NORTE!L827)</f>
        <v>-</v>
      </c>
      <c r="H772" s="116" t="str">
        <f>IF(SP_NORTE!J827="","*",SP_NORTE!J827)</f>
        <v>*</v>
      </c>
      <c r="I772" s="113" t="str">
        <f>IF(SP_NORTE!N827="","*",SP_NORTE!N827)</f>
        <v>*</v>
      </c>
      <c r="J772" s="113" t="str">
        <f>IF(SP_NORTE!O827="","*",SP_NORTE!O827)</f>
        <v>*</v>
      </c>
      <c r="K772" s="83">
        <f>IF(SP_NORTE!AJ827="","*",SP_NORTE!AJ827)</f>
        <v>0</v>
      </c>
      <c r="L772" s="83" t="str">
        <f>IF(SP_NORTE!AL827="","*",SP_NORTE!AL827)</f>
        <v>-</v>
      </c>
      <c r="M772" s="83">
        <f>IF(SP_NORTE!AO827="","*",SP_NORTE!AO827)</f>
        <v>0</v>
      </c>
      <c r="N772" s="83" t="str">
        <f>IF(SP_NORTE!AL827="","*",SP_NORTE!AL827)</f>
        <v>-</v>
      </c>
      <c r="O772" s="110" t="str">
        <f>IF(SP_NORTE!BG827="","*",SP_NORTE!BG827)</f>
        <v>*</v>
      </c>
      <c r="P772" s="147" t="str">
        <f>IF($A$2=1,IF(SP_NORTE!BI827="","*",SP_NORTE!BI827),IF(SP_NORTE!BJ827="","*",SP_NORTE!BJ827))</f>
        <v>*</v>
      </c>
    </row>
    <row r="773" spans="1:16" hidden="1">
      <c r="A773" s="82" t="str">
        <f>IF(SP_NORTE!B828="","*",SP_NORTE!B828)</f>
        <v>*</v>
      </c>
      <c r="B773" s="83" t="str">
        <f>IF(SP_NORTE!W828="","*",SP_NORTE!W828)</f>
        <v>*</v>
      </c>
      <c r="C773" s="83" t="str">
        <f>IF(SP_NORTE!R828="","*",SP_NORTE!R828)</f>
        <v>-</v>
      </c>
      <c r="D773" s="83" t="str">
        <f>IF(SP_NORTE!S828="","*",SP_NORTE!S828)</f>
        <v>-</v>
      </c>
      <c r="E773" s="83" t="str">
        <f>IF(SP_NORTE!D828="","*",SP_NORTE!D828)</f>
        <v>*</v>
      </c>
      <c r="F773" s="83" t="str">
        <f>IF(SP_NORTE!G828="","*",SP_NORTE!G828)</f>
        <v>*</v>
      </c>
      <c r="G773" s="83" t="str">
        <f>IF(SP_NORTE!L828="","*",SP_NORTE!L828)</f>
        <v>-</v>
      </c>
      <c r="H773" s="116" t="str">
        <f>IF(SP_NORTE!J828="","*",SP_NORTE!J828)</f>
        <v>*</v>
      </c>
      <c r="I773" s="113" t="str">
        <f>IF(SP_NORTE!N828="","*",SP_NORTE!N828)</f>
        <v>*</v>
      </c>
      <c r="J773" s="113" t="str">
        <f>IF(SP_NORTE!O828="","*",SP_NORTE!O828)</f>
        <v>*</v>
      </c>
      <c r="K773" s="83">
        <f>IF(SP_NORTE!AJ828="","*",SP_NORTE!AJ828)</f>
        <v>0</v>
      </c>
      <c r="L773" s="83" t="str">
        <f>IF(SP_NORTE!AL828="","*",SP_NORTE!AL828)</f>
        <v>-</v>
      </c>
      <c r="M773" s="83">
        <f>IF(SP_NORTE!AO828="","*",SP_NORTE!AO828)</f>
        <v>0</v>
      </c>
      <c r="N773" s="83" t="str">
        <f>IF(SP_NORTE!AL828="","*",SP_NORTE!AL828)</f>
        <v>-</v>
      </c>
      <c r="O773" s="110" t="str">
        <f>IF(SP_NORTE!BG828="","*",SP_NORTE!BG828)</f>
        <v>*</v>
      </c>
      <c r="P773" s="147" t="str">
        <f>IF($A$2=1,IF(SP_NORTE!BI828="","*",SP_NORTE!BI828),IF(SP_NORTE!BJ828="","*",SP_NORTE!BJ828))</f>
        <v>*</v>
      </c>
    </row>
    <row r="774" spans="1:16" hidden="1">
      <c r="A774" s="82" t="str">
        <f>IF(SP_NORTE!B829="","*",SP_NORTE!B829)</f>
        <v>*</v>
      </c>
      <c r="B774" s="83" t="str">
        <f>IF(SP_NORTE!W829="","*",SP_NORTE!W829)</f>
        <v>*</v>
      </c>
      <c r="C774" s="83" t="str">
        <f>IF(SP_NORTE!R829="","*",SP_NORTE!R829)</f>
        <v>-</v>
      </c>
      <c r="D774" s="83" t="str">
        <f>IF(SP_NORTE!S829="","*",SP_NORTE!S829)</f>
        <v>-</v>
      </c>
      <c r="E774" s="83" t="str">
        <f>IF(SP_NORTE!D829="","*",SP_NORTE!D829)</f>
        <v>*</v>
      </c>
      <c r="F774" s="83" t="str">
        <f>IF(SP_NORTE!G829="","*",SP_NORTE!G829)</f>
        <v>*</v>
      </c>
      <c r="G774" s="83" t="str">
        <f>IF(SP_NORTE!L829="","*",SP_NORTE!L829)</f>
        <v>-</v>
      </c>
      <c r="H774" s="116" t="str">
        <f>IF(SP_NORTE!J829="","*",SP_NORTE!J829)</f>
        <v>*</v>
      </c>
      <c r="I774" s="113" t="str">
        <f>IF(SP_NORTE!N829="","*",SP_NORTE!N829)</f>
        <v>*</v>
      </c>
      <c r="J774" s="113" t="str">
        <f>IF(SP_NORTE!O829="","*",SP_NORTE!O829)</f>
        <v>*</v>
      </c>
      <c r="K774" s="83">
        <f>IF(SP_NORTE!AJ829="","*",SP_NORTE!AJ829)</f>
        <v>0</v>
      </c>
      <c r="L774" s="83" t="str">
        <f>IF(SP_NORTE!AL829="","*",SP_NORTE!AL829)</f>
        <v>-</v>
      </c>
      <c r="M774" s="83">
        <f>IF(SP_NORTE!AO829="","*",SP_NORTE!AO829)</f>
        <v>0</v>
      </c>
      <c r="N774" s="83" t="str">
        <f>IF(SP_NORTE!AL829="","*",SP_NORTE!AL829)</f>
        <v>-</v>
      </c>
      <c r="O774" s="110" t="str">
        <f>IF(SP_NORTE!BG829="","*",SP_NORTE!BG829)</f>
        <v>*</v>
      </c>
      <c r="P774" s="147" t="str">
        <f>IF($A$2=1,IF(SP_NORTE!BI829="","*",SP_NORTE!BI829),IF(SP_NORTE!BJ829="","*",SP_NORTE!BJ829))</f>
        <v>*</v>
      </c>
    </row>
    <row r="775" spans="1:16" hidden="1">
      <c r="A775" s="82" t="str">
        <f>IF(SP_NORTE!B830="","*",SP_NORTE!B830)</f>
        <v>*</v>
      </c>
      <c r="B775" s="83" t="str">
        <f>IF(SP_NORTE!W830="","*",SP_NORTE!W830)</f>
        <v>*</v>
      </c>
      <c r="C775" s="83" t="str">
        <f>IF(SP_NORTE!R830="","*",SP_NORTE!R830)</f>
        <v>-</v>
      </c>
      <c r="D775" s="83" t="str">
        <f>IF(SP_NORTE!S830="","*",SP_NORTE!S830)</f>
        <v>-</v>
      </c>
      <c r="E775" s="83" t="str">
        <f>IF(SP_NORTE!D830="","*",SP_NORTE!D830)</f>
        <v>*</v>
      </c>
      <c r="F775" s="83" t="str">
        <f>IF(SP_NORTE!G830="","*",SP_NORTE!G830)</f>
        <v>*</v>
      </c>
      <c r="G775" s="83" t="str">
        <f>IF(SP_NORTE!L830="","*",SP_NORTE!L830)</f>
        <v>-</v>
      </c>
      <c r="H775" s="116" t="str">
        <f>IF(SP_NORTE!J830="","*",SP_NORTE!J830)</f>
        <v>*</v>
      </c>
      <c r="I775" s="113" t="str">
        <f>IF(SP_NORTE!N830="","*",SP_NORTE!N830)</f>
        <v>*</v>
      </c>
      <c r="J775" s="113" t="str">
        <f>IF(SP_NORTE!O830="","*",SP_NORTE!O830)</f>
        <v>*</v>
      </c>
      <c r="K775" s="83">
        <f>IF(SP_NORTE!AJ830="","*",SP_NORTE!AJ830)</f>
        <v>0</v>
      </c>
      <c r="L775" s="83" t="str">
        <f>IF(SP_NORTE!AL830="","*",SP_NORTE!AL830)</f>
        <v>-</v>
      </c>
      <c r="M775" s="83">
        <f>IF(SP_NORTE!AO830="","*",SP_NORTE!AO830)</f>
        <v>0</v>
      </c>
      <c r="N775" s="83" t="str">
        <f>IF(SP_NORTE!AL830="","*",SP_NORTE!AL830)</f>
        <v>-</v>
      </c>
      <c r="O775" s="110" t="str">
        <f>IF(SP_NORTE!BG830="","*",SP_NORTE!BG830)</f>
        <v>*</v>
      </c>
      <c r="P775" s="147" t="str">
        <f>IF($A$2=1,IF(SP_NORTE!BI830="","*",SP_NORTE!BI830),IF(SP_NORTE!BJ830="","*",SP_NORTE!BJ830))</f>
        <v>*</v>
      </c>
    </row>
    <row r="776" spans="1:16" hidden="1">
      <c r="A776" s="82" t="str">
        <f>IF(SP_NORTE!B831="","*",SP_NORTE!B831)</f>
        <v>*</v>
      </c>
      <c r="B776" s="83" t="str">
        <f>IF(SP_NORTE!W831="","*",SP_NORTE!W831)</f>
        <v>*</v>
      </c>
      <c r="C776" s="83" t="str">
        <f>IF(SP_NORTE!R831="","*",SP_NORTE!R831)</f>
        <v>-</v>
      </c>
      <c r="D776" s="83" t="str">
        <f>IF(SP_NORTE!S831="","*",SP_NORTE!S831)</f>
        <v>-</v>
      </c>
      <c r="E776" s="83" t="str">
        <f>IF(SP_NORTE!D831="","*",SP_NORTE!D831)</f>
        <v>*</v>
      </c>
      <c r="F776" s="83" t="str">
        <f>IF(SP_NORTE!G831="","*",SP_NORTE!G831)</f>
        <v>*</v>
      </c>
      <c r="G776" s="83" t="str">
        <f>IF(SP_NORTE!L831="","*",SP_NORTE!L831)</f>
        <v>-</v>
      </c>
      <c r="H776" s="116" t="str">
        <f>IF(SP_NORTE!J831="","*",SP_NORTE!J831)</f>
        <v>*</v>
      </c>
      <c r="I776" s="113" t="str">
        <f>IF(SP_NORTE!N831="","*",SP_NORTE!N831)</f>
        <v>*</v>
      </c>
      <c r="J776" s="113" t="str">
        <f>IF(SP_NORTE!O831="","*",SP_NORTE!O831)</f>
        <v>*</v>
      </c>
      <c r="K776" s="83">
        <f>IF(SP_NORTE!AJ831="","*",SP_NORTE!AJ831)</f>
        <v>0</v>
      </c>
      <c r="L776" s="83" t="str">
        <f>IF(SP_NORTE!AL831="","*",SP_NORTE!AL831)</f>
        <v>-</v>
      </c>
      <c r="M776" s="83">
        <f>IF(SP_NORTE!AO831="","*",SP_NORTE!AO831)</f>
        <v>0</v>
      </c>
      <c r="N776" s="83" t="str">
        <f>IF(SP_NORTE!AL831="","*",SP_NORTE!AL831)</f>
        <v>-</v>
      </c>
      <c r="O776" s="110" t="str">
        <f>IF(SP_NORTE!BG831="","*",SP_NORTE!BG831)</f>
        <v>*</v>
      </c>
      <c r="P776" s="147" t="str">
        <f>IF($A$2=1,IF(SP_NORTE!BI831="","*",SP_NORTE!BI831),IF(SP_NORTE!BJ831="","*",SP_NORTE!BJ831))</f>
        <v>*</v>
      </c>
    </row>
    <row r="777" spans="1:16" hidden="1">
      <c r="A777" s="82" t="str">
        <f>IF(SP_NORTE!B832="","*",SP_NORTE!B832)</f>
        <v>*</v>
      </c>
      <c r="B777" s="83" t="str">
        <f>IF(SP_NORTE!W832="","*",SP_NORTE!W832)</f>
        <v>*</v>
      </c>
      <c r="C777" s="83" t="str">
        <f>IF(SP_NORTE!R832="","*",SP_NORTE!R832)</f>
        <v>-</v>
      </c>
      <c r="D777" s="83" t="str">
        <f>IF(SP_NORTE!S832="","*",SP_NORTE!S832)</f>
        <v>-</v>
      </c>
      <c r="E777" s="83" t="str">
        <f>IF(SP_NORTE!D832="","*",SP_NORTE!D832)</f>
        <v>*</v>
      </c>
      <c r="F777" s="83" t="str">
        <f>IF(SP_NORTE!G832="","*",SP_NORTE!G832)</f>
        <v>*</v>
      </c>
      <c r="G777" s="83" t="str">
        <f>IF(SP_NORTE!L832="","*",SP_NORTE!L832)</f>
        <v>-</v>
      </c>
      <c r="H777" s="116" t="str">
        <f>IF(SP_NORTE!J832="","*",SP_NORTE!J832)</f>
        <v>*</v>
      </c>
      <c r="I777" s="113" t="str">
        <f>IF(SP_NORTE!N832="","*",SP_NORTE!N832)</f>
        <v>*</v>
      </c>
      <c r="J777" s="113" t="str">
        <f>IF(SP_NORTE!O832="","*",SP_NORTE!O832)</f>
        <v>*</v>
      </c>
      <c r="K777" s="83">
        <f>IF(SP_NORTE!AJ832="","*",SP_NORTE!AJ832)</f>
        <v>0</v>
      </c>
      <c r="L777" s="83" t="str">
        <f>IF(SP_NORTE!AL832="","*",SP_NORTE!AL832)</f>
        <v>-</v>
      </c>
      <c r="M777" s="83">
        <f>IF(SP_NORTE!AO832="","*",SP_NORTE!AO832)</f>
        <v>0</v>
      </c>
      <c r="N777" s="83" t="str">
        <f>IF(SP_NORTE!AL832="","*",SP_NORTE!AL832)</f>
        <v>-</v>
      </c>
      <c r="O777" s="110" t="str">
        <f>IF(SP_NORTE!BG832="","*",SP_NORTE!BG832)</f>
        <v>*</v>
      </c>
      <c r="P777" s="147" t="str">
        <f>IF($A$2=1,IF(SP_NORTE!BI832="","*",SP_NORTE!BI832),IF(SP_NORTE!BJ832="","*",SP_NORTE!BJ832))</f>
        <v>*</v>
      </c>
    </row>
    <row r="778" spans="1:16" hidden="1">
      <c r="A778" s="82" t="str">
        <f>IF(SP_NORTE!B833="","*",SP_NORTE!B833)</f>
        <v>*</v>
      </c>
      <c r="B778" s="83" t="str">
        <f>IF(SP_NORTE!W833="","*",SP_NORTE!W833)</f>
        <v>*</v>
      </c>
      <c r="C778" s="83" t="str">
        <f>IF(SP_NORTE!R833="","*",SP_NORTE!R833)</f>
        <v>-</v>
      </c>
      <c r="D778" s="83" t="str">
        <f>IF(SP_NORTE!S833="","*",SP_NORTE!S833)</f>
        <v>-</v>
      </c>
      <c r="E778" s="83" t="str">
        <f>IF(SP_NORTE!D833="","*",SP_NORTE!D833)</f>
        <v>*</v>
      </c>
      <c r="F778" s="83" t="str">
        <f>IF(SP_NORTE!G833="","*",SP_NORTE!G833)</f>
        <v>*</v>
      </c>
      <c r="G778" s="83" t="str">
        <f>IF(SP_NORTE!L833="","*",SP_NORTE!L833)</f>
        <v>-</v>
      </c>
      <c r="H778" s="116" t="str">
        <f>IF(SP_NORTE!J833="","*",SP_NORTE!J833)</f>
        <v>*</v>
      </c>
      <c r="I778" s="113" t="str">
        <f>IF(SP_NORTE!N833="","*",SP_NORTE!N833)</f>
        <v>*</v>
      </c>
      <c r="J778" s="113" t="str">
        <f>IF(SP_NORTE!O833="","*",SP_NORTE!O833)</f>
        <v>*</v>
      </c>
      <c r="K778" s="83">
        <f>IF(SP_NORTE!AJ833="","*",SP_NORTE!AJ833)</f>
        <v>0</v>
      </c>
      <c r="L778" s="83" t="str">
        <f>IF(SP_NORTE!AL833="","*",SP_NORTE!AL833)</f>
        <v>-</v>
      </c>
      <c r="M778" s="83">
        <f>IF(SP_NORTE!AO833="","*",SP_NORTE!AO833)</f>
        <v>0</v>
      </c>
      <c r="N778" s="83" t="str">
        <f>IF(SP_NORTE!AL833="","*",SP_NORTE!AL833)</f>
        <v>-</v>
      </c>
      <c r="O778" s="110" t="str">
        <f>IF(SP_NORTE!BG833="","*",SP_NORTE!BG833)</f>
        <v>*</v>
      </c>
      <c r="P778" s="147" t="str">
        <f>IF($A$2=1,IF(SP_NORTE!BI833="","*",SP_NORTE!BI833),IF(SP_NORTE!BJ833="","*",SP_NORTE!BJ833))</f>
        <v>*</v>
      </c>
    </row>
    <row r="779" spans="1:16" hidden="1">
      <c r="A779" s="82" t="str">
        <f>IF(SP_NORTE!B834="","*",SP_NORTE!B834)</f>
        <v>*</v>
      </c>
      <c r="B779" s="83" t="str">
        <f>IF(SP_NORTE!W834="","*",SP_NORTE!W834)</f>
        <v>*</v>
      </c>
      <c r="C779" s="83" t="str">
        <f>IF(SP_NORTE!R834="","*",SP_NORTE!R834)</f>
        <v>-</v>
      </c>
      <c r="D779" s="83" t="str">
        <f>IF(SP_NORTE!S834="","*",SP_NORTE!S834)</f>
        <v>-</v>
      </c>
      <c r="E779" s="83" t="str">
        <f>IF(SP_NORTE!D834="","*",SP_NORTE!D834)</f>
        <v>*</v>
      </c>
      <c r="F779" s="83" t="str">
        <f>IF(SP_NORTE!G834="","*",SP_NORTE!G834)</f>
        <v>*</v>
      </c>
      <c r="G779" s="83" t="str">
        <f>IF(SP_NORTE!L834="","*",SP_NORTE!L834)</f>
        <v>-</v>
      </c>
      <c r="H779" s="116" t="str">
        <f>IF(SP_NORTE!J834="","*",SP_NORTE!J834)</f>
        <v>*</v>
      </c>
      <c r="I779" s="113" t="str">
        <f>IF(SP_NORTE!N834="","*",SP_NORTE!N834)</f>
        <v>*</v>
      </c>
      <c r="J779" s="113" t="str">
        <f>IF(SP_NORTE!O834="","*",SP_NORTE!O834)</f>
        <v>*</v>
      </c>
      <c r="K779" s="83">
        <f>IF(SP_NORTE!AJ834="","*",SP_NORTE!AJ834)</f>
        <v>0</v>
      </c>
      <c r="L779" s="83" t="str">
        <f>IF(SP_NORTE!AL834="","*",SP_NORTE!AL834)</f>
        <v>-</v>
      </c>
      <c r="M779" s="83">
        <f>IF(SP_NORTE!AO834="","*",SP_NORTE!AO834)</f>
        <v>0</v>
      </c>
      <c r="N779" s="83" t="str">
        <f>IF(SP_NORTE!AL834="","*",SP_NORTE!AL834)</f>
        <v>-</v>
      </c>
      <c r="O779" s="110" t="str">
        <f>IF(SP_NORTE!BG834="","*",SP_NORTE!BG834)</f>
        <v>*</v>
      </c>
      <c r="P779" s="147" t="str">
        <f>IF($A$2=1,IF(SP_NORTE!BI834="","*",SP_NORTE!BI834),IF(SP_NORTE!BJ834="","*",SP_NORTE!BJ834))</f>
        <v>*</v>
      </c>
    </row>
    <row r="780" spans="1:16" hidden="1">
      <c r="A780" s="82" t="str">
        <f>IF(SP_NORTE!B835="","*",SP_NORTE!B835)</f>
        <v>*</v>
      </c>
      <c r="B780" s="83" t="str">
        <f>IF(SP_NORTE!W835="","*",SP_NORTE!W835)</f>
        <v>*</v>
      </c>
      <c r="C780" s="83" t="str">
        <f>IF(SP_NORTE!R835="","*",SP_NORTE!R835)</f>
        <v>-</v>
      </c>
      <c r="D780" s="83" t="str">
        <f>IF(SP_NORTE!S835="","*",SP_NORTE!S835)</f>
        <v>-</v>
      </c>
      <c r="E780" s="83" t="str">
        <f>IF(SP_NORTE!D835="","*",SP_NORTE!D835)</f>
        <v>*</v>
      </c>
      <c r="F780" s="83" t="str">
        <f>IF(SP_NORTE!G835="","*",SP_NORTE!G835)</f>
        <v>*</v>
      </c>
      <c r="G780" s="83" t="str">
        <f>IF(SP_NORTE!L835="","*",SP_NORTE!L835)</f>
        <v>-</v>
      </c>
      <c r="H780" s="116" t="str">
        <f>IF(SP_NORTE!J835="","*",SP_NORTE!J835)</f>
        <v>*</v>
      </c>
      <c r="I780" s="113" t="str">
        <f>IF(SP_NORTE!N835="","*",SP_NORTE!N835)</f>
        <v>*</v>
      </c>
      <c r="J780" s="113" t="str">
        <f>IF(SP_NORTE!O835="","*",SP_NORTE!O835)</f>
        <v>*</v>
      </c>
      <c r="K780" s="83">
        <f>IF(SP_NORTE!AJ835="","*",SP_NORTE!AJ835)</f>
        <v>0</v>
      </c>
      <c r="L780" s="83" t="str">
        <f>IF(SP_NORTE!AL835="","*",SP_NORTE!AL835)</f>
        <v>-</v>
      </c>
      <c r="M780" s="83">
        <f>IF(SP_NORTE!AO835="","*",SP_NORTE!AO835)</f>
        <v>0</v>
      </c>
      <c r="N780" s="83" t="str">
        <f>IF(SP_NORTE!AL835="","*",SP_NORTE!AL835)</f>
        <v>-</v>
      </c>
      <c r="O780" s="110" t="str">
        <f>IF(SP_NORTE!BG835="","*",SP_NORTE!BG835)</f>
        <v>*</v>
      </c>
      <c r="P780" s="147" t="str">
        <f>IF($A$2=1,IF(SP_NORTE!BI835="","*",SP_NORTE!BI835),IF(SP_NORTE!BJ835="","*",SP_NORTE!BJ835))</f>
        <v>*</v>
      </c>
    </row>
    <row r="781" spans="1:16" hidden="1">
      <c r="A781" s="82" t="str">
        <f>IF(SP_NORTE!B836="","*",SP_NORTE!B836)</f>
        <v>*</v>
      </c>
      <c r="B781" s="83" t="str">
        <f>IF(SP_NORTE!W836="","*",SP_NORTE!W836)</f>
        <v>*</v>
      </c>
      <c r="C781" s="83" t="str">
        <f>IF(SP_NORTE!R836="","*",SP_NORTE!R836)</f>
        <v>-</v>
      </c>
      <c r="D781" s="83" t="str">
        <f>IF(SP_NORTE!S836="","*",SP_NORTE!S836)</f>
        <v>-</v>
      </c>
      <c r="E781" s="83" t="str">
        <f>IF(SP_NORTE!D836="","*",SP_NORTE!D836)</f>
        <v>*</v>
      </c>
      <c r="F781" s="83" t="str">
        <f>IF(SP_NORTE!G836="","*",SP_NORTE!G836)</f>
        <v>*</v>
      </c>
      <c r="G781" s="83" t="str">
        <f>IF(SP_NORTE!L836="","*",SP_NORTE!L836)</f>
        <v>-</v>
      </c>
      <c r="H781" s="116" t="str">
        <f>IF(SP_NORTE!J836="","*",SP_NORTE!J836)</f>
        <v>*</v>
      </c>
      <c r="I781" s="113" t="str">
        <f>IF(SP_NORTE!N836="","*",SP_NORTE!N836)</f>
        <v>*</v>
      </c>
      <c r="J781" s="113" t="str">
        <f>IF(SP_NORTE!O836="","*",SP_NORTE!O836)</f>
        <v>*</v>
      </c>
      <c r="K781" s="83">
        <f>IF(SP_NORTE!AJ836="","*",SP_NORTE!AJ836)</f>
        <v>0</v>
      </c>
      <c r="L781" s="83" t="str">
        <f>IF(SP_NORTE!AL836="","*",SP_NORTE!AL836)</f>
        <v>-</v>
      </c>
      <c r="M781" s="83">
        <f>IF(SP_NORTE!AO836="","*",SP_NORTE!AO836)</f>
        <v>0</v>
      </c>
      <c r="N781" s="83" t="str">
        <f>IF(SP_NORTE!AL836="","*",SP_NORTE!AL836)</f>
        <v>-</v>
      </c>
      <c r="O781" s="110" t="str">
        <f>IF(SP_NORTE!BG836="","*",SP_NORTE!BG836)</f>
        <v>*</v>
      </c>
      <c r="P781" s="147" t="str">
        <f>IF($A$2=1,IF(SP_NORTE!BI836="","*",SP_NORTE!BI836),IF(SP_NORTE!BJ836="","*",SP_NORTE!BJ836))</f>
        <v>*</v>
      </c>
    </row>
    <row r="782" spans="1:16" hidden="1">
      <c r="A782" s="82" t="str">
        <f>IF(SP_NORTE!B837="","*",SP_NORTE!B837)</f>
        <v>*</v>
      </c>
      <c r="B782" s="83" t="str">
        <f>IF(SP_NORTE!W837="","*",SP_NORTE!W837)</f>
        <v>*</v>
      </c>
      <c r="C782" s="83" t="str">
        <f>IF(SP_NORTE!R837="","*",SP_NORTE!R837)</f>
        <v>-</v>
      </c>
      <c r="D782" s="83" t="str">
        <f>IF(SP_NORTE!S837="","*",SP_NORTE!S837)</f>
        <v>-</v>
      </c>
      <c r="E782" s="83" t="str">
        <f>IF(SP_NORTE!D837="","*",SP_NORTE!D837)</f>
        <v>*</v>
      </c>
      <c r="F782" s="83" t="str">
        <f>IF(SP_NORTE!G837="","*",SP_NORTE!G837)</f>
        <v>*</v>
      </c>
      <c r="G782" s="83" t="str">
        <f>IF(SP_NORTE!L837="","*",SP_NORTE!L837)</f>
        <v>-</v>
      </c>
      <c r="H782" s="116" t="str">
        <f>IF(SP_NORTE!J837="","*",SP_NORTE!J837)</f>
        <v>*</v>
      </c>
      <c r="I782" s="113" t="str">
        <f>IF(SP_NORTE!N837="","*",SP_NORTE!N837)</f>
        <v>*</v>
      </c>
      <c r="J782" s="113" t="str">
        <f>IF(SP_NORTE!O837="","*",SP_NORTE!O837)</f>
        <v>*</v>
      </c>
      <c r="K782" s="83">
        <f>IF(SP_NORTE!AJ837="","*",SP_NORTE!AJ837)</f>
        <v>0</v>
      </c>
      <c r="L782" s="83" t="str">
        <f>IF(SP_NORTE!AL837="","*",SP_NORTE!AL837)</f>
        <v>-</v>
      </c>
      <c r="M782" s="83">
        <f>IF(SP_NORTE!AO837="","*",SP_NORTE!AO837)</f>
        <v>0</v>
      </c>
      <c r="N782" s="83" t="str">
        <f>IF(SP_NORTE!AL837="","*",SP_NORTE!AL837)</f>
        <v>-</v>
      </c>
      <c r="O782" s="110" t="str">
        <f>IF(SP_NORTE!BG837="","*",SP_NORTE!BG837)</f>
        <v>*</v>
      </c>
      <c r="P782" s="147" t="str">
        <f>IF($A$2=1,IF(SP_NORTE!BI837="","*",SP_NORTE!BI837),IF(SP_NORTE!BJ837="","*",SP_NORTE!BJ837))</f>
        <v>*</v>
      </c>
    </row>
    <row r="783" spans="1:16" hidden="1">
      <c r="A783" s="82" t="str">
        <f>IF(SP_NORTE!B838="","*",SP_NORTE!B838)</f>
        <v>*</v>
      </c>
      <c r="B783" s="83" t="str">
        <f>IF(SP_NORTE!W838="","*",SP_NORTE!W838)</f>
        <v>*</v>
      </c>
      <c r="C783" s="83" t="str">
        <f>IF(SP_NORTE!R838="","*",SP_NORTE!R838)</f>
        <v>-</v>
      </c>
      <c r="D783" s="83" t="str">
        <f>IF(SP_NORTE!S838="","*",SP_NORTE!S838)</f>
        <v>-</v>
      </c>
      <c r="E783" s="83" t="str">
        <f>IF(SP_NORTE!D838="","*",SP_NORTE!D838)</f>
        <v>*</v>
      </c>
      <c r="F783" s="83" t="str">
        <f>IF(SP_NORTE!G838="","*",SP_NORTE!G838)</f>
        <v>*</v>
      </c>
      <c r="G783" s="83" t="str">
        <f>IF(SP_NORTE!L838="","*",SP_NORTE!L838)</f>
        <v>-</v>
      </c>
      <c r="H783" s="116" t="str">
        <f>IF(SP_NORTE!J838="","*",SP_NORTE!J838)</f>
        <v>*</v>
      </c>
      <c r="I783" s="113" t="str">
        <f>IF(SP_NORTE!N838="","*",SP_NORTE!N838)</f>
        <v>*</v>
      </c>
      <c r="J783" s="113" t="str">
        <f>IF(SP_NORTE!O838="","*",SP_NORTE!O838)</f>
        <v>*</v>
      </c>
      <c r="K783" s="83">
        <f>IF(SP_NORTE!AJ838="","*",SP_NORTE!AJ838)</f>
        <v>0</v>
      </c>
      <c r="L783" s="83" t="str">
        <f>IF(SP_NORTE!AL838="","*",SP_NORTE!AL838)</f>
        <v>-</v>
      </c>
      <c r="M783" s="83">
        <f>IF(SP_NORTE!AO838="","*",SP_NORTE!AO838)</f>
        <v>0</v>
      </c>
      <c r="N783" s="83" t="str">
        <f>IF(SP_NORTE!AL838="","*",SP_NORTE!AL838)</f>
        <v>-</v>
      </c>
      <c r="O783" s="110" t="str">
        <f>IF(SP_NORTE!BG838="","*",SP_NORTE!BG838)</f>
        <v>*</v>
      </c>
      <c r="P783" s="147" t="str">
        <f>IF($A$2=1,IF(SP_NORTE!BI838="","*",SP_NORTE!BI838),IF(SP_NORTE!BJ838="","*",SP_NORTE!BJ838))</f>
        <v>*</v>
      </c>
    </row>
    <row r="784" spans="1:16" hidden="1">
      <c r="A784" s="82" t="str">
        <f>IF(SP_NORTE!B839="","*",SP_NORTE!B839)</f>
        <v>*</v>
      </c>
      <c r="B784" s="83" t="str">
        <f>IF(SP_NORTE!W839="","*",SP_NORTE!W839)</f>
        <v>*</v>
      </c>
      <c r="C784" s="83" t="str">
        <f>IF(SP_NORTE!R839="","*",SP_NORTE!R839)</f>
        <v>-</v>
      </c>
      <c r="D784" s="83" t="str">
        <f>IF(SP_NORTE!S839="","*",SP_NORTE!S839)</f>
        <v>-</v>
      </c>
      <c r="E784" s="83" t="str">
        <f>IF(SP_NORTE!D839="","*",SP_NORTE!D839)</f>
        <v>*</v>
      </c>
      <c r="F784" s="83" t="str">
        <f>IF(SP_NORTE!G839="","*",SP_NORTE!G839)</f>
        <v>*</v>
      </c>
      <c r="G784" s="83" t="str">
        <f>IF(SP_NORTE!L839="","*",SP_NORTE!L839)</f>
        <v>-</v>
      </c>
      <c r="H784" s="116" t="str">
        <f>IF(SP_NORTE!J839="","*",SP_NORTE!J839)</f>
        <v>*</v>
      </c>
      <c r="I784" s="113" t="str">
        <f>IF(SP_NORTE!N839="","*",SP_NORTE!N839)</f>
        <v>*</v>
      </c>
      <c r="J784" s="113" t="str">
        <f>IF(SP_NORTE!O839="","*",SP_NORTE!O839)</f>
        <v>*</v>
      </c>
      <c r="K784" s="83">
        <f>IF(SP_NORTE!AJ839="","*",SP_NORTE!AJ839)</f>
        <v>0</v>
      </c>
      <c r="L784" s="83" t="str">
        <f>IF(SP_NORTE!AL839="","*",SP_NORTE!AL839)</f>
        <v>-</v>
      </c>
      <c r="M784" s="83">
        <f>IF(SP_NORTE!AO839="","*",SP_NORTE!AO839)</f>
        <v>0</v>
      </c>
      <c r="N784" s="83" t="str">
        <f>IF(SP_NORTE!AL839="","*",SP_NORTE!AL839)</f>
        <v>-</v>
      </c>
      <c r="O784" s="110" t="str">
        <f>IF(SP_NORTE!BG839="","*",SP_NORTE!BG839)</f>
        <v>*</v>
      </c>
      <c r="P784" s="147" t="str">
        <f>IF($A$2=1,IF(SP_NORTE!BI839="","*",SP_NORTE!BI839),IF(SP_NORTE!BJ839="","*",SP_NORTE!BJ839))</f>
        <v>*</v>
      </c>
    </row>
    <row r="785" spans="1:16" hidden="1">
      <c r="A785" s="82" t="str">
        <f>IF(SP_NORTE!B840="","*",SP_NORTE!B840)</f>
        <v>*</v>
      </c>
      <c r="B785" s="83" t="str">
        <f>IF(SP_NORTE!W840="","*",SP_NORTE!W840)</f>
        <v>*</v>
      </c>
      <c r="C785" s="83" t="str">
        <f>IF(SP_NORTE!R840="","*",SP_NORTE!R840)</f>
        <v>-</v>
      </c>
      <c r="D785" s="83" t="str">
        <f>IF(SP_NORTE!S840="","*",SP_NORTE!S840)</f>
        <v>-</v>
      </c>
      <c r="E785" s="83" t="str">
        <f>IF(SP_NORTE!D840="","*",SP_NORTE!D840)</f>
        <v>*</v>
      </c>
      <c r="F785" s="83" t="str">
        <f>IF(SP_NORTE!G840="","*",SP_NORTE!G840)</f>
        <v>*</v>
      </c>
      <c r="G785" s="83" t="str">
        <f>IF(SP_NORTE!L840="","*",SP_NORTE!L840)</f>
        <v>-</v>
      </c>
      <c r="H785" s="116" t="str">
        <f>IF(SP_NORTE!J840="","*",SP_NORTE!J840)</f>
        <v>*</v>
      </c>
      <c r="I785" s="113" t="str">
        <f>IF(SP_NORTE!N840="","*",SP_NORTE!N840)</f>
        <v>*</v>
      </c>
      <c r="J785" s="113" t="str">
        <f>IF(SP_NORTE!O840="","*",SP_NORTE!O840)</f>
        <v>*</v>
      </c>
      <c r="K785" s="83">
        <f>IF(SP_NORTE!AJ840="","*",SP_NORTE!AJ840)</f>
        <v>0</v>
      </c>
      <c r="L785" s="83" t="str">
        <f>IF(SP_NORTE!AL840="","*",SP_NORTE!AL840)</f>
        <v>-</v>
      </c>
      <c r="M785" s="83">
        <f>IF(SP_NORTE!AO840="","*",SP_NORTE!AO840)</f>
        <v>0</v>
      </c>
      <c r="N785" s="83" t="str">
        <f>IF(SP_NORTE!AL840="","*",SP_NORTE!AL840)</f>
        <v>-</v>
      </c>
      <c r="O785" s="110" t="str">
        <f>IF(SP_NORTE!BG840="","*",SP_NORTE!BG840)</f>
        <v>*</v>
      </c>
      <c r="P785" s="147" t="str">
        <f>IF($A$2=1,IF(SP_NORTE!BI840="","*",SP_NORTE!BI840),IF(SP_NORTE!BJ840="","*",SP_NORTE!BJ840))</f>
        <v>*</v>
      </c>
    </row>
    <row r="786" spans="1:16" hidden="1">
      <c r="A786" s="82" t="str">
        <f>IF(SP_NORTE!B841="","*",SP_NORTE!B841)</f>
        <v>*</v>
      </c>
      <c r="B786" s="83" t="str">
        <f>IF(SP_NORTE!W841="","*",SP_NORTE!W841)</f>
        <v>*</v>
      </c>
      <c r="C786" s="83" t="str">
        <f>IF(SP_NORTE!R841="","*",SP_NORTE!R841)</f>
        <v>-</v>
      </c>
      <c r="D786" s="83" t="str">
        <f>IF(SP_NORTE!S841="","*",SP_NORTE!S841)</f>
        <v>-</v>
      </c>
      <c r="E786" s="83" t="str">
        <f>IF(SP_NORTE!D841="","*",SP_NORTE!D841)</f>
        <v>*</v>
      </c>
      <c r="F786" s="83" t="str">
        <f>IF(SP_NORTE!G841="","*",SP_NORTE!G841)</f>
        <v>*</v>
      </c>
      <c r="G786" s="83" t="str">
        <f>IF(SP_NORTE!L841="","*",SP_NORTE!L841)</f>
        <v>-</v>
      </c>
      <c r="H786" s="116" t="str">
        <f>IF(SP_NORTE!J841="","*",SP_NORTE!J841)</f>
        <v>*</v>
      </c>
      <c r="I786" s="113" t="str">
        <f>IF(SP_NORTE!N841="","*",SP_NORTE!N841)</f>
        <v>*</v>
      </c>
      <c r="J786" s="113" t="str">
        <f>IF(SP_NORTE!O841="","*",SP_NORTE!O841)</f>
        <v>*</v>
      </c>
      <c r="K786" s="83">
        <f>IF(SP_NORTE!AJ841="","*",SP_NORTE!AJ841)</f>
        <v>0</v>
      </c>
      <c r="L786" s="83" t="str">
        <f>IF(SP_NORTE!AL841="","*",SP_NORTE!AL841)</f>
        <v>-</v>
      </c>
      <c r="M786" s="83">
        <f>IF(SP_NORTE!AO841="","*",SP_NORTE!AO841)</f>
        <v>0</v>
      </c>
      <c r="N786" s="83" t="str">
        <f>IF(SP_NORTE!AL841="","*",SP_NORTE!AL841)</f>
        <v>-</v>
      </c>
      <c r="O786" s="110" t="str">
        <f>IF(SP_NORTE!BG841="","*",SP_NORTE!BG841)</f>
        <v>*</v>
      </c>
      <c r="P786" s="147" t="str">
        <f>IF($A$2=1,IF(SP_NORTE!BI841="","*",SP_NORTE!BI841),IF(SP_NORTE!BJ841="","*",SP_NORTE!BJ841))</f>
        <v>*</v>
      </c>
    </row>
    <row r="787" spans="1:16" hidden="1">
      <c r="A787" s="82" t="str">
        <f>IF(SP_NORTE!B842="","*",SP_NORTE!B842)</f>
        <v>*</v>
      </c>
      <c r="B787" s="83" t="str">
        <f>IF(SP_NORTE!W842="","*",SP_NORTE!W842)</f>
        <v>*</v>
      </c>
      <c r="C787" s="83" t="str">
        <f>IF(SP_NORTE!R842="","*",SP_NORTE!R842)</f>
        <v>-</v>
      </c>
      <c r="D787" s="83" t="str">
        <f>IF(SP_NORTE!S842="","*",SP_NORTE!S842)</f>
        <v>-</v>
      </c>
      <c r="E787" s="83" t="str">
        <f>IF(SP_NORTE!D842="","*",SP_NORTE!D842)</f>
        <v>*</v>
      </c>
      <c r="F787" s="83" t="str">
        <f>IF(SP_NORTE!G842="","*",SP_NORTE!G842)</f>
        <v>*</v>
      </c>
      <c r="G787" s="83" t="str">
        <f>IF(SP_NORTE!L842="","*",SP_NORTE!L842)</f>
        <v>-</v>
      </c>
      <c r="H787" s="116" t="str">
        <f>IF(SP_NORTE!J842="","*",SP_NORTE!J842)</f>
        <v>*</v>
      </c>
      <c r="I787" s="113" t="str">
        <f>IF(SP_NORTE!N842="","*",SP_NORTE!N842)</f>
        <v>*</v>
      </c>
      <c r="J787" s="113" t="str">
        <f>IF(SP_NORTE!O842="","*",SP_NORTE!O842)</f>
        <v>*</v>
      </c>
      <c r="K787" s="83">
        <f>IF(SP_NORTE!AJ842="","*",SP_NORTE!AJ842)</f>
        <v>0</v>
      </c>
      <c r="L787" s="83" t="str">
        <f>IF(SP_NORTE!AL842="","*",SP_NORTE!AL842)</f>
        <v>-</v>
      </c>
      <c r="M787" s="83">
        <f>IF(SP_NORTE!AO842="","*",SP_NORTE!AO842)</f>
        <v>0</v>
      </c>
      <c r="N787" s="83" t="str">
        <f>IF(SP_NORTE!AL842="","*",SP_NORTE!AL842)</f>
        <v>-</v>
      </c>
      <c r="O787" s="110" t="str">
        <f>IF(SP_NORTE!BG842="","*",SP_NORTE!BG842)</f>
        <v>*</v>
      </c>
      <c r="P787" s="147" t="str">
        <f>IF($A$2=1,IF(SP_NORTE!BI842="","*",SP_NORTE!BI842),IF(SP_NORTE!BJ842="","*",SP_NORTE!BJ842))</f>
        <v>*</v>
      </c>
    </row>
    <row r="788" spans="1:16" hidden="1">
      <c r="A788" s="82" t="str">
        <f>IF(SP_NORTE!B843="","*",SP_NORTE!B843)</f>
        <v>*</v>
      </c>
      <c r="B788" s="83" t="str">
        <f>IF(SP_NORTE!W843="","*",SP_NORTE!W843)</f>
        <v>*</v>
      </c>
      <c r="C788" s="83" t="str">
        <f>IF(SP_NORTE!R843="","*",SP_NORTE!R843)</f>
        <v>-</v>
      </c>
      <c r="D788" s="83" t="str">
        <f>IF(SP_NORTE!S843="","*",SP_NORTE!S843)</f>
        <v>-</v>
      </c>
      <c r="E788" s="83" t="str">
        <f>IF(SP_NORTE!D843="","*",SP_NORTE!D843)</f>
        <v>*</v>
      </c>
      <c r="F788" s="83" t="str">
        <f>IF(SP_NORTE!G843="","*",SP_NORTE!G843)</f>
        <v>*</v>
      </c>
      <c r="G788" s="83" t="str">
        <f>IF(SP_NORTE!L843="","*",SP_NORTE!L843)</f>
        <v>-</v>
      </c>
      <c r="H788" s="116" t="str">
        <f>IF(SP_NORTE!J843="","*",SP_NORTE!J843)</f>
        <v>*</v>
      </c>
      <c r="I788" s="113" t="str">
        <f>IF(SP_NORTE!N843="","*",SP_NORTE!N843)</f>
        <v>*</v>
      </c>
      <c r="J788" s="113" t="str">
        <f>IF(SP_NORTE!O843="","*",SP_NORTE!O843)</f>
        <v>*</v>
      </c>
      <c r="K788" s="83">
        <f>IF(SP_NORTE!AJ843="","*",SP_NORTE!AJ843)</f>
        <v>0</v>
      </c>
      <c r="L788" s="83" t="str">
        <f>IF(SP_NORTE!AL843="","*",SP_NORTE!AL843)</f>
        <v>-</v>
      </c>
      <c r="M788" s="83">
        <f>IF(SP_NORTE!AO843="","*",SP_NORTE!AO843)</f>
        <v>0</v>
      </c>
      <c r="N788" s="83" t="str">
        <f>IF(SP_NORTE!AL843="","*",SP_NORTE!AL843)</f>
        <v>-</v>
      </c>
      <c r="O788" s="110" t="str">
        <f>IF(SP_NORTE!BG843="","*",SP_NORTE!BG843)</f>
        <v>*</v>
      </c>
      <c r="P788" s="147" t="str">
        <f>IF($A$2=1,IF(SP_NORTE!BI843="","*",SP_NORTE!BI843),IF(SP_NORTE!BJ843="","*",SP_NORTE!BJ843))</f>
        <v>*</v>
      </c>
    </row>
    <row r="789" spans="1:16" hidden="1">
      <c r="A789" s="82" t="str">
        <f>IF(SP_NORTE!B844="","*",SP_NORTE!B844)</f>
        <v>*</v>
      </c>
      <c r="B789" s="83" t="str">
        <f>IF(SP_NORTE!W844="","*",SP_NORTE!W844)</f>
        <v>*</v>
      </c>
      <c r="C789" s="83" t="str">
        <f>IF(SP_NORTE!R844="","*",SP_NORTE!R844)</f>
        <v>-</v>
      </c>
      <c r="D789" s="83" t="str">
        <f>IF(SP_NORTE!S844="","*",SP_NORTE!S844)</f>
        <v>-</v>
      </c>
      <c r="E789" s="83" t="str">
        <f>IF(SP_NORTE!D844="","*",SP_NORTE!D844)</f>
        <v>*</v>
      </c>
      <c r="F789" s="83" t="str">
        <f>IF(SP_NORTE!G844="","*",SP_NORTE!G844)</f>
        <v>*</v>
      </c>
      <c r="G789" s="83" t="str">
        <f>IF(SP_NORTE!L844="","*",SP_NORTE!L844)</f>
        <v>-</v>
      </c>
      <c r="H789" s="116" t="str">
        <f>IF(SP_NORTE!J844="","*",SP_NORTE!J844)</f>
        <v>*</v>
      </c>
      <c r="I789" s="113" t="str">
        <f>IF(SP_NORTE!N844="","*",SP_NORTE!N844)</f>
        <v>*</v>
      </c>
      <c r="J789" s="113" t="str">
        <f>IF(SP_NORTE!O844="","*",SP_NORTE!O844)</f>
        <v>*</v>
      </c>
      <c r="K789" s="83">
        <f>IF(SP_NORTE!AJ844="","*",SP_NORTE!AJ844)</f>
        <v>0</v>
      </c>
      <c r="L789" s="83" t="str">
        <f>IF(SP_NORTE!AL844="","*",SP_NORTE!AL844)</f>
        <v>-</v>
      </c>
      <c r="M789" s="83">
        <f>IF(SP_NORTE!AO844="","*",SP_NORTE!AO844)</f>
        <v>0</v>
      </c>
      <c r="N789" s="83" t="str">
        <f>IF(SP_NORTE!AL844="","*",SP_NORTE!AL844)</f>
        <v>-</v>
      </c>
      <c r="O789" s="110" t="str">
        <f>IF(SP_NORTE!BG844="","*",SP_NORTE!BG844)</f>
        <v>*</v>
      </c>
      <c r="P789" s="147" t="str">
        <f>IF($A$2=1,IF(SP_NORTE!BI844="","*",SP_NORTE!BI844),IF(SP_NORTE!BJ844="","*",SP_NORTE!BJ844))</f>
        <v>*</v>
      </c>
    </row>
    <row r="790" spans="1:16" hidden="1">
      <c r="A790" s="82" t="str">
        <f>IF(SP_NORTE!B845="","*",SP_NORTE!B845)</f>
        <v>*</v>
      </c>
      <c r="B790" s="83" t="str">
        <f>IF(SP_NORTE!W845="","*",SP_NORTE!W845)</f>
        <v>*</v>
      </c>
      <c r="C790" s="83" t="str">
        <f>IF(SP_NORTE!R845="","*",SP_NORTE!R845)</f>
        <v>-</v>
      </c>
      <c r="D790" s="83" t="str">
        <f>IF(SP_NORTE!S845="","*",SP_NORTE!S845)</f>
        <v>-</v>
      </c>
      <c r="E790" s="83" t="str">
        <f>IF(SP_NORTE!D845="","*",SP_NORTE!D845)</f>
        <v>*</v>
      </c>
      <c r="F790" s="83" t="str">
        <f>IF(SP_NORTE!G845="","*",SP_NORTE!G845)</f>
        <v>*</v>
      </c>
      <c r="G790" s="83" t="str">
        <f>IF(SP_NORTE!L845="","*",SP_NORTE!L845)</f>
        <v>-</v>
      </c>
      <c r="H790" s="116" t="str">
        <f>IF(SP_NORTE!J845="","*",SP_NORTE!J845)</f>
        <v>*</v>
      </c>
      <c r="I790" s="113" t="str">
        <f>IF(SP_NORTE!N845="","*",SP_NORTE!N845)</f>
        <v>*</v>
      </c>
      <c r="J790" s="113" t="str">
        <f>IF(SP_NORTE!O845="","*",SP_NORTE!O845)</f>
        <v>*</v>
      </c>
      <c r="K790" s="83">
        <f>IF(SP_NORTE!AJ845="","*",SP_NORTE!AJ845)</f>
        <v>0</v>
      </c>
      <c r="L790" s="83" t="str">
        <f>IF(SP_NORTE!AL845="","*",SP_NORTE!AL845)</f>
        <v>-</v>
      </c>
      <c r="M790" s="83">
        <f>IF(SP_NORTE!AO845="","*",SP_NORTE!AO845)</f>
        <v>0</v>
      </c>
      <c r="N790" s="83" t="str">
        <f>IF(SP_NORTE!AL845="","*",SP_NORTE!AL845)</f>
        <v>-</v>
      </c>
      <c r="O790" s="110" t="str">
        <f>IF(SP_NORTE!BG845="","*",SP_NORTE!BG845)</f>
        <v>*</v>
      </c>
      <c r="P790" s="147" t="str">
        <f>IF($A$2=1,IF(SP_NORTE!BI845="","*",SP_NORTE!BI845),IF(SP_NORTE!BJ845="","*",SP_NORTE!BJ845))</f>
        <v>*</v>
      </c>
    </row>
    <row r="791" spans="1:16" hidden="1">
      <c r="A791" s="82" t="str">
        <f>IF(SP_NORTE!B846="","*",SP_NORTE!B846)</f>
        <v>*</v>
      </c>
      <c r="B791" s="83" t="str">
        <f>IF(SP_NORTE!W846="","*",SP_NORTE!W846)</f>
        <v>*</v>
      </c>
      <c r="C791" s="83" t="str">
        <f>IF(SP_NORTE!R846="","*",SP_NORTE!R846)</f>
        <v>-</v>
      </c>
      <c r="D791" s="83" t="str">
        <f>IF(SP_NORTE!S846="","*",SP_NORTE!S846)</f>
        <v>-</v>
      </c>
      <c r="E791" s="83" t="str">
        <f>IF(SP_NORTE!D846="","*",SP_NORTE!D846)</f>
        <v>*</v>
      </c>
      <c r="F791" s="83" t="str">
        <f>IF(SP_NORTE!G846="","*",SP_NORTE!G846)</f>
        <v>*</v>
      </c>
      <c r="G791" s="83" t="str">
        <f>IF(SP_NORTE!L846="","*",SP_NORTE!L846)</f>
        <v>-</v>
      </c>
      <c r="H791" s="116" t="str">
        <f>IF(SP_NORTE!J846="","*",SP_NORTE!J846)</f>
        <v>*</v>
      </c>
      <c r="I791" s="113" t="str">
        <f>IF(SP_NORTE!N846="","*",SP_NORTE!N846)</f>
        <v>*</v>
      </c>
      <c r="J791" s="113" t="str">
        <f>IF(SP_NORTE!O846="","*",SP_NORTE!O846)</f>
        <v>*</v>
      </c>
      <c r="K791" s="83">
        <f>IF(SP_NORTE!AJ846="","*",SP_NORTE!AJ846)</f>
        <v>0</v>
      </c>
      <c r="L791" s="83" t="str">
        <f>IF(SP_NORTE!AL846="","*",SP_NORTE!AL846)</f>
        <v>-</v>
      </c>
      <c r="M791" s="83">
        <f>IF(SP_NORTE!AO846="","*",SP_NORTE!AO846)</f>
        <v>0</v>
      </c>
      <c r="N791" s="83" t="str">
        <f>IF(SP_NORTE!AL846="","*",SP_NORTE!AL846)</f>
        <v>-</v>
      </c>
      <c r="O791" s="110" t="str">
        <f>IF(SP_NORTE!BG846="","*",SP_NORTE!BG846)</f>
        <v>*</v>
      </c>
      <c r="P791" s="147" t="str">
        <f>IF($A$2=1,IF(SP_NORTE!BI846="","*",SP_NORTE!BI846),IF(SP_NORTE!BJ846="","*",SP_NORTE!BJ846))</f>
        <v>*</v>
      </c>
    </row>
    <row r="792" spans="1:16" hidden="1">
      <c r="A792" s="82" t="str">
        <f>IF(SP_NORTE!B847="","*",SP_NORTE!B847)</f>
        <v>*</v>
      </c>
      <c r="B792" s="83" t="str">
        <f>IF(SP_NORTE!W847="","*",SP_NORTE!W847)</f>
        <v>*</v>
      </c>
      <c r="C792" s="83" t="str">
        <f>IF(SP_NORTE!R847="","*",SP_NORTE!R847)</f>
        <v>-</v>
      </c>
      <c r="D792" s="83" t="str">
        <f>IF(SP_NORTE!S847="","*",SP_NORTE!S847)</f>
        <v>-</v>
      </c>
      <c r="E792" s="83" t="str">
        <f>IF(SP_NORTE!D847="","*",SP_NORTE!D847)</f>
        <v>*</v>
      </c>
      <c r="F792" s="83" t="str">
        <f>IF(SP_NORTE!G847="","*",SP_NORTE!G847)</f>
        <v>*</v>
      </c>
      <c r="G792" s="83" t="str">
        <f>IF(SP_NORTE!L847="","*",SP_NORTE!L847)</f>
        <v>-</v>
      </c>
      <c r="H792" s="116" t="str">
        <f>IF(SP_NORTE!J847="","*",SP_NORTE!J847)</f>
        <v>*</v>
      </c>
      <c r="I792" s="113" t="str">
        <f>IF(SP_NORTE!N847="","*",SP_NORTE!N847)</f>
        <v>*</v>
      </c>
      <c r="J792" s="113" t="str">
        <f>IF(SP_NORTE!O847="","*",SP_NORTE!O847)</f>
        <v>*</v>
      </c>
      <c r="K792" s="83">
        <f>IF(SP_NORTE!AJ847="","*",SP_NORTE!AJ847)</f>
        <v>0</v>
      </c>
      <c r="L792" s="83" t="str">
        <f>IF(SP_NORTE!AL847="","*",SP_NORTE!AL847)</f>
        <v>-</v>
      </c>
      <c r="M792" s="83">
        <f>IF(SP_NORTE!AO847="","*",SP_NORTE!AO847)</f>
        <v>0</v>
      </c>
      <c r="N792" s="83" t="str">
        <f>IF(SP_NORTE!AL847="","*",SP_NORTE!AL847)</f>
        <v>-</v>
      </c>
      <c r="O792" s="110" t="str">
        <f>IF(SP_NORTE!BG847="","*",SP_NORTE!BG847)</f>
        <v>*</v>
      </c>
      <c r="P792" s="147" t="str">
        <f>IF($A$2=1,IF(SP_NORTE!BI847="","*",SP_NORTE!BI847),IF(SP_NORTE!BJ847="","*",SP_NORTE!BJ847))</f>
        <v>*</v>
      </c>
    </row>
    <row r="793" spans="1:16" hidden="1">
      <c r="A793" s="82" t="str">
        <f>IF(SP_NORTE!B848="","*",SP_NORTE!B848)</f>
        <v>*</v>
      </c>
      <c r="B793" s="83" t="str">
        <f>IF(SP_NORTE!W848="","*",SP_NORTE!W848)</f>
        <v>*</v>
      </c>
      <c r="C793" s="83" t="str">
        <f>IF(SP_NORTE!R848="","*",SP_NORTE!R848)</f>
        <v>-</v>
      </c>
      <c r="D793" s="83" t="str">
        <f>IF(SP_NORTE!S848="","*",SP_NORTE!S848)</f>
        <v>-</v>
      </c>
      <c r="E793" s="83" t="str">
        <f>IF(SP_NORTE!D848="","*",SP_NORTE!D848)</f>
        <v>*</v>
      </c>
      <c r="F793" s="83" t="str">
        <f>IF(SP_NORTE!G848="","*",SP_NORTE!G848)</f>
        <v>*</v>
      </c>
      <c r="G793" s="83" t="str">
        <f>IF(SP_NORTE!L848="","*",SP_NORTE!L848)</f>
        <v>-</v>
      </c>
      <c r="H793" s="116" t="str">
        <f>IF(SP_NORTE!J848="","*",SP_NORTE!J848)</f>
        <v>*</v>
      </c>
      <c r="I793" s="113" t="str">
        <f>IF(SP_NORTE!N848="","*",SP_NORTE!N848)</f>
        <v>*</v>
      </c>
      <c r="J793" s="113" t="str">
        <f>IF(SP_NORTE!O848="","*",SP_NORTE!O848)</f>
        <v>*</v>
      </c>
      <c r="K793" s="83">
        <f>IF(SP_NORTE!AJ848="","*",SP_NORTE!AJ848)</f>
        <v>0</v>
      </c>
      <c r="L793" s="83" t="str">
        <f>IF(SP_NORTE!AL848="","*",SP_NORTE!AL848)</f>
        <v>-</v>
      </c>
      <c r="M793" s="83">
        <f>IF(SP_NORTE!AO848="","*",SP_NORTE!AO848)</f>
        <v>0</v>
      </c>
      <c r="N793" s="83" t="str">
        <f>IF(SP_NORTE!AL848="","*",SP_NORTE!AL848)</f>
        <v>-</v>
      </c>
      <c r="O793" s="110" t="str">
        <f>IF(SP_NORTE!BG848="","*",SP_NORTE!BG848)</f>
        <v>*</v>
      </c>
      <c r="P793" s="147" t="str">
        <f>IF($A$2=1,IF(SP_NORTE!BI848="","*",SP_NORTE!BI848),IF(SP_NORTE!BJ848="","*",SP_NORTE!BJ848))</f>
        <v>*</v>
      </c>
    </row>
    <row r="794" spans="1:16" hidden="1">
      <c r="A794" s="82" t="str">
        <f>IF(SP_NORTE!B849="","*",SP_NORTE!B849)</f>
        <v>*</v>
      </c>
      <c r="B794" s="83" t="str">
        <f>IF(SP_NORTE!W849="","*",SP_NORTE!W849)</f>
        <v>*</v>
      </c>
      <c r="C794" s="83" t="str">
        <f>IF(SP_NORTE!R849="","*",SP_NORTE!R849)</f>
        <v>-</v>
      </c>
      <c r="D794" s="83" t="str">
        <f>IF(SP_NORTE!S849="","*",SP_NORTE!S849)</f>
        <v>-</v>
      </c>
      <c r="E794" s="83" t="str">
        <f>IF(SP_NORTE!D849="","*",SP_NORTE!D849)</f>
        <v>*</v>
      </c>
      <c r="F794" s="83" t="str">
        <f>IF(SP_NORTE!G849="","*",SP_NORTE!G849)</f>
        <v>*</v>
      </c>
      <c r="G794" s="83" t="str">
        <f>IF(SP_NORTE!L849="","*",SP_NORTE!L849)</f>
        <v>-</v>
      </c>
      <c r="H794" s="116" t="str">
        <f>IF(SP_NORTE!J849="","*",SP_NORTE!J849)</f>
        <v>*</v>
      </c>
      <c r="I794" s="113" t="str">
        <f>IF(SP_NORTE!N849="","*",SP_NORTE!N849)</f>
        <v>*</v>
      </c>
      <c r="J794" s="113" t="str">
        <f>IF(SP_NORTE!O849="","*",SP_NORTE!O849)</f>
        <v>*</v>
      </c>
      <c r="K794" s="83">
        <f>IF(SP_NORTE!AJ849="","*",SP_NORTE!AJ849)</f>
        <v>0</v>
      </c>
      <c r="L794" s="83" t="str">
        <f>IF(SP_NORTE!AL849="","*",SP_NORTE!AL849)</f>
        <v>-</v>
      </c>
      <c r="M794" s="83">
        <f>IF(SP_NORTE!AO849="","*",SP_NORTE!AO849)</f>
        <v>0</v>
      </c>
      <c r="N794" s="83" t="str">
        <f>IF(SP_NORTE!AL849="","*",SP_NORTE!AL849)</f>
        <v>-</v>
      </c>
      <c r="O794" s="110" t="str">
        <f>IF(SP_NORTE!BG849="","*",SP_NORTE!BG849)</f>
        <v>*</v>
      </c>
      <c r="P794" s="147" t="str">
        <f>IF($A$2=1,IF(SP_NORTE!BI849="","*",SP_NORTE!BI849),IF(SP_NORTE!BJ849="","*",SP_NORTE!BJ849))</f>
        <v>*</v>
      </c>
    </row>
    <row r="795" spans="1:16" hidden="1">
      <c r="A795" s="82" t="str">
        <f>IF(SP_NORTE!B850="","*",SP_NORTE!B850)</f>
        <v>*</v>
      </c>
      <c r="B795" s="83" t="str">
        <f>IF(SP_NORTE!W850="","*",SP_NORTE!W850)</f>
        <v>*</v>
      </c>
      <c r="C795" s="83" t="str">
        <f>IF(SP_NORTE!R850="","*",SP_NORTE!R850)</f>
        <v>-</v>
      </c>
      <c r="D795" s="83" t="str">
        <f>IF(SP_NORTE!S850="","*",SP_NORTE!S850)</f>
        <v>-</v>
      </c>
      <c r="E795" s="83" t="str">
        <f>IF(SP_NORTE!D850="","*",SP_NORTE!D850)</f>
        <v>*</v>
      </c>
      <c r="F795" s="83" t="str">
        <f>IF(SP_NORTE!G850="","*",SP_NORTE!G850)</f>
        <v>*</v>
      </c>
      <c r="G795" s="83" t="str">
        <f>IF(SP_NORTE!L850="","*",SP_NORTE!L850)</f>
        <v>-</v>
      </c>
      <c r="H795" s="116" t="str">
        <f>IF(SP_NORTE!J850="","*",SP_NORTE!J850)</f>
        <v>*</v>
      </c>
      <c r="I795" s="113" t="str">
        <f>IF(SP_NORTE!N850="","*",SP_NORTE!N850)</f>
        <v>*</v>
      </c>
      <c r="J795" s="113" t="str">
        <f>IF(SP_NORTE!O850="","*",SP_NORTE!O850)</f>
        <v>*</v>
      </c>
      <c r="K795" s="83">
        <f>IF(SP_NORTE!AJ850="","*",SP_NORTE!AJ850)</f>
        <v>0</v>
      </c>
      <c r="L795" s="83" t="str">
        <f>IF(SP_NORTE!AL850="","*",SP_NORTE!AL850)</f>
        <v>-</v>
      </c>
      <c r="M795" s="83">
        <f>IF(SP_NORTE!AO850="","*",SP_NORTE!AO850)</f>
        <v>0</v>
      </c>
      <c r="N795" s="83" t="str">
        <f>IF(SP_NORTE!AL850="","*",SP_NORTE!AL850)</f>
        <v>-</v>
      </c>
      <c r="O795" s="110" t="str">
        <f>IF(SP_NORTE!BG850="","*",SP_NORTE!BG850)</f>
        <v>*</v>
      </c>
      <c r="P795" s="147" t="str">
        <f>IF($A$2=1,IF(SP_NORTE!BI850="","*",SP_NORTE!BI850),IF(SP_NORTE!BJ850="","*",SP_NORTE!BJ850))</f>
        <v>*</v>
      </c>
    </row>
    <row r="796" spans="1:16" hidden="1">
      <c r="A796" s="82" t="str">
        <f>IF(SP_NORTE!B851="","*",SP_NORTE!B851)</f>
        <v>*</v>
      </c>
      <c r="B796" s="83" t="str">
        <f>IF(SP_NORTE!W851="","*",SP_NORTE!W851)</f>
        <v>*</v>
      </c>
      <c r="C796" s="83" t="str">
        <f>IF(SP_NORTE!R851="","*",SP_NORTE!R851)</f>
        <v>-</v>
      </c>
      <c r="D796" s="83" t="str">
        <f>IF(SP_NORTE!S851="","*",SP_NORTE!S851)</f>
        <v>-</v>
      </c>
      <c r="E796" s="83" t="str">
        <f>IF(SP_NORTE!D851="","*",SP_NORTE!D851)</f>
        <v>*</v>
      </c>
      <c r="F796" s="83" t="str">
        <f>IF(SP_NORTE!G851="","*",SP_NORTE!G851)</f>
        <v>*</v>
      </c>
      <c r="G796" s="83" t="str">
        <f>IF(SP_NORTE!L851="","*",SP_NORTE!L851)</f>
        <v>-</v>
      </c>
      <c r="H796" s="116" t="str">
        <f>IF(SP_NORTE!J851="","*",SP_NORTE!J851)</f>
        <v>*</v>
      </c>
      <c r="I796" s="113" t="str">
        <f>IF(SP_NORTE!N851="","*",SP_NORTE!N851)</f>
        <v>*</v>
      </c>
      <c r="J796" s="113" t="str">
        <f>IF(SP_NORTE!O851="","*",SP_NORTE!O851)</f>
        <v>*</v>
      </c>
      <c r="K796" s="83">
        <f>IF(SP_NORTE!AJ851="","*",SP_NORTE!AJ851)</f>
        <v>0</v>
      </c>
      <c r="L796" s="83" t="str">
        <f>IF(SP_NORTE!AL851="","*",SP_NORTE!AL851)</f>
        <v>-</v>
      </c>
      <c r="M796" s="83">
        <f>IF(SP_NORTE!AO851="","*",SP_NORTE!AO851)</f>
        <v>0</v>
      </c>
      <c r="N796" s="83" t="str">
        <f>IF(SP_NORTE!AL851="","*",SP_NORTE!AL851)</f>
        <v>-</v>
      </c>
      <c r="O796" s="110" t="str">
        <f>IF(SP_NORTE!BG851="","*",SP_NORTE!BG851)</f>
        <v>*</v>
      </c>
      <c r="P796" s="147" t="str">
        <f>IF($A$2=1,IF(SP_NORTE!BI851="","*",SP_NORTE!BI851),IF(SP_NORTE!BJ851="","*",SP_NORTE!BJ851))</f>
        <v>*</v>
      </c>
    </row>
    <row r="797" spans="1:16" hidden="1">
      <c r="A797" s="82" t="str">
        <f>IF(SP_NORTE!B852="","*",SP_NORTE!B852)</f>
        <v>*</v>
      </c>
      <c r="B797" s="83" t="str">
        <f>IF(SP_NORTE!W852="","*",SP_NORTE!W852)</f>
        <v>*</v>
      </c>
      <c r="C797" s="83" t="str">
        <f>IF(SP_NORTE!R852="","*",SP_NORTE!R852)</f>
        <v>-</v>
      </c>
      <c r="D797" s="83" t="str">
        <f>IF(SP_NORTE!S852="","*",SP_NORTE!S852)</f>
        <v>-</v>
      </c>
      <c r="E797" s="83" t="str">
        <f>IF(SP_NORTE!D852="","*",SP_NORTE!D852)</f>
        <v>*</v>
      </c>
      <c r="F797" s="83" t="str">
        <f>IF(SP_NORTE!G852="","*",SP_NORTE!G852)</f>
        <v>*</v>
      </c>
      <c r="G797" s="83" t="str">
        <f>IF(SP_NORTE!L852="","*",SP_NORTE!L852)</f>
        <v>-</v>
      </c>
      <c r="H797" s="116" t="str">
        <f>IF(SP_NORTE!J852="","*",SP_NORTE!J852)</f>
        <v>*</v>
      </c>
      <c r="I797" s="113" t="str">
        <f>IF(SP_NORTE!N852="","*",SP_NORTE!N852)</f>
        <v>*</v>
      </c>
      <c r="J797" s="113" t="str">
        <f>IF(SP_NORTE!O852="","*",SP_NORTE!O852)</f>
        <v>*</v>
      </c>
      <c r="K797" s="83">
        <f>IF(SP_NORTE!AJ852="","*",SP_NORTE!AJ852)</f>
        <v>0</v>
      </c>
      <c r="L797" s="83" t="str">
        <f>IF(SP_NORTE!AL852="","*",SP_NORTE!AL852)</f>
        <v>-</v>
      </c>
      <c r="M797" s="83">
        <f>IF(SP_NORTE!AO852="","*",SP_NORTE!AO852)</f>
        <v>0</v>
      </c>
      <c r="N797" s="83" t="str">
        <f>IF(SP_NORTE!AL852="","*",SP_NORTE!AL852)</f>
        <v>-</v>
      </c>
      <c r="O797" s="110" t="str">
        <f>IF(SP_NORTE!BG852="","*",SP_NORTE!BG852)</f>
        <v>*</v>
      </c>
      <c r="P797" s="147" t="str">
        <f>IF($A$2=1,IF(SP_NORTE!BI852="","*",SP_NORTE!BI852),IF(SP_NORTE!BJ852="","*",SP_NORTE!BJ852))</f>
        <v>*</v>
      </c>
    </row>
    <row r="798" spans="1:16" hidden="1">
      <c r="A798" s="82" t="str">
        <f>IF(SP_NORTE!B853="","*",SP_NORTE!B853)</f>
        <v>*</v>
      </c>
      <c r="B798" s="83" t="str">
        <f>IF(SP_NORTE!W853="","*",SP_NORTE!W853)</f>
        <v>*</v>
      </c>
      <c r="C798" s="83" t="str">
        <f>IF(SP_NORTE!R853="","*",SP_NORTE!R853)</f>
        <v>-</v>
      </c>
      <c r="D798" s="83" t="str">
        <f>IF(SP_NORTE!S853="","*",SP_NORTE!S853)</f>
        <v>-</v>
      </c>
      <c r="E798" s="83" t="str">
        <f>IF(SP_NORTE!D853="","*",SP_NORTE!D853)</f>
        <v>*</v>
      </c>
      <c r="F798" s="83" t="str">
        <f>IF(SP_NORTE!G853="","*",SP_NORTE!G853)</f>
        <v>*</v>
      </c>
      <c r="G798" s="83" t="str">
        <f>IF(SP_NORTE!L853="","*",SP_NORTE!L853)</f>
        <v>-</v>
      </c>
      <c r="H798" s="116" t="str">
        <f>IF(SP_NORTE!J853="","*",SP_NORTE!J853)</f>
        <v>*</v>
      </c>
      <c r="I798" s="113" t="str">
        <f>IF(SP_NORTE!N853="","*",SP_NORTE!N853)</f>
        <v>*</v>
      </c>
      <c r="J798" s="113" t="str">
        <f>IF(SP_NORTE!O853="","*",SP_NORTE!O853)</f>
        <v>*</v>
      </c>
      <c r="K798" s="83">
        <f>IF(SP_NORTE!AJ853="","*",SP_NORTE!AJ853)</f>
        <v>0</v>
      </c>
      <c r="L798" s="83" t="str">
        <f>IF(SP_NORTE!AL853="","*",SP_NORTE!AL853)</f>
        <v>-</v>
      </c>
      <c r="M798" s="83">
        <f>IF(SP_NORTE!AO853="","*",SP_NORTE!AO853)</f>
        <v>0</v>
      </c>
      <c r="N798" s="83" t="str">
        <f>IF(SP_NORTE!AL853="","*",SP_NORTE!AL853)</f>
        <v>-</v>
      </c>
      <c r="O798" s="110" t="str">
        <f>IF(SP_NORTE!BG853="","*",SP_NORTE!BG853)</f>
        <v>*</v>
      </c>
      <c r="P798" s="147" t="str">
        <f>IF($A$2=1,IF(SP_NORTE!BI853="","*",SP_NORTE!BI853),IF(SP_NORTE!BJ853="","*",SP_NORTE!BJ853))</f>
        <v>*</v>
      </c>
    </row>
    <row r="799" spans="1:16" hidden="1">
      <c r="A799" s="82" t="str">
        <f>IF(SP_NORTE!B854="","*",SP_NORTE!B854)</f>
        <v>*</v>
      </c>
      <c r="B799" s="83" t="str">
        <f>IF(SP_NORTE!W854="","*",SP_NORTE!W854)</f>
        <v>*</v>
      </c>
      <c r="C799" s="83" t="str">
        <f>IF(SP_NORTE!R854="","*",SP_NORTE!R854)</f>
        <v>-</v>
      </c>
      <c r="D799" s="83" t="str">
        <f>IF(SP_NORTE!S854="","*",SP_NORTE!S854)</f>
        <v>-</v>
      </c>
      <c r="E799" s="83" t="str">
        <f>IF(SP_NORTE!D854="","*",SP_NORTE!D854)</f>
        <v>*</v>
      </c>
      <c r="F799" s="83" t="str">
        <f>IF(SP_NORTE!G854="","*",SP_NORTE!G854)</f>
        <v>*</v>
      </c>
      <c r="G799" s="83" t="str">
        <f>IF(SP_NORTE!L854="","*",SP_NORTE!L854)</f>
        <v>-</v>
      </c>
      <c r="H799" s="116" t="str">
        <f>IF(SP_NORTE!J854="","*",SP_NORTE!J854)</f>
        <v>*</v>
      </c>
      <c r="I799" s="113" t="str">
        <f>IF(SP_NORTE!N854="","*",SP_NORTE!N854)</f>
        <v>*</v>
      </c>
      <c r="J799" s="113" t="str">
        <f>IF(SP_NORTE!O854="","*",SP_NORTE!O854)</f>
        <v>*</v>
      </c>
      <c r="K799" s="83">
        <f>IF(SP_NORTE!AJ854="","*",SP_NORTE!AJ854)</f>
        <v>0</v>
      </c>
      <c r="L799" s="83" t="str">
        <f>IF(SP_NORTE!AL854="","*",SP_NORTE!AL854)</f>
        <v>-</v>
      </c>
      <c r="M799" s="83">
        <f>IF(SP_NORTE!AO854="","*",SP_NORTE!AO854)</f>
        <v>0</v>
      </c>
      <c r="N799" s="83" t="str">
        <f>IF(SP_NORTE!AL854="","*",SP_NORTE!AL854)</f>
        <v>-</v>
      </c>
      <c r="O799" s="110" t="str">
        <f>IF(SP_NORTE!BG854="","*",SP_NORTE!BG854)</f>
        <v>*</v>
      </c>
      <c r="P799" s="147" t="str">
        <f>IF($A$2=1,IF(SP_NORTE!BI854="","*",SP_NORTE!BI854),IF(SP_NORTE!BJ854="","*",SP_NORTE!BJ854))</f>
        <v>*</v>
      </c>
    </row>
    <row r="800" spans="1:16" hidden="1">
      <c r="A800" s="82" t="str">
        <f>IF(SP_NORTE!B855="","*",SP_NORTE!B855)</f>
        <v>*</v>
      </c>
      <c r="B800" s="83" t="str">
        <f>IF(SP_NORTE!W855="","*",SP_NORTE!W855)</f>
        <v>*</v>
      </c>
      <c r="C800" s="83" t="str">
        <f>IF(SP_NORTE!R855="","*",SP_NORTE!R855)</f>
        <v>-</v>
      </c>
      <c r="D800" s="83" t="str">
        <f>IF(SP_NORTE!S855="","*",SP_NORTE!S855)</f>
        <v>-</v>
      </c>
      <c r="E800" s="83" t="str">
        <f>IF(SP_NORTE!D855="","*",SP_NORTE!D855)</f>
        <v>*</v>
      </c>
      <c r="F800" s="83" t="str">
        <f>IF(SP_NORTE!G855="","*",SP_NORTE!G855)</f>
        <v>*</v>
      </c>
      <c r="G800" s="83" t="str">
        <f>IF(SP_NORTE!L855="","*",SP_NORTE!L855)</f>
        <v>-</v>
      </c>
      <c r="H800" s="116" t="str">
        <f>IF(SP_NORTE!J855="","*",SP_NORTE!J855)</f>
        <v>*</v>
      </c>
      <c r="I800" s="113" t="str">
        <f>IF(SP_NORTE!N855="","*",SP_NORTE!N855)</f>
        <v>*</v>
      </c>
      <c r="J800" s="113" t="str">
        <f>IF(SP_NORTE!O855="","*",SP_NORTE!O855)</f>
        <v>*</v>
      </c>
      <c r="K800" s="83">
        <f>IF(SP_NORTE!AJ855="","*",SP_NORTE!AJ855)</f>
        <v>0</v>
      </c>
      <c r="L800" s="83" t="str">
        <f>IF(SP_NORTE!AL855="","*",SP_NORTE!AL855)</f>
        <v>-</v>
      </c>
      <c r="M800" s="83">
        <f>IF(SP_NORTE!AO855="","*",SP_NORTE!AO855)</f>
        <v>0</v>
      </c>
      <c r="N800" s="83" t="str">
        <f>IF(SP_NORTE!AL855="","*",SP_NORTE!AL855)</f>
        <v>-</v>
      </c>
      <c r="O800" s="110" t="str">
        <f>IF(SP_NORTE!BG855="","*",SP_NORTE!BG855)</f>
        <v>*</v>
      </c>
      <c r="P800" s="147" t="str">
        <f>IF($A$2=1,IF(SP_NORTE!BI855="","*",SP_NORTE!BI855),IF(SP_NORTE!BJ855="","*",SP_NORTE!BJ855))</f>
        <v>*</v>
      </c>
    </row>
    <row r="801" spans="1:16" hidden="1">
      <c r="A801" s="82" t="str">
        <f>IF(SP_NORTE!B856="","*",SP_NORTE!B856)</f>
        <v>*</v>
      </c>
      <c r="B801" s="83" t="str">
        <f>IF(SP_NORTE!W856="","*",SP_NORTE!W856)</f>
        <v>*</v>
      </c>
      <c r="C801" s="83" t="str">
        <f>IF(SP_NORTE!R856="","*",SP_NORTE!R856)</f>
        <v>-</v>
      </c>
      <c r="D801" s="83" t="str">
        <f>IF(SP_NORTE!S856="","*",SP_NORTE!S856)</f>
        <v>-</v>
      </c>
      <c r="E801" s="83" t="str">
        <f>IF(SP_NORTE!D856="","*",SP_NORTE!D856)</f>
        <v>*</v>
      </c>
      <c r="F801" s="83" t="str">
        <f>IF(SP_NORTE!G856="","*",SP_NORTE!G856)</f>
        <v>*</v>
      </c>
      <c r="G801" s="83" t="str">
        <f>IF(SP_NORTE!L856="","*",SP_NORTE!L856)</f>
        <v>-</v>
      </c>
      <c r="H801" s="116" t="str">
        <f>IF(SP_NORTE!J856="","*",SP_NORTE!J856)</f>
        <v>*</v>
      </c>
      <c r="I801" s="113" t="str">
        <f>IF(SP_NORTE!N856="","*",SP_NORTE!N856)</f>
        <v>*</v>
      </c>
      <c r="J801" s="113" t="str">
        <f>IF(SP_NORTE!O856="","*",SP_NORTE!O856)</f>
        <v>*</v>
      </c>
      <c r="K801" s="83">
        <f>IF(SP_NORTE!AJ856="","*",SP_NORTE!AJ856)</f>
        <v>0</v>
      </c>
      <c r="L801" s="83" t="str">
        <f>IF(SP_NORTE!AL856="","*",SP_NORTE!AL856)</f>
        <v>-</v>
      </c>
      <c r="M801" s="83">
        <f>IF(SP_NORTE!AO856="","*",SP_NORTE!AO856)</f>
        <v>0</v>
      </c>
      <c r="N801" s="83" t="str">
        <f>IF(SP_NORTE!AL856="","*",SP_NORTE!AL856)</f>
        <v>-</v>
      </c>
      <c r="O801" s="110" t="str">
        <f>IF(SP_NORTE!BG856="","*",SP_NORTE!BG856)</f>
        <v>*</v>
      </c>
      <c r="P801" s="147" t="str">
        <f>IF($A$2=1,IF(SP_NORTE!BI856="","*",SP_NORTE!BI856),IF(SP_NORTE!BJ856="","*",SP_NORTE!BJ856))</f>
        <v>*</v>
      </c>
    </row>
    <row r="802" spans="1:16" hidden="1">
      <c r="A802" s="82" t="str">
        <f>IF(SP_NORTE!B857="","*",SP_NORTE!B857)</f>
        <v>*</v>
      </c>
      <c r="B802" s="83" t="str">
        <f>IF(SP_NORTE!W857="","*",SP_NORTE!W857)</f>
        <v>*</v>
      </c>
      <c r="C802" s="83" t="str">
        <f>IF(SP_NORTE!R857="","*",SP_NORTE!R857)</f>
        <v>-</v>
      </c>
      <c r="D802" s="83" t="str">
        <f>IF(SP_NORTE!S857="","*",SP_NORTE!S857)</f>
        <v>-</v>
      </c>
      <c r="E802" s="83" t="str">
        <f>IF(SP_NORTE!D857="","*",SP_NORTE!D857)</f>
        <v>*</v>
      </c>
      <c r="F802" s="83" t="str">
        <f>IF(SP_NORTE!G857="","*",SP_NORTE!G857)</f>
        <v>*</v>
      </c>
      <c r="G802" s="83" t="str">
        <f>IF(SP_NORTE!L857="","*",SP_NORTE!L857)</f>
        <v>-</v>
      </c>
      <c r="H802" s="116" t="str">
        <f>IF(SP_NORTE!J857="","*",SP_NORTE!J857)</f>
        <v>*</v>
      </c>
      <c r="I802" s="113" t="str">
        <f>IF(SP_NORTE!N857="","*",SP_NORTE!N857)</f>
        <v>*</v>
      </c>
      <c r="J802" s="113" t="str">
        <f>IF(SP_NORTE!O857="","*",SP_NORTE!O857)</f>
        <v>*</v>
      </c>
      <c r="K802" s="83">
        <f>IF(SP_NORTE!AJ857="","*",SP_NORTE!AJ857)</f>
        <v>0</v>
      </c>
      <c r="L802" s="83" t="str">
        <f>IF(SP_NORTE!AL857="","*",SP_NORTE!AL857)</f>
        <v>-</v>
      </c>
      <c r="M802" s="83">
        <f>IF(SP_NORTE!AO857="","*",SP_NORTE!AO857)</f>
        <v>0</v>
      </c>
      <c r="N802" s="83" t="str">
        <f>IF(SP_NORTE!AL857="","*",SP_NORTE!AL857)</f>
        <v>-</v>
      </c>
      <c r="O802" s="110" t="str">
        <f>IF(SP_NORTE!BG857="","*",SP_NORTE!BG857)</f>
        <v>*</v>
      </c>
      <c r="P802" s="147" t="str">
        <f>IF($A$2=1,IF(SP_NORTE!BI857="","*",SP_NORTE!BI857),IF(SP_NORTE!BJ857="","*",SP_NORTE!BJ857))</f>
        <v>*</v>
      </c>
    </row>
    <row r="803" spans="1:16" hidden="1">
      <c r="A803" s="82" t="str">
        <f>IF(SP_NORTE!B858="","*",SP_NORTE!B858)</f>
        <v>*</v>
      </c>
      <c r="B803" s="83" t="str">
        <f>IF(SP_NORTE!W858="","*",SP_NORTE!W858)</f>
        <v>*</v>
      </c>
      <c r="C803" s="83" t="str">
        <f>IF(SP_NORTE!R858="","*",SP_NORTE!R858)</f>
        <v>-</v>
      </c>
      <c r="D803" s="83" t="str">
        <f>IF(SP_NORTE!S858="","*",SP_NORTE!S858)</f>
        <v>-</v>
      </c>
      <c r="E803" s="83" t="str">
        <f>IF(SP_NORTE!D858="","*",SP_NORTE!D858)</f>
        <v>*</v>
      </c>
      <c r="F803" s="83" t="str">
        <f>IF(SP_NORTE!G858="","*",SP_NORTE!G858)</f>
        <v>*</v>
      </c>
      <c r="G803" s="83" t="str">
        <f>IF(SP_NORTE!L858="","*",SP_NORTE!L858)</f>
        <v>-</v>
      </c>
      <c r="H803" s="116" t="str">
        <f>IF(SP_NORTE!J858="","*",SP_NORTE!J858)</f>
        <v>*</v>
      </c>
      <c r="I803" s="113" t="str">
        <f>IF(SP_NORTE!N858="","*",SP_NORTE!N858)</f>
        <v>*</v>
      </c>
      <c r="J803" s="113" t="str">
        <f>IF(SP_NORTE!O858="","*",SP_NORTE!O858)</f>
        <v>*</v>
      </c>
      <c r="K803" s="83">
        <f>IF(SP_NORTE!AJ858="","*",SP_NORTE!AJ858)</f>
        <v>0</v>
      </c>
      <c r="L803" s="83" t="str">
        <f>IF(SP_NORTE!AL858="","*",SP_NORTE!AL858)</f>
        <v>-</v>
      </c>
      <c r="M803" s="83">
        <f>IF(SP_NORTE!AO858="","*",SP_NORTE!AO858)</f>
        <v>0</v>
      </c>
      <c r="N803" s="83" t="str">
        <f>IF(SP_NORTE!AL858="","*",SP_NORTE!AL858)</f>
        <v>-</v>
      </c>
      <c r="O803" s="110" t="str">
        <f>IF(SP_NORTE!BG858="","*",SP_NORTE!BG858)</f>
        <v>*</v>
      </c>
      <c r="P803" s="147" t="str">
        <f>IF($A$2=1,IF(SP_NORTE!BI858="","*",SP_NORTE!BI858),IF(SP_NORTE!BJ858="","*",SP_NORTE!BJ858))</f>
        <v>*</v>
      </c>
    </row>
    <row r="804" spans="1:16" hidden="1">
      <c r="A804" s="82" t="str">
        <f>IF(SP_NORTE!B859="","*",SP_NORTE!B859)</f>
        <v>*</v>
      </c>
      <c r="B804" s="83" t="str">
        <f>IF(SP_NORTE!W859="","*",SP_NORTE!W859)</f>
        <v>*</v>
      </c>
      <c r="C804" s="83" t="str">
        <f>IF(SP_NORTE!R859="","*",SP_NORTE!R859)</f>
        <v>-</v>
      </c>
      <c r="D804" s="83" t="str">
        <f>IF(SP_NORTE!S859="","*",SP_NORTE!S859)</f>
        <v>-</v>
      </c>
      <c r="E804" s="83" t="str">
        <f>IF(SP_NORTE!D859="","*",SP_NORTE!D859)</f>
        <v>*</v>
      </c>
      <c r="F804" s="83" t="str">
        <f>IF(SP_NORTE!G859="","*",SP_NORTE!G859)</f>
        <v>*</v>
      </c>
      <c r="G804" s="83" t="str">
        <f>IF(SP_NORTE!L859="","*",SP_NORTE!L859)</f>
        <v>-</v>
      </c>
      <c r="H804" s="116" t="str">
        <f>IF(SP_NORTE!J859="","*",SP_NORTE!J859)</f>
        <v>*</v>
      </c>
      <c r="I804" s="113" t="str">
        <f>IF(SP_NORTE!N859="","*",SP_NORTE!N859)</f>
        <v>*</v>
      </c>
      <c r="J804" s="113" t="str">
        <f>IF(SP_NORTE!O859="","*",SP_NORTE!O859)</f>
        <v>*</v>
      </c>
      <c r="K804" s="83">
        <f>IF(SP_NORTE!AJ859="","*",SP_NORTE!AJ859)</f>
        <v>0</v>
      </c>
      <c r="L804" s="83" t="str">
        <f>IF(SP_NORTE!AL859="","*",SP_NORTE!AL859)</f>
        <v>-</v>
      </c>
      <c r="M804" s="83">
        <f>IF(SP_NORTE!AO859="","*",SP_NORTE!AO859)</f>
        <v>0</v>
      </c>
      <c r="N804" s="83" t="str">
        <f>IF(SP_NORTE!AL859="","*",SP_NORTE!AL859)</f>
        <v>-</v>
      </c>
      <c r="O804" s="110" t="str">
        <f>IF(SP_NORTE!BG859="","*",SP_NORTE!BG859)</f>
        <v>*</v>
      </c>
      <c r="P804" s="147" t="str">
        <f>IF($A$2=1,IF(SP_NORTE!BI859="","*",SP_NORTE!BI859),IF(SP_NORTE!BJ859="","*",SP_NORTE!BJ859))</f>
        <v>*</v>
      </c>
    </row>
    <row r="805" spans="1:16" hidden="1">
      <c r="A805" s="82" t="str">
        <f>IF(SP_NORTE!B860="","*",SP_NORTE!B860)</f>
        <v>*</v>
      </c>
      <c r="B805" s="83" t="str">
        <f>IF(SP_NORTE!W860="","*",SP_NORTE!W860)</f>
        <v>*</v>
      </c>
      <c r="C805" s="83" t="str">
        <f>IF(SP_NORTE!R860="","*",SP_NORTE!R860)</f>
        <v>-</v>
      </c>
      <c r="D805" s="83" t="str">
        <f>IF(SP_NORTE!S860="","*",SP_NORTE!S860)</f>
        <v>-</v>
      </c>
      <c r="E805" s="83" t="str">
        <f>IF(SP_NORTE!D860="","*",SP_NORTE!D860)</f>
        <v>*</v>
      </c>
      <c r="F805" s="83" t="str">
        <f>IF(SP_NORTE!G860="","*",SP_NORTE!G860)</f>
        <v>*</v>
      </c>
      <c r="G805" s="83" t="str">
        <f>IF(SP_NORTE!L860="","*",SP_NORTE!L860)</f>
        <v>-</v>
      </c>
      <c r="H805" s="116" t="str">
        <f>IF(SP_NORTE!J860="","*",SP_NORTE!J860)</f>
        <v>*</v>
      </c>
      <c r="I805" s="113" t="str">
        <f>IF(SP_NORTE!N860="","*",SP_NORTE!N860)</f>
        <v>*</v>
      </c>
      <c r="J805" s="113" t="str">
        <f>IF(SP_NORTE!O860="","*",SP_NORTE!O860)</f>
        <v>*</v>
      </c>
      <c r="K805" s="83">
        <f>IF(SP_NORTE!AJ860="","*",SP_NORTE!AJ860)</f>
        <v>0</v>
      </c>
      <c r="L805" s="83" t="str">
        <f>IF(SP_NORTE!AL860="","*",SP_NORTE!AL860)</f>
        <v>-</v>
      </c>
      <c r="M805" s="83">
        <f>IF(SP_NORTE!AO860="","*",SP_NORTE!AO860)</f>
        <v>0</v>
      </c>
      <c r="N805" s="83" t="str">
        <f>IF(SP_NORTE!AL860="","*",SP_NORTE!AL860)</f>
        <v>-</v>
      </c>
      <c r="O805" s="110" t="str">
        <f>IF(SP_NORTE!BG860="","*",SP_NORTE!BG860)</f>
        <v>*</v>
      </c>
      <c r="P805" s="147" t="str">
        <f>IF($A$2=1,IF(SP_NORTE!BI860="","*",SP_NORTE!BI860),IF(SP_NORTE!BJ860="","*",SP_NORTE!BJ860))</f>
        <v>*</v>
      </c>
    </row>
    <row r="806" spans="1:16" hidden="1">
      <c r="A806" s="82" t="str">
        <f>IF(SP_NORTE!B861="","*",SP_NORTE!B861)</f>
        <v>*</v>
      </c>
      <c r="B806" s="83" t="str">
        <f>IF(SP_NORTE!W861="","*",SP_NORTE!W861)</f>
        <v>*</v>
      </c>
      <c r="C806" s="83" t="str">
        <f>IF(SP_NORTE!R861="","*",SP_NORTE!R861)</f>
        <v>-</v>
      </c>
      <c r="D806" s="83" t="str">
        <f>IF(SP_NORTE!S861="","*",SP_NORTE!S861)</f>
        <v>-</v>
      </c>
      <c r="E806" s="83" t="str">
        <f>IF(SP_NORTE!D861="","*",SP_NORTE!D861)</f>
        <v>*</v>
      </c>
      <c r="F806" s="83" t="str">
        <f>IF(SP_NORTE!G861="","*",SP_NORTE!G861)</f>
        <v>*</v>
      </c>
      <c r="G806" s="83" t="str">
        <f>IF(SP_NORTE!L861="","*",SP_NORTE!L861)</f>
        <v>-</v>
      </c>
      <c r="H806" s="116" t="str">
        <f>IF(SP_NORTE!J861="","*",SP_NORTE!J861)</f>
        <v>*</v>
      </c>
      <c r="I806" s="113" t="str">
        <f>IF(SP_NORTE!N861="","*",SP_NORTE!N861)</f>
        <v>*</v>
      </c>
      <c r="J806" s="113" t="str">
        <f>IF(SP_NORTE!O861="","*",SP_NORTE!O861)</f>
        <v>*</v>
      </c>
      <c r="K806" s="83">
        <f>IF(SP_NORTE!AJ861="","*",SP_NORTE!AJ861)</f>
        <v>0</v>
      </c>
      <c r="L806" s="83" t="str">
        <f>IF(SP_NORTE!AL861="","*",SP_NORTE!AL861)</f>
        <v>-</v>
      </c>
      <c r="M806" s="83">
        <f>IF(SP_NORTE!AO861="","*",SP_NORTE!AO861)</f>
        <v>0</v>
      </c>
      <c r="N806" s="83" t="str">
        <f>IF(SP_NORTE!AL861="","*",SP_NORTE!AL861)</f>
        <v>-</v>
      </c>
      <c r="O806" s="110" t="str">
        <f>IF(SP_NORTE!BG861="","*",SP_NORTE!BG861)</f>
        <v>*</v>
      </c>
      <c r="P806" s="147" t="str">
        <f>IF($A$2=1,IF(SP_NORTE!BI861="","*",SP_NORTE!BI861),IF(SP_NORTE!BJ861="","*",SP_NORTE!BJ861))</f>
        <v>*</v>
      </c>
    </row>
    <row r="807" spans="1:16" hidden="1">
      <c r="A807" s="82" t="str">
        <f>IF(SP_NORTE!B862="","*",SP_NORTE!B862)</f>
        <v>*</v>
      </c>
      <c r="B807" s="83" t="str">
        <f>IF(SP_NORTE!W862="","*",SP_NORTE!W862)</f>
        <v>*</v>
      </c>
      <c r="C807" s="83" t="str">
        <f>IF(SP_NORTE!R862="","*",SP_NORTE!R862)</f>
        <v>-</v>
      </c>
      <c r="D807" s="83" t="str">
        <f>IF(SP_NORTE!S862="","*",SP_NORTE!S862)</f>
        <v>-</v>
      </c>
      <c r="E807" s="83" t="str">
        <f>IF(SP_NORTE!D862="","*",SP_NORTE!D862)</f>
        <v>*</v>
      </c>
      <c r="F807" s="83" t="str">
        <f>IF(SP_NORTE!G862="","*",SP_NORTE!G862)</f>
        <v>*</v>
      </c>
      <c r="G807" s="83" t="str">
        <f>IF(SP_NORTE!L862="","*",SP_NORTE!L862)</f>
        <v>-</v>
      </c>
      <c r="H807" s="116" t="str">
        <f>IF(SP_NORTE!J862="","*",SP_NORTE!J862)</f>
        <v>*</v>
      </c>
      <c r="I807" s="113" t="str">
        <f>IF(SP_NORTE!N862="","*",SP_NORTE!N862)</f>
        <v>*</v>
      </c>
      <c r="J807" s="113" t="str">
        <f>IF(SP_NORTE!O862="","*",SP_NORTE!O862)</f>
        <v>*</v>
      </c>
      <c r="K807" s="83">
        <f>IF(SP_NORTE!AJ862="","*",SP_NORTE!AJ862)</f>
        <v>0</v>
      </c>
      <c r="L807" s="83" t="str">
        <f>IF(SP_NORTE!AL862="","*",SP_NORTE!AL862)</f>
        <v>-</v>
      </c>
      <c r="M807" s="83">
        <f>IF(SP_NORTE!AO862="","*",SP_NORTE!AO862)</f>
        <v>0</v>
      </c>
      <c r="N807" s="83" t="str">
        <f>IF(SP_NORTE!AL862="","*",SP_NORTE!AL862)</f>
        <v>-</v>
      </c>
      <c r="O807" s="110" t="str">
        <f>IF(SP_NORTE!BG862="","*",SP_NORTE!BG862)</f>
        <v>*</v>
      </c>
      <c r="P807" s="147" t="str">
        <f>IF($A$2=1,IF(SP_NORTE!BI862="","*",SP_NORTE!BI862),IF(SP_NORTE!BJ862="","*",SP_NORTE!BJ862))</f>
        <v>*</v>
      </c>
    </row>
    <row r="808" spans="1:16" hidden="1">
      <c r="A808" s="82" t="str">
        <f>IF(SP_NORTE!B863="","*",SP_NORTE!B863)</f>
        <v>*</v>
      </c>
      <c r="B808" s="83" t="str">
        <f>IF(SP_NORTE!W863="","*",SP_NORTE!W863)</f>
        <v>*</v>
      </c>
      <c r="C808" s="83" t="str">
        <f>IF(SP_NORTE!R863="","*",SP_NORTE!R863)</f>
        <v>-</v>
      </c>
      <c r="D808" s="83" t="str">
        <f>IF(SP_NORTE!S863="","*",SP_NORTE!S863)</f>
        <v>-</v>
      </c>
      <c r="E808" s="83" t="str">
        <f>IF(SP_NORTE!D863="","*",SP_NORTE!D863)</f>
        <v>*</v>
      </c>
      <c r="F808" s="83" t="str">
        <f>IF(SP_NORTE!G863="","*",SP_NORTE!G863)</f>
        <v>*</v>
      </c>
      <c r="G808" s="83" t="str">
        <f>IF(SP_NORTE!L863="","*",SP_NORTE!L863)</f>
        <v>-</v>
      </c>
      <c r="H808" s="116" t="str">
        <f>IF(SP_NORTE!J863="","*",SP_NORTE!J863)</f>
        <v>*</v>
      </c>
      <c r="I808" s="113" t="str">
        <f>IF(SP_NORTE!N863="","*",SP_NORTE!N863)</f>
        <v>*</v>
      </c>
      <c r="J808" s="113" t="str">
        <f>IF(SP_NORTE!O863="","*",SP_NORTE!O863)</f>
        <v>*</v>
      </c>
      <c r="K808" s="83">
        <f>IF(SP_NORTE!AJ863="","*",SP_NORTE!AJ863)</f>
        <v>0</v>
      </c>
      <c r="L808" s="83" t="str">
        <f>IF(SP_NORTE!AL863="","*",SP_NORTE!AL863)</f>
        <v>-</v>
      </c>
      <c r="M808" s="83">
        <f>IF(SP_NORTE!AO863="","*",SP_NORTE!AO863)</f>
        <v>0</v>
      </c>
      <c r="N808" s="83" t="str">
        <f>IF(SP_NORTE!AL863="","*",SP_NORTE!AL863)</f>
        <v>-</v>
      </c>
      <c r="O808" s="110" t="str">
        <f>IF(SP_NORTE!BG863="","*",SP_NORTE!BG863)</f>
        <v>*</v>
      </c>
      <c r="P808" s="147" t="str">
        <f>IF($A$2=1,IF(SP_NORTE!BI863="","*",SP_NORTE!BI863),IF(SP_NORTE!BJ863="","*",SP_NORTE!BJ863))</f>
        <v>*</v>
      </c>
    </row>
    <row r="809" spans="1:16" hidden="1">
      <c r="A809" s="82" t="str">
        <f>IF(SP_NORTE!B864="","*",SP_NORTE!B864)</f>
        <v>*</v>
      </c>
      <c r="B809" s="83" t="str">
        <f>IF(SP_NORTE!W864="","*",SP_NORTE!W864)</f>
        <v>*</v>
      </c>
      <c r="C809" s="83" t="str">
        <f>IF(SP_NORTE!R864="","*",SP_NORTE!R864)</f>
        <v>-</v>
      </c>
      <c r="D809" s="83" t="str">
        <f>IF(SP_NORTE!S864="","*",SP_NORTE!S864)</f>
        <v>-</v>
      </c>
      <c r="E809" s="83" t="str">
        <f>IF(SP_NORTE!D864="","*",SP_NORTE!D864)</f>
        <v>*</v>
      </c>
      <c r="F809" s="83" t="str">
        <f>IF(SP_NORTE!G864="","*",SP_NORTE!G864)</f>
        <v>*</v>
      </c>
      <c r="G809" s="83" t="str">
        <f>IF(SP_NORTE!L864="","*",SP_NORTE!L864)</f>
        <v>-</v>
      </c>
      <c r="H809" s="116" t="str">
        <f>IF(SP_NORTE!J864="","*",SP_NORTE!J864)</f>
        <v>*</v>
      </c>
      <c r="I809" s="113" t="str">
        <f>IF(SP_NORTE!N864="","*",SP_NORTE!N864)</f>
        <v>*</v>
      </c>
      <c r="J809" s="113" t="str">
        <f>IF(SP_NORTE!O864="","*",SP_NORTE!O864)</f>
        <v>*</v>
      </c>
      <c r="K809" s="83">
        <f>IF(SP_NORTE!AJ864="","*",SP_NORTE!AJ864)</f>
        <v>0</v>
      </c>
      <c r="L809" s="83" t="str">
        <f>IF(SP_NORTE!AL864="","*",SP_NORTE!AL864)</f>
        <v>-</v>
      </c>
      <c r="M809" s="83">
        <f>IF(SP_NORTE!AO864="","*",SP_NORTE!AO864)</f>
        <v>0</v>
      </c>
      <c r="N809" s="83" t="str">
        <f>IF(SP_NORTE!AL864="","*",SP_NORTE!AL864)</f>
        <v>-</v>
      </c>
      <c r="O809" s="110" t="str">
        <f>IF(SP_NORTE!BG864="","*",SP_NORTE!BG864)</f>
        <v>*</v>
      </c>
      <c r="P809" s="147" t="str">
        <f>IF($A$2=1,IF(SP_NORTE!BI864="","*",SP_NORTE!BI864),IF(SP_NORTE!BJ864="","*",SP_NORTE!BJ864))</f>
        <v>*</v>
      </c>
    </row>
    <row r="810" spans="1:16" hidden="1">
      <c r="A810" s="82" t="str">
        <f>IF(SP_NORTE!B865="","*",SP_NORTE!B865)</f>
        <v>*</v>
      </c>
      <c r="B810" s="83" t="str">
        <f>IF(SP_NORTE!W865="","*",SP_NORTE!W865)</f>
        <v>*</v>
      </c>
      <c r="C810" s="83" t="str">
        <f>IF(SP_NORTE!R865="","*",SP_NORTE!R865)</f>
        <v>-</v>
      </c>
      <c r="D810" s="83" t="str">
        <f>IF(SP_NORTE!S865="","*",SP_NORTE!S865)</f>
        <v>-</v>
      </c>
      <c r="E810" s="83" t="str">
        <f>IF(SP_NORTE!D865="","*",SP_NORTE!D865)</f>
        <v>*</v>
      </c>
      <c r="F810" s="83" t="str">
        <f>IF(SP_NORTE!G865="","*",SP_NORTE!G865)</f>
        <v>*</v>
      </c>
      <c r="G810" s="83" t="str">
        <f>IF(SP_NORTE!L865="","*",SP_NORTE!L865)</f>
        <v>-</v>
      </c>
      <c r="H810" s="116" t="str">
        <f>IF(SP_NORTE!J865="","*",SP_NORTE!J865)</f>
        <v>*</v>
      </c>
      <c r="I810" s="113" t="str">
        <f>IF(SP_NORTE!N865="","*",SP_NORTE!N865)</f>
        <v>*</v>
      </c>
      <c r="J810" s="113" t="str">
        <f>IF(SP_NORTE!O865="","*",SP_NORTE!O865)</f>
        <v>*</v>
      </c>
      <c r="K810" s="83">
        <f>IF(SP_NORTE!AJ865="","*",SP_NORTE!AJ865)</f>
        <v>0</v>
      </c>
      <c r="L810" s="83" t="str">
        <f>IF(SP_NORTE!AL865="","*",SP_NORTE!AL865)</f>
        <v>-</v>
      </c>
      <c r="M810" s="83">
        <f>IF(SP_NORTE!AO865="","*",SP_NORTE!AO865)</f>
        <v>0</v>
      </c>
      <c r="N810" s="83" t="str">
        <f>IF(SP_NORTE!AL865="","*",SP_NORTE!AL865)</f>
        <v>-</v>
      </c>
      <c r="O810" s="110" t="str">
        <f>IF(SP_NORTE!BG865="","*",SP_NORTE!BG865)</f>
        <v>*</v>
      </c>
      <c r="P810" s="147" t="str">
        <f>IF($A$2=1,IF(SP_NORTE!BI865="","*",SP_NORTE!BI865),IF(SP_NORTE!BJ865="","*",SP_NORTE!BJ865))</f>
        <v>*</v>
      </c>
    </row>
    <row r="811" spans="1:16" hidden="1">
      <c r="A811" s="82" t="str">
        <f>IF(SP_NORTE!B866="","*",SP_NORTE!B866)</f>
        <v>*</v>
      </c>
      <c r="B811" s="83" t="str">
        <f>IF(SP_NORTE!W866="","*",SP_NORTE!W866)</f>
        <v>*</v>
      </c>
      <c r="C811" s="83" t="str">
        <f>IF(SP_NORTE!R866="","*",SP_NORTE!R866)</f>
        <v>-</v>
      </c>
      <c r="D811" s="83" t="str">
        <f>IF(SP_NORTE!S866="","*",SP_NORTE!S866)</f>
        <v>-</v>
      </c>
      <c r="E811" s="83" t="str">
        <f>IF(SP_NORTE!D866="","*",SP_NORTE!D866)</f>
        <v>*</v>
      </c>
      <c r="F811" s="83" t="str">
        <f>IF(SP_NORTE!G866="","*",SP_NORTE!G866)</f>
        <v>*</v>
      </c>
      <c r="G811" s="83" t="str">
        <f>IF(SP_NORTE!L866="","*",SP_NORTE!L866)</f>
        <v>-</v>
      </c>
      <c r="H811" s="116" t="str">
        <f>IF(SP_NORTE!J866="","*",SP_NORTE!J866)</f>
        <v>*</v>
      </c>
      <c r="I811" s="113" t="str">
        <f>IF(SP_NORTE!N866="","*",SP_NORTE!N866)</f>
        <v>*</v>
      </c>
      <c r="J811" s="113" t="str">
        <f>IF(SP_NORTE!O866="","*",SP_NORTE!O866)</f>
        <v>*</v>
      </c>
      <c r="K811" s="83">
        <f>IF(SP_NORTE!AJ866="","*",SP_NORTE!AJ866)</f>
        <v>0</v>
      </c>
      <c r="L811" s="83" t="str">
        <f>IF(SP_NORTE!AL866="","*",SP_NORTE!AL866)</f>
        <v>-</v>
      </c>
      <c r="M811" s="83">
        <f>IF(SP_NORTE!AO866="","*",SP_NORTE!AO866)</f>
        <v>0</v>
      </c>
      <c r="N811" s="83" t="str">
        <f>IF(SP_NORTE!AL866="","*",SP_NORTE!AL866)</f>
        <v>-</v>
      </c>
      <c r="O811" s="110" t="str">
        <f>IF(SP_NORTE!BG866="","*",SP_NORTE!BG866)</f>
        <v>*</v>
      </c>
      <c r="P811" s="147" t="str">
        <f>IF($A$2=1,IF(SP_NORTE!BI866="","*",SP_NORTE!BI866),IF(SP_NORTE!BJ866="","*",SP_NORTE!BJ866))</f>
        <v>*</v>
      </c>
    </row>
    <row r="812" spans="1:16" hidden="1">
      <c r="A812" s="82" t="str">
        <f>IF(SP_NORTE!B867="","*",SP_NORTE!B867)</f>
        <v>*</v>
      </c>
      <c r="B812" s="83" t="str">
        <f>IF(SP_NORTE!W867="","*",SP_NORTE!W867)</f>
        <v>*</v>
      </c>
      <c r="C812" s="83" t="str">
        <f>IF(SP_NORTE!R867="","*",SP_NORTE!R867)</f>
        <v>-</v>
      </c>
      <c r="D812" s="83" t="str">
        <f>IF(SP_NORTE!S867="","*",SP_NORTE!S867)</f>
        <v>-</v>
      </c>
      <c r="E812" s="83" t="str">
        <f>IF(SP_NORTE!D867="","*",SP_NORTE!D867)</f>
        <v>*</v>
      </c>
      <c r="F812" s="83" t="str">
        <f>IF(SP_NORTE!G867="","*",SP_NORTE!G867)</f>
        <v>*</v>
      </c>
      <c r="G812" s="83" t="str">
        <f>IF(SP_NORTE!L867="","*",SP_NORTE!L867)</f>
        <v>-</v>
      </c>
      <c r="H812" s="116" t="str">
        <f>IF(SP_NORTE!J867="","*",SP_NORTE!J867)</f>
        <v>*</v>
      </c>
      <c r="I812" s="113" t="str">
        <f>IF(SP_NORTE!N867="","*",SP_NORTE!N867)</f>
        <v>*</v>
      </c>
      <c r="J812" s="113" t="str">
        <f>IF(SP_NORTE!O867="","*",SP_NORTE!O867)</f>
        <v>*</v>
      </c>
      <c r="K812" s="83">
        <f>IF(SP_NORTE!AJ867="","*",SP_NORTE!AJ867)</f>
        <v>0</v>
      </c>
      <c r="L812" s="83" t="str">
        <f>IF(SP_NORTE!AL867="","*",SP_NORTE!AL867)</f>
        <v>-</v>
      </c>
      <c r="M812" s="83">
        <f>IF(SP_NORTE!AO867="","*",SP_NORTE!AO867)</f>
        <v>0</v>
      </c>
      <c r="N812" s="83" t="str">
        <f>IF(SP_NORTE!AL867="","*",SP_NORTE!AL867)</f>
        <v>-</v>
      </c>
      <c r="O812" s="110" t="str">
        <f>IF(SP_NORTE!BG867="","*",SP_NORTE!BG867)</f>
        <v>*</v>
      </c>
      <c r="P812" s="147" t="str">
        <f>IF($A$2=1,IF(SP_NORTE!BI867="","*",SP_NORTE!BI867),IF(SP_NORTE!BJ867="","*",SP_NORTE!BJ867))</f>
        <v>*</v>
      </c>
    </row>
    <row r="813" spans="1:16" hidden="1">
      <c r="A813" s="82" t="str">
        <f>IF(SP_NORTE!B868="","*",SP_NORTE!B868)</f>
        <v>*</v>
      </c>
      <c r="B813" s="83" t="str">
        <f>IF(SP_NORTE!W868="","*",SP_NORTE!W868)</f>
        <v>*</v>
      </c>
      <c r="C813" s="83" t="str">
        <f>IF(SP_NORTE!R868="","*",SP_NORTE!R868)</f>
        <v>-</v>
      </c>
      <c r="D813" s="83" t="str">
        <f>IF(SP_NORTE!S868="","*",SP_NORTE!S868)</f>
        <v>-</v>
      </c>
      <c r="E813" s="83" t="str">
        <f>IF(SP_NORTE!D868="","*",SP_NORTE!D868)</f>
        <v>*</v>
      </c>
      <c r="F813" s="83" t="str">
        <f>IF(SP_NORTE!G868="","*",SP_NORTE!G868)</f>
        <v>*</v>
      </c>
      <c r="G813" s="83" t="str">
        <f>IF(SP_NORTE!L868="","*",SP_NORTE!L868)</f>
        <v>-</v>
      </c>
      <c r="H813" s="116" t="str">
        <f>IF(SP_NORTE!J868="","*",SP_NORTE!J868)</f>
        <v>*</v>
      </c>
      <c r="I813" s="113" t="str">
        <f>IF(SP_NORTE!N868="","*",SP_NORTE!N868)</f>
        <v>*</v>
      </c>
      <c r="J813" s="113" t="str">
        <f>IF(SP_NORTE!O868="","*",SP_NORTE!O868)</f>
        <v>*</v>
      </c>
      <c r="K813" s="83">
        <f>IF(SP_NORTE!AJ868="","*",SP_NORTE!AJ868)</f>
        <v>0</v>
      </c>
      <c r="L813" s="83" t="str">
        <f>IF(SP_NORTE!AL868="","*",SP_NORTE!AL868)</f>
        <v>-</v>
      </c>
      <c r="M813" s="83">
        <f>IF(SP_NORTE!AO868="","*",SP_NORTE!AO868)</f>
        <v>0</v>
      </c>
      <c r="N813" s="83" t="str">
        <f>IF(SP_NORTE!AL868="","*",SP_NORTE!AL868)</f>
        <v>-</v>
      </c>
      <c r="O813" s="110" t="str">
        <f>IF(SP_NORTE!BG868="","*",SP_NORTE!BG868)</f>
        <v>*</v>
      </c>
      <c r="P813" s="147" t="str">
        <f>IF($A$2=1,IF(SP_NORTE!BI868="","*",SP_NORTE!BI868),IF(SP_NORTE!BJ868="","*",SP_NORTE!BJ868))</f>
        <v>*</v>
      </c>
    </row>
    <row r="814" spans="1:16" hidden="1">
      <c r="A814" s="82" t="str">
        <f>IF(SP_NORTE!B869="","*",SP_NORTE!B869)</f>
        <v>*</v>
      </c>
      <c r="B814" s="83" t="str">
        <f>IF(SP_NORTE!W869="","*",SP_NORTE!W869)</f>
        <v>*</v>
      </c>
      <c r="C814" s="83" t="str">
        <f>IF(SP_NORTE!R869="","*",SP_NORTE!R869)</f>
        <v>-</v>
      </c>
      <c r="D814" s="83" t="str">
        <f>IF(SP_NORTE!S869="","*",SP_NORTE!S869)</f>
        <v>-</v>
      </c>
      <c r="E814" s="83" t="str">
        <f>IF(SP_NORTE!D869="","*",SP_NORTE!D869)</f>
        <v>*</v>
      </c>
      <c r="F814" s="83" t="str">
        <f>IF(SP_NORTE!G869="","*",SP_NORTE!G869)</f>
        <v>*</v>
      </c>
      <c r="G814" s="83" t="str">
        <f>IF(SP_NORTE!L869="","*",SP_NORTE!L869)</f>
        <v>-</v>
      </c>
      <c r="H814" s="116" t="str">
        <f>IF(SP_NORTE!J869="","*",SP_NORTE!J869)</f>
        <v>*</v>
      </c>
      <c r="I814" s="113" t="str">
        <f>IF(SP_NORTE!N869="","*",SP_NORTE!N869)</f>
        <v>*</v>
      </c>
      <c r="J814" s="113" t="str">
        <f>IF(SP_NORTE!O869="","*",SP_NORTE!O869)</f>
        <v>*</v>
      </c>
      <c r="K814" s="83">
        <f>IF(SP_NORTE!AJ869="","*",SP_NORTE!AJ869)</f>
        <v>0</v>
      </c>
      <c r="L814" s="83" t="str">
        <f>IF(SP_NORTE!AL869="","*",SP_NORTE!AL869)</f>
        <v>-</v>
      </c>
      <c r="M814" s="83">
        <f>IF(SP_NORTE!AO869="","*",SP_NORTE!AO869)</f>
        <v>0</v>
      </c>
      <c r="N814" s="83" t="str">
        <f>IF(SP_NORTE!AL869="","*",SP_NORTE!AL869)</f>
        <v>-</v>
      </c>
      <c r="O814" s="110" t="str">
        <f>IF(SP_NORTE!BG869="","*",SP_NORTE!BG869)</f>
        <v>*</v>
      </c>
      <c r="P814" s="147" t="str">
        <f>IF($A$2=1,IF(SP_NORTE!BI869="","*",SP_NORTE!BI869),IF(SP_NORTE!BJ869="","*",SP_NORTE!BJ869))</f>
        <v>*</v>
      </c>
    </row>
    <row r="815" spans="1:16" hidden="1">
      <c r="A815" s="82" t="str">
        <f>IF(SP_NORTE!B870="","*",SP_NORTE!B870)</f>
        <v>*</v>
      </c>
      <c r="B815" s="83" t="str">
        <f>IF(SP_NORTE!W870="","*",SP_NORTE!W870)</f>
        <v>*</v>
      </c>
      <c r="C815" s="83" t="str">
        <f>IF(SP_NORTE!R870="","*",SP_NORTE!R870)</f>
        <v>-</v>
      </c>
      <c r="D815" s="83" t="str">
        <f>IF(SP_NORTE!S870="","*",SP_NORTE!S870)</f>
        <v>-</v>
      </c>
      <c r="E815" s="83" t="str">
        <f>IF(SP_NORTE!D870="","*",SP_NORTE!D870)</f>
        <v>*</v>
      </c>
      <c r="F815" s="83" t="str">
        <f>IF(SP_NORTE!G870="","*",SP_NORTE!G870)</f>
        <v>*</v>
      </c>
      <c r="G815" s="83" t="str">
        <f>IF(SP_NORTE!L870="","*",SP_NORTE!L870)</f>
        <v>-</v>
      </c>
      <c r="H815" s="116" t="str">
        <f>IF(SP_NORTE!J870="","*",SP_NORTE!J870)</f>
        <v>*</v>
      </c>
      <c r="I815" s="113" t="str">
        <f>IF(SP_NORTE!N870="","*",SP_NORTE!N870)</f>
        <v>*</v>
      </c>
      <c r="J815" s="113" t="str">
        <f>IF(SP_NORTE!O870="","*",SP_NORTE!O870)</f>
        <v>*</v>
      </c>
      <c r="K815" s="83">
        <f>IF(SP_NORTE!AJ870="","*",SP_NORTE!AJ870)</f>
        <v>0</v>
      </c>
      <c r="L815" s="83" t="str">
        <f>IF(SP_NORTE!AL870="","*",SP_NORTE!AL870)</f>
        <v>-</v>
      </c>
      <c r="M815" s="83">
        <f>IF(SP_NORTE!AO870="","*",SP_NORTE!AO870)</f>
        <v>0</v>
      </c>
      <c r="N815" s="83" t="str">
        <f>IF(SP_NORTE!AL870="","*",SP_NORTE!AL870)</f>
        <v>-</v>
      </c>
      <c r="O815" s="110" t="str">
        <f>IF(SP_NORTE!BG870="","*",SP_NORTE!BG870)</f>
        <v>*</v>
      </c>
      <c r="P815" s="147" t="str">
        <f>IF($A$2=1,IF(SP_NORTE!BI870="","*",SP_NORTE!BI870),IF(SP_NORTE!BJ870="","*",SP_NORTE!BJ870))</f>
        <v>*</v>
      </c>
    </row>
    <row r="816" spans="1:16" hidden="1">
      <c r="A816" s="82" t="str">
        <f>IF(SP_NORTE!B871="","*",SP_NORTE!B871)</f>
        <v>*</v>
      </c>
      <c r="B816" s="83" t="str">
        <f>IF(SP_NORTE!W871="","*",SP_NORTE!W871)</f>
        <v>*</v>
      </c>
      <c r="C816" s="83" t="str">
        <f>IF(SP_NORTE!R871="","*",SP_NORTE!R871)</f>
        <v>-</v>
      </c>
      <c r="D816" s="83" t="str">
        <f>IF(SP_NORTE!S871="","*",SP_NORTE!S871)</f>
        <v>-</v>
      </c>
      <c r="E816" s="83" t="str">
        <f>IF(SP_NORTE!D871="","*",SP_NORTE!D871)</f>
        <v>*</v>
      </c>
      <c r="F816" s="83" t="str">
        <f>IF(SP_NORTE!G871="","*",SP_NORTE!G871)</f>
        <v>*</v>
      </c>
      <c r="G816" s="83" t="str">
        <f>IF(SP_NORTE!L871="","*",SP_NORTE!L871)</f>
        <v>-</v>
      </c>
      <c r="H816" s="116" t="str">
        <f>IF(SP_NORTE!J871="","*",SP_NORTE!J871)</f>
        <v>*</v>
      </c>
      <c r="I816" s="113" t="str">
        <f>IF(SP_NORTE!N871="","*",SP_NORTE!N871)</f>
        <v>*</v>
      </c>
      <c r="J816" s="113" t="str">
        <f>IF(SP_NORTE!O871="","*",SP_NORTE!O871)</f>
        <v>*</v>
      </c>
      <c r="K816" s="83">
        <f>IF(SP_NORTE!AJ871="","*",SP_NORTE!AJ871)</f>
        <v>0</v>
      </c>
      <c r="L816" s="83" t="str">
        <f>IF(SP_NORTE!AL871="","*",SP_NORTE!AL871)</f>
        <v>-</v>
      </c>
      <c r="M816" s="83">
        <f>IF(SP_NORTE!AO871="","*",SP_NORTE!AO871)</f>
        <v>0</v>
      </c>
      <c r="N816" s="83" t="str">
        <f>IF(SP_NORTE!AL871="","*",SP_NORTE!AL871)</f>
        <v>-</v>
      </c>
      <c r="O816" s="110" t="str">
        <f>IF(SP_NORTE!BG871="","*",SP_NORTE!BG871)</f>
        <v>*</v>
      </c>
      <c r="P816" s="147" t="str">
        <f>IF($A$2=1,IF(SP_NORTE!BI871="","*",SP_NORTE!BI871),IF(SP_NORTE!BJ871="","*",SP_NORTE!BJ871))</f>
        <v>*</v>
      </c>
    </row>
    <row r="817" spans="1:16" hidden="1">
      <c r="A817" s="82" t="str">
        <f>IF(SP_NORTE!B872="","*",SP_NORTE!B872)</f>
        <v>*</v>
      </c>
      <c r="B817" s="83" t="str">
        <f>IF(SP_NORTE!W872="","*",SP_NORTE!W872)</f>
        <v>*</v>
      </c>
      <c r="C817" s="83" t="str">
        <f>IF(SP_NORTE!R872="","*",SP_NORTE!R872)</f>
        <v>-</v>
      </c>
      <c r="D817" s="83" t="str">
        <f>IF(SP_NORTE!S872="","*",SP_NORTE!S872)</f>
        <v>-</v>
      </c>
      <c r="E817" s="83" t="str">
        <f>IF(SP_NORTE!D872="","*",SP_NORTE!D872)</f>
        <v>*</v>
      </c>
      <c r="F817" s="83" t="str">
        <f>IF(SP_NORTE!G872="","*",SP_NORTE!G872)</f>
        <v>*</v>
      </c>
      <c r="G817" s="83" t="str">
        <f>IF(SP_NORTE!L872="","*",SP_NORTE!L872)</f>
        <v>-</v>
      </c>
      <c r="H817" s="116" t="str">
        <f>IF(SP_NORTE!J872="","*",SP_NORTE!J872)</f>
        <v>*</v>
      </c>
      <c r="I817" s="113" t="str">
        <f>IF(SP_NORTE!N872="","*",SP_NORTE!N872)</f>
        <v>*</v>
      </c>
      <c r="J817" s="113" t="str">
        <f>IF(SP_NORTE!O872="","*",SP_NORTE!O872)</f>
        <v>*</v>
      </c>
      <c r="K817" s="83">
        <f>IF(SP_NORTE!AJ872="","*",SP_NORTE!AJ872)</f>
        <v>0</v>
      </c>
      <c r="L817" s="83" t="str">
        <f>IF(SP_NORTE!AL872="","*",SP_NORTE!AL872)</f>
        <v>-</v>
      </c>
      <c r="M817" s="83">
        <f>IF(SP_NORTE!AO872="","*",SP_NORTE!AO872)</f>
        <v>0</v>
      </c>
      <c r="N817" s="83" t="str">
        <f>IF(SP_NORTE!AL872="","*",SP_NORTE!AL872)</f>
        <v>-</v>
      </c>
      <c r="O817" s="110" t="str">
        <f>IF(SP_NORTE!BG872="","*",SP_NORTE!BG872)</f>
        <v>*</v>
      </c>
      <c r="P817" s="147" t="str">
        <f>IF($A$2=1,IF(SP_NORTE!BI872="","*",SP_NORTE!BI872),IF(SP_NORTE!BJ872="","*",SP_NORTE!BJ872))</f>
        <v>*</v>
      </c>
    </row>
    <row r="818" spans="1:16" hidden="1">
      <c r="A818" s="82" t="str">
        <f>IF(SP_NORTE!B873="","*",SP_NORTE!B873)</f>
        <v>*</v>
      </c>
      <c r="B818" s="83" t="str">
        <f>IF(SP_NORTE!W873="","*",SP_NORTE!W873)</f>
        <v>*</v>
      </c>
      <c r="C818" s="83" t="str">
        <f>IF(SP_NORTE!R873="","*",SP_NORTE!R873)</f>
        <v>-</v>
      </c>
      <c r="D818" s="83" t="str">
        <f>IF(SP_NORTE!S873="","*",SP_NORTE!S873)</f>
        <v>-</v>
      </c>
      <c r="E818" s="83" t="str">
        <f>IF(SP_NORTE!D873="","*",SP_NORTE!D873)</f>
        <v>*</v>
      </c>
      <c r="F818" s="83" t="str">
        <f>IF(SP_NORTE!G873="","*",SP_NORTE!G873)</f>
        <v>*</v>
      </c>
      <c r="G818" s="83" t="str">
        <f>IF(SP_NORTE!L873="","*",SP_NORTE!L873)</f>
        <v>-</v>
      </c>
      <c r="H818" s="116" t="str">
        <f>IF(SP_NORTE!J873="","*",SP_NORTE!J873)</f>
        <v>*</v>
      </c>
      <c r="I818" s="113" t="str">
        <f>IF(SP_NORTE!N873="","*",SP_NORTE!N873)</f>
        <v>*</v>
      </c>
      <c r="J818" s="113" t="str">
        <f>IF(SP_NORTE!O873="","*",SP_NORTE!O873)</f>
        <v>*</v>
      </c>
      <c r="K818" s="83">
        <f>IF(SP_NORTE!AJ873="","*",SP_NORTE!AJ873)</f>
        <v>0</v>
      </c>
      <c r="L818" s="83" t="str">
        <f>IF(SP_NORTE!AL873="","*",SP_NORTE!AL873)</f>
        <v>-</v>
      </c>
      <c r="M818" s="83">
        <f>IF(SP_NORTE!AO873="","*",SP_NORTE!AO873)</f>
        <v>0</v>
      </c>
      <c r="N818" s="83" t="str">
        <f>IF(SP_NORTE!AL873="","*",SP_NORTE!AL873)</f>
        <v>-</v>
      </c>
      <c r="O818" s="110" t="str">
        <f>IF(SP_NORTE!BG873="","*",SP_NORTE!BG873)</f>
        <v>*</v>
      </c>
      <c r="P818" s="147" t="str">
        <f>IF($A$2=1,IF(SP_NORTE!BI873="","*",SP_NORTE!BI873),IF(SP_NORTE!BJ873="","*",SP_NORTE!BJ873))</f>
        <v>*</v>
      </c>
    </row>
    <row r="819" spans="1:16" hidden="1">
      <c r="A819" s="82" t="str">
        <f>IF(SP_NORTE!B874="","*",SP_NORTE!B874)</f>
        <v>*</v>
      </c>
      <c r="B819" s="83" t="str">
        <f>IF(SP_NORTE!W874="","*",SP_NORTE!W874)</f>
        <v>*</v>
      </c>
      <c r="C819" s="83" t="str">
        <f>IF(SP_NORTE!R874="","*",SP_NORTE!R874)</f>
        <v>-</v>
      </c>
      <c r="D819" s="83" t="str">
        <f>IF(SP_NORTE!S874="","*",SP_NORTE!S874)</f>
        <v>-</v>
      </c>
      <c r="E819" s="83" t="str">
        <f>IF(SP_NORTE!D874="","*",SP_NORTE!D874)</f>
        <v>*</v>
      </c>
      <c r="F819" s="83" t="str">
        <f>IF(SP_NORTE!G874="","*",SP_NORTE!G874)</f>
        <v>*</v>
      </c>
      <c r="G819" s="83" t="str">
        <f>IF(SP_NORTE!L874="","*",SP_NORTE!L874)</f>
        <v>-</v>
      </c>
      <c r="H819" s="116" t="str">
        <f>IF(SP_NORTE!J874="","*",SP_NORTE!J874)</f>
        <v>*</v>
      </c>
      <c r="I819" s="113" t="str">
        <f>IF(SP_NORTE!N874="","*",SP_NORTE!N874)</f>
        <v>*</v>
      </c>
      <c r="J819" s="113" t="str">
        <f>IF(SP_NORTE!O874="","*",SP_NORTE!O874)</f>
        <v>*</v>
      </c>
      <c r="K819" s="83">
        <f>IF(SP_NORTE!AJ874="","*",SP_NORTE!AJ874)</f>
        <v>0</v>
      </c>
      <c r="L819" s="83" t="str">
        <f>IF(SP_NORTE!AL874="","*",SP_NORTE!AL874)</f>
        <v>-</v>
      </c>
      <c r="M819" s="83">
        <f>IF(SP_NORTE!AO874="","*",SP_NORTE!AO874)</f>
        <v>0</v>
      </c>
      <c r="N819" s="83" t="str">
        <f>IF(SP_NORTE!AL874="","*",SP_NORTE!AL874)</f>
        <v>-</v>
      </c>
      <c r="O819" s="110" t="str">
        <f>IF(SP_NORTE!BG874="","*",SP_NORTE!BG874)</f>
        <v>*</v>
      </c>
      <c r="P819" s="147" t="str">
        <f>IF($A$2=1,IF(SP_NORTE!BI874="","*",SP_NORTE!BI874),IF(SP_NORTE!BJ874="","*",SP_NORTE!BJ874))</f>
        <v>*</v>
      </c>
    </row>
    <row r="820" spans="1:16" hidden="1">
      <c r="A820" s="82" t="str">
        <f>IF(SP_NORTE!B875="","*",SP_NORTE!B875)</f>
        <v>*</v>
      </c>
      <c r="B820" s="83" t="str">
        <f>IF(SP_NORTE!W875="","*",SP_NORTE!W875)</f>
        <v>*</v>
      </c>
      <c r="C820" s="83" t="str">
        <f>IF(SP_NORTE!R875="","*",SP_NORTE!R875)</f>
        <v>-</v>
      </c>
      <c r="D820" s="83" t="str">
        <f>IF(SP_NORTE!S875="","*",SP_NORTE!S875)</f>
        <v>-</v>
      </c>
      <c r="E820" s="83" t="str">
        <f>IF(SP_NORTE!D875="","*",SP_NORTE!D875)</f>
        <v>*</v>
      </c>
      <c r="F820" s="83" t="str">
        <f>IF(SP_NORTE!G875="","*",SP_NORTE!G875)</f>
        <v>*</v>
      </c>
      <c r="G820" s="83" t="str">
        <f>IF(SP_NORTE!L875="","*",SP_NORTE!L875)</f>
        <v>-</v>
      </c>
      <c r="H820" s="116" t="str">
        <f>IF(SP_NORTE!J875="","*",SP_NORTE!J875)</f>
        <v>*</v>
      </c>
      <c r="I820" s="113" t="str">
        <f>IF(SP_NORTE!N875="","*",SP_NORTE!N875)</f>
        <v>*</v>
      </c>
      <c r="J820" s="113" t="str">
        <f>IF(SP_NORTE!O875="","*",SP_NORTE!O875)</f>
        <v>*</v>
      </c>
      <c r="K820" s="83">
        <f>IF(SP_NORTE!AJ875="","*",SP_NORTE!AJ875)</f>
        <v>0</v>
      </c>
      <c r="L820" s="83" t="str">
        <f>IF(SP_NORTE!AL875="","*",SP_NORTE!AL875)</f>
        <v>-</v>
      </c>
      <c r="M820" s="83">
        <f>IF(SP_NORTE!AO875="","*",SP_NORTE!AO875)</f>
        <v>0</v>
      </c>
      <c r="N820" s="83" t="str">
        <f>IF(SP_NORTE!AL875="","*",SP_NORTE!AL875)</f>
        <v>-</v>
      </c>
      <c r="O820" s="110" t="str">
        <f>IF(SP_NORTE!BG875="","*",SP_NORTE!BG875)</f>
        <v>*</v>
      </c>
      <c r="P820" s="147" t="str">
        <f>IF($A$2=1,IF(SP_NORTE!BI875="","*",SP_NORTE!BI875),IF(SP_NORTE!BJ875="","*",SP_NORTE!BJ875))</f>
        <v>*</v>
      </c>
    </row>
    <row r="821" spans="1:16" hidden="1">
      <c r="A821" s="82" t="str">
        <f>IF(SP_NORTE!B876="","*",SP_NORTE!B876)</f>
        <v>*</v>
      </c>
      <c r="B821" s="83" t="str">
        <f>IF(SP_NORTE!W876="","*",SP_NORTE!W876)</f>
        <v>*</v>
      </c>
      <c r="C821" s="83" t="str">
        <f>IF(SP_NORTE!R876="","*",SP_NORTE!R876)</f>
        <v>-</v>
      </c>
      <c r="D821" s="83" t="str">
        <f>IF(SP_NORTE!S876="","*",SP_NORTE!S876)</f>
        <v>-</v>
      </c>
      <c r="E821" s="83" t="str">
        <f>IF(SP_NORTE!D876="","*",SP_NORTE!D876)</f>
        <v>*</v>
      </c>
      <c r="F821" s="83" t="str">
        <f>IF(SP_NORTE!G876="","*",SP_NORTE!G876)</f>
        <v>*</v>
      </c>
      <c r="G821" s="83" t="str">
        <f>IF(SP_NORTE!L876="","*",SP_NORTE!L876)</f>
        <v>-</v>
      </c>
      <c r="H821" s="116" t="str">
        <f>IF(SP_NORTE!J876="","*",SP_NORTE!J876)</f>
        <v>*</v>
      </c>
      <c r="I821" s="113" t="str">
        <f>IF(SP_NORTE!N876="","*",SP_NORTE!N876)</f>
        <v>*</v>
      </c>
      <c r="J821" s="113" t="str">
        <f>IF(SP_NORTE!O876="","*",SP_NORTE!O876)</f>
        <v>*</v>
      </c>
      <c r="K821" s="83">
        <f>IF(SP_NORTE!AJ876="","*",SP_NORTE!AJ876)</f>
        <v>0</v>
      </c>
      <c r="L821" s="83" t="str">
        <f>IF(SP_NORTE!AL876="","*",SP_NORTE!AL876)</f>
        <v>-</v>
      </c>
      <c r="M821" s="83">
        <f>IF(SP_NORTE!AO876="","*",SP_NORTE!AO876)</f>
        <v>0</v>
      </c>
      <c r="N821" s="83" t="str">
        <f>IF(SP_NORTE!AL876="","*",SP_NORTE!AL876)</f>
        <v>-</v>
      </c>
      <c r="O821" s="110" t="str">
        <f>IF(SP_NORTE!BG876="","*",SP_NORTE!BG876)</f>
        <v>*</v>
      </c>
      <c r="P821" s="147" t="str">
        <f>IF($A$2=1,IF(SP_NORTE!BI876="","*",SP_NORTE!BI876),IF(SP_NORTE!BJ876="","*",SP_NORTE!BJ876))</f>
        <v>*</v>
      </c>
    </row>
    <row r="822" spans="1:16" hidden="1">
      <c r="A822" s="82" t="str">
        <f>IF(SP_NORTE!B877="","*",SP_NORTE!B877)</f>
        <v>*</v>
      </c>
      <c r="B822" s="83" t="str">
        <f>IF(SP_NORTE!W877="","*",SP_NORTE!W877)</f>
        <v>*</v>
      </c>
      <c r="C822" s="83" t="str">
        <f>IF(SP_NORTE!R877="","*",SP_NORTE!R877)</f>
        <v>-</v>
      </c>
      <c r="D822" s="83" t="str">
        <f>IF(SP_NORTE!S877="","*",SP_NORTE!S877)</f>
        <v>-</v>
      </c>
      <c r="E822" s="83" t="str">
        <f>IF(SP_NORTE!D877="","*",SP_NORTE!D877)</f>
        <v>*</v>
      </c>
      <c r="F822" s="83" t="str">
        <f>IF(SP_NORTE!G877="","*",SP_NORTE!G877)</f>
        <v>*</v>
      </c>
      <c r="G822" s="83" t="str">
        <f>IF(SP_NORTE!L877="","*",SP_NORTE!L877)</f>
        <v>-</v>
      </c>
      <c r="H822" s="116" t="str">
        <f>IF(SP_NORTE!J877="","*",SP_NORTE!J877)</f>
        <v>*</v>
      </c>
      <c r="I822" s="113" t="str">
        <f>IF(SP_NORTE!N877="","*",SP_NORTE!N877)</f>
        <v>*</v>
      </c>
      <c r="J822" s="113" t="str">
        <f>IF(SP_NORTE!O877="","*",SP_NORTE!O877)</f>
        <v>*</v>
      </c>
      <c r="K822" s="83">
        <f>IF(SP_NORTE!AJ877="","*",SP_NORTE!AJ877)</f>
        <v>0</v>
      </c>
      <c r="L822" s="83" t="str">
        <f>IF(SP_NORTE!AL877="","*",SP_NORTE!AL877)</f>
        <v>-</v>
      </c>
      <c r="M822" s="83">
        <f>IF(SP_NORTE!AO877="","*",SP_NORTE!AO877)</f>
        <v>0</v>
      </c>
      <c r="N822" s="83" t="str">
        <f>IF(SP_NORTE!AL877="","*",SP_NORTE!AL877)</f>
        <v>-</v>
      </c>
      <c r="O822" s="110" t="str">
        <f>IF(SP_NORTE!BG877="","*",SP_NORTE!BG877)</f>
        <v>*</v>
      </c>
      <c r="P822" s="147" t="str">
        <f>IF($A$2=1,IF(SP_NORTE!BI877="","*",SP_NORTE!BI877),IF(SP_NORTE!BJ877="","*",SP_NORTE!BJ877))</f>
        <v>*</v>
      </c>
    </row>
    <row r="823" spans="1:16" hidden="1">
      <c r="A823" s="82" t="str">
        <f>IF(SP_NORTE!B878="","*",SP_NORTE!B878)</f>
        <v>*</v>
      </c>
      <c r="B823" s="83" t="str">
        <f>IF(SP_NORTE!W878="","*",SP_NORTE!W878)</f>
        <v>*</v>
      </c>
      <c r="C823" s="83" t="str">
        <f>IF(SP_NORTE!R878="","*",SP_NORTE!R878)</f>
        <v>-</v>
      </c>
      <c r="D823" s="83" t="str">
        <f>IF(SP_NORTE!S878="","*",SP_NORTE!S878)</f>
        <v>-</v>
      </c>
      <c r="E823" s="83" t="str">
        <f>IF(SP_NORTE!D878="","*",SP_NORTE!D878)</f>
        <v>*</v>
      </c>
      <c r="F823" s="83" t="str">
        <f>IF(SP_NORTE!G878="","*",SP_NORTE!G878)</f>
        <v>*</v>
      </c>
      <c r="G823" s="83" t="str">
        <f>IF(SP_NORTE!L878="","*",SP_NORTE!L878)</f>
        <v>-</v>
      </c>
      <c r="H823" s="116" t="str">
        <f>IF(SP_NORTE!J878="","*",SP_NORTE!J878)</f>
        <v>*</v>
      </c>
      <c r="I823" s="113" t="str">
        <f>IF(SP_NORTE!N878="","*",SP_NORTE!N878)</f>
        <v>*</v>
      </c>
      <c r="J823" s="113" t="str">
        <f>IF(SP_NORTE!O878="","*",SP_NORTE!O878)</f>
        <v>*</v>
      </c>
      <c r="K823" s="83">
        <f>IF(SP_NORTE!AJ878="","*",SP_NORTE!AJ878)</f>
        <v>0</v>
      </c>
      <c r="L823" s="83" t="str">
        <f>IF(SP_NORTE!AL878="","*",SP_NORTE!AL878)</f>
        <v>-</v>
      </c>
      <c r="M823" s="83">
        <f>IF(SP_NORTE!AO878="","*",SP_NORTE!AO878)</f>
        <v>0</v>
      </c>
      <c r="N823" s="83" t="str">
        <f>IF(SP_NORTE!AL878="","*",SP_NORTE!AL878)</f>
        <v>-</v>
      </c>
      <c r="O823" s="110" t="str">
        <f>IF(SP_NORTE!BG878="","*",SP_NORTE!BG878)</f>
        <v>*</v>
      </c>
      <c r="P823" s="147" t="str">
        <f>IF($A$2=1,IF(SP_NORTE!BI878="","*",SP_NORTE!BI878),IF(SP_NORTE!BJ878="","*",SP_NORTE!BJ878))</f>
        <v>*</v>
      </c>
    </row>
    <row r="824" spans="1:16" hidden="1">
      <c r="A824" s="82" t="str">
        <f>IF(SP_NORTE!B879="","*",SP_NORTE!B879)</f>
        <v>*</v>
      </c>
      <c r="B824" s="83" t="str">
        <f>IF(SP_NORTE!W879="","*",SP_NORTE!W879)</f>
        <v>*</v>
      </c>
      <c r="C824" s="83" t="str">
        <f>IF(SP_NORTE!R879="","*",SP_NORTE!R879)</f>
        <v>-</v>
      </c>
      <c r="D824" s="83" t="str">
        <f>IF(SP_NORTE!S879="","*",SP_NORTE!S879)</f>
        <v>-</v>
      </c>
      <c r="E824" s="83" t="str">
        <f>IF(SP_NORTE!D879="","*",SP_NORTE!D879)</f>
        <v>*</v>
      </c>
      <c r="F824" s="83" t="str">
        <f>IF(SP_NORTE!G879="","*",SP_NORTE!G879)</f>
        <v>*</v>
      </c>
      <c r="G824" s="83" t="str">
        <f>IF(SP_NORTE!L879="","*",SP_NORTE!L879)</f>
        <v>-</v>
      </c>
      <c r="H824" s="116" t="str">
        <f>IF(SP_NORTE!J879="","*",SP_NORTE!J879)</f>
        <v>*</v>
      </c>
      <c r="I824" s="113" t="str">
        <f>IF(SP_NORTE!N879="","*",SP_NORTE!N879)</f>
        <v>*</v>
      </c>
      <c r="J824" s="113" t="str">
        <f>IF(SP_NORTE!O879="","*",SP_NORTE!O879)</f>
        <v>*</v>
      </c>
      <c r="K824" s="83">
        <f>IF(SP_NORTE!AJ879="","*",SP_NORTE!AJ879)</f>
        <v>0</v>
      </c>
      <c r="L824" s="83" t="str">
        <f>IF(SP_NORTE!AL879="","*",SP_NORTE!AL879)</f>
        <v>-</v>
      </c>
      <c r="M824" s="83">
        <f>IF(SP_NORTE!AO879="","*",SP_NORTE!AO879)</f>
        <v>0</v>
      </c>
      <c r="N824" s="83" t="str">
        <f>IF(SP_NORTE!AL879="","*",SP_NORTE!AL879)</f>
        <v>-</v>
      </c>
      <c r="O824" s="110" t="str">
        <f>IF(SP_NORTE!BG879="","*",SP_NORTE!BG879)</f>
        <v>*</v>
      </c>
      <c r="P824" s="147" t="str">
        <f>IF($A$2=1,IF(SP_NORTE!BI879="","*",SP_NORTE!BI879),IF(SP_NORTE!BJ879="","*",SP_NORTE!BJ879))</f>
        <v>*</v>
      </c>
    </row>
    <row r="825" spans="1:16" hidden="1">
      <c r="A825" s="82" t="str">
        <f>IF(SP_NORTE!B880="","*",SP_NORTE!B880)</f>
        <v>*</v>
      </c>
      <c r="B825" s="83" t="str">
        <f>IF(SP_NORTE!W880="","*",SP_NORTE!W880)</f>
        <v>*</v>
      </c>
      <c r="C825" s="83" t="str">
        <f>IF(SP_NORTE!R880="","*",SP_NORTE!R880)</f>
        <v>-</v>
      </c>
      <c r="D825" s="83" t="str">
        <f>IF(SP_NORTE!S880="","*",SP_NORTE!S880)</f>
        <v>-</v>
      </c>
      <c r="E825" s="83" t="str">
        <f>IF(SP_NORTE!D880="","*",SP_NORTE!D880)</f>
        <v>*</v>
      </c>
      <c r="F825" s="83" t="str">
        <f>IF(SP_NORTE!G880="","*",SP_NORTE!G880)</f>
        <v>*</v>
      </c>
      <c r="G825" s="83" t="str">
        <f>IF(SP_NORTE!L880="","*",SP_NORTE!L880)</f>
        <v>-</v>
      </c>
      <c r="H825" s="116" t="str">
        <f>IF(SP_NORTE!J880="","*",SP_NORTE!J880)</f>
        <v>*</v>
      </c>
      <c r="I825" s="113" t="str">
        <f>IF(SP_NORTE!N880="","*",SP_NORTE!N880)</f>
        <v>*</v>
      </c>
      <c r="J825" s="113" t="str">
        <f>IF(SP_NORTE!O880="","*",SP_NORTE!O880)</f>
        <v>*</v>
      </c>
      <c r="K825" s="83">
        <f>IF(SP_NORTE!AJ880="","*",SP_NORTE!AJ880)</f>
        <v>0</v>
      </c>
      <c r="L825" s="83" t="str">
        <f>IF(SP_NORTE!AL880="","*",SP_NORTE!AL880)</f>
        <v>-</v>
      </c>
      <c r="M825" s="83">
        <f>IF(SP_NORTE!AO880="","*",SP_NORTE!AO880)</f>
        <v>0</v>
      </c>
      <c r="N825" s="83" t="str">
        <f>IF(SP_NORTE!AL880="","*",SP_NORTE!AL880)</f>
        <v>-</v>
      </c>
      <c r="O825" s="110" t="str">
        <f>IF(SP_NORTE!BG880="","*",SP_NORTE!BG880)</f>
        <v>*</v>
      </c>
      <c r="P825" s="147" t="str">
        <f>IF($A$2=1,IF(SP_NORTE!BI880="","*",SP_NORTE!BI880),IF(SP_NORTE!BJ880="","*",SP_NORTE!BJ880))</f>
        <v>*</v>
      </c>
    </row>
    <row r="826" spans="1:16" hidden="1">
      <c r="A826" s="82" t="str">
        <f>IF(SP_NORTE!B881="","*",SP_NORTE!B881)</f>
        <v>*</v>
      </c>
      <c r="B826" s="83" t="str">
        <f>IF(SP_NORTE!W881="","*",SP_NORTE!W881)</f>
        <v>*</v>
      </c>
      <c r="C826" s="83" t="str">
        <f>IF(SP_NORTE!R881="","*",SP_NORTE!R881)</f>
        <v>-</v>
      </c>
      <c r="D826" s="83" t="str">
        <f>IF(SP_NORTE!S881="","*",SP_NORTE!S881)</f>
        <v>-</v>
      </c>
      <c r="E826" s="83" t="str">
        <f>IF(SP_NORTE!D881="","*",SP_NORTE!D881)</f>
        <v>*</v>
      </c>
      <c r="F826" s="83" t="str">
        <f>IF(SP_NORTE!G881="","*",SP_NORTE!G881)</f>
        <v>*</v>
      </c>
      <c r="G826" s="83" t="str">
        <f>IF(SP_NORTE!L881="","*",SP_NORTE!L881)</f>
        <v>-</v>
      </c>
      <c r="H826" s="116" t="str">
        <f>IF(SP_NORTE!J881="","*",SP_NORTE!J881)</f>
        <v>*</v>
      </c>
      <c r="I826" s="113" t="str">
        <f>IF(SP_NORTE!N881="","*",SP_NORTE!N881)</f>
        <v>*</v>
      </c>
      <c r="J826" s="113" t="str">
        <f>IF(SP_NORTE!O881="","*",SP_NORTE!O881)</f>
        <v>*</v>
      </c>
      <c r="K826" s="83">
        <f>IF(SP_NORTE!AJ881="","*",SP_NORTE!AJ881)</f>
        <v>0</v>
      </c>
      <c r="L826" s="83" t="str">
        <f>IF(SP_NORTE!AL881="","*",SP_NORTE!AL881)</f>
        <v>-</v>
      </c>
      <c r="M826" s="83">
        <f>IF(SP_NORTE!AO881="","*",SP_NORTE!AO881)</f>
        <v>0</v>
      </c>
      <c r="N826" s="83" t="str">
        <f>IF(SP_NORTE!AL881="","*",SP_NORTE!AL881)</f>
        <v>-</v>
      </c>
      <c r="O826" s="110" t="str">
        <f>IF(SP_NORTE!BG881="","*",SP_NORTE!BG881)</f>
        <v>*</v>
      </c>
      <c r="P826" s="147" t="str">
        <f>IF($A$2=1,IF(SP_NORTE!BI881="","*",SP_NORTE!BI881),IF(SP_NORTE!BJ881="","*",SP_NORTE!BJ881))</f>
        <v>*</v>
      </c>
    </row>
    <row r="827" spans="1:16" hidden="1">
      <c r="A827" s="82" t="str">
        <f>IF(SP_NORTE!B882="","*",SP_NORTE!B882)</f>
        <v>*</v>
      </c>
      <c r="B827" s="83" t="str">
        <f>IF(SP_NORTE!W882="","*",SP_NORTE!W882)</f>
        <v>*</v>
      </c>
      <c r="C827" s="83" t="str">
        <f>IF(SP_NORTE!R882="","*",SP_NORTE!R882)</f>
        <v>-</v>
      </c>
      <c r="D827" s="83" t="str">
        <f>IF(SP_NORTE!S882="","*",SP_NORTE!S882)</f>
        <v>-</v>
      </c>
      <c r="E827" s="83" t="str">
        <f>IF(SP_NORTE!D882="","*",SP_NORTE!D882)</f>
        <v>*</v>
      </c>
      <c r="F827" s="83" t="str">
        <f>IF(SP_NORTE!G882="","*",SP_NORTE!G882)</f>
        <v>*</v>
      </c>
      <c r="G827" s="83" t="str">
        <f>IF(SP_NORTE!L882="","*",SP_NORTE!L882)</f>
        <v>-</v>
      </c>
      <c r="H827" s="116" t="str">
        <f>IF(SP_NORTE!J882="","*",SP_NORTE!J882)</f>
        <v>*</v>
      </c>
      <c r="I827" s="113" t="str">
        <f>IF(SP_NORTE!N882="","*",SP_NORTE!N882)</f>
        <v>*</v>
      </c>
      <c r="J827" s="113" t="str">
        <f>IF(SP_NORTE!O882="","*",SP_NORTE!O882)</f>
        <v>*</v>
      </c>
      <c r="K827" s="83">
        <f>IF(SP_NORTE!AJ882="","*",SP_NORTE!AJ882)</f>
        <v>0</v>
      </c>
      <c r="L827" s="83" t="str">
        <f>IF(SP_NORTE!AL882="","*",SP_NORTE!AL882)</f>
        <v>-</v>
      </c>
      <c r="M827" s="83">
        <f>IF(SP_NORTE!AO882="","*",SP_NORTE!AO882)</f>
        <v>0</v>
      </c>
      <c r="N827" s="83" t="str">
        <f>IF(SP_NORTE!AL882="","*",SP_NORTE!AL882)</f>
        <v>-</v>
      </c>
      <c r="O827" s="110" t="str">
        <f>IF(SP_NORTE!BG882="","*",SP_NORTE!BG882)</f>
        <v>*</v>
      </c>
      <c r="P827" s="147" t="str">
        <f>IF($A$2=1,IF(SP_NORTE!BI882="","*",SP_NORTE!BI882),IF(SP_NORTE!BJ882="","*",SP_NORTE!BJ882))</f>
        <v>*</v>
      </c>
    </row>
    <row r="828" spans="1:16" hidden="1">
      <c r="A828" s="82" t="str">
        <f>IF(SP_NORTE!B883="","*",SP_NORTE!B883)</f>
        <v>*</v>
      </c>
      <c r="B828" s="83" t="str">
        <f>IF(SP_NORTE!W883="","*",SP_NORTE!W883)</f>
        <v>*</v>
      </c>
      <c r="C828" s="83" t="str">
        <f>IF(SP_NORTE!R883="","*",SP_NORTE!R883)</f>
        <v>-</v>
      </c>
      <c r="D828" s="83" t="str">
        <f>IF(SP_NORTE!S883="","*",SP_NORTE!S883)</f>
        <v>-</v>
      </c>
      <c r="E828" s="83" t="str">
        <f>IF(SP_NORTE!D883="","*",SP_NORTE!D883)</f>
        <v>*</v>
      </c>
      <c r="F828" s="83" t="str">
        <f>IF(SP_NORTE!G883="","*",SP_NORTE!G883)</f>
        <v>*</v>
      </c>
      <c r="G828" s="83" t="str">
        <f>IF(SP_NORTE!L883="","*",SP_NORTE!L883)</f>
        <v>-</v>
      </c>
      <c r="H828" s="116" t="str">
        <f>IF(SP_NORTE!J883="","*",SP_NORTE!J883)</f>
        <v>*</v>
      </c>
      <c r="I828" s="113" t="str">
        <f>IF(SP_NORTE!N883="","*",SP_NORTE!N883)</f>
        <v>*</v>
      </c>
      <c r="J828" s="113" t="str">
        <f>IF(SP_NORTE!O883="","*",SP_NORTE!O883)</f>
        <v>*</v>
      </c>
      <c r="K828" s="83">
        <f>IF(SP_NORTE!AJ883="","*",SP_NORTE!AJ883)</f>
        <v>0</v>
      </c>
      <c r="L828" s="83" t="str">
        <f>IF(SP_NORTE!AL883="","*",SP_NORTE!AL883)</f>
        <v>-</v>
      </c>
      <c r="M828" s="83">
        <f>IF(SP_NORTE!AO883="","*",SP_NORTE!AO883)</f>
        <v>0</v>
      </c>
      <c r="N828" s="83" t="str">
        <f>IF(SP_NORTE!AL883="","*",SP_NORTE!AL883)</f>
        <v>-</v>
      </c>
      <c r="O828" s="110" t="str">
        <f>IF(SP_NORTE!BG883="","*",SP_NORTE!BG883)</f>
        <v>*</v>
      </c>
      <c r="P828" s="147" t="str">
        <f>IF($A$2=1,IF(SP_NORTE!BI883="","*",SP_NORTE!BI883),IF(SP_NORTE!BJ883="","*",SP_NORTE!BJ883))</f>
        <v>*</v>
      </c>
    </row>
    <row r="829" spans="1:16" hidden="1">
      <c r="A829" s="82" t="str">
        <f>IF(SP_NORTE!B884="","*",SP_NORTE!B884)</f>
        <v>*</v>
      </c>
      <c r="B829" s="83" t="str">
        <f>IF(SP_NORTE!W884="","*",SP_NORTE!W884)</f>
        <v>*</v>
      </c>
      <c r="C829" s="83" t="str">
        <f>IF(SP_NORTE!R884="","*",SP_NORTE!R884)</f>
        <v>-</v>
      </c>
      <c r="D829" s="83" t="str">
        <f>IF(SP_NORTE!S884="","*",SP_NORTE!S884)</f>
        <v>-</v>
      </c>
      <c r="E829" s="83" t="str">
        <f>IF(SP_NORTE!D884="","*",SP_NORTE!D884)</f>
        <v>*</v>
      </c>
      <c r="F829" s="83" t="str">
        <f>IF(SP_NORTE!G884="","*",SP_NORTE!G884)</f>
        <v>*</v>
      </c>
      <c r="G829" s="83" t="str">
        <f>IF(SP_NORTE!L884="","*",SP_NORTE!L884)</f>
        <v>-</v>
      </c>
      <c r="H829" s="116" t="str">
        <f>IF(SP_NORTE!J884="","*",SP_NORTE!J884)</f>
        <v>*</v>
      </c>
      <c r="I829" s="113" t="str">
        <f>IF(SP_NORTE!N884="","*",SP_NORTE!N884)</f>
        <v>*</v>
      </c>
      <c r="J829" s="113" t="str">
        <f>IF(SP_NORTE!O884="","*",SP_NORTE!O884)</f>
        <v>*</v>
      </c>
      <c r="K829" s="83">
        <f>IF(SP_NORTE!AJ884="","*",SP_NORTE!AJ884)</f>
        <v>0</v>
      </c>
      <c r="L829" s="83" t="str">
        <f>IF(SP_NORTE!AL884="","*",SP_NORTE!AL884)</f>
        <v>-</v>
      </c>
      <c r="M829" s="83">
        <f>IF(SP_NORTE!AO884="","*",SP_NORTE!AO884)</f>
        <v>0</v>
      </c>
      <c r="N829" s="83" t="str">
        <f>IF(SP_NORTE!AL884="","*",SP_NORTE!AL884)</f>
        <v>-</v>
      </c>
      <c r="O829" s="110" t="str">
        <f>IF(SP_NORTE!BG884="","*",SP_NORTE!BG884)</f>
        <v>*</v>
      </c>
      <c r="P829" s="147" t="str">
        <f>IF($A$2=1,IF(SP_NORTE!BI884="","*",SP_NORTE!BI884),IF(SP_NORTE!BJ884="","*",SP_NORTE!BJ884))</f>
        <v>*</v>
      </c>
    </row>
    <row r="830" spans="1:16" hidden="1">
      <c r="A830" s="82" t="str">
        <f>IF(SP_NORTE!B885="","*",SP_NORTE!B885)</f>
        <v>*</v>
      </c>
      <c r="B830" s="83" t="str">
        <f>IF(SP_NORTE!W885="","*",SP_NORTE!W885)</f>
        <v>*</v>
      </c>
      <c r="C830" s="83" t="str">
        <f>IF(SP_NORTE!R885="","*",SP_NORTE!R885)</f>
        <v>-</v>
      </c>
      <c r="D830" s="83" t="str">
        <f>IF(SP_NORTE!S885="","*",SP_NORTE!S885)</f>
        <v>-</v>
      </c>
      <c r="E830" s="83" t="str">
        <f>IF(SP_NORTE!D885="","*",SP_NORTE!D885)</f>
        <v>*</v>
      </c>
      <c r="F830" s="83" t="str">
        <f>IF(SP_NORTE!G885="","*",SP_NORTE!G885)</f>
        <v>*</v>
      </c>
      <c r="G830" s="83" t="str">
        <f>IF(SP_NORTE!L885="","*",SP_NORTE!L885)</f>
        <v>-</v>
      </c>
      <c r="H830" s="116" t="str">
        <f>IF(SP_NORTE!J885="","*",SP_NORTE!J885)</f>
        <v>*</v>
      </c>
      <c r="I830" s="113" t="str">
        <f>IF(SP_NORTE!N885="","*",SP_NORTE!N885)</f>
        <v>*</v>
      </c>
      <c r="J830" s="113" t="str">
        <f>IF(SP_NORTE!O885="","*",SP_NORTE!O885)</f>
        <v>*</v>
      </c>
      <c r="K830" s="83">
        <f>IF(SP_NORTE!AJ885="","*",SP_NORTE!AJ885)</f>
        <v>0</v>
      </c>
      <c r="L830" s="83" t="str">
        <f>IF(SP_NORTE!AL885="","*",SP_NORTE!AL885)</f>
        <v>-</v>
      </c>
      <c r="M830" s="83">
        <f>IF(SP_NORTE!AO885="","*",SP_NORTE!AO885)</f>
        <v>0</v>
      </c>
      <c r="N830" s="83" t="str">
        <f>IF(SP_NORTE!AL885="","*",SP_NORTE!AL885)</f>
        <v>-</v>
      </c>
      <c r="O830" s="110" t="str">
        <f>IF(SP_NORTE!BG885="","*",SP_NORTE!BG885)</f>
        <v>*</v>
      </c>
      <c r="P830" s="147" t="str">
        <f>IF($A$2=1,IF(SP_NORTE!BI885="","*",SP_NORTE!BI885),IF(SP_NORTE!BJ885="","*",SP_NORTE!BJ885))</f>
        <v>*</v>
      </c>
    </row>
    <row r="831" spans="1:16" hidden="1">
      <c r="A831" s="82" t="str">
        <f>IF(SP_NORTE!B886="","*",SP_NORTE!B886)</f>
        <v>*</v>
      </c>
      <c r="B831" s="83" t="str">
        <f>IF(SP_NORTE!W886="","*",SP_NORTE!W886)</f>
        <v>*</v>
      </c>
      <c r="C831" s="83" t="str">
        <f>IF(SP_NORTE!R886="","*",SP_NORTE!R886)</f>
        <v>-</v>
      </c>
      <c r="D831" s="83" t="str">
        <f>IF(SP_NORTE!S886="","*",SP_NORTE!S886)</f>
        <v>-</v>
      </c>
      <c r="E831" s="83" t="str">
        <f>IF(SP_NORTE!D886="","*",SP_NORTE!D886)</f>
        <v>*</v>
      </c>
      <c r="F831" s="83" t="str">
        <f>IF(SP_NORTE!G886="","*",SP_NORTE!G886)</f>
        <v>*</v>
      </c>
      <c r="G831" s="83" t="str">
        <f>IF(SP_NORTE!L886="","*",SP_NORTE!L886)</f>
        <v>-</v>
      </c>
      <c r="H831" s="116" t="str">
        <f>IF(SP_NORTE!J886="","*",SP_NORTE!J886)</f>
        <v>*</v>
      </c>
      <c r="I831" s="113" t="str">
        <f>IF(SP_NORTE!N886="","*",SP_NORTE!N886)</f>
        <v>*</v>
      </c>
      <c r="J831" s="113" t="str">
        <f>IF(SP_NORTE!O886="","*",SP_NORTE!O886)</f>
        <v>*</v>
      </c>
      <c r="K831" s="83">
        <f>IF(SP_NORTE!AJ886="","*",SP_NORTE!AJ886)</f>
        <v>0</v>
      </c>
      <c r="L831" s="83" t="str">
        <f>IF(SP_NORTE!AL886="","*",SP_NORTE!AL886)</f>
        <v>-</v>
      </c>
      <c r="M831" s="83">
        <f>IF(SP_NORTE!AO886="","*",SP_NORTE!AO886)</f>
        <v>0</v>
      </c>
      <c r="N831" s="83" t="str">
        <f>IF(SP_NORTE!AL886="","*",SP_NORTE!AL886)</f>
        <v>-</v>
      </c>
      <c r="O831" s="110" t="str">
        <f>IF(SP_NORTE!BG886="","*",SP_NORTE!BG886)</f>
        <v>*</v>
      </c>
      <c r="P831" s="147" t="str">
        <f>IF($A$2=1,IF(SP_NORTE!BI886="","*",SP_NORTE!BI886),IF(SP_NORTE!BJ886="","*",SP_NORTE!BJ886))</f>
        <v>*</v>
      </c>
    </row>
    <row r="832" spans="1:16" hidden="1">
      <c r="A832" s="82" t="str">
        <f>IF(SP_NORTE!B887="","*",SP_NORTE!B887)</f>
        <v>*</v>
      </c>
      <c r="B832" s="83" t="str">
        <f>IF(SP_NORTE!W887="","*",SP_NORTE!W887)</f>
        <v>*</v>
      </c>
      <c r="C832" s="83" t="str">
        <f>IF(SP_NORTE!R887="","*",SP_NORTE!R887)</f>
        <v>-</v>
      </c>
      <c r="D832" s="83" t="str">
        <f>IF(SP_NORTE!S887="","*",SP_NORTE!S887)</f>
        <v>-</v>
      </c>
      <c r="E832" s="83" t="str">
        <f>IF(SP_NORTE!D887="","*",SP_NORTE!D887)</f>
        <v>*</v>
      </c>
      <c r="F832" s="83" t="str">
        <f>IF(SP_NORTE!G887="","*",SP_NORTE!G887)</f>
        <v>*</v>
      </c>
      <c r="G832" s="83" t="str">
        <f>IF(SP_NORTE!L887="","*",SP_NORTE!L887)</f>
        <v>-</v>
      </c>
      <c r="H832" s="116" t="str">
        <f>IF(SP_NORTE!J887="","*",SP_NORTE!J887)</f>
        <v>*</v>
      </c>
      <c r="I832" s="113" t="str">
        <f>IF(SP_NORTE!N887="","*",SP_NORTE!N887)</f>
        <v>*</v>
      </c>
      <c r="J832" s="113" t="str">
        <f>IF(SP_NORTE!O887="","*",SP_NORTE!O887)</f>
        <v>*</v>
      </c>
      <c r="K832" s="83">
        <f>IF(SP_NORTE!AJ887="","*",SP_NORTE!AJ887)</f>
        <v>0</v>
      </c>
      <c r="L832" s="83" t="str">
        <f>IF(SP_NORTE!AL887="","*",SP_NORTE!AL887)</f>
        <v>-</v>
      </c>
      <c r="M832" s="83">
        <f>IF(SP_NORTE!AO887="","*",SP_NORTE!AO887)</f>
        <v>0</v>
      </c>
      <c r="N832" s="83" t="str">
        <f>IF(SP_NORTE!AL887="","*",SP_NORTE!AL887)</f>
        <v>-</v>
      </c>
      <c r="O832" s="110" t="str">
        <f>IF(SP_NORTE!BG887="","*",SP_NORTE!BG887)</f>
        <v>*</v>
      </c>
      <c r="P832" s="147" t="str">
        <f>IF($A$2=1,IF(SP_NORTE!BI887="","*",SP_NORTE!BI887),IF(SP_NORTE!BJ887="","*",SP_NORTE!BJ887))</f>
        <v>*</v>
      </c>
    </row>
    <row r="833" spans="1:16" hidden="1">
      <c r="A833" s="82" t="str">
        <f>IF(SP_NORTE!B888="","*",SP_NORTE!B888)</f>
        <v>*</v>
      </c>
      <c r="B833" s="83" t="str">
        <f>IF(SP_NORTE!W888="","*",SP_NORTE!W888)</f>
        <v>*</v>
      </c>
      <c r="C833" s="83" t="str">
        <f>IF(SP_NORTE!R888="","*",SP_NORTE!R888)</f>
        <v>-</v>
      </c>
      <c r="D833" s="83" t="str">
        <f>IF(SP_NORTE!S888="","*",SP_NORTE!S888)</f>
        <v>-</v>
      </c>
      <c r="E833" s="83" t="str">
        <f>IF(SP_NORTE!D888="","*",SP_NORTE!D888)</f>
        <v>*</v>
      </c>
      <c r="F833" s="83" t="str">
        <f>IF(SP_NORTE!G888="","*",SP_NORTE!G888)</f>
        <v>*</v>
      </c>
      <c r="G833" s="83" t="str">
        <f>IF(SP_NORTE!L888="","*",SP_NORTE!L888)</f>
        <v>-</v>
      </c>
      <c r="H833" s="116" t="str">
        <f>IF(SP_NORTE!J888="","*",SP_NORTE!J888)</f>
        <v>*</v>
      </c>
      <c r="I833" s="113" t="str">
        <f>IF(SP_NORTE!N888="","*",SP_NORTE!N888)</f>
        <v>*</v>
      </c>
      <c r="J833" s="113" t="str">
        <f>IF(SP_NORTE!O888="","*",SP_NORTE!O888)</f>
        <v>*</v>
      </c>
      <c r="K833" s="83">
        <f>IF(SP_NORTE!AJ888="","*",SP_NORTE!AJ888)</f>
        <v>0</v>
      </c>
      <c r="L833" s="83" t="str">
        <f>IF(SP_NORTE!AL888="","*",SP_NORTE!AL888)</f>
        <v>-</v>
      </c>
      <c r="M833" s="83">
        <f>IF(SP_NORTE!AO888="","*",SP_NORTE!AO888)</f>
        <v>0</v>
      </c>
      <c r="N833" s="83" t="str">
        <f>IF(SP_NORTE!AL888="","*",SP_NORTE!AL888)</f>
        <v>-</v>
      </c>
      <c r="O833" s="110" t="str">
        <f>IF(SP_NORTE!BG888="","*",SP_NORTE!BG888)</f>
        <v>*</v>
      </c>
      <c r="P833" s="147" t="str">
        <f>IF($A$2=1,IF(SP_NORTE!BI888="","*",SP_NORTE!BI888),IF(SP_NORTE!BJ888="","*",SP_NORTE!BJ888))</f>
        <v>*</v>
      </c>
    </row>
    <row r="834" spans="1:16" hidden="1">
      <c r="A834" s="82" t="str">
        <f>IF(SP_NORTE!B889="","*",SP_NORTE!B889)</f>
        <v>*</v>
      </c>
      <c r="B834" s="83" t="str">
        <f>IF(SP_NORTE!W889="","*",SP_NORTE!W889)</f>
        <v>*</v>
      </c>
      <c r="C834" s="83" t="str">
        <f>IF(SP_NORTE!R889="","*",SP_NORTE!R889)</f>
        <v>-</v>
      </c>
      <c r="D834" s="83" t="str">
        <f>IF(SP_NORTE!S889="","*",SP_NORTE!S889)</f>
        <v>-</v>
      </c>
      <c r="E834" s="83" t="str">
        <f>IF(SP_NORTE!D889="","*",SP_NORTE!D889)</f>
        <v>*</v>
      </c>
      <c r="F834" s="83" t="str">
        <f>IF(SP_NORTE!G889="","*",SP_NORTE!G889)</f>
        <v>*</v>
      </c>
      <c r="G834" s="83" t="str">
        <f>IF(SP_NORTE!L889="","*",SP_NORTE!L889)</f>
        <v>-</v>
      </c>
      <c r="H834" s="116" t="str">
        <f>IF(SP_NORTE!J889="","*",SP_NORTE!J889)</f>
        <v>*</v>
      </c>
      <c r="I834" s="113" t="str">
        <f>IF(SP_NORTE!N889="","*",SP_NORTE!N889)</f>
        <v>*</v>
      </c>
      <c r="J834" s="113" t="str">
        <f>IF(SP_NORTE!O889="","*",SP_NORTE!O889)</f>
        <v>*</v>
      </c>
      <c r="K834" s="83">
        <f>IF(SP_NORTE!AJ889="","*",SP_NORTE!AJ889)</f>
        <v>0</v>
      </c>
      <c r="L834" s="83" t="str">
        <f>IF(SP_NORTE!AL889="","*",SP_NORTE!AL889)</f>
        <v>-</v>
      </c>
      <c r="M834" s="83">
        <f>IF(SP_NORTE!AO889="","*",SP_NORTE!AO889)</f>
        <v>0</v>
      </c>
      <c r="N834" s="83" t="str">
        <f>IF(SP_NORTE!AL889="","*",SP_NORTE!AL889)</f>
        <v>-</v>
      </c>
      <c r="O834" s="110" t="str">
        <f>IF(SP_NORTE!BG889="","*",SP_NORTE!BG889)</f>
        <v>*</v>
      </c>
      <c r="P834" s="147" t="str">
        <f>IF($A$2=1,IF(SP_NORTE!BI889="","*",SP_NORTE!BI889),IF(SP_NORTE!BJ889="","*",SP_NORTE!BJ889))</f>
        <v>*</v>
      </c>
    </row>
    <row r="835" spans="1:16" hidden="1">
      <c r="A835" s="82" t="str">
        <f>IF(SP_NORTE!B890="","*",SP_NORTE!B890)</f>
        <v>*</v>
      </c>
      <c r="B835" s="83" t="str">
        <f>IF(SP_NORTE!W890="","*",SP_NORTE!W890)</f>
        <v>*</v>
      </c>
      <c r="C835" s="83" t="str">
        <f>IF(SP_NORTE!R890="","*",SP_NORTE!R890)</f>
        <v>-</v>
      </c>
      <c r="D835" s="83" t="str">
        <f>IF(SP_NORTE!S890="","*",SP_NORTE!S890)</f>
        <v>-</v>
      </c>
      <c r="E835" s="83" t="str">
        <f>IF(SP_NORTE!D890="","*",SP_NORTE!D890)</f>
        <v>*</v>
      </c>
      <c r="F835" s="83" t="str">
        <f>IF(SP_NORTE!G890="","*",SP_NORTE!G890)</f>
        <v>*</v>
      </c>
      <c r="G835" s="83" t="str">
        <f>IF(SP_NORTE!L890="","*",SP_NORTE!L890)</f>
        <v>-</v>
      </c>
      <c r="H835" s="116" t="str">
        <f>IF(SP_NORTE!J890="","*",SP_NORTE!J890)</f>
        <v>*</v>
      </c>
      <c r="I835" s="113" t="str">
        <f>IF(SP_NORTE!N890="","*",SP_NORTE!N890)</f>
        <v>*</v>
      </c>
      <c r="J835" s="113" t="str">
        <f>IF(SP_NORTE!O890="","*",SP_NORTE!O890)</f>
        <v>*</v>
      </c>
      <c r="K835" s="83">
        <f>IF(SP_NORTE!AJ890="","*",SP_NORTE!AJ890)</f>
        <v>0</v>
      </c>
      <c r="L835" s="83" t="str">
        <f>IF(SP_NORTE!AL890="","*",SP_NORTE!AL890)</f>
        <v>-</v>
      </c>
      <c r="M835" s="83">
        <f>IF(SP_NORTE!AO890="","*",SP_NORTE!AO890)</f>
        <v>0</v>
      </c>
      <c r="N835" s="83" t="str">
        <f>IF(SP_NORTE!AL890="","*",SP_NORTE!AL890)</f>
        <v>-</v>
      </c>
      <c r="O835" s="110" t="str">
        <f>IF(SP_NORTE!BG890="","*",SP_NORTE!BG890)</f>
        <v>*</v>
      </c>
      <c r="P835" s="147" t="str">
        <f>IF($A$2=1,IF(SP_NORTE!BI890="","*",SP_NORTE!BI890),IF(SP_NORTE!BJ890="","*",SP_NORTE!BJ890))</f>
        <v>*</v>
      </c>
    </row>
    <row r="836" spans="1:16" hidden="1">
      <c r="A836" s="82" t="str">
        <f>IF(SP_NORTE!B891="","*",SP_NORTE!B891)</f>
        <v>*</v>
      </c>
      <c r="B836" s="83" t="str">
        <f>IF(SP_NORTE!W891="","*",SP_NORTE!W891)</f>
        <v>*</v>
      </c>
      <c r="C836" s="83" t="str">
        <f>IF(SP_NORTE!R891="","*",SP_NORTE!R891)</f>
        <v>-</v>
      </c>
      <c r="D836" s="83" t="str">
        <f>IF(SP_NORTE!S891="","*",SP_NORTE!S891)</f>
        <v>-</v>
      </c>
      <c r="E836" s="83" t="str">
        <f>IF(SP_NORTE!D891="","*",SP_NORTE!D891)</f>
        <v>*</v>
      </c>
      <c r="F836" s="83" t="str">
        <f>IF(SP_NORTE!G891="","*",SP_NORTE!G891)</f>
        <v>*</v>
      </c>
      <c r="G836" s="83" t="str">
        <f>IF(SP_NORTE!L891="","*",SP_NORTE!L891)</f>
        <v>-</v>
      </c>
      <c r="H836" s="116" t="str">
        <f>IF(SP_NORTE!J891="","*",SP_NORTE!J891)</f>
        <v>*</v>
      </c>
      <c r="I836" s="113" t="str">
        <f>IF(SP_NORTE!N891="","*",SP_NORTE!N891)</f>
        <v>*</v>
      </c>
      <c r="J836" s="113" t="str">
        <f>IF(SP_NORTE!O891="","*",SP_NORTE!O891)</f>
        <v>*</v>
      </c>
      <c r="K836" s="83">
        <f>IF(SP_NORTE!AJ891="","*",SP_NORTE!AJ891)</f>
        <v>0</v>
      </c>
      <c r="L836" s="83" t="str">
        <f>IF(SP_NORTE!AL891="","*",SP_NORTE!AL891)</f>
        <v>-</v>
      </c>
      <c r="M836" s="83">
        <f>IF(SP_NORTE!AO891="","*",SP_NORTE!AO891)</f>
        <v>0</v>
      </c>
      <c r="N836" s="83" t="str">
        <f>IF(SP_NORTE!AL891="","*",SP_NORTE!AL891)</f>
        <v>-</v>
      </c>
      <c r="O836" s="110" t="str">
        <f>IF(SP_NORTE!BG891="","*",SP_NORTE!BG891)</f>
        <v>*</v>
      </c>
      <c r="P836" s="147" t="str">
        <f>IF($A$2=1,IF(SP_NORTE!BI891="","*",SP_NORTE!BI891),IF(SP_NORTE!BJ891="","*",SP_NORTE!BJ891))</f>
        <v>*</v>
      </c>
    </row>
    <row r="837" spans="1:16" hidden="1">
      <c r="A837" s="82" t="str">
        <f>IF(SP_NORTE!B892="","*",SP_NORTE!B892)</f>
        <v>*</v>
      </c>
      <c r="B837" s="83" t="str">
        <f>IF(SP_NORTE!W892="","*",SP_NORTE!W892)</f>
        <v>*</v>
      </c>
      <c r="C837" s="83" t="str">
        <f>IF(SP_NORTE!R892="","*",SP_NORTE!R892)</f>
        <v>-</v>
      </c>
      <c r="D837" s="83" t="str">
        <f>IF(SP_NORTE!S892="","*",SP_NORTE!S892)</f>
        <v>-</v>
      </c>
      <c r="E837" s="83" t="str">
        <f>IF(SP_NORTE!D892="","*",SP_NORTE!D892)</f>
        <v>*</v>
      </c>
      <c r="F837" s="83" t="str">
        <f>IF(SP_NORTE!G892="","*",SP_NORTE!G892)</f>
        <v>*</v>
      </c>
      <c r="G837" s="83" t="str">
        <f>IF(SP_NORTE!L892="","*",SP_NORTE!L892)</f>
        <v>-</v>
      </c>
      <c r="H837" s="116" t="str">
        <f>IF(SP_NORTE!J892="","*",SP_NORTE!J892)</f>
        <v>*</v>
      </c>
      <c r="I837" s="113" t="str">
        <f>IF(SP_NORTE!N892="","*",SP_NORTE!N892)</f>
        <v>*</v>
      </c>
      <c r="J837" s="113" t="str">
        <f>IF(SP_NORTE!O892="","*",SP_NORTE!O892)</f>
        <v>*</v>
      </c>
      <c r="K837" s="83">
        <f>IF(SP_NORTE!AJ892="","*",SP_NORTE!AJ892)</f>
        <v>0</v>
      </c>
      <c r="L837" s="83" t="str">
        <f>IF(SP_NORTE!AL892="","*",SP_NORTE!AL892)</f>
        <v>-</v>
      </c>
      <c r="M837" s="83">
        <f>IF(SP_NORTE!AO892="","*",SP_NORTE!AO892)</f>
        <v>0</v>
      </c>
      <c r="N837" s="83" t="str">
        <f>IF(SP_NORTE!AL892="","*",SP_NORTE!AL892)</f>
        <v>-</v>
      </c>
      <c r="O837" s="110" t="str">
        <f>IF(SP_NORTE!BG892="","*",SP_NORTE!BG892)</f>
        <v>*</v>
      </c>
      <c r="P837" s="147" t="str">
        <f>IF($A$2=1,IF(SP_NORTE!BI892="","*",SP_NORTE!BI892),IF(SP_NORTE!BJ892="","*",SP_NORTE!BJ892))</f>
        <v>*</v>
      </c>
    </row>
    <row r="838" spans="1:16" hidden="1">
      <c r="A838" s="82" t="str">
        <f>IF(SP_NORTE!B893="","*",SP_NORTE!B893)</f>
        <v>*</v>
      </c>
      <c r="B838" s="83" t="str">
        <f>IF(SP_NORTE!W893="","*",SP_NORTE!W893)</f>
        <v>*</v>
      </c>
      <c r="C838" s="83" t="str">
        <f>IF(SP_NORTE!R893="","*",SP_NORTE!R893)</f>
        <v>-</v>
      </c>
      <c r="D838" s="83" t="str">
        <f>IF(SP_NORTE!S893="","*",SP_NORTE!S893)</f>
        <v>-</v>
      </c>
      <c r="E838" s="83" t="str">
        <f>IF(SP_NORTE!D893="","*",SP_NORTE!D893)</f>
        <v>*</v>
      </c>
      <c r="F838" s="83" t="str">
        <f>IF(SP_NORTE!G893="","*",SP_NORTE!G893)</f>
        <v>*</v>
      </c>
      <c r="G838" s="83" t="str">
        <f>IF(SP_NORTE!L893="","*",SP_NORTE!L893)</f>
        <v>-</v>
      </c>
      <c r="H838" s="116" t="str">
        <f>IF(SP_NORTE!J893="","*",SP_NORTE!J893)</f>
        <v>*</v>
      </c>
      <c r="I838" s="113" t="str">
        <f>IF(SP_NORTE!N893="","*",SP_NORTE!N893)</f>
        <v>*</v>
      </c>
      <c r="J838" s="113" t="str">
        <f>IF(SP_NORTE!O893="","*",SP_NORTE!O893)</f>
        <v>*</v>
      </c>
      <c r="K838" s="83">
        <f>IF(SP_NORTE!AJ893="","*",SP_NORTE!AJ893)</f>
        <v>0</v>
      </c>
      <c r="L838" s="83" t="str">
        <f>IF(SP_NORTE!AL893="","*",SP_NORTE!AL893)</f>
        <v>-</v>
      </c>
      <c r="M838" s="83">
        <f>IF(SP_NORTE!AO893="","*",SP_NORTE!AO893)</f>
        <v>0</v>
      </c>
      <c r="N838" s="83" t="str">
        <f>IF(SP_NORTE!AL893="","*",SP_NORTE!AL893)</f>
        <v>-</v>
      </c>
      <c r="O838" s="110" t="str">
        <f>IF(SP_NORTE!BG893="","*",SP_NORTE!BG893)</f>
        <v>*</v>
      </c>
      <c r="P838" s="147" t="str">
        <f>IF($A$2=1,IF(SP_NORTE!BI893="","*",SP_NORTE!BI893),IF(SP_NORTE!BJ893="","*",SP_NORTE!BJ893))</f>
        <v>*</v>
      </c>
    </row>
    <row r="839" spans="1:16" hidden="1">
      <c r="A839" s="82" t="str">
        <f>IF(SP_NORTE!B894="","*",SP_NORTE!B894)</f>
        <v>*</v>
      </c>
      <c r="B839" s="83" t="str">
        <f>IF(SP_NORTE!W894="","*",SP_NORTE!W894)</f>
        <v>*</v>
      </c>
      <c r="C839" s="83" t="str">
        <f>IF(SP_NORTE!R894="","*",SP_NORTE!R894)</f>
        <v>-</v>
      </c>
      <c r="D839" s="83" t="str">
        <f>IF(SP_NORTE!S894="","*",SP_NORTE!S894)</f>
        <v>-</v>
      </c>
      <c r="E839" s="83" t="str">
        <f>IF(SP_NORTE!D894="","*",SP_NORTE!D894)</f>
        <v>*</v>
      </c>
      <c r="F839" s="83" t="str">
        <f>IF(SP_NORTE!G894="","*",SP_NORTE!G894)</f>
        <v>*</v>
      </c>
      <c r="G839" s="83" t="str">
        <f>IF(SP_NORTE!L894="","*",SP_NORTE!L894)</f>
        <v>-</v>
      </c>
      <c r="H839" s="116" t="str">
        <f>IF(SP_NORTE!J894="","*",SP_NORTE!J894)</f>
        <v>*</v>
      </c>
      <c r="I839" s="113" t="str">
        <f>IF(SP_NORTE!N894="","*",SP_NORTE!N894)</f>
        <v>*</v>
      </c>
      <c r="J839" s="113" t="str">
        <f>IF(SP_NORTE!O894="","*",SP_NORTE!O894)</f>
        <v>*</v>
      </c>
      <c r="K839" s="83">
        <f>IF(SP_NORTE!AJ894="","*",SP_NORTE!AJ894)</f>
        <v>0</v>
      </c>
      <c r="L839" s="83" t="str">
        <f>IF(SP_NORTE!AL894="","*",SP_NORTE!AL894)</f>
        <v>-</v>
      </c>
      <c r="M839" s="83">
        <f>IF(SP_NORTE!AO894="","*",SP_NORTE!AO894)</f>
        <v>0</v>
      </c>
      <c r="N839" s="83" t="str">
        <f>IF(SP_NORTE!AL894="","*",SP_NORTE!AL894)</f>
        <v>-</v>
      </c>
      <c r="O839" s="110" t="str">
        <f>IF(SP_NORTE!BG894="","*",SP_NORTE!BG894)</f>
        <v>*</v>
      </c>
      <c r="P839" s="147" t="str">
        <f>IF($A$2=1,IF(SP_NORTE!BI894="","*",SP_NORTE!BI894),IF(SP_NORTE!BJ894="","*",SP_NORTE!BJ894))</f>
        <v>*</v>
      </c>
    </row>
    <row r="840" spans="1:16" hidden="1">
      <c r="A840" s="82" t="str">
        <f>IF(SP_NORTE!B895="","*",SP_NORTE!B895)</f>
        <v>*</v>
      </c>
      <c r="B840" s="83" t="str">
        <f>IF(SP_NORTE!W895="","*",SP_NORTE!W895)</f>
        <v>*</v>
      </c>
      <c r="C840" s="83" t="str">
        <f>IF(SP_NORTE!R895="","*",SP_NORTE!R895)</f>
        <v>-</v>
      </c>
      <c r="D840" s="83" t="str">
        <f>IF(SP_NORTE!S895="","*",SP_NORTE!S895)</f>
        <v>-</v>
      </c>
      <c r="E840" s="83" t="str">
        <f>IF(SP_NORTE!D895="","*",SP_NORTE!D895)</f>
        <v>*</v>
      </c>
      <c r="F840" s="83" t="str">
        <f>IF(SP_NORTE!G895="","*",SP_NORTE!G895)</f>
        <v>*</v>
      </c>
      <c r="G840" s="83" t="str">
        <f>IF(SP_NORTE!L895="","*",SP_NORTE!L895)</f>
        <v>-</v>
      </c>
      <c r="H840" s="116" t="str">
        <f>IF(SP_NORTE!J895="","*",SP_NORTE!J895)</f>
        <v>*</v>
      </c>
      <c r="I840" s="113" t="str">
        <f>IF(SP_NORTE!N895="","*",SP_NORTE!N895)</f>
        <v>*</v>
      </c>
      <c r="J840" s="113" t="str">
        <f>IF(SP_NORTE!O895="","*",SP_NORTE!O895)</f>
        <v>*</v>
      </c>
      <c r="K840" s="83">
        <f>IF(SP_NORTE!AJ895="","*",SP_NORTE!AJ895)</f>
        <v>0</v>
      </c>
      <c r="L840" s="83" t="str">
        <f>IF(SP_NORTE!AL895="","*",SP_NORTE!AL895)</f>
        <v>-</v>
      </c>
      <c r="M840" s="83">
        <f>IF(SP_NORTE!AO895="","*",SP_NORTE!AO895)</f>
        <v>0</v>
      </c>
      <c r="N840" s="83" t="str">
        <f>IF(SP_NORTE!AL895="","*",SP_NORTE!AL895)</f>
        <v>-</v>
      </c>
      <c r="O840" s="110" t="str">
        <f>IF(SP_NORTE!BG895="","*",SP_NORTE!BG895)</f>
        <v>*</v>
      </c>
      <c r="P840" s="147" t="str">
        <f>IF($A$2=1,IF(SP_NORTE!BI895="","*",SP_NORTE!BI895),IF(SP_NORTE!BJ895="","*",SP_NORTE!BJ895))</f>
        <v>*</v>
      </c>
    </row>
    <row r="841" spans="1:16" hidden="1">
      <c r="A841" s="82" t="str">
        <f>IF(SP_NORTE!B896="","*",SP_NORTE!B896)</f>
        <v>*</v>
      </c>
      <c r="B841" s="83" t="str">
        <f>IF(SP_NORTE!W896="","*",SP_NORTE!W896)</f>
        <v>*</v>
      </c>
      <c r="C841" s="83" t="str">
        <f>IF(SP_NORTE!R896="","*",SP_NORTE!R896)</f>
        <v>-</v>
      </c>
      <c r="D841" s="83" t="str">
        <f>IF(SP_NORTE!S896="","*",SP_NORTE!S896)</f>
        <v>-</v>
      </c>
      <c r="E841" s="83" t="str">
        <f>IF(SP_NORTE!D896="","*",SP_NORTE!D896)</f>
        <v>*</v>
      </c>
      <c r="F841" s="83" t="str">
        <f>IF(SP_NORTE!G896="","*",SP_NORTE!G896)</f>
        <v>*</v>
      </c>
      <c r="G841" s="83" t="str">
        <f>IF(SP_NORTE!L896="","*",SP_NORTE!L896)</f>
        <v>-</v>
      </c>
      <c r="H841" s="116" t="str">
        <f>IF(SP_NORTE!J896="","*",SP_NORTE!J896)</f>
        <v>*</v>
      </c>
      <c r="I841" s="113" t="str">
        <f>IF(SP_NORTE!N896="","*",SP_NORTE!N896)</f>
        <v>*</v>
      </c>
      <c r="J841" s="113" t="str">
        <f>IF(SP_NORTE!O896="","*",SP_NORTE!O896)</f>
        <v>*</v>
      </c>
      <c r="K841" s="83">
        <f>IF(SP_NORTE!AJ896="","*",SP_NORTE!AJ896)</f>
        <v>0</v>
      </c>
      <c r="L841" s="83" t="str">
        <f>IF(SP_NORTE!AL896="","*",SP_NORTE!AL896)</f>
        <v>-</v>
      </c>
      <c r="M841" s="83">
        <f>IF(SP_NORTE!AO896="","*",SP_NORTE!AO896)</f>
        <v>0</v>
      </c>
      <c r="N841" s="83" t="str">
        <f>IF(SP_NORTE!AL896="","*",SP_NORTE!AL896)</f>
        <v>-</v>
      </c>
      <c r="O841" s="110" t="str">
        <f>IF(SP_NORTE!BG896="","*",SP_NORTE!BG896)</f>
        <v>*</v>
      </c>
      <c r="P841" s="147" t="str">
        <f>IF($A$2=1,IF(SP_NORTE!BI896="","*",SP_NORTE!BI896),IF(SP_NORTE!BJ896="","*",SP_NORTE!BJ896))</f>
        <v>*</v>
      </c>
    </row>
    <row r="842" spans="1:16" hidden="1">
      <c r="A842" s="82" t="str">
        <f>IF(SP_NORTE!B897="","*",SP_NORTE!B897)</f>
        <v>*</v>
      </c>
      <c r="B842" s="83" t="str">
        <f>IF(SP_NORTE!W897="","*",SP_NORTE!W897)</f>
        <v>*</v>
      </c>
      <c r="C842" s="83" t="str">
        <f>IF(SP_NORTE!R897="","*",SP_NORTE!R897)</f>
        <v>-</v>
      </c>
      <c r="D842" s="83" t="str">
        <f>IF(SP_NORTE!S897="","*",SP_NORTE!S897)</f>
        <v>-</v>
      </c>
      <c r="E842" s="83" t="str">
        <f>IF(SP_NORTE!D897="","*",SP_NORTE!D897)</f>
        <v>*</v>
      </c>
      <c r="F842" s="83" t="str">
        <f>IF(SP_NORTE!G897="","*",SP_NORTE!G897)</f>
        <v>*</v>
      </c>
      <c r="G842" s="83" t="str">
        <f>IF(SP_NORTE!L897="","*",SP_NORTE!L897)</f>
        <v>-</v>
      </c>
      <c r="H842" s="116" t="str">
        <f>IF(SP_NORTE!J897="","*",SP_NORTE!J897)</f>
        <v>*</v>
      </c>
      <c r="I842" s="113" t="str">
        <f>IF(SP_NORTE!N897="","*",SP_NORTE!N897)</f>
        <v>*</v>
      </c>
      <c r="J842" s="113" t="str">
        <f>IF(SP_NORTE!O897="","*",SP_NORTE!O897)</f>
        <v>*</v>
      </c>
      <c r="K842" s="83">
        <f>IF(SP_NORTE!AJ897="","*",SP_NORTE!AJ897)</f>
        <v>0</v>
      </c>
      <c r="L842" s="83" t="str">
        <f>IF(SP_NORTE!AL897="","*",SP_NORTE!AL897)</f>
        <v>-</v>
      </c>
      <c r="M842" s="83">
        <f>IF(SP_NORTE!AO897="","*",SP_NORTE!AO897)</f>
        <v>0</v>
      </c>
      <c r="N842" s="83" t="str">
        <f>IF(SP_NORTE!AL897="","*",SP_NORTE!AL897)</f>
        <v>-</v>
      </c>
      <c r="O842" s="110" t="str">
        <f>IF(SP_NORTE!BG897="","*",SP_NORTE!BG897)</f>
        <v>*</v>
      </c>
      <c r="P842" s="147" t="str">
        <f>IF($A$2=1,IF(SP_NORTE!BI897="","*",SP_NORTE!BI897),IF(SP_NORTE!BJ897="","*",SP_NORTE!BJ897))</f>
        <v>*</v>
      </c>
    </row>
    <row r="843" spans="1:16" hidden="1">
      <c r="A843" s="82" t="str">
        <f>IF(SP_NORTE!B898="","*",SP_NORTE!B898)</f>
        <v>*</v>
      </c>
      <c r="B843" s="83" t="str">
        <f>IF(SP_NORTE!W898="","*",SP_NORTE!W898)</f>
        <v>*</v>
      </c>
      <c r="C843" s="83" t="str">
        <f>IF(SP_NORTE!R898="","*",SP_NORTE!R898)</f>
        <v>-</v>
      </c>
      <c r="D843" s="83" t="str">
        <f>IF(SP_NORTE!S898="","*",SP_NORTE!S898)</f>
        <v>-</v>
      </c>
      <c r="E843" s="83" t="str">
        <f>IF(SP_NORTE!D898="","*",SP_NORTE!D898)</f>
        <v>*</v>
      </c>
      <c r="F843" s="83" t="str">
        <f>IF(SP_NORTE!G898="","*",SP_NORTE!G898)</f>
        <v>*</v>
      </c>
      <c r="G843" s="83" t="str">
        <f>IF(SP_NORTE!L898="","*",SP_NORTE!L898)</f>
        <v>-</v>
      </c>
      <c r="H843" s="116" t="str">
        <f>IF(SP_NORTE!J898="","*",SP_NORTE!J898)</f>
        <v>*</v>
      </c>
      <c r="I843" s="113" t="str">
        <f>IF(SP_NORTE!N898="","*",SP_NORTE!N898)</f>
        <v>*</v>
      </c>
      <c r="J843" s="113" t="str">
        <f>IF(SP_NORTE!O898="","*",SP_NORTE!O898)</f>
        <v>*</v>
      </c>
      <c r="K843" s="83">
        <f>IF(SP_NORTE!AJ898="","*",SP_NORTE!AJ898)</f>
        <v>0</v>
      </c>
      <c r="L843" s="83" t="str">
        <f>IF(SP_NORTE!AL898="","*",SP_NORTE!AL898)</f>
        <v>-</v>
      </c>
      <c r="M843" s="83">
        <f>IF(SP_NORTE!AO898="","*",SP_NORTE!AO898)</f>
        <v>0</v>
      </c>
      <c r="N843" s="83" t="str">
        <f>IF(SP_NORTE!AL898="","*",SP_NORTE!AL898)</f>
        <v>-</v>
      </c>
      <c r="O843" s="110" t="str">
        <f>IF(SP_NORTE!BG898="","*",SP_NORTE!BG898)</f>
        <v>*</v>
      </c>
      <c r="P843" s="147" t="str">
        <f>IF($A$2=1,IF(SP_NORTE!BI898="","*",SP_NORTE!BI898),IF(SP_NORTE!BJ898="","*",SP_NORTE!BJ898))</f>
        <v>*</v>
      </c>
    </row>
    <row r="844" spans="1:16" hidden="1">
      <c r="A844" s="82" t="str">
        <f>IF(SP_NORTE!B899="","*",SP_NORTE!B899)</f>
        <v>*</v>
      </c>
      <c r="B844" s="83" t="str">
        <f>IF(SP_NORTE!W899="","*",SP_NORTE!W899)</f>
        <v>*</v>
      </c>
      <c r="C844" s="83" t="str">
        <f>IF(SP_NORTE!R899="","*",SP_NORTE!R899)</f>
        <v>-</v>
      </c>
      <c r="D844" s="83" t="str">
        <f>IF(SP_NORTE!S899="","*",SP_NORTE!S899)</f>
        <v>-</v>
      </c>
      <c r="E844" s="83" t="str">
        <f>IF(SP_NORTE!D899="","*",SP_NORTE!D899)</f>
        <v>*</v>
      </c>
      <c r="F844" s="83" t="str">
        <f>IF(SP_NORTE!G899="","*",SP_NORTE!G899)</f>
        <v>*</v>
      </c>
      <c r="G844" s="83" t="str">
        <f>IF(SP_NORTE!L899="","*",SP_NORTE!L899)</f>
        <v>-</v>
      </c>
      <c r="H844" s="116" t="str">
        <f>IF(SP_NORTE!J899="","*",SP_NORTE!J899)</f>
        <v>*</v>
      </c>
      <c r="I844" s="113" t="str">
        <f>IF(SP_NORTE!N899="","*",SP_NORTE!N899)</f>
        <v>*</v>
      </c>
      <c r="J844" s="113" t="str">
        <f>IF(SP_NORTE!O899="","*",SP_NORTE!O899)</f>
        <v>*</v>
      </c>
      <c r="K844" s="83">
        <f>IF(SP_NORTE!AJ899="","*",SP_NORTE!AJ899)</f>
        <v>0</v>
      </c>
      <c r="L844" s="83" t="str">
        <f>IF(SP_NORTE!AL899="","*",SP_NORTE!AL899)</f>
        <v>-</v>
      </c>
      <c r="M844" s="83">
        <f>IF(SP_NORTE!AO899="","*",SP_NORTE!AO899)</f>
        <v>0</v>
      </c>
      <c r="N844" s="83" t="str">
        <f>IF(SP_NORTE!AL899="","*",SP_NORTE!AL899)</f>
        <v>-</v>
      </c>
      <c r="O844" s="110" t="str">
        <f>IF(SP_NORTE!BG899="","*",SP_NORTE!BG899)</f>
        <v>*</v>
      </c>
      <c r="P844" s="147" t="str">
        <f>IF($A$2=1,IF(SP_NORTE!BI899="","*",SP_NORTE!BI899),IF(SP_NORTE!BJ899="","*",SP_NORTE!BJ899))</f>
        <v>*</v>
      </c>
    </row>
    <row r="845" spans="1:16" hidden="1">
      <c r="A845" s="82" t="str">
        <f>IF(SP_NORTE!B900="","*",SP_NORTE!B900)</f>
        <v>*</v>
      </c>
      <c r="B845" s="83" t="str">
        <f>IF(SP_NORTE!W900="","*",SP_NORTE!W900)</f>
        <v>*</v>
      </c>
      <c r="C845" s="83" t="str">
        <f>IF(SP_NORTE!R900="","*",SP_NORTE!R900)</f>
        <v>-</v>
      </c>
      <c r="D845" s="83" t="str">
        <f>IF(SP_NORTE!S900="","*",SP_NORTE!S900)</f>
        <v>-</v>
      </c>
      <c r="E845" s="83" t="str">
        <f>IF(SP_NORTE!D900="","*",SP_NORTE!D900)</f>
        <v>*</v>
      </c>
      <c r="F845" s="83" t="str">
        <f>IF(SP_NORTE!G900="","*",SP_NORTE!G900)</f>
        <v>*</v>
      </c>
      <c r="G845" s="83" t="str">
        <f>IF(SP_NORTE!L900="","*",SP_NORTE!L900)</f>
        <v>-</v>
      </c>
      <c r="H845" s="116" t="str">
        <f>IF(SP_NORTE!J900="","*",SP_NORTE!J900)</f>
        <v>*</v>
      </c>
      <c r="I845" s="113" t="str">
        <f>IF(SP_NORTE!N900="","*",SP_NORTE!N900)</f>
        <v>*</v>
      </c>
      <c r="J845" s="113" t="str">
        <f>IF(SP_NORTE!O900="","*",SP_NORTE!O900)</f>
        <v>*</v>
      </c>
      <c r="K845" s="83">
        <f>IF(SP_NORTE!AJ900="","*",SP_NORTE!AJ900)</f>
        <v>0</v>
      </c>
      <c r="L845" s="83" t="str">
        <f>IF(SP_NORTE!AL900="","*",SP_NORTE!AL900)</f>
        <v>-</v>
      </c>
      <c r="M845" s="83">
        <f>IF(SP_NORTE!AO900="","*",SP_NORTE!AO900)</f>
        <v>0</v>
      </c>
      <c r="N845" s="83" t="str">
        <f>IF(SP_NORTE!AL900="","*",SP_NORTE!AL900)</f>
        <v>-</v>
      </c>
      <c r="O845" s="110" t="str">
        <f>IF(SP_NORTE!BG900="","*",SP_NORTE!BG900)</f>
        <v>*</v>
      </c>
      <c r="P845" s="147" t="str">
        <f>IF($A$2=1,IF(SP_NORTE!BI900="","*",SP_NORTE!BI900),IF(SP_NORTE!BJ900="","*",SP_NORTE!BJ900))</f>
        <v>*</v>
      </c>
    </row>
    <row r="846" spans="1:16" hidden="1">
      <c r="A846" s="82" t="str">
        <f>IF(SP_NORTE!B901="","*",SP_NORTE!B901)</f>
        <v>*</v>
      </c>
      <c r="B846" s="83" t="str">
        <f>IF(SP_NORTE!W901="","*",SP_NORTE!W901)</f>
        <v>*</v>
      </c>
      <c r="C846" s="83" t="str">
        <f>IF(SP_NORTE!R901="","*",SP_NORTE!R901)</f>
        <v>-</v>
      </c>
      <c r="D846" s="83" t="str">
        <f>IF(SP_NORTE!S901="","*",SP_NORTE!S901)</f>
        <v>-</v>
      </c>
      <c r="E846" s="83" t="str">
        <f>IF(SP_NORTE!D901="","*",SP_NORTE!D901)</f>
        <v>*</v>
      </c>
      <c r="F846" s="83" t="str">
        <f>IF(SP_NORTE!G901="","*",SP_NORTE!G901)</f>
        <v>*</v>
      </c>
      <c r="G846" s="83" t="str">
        <f>IF(SP_NORTE!L901="","*",SP_NORTE!L901)</f>
        <v>-</v>
      </c>
      <c r="H846" s="116" t="str">
        <f>IF(SP_NORTE!J901="","*",SP_NORTE!J901)</f>
        <v>*</v>
      </c>
      <c r="I846" s="113" t="str">
        <f>IF(SP_NORTE!N901="","*",SP_NORTE!N901)</f>
        <v>*</v>
      </c>
      <c r="J846" s="113" t="str">
        <f>IF(SP_NORTE!O901="","*",SP_NORTE!O901)</f>
        <v>*</v>
      </c>
      <c r="K846" s="83">
        <f>IF(SP_NORTE!AJ901="","*",SP_NORTE!AJ901)</f>
        <v>0</v>
      </c>
      <c r="L846" s="83" t="str">
        <f>IF(SP_NORTE!AL901="","*",SP_NORTE!AL901)</f>
        <v>-</v>
      </c>
      <c r="M846" s="83">
        <f>IF(SP_NORTE!AO901="","*",SP_NORTE!AO901)</f>
        <v>0</v>
      </c>
      <c r="N846" s="83" t="str">
        <f>IF(SP_NORTE!AL901="","*",SP_NORTE!AL901)</f>
        <v>-</v>
      </c>
      <c r="O846" s="110" t="str">
        <f>IF(SP_NORTE!BG901="","*",SP_NORTE!BG901)</f>
        <v>*</v>
      </c>
      <c r="P846" s="147" t="str">
        <f>IF($A$2=1,IF(SP_NORTE!BI901="","*",SP_NORTE!BI901),IF(SP_NORTE!BJ901="","*",SP_NORTE!BJ901))</f>
        <v>*</v>
      </c>
    </row>
    <row r="847" spans="1:16" hidden="1">
      <c r="A847" s="82" t="str">
        <f>IF(SP_NORTE!B902="","*",SP_NORTE!B902)</f>
        <v>*</v>
      </c>
      <c r="B847" s="83" t="str">
        <f>IF(SP_NORTE!W902="","*",SP_NORTE!W902)</f>
        <v>*</v>
      </c>
      <c r="C847" s="83" t="str">
        <f>IF(SP_NORTE!R902="","*",SP_NORTE!R902)</f>
        <v>-</v>
      </c>
      <c r="D847" s="83" t="str">
        <f>IF(SP_NORTE!S902="","*",SP_NORTE!S902)</f>
        <v>-</v>
      </c>
      <c r="E847" s="83" t="str">
        <f>IF(SP_NORTE!D902="","*",SP_NORTE!D902)</f>
        <v>*</v>
      </c>
      <c r="F847" s="83" t="str">
        <f>IF(SP_NORTE!G902="","*",SP_NORTE!G902)</f>
        <v>*</v>
      </c>
      <c r="G847" s="83" t="str">
        <f>IF(SP_NORTE!L902="","*",SP_NORTE!L902)</f>
        <v>-</v>
      </c>
      <c r="H847" s="116" t="str">
        <f>IF(SP_NORTE!J902="","*",SP_NORTE!J902)</f>
        <v>*</v>
      </c>
      <c r="I847" s="113" t="str">
        <f>IF(SP_NORTE!N902="","*",SP_NORTE!N902)</f>
        <v>*</v>
      </c>
      <c r="J847" s="113" t="str">
        <f>IF(SP_NORTE!O902="","*",SP_NORTE!O902)</f>
        <v>*</v>
      </c>
      <c r="K847" s="83">
        <f>IF(SP_NORTE!AJ902="","*",SP_NORTE!AJ902)</f>
        <v>0</v>
      </c>
      <c r="L847" s="83" t="str">
        <f>IF(SP_NORTE!AL902="","*",SP_NORTE!AL902)</f>
        <v>-</v>
      </c>
      <c r="M847" s="83">
        <f>IF(SP_NORTE!AO902="","*",SP_NORTE!AO902)</f>
        <v>0</v>
      </c>
      <c r="N847" s="83" t="str">
        <f>IF(SP_NORTE!AL902="","*",SP_NORTE!AL902)</f>
        <v>-</v>
      </c>
      <c r="O847" s="110" t="str">
        <f>IF(SP_NORTE!BG902="","*",SP_NORTE!BG902)</f>
        <v>*</v>
      </c>
      <c r="P847" s="147" t="str">
        <f>IF($A$2=1,IF(SP_NORTE!BI902="","*",SP_NORTE!BI902),IF(SP_NORTE!BJ902="","*",SP_NORTE!BJ902))</f>
        <v>*</v>
      </c>
    </row>
    <row r="848" spans="1:16" hidden="1">
      <c r="A848" s="82" t="str">
        <f>IF(SP_NORTE!B903="","*",SP_NORTE!B903)</f>
        <v>*</v>
      </c>
      <c r="B848" s="83" t="str">
        <f>IF(SP_NORTE!W903="","*",SP_NORTE!W903)</f>
        <v>*</v>
      </c>
      <c r="C848" s="83" t="str">
        <f>IF(SP_NORTE!R903="","*",SP_NORTE!R903)</f>
        <v>-</v>
      </c>
      <c r="D848" s="83" t="str">
        <f>IF(SP_NORTE!S903="","*",SP_NORTE!S903)</f>
        <v>-</v>
      </c>
      <c r="E848" s="83" t="str">
        <f>IF(SP_NORTE!D903="","*",SP_NORTE!D903)</f>
        <v>*</v>
      </c>
      <c r="F848" s="83" t="str">
        <f>IF(SP_NORTE!G903="","*",SP_NORTE!G903)</f>
        <v>*</v>
      </c>
      <c r="G848" s="83" t="str">
        <f>IF(SP_NORTE!L903="","*",SP_NORTE!L903)</f>
        <v>-</v>
      </c>
      <c r="H848" s="116" t="str">
        <f>IF(SP_NORTE!J903="","*",SP_NORTE!J903)</f>
        <v>*</v>
      </c>
      <c r="I848" s="113" t="str">
        <f>IF(SP_NORTE!N903="","*",SP_NORTE!N903)</f>
        <v>*</v>
      </c>
      <c r="J848" s="113" t="str">
        <f>IF(SP_NORTE!O903="","*",SP_NORTE!O903)</f>
        <v>*</v>
      </c>
      <c r="K848" s="83">
        <f>IF(SP_NORTE!AJ903="","*",SP_NORTE!AJ903)</f>
        <v>0</v>
      </c>
      <c r="L848" s="83" t="str">
        <f>IF(SP_NORTE!AL903="","*",SP_NORTE!AL903)</f>
        <v>-</v>
      </c>
      <c r="M848" s="83">
        <f>IF(SP_NORTE!AO903="","*",SP_NORTE!AO903)</f>
        <v>0</v>
      </c>
      <c r="N848" s="83" t="str">
        <f>IF(SP_NORTE!AL903="","*",SP_NORTE!AL903)</f>
        <v>-</v>
      </c>
      <c r="O848" s="110" t="str">
        <f>IF(SP_NORTE!BG903="","*",SP_NORTE!BG903)</f>
        <v>*</v>
      </c>
      <c r="P848" s="147" t="str">
        <f>IF($A$2=1,IF(SP_NORTE!BI903="","*",SP_NORTE!BI903),IF(SP_NORTE!BJ903="","*",SP_NORTE!BJ903))</f>
        <v>*</v>
      </c>
    </row>
    <row r="849" spans="1:16" hidden="1">
      <c r="A849" s="82" t="str">
        <f>IF(SP_NORTE!B904="","*",SP_NORTE!B904)</f>
        <v>*</v>
      </c>
      <c r="B849" s="83" t="str">
        <f>IF(SP_NORTE!W904="","*",SP_NORTE!W904)</f>
        <v>*</v>
      </c>
      <c r="C849" s="83" t="str">
        <f>IF(SP_NORTE!R904="","*",SP_NORTE!R904)</f>
        <v>-</v>
      </c>
      <c r="D849" s="83" t="str">
        <f>IF(SP_NORTE!S904="","*",SP_NORTE!S904)</f>
        <v>-</v>
      </c>
      <c r="E849" s="83" t="str">
        <f>IF(SP_NORTE!D904="","*",SP_NORTE!D904)</f>
        <v>*</v>
      </c>
      <c r="F849" s="83" t="str">
        <f>IF(SP_NORTE!G904="","*",SP_NORTE!G904)</f>
        <v>*</v>
      </c>
      <c r="G849" s="83" t="str">
        <f>IF(SP_NORTE!L904="","*",SP_NORTE!L904)</f>
        <v>-</v>
      </c>
      <c r="H849" s="116" t="str">
        <f>IF(SP_NORTE!J904="","*",SP_NORTE!J904)</f>
        <v>*</v>
      </c>
      <c r="I849" s="113" t="str">
        <f>IF(SP_NORTE!N904="","*",SP_NORTE!N904)</f>
        <v>*</v>
      </c>
      <c r="J849" s="113" t="str">
        <f>IF(SP_NORTE!O904="","*",SP_NORTE!O904)</f>
        <v>*</v>
      </c>
      <c r="K849" s="83">
        <f>IF(SP_NORTE!AJ904="","*",SP_NORTE!AJ904)</f>
        <v>0</v>
      </c>
      <c r="L849" s="83" t="str">
        <f>IF(SP_NORTE!AL904="","*",SP_NORTE!AL904)</f>
        <v>-</v>
      </c>
      <c r="M849" s="83">
        <f>IF(SP_NORTE!AO904="","*",SP_NORTE!AO904)</f>
        <v>0</v>
      </c>
      <c r="N849" s="83" t="str">
        <f>IF(SP_NORTE!AL904="","*",SP_NORTE!AL904)</f>
        <v>-</v>
      </c>
      <c r="O849" s="110" t="str">
        <f>IF(SP_NORTE!BG904="","*",SP_NORTE!BG904)</f>
        <v>*</v>
      </c>
      <c r="P849" s="147" t="str">
        <f>IF($A$2=1,IF(SP_NORTE!BI904="","*",SP_NORTE!BI904),IF(SP_NORTE!BJ904="","*",SP_NORTE!BJ904))</f>
        <v>*</v>
      </c>
    </row>
    <row r="850" spans="1:16" hidden="1">
      <c r="A850" s="82" t="str">
        <f>IF(SP_NORTE!B905="","*",SP_NORTE!B905)</f>
        <v>*</v>
      </c>
      <c r="B850" s="83" t="str">
        <f>IF(SP_NORTE!W905="","*",SP_NORTE!W905)</f>
        <v>*</v>
      </c>
      <c r="C850" s="83" t="str">
        <f>IF(SP_NORTE!R905="","*",SP_NORTE!R905)</f>
        <v>-</v>
      </c>
      <c r="D850" s="83" t="str">
        <f>IF(SP_NORTE!S905="","*",SP_NORTE!S905)</f>
        <v>-</v>
      </c>
      <c r="E850" s="83" t="str">
        <f>IF(SP_NORTE!D905="","*",SP_NORTE!D905)</f>
        <v>*</v>
      </c>
      <c r="F850" s="83" t="str">
        <f>IF(SP_NORTE!G905="","*",SP_NORTE!G905)</f>
        <v>*</v>
      </c>
      <c r="G850" s="83" t="str">
        <f>IF(SP_NORTE!L905="","*",SP_NORTE!L905)</f>
        <v>-</v>
      </c>
      <c r="H850" s="116" t="str">
        <f>IF(SP_NORTE!J905="","*",SP_NORTE!J905)</f>
        <v>*</v>
      </c>
      <c r="I850" s="113" t="str">
        <f>IF(SP_NORTE!N905="","*",SP_NORTE!N905)</f>
        <v>*</v>
      </c>
      <c r="J850" s="113" t="str">
        <f>IF(SP_NORTE!O905="","*",SP_NORTE!O905)</f>
        <v>*</v>
      </c>
      <c r="K850" s="83">
        <f>IF(SP_NORTE!AJ905="","*",SP_NORTE!AJ905)</f>
        <v>0</v>
      </c>
      <c r="L850" s="83" t="str">
        <f>IF(SP_NORTE!AL905="","*",SP_NORTE!AL905)</f>
        <v>-</v>
      </c>
      <c r="M850" s="83">
        <f>IF(SP_NORTE!AO905="","*",SP_NORTE!AO905)</f>
        <v>0</v>
      </c>
      <c r="N850" s="83" t="str">
        <f>IF(SP_NORTE!AL905="","*",SP_NORTE!AL905)</f>
        <v>-</v>
      </c>
      <c r="O850" s="110" t="str">
        <f>IF(SP_NORTE!BG905="","*",SP_NORTE!BG905)</f>
        <v>*</v>
      </c>
      <c r="P850" s="147" t="str">
        <f>IF($A$2=1,IF(SP_NORTE!BI905="","*",SP_NORTE!BI905),IF(SP_NORTE!BJ905="","*",SP_NORTE!BJ905))</f>
        <v>*</v>
      </c>
    </row>
    <row r="851" spans="1:16" hidden="1">
      <c r="A851" s="82" t="str">
        <f>IF(SP_NORTE!B906="","*",SP_NORTE!B906)</f>
        <v>*</v>
      </c>
      <c r="B851" s="83" t="str">
        <f>IF(SP_NORTE!W906="","*",SP_NORTE!W906)</f>
        <v>*</v>
      </c>
      <c r="C851" s="83" t="str">
        <f>IF(SP_NORTE!R906="","*",SP_NORTE!R906)</f>
        <v>-</v>
      </c>
      <c r="D851" s="83" t="str">
        <f>IF(SP_NORTE!S906="","*",SP_NORTE!S906)</f>
        <v>-</v>
      </c>
      <c r="E851" s="83" t="str">
        <f>IF(SP_NORTE!D906="","*",SP_NORTE!D906)</f>
        <v>*</v>
      </c>
      <c r="F851" s="83" t="str">
        <f>IF(SP_NORTE!G906="","*",SP_NORTE!G906)</f>
        <v>*</v>
      </c>
      <c r="G851" s="83" t="str">
        <f>IF(SP_NORTE!L906="","*",SP_NORTE!L906)</f>
        <v>-</v>
      </c>
      <c r="H851" s="116" t="str">
        <f>IF(SP_NORTE!J906="","*",SP_NORTE!J906)</f>
        <v>*</v>
      </c>
      <c r="I851" s="113" t="str">
        <f>IF(SP_NORTE!N906="","*",SP_NORTE!N906)</f>
        <v>*</v>
      </c>
      <c r="J851" s="113" t="str">
        <f>IF(SP_NORTE!O906="","*",SP_NORTE!O906)</f>
        <v>*</v>
      </c>
      <c r="K851" s="83">
        <f>IF(SP_NORTE!AJ906="","*",SP_NORTE!AJ906)</f>
        <v>0</v>
      </c>
      <c r="L851" s="83" t="str">
        <f>IF(SP_NORTE!AL906="","*",SP_NORTE!AL906)</f>
        <v>-</v>
      </c>
      <c r="M851" s="83">
        <f>IF(SP_NORTE!AO906="","*",SP_NORTE!AO906)</f>
        <v>0</v>
      </c>
      <c r="N851" s="83" t="str">
        <f>IF(SP_NORTE!AL906="","*",SP_NORTE!AL906)</f>
        <v>-</v>
      </c>
      <c r="O851" s="110" t="str">
        <f>IF(SP_NORTE!BG906="","*",SP_NORTE!BG906)</f>
        <v>*</v>
      </c>
      <c r="P851" s="147" t="str">
        <f>IF($A$2=1,IF(SP_NORTE!BI906="","*",SP_NORTE!BI906),IF(SP_NORTE!BJ906="","*",SP_NORTE!BJ906))</f>
        <v>*</v>
      </c>
    </row>
    <row r="852" spans="1:16" hidden="1">
      <c r="A852" s="82" t="str">
        <f>IF(SP_NORTE!B907="","*",SP_NORTE!B907)</f>
        <v>*</v>
      </c>
      <c r="B852" s="83" t="str">
        <f>IF(SP_NORTE!W907="","*",SP_NORTE!W907)</f>
        <v>*</v>
      </c>
      <c r="C852" s="83" t="str">
        <f>IF(SP_NORTE!R907="","*",SP_NORTE!R907)</f>
        <v>-</v>
      </c>
      <c r="D852" s="83" t="str">
        <f>IF(SP_NORTE!S907="","*",SP_NORTE!S907)</f>
        <v>-</v>
      </c>
      <c r="E852" s="83" t="str">
        <f>IF(SP_NORTE!D907="","*",SP_NORTE!D907)</f>
        <v>*</v>
      </c>
      <c r="F852" s="83" t="str">
        <f>IF(SP_NORTE!G907="","*",SP_NORTE!G907)</f>
        <v>*</v>
      </c>
      <c r="G852" s="83" t="str">
        <f>IF(SP_NORTE!L907="","*",SP_NORTE!L907)</f>
        <v>-</v>
      </c>
      <c r="H852" s="116" t="str">
        <f>IF(SP_NORTE!J907="","*",SP_NORTE!J907)</f>
        <v>*</v>
      </c>
      <c r="I852" s="113" t="str">
        <f>IF(SP_NORTE!N907="","*",SP_NORTE!N907)</f>
        <v>*</v>
      </c>
      <c r="J852" s="113" t="str">
        <f>IF(SP_NORTE!O907="","*",SP_NORTE!O907)</f>
        <v>*</v>
      </c>
      <c r="K852" s="83">
        <f>IF(SP_NORTE!AJ907="","*",SP_NORTE!AJ907)</f>
        <v>0</v>
      </c>
      <c r="L852" s="83" t="str">
        <f>IF(SP_NORTE!AL907="","*",SP_NORTE!AL907)</f>
        <v>-</v>
      </c>
      <c r="M852" s="83">
        <f>IF(SP_NORTE!AO907="","*",SP_NORTE!AO907)</f>
        <v>0</v>
      </c>
      <c r="N852" s="83" t="str">
        <f>IF(SP_NORTE!AL907="","*",SP_NORTE!AL907)</f>
        <v>-</v>
      </c>
      <c r="O852" s="110" t="str">
        <f>IF(SP_NORTE!BG907="","*",SP_NORTE!BG907)</f>
        <v>*</v>
      </c>
      <c r="P852" s="147" t="str">
        <f>IF($A$2=1,IF(SP_NORTE!BI907="","*",SP_NORTE!BI907),IF(SP_NORTE!BJ907="","*",SP_NORTE!BJ907))</f>
        <v>*</v>
      </c>
    </row>
    <row r="853" spans="1:16" hidden="1">
      <c r="A853" s="82" t="str">
        <f>IF(SP_NORTE!B908="","*",SP_NORTE!B908)</f>
        <v>*</v>
      </c>
      <c r="B853" s="83" t="str">
        <f>IF(SP_NORTE!W908="","*",SP_NORTE!W908)</f>
        <v>*</v>
      </c>
      <c r="C853" s="83" t="str">
        <f>IF(SP_NORTE!R908="","*",SP_NORTE!R908)</f>
        <v>-</v>
      </c>
      <c r="D853" s="83" t="str">
        <f>IF(SP_NORTE!S908="","*",SP_NORTE!S908)</f>
        <v>-</v>
      </c>
      <c r="E853" s="83" t="str">
        <f>IF(SP_NORTE!D908="","*",SP_NORTE!D908)</f>
        <v>*</v>
      </c>
      <c r="F853" s="83" t="str">
        <f>IF(SP_NORTE!G908="","*",SP_NORTE!G908)</f>
        <v>*</v>
      </c>
      <c r="G853" s="83" t="str">
        <f>IF(SP_NORTE!L908="","*",SP_NORTE!L908)</f>
        <v>-</v>
      </c>
      <c r="H853" s="116" t="str">
        <f>IF(SP_NORTE!J908="","*",SP_NORTE!J908)</f>
        <v>*</v>
      </c>
      <c r="I853" s="113" t="str">
        <f>IF(SP_NORTE!N908="","*",SP_NORTE!N908)</f>
        <v>*</v>
      </c>
      <c r="J853" s="113" t="str">
        <f>IF(SP_NORTE!O908="","*",SP_NORTE!O908)</f>
        <v>*</v>
      </c>
      <c r="K853" s="83">
        <f>IF(SP_NORTE!AJ908="","*",SP_NORTE!AJ908)</f>
        <v>0</v>
      </c>
      <c r="L853" s="83" t="str">
        <f>IF(SP_NORTE!AL908="","*",SP_NORTE!AL908)</f>
        <v>-</v>
      </c>
      <c r="M853" s="83">
        <f>IF(SP_NORTE!AO908="","*",SP_NORTE!AO908)</f>
        <v>0</v>
      </c>
      <c r="N853" s="83" t="str">
        <f>IF(SP_NORTE!AL908="","*",SP_NORTE!AL908)</f>
        <v>-</v>
      </c>
      <c r="O853" s="110" t="str">
        <f>IF(SP_NORTE!BG908="","*",SP_NORTE!BG908)</f>
        <v>*</v>
      </c>
      <c r="P853" s="147" t="str">
        <f>IF($A$2=1,IF(SP_NORTE!BI908="","*",SP_NORTE!BI908),IF(SP_NORTE!BJ908="","*",SP_NORTE!BJ908))</f>
        <v>*</v>
      </c>
    </row>
    <row r="854" spans="1:16" hidden="1">
      <c r="A854" s="82" t="str">
        <f>IF(SP_NORTE!B909="","*",SP_NORTE!B909)</f>
        <v>*</v>
      </c>
      <c r="B854" s="83" t="str">
        <f>IF(SP_NORTE!W909="","*",SP_NORTE!W909)</f>
        <v>*</v>
      </c>
      <c r="C854" s="83" t="str">
        <f>IF(SP_NORTE!R909="","*",SP_NORTE!R909)</f>
        <v>-</v>
      </c>
      <c r="D854" s="83" t="str">
        <f>IF(SP_NORTE!S909="","*",SP_NORTE!S909)</f>
        <v>-</v>
      </c>
      <c r="E854" s="83" t="str">
        <f>IF(SP_NORTE!D909="","*",SP_NORTE!D909)</f>
        <v>*</v>
      </c>
      <c r="F854" s="83" t="str">
        <f>IF(SP_NORTE!G909="","*",SP_NORTE!G909)</f>
        <v>*</v>
      </c>
      <c r="G854" s="83" t="str">
        <f>IF(SP_NORTE!L909="","*",SP_NORTE!L909)</f>
        <v>-</v>
      </c>
      <c r="H854" s="116" t="str">
        <f>IF(SP_NORTE!J909="","*",SP_NORTE!J909)</f>
        <v>*</v>
      </c>
      <c r="I854" s="113" t="str">
        <f>IF(SP_NORTE!N909="","*",SP_NORTE!N909)</f>
        <v>*</v>
      </c>
      <c r="J854" s="113" t="str">
        <f>IF(SP_NORTE!O909="","*",SP_NORTE!O909)</f>
        <v>*</v>
      </c>
      <c r="K854" s="83">
        <f>IF(SP_NORTE!AJ909="","*",SP_NORTE!AJ909)</f>
        <v>0</v>
      </c>
      <c r="L854" s="83" t="str">
        <f>IF(SP_NORTE!AL909="","*",SP_NORTE!AL909)</f>
        <v>-</v>
      </c>
      <c r="M854" s="83">
        <f>IF(SP_NORTE!AO909="","*",SP_NORTE!AO909)</f>
        <v>0</v>
      </c>
      <c r="N854" s="83" t="str">
        <f>IF(SP_NORTE!AL909="","*",SP_NORTE!AL909)</f>
        <v>-</v>
      </c>
      <c r="O854" s="110" t="str">
        <f>IF(SP_NORTE!BG909="","*",SP_NORTE!BG909)</f>
        <v>*</v>
      </c>
      <c r="P854" s="147" t="str">
        <f>IF($A$2=1,IF(SP_NORTE!BI909="","*",SP_NORTE!BI909),IF(SP_NORTE!BJ909="","*",SP_NORTE!BJ909))</f>
        <v>*</v>
      </c>
    </row>
    <row r="855" spans="1:16" hidden="1">
      <c r="A855" s="82" t="str">
        <f>IF(SP_NORTE!B910="","*",SP_NORTE!B910)</f>
        <v>*</v>
      </c>
      <c r="B855" s="83" t="str">
        <f>IF(SP_NORTE!W910="","*",SP_NORTE!W910)</f>
        <v>*</v>
      </c>
      <c r="C855" s="83" t="str">
        <f>IF(SP_NORTE!R910="","*",SP_NORTE!R910)</f>
        <v>-</v>
      </c>
      <c r="D855" s="83" t="str">
        <f>IF(SP_NORTE!S910="","*",SP_NORTE!S910)</f>
        <v>-</v>
      </c>
      <c r="E855" s="83" t="str">
        <f>IF(SP_NORTE!D910="","*",SP_NORTE!D910)</f>
        <v>*</v>
      </c>
      <c r="F855" s="83" t="str">
        <f>IF(SP_NORTE!G910="","*",SP_NORTE!G910)</f>
        <v>*</v>
      </c>
      <c r="G855" s="83" t="str">
        <f>IF(SP_NORTE!L910="","*",SP_NORTE!L910)</f>
        <v>-</v>
      </c>
      <c r="H855" s="116" t="str">
        <f>IF(SP_NORTE!J910="","*",SP_NORTE!J910)</f>
        <v>*</v>
      </c>
      <c r="I855" s="113" t="str">
        <f>IF(SP_NORTE!N910="","*",SP_NORTE!N910)</f>
        <v>*</v>
      </c>
      <c r="J855" s="113" t="str">
        <f>IF(SP_NORTE!O910="","*",SP_NORTE!O910)</f>
        <v>*</v>
      </c>
      <c r="K855" s="83">
        <f>IF(SP_NORTE!AJ910="","*",SP_NORTE!AJ910)</f>
        <v>0</v>
      </c>
      <c r="L855" s="83" t="str">
        <f>IF(SP_NORTE!AL910="","*",SP_NORTE!AL910)</f>
        <v>-</v>
      </c>
      <c r="M855" s="83">
        <f>IF(SP_NORTE!AO910="","*",SP_NORTE!AO910)</f>
        <v>0</v>
      </c>
      <c r="N855" s="83" t="str">
        <f>IF(SP_NORTE!AL910="","*",SP_NORTE!AL910)</f>
        <v>-</v>
      </c>
      <c r="O855" s="110" t="str">
        <f>IF(SP_NORTE!BG910="","*",SP_NORTE!BG910)</f>
        <v>*</v>
      </c>
      <c r="P855" s="147" t="str">
        <f>IF($A$2=1,IF(SP_NORTE!BI910="","*",SP_NORTE!BI910),IF(SP_NORTE!BJ910="","*",SP_NORTE!BJ910))</f>
        <v>*</v>
      </c>
    </row>
    <row r="856" spans="1:16" hidden="1">
      <c r="A856" s="82" t="str">
        <f>IF(SP_NORTE!B911="","*",SP_NORTE!B911)</f>
        <v>*</v>
      </c>
      <c r="B856" s="83" t="str">
        <f>IF(SP_NORTE!W911="","*",SP_NORTE!W911)</f>
        <v>*</v>
      </c>
      <c r="C856" s="83" t="str">
        <f>IF(SP_NORTE!R911="","*",SP_NORTE!R911)</f>
        <v>-</v>
      </c>
      <c r="D856" s="83" t="str">
        <f>IF(SP_NORTE!S911="","*",SP_NORTE!S911)</f>
        <v>-</v>
      </c>
      <c r="E856" s="83" t="str">
        <f>IF(SP_NORTE!D911="","*",SP_NORTE!D911)</f>
        <v>*</v>
      </c>
      <c r="F856" s="83" t="str">
        <f>IF(SP_NORTE!G911="","*",SP_NORTE!G911)</f>
        <v>*</v>
      </c>
      <c r="G856" s="83" t="str">
        <f>IF(SP_NORTE!L911="","*",SP_NORTE!L911)</f>
        <v>-</v>
      </c>
      <c r="H856" s="116" t="str">
        <f>IF(SP_NORTE!J911="","*",SP_NORTE!J911)</f>
        <v>*</v>
      </c>
      <c r="I856" s="113" t="str">
        <f>IF(SP_NORTE!N911="","*",SP_NORTE!N911)</f>
        <v>*</v>
      </c>
      <c r="J856" s="113" t="str">
        <f>IF(SP_NORTE!O911="","*",SP_NORTE!O911)</f>
        <v>*</v>
      </c>
      <c r="K856" s="83">
        <f>IF(SP_NORTE!AJ911="","*",SP_NORTE!AJ911)</f>
        <v>0</v>
      </c>
      <c r="L856" s="83" t="str">
        <f>IF(SP_NORTE!AL911="","*",SP_NORTE!AL911)</f>
        <v>-</v>
      </c>
      <c r="M856" s="83">
        <f>IF(SP_NORTE!AO911="","*",SP_NORTE!AO911)</f>
        <v>0</v>
      </c>
      <c r="N856" s="83" t="str">
        <f>IF(SP_NORTE!AL911="","*",SP_NORTE!AL911)</f>
        <v>-</v>
      </c>
      <c r="O856" s="110" t="str">
        <f>IF(SP_NORTE!BG911="","*",SP_NORTE!BG911)</f>
        <v>*</v>
      </c>
      <c r="P856" s="147" t="str">
        <f>IF($A$2=1,IF(SP_NORTE!BI911="","*",SP_NORTE!BI911),IF(SP_NORTE!BJ911="","*",SP_NORTE!BJ911))</f>
        <v>*</v>
      </c>
    </row>
    <row r="857" spans="1:16" hidden="1">
      <c r="A857" s="82" t="str">
        <f>IF(SP_NORTE!B912="","*",SP_NORTE!B912)</f>
        <v>*</v>
      </c>
      <c r="B857" s="83" t="str">
        <f>IF(SP_NORTE!W912="","*",SP_NORTE!W912)</f>
        <v>*</v>
      </c>
      <c r="C857" s="83" t="str">
        <f>IF(SP_NORTE!R912="","*",SP_NORTE!R912)</f>
        <v>-</v>
      </c>
      <c r="D857" s="83" t="str">
        <f>IF(SP_NORTE!S912="","*",SP_NORTE!S912)</f>
        <v>-</v>
      </c>
      <c r="E857" s="83" t="str">
        <f>IF(SP_NORTE!D912="","*",SP_NORTE!D912)</f>
        <v>*</v>
      </c>
      <c r="F857" s="83" t="str">
        <f>IF(SP_NORTE!G912="","*",SP_NORTE!G912)</f>
        <v>*</v>
      </c>
      <c r="G857" s="83" t="str">
        <f>IF(SP_NORTE!L912="","*",SP_NORTE!L912)</f>
        <v>-</v>
      </c>
      <c r="H857" s="116" t="str">
        <f>IF(SP_NORTE!J912="","*",SP_NORTE!J912)</f>
        <v>*</v>
      </c>
      <c r="I857" s="113" t="str">
        <f>IF(SP_NORTE!N912="","*",SP_NORTE!N912)</f>
        <v>*</v>
      </c>
      <c r="J857" s="113" t="str">
        <f>IF(SP_NORTE!O912="","*",SP_NORTE!O912)</f>
        <v>*</v>
      </c>
      <c r="K857" s="83">
        <f>IF(SP_NORTE!AJ912="","*",SP_NORTE!AJ912)</f>
        <v>0</v>
      </c>
      <c r="L857" s="83" t="str">
        <f>IF(SP_NORTE!AL912="","*",SP_NORTE!AL912)</f>
        <v>-</v>
      </c>
      <c r="M857" s="83">
        <f>IF(SP_NORTE!AO912="","*",SP_NORTE!AO912)</f>
        <v>0</v>
      </c>
      <c r="N857" s="83" t="str">
        <f>IF(SP_NORTE!AL912="","*",SP_NORTE!AL912)</f>
        <v>-</v>
      </c>
      <c r="O857" s="110" t="str">
        <f>IF(SP_NORTE!BG912="","*",SP_NORTE!BG912)</f>
        <v>*</v>
      </c>
      <c r="P857" s="147" t="str">
        <f>IF($A$2=1,IF(SP_NORTE!BI912="","*",SP_NORTE!BI912),IF(SP_NORTE!BJ912="","*",SP_NORTE!BJ912))</f>
        <v>*</v>
      </c>
    </row>
    <row r="858" spans="1:16" hidden="1">
      <c r="A858" s="82" t="str">
        <f>IF(SP_NORTE!B913="","*",SP_NORTE!B913)</f>
        <v>*</v>
      </c>
      <c r="B858" s="83" t="str">
        <f>IF(SP_NORTE!W913="","*",SP_NORTE!W913)</f>
        <v>*</v>
      </c>
      <c r="C858" s="83" t="str">
        <f>IF(SP_NORTE!R913="","*",SP_NORTE!R913)</f>
        <v>-</v>
      </c>
      <c r="D858" s="83" t="str">
        <f>IF(SP_NORTE!S913="","*",SP_NORTE!S913)</f>
        <v>-</v>
      </c>
      <c r="E858" s="83" t="str">
        <f>IF(SP_NORTE!D913="","*",SP_NORTE!D913)</f>
        <v>*</v>
      </c>
      <c r="F858" s="83" t="str">
        <f>IF(SP_NORTE!G913="","*",SP_NORTE!G913)</f>
        <v>*</v>
      </c>
      <c r="G858" s="83" t="str">
        <f>IF(SP_NORTE!L913="","*",SP_NORTE!L913)</f>
        <v>-</v>
      </c>
      <c r="H858" s="116" t="str">
        <f>IF(SP_NORTE!J913="","*",SP_NORTE!J913)</f>
        <v>*</v>
      </c>
      <c r="I858" s="113" t="str">
        <f>IF(SP_NORTE!N913="","*",SP_NORTE!N913)</f>
        <v>*</v>
      </c>
      <c r="J858" s="113" t="str">
        <f>IF(SP_NORTE!O913="","*",SP_NORTE!O913)</f>
        <v>*</v>
      </c>
      <c r="K858" s="83">
        <f>IF(SP_NORTE!AJ913="","*",SP_NORTE!AJ913)</f>
        <v>0</v>
      </c>
      <c r="L858" s="83" t="str">
        <f>IF(SP_NORTE!AL913="","*",SP_NORTE!AL913)</f>
        <v>-</v>
      </c>
      <c r="M858" s="83">
        <f>IF(SP_NORTE!AO913="","*",SP_NORTE!AO913)</f>
        <v>0</v>
      </c>
      <c r="N858" s="83" t="str">
        <f>IF(SP_NORTE!AL913="","*",SP_NORTE!AL913)</f>
        <v>-</v>
      </c>
      <c r="O858" s="110" t="str">
        <f>IF(SP_NORTE!BG913="","*",SP_NORTE!BG913)</f>
        <v>*</v>
      </c>
      <c r="P858" s="147" t="str">
        <f>IF($A$2=1,IF(SP_NORTE!BI913="","*",SP_NORTE!BI913),IF(SP_NORTE!BJ913="","*",SP_NORTE!BJ913))</f>
        <v>*</v>
      </c>
    </row>
    <row r="859" spans="1:16" hidden="1">
      <c r="A859" s="82" t="str">
        <f>IF(SP_NORTE!B914="","*",SP_NORTE!B914)</f>
        <v>*</v>
      </c>
      <c r="B859" s="83" t="str">
        <f>IF(SP_NORTE!W914="","*",SP_NORTE!W914)</f>
        <v>*</v>
      </c>
      <c r="C859" s="83" t="str">
        <f>IF(SP_NORTE!R914="","*",SP_NORTE!R914)</f>
        <v>-</v>
      </c>
      <c r="D859" s="83" t="str">
        <f>IF(SP_NORTE!S914="","*",SP_NORTE!S914)</f>
        <v>-</v>
      </c>
      <c r="E859" s="83" t="str">
        <f>IF(SP_NORTE!D914="","*",SP_NORTE!D914)</f>
        <v>*</v>
      </c>
      <c r="F859" s="83" t="str">
        <f>IF(SP_NORTE!G914="","*",SP_NORTE!G914)</f>
        <v>*</v>
      </c>
      <c r="G859" s="83" t="str">
        <f>IF(SP_NORTE!L914="","*",SP_NORTE!L914)</f>
        <v>-</v>
      </c>
      <c r="H859" s="116" t="str">
        <f>IF(SP_NORTE!J914="","*",SP_NORTE!J914)</f>
        <v>*</v>
      </c>
      <c r="I859" s="113" t="str">
        <f>IF(SP_NORTE!N914="","*",SP_NORTE!N914)</f>
        <v>*</v>
      </c>
      <c r="J859" s="113" t="str">
        <f>IF(SP_NORTE!O914="","*",SP_NORTE!O914)</f>
        <v>*</v>
      </c>
      <c r="K859" s="83">
        <f>IF(SP_NORTE!AJ914="","*",SP_NORTE!AJ914)</f>
        <v>0</v>
      </c>
      <c r="L859" s="83" t="str">
        <f>IF(SP_NORTE!AL914="","*",SP_NORTE!AL914)</f>
        <v>-</v>
      </c>
      <c r="M859" s="83">
        <f>IF(SP_NORTE!AO914="","*",SP_NORTE!AO914)</f>
        <v>0</v>
      </c>
      <c r="N859" s="83" t="str">
        <f>IF(SP_NORTE!AL914="","*",SP_NORTE!AL914)</f>
        <v>-</v>
      </c>
      <c r="O859" s="110" t="str">
        <f>IF(SP_NORTE!BG914="","*",SP_NORTE!BG914)</f>
        <v>*</v>
      </c>
      <c r="P859" s="147" t="str">
        <f>IF($A$2=1,IF(SP_NORTE!BI914="","*",SP_NORTE!BI914),IF(SP_NORTE!BJ914="","*",SP_NORTE!BJ914))</f>
        <v>*</v>
      </c>
    </row>
    <row r="860" spans="1:16" hidden="1">
      <c r="A860" s="82" t="str">
        <f>IF(SP_NORTE!B915="","*",SP_NORTE!B915)</f>
        <v>*</v>
      </c>
      <c r="B860" s="83" t="str">
        <f>IF(SP_NORTE!W915="","*",SP_NORTE!W915)</f>
        <v>*</v>
      </c>
      <c r="C860" s="83" t="str">
        <f>IF(SP_NORTE!R915="","*",SP_NORTE!R915)</f>
        <v>-</v>
      </c>
      <c r="D860" s="83" t="str">
        <f>IF(SP_NORTE!S915="","*",SP_NORTE!S915)</f>
        <v>-</v>
      </c>
      <c r="E860" s="83" t="str">
        <f>IF(SP_NORTE!D915="","*",SP_NORTE!D915)</f>
        <v>*</v>
      </c>
      <c r="F860" s="83" t="str">
        <f>IF(SP_NORTE!G915="","*",SP_NORTE!G915)</f>
        <v>*</v>
      </c>
      <c r="G860" s="83" t="str">
        <f>IF(SP_NORTE!L915="","*",SP_NORTE!L915)</f>
        <v>-</v>
      </c>
      <c r="H860" s="116" t="str">
        <f>IF(SP_NORTE!J915="","*",SP_NORTE!J915)</f>
        <v>*</v>
      </c>
      <c r="I860" s="113" t="str">
        <f>IF(SP_NORTE!N915="","*",SP_NORTE!N915)</f>
        <v>*</v>
      </c>
      <c r="J860" s="113" t="str">
        <f>IF(SP_NORTE!O915="","*",SP_NORTE!O915)</f>
        <v>*</v>
      </c>
      <c r="K860" s="83">
        <f>IF(SP_NORTE!AJ915="","*",SP_NORTE!AJ915)</f>
        <v>0</v>
      </c>
      <c r="L860" s="83" t="str">
        <f>IF(SP_NORTE!AL915="","*",SP_NORTE!AL915)</f>
        <v>-</v>
      </c>
      <c r="M860" s="83">
        <f>IF(SP_NORTE!AO915="","*",SP_NORTE!AO915)</f>
        <v>0</v>
      </c>
      <c r="N860" s="83" t="str">
        <f>IF(SP_NORTE!AL915="","*",SP_NORTE!AL915)</f>
        <v>-</v>
      </c>
      <c r="O860" s="110" t="str">
        <f>IF(SP_NORTE!BG915="","*",SP_NORTE!BG915)</f>
        <v>*</v>
      </c>
      <c r="P860" s="147" t="str">
        <f>IF($A$2=1,IF(SP_NORTE!BI915="","*",SP_NORTE!BI915),IF(SP_NORTE!BJ915="","*",SP_NORTE!BJ915))</f>
        <v>*</v>
      </c>
    </row>
    <row r="861" spans="1:16" hidden="1">
      <c r="A861" s="82" t="str">
        <f>IF(SP_NORTE!B916="","*",SP_NORTE!B916)</f>
        <v>*</v>
      </c>
      <c r="B861" s="83" t="str">
        <f>IF(SP_NORTE!W916="","*",SP_NORTE!W916)</f>
        <v>*</v>
      </c>
      <c r="C861" s="83" t="str">
        <f>IF(SP_NORTE!R916="","*",SP_NORTE!R916)</f>
        <v>-</v>
      </c>
      <c r="D861" s="83" t="str">
        <f>IF(SP_NORTE!S916="","*",SP_NORTE!S916)</f>
        <v>-</v>
      </c>
      <c r="E861" s="83" t="str">
        <f>IF(SP_NORTE!D916="","*",SP_NORTE!D916)</f>
        <v>*</v>
      </c>
      <c r="F861" s="83" t="str">
        <f>IF(SP_NORTE!G916="","*",SP_NORTE!G916)</f>
        <v>*</v>
      </c>
      <c r="G861" s="83" t="str">
        <f>IF(SP_NORTE!L916="","*",SP_NORTE!L916)</f>
        <v>-</v>
      </c>
      <c r="H861" s="116" t="str">
        <f>IF(SP_NORTE!J916="","*",SP_NORTE!J916)</f>
        <v>*</v>
      </c>
      <c r="I861" s="113" t="str">
        <f>IF(SP_NORTE!N916="","*",SP_NORTE!N916)</f>
        <v>*</v>
      </c>
      <c r="J861" s="113" t="str">
        <f>IF(SP_NORTE!O916="","*",SP_NORTE!O916)</f>
        <v>*</v>
      </c>
      <c r="K861" s="83">
        <f>IF(SP_NORTE!AJ916="","*",SP_NORTE!AJ916)</f>
        <v>0</v>
      </c>
      <c r="L861" s="83" t="str">
        <f>IF(SP_NORTE!AL916="","*",SP_NORTE!AL916)</f>
        <v>-</v>
      </c>
      <c r="M861" s="83">
        <f>IF(SP_NORTE!AO916="","*",SP_NORTE!AO916)</f>
        <v>0</v>
      </c>
      <c r="N861" s="83" t="str">
        <f>IF(SP_NORTE!AL916="","*",SP_NORTE!AL916)</f>
        <v>-</v>
      </c>
      <c r="O861" s="110" t="str">
        <f>IF(SP_NORTE!BG916="","*",SP_NORTE!BG916)</f>
        <v>*</v>
      </c>
      <c r="P861" s="147" t="str">
        <f>IF($A$2=1,IF(SP_NORTE!BI916="","*",SP_NORTE!BI916),IF(SP_NORTE!BJ916="","*",SP_NORTE!BJ916))</f>
        <v>*</v>
      </c>
    </row>
    <row r="862" spans="1:16" hidden="1">
      <c r="A862" s="82" t="str">
        <f>IF(SP_NORTE!B917="","*",SP_NORTE!B917)</f>
        <v>*</v>
      </c>
      <c r="B862" s="83" t="str">
        <f>IF(SP_NORTE!W917="","*",SP_NORTE!W917)</f>
        <v>*</v>
      </c>
      <c r="C862" s="83" t="str">
        <f>IF(SP_NORTE!R917="","*",SP_NORTE!R917)</f>
        <v>-</v>
      </c>
      <c r="D862" s="83" t="str">
        <f>IF(SP_NORTE!S917="","*",SP_NORTE!S917)</f>
        <v>-</v>
      </c>
      <c r="E862" s="83" t="str">
        <f>IF(SP_NORTE!D917="","*",SP_NORTE!D917)</f>
        <v>*</v>
      </c>
      <c r="F862" s="83" t="str">
        <f>IF(SP_NORTE!G917="","*",SP_NORTE!G917)</f>
        <v>*</v>
      </c>
      <c r="G862" s="83" t="str">
        <f>IF(SP_NORTE!L917="","*",SP_NORTE!L917)</f>
        <v>-</v>
      </c>
      <c r="H862" s="116" t="str">
        <f>IF(SP_NORTE!J917="","*",SP_NORTE!J917)</f>
        <v>*</v>
      </c>
      <c r="I862" s="113" t="str">
        <f>IF(SP_NORTE!N917="","*",SP_NORTE!N917)</f>
        <v>*</v>
      </c>
      <c r="J862" s="113" t="str">
        <f>IF(SP_NORTE!O917="","*",SP_NORTE!O917)</f>
        <v>*</v>
      </c>
      <c r="K862" s="83">
        <f>IF(SP_NORTE!AJ917="","*",SP_NORTE!AJ917)</f>
        <v>0</v>
      </c>
      <c r="L862" s="83" t="str">
        <f>IF(SP_NORTE!AL917="","*",SP_NORTE!AL917)</f>
        <v>-</v>
      </c>
      <c r="M862" s="83">
        <f>IF(SP_NORTE!AO917="","*",SP_NORTE!AO917)</f>
        <v>0</v>
      </c>
      <c r="N862" s="83" t="str">
        <f>IF(SP_NORTE!AL917="","*",SP_NORTE!AL917)</f>
        <v>-</v>
      </c>
      <c r="O862" s="110" t="str">
        <f>IF(SP_NORTE!BG917="","*",SP_NORTE!BG917)</f>
        <v>*</v>
      </c>
      <c r="P862" s="147" t="str">
        <f>IF($A$2=1,IF(SP_NORTE!BI917="","*",SP_NORTE!BI917),IF(SP_NORTE!BJ917="","*",SP_NORTE!BJ917))</f>
        <v>*</v>
      </c>
    </row>
    <row r="863" spans="1:16" hidden="1">
      <c r="A863" s="82" t="str">
        <f>IF(SP_NORTE!B918="","*",SP_NORTE!B918)</f>
        <v>*</v>
      </c>
      <c r="B863" s="83" t="str">
        <f>IF(SP_NORTE!W918="","*",SP_NORTE!W918)</f>
        <v>*</v>
      </c>
      <c r="C863" s="83" t="str">
        <f>IF(SP_NORTE!R918="","*",SP_NORTE!R918)</f>
        <v>-</v>
      </c>
      <c r="D863" s="83" t="str">
        <f>IF(SP_NORTE!S918="","*",SP_NORTE!S918)</f>
        <v>-</v>
      </c>
      <c r="E863" s="83" t="str">
        <f>IF(SP_NORTE!D918="","*",SP_NORTE!D918)</f>
        <v>*</v>
      </c>
      <c r="F863" s="83" t="str">
        <f>IF(SP_NORTE!G918="","*",SP_NORTE!G918)</f>
        <v>*</v>
      </c>
      <c r="G863" s="83" t="str">
        <f>IF(SP_NORTE!L918="","*",SP_NORTE!L918)</f>
        <v>-</v>
      </c>
      <c r="H863" s="116" t="str">
        <f>IF(SP_NORTE!J918="","*",SP_NORTE!J918)</f>
        <v>*</v>
      </c>
      <c r="I863" s="113" t="str">
        <f>IF(SP_NORTE!N918="","*",SP_NORTE!N918)</f>
        <v>*</v>
      </c>
      <c r="J863" s="113" t="str">
        <f>IF(SP_NORTE!O918="","*",SP_NORTE!O918)</f>
        <v>*</v>
      </c>
      <c r="K863" s="83">
        <f>IF(SP_NORTE!AJ918="","*",SP_NORTE!AJ918)</f>
        <v>0</v>
      </c>
      <c r="L863" s="83" t="str">
        <f>IF(SP_NORTE!AL918="","*",SP_NORTE!AL918)</f>
        <v>-</v>
      </c>
      <c r="M863" s="83">
        <f>IF(SP_NORTE!AO918="","*",SP_NORTE!AO918)</f>
        <v>0</v>
      </c>
      <c r="N863" s="83" t="str">
        <f>IF(SP_NORTE!AL918="","*",SP_NORTE!AL918)</f>
        <v>-</v>
      </c>
      <c r="O863" s="110" t="str">
        <f>IF(SP_NORTE!BG918="","*",SP_NORTE!BG918)</f>
        <v>*</v>
      </c>
      <c r="P863" s="147" t="str">
        <f>IF($A$2=1,IF(SP_NORTE!BI918="","*",SP_NORTE!BI918),IF(SP_NORTE!BJ918="","*",SP_NORTE!BJ918))</f>
        <v>*</v>
      </c>
    </row>
    <row r="864" spans="1:16" hidden="1">
      <c r="A864" s="82" t="str">
        <f>IF(SP_NORTE!B919="","*",SP_NORTE!B919)</f>
        <v>*</v>
      </c>
      <c r="B864" s="83" t="str">
        <f>IF(SP_NORTE!W919="","*",SP_NORTE!W919)</f>
        <v>*</v>
      </c>
      <c r="C864" s="83" t="str">
        <f>IF(SP_NORTE!R919="","*",SP_NORTE!R919)</f>
        <v>-</v>
      </c>
      <c r="D864" s="83" t="str">
        <f>IF(SP_NORTE!S919="","*",SP_NORTE!S919)</f>
        <v>-</v>
      </c>
      <c r="E864" s="83" t="str">
        <f>IF(SP_NORTE!D919="","*",SP_NORTE!D919)</f>
        <v>*</v>
      </c>
      <c r="F864" s="83" t="str">
        <f>IF(SP_NORTE!G919="","*",SP_NORTE!G919)</f>
        <v>*</v>
      </c>
      <c r="G864" s="83" t="str">
        <f>IF(SP_NORTE!L919="","*",SP_NORTE!L919)</f>
        <v>-</v>
      </c>
      <c r="H864" s="116" t="str">
        <f>IF(SP_NORTE!J919="","*",SP_NORTE!J919)</f>
        <v>*</v>
      </c>
      <c r="I864" s="113" t="str">
        <f>IF(SP_NORTE!N919="","*",SP_NORTE!N919)</f>
        <v>*</v>
      </c>
      <c r="J864" s="113" t="str">
        <f>IF(SP_NORTE!O919="","*",SP_NORTE!O919)</f>
        <v>*</v>
      </c>
      <c r="K864" s="83">
        <f>IF(SP_NORTE!AJ919="","*",SP_NORTE!AJ919)</f>
        <v>0</v>
      </c>
      <c r="L864" s="83" t="str">
        <f>IF(SP_NORTE!AL919="","*",SP_NORTE!AL919)</f>
        <v>-</v>
      </c>
      <c r="M864" s="83">
        <f>IF(SP_NORTE!AO919="","*",SP_NORTE!AO919)</f>
        <v>0</v>
      </c>
      <c r="N864" s="83" t="str">
        <f>IF(SP_NORTE!AL919="","*",SP_NORTE!AL919)</f>
        <v>-</v>
      </c>
      <c r="O864" s="110" t="str">
        <f>IF(SP_NORTE!BG919="","*",SP_NORTE!BG919)</f>
        <v>*</v>
      </c>
      <c r="P864" s="147" t="str">
        <f>IF($A$2=1,IF(SP_NORTE!BI919="","*",SP_NORTE!BI919),IF(SP_NORTE!BJ919="","*",SP_NORTE!BJ919))</f>
        <v>*</v>
      </c>
    </row>
    <row r="865" spans="1:16" hidden="1">
      <c r="A865" s="82" t="str">
        <f>IF(SP_NORTE!B920="","*",SP_NORTE!B920)</f>
        <v>*</v>
      </c>
      <c r="B865" s="83" t="str">
        <f>IF(SP_NORTE!W920="","*",SP_NORTE!W920)</f>
        <v>*</v>
      </c>
      <c r="C865" s="83" t="str">
        <f>IF(SP_NORTE!R920="","*",SP_NORTE!R920)</f>
        <v>-</v>
      </c>
      <c r="D865" s="83" t="str">
        <f>IF(SP_NORTE!S920="","*",SP_NORTE!S920)</f>
        <v>-</v>
      </c>
      <c r="E865" s="83" t="str">
        <f>IF(SP_NORTE!D920="","*",SP_NORTE!D920)</f>
        <v>*</v>
      </c>
      <c r="F865" s="83" t="str">
        <f>IF(SP_NORTE!G920="","*",SP_NORTE!G920)</f>
        <v>*</v>
      </c>
      <c r="G865" s="83" t="str">
        <f>IF(SP_NORTE!L920="","*",SP_NORTE!L920)</f>
        <v>-</v>
      </c>
      <c r="H865" s="116" t="str">
        <f>IF(SP_NORTE!J920="","*",SP_NORTE!J920)</f>
        <v>*</v>
      </c>
      <c r="I865" s="113" t="str">
        <f>IF(SP_NORTE!N920="","*",SP_NORTE!N920)</f>
        <v>*</v>
      </c>
      <c r="J865" s="113" t="str">
        <f>IF(SP_NORTE!O920="","*",SP_NORTE!O920)</f>
        <v>*</v>
      </c>
      <c r="K865" s="83">
        <f>IF(SP_NORTE!AJ920="","*",SP_NORTE!AJ920)</f>
        <v>0</v>
      </c>
      <c r="L865" s="83" t="str">
        <f>IF(SP_NORTE!AL920="","*",SP_NORTE!AL920)</f>
        <v>-</v>
      </c>
      <c r="M865" s="83">
        <f>IF(SP_NORTE!AO920="","*",SP_NORTE!AO920)</f>
        <v>0</v>
      </c>
      <c r="N865" s="83" t="str">
        <f>IF(SP_NORTE!AL920="","*",SP_NORTE!AL920)</f>
        <v>-</v>
      </c>
      <c r="O865" s="110" t="str">
        <f>IF(SP_NORTE!BG920="","*",SP_NORTE!BG920)</f>
        <v>*</v>
      </c>
      <c r="P865" s="147" t="str">
        <f>IF($A$2=1,IF(SP_NORTE!BI920="","*",SP_NORTE!BI920),IF(SP_NORTE!BJ920="","*",SP_NORTE!BJ920))</f>
        <v>*</v>
      </c>
    </row>
    <row r="866" spans="1:16" hidden="1">
      <c r="A866" s="82" t="str">
        <f>IF(SP_NORTE!B921="","*",SP_NORTE!B921)</f>
        <v>*</v>
      </c>
      <c r="B866" s="83" t="str">
        <f>IF(SP_NORTE!W921="","*",SP_NORTE!W921)</f>
        <v>*</v>
      </c>
      <c r="C866" s="83" t="str">
        <f>IF(SP_NORTE!R921="","*",SP_NORTE!R921)</f>
        <v>-</v>
      </c>
      <c r="D866" s="83" t="str">
        <f>IF(SP_NORTE!S921="","*",SP_NORTE!S921)</f>
        <v>-</v>
      </c>
      <c r="E866" s="83" t="str">
        <f>IF(SP_NORTE!D921="","*",SP_NORTE!D921)</f>
        <v>*</v>
      </c>
      <c r="F866" s="83" t="str">
        <f>IF(SP_NORTE!G921="","*",SP_NORTE!G921)</f>
        <v>*</v>
      </c>
      <c r="G866" s="83" t="str">
        <f>IF(SP_NORTE!L921="","*",SP_NORTE!L921)</f>
        <v>-</v>
      </c>
      <c r="H866" s="116" t="str">
        <f>IF(SP_NORTE!J921="","*",SP_NORTE!J921)</f>
        <v>*</v>
      </c>
      <c r="I866" s="113" t="str">
        <f>IF(SP_NORTE!N921="","*",SP_NORTE!N921)</f>
        <v>*</v>
      </c>
      <c r="J866" s="113" t="str">
        <f>IF(SP_NORTE!O921="","*",SP_NORTE!O921)</f>
        <v>*</v>
      </c>
      <c r="K866" s="83">
        <f>IF(SP_NORTE!AJ921="","*",SP_NORTE!AJ921)</f>
        <v>0</v>
      </c>
      <c r="L866" s="83" t="str">
        <f>IF(SP_NORTE!AL921="","*",SP_NORTE!AL921)</f>
        <v>-</v>
      </c>
      <c r="M866" s="83">
        <f>IF(SP_NORTE!AO921="","*",SP_NORTE!AO921)</f>
        <v>0</v>
      </c>
      <c r="N866" s="83" t="str">
        <f>IF(SP_NORTE!AL921="","*",SP_NORTE!AL921)</f>
        <v>-</v>
      </c>
      <c r="O866" s="110" t="str">
        <f>IF(SP_NORTE!BG921="","*",SP_NORTE!BG921)</f>
        <v>*</v>
      </c>
      <c r="P866" s="147" t="str">
        <f>IF($A$2=1,IF(SP_NORTE!BI921="","*",SP_NORTE!BI921),IF(SP_NORTE!BJ921="","*",SP_NORTE!BJ921))</f>
        <v>*</v>
      </c>
    </row>
    <row r="867" spans="1:16" hidden="1">
      <c r="A867" s="82" t="str">
        <f>IF(SP_NORTE!B922="","*",SP_NORTE!B922)</f>
        <v>*</v>
      </c>
      <c r="B867" s="83" t="str">
        <f>IF(SP_NORTE!W922="","*",SP_NORTE!W922)</f>
        <v>*</v>
      </c>
      <c r="C867" s="83" t="str">
        <f>IF(SP_NORTE!R922="","*",SP_NORTE!R922)</f>
        <v>-</v>
      </c>
      <c r="D867" s="83" t="str">
        <f>IF(SP_NORTE!S922="","*",SP_NORTE!S922)</f>
        <v>-</v>
      </c>
      <c r="E867" s="83" t="str">
        <f>IF(SP_NORTE!D922="","*",SP_NORTE!D922)</f>
        <v>*</v>
      </c>
      <c r="F867" s="83" t="str">
        <f>IF(SP_NORTE!G922="","*",SP_NORTE!G922)</f>
        <v>*</v>
      </c>
      <c r="G867" s="83" t="str">
        <f>IF(SP_NORTE!L922="","*",SP_NORTE!L922)</f>
        <v>-</v>
      </c>
      <c r="H867" s="116" t="str">
        <f>IF(SP_NORTE!J922="","*",SP_NORTE!J922)</f>
        <v>*</v>
      </c>
      <c r="I867" s="113" t="str">
        <f>IF(SP_NORTE!N922="","*",SP_NORTE!N922)</f>
        <v>*</v>
      </c>
      <c r="J867" s="113" t="str">
        <f>IF(SP_NORTE!O922="","*",SP_NORTE!O922)</f>
        <v>*</v>
      </c>
      <c r="K867" s="83">
        <f>IF(SP_NORTE!AJ922="","*",SP_NORTE!AJ922)</f>
        <v>0</v>
      </c>
      <c r="L867" s="83" t="str">
        <f>IF(SP_NORTE!AL922="","*",SP_NORTE!AL922)</f>
        <v>-</v>
      </c>
      <c r="M867" s="83">
        <f>IF(SP_NORTE!AO922="","*",SP_NORTE!AO922)</f>
        <v>0</v>
      </c>
      <c r="N867" s="83" t="str">
        <f>IF(SP_NORTE!AL922="","*",SP_NORTE!AL922)</f>
        <v>-</v>
      </c>
      <c r="O867" s="110" t="str">
        <f>IF(SP_NORTE!BG922="","*",SP_NORTE!BG922)</f>
        <v>*</v>
      </c>
      <c r="P867" s="147" t="str">
        <f>IF($A$2=1,IF(SP_NORTE!BI922="","*",SP_NORTE!BI922),IF(SP_NORTE!BJ922="","*",SP_NORTE!BJ922))</f>
        <v>*</v>
      </c>
    </row>
    <row r="868" spans="1:16" hidden="1">
      <c r="A868" s="82" t="str">
        <f>IF(SP_NORTE!B923="","*",SP_NORTE!B923)</f>
        <v>*</v>
      </c>
      <c r="B868" s="83" t="str">
        <f>IF(SP_NORTE!W923="","*",SP_NORTE!W923)</f>
        <v>*</v>
      </c>
      <c r="C868" s="83" t="str">
        <f>IF(SP_NORTE!R923="","*",SP_NORTE!R923)</f>
        <v>-</v>
      </c>
      <c r="D868" s="83" t="str">
        <f>IF(SP_NORTE!S923="","*",SP_NORTE!S923)</f>
        <v>-</v>
      </c>
      <c r="E868" s="83" t="str">
        <f>IF(SP_NORTE!D923="","*",SP_NORTE!D923)</f>
        <v>*</v>
      </c>
      <c r="F868" s="83" t="str">
        <f>IF(SP_NORTE!G923="","*",SP_NORTE!G923)</f>
        <v>*</v>
      </c>
      <c r="G868" s="83" t="str">
        <f>IF(SP_NORTE!L923="","*",SP_NORTE!L923)</f>
        <v>-</v>
      </c>
      <c r="H868" s="116" t="str">
        <f>IF(SP_NORTE!J923="","*",SP_NORTE!J923)</f>
        <v>*</v>
      </c>
      <c r="I868" s="113" t="str">
        <f>IF(SP_NORTE!N923="","*",SP_NORTE!N923)</f>
        <v>*</v>
      </c>
      <c r="J868" s="113" t="str">
        <f>IF(SP_NORTE!O923="","*",SP_NORTE!O923)</f>
        <v>*</v>
      </c>
      <c r="K868" s="83">
        <f>IF(SP_NORTE!AJ923="","*",SP_NORTE!AJ923)</f>
        <v>0</v>
      </c>
      <c r="L868" s="83" t="str">
        <f>IF(SP_NORTE!AL923="","*",SP_NORTE!AL923)</f>
        <v>-</v>
      </c>
      <c r="M868" s="83">
        <f>IF(SP_NORTE!AO923="","*",SP_NORTE!AO923)</f>
        <v>0</v>
      </c>
      <c r="N868" s="83" t="str">
        <f>IF(SP_NORTE!AL923="","*",SP_NORTE!AL923)</f>
        <v>-</v>
      </c>
      <c r="O868" s="110" t="str">
        <f>IF(SP_NORTE!BG923="","*",SP_NORTE!BG923)</f>
        <v>*</v>
      </c>
      <c r="P868" s="147" t="str">
        <f>IF($A$2=1,IF(SP_NORTE!BI923="","*",SP_NORTE!BI923),IF(SP_NORTE!BJ923="","*",SP_NORTE!BJ923))</f>
        <v>*</v>
      </c>
    </row>
    <row r="869" spans="1:16" hidden="1">
      <c r="A869" s="82" t="str">
        <f>IF(SP_NORTE!B924="","*",SP_NORTE!B924)</f>
        <v>*</v>
      </c>
      <c r="B869" s="83" t="str">
        <f>IF(SP_NORTE!W924="","*",SP_NORTE!W924)</f>
        <v>*</v>
      </c>
      <c r="C869" s="83" t="str">
        <f>IF(SP_NORTE!R924="","*",SP_NORTE!R924)</f>
        <v>-</v>
      </c>
      <c r="D869" s="83" t="str">
        <f>IF(SP_NORTE!S924="","*",SP_NORTE!S924)</f>
        <v>-</v>
      </c>
      <c r="E869" s="83" t="str">
        <f>IF(SP_NORTE!D924="","*",SP_NORTE!D924)</f>
        <v>*</v>
      </c>
      <c r="F869" s="83" t="str">
        <f>IF(SP_NORTE!G924="","*",SP_NORTE!G924)</f>
        <v>*</v>
      </c>
      <c r="G869" s="83" t="str">
        <f>IF(SP_NORTE!L924="","*",SP_NORTE!L924)</f>
        <v>-</v>
      </c>
      <c r="H869" s="116" t="str">
        <f>IF(SP_NORTE!J924="","*",SP_NORTE!J924)</f>
        <v>*</v>
      </c>
      <c r="I869" s="113" t="str">
        <f>IF(SP_NORTE!N924="","*",SP_NORTE!N924)</f>
        <v>*</v>
      </c>
      <c r="J869" s="113" t="str">
        <f>IF(SP_NORTE!O924="","*",SP_NORTE!O924)</f>
        <v>*</v>
      </c>
      <c r="K869" s="83">
        <f>IF(SP_NORTE!AJ924="","*",SP_NORTE!AJ924)</f>
        <v>0</v>
      </c>
      <c r="L869" s="83" t="str">
        <f>IF(SP_NORTE!AL924="","*",SP_NORTE!AL924)</f>
        <v>-</v>
      </c>
      <c r="M869" s="83">
        <f>IF(SP_NORTE!AO924="","*",SP_NORTE!AO924)</f>
        <v>0</v>
      </c>
      <c r="N869" s="83" t="str">
        <f>IF(SP_NORTE!AL924="","*",SP_NORTE!AL924)</f>
        <v>-</v>
      </c>
      <c r="O869" s="110" t="str">
        <f>IF(SP_NORTE!BG924="","*",SP_NORTE!BG924)</f>
        <v>*</v>
      </c>
      <c r="P869" s="147" t="str">
        <f>IF($A$2=1,IF(SP_NORTE!BI924="","*",SP_NORTE!BI924),IF(SP_NORTE!BJ924="","*",SP_NORTE!BJ924))</f>
        <v>*</v>
      </c>
    </row>
    <row r="870" spans="1:16" hidden="1">
      <c r="A870" s="82" t="str">
        <f>IF(SP_NORTE!B925="","*",SP_NORTE!B925)</f>
        <v>*</v>
      </c>
      <c r="B870" s="83" t="str">
        <f>IF(SP_NORTE!W925="","*",SP_NORTE!W925)</f>
        <v>*</v>
      </c>
      <c r="C870" s="83" t="str">
        <f>IF(SP_NORTE!R925="","*",SP_NORTE!R925)</f>
        <v>-</v>
      </c>
      <c r="D870" s="83" t="str">
        <f>IF(SP_NORTE!S925="","*",SP_NORTE!S925)</f>
        <v>-</v>
      </c>
      <c r="E870" s="83" t="str">
        <f>IF(SP_NORTE!D925="","*",SP_NORTE!D925)</f>
        <v>*</v>
      </c>
      <c r="F870" s="83" t="str">
        <f>IF(SP_NORTE!G925="","*",SP_NORTE!G925)</f>
        <v>*</v>
      </c>
      <c r="G870" s="83" t="str">
        <f>IF(SP_NORTE!L925="","*",SP_NORTE!L925)</f>
        <v>-</v>
      </c>
      <c r="H870" s="116" t="str">
        <f>IF(SP_NORTE!J925="","*",SP_NORTE!J925)</f>
        <v>*</v>
      </c>
      <c r="I870" s="113" t="str">
        <f>IF(SP_NORTE!N925="","*",SP_NORTE!N925)</f>
        <v>*</v>
      </c>
      <c r="J870" s="113" t="str">
        <f>IF(SP_NORTE!O925="","*",SP_NORTE!O925)</f>
        <v>*</v>
      </c>
      <c r="K870" s="83">
        <f>IF(SP_NORTE!AJ925="","*",SP_NORTE!AJ925)</f>
        <v>0</v>
      </c>
      <c r="L870" s="83" t="str">
        <f>IF(SP_NORTE!AL925="","*",SP_NORTE!AL925)</f>
        <v>-</v>
      </c>
      <c r="M870" s="83">
        <f>IF(SP_NORTE!AO925="","*",SP_NORTE!AO925)</f>
        <v>0</v>
      </c>
      <c r="N870" s="83" t="str">
        <f>IF(SP_NORTE!AL925="","*",SP_NORTE!AL925)</f>
        <v>-</v>
      </c>
      <c r="O870" s="110" t="str">
        <f>IF(SP_NORTE!BG925="","*",SP_NORTE!BG925)</f>
        <v>*</v>
      </c>
      <c r="P870" s="147" t="str">
        <f>IF($A$2=1,IF(SP_NORTE!BI925="","*",SP_NORTE!BI925),IF(SP_NORTE!BJ925="","*",SP_NORTE!BJ925))</f>
        <v>*</v>
      </c>
    </row>
    <row r="871" spans="1:16" hidden="1">
      <c r="A871" s="82" t="str">
        <f>IF(SP_NORTE!B926="","*",SP_NORTE!B926)</f>
        <v>*</v>
      </c>
      <c r="B871" s="83" t="str">
        <f>IF(SP_NORTE!W926="","*",SP_NORTE!W926)</f>
        <v>*</v>
      </c>
      <c r="C871" s="83" t="str">
        <f>IF(SP_NORTE!R926="","*",SP_NORTE!R926)</f>
        <v>-</v>
      </c>
      <c r="D871" s="83" t="str">
        <f>IF(SP_NORTE!S926="","*",SP_NORTE!S926)</f>
        <v>-</v>
      </c>
      <c r="E871" s="83" t="str">
        <f>IF(SP_NORTE!D926="","*",SP_NORTE!D926)</f>
        <v>*</v>
      </c>
      <c r="F871" s="83" t="str">
        <f>IF(SP_NORTE!G926="","*",SP_NORTE!G926)</f>
        <v>*</v>
      </c>
      <c r="G871" s="83" t="str">
        <f>IF(SP_NORTE!L926="","*",SP_NORTE!L926)</f>
        <v>-</v>
      </c>
      <c r="H871" s="116" t="str">
        <f>IF(SP_NORTE!J926="","*",SP_NORTE!J926)</f>
        <v>*</v>
      </c>
      <c r="I871" s="113" t="str">
        <f>IF(SP_NORTE!N926="","*",SP_NORTE!N926)</f>
        <v>*</v>
      </c>
      <c r="J871" s="113" t="str">
        <f>IF(SP_NORTE!O926="","*",SP_NORTE!O926)</f>
        <v>*</v>
      </c>
      <c r="K871" s="83">
        <f>IF(SP_NORTE!AJ926="","*",SP_NORTE!AJ926)</f>
        <v>0</v>
      </c>
      <c r="L871" s="83" t="str">
        <f>IF(SP_NORTE!AL926="","*",SP_NORTE!AL926)</f>
        <v>-</v>
      </c>
      <c r="M871" s="83">
        <f>IF(SP_NORTE!AO926="","*",SP_NORTE!AO926)</f>
        <v>0</v>
      </c>
      <c r="N871" s="83" t="str">
        <f>IF(SP_NORTE!AL926="","*",SP_NORTE!AL926)</f>
        <v>-</v>
      </c>
      <c r="O871" s="110" t="str">
        <f>IF(SP_NORTE!BG926="","*",SP_NORTE!BG926)</f>
        <v>*</v>
      </c>
      <c r="P871" s="147" t="str">
        <f>IF($A$2=1,IF(SP_NORTE!BI926="","*",SP_NORTE!BI926),IF(SP_NORTE!BJ926="","*",SP_NORTE!BJ926))</f>
        <v>*</v>
      </c>
    </row>
    <row r="872" spans="1:16" hidden="1">
      <c r="A872" s="82" t="str">
        <f>IF(SP_NORTE!B927="","*",SP_NORTE!B927)</f>
        <v>*</v>
      </c>
      <c r="B872" s="83" t="str">
        <f>IF(SP_NORTE!W927="","*",SP_NORTE!W927)</f>
        <v>*</v>
      </c>
      <c r="C872" s="83" t="str">
        <f>IF(SP_NORTE!R927="","*",SP_NORTE!R927)</f>
        <v>-</v>
      </c>
      <c r="D872" s="83" t="str">
        <f>IF(SP_NORTE!S927="","*",SP_NORTE!S927)</f>
        <v>-</v>
      </c>
      <c r="E872" s="83" t="str">
        <f>IF(SP_NORTE!D927="","*",SP_NORTE!D927)</f>
        <v>*</v>
      </c>
      <c r="F872" s="83" t="str">
        <f>IF(SP_NORTE!G927="","*",SP_NORTE!G927)</f>
        <v>*</v>
      </c>
      <c r="G872" s="83" t="str">
        <f>IF(SP_NORTE!L927="","*",SP_NORTE!L927)</f>
        <v>-</v>
      </c>
      <c r="H872" s="116" t="str">
        <f>IF(SP_NORTE!J927="","*",SP_NORTE!J927)</f>
        <v>*</v>
      </c>
      <c r="I872" s="113" t="str">
        <f>IF(SP_NORTE!N927="","*",SP_NORTE!N927)</f>
        <v>*</v>
      </c>
      <c r="J872" s="113" t="str">
        <f>IF(SP_NORTE!O927="","*",SP_NORTE!O927)</f>
        <v>*</v>
      </c>
      <c r="K872" s="83">
        <f>IF(SP_NORTE!AJ927="","*",SP_NORTE!AJ927)</f>
        <v>0</v>
      </c>
      <c r="L872" s="83" t="str">
        <f>IF(SP_NORTE!AL927="","*",SP_NORTE!AL927)</f>
        <v>-</v>
      </c>
      <c r="M872" s="83">
        <f>IF(SP_NORTE!AO927="","*",SP_NORTE!AO927)</f>
        <v>0</v>
      </c>
      <c r="N872" s="83" t="str">
        <f>IF(SP_NORTE!AL927="","*",SP_NORTE!AL927)</f>
        <v>-</v>
      </c>
      <c r="O872" s="110" t="str">
        <f>IF(SP_NORTE!BG927="","*",SP_NORTE!BG927)</f>
        <v>*</v>
      </c>
      <c r="P872" s="147" t="str">
        <f>IF($A$2=1,IF(SP_NORTE!BI927="","*",SP_NORTE!BI927),IF(SP_NORTE!BJ927="","*",SP_NORTE!BJ927))</f>
        <v>*</v>
      </c>
    </row>
    <row r="873" spans="1:16" hidden="1">
      <c r="A873" s="82" t="str">
        <f>IF(SP_NORTE!B928="","*",SP_NORTE!B928)</f>
        <v>*</v>
      </c>
      <c r="B873" s="83" t="str">
        <f>IF(SP_NORTE!W928="","*",SP_NORTE!W928)</f>
        <v>*</v>
      </c>
      <c r="C873" s="83" t="str">
        <f>IF(SP_NORTE!R928="","*",SP_NORTE!R928)</f>
        <v>-</v>
      </c>
      <c r="D873" s="83" t="str">
        <f>IF(SP_NORTE!S928="","*",SP_NORTE!S928)</f>
        <v>-</v>
      </c>
      <c r="E873" s="83" t="str">
        <f>IF(SP_NORTE!D928="","*",SP_NORTE!D928)</f>
        <v>*</v>
      </c>
      <c r="F873" s="83" t="str">
        <f>IF(SP_NORTE!G928="","*",SP_NORTE!G928)</f>
        <v>*</v>
      </c>
      <c r="G873" s="83" t="str">
        <f>IF(SP_NORTE!L928="","*",SP_NORTE!L928)</f>
        <v>-</v>
      </c>
      <c r="H873" s="116" t="str">
        <f>IF(SP_NORTE!J928="","*",SP_NORTE!J928)</f>
        <v>*</v>
      </c>
      <c r="I873" s="113" t="str">
        <f>IF(SP_NORTE!N928="","*",SP_NORTE!N928)</f>
        <v>*</v>
      </c>
      <c r="J873" s="113" t="str">
        <f>IF(SP_NORTE!O928="","*",SP_NORTE!O928)</f>
        <v>*</v>
      </c>
      <c r="K873" s="83">
        <f>IF(SP_NORTE!AJ928="","*",SP_NORTE!AJ928)</f>
        <v>0</v>
      </c>
      <c r="L873" s="83" t="str">
        <f>IF(SP_NORTE!AL928="","*",SP_NORTE!AL928)</f>
        <v>-</v>
      </c>
      <c r="M873" s="83">
        <f>IF(SP_NORTE!AO928="","*",SP_NORTE!AO928)</f>
        <v>0</v>
      </c>
      <c r="N873" s="83" t="str">
        <f>IF(SP_NORTE!AL928="","*",SP_NORTE!AL928)</f>
        <v>-</v>
      </c>
      <c r="O873" s="110" t="str">
        <f>IF(SP_NORTE!BG928="","*",SP_NORTE!BG928)</f>
        <v>*</v>
      </c>
      <c r="P873" s="147" t="str">
        <f>IF($A$2=1,IF(SP_NORTE!BI928="","*",SP_NORTE!BI928),IF(SP_NORTE!BJ928="","*",SP_NORTE!BJ928))</f>
        <v>*</v>
      </c>
    </row>
    <row r="874" spans="1:16" hidden="1">
      <c r="A874" s="82" t="str">
        <f>IF(SP_NORTE!B929="","*",SP_NORTE!B929)</f>
        <v>*</v>
      </c>
      <c r="B874" s="83" t="str">
        <f>IF(SP_NORTE!W929="","*",SP_NORTE!W929)</f>
        <v>*</v>
      </c>
      <c r="C874" s="83" t="str">
        <f>IF(SP_NORTE!R929="","*",SP_NORTE!R929)</f>
        <v>-</v>
      </c>
      <c r="D874" s="83" t="str">
        <f>IF(SP_NORTE!S929="","*",SP_NORTE!S929)</f>
        <v>-</v>
      </c>
      <c r="E874" s="83" t="str">
        <f>IF(SP_NORTE!D929="","*",SP_NORTE!D929)</f>
        <v>*</v>
      </c>
      <c r="F874" s="83" t="str">
        <f>IF(SP_NORTE!G929="","*",SP_NORTE!G929)</f>
        <v>*</v>
      </c>
      <c r="G874" s="83" t="str">
        <f>IF(SP_NORTE!L929="","*",SP_NORTE!L929)</f>
        <v>-</v>
      </c>
      <c r="H874" s="116" t="str">
        <f>IF(SP_NORTE!J929="","*",SP_NORTE!J929)</f>
        <v>*</v>
      </c>
      <c r="I874" s="113" t="str">
        <f>IF(SP_NORTE!N929="","*",SP_NORTE!N929)</f>
        <v>*</v>
      </c>
      <c r="J874" s="113" t="str">
        <f>IF(SP_NORTE!O929="","*",SP_NORTE!O929)</f>
        <v>*</v>
      </c>
      <c r="K874" s="83">
        <f>IF(SP_NORTE!AJ929="","*",SP_NORTE!AJ929)</f>
        <v>0</v>
      </c>
      <c r="L874" s="83" t="str">
        <f>IF(SP_NORTE!AL929="","*",SP_NORTE!AL929)</f>
        <v>-</v>
      </c>
      <c r="M874" s="83">
        <f>IF(SP_NORTE!AO929="","*",SP_NORTE!AO929)</f>
        <v>0</v>
      </c>
      <c r="N874" s="83" t="str">
        <f>IF(SP_NORTE!AL929="","*",SP_NORTE!AL929)</f>
        <v>-</v>
      </c>
      <c r="O874" s="110" t="str">
        <f>IF(SP_NORTE!BG929="","*",SP_NORTE!BG929)</f>
        <v>*</v>
      </c>
      <c r="P874" s="147" t="str">
        <f>IF($A$2=1,IF(SP_NORTE!BI929="","*",SP_NORTE!BI929),IF(SP_NORTE!BJ929="","*",SP_NORTE!BJ929))</f>
        <v>*</v>
      </c>
    </row>
    <row r="875" spans="1:16" hidden="1">
      <c r="A875" s="82" t="str">
        <f>IF(SP_NORTE!B930="","*",SP_NORTE!B930)</f>
        <v>*</v>
      </c>
      <c r="B875" s="83" t="str">
        <f>IF(SP_NORTE!W930="","*",SP_NORTE!W930)</f>
        <v>*</v>
      </c>
      <c r="C875" s="83" t="str">
        <f>IF(SP_NORTE!R930="","*",SP_NORTE!R930)</f>
        <v>-</v>
      </c>
      <c r="D875" s="83" t="str">
        <f>IF(SP_NORTE!S930="","*",SP_NORTE!S930)</f>
        <v>-</v>
      </c>
      <c r="E875" s="83" t="str">
        <f>IF(SP_NORTE!D930="","*",SP_NORTE!D930)</f>
        <v>*</v>
      </c>
      <c r="F875" s="83" t="str">
        <f>IF(SP_NORTE!G930="","*",SP_NORTE!G930)</f>
        <v>*</v>
      </c>
      <c r="G875" s="83" t="str">
        <f>IF(SP_NORTE!L930="","*",SP_NORTE!L930)</f>
        <v>-</v>
      </c>
      <c r="H875" s="116" t="str">
        <f>IF(SP_NORTE!J930="","*",SP_NORTE!J930)</f>
        <v>*</v>
      </c>
      <c r="I875" s="113" t="str">
        <f>IF(SP_NORTE!N930="","*",SP_NORTE!N930)</f>
        <v>*</v>
      </c>
      <c r="J875" s="113" t="str">
        <f>IF(SP_NORTE!O930="","*",SP_NORTE!O930)</f>
        <v>*</v>
      </c>
      <c r="K875" s="83">
        <f>IF(SP_NORTE!AJ930="","*",SP_NORTE!AJ930)</f>
        <v>0</v>
      </c>
      <c r="L875" s="83" t="str">
        <f>IF(SP_NORTE!AL930="","*",SP_NORTE!AL930)</f>
        <v>-</v>
      </c>
      <c r="M875" s="83">
        <f>IF(SP_NORTE!AO930="","*",SP_NORTE!AO930)</f>
        <v>0</v>
      </c>
      <c r="N875" s="83" t="str">
        <f>IF(SP_NORTE!AL930="","*",SP_NORTE!AL930)</f>
        <v>-</v>
      </c>
      <c r="O875" s="110" t="str">
        <f>IF(SP_NORTE!BG930="","*",SP_NORTE!BG930)</f>
        <v>*</v>
      </c>
      <c r="P875" s="147" t="str">
        <f>IF($A$2=1,IF(SP_NORTE!BI930="","*",SP_NORTE!BI930),IF(SP_NORTE!BJ930="","*",SP_NORTE!BJ930))</f>
        <v>*</v>
      </c>
    </row>
    <row r="876" spans="1:16" hidden="1">
      <c r="A876" s="82" t="str">
        <f>IF(SP_NORTE!B931="","*",SP_NORTE!B931)</f>
        <v>*</v>
      </c>
      <c r="B876" s="83" t="str">
        <f>IF(SP_NORTE!W931="","*",SP_NORTE!W931)</f>
        <v>*</v>
      </c>
      <c r="C876" s="83" t="str">
        <f>IF(SP_NORTE!R931="","*",SP_NORTE!R931)</f>
        <v>-</v>
      </c>
      <c r="D876" s="83" t="str">
        <f>IF(SP_NORTE!S931="","*",SP_NORTE!S931)</f>
        <v>-</v>
      </c>
      <c r="E876" s="83" t="str">
        <f>IF(SP_NORTE!D931="","*",SP_NORTE!D931)</f>
        <v>*</v>
      </c>
      <c r="F876" s="83" t="str">
        <f>IF(SP_NORTE!G931="","*",SP_NORTE!G931)</f>
        <v>*</v>
      </c>
      <c r="G876" s="83" t="str">
        <f>IF(SP_NORTE!L931="","*",SP_NORTE!L931)</f>
        <v>-</v>
      </c>
      <c r="H876" s="116" t="str">
        <f>IF(SP_NORTE!J931="","*",SP_NORTE!J931)</f>
        <v>*</v>
      </c>
      <c r="I876" s="113" t="str">
        <f>IF(SP_NORTE!N931="","*",SP_NORTE!N931)</f>
        <v>*</v>
      </c>
      <c r="J876" s="113" t="str">
        <f>IF(SP_NORTE!O931="","*",SP_NORTE!O931)</f>
        <v>*</v>
      </c>
      <c r="K876" s="83">
        <f>IF(SP_NORTE!AJ931="","*",SP_NORTE!AJ931)</f>
        <v>0</v>
      </c>
      <c r="L876" s="83" t="str">
        <f>IF(SP_NORTE!AL931="","*",SP_NORTE!AL931)</f>
        <v>-</v>
      </c>
      <c r="M876" s="83">
        <f>IF(SP_NORTE!AO931="","*",SP_NORTE!AO931)</f>
        <v>0</v>
      </c>
      <c r="N876" s="83" t="str">
        <f>IF(SP_NORTE!AL931="","*",SP_NORTE!AL931)</f>
        <v>-</v>
      </c>
      <c r="O876" s="110" t="str">
        <f>IF(SP_NORTE!BG931="","*",SP_NORTE!BG931)</f>
        <v>*</v>
      </c>
      <c r="P876" s="147" t="str">
        <f>IF($A$2=1,IF(SP_NORTE!BI931="","*",SP_NORTE!BI931),IF(SP_NORTE!BJ931="","*",SP_NORTE!BJ931))</f>
        <v>*</v>
      </c>
    </row>
    <row r="877" spans="1:16" hidden="1">
      <c r="A877" s="82" t="str">
        <f>IF(SP_NORTE!B932="","*",SP_NORTE!B932)</f>
        <v>*</v>
      </c>
      <c r="B877" s="83" t="str">
        <f>IF(SP_NORTE!W932="","*",SP_NORTE!W932)</f>
        <v>*</v>
      </c>
      <c r="C877" s="83" t="str">
        <f>IF(SP_NORTE!R932="","*",SP_NORTE!R932)</f>
        <v>-</v>
      </c>
      <c r="D877" s="83" t="str">
        <f>IF(SP_NORTE!S932="","*",SP_NORTE!S932)</f>
        <v>-</v>
      </c>
      <c r="E877" s="83" t="str">
        <f>IF(SP_NORTE!D932="","*",SP_NORTE!D932)</f>
        <v>*</v>
      </c>
      <c r="F877" s="83" t="str">
        <f>IF(SP_NORTE!G932="","*",SP_NORTE!G932)</f>
        <v>*</v>
      </c>
      <c r="G877" s="83" t="str">
        <f>IF(SP_NORTE!L932="","*",SP_NORTE!L932)</f>
        <v>-</v>
      </c>
      <c r="H877" s="116" t="str">
        <f>IF(SP_NORTE!J932="","*",SP_NORTE!J932)</f>
        <v>*</v>
      </c>
      <c r="I877" s="113" t="str">
        <f>IF(SP_NORTE!N932="","*",SP_NORTE!N932)</f>
        <v>*</v>
      </c>
      <c r="J877" s="113" t="str">
        <f>IF(SP_NORTE!O932="","*",SP_NORTE!O932)</f>
        <v>*</v>
      </c>
      <c r="K877" s="83">
        <f>IF(SP_NORTE!AJ932="","*",SP_NORTE!AJ932)</f>
        <v>0</v>
      </c>
      <c r="L877" s="83" t="str">
        <f>IF(SP_NORTE!AL932="","*",SP_NORTE!AL932)</f>
        <v>-</v>
      </c>
      <c r="M877" s="83">
        <f>IF(SP_NORTE!AO932="","*",SP_NORTE!AO932)</f>
        <v>0</v>
      </c>
      <c r="N877" s="83" t="str">
        <f>IF(SP_NORTE!AL932="","*",SP_NORTE!AL932)</f>
        <v>-</v>
      </c>
      <c r="O877" s="110" t="str">
        <f>IF(SP_NORTE!BG932="","*",SP_NORTE!BG932)</f>
        <v>*</v>
      </c>
      <c r="P877" s="147" t="str">
        <f>IF($A$2=1,IF(SP_NORTE!BI932="","*",SP_NORTE!BI932),IF(SP_NORTE!BJ932="","*",SP_NORTE!BJ932))</f>
        <v>*</v>
      </c>
    </row>
    <row r="878" spans="1:16" hidden="1">
      <c r="A878" s="82" t="str">
        <f>IF(SP_NORTE!B933="","*",SP_NORTE!B933)</f>
        <v>*</v>
      </c>
      <c r="B878" s="83" t="str">
        <f>IF(SP_NORTE!W933="","*",SP_NORTE!W933)</f>
        <v>*</v>
      </c>
      <c r="C878" s="83" t="str">
        <f>IF(SP_NORTE!R933="","*",SP_NORTE!R933)</f>
        <v>-</v>
      </c>
      <c r="D878" s="83" t="str">
        <f>IF(SP_NORTE!S933="","*",SP_NORTE!S933)</f>
        <v>-</v>
      </c>
      <c r="E878" s="83" t="str">
        <f>IF(SP_NORTE!D933="","*",SP_NORTE!D933)</f>
        <v>*</v>
      </c>
      <c r="F878" s="83" t="str">
        <f>IF(SP_NORTE!G933="","*",SP_NORTE!G933)</f>
        <v>*</v>
      </c>
      <c r="G878" s="83" t="str">
        <f>IF(SP_NORTE!L933="","*",SP_NORTE!L933)</f>
        <v>-</v>
      </c>
      <c r="H878" s="116" t="str">
        <f>IF(SP_NORTE!J933="","*",SP_NORTE!J933)</f>
        <v>*</v>
      </c>
      <c r="I878" s="113" t="str">
        <f>IF(SP_NORTE!N933="","*",SP_NORTE!N933)</f>
        <v>*</v>
      </c>
      <c r="J878" s="113" t="str">
        <f>IF(SP_NORTE!O933="","*",SP_NORTE!O933)</f>
        <v>*</v>
      </c>
      <c r="K878" s="83">
        <f>IF(SP_NORTE!AJ933="","*",SP_NORTE!AJ933)</f>
        <v>0</v>
      </c>
      <c r="L878" s="83" t="str">
        <f>IF(SP_NORTE!AL933="","*",SP_NORTE!AL933)</f>
        <v>-</v>
      </c>
      <c r="M878" s="83">
        <f>IF(SP_NORTE!AO933="","*",SP_NORTE!AO933)</f>
        <v>0</v>
      </c>
      <c r="N878" s="83" t="str">
        <f>IF(SP_NORTE!AL933="","*",SP_NORTE!AL933)</f>
        <v>-</v>
      </c>
      <c r="O878" s="110" t="str">
        <f>IF(SP_NORTE!BG933="","*",SP_NORTE!BG933)</f>
        <v>*</v>
      </c>
      <c r="P878" s="147" t="str">
        <f>IF($A$2=1,IF(SP_NORTE!BI933="","*",SP_NORTE!BI933),IF(SP_NORTE!BJ933="","*",SP_NORTE!BJ933))</f>
        <v>*</v>
      </c>
    </row>
    <row r="879" spans="1:16" hidden="1">
      <c r="A879" s="82" t="str">
        <f>IF(SP_NORTE!B934="","*",SP_NORTE!B934)</f>
        <v>*</v>
      </c>
      <c r="B879" s="83" t="str">
        <f>IF(SP_NORTE!W934="","*",SP_NORTE!W934)</f>
        <v>*</v>
      </c>
      <c r="C879" s="83" t="str">
        <f>IF(SP_NORTE!R934="","*",SP_NORTE!R934)</f>
        <v>-</v>
      </c>
      <c r="D879" s="83" t="str">
        <f>IF(SP_NORTE!S934="","*",SP_NORTE!S934)</f>
        <v>-</v>
      </c>
      <c r="E879" s="83" t="str">
        <f>IF(SP_NORTE!D934="","*",SP_NORTE!D934)</f>
        <v>*</v>
      </c>
      <c r="F879" s="83" t="str">
        <f>IF(SP_NORTE!G934="","*",SP_NORTE!G934)</f>
        <v>*</v>
      </c>
      <c r="G879" s="83" t="str">
        <f>IF(SP_NORTE!L934="","*",SP_NORTE!L934)</f>
        <v>-</v>
      </c>
      <c r="H879" s="116" t="str">
        <f>IF(SP_NORTE!J934="","*",SP_NORTE!J934)</f>
        <v>*</v>
      </c>
      <c r="I879" s="113" t="str">
        <f>IF(SP_NORTE!N934="","*",SP_NORTE!N934)</f>
        <v>*</v>
      </c>
      <c r="J879" s="113" t="str">
        <f>IF(SP_NORTE!O934="","*",SP_NORTE!O934)</f>
        <v>*</v>
      </c>
      <c r="K879" s="83">
        <f>IF(SP_NORTE!AJ934="","*",SP_NORTE!AJ934)</f>
        <v>0</v>
      </c>
      <c r="L879" s="83" t="str">
        <f>IF(SP_NORTE!AL934="","*",SP_NORTE!AL934)</f>
        <v>-</v>
      </c>
      <c r="M879" s="83">
        <f>IF(SP_NORTE!AO934="","*",SP_NORTE!AO934)</f>
        <v>0</v>
      </c>
      <c r="N879" s="83" t="str">
        <f>IF(SP_NORTE!AL934="","*",SP_NORTE!AL934)</f>
        <v>-</v>
      </c>
      <c r="O879" s="110" t="str">
        <f>IF(SP_NORTE!BG934="","*",SP_NORTE!BG934)</f>
        <v>*</v>
      </c>
      <c r="P879" s="147" t="str">
        <f>IF($A$2=1,IF(SP_NORTE!BI934="","*",SP_NORTE!BI934),IF(SP_NORTE!BJ934="","*",SP_NORTE!BJ934))</f>
        <v>*</v>
      </c>
    </row>
    <row r="880" spans="1:16" hidden="1">
      <c r="A880" s="82" t="str">
        <f>IF(SP_NORTE!B935="","*",SP_NORTE!B935)</f>
        <v>*</v>
      </c>
      <c r="B880" s="83" t="str">
        <f>IF(SP_NORTE!W935="","*",SP_NORTE!W935)</f>
        <v>*</v>
      </c>
      <c r="C880" s="83" t="str">
        <f>IF(SP_NORTE!R935="","*",SP_NORTE!R935)</f>
        <v>-</v>
      </c>
      <c r="D880" s="83" t="str">
        <f>IF(SP_NORTE!S935="","*",SP_NORTE!S935)</f>
        <v>-</v>
      </c>
      <c r="E880" s="83" t="str">
        <f>IF(SP_NORTE!D935="","*",SP_NORTE!D935)</f>
        <v>*</v>
      </c>
      <c r="F880" s="83" t="str">
        <f>IF(SP_NORTE!G935="","*",SP_NORTE!G935)</f>
        <v>*</v>
      </c>
      <c r="G880" s="83" t="str">
        <f>IF(SP_NORTE!L935="","*",SP_NORTE!L935)</f>
        <v>-</v>
      </c>
      <c r="H880" s="116" t="str">
        <f>IF(SP_NORTE!J935="","*",SP_NORTE!J935)</f>
        <v>*</v>
      </c>
      <c r="I880" s="113" t="str">
        <f>IF(SP_NORTE!N935="","*",SP_NORTE!N935)</f>
        <v>*</v>
      </c>
      <c r="J880" s="113" t="str">
        <f>IF(SP_NORTE!O935="","*",SP_NORTE!O935)</f>
        <v>*</v>
      </c>
      <c r="K880" s="83">
        <f>IF(SP_NORTE!AJ935="","*",SP_NORTE!AJ935)</f>
        <v>0</v>
      </c>
      <c r="L880" s="83" t="str">
        <f>IF(SP_NORTE!AL935="","*",SP_NORTE!AL935)</f>
        <v>-</v>
      </c>
      <c r="M880" s="83">
        <f>IF(SP_NORTE!AO935="","*",SP_NORTE!AO935)</f>
        <v>0</v>
      </c>
      <c r="N880" s="83" t="str">
        <f>IF(SP_NORTE!AL935="","*",SP_NORTE!AL935)</f>
        <v>-</v>
      </c>
      <c r="O880" s="110" t="str">
        <f>IF(SP_NORTE!BG935="","*",SP_NORTE!BG935)</f>
        <v>*</v>
      </c>
      <c r="P880" s="147" t="str">
        <f>IF($A$2=1,IF(SP_NORTE!BI935="","*",SP_NORTE!BI935),IF(SP_NORTE!BJ935="","*",SP_NORTE!BJ935))</f>
        <v>*</v>
      </c>
    </row>
    <row r="881" spans="1:16" hidden="1">
      <c r="A881" s="82" t="str">
        <f>IF(SP_NORTE!B936="","*",SP_NORTE!B936)</f>
        <v>*</v>
      </c>
      <c r="B881" s="83" t="str">
        <f>IF(SP_NORTE!W936="","*",SP_NORTE!W936)</f>
        <v>*</v>
      </c>
      <c r="C881" s="83" t="str">
        <f>IF(SP_NORTE!R936="","*",SP_NORTE!R936)</f>
        <v>-</v>
      </c>
      <c r="D881" s="83" t="str">
        <f>IF(SP_NORTE!S936="","*",SP_NORTE!S936)</f>
        <v>-</v>
      </c>
      <c r="E881" s="83" t="str">
        <f>IF(SP_NORTE!D936="","*",SP_NORTE!D936)</f>
        <v>*</v>
      </c>
      <c r="F881" s="83" t="str">
        <f>IF(SP_NORTE!G936="","*",SP_NORTE!G936)</f>
        <v>*</v>
      </c>
      <c r="G881" s="83" t="str">
        <f>IF(SP_NORTE!L936="","*",SP_NORTE!L936)</f>
        <v>-</v>
      </c>
      <c r="H881" s="116" t="str">
        <f>IF(SP_NORTE!J936="","*",SP_NORTE!J936)</f>
        <v>*</v>
      </c>
      <c r="I881" s="113" t="str">
        <f>IF(SP_NORTE!N936="","*",SP_NORTE!N936)</f>
        <v>*</v>
      </c>
      <c r="J881" s="113" t="str">
        <f>IF(SP_NORTE!O936="","*",SP_NORTE!O936)</f>
        <v>*</v>
      </c>
      <c r="K881" s="83">
        <f>IF(SP_NORTE!AJ936="","*",SP_NORTE!AJ936)</f>
        <v>0</v>
      </c>
      <c r="L881" s="83" t="str">
        <f>IF(SP_NORTE!AL936="","*",SP_NORTE!AL936)</f>
        <v>-</v>
      </c>
      <c r="M881" s="83">
        <f>IF(SP_NORTE!AO936="","*",SP_NORTE!AO936)</f>
        <v>0</v>
      </c>
      <c r="N881" s="83" t="str">
        <f>IF(SP_NORTE!AL936="","*",SP_NORTE!AL936)</f>
        <v>-</v>
      </c>
      <c r="O881" s="110" t="str">
        <f>IF(SP_NORTE!BG936="","*",SP_NORTE!BG936)</f>
        <v>*</v>
      </c>
      <c r="P881" s="147" t="str">
        <f>IF($A$2=1,IF(SP_NORTE!BI936="","*",SP_NORTE!BI936),IF(SP_NORTE!BJ936="","*",SP_NORTE!BJ936))</f>
        <v>*</v>
      </c>
    </row>
    <row r="882" spans="1:16" hidden="1">
      <c r="A882" s="82" t="str">
        <f>IF(SP_NORTE!B937="","*",SP_NORTE!B937)</f>
        <v>*</v>
      </c>
      <c r="B882" s="83" t="str">
        <f>IF(SP_NORTE!W937="","*",SP_NORTE!W937)</f>
        <v>*</v>
      </c>
      <c r="C882" s="83" t="str">
        <f>IF(SP_NORTE!R937="","*",SP_NORTE!R937)</f>
        <v>-</v>
      </c>
      <c r="D882" s="83" t="str">
        <f>IF(SP_NORTE!S937="","*",SP_NORTE!S937)</f>
        <v>-</v>
      </c>
      <c r="E882" s="83" t="str">
        <f>IF(SP_NORTE!D937="","*",SP_NORTE!D937)</f>
        <v>*</v>
      </c>
      <c r="F882" s="83" t="str">
        <f>IF(SP_NORTE!G937="","*",SP_NORTE!G937)</f>
        <v>*</v>
      </c>
      <c r="G882" s="83" t="str">
        <f>IF(SP_NORTE!L937="","*",SP_NORTE!L937)</f>
        <v>-</v>
      </c>
      <c r="H882" s="116" t="str">
        <f>IF(SP_NORTE!J937="","*",SP_NORTE!J937)</f>
        <v>*</v>
      </c>
      <c r="I882" s="113" t="str">
        <f>IF(SP_NORTE!N937="","*",SP_NORTE!N937)</f>
        <v>*</v>
      </c>
      <c r="J882" s="113" t="str">
        <f>IF(SP_NORTE!O937="","*",SP_NORTE!O937)</f>
        <v>*</v>
      </c>
      <c r="K882" s="83">
        <f>IF(SP_NORTE!AJ937="","*",SP_NORTE!AJ937)</f>
        <v>0</v>
      </c>
      <c r="L882" s="83" t="str">
        <f>IF(SP_NORTE!AL937="","*",SP_NORTE!AL937)</f>
        <v>-</v>
      </c>
      <c r="M882" s="83">
        <f>IF(SP_NORTE!AO937="","*",SP_NORTE!AO937)</f>
        <v>0</v>
      </c>
      <c r="N882" s="83" t="str">
        <f>IF(SP_NORTE!AL937="","*",SP_NORTE!AL937)</f>
        <v>-</v>
      </c>
      <c r="O882" s="110" t="str">
        <f>IF(SP_NORTE!BG937="","*",SP_NORTE!BG937)</f>
        <v>*</v>
      </c>
      <c r="P882" s="147" t="str">
        <f>IF($A$2=1,IF(SP_NORTE!BI937="","*",SP_NORTE!BI937),IF(SP_NORTE!BJ937="","*",SP_NORTE!BJ937))</f>
        <v>*</v>
      </c>
    </row>
    <row r="883" spans="1:16" hidden="1">
      <c r="A883" s="82" t="str">
        <f>IF(SP_NORTE!B938="","*",SP_NORTE!B938)</f>
        <v>*</v>
      </c>
      <c r="B883" s="83" t="str">
        <f>IF(SP_NORTE!W938="","*",SP_NORTE!W938)</f>
        <v>*</v>
      </c>
      <c r="C883" s="83" t="str">
        <f>IF(SP_NORTE!R938="","*",SP_NORTE!R938)</f>
        <v>-</v>
      </c>
      <c r="D883" s="83" t="str">
        <f>IF(SP_NORTE!S938="","*",SP_NORTE!S938)</f>
        <v>-</v>
      </c>
      <c r="E883" s="83" t="str">
        <f>IF(SP_NORTE!D938="","*",SP_NORTE!D938)</f>
        <v>*</v>
      </c>
      <c r="F883" s="83" t="str">
        <f>IF(SP_NORTE!G938="","*",SP_NORTE!G938)</f>
        <v>*</v>
      </c>
      <c r="G883" s="83" t="str">
        <f>IF(SP_NORTE!L938="","*",SP_NORTE!L938)</f>
        <v>-</v>
      </c>
      <c r="H883" s="116" t="str">
        <f>IF(SP_NORTE!J938="","*",SP_NORTE!J938)</f>
        <v>*</v>
      </c>
      <c r="I883" s="113" t="str">
        <f>IF(SP_NORTE!N938="","*",SP_NORTE!N938)</f>
        <v>*</v>
      </c>
      <c r="J883" s="113" t="str">
        <f>IF(SP_NORTE!O938="","*",SP_NORTE!O938)</f>
        <v>*</v>
      </c>
      <c r="K883" s="83">
        <f>IF(SP_NORTE!AJ938="","*",SP_NORTE!AJ938)</f>
        <v>0</v>
      </c>
      <c r="L883" s="83" t="str">
        <f>IF(SP_NORTE!AL938="","*",SP_NORTE!AL938)</f>
        <v>-</v>
      </c>
      <c r="M883" s="83">
        <f>IF(SP_NORTE!AO938="","*",SP_NORTE!AO938)</f>
        <v>0</v>
      </c>
      <c r="N883" s="83" t="str">
        <f>IF(SP_NORTE!AL938="","*",SP_NORTE!AL938)</f>
        <v>-</v>
      </c>
      <c r="O883" s="110" t="str">
        <f>IF(SP_NORTE!BG938="","*",SP_NORTE!BG938)</f>
        <v>*</v>
      </c>
      <c r="P883" s="147" t="str">
        <f>IF($A$2=1,IF(SP_NORTE!BI938="","*",SP_NORTE!BI938),IF(SP_NORTE!BJ938="","*",SP_NORTE!BJ938))</f>
        <v>*</v>
      </c>
    </row>
    <row r="884" spans="1:16" hidden="1">
      <c r="A884" s="82" t="str">
        <f>IF(SP_NORTE!B939="","*",SP_NORTE!B939)</f>
        <v>*</v>
      </c>
      <c r="B884" s="83" t="str">
        <f>IF(SP_NORTE!W939="","*",SP_NORTE!W939)</f>
        <v>*</v>
      </c>
      <c r="C884" s="83" t="str">
        <f>IF(SP_NORTE!R939="","*",SP_NORTE!R939)</f>
        <v>-</v>
      </c>
      <c r="D884" s="83" t="str">
        <f>IF(SP_NORTE!S939="","*",SP_NORTE!S939)</f>
        <v>-</v>
      </c>
      <c r="E884" s="83" t="str">
        <f>IF(SP_NORTE!D939="","*",SP_NORTE!D939)</f>
        <v>*</v>
      </c>
      <c r="F884" s="83" t="str">
        <f>IF(SP_NORTE!G939="","*",SP_NORTE!G939)</f>
        <v>*</v>
      </c>
      <c r="G884" s="83" t="str">
        <f>IF(SP_NORTE!L939="","*",SP_NORTE!L939)</f>
        <v>-</v>
      </c>
      <c r="H884" s="116" t="str">
        <f>IF(SP_NORTE!J939="","*",SP_NORTE!J939)</f>
        <v>*</v>
      </c>
      <c r="I884" s="113" t="str">
        <f>IF(SP_NORTE!N939="","*",SP_NORTE!N939)</f>
        <v>*</v>
      </c>
      <c r="J884" s="113" t="str">
        <f>IF(SP_NORTE!O939="","*",SP_NORTE!O939)</f>
        <v>*</v>
      </c>
      <c r="K884" s="83">
        <f>IF(SP_NORTE!AJ939="","*",SP_NORTE!AJ939)</f>
        <v>0</v>
      </c>
      <c r="L884" s="83" t="str">
        <f>IF(SP_NORTE!AL939="","*",SP_NORTE!AL939)</f>
        <v>-</v>
      </c>
      <c r="M884" s="83">
        <f>IF(SP_NORTE!AO939="","*",SP_NORTE!AO939)</f>
        <v>0</v>
      </c>
      <c r="N884" s="83" t="str">
        <f>IF(SP_NORTE!AL939="","*",SP_NORTE!AL939)</f>
        <v>-</v>
      </c>
      <c r="O884" s="110" t="str">
        <f>IF(SP_NORTE!BG939="","*",SP_NORTE!BG939)</f>
        <v>*</v>
      </c>
      <c r="P884" s="147" t="str">
        <f>IF($A$2=1,IF(SP_NORTE!BI939="","*",SP_NORTE!BI939),IF(SP_NORTE!BJ939="","*",SP_NORTE!BJ939))</f>
        <v>*</v>
      </c>
    </row>
    <row r="885" spans="1:16" hidden="1">
      <c r="A885" s="82" t="str">
        <f>IF(SP_NORTE!B940="","*",SP_NORTE!B940)</f>
        <v>*</v>
      </c>
      <c r="B885" s="83" t="str">
        <f>IF(SP_NORTE!W940="","*",SP_NORTE!W940)</f>
        <v>*</v>
      </c>
      <c r="C885" s="83" t="str">
        <f>IF(SP_NORTE!R940="","*",SP_NORTE!R940)</f>
        <v>-</v>
      </c>
      <c r="D885" s="83" t="str">
        <f>IF(SP_NORTE!S940="","*",SP_NORTE!S940)</f>
        <v>-</v>
      </c>
      <c r="E885" s="83" t="str">
        <f>IF(SP_NORTE!D940="","*",SP_NORTE!D940)</f>
        <v>*</v>
      </c>
      <c r="F885" s="83" t="str">
        <f>IF(SP_NORTE!G940="","*",SP_NORTE!G940)</f>
        <v>*</v>
      </c>
      <c r="G885" s="83" t="str">
        <f>IF(SP_NORTE!L940="","*",SP_NORTE!L940)</f>
        <v>-</v>
      </c>
      <c r="H885" s="116" t="str">
        <f>IF(SP_NORTE!J940="","*",SP_NORTE!J940)</f>
        <v>*</v>
      </c>
      <c r="I885" s="113" t="str">
        <f>IF(SP_NORTE!N940="","*",SP_NORTE!N940)</f>
        <v>*</v>
      </c>
      <c r="J885" s="113" t="str">
        <f>IF(SP_NORTE!O940="","*",SP_NORTE!O940)</f>
        <v>*</v>
      </c>
      <c r="K885" s="83">
        <f>IF(SP_NORTE!AJ940="","*",SP_NORTE!AJ940)</f>
        <v>0</v>
      </c>
      <c r="L885" s="83" t="str">
        <f>IF(SP_NORTE!AL940="","*",SP_NORTE!AL940)</f>
        <v>-</v>
      </c>
      <c r="M885" s="83">
        <f>IF(SP_NORTE!AO940="","*",SP_NORTE!AO940)</f>
        <v>0</v>
      </c>
      <c r="N885" s="83" t="str">
        <f>IF(SP_NORTE!AL940="","*",SP_NORTE!AL940)</f>
        <v>-</v>
      </c>
      <c r="O885" s="110" t="str">
        <f>IF(SP_NORTE!BG940="","*",SP_NORTE!BG940)</f>
        <v>*</v>
      </c>
      <c r="P885" s="147" t="str">
        <f>IF($A$2=1,IF(SP_NORTE!BI940="","*",SP_NORTE!BI940),IF(SP_NORTE!BJ940="","*",SP_NORTE!BJ940))</f>
        <v>*</v>
      </c>
    </row>
    <row r="886" spans="1:16" hidden="1">
      <c r="A886" s="82" t="str">
        <f>IF(SP_NORTE!B941="","*",SP_NORTE!B941)</f>
        <v>*</v>
      </c>
      <c r="B886" s="83" t="str">
        <f>IF(SP_NORTE!W941="","*",SP_NORTE!W941)</f>
        <v>*</v>
      </c>
      <c r="C886" s="83" t="str">
        <f>IF(SP_NORTE!R941="","*",SP_NORTE!R941)</f>
        <v>-</v>
      </c>
      <c r="D886" s="83" t="str">
        <f>IF(SP_NORTE!S941="","*",SP_NORTE!S941)</f>
        <v>-</v>
      </c>
      <c r="E886" s="83" t="str">
        <f>IF(SP_NORTE!D941="","*",SP_NORTE!D941)</f>
        <v>*</v>
      </c>
      <c r="F886" s="83" t="str">
        <f>IF(SP_NORTE!G941="","*",SP_NORTE!G941)</f>
        <v>*</v>
      </c>
      <c r="G886" s="83" t="str">
        <f>IF(SP_NORTE!L941="","*",SP_NORTE!L941)</f>
        <v>-</v>
      </c>
      <c r="H886" s="116" t="str">
        <f>IF(SP_NORTE!J941="","*",SP_NORTE!J941)</f>
        <v>*</v>
      </c>
      <c r="I886" s="113" t="str">
        <f>IF(SP_NORTE!N941="","*",SP_NORTE!N941)</f>
        <v>*</v>
      </c>
      <c r="J886" s="113" t="str">
        <f>IF(SP_NORTE!O941="","*",SP_NORTE!O941)</f>
        <v>*</v>
      </c>
      <c r="K886" s="83">
        <f>IF(SP_NORTE!AJ941="","*",SP_NORTE!AJ941)</f>
        <v>0</v>
      </c>
      <c r="L886" s="83" t="str">
        <f>IF(SP_NORTE!AL941="","*",SP_NORTE!AL941)</f>
        <v>-</v>
      </c>
      <c r="M886" s="83">
        <f>IF(SP_NORTE!AO941="","*",SP_NORTE!AO941)</f>
        <v>0</v>
      </c>
      <c r="N886" s="83" t="str">
        <f>IF(SP_NORTE!AL941="","*",SP_NORTE!AL941)</f>
        <v>-</v>
      </c>
      <c r="O886" s="110" t="str">
        <f>IF(SP_NORTE!BG941="","*",SP_NORTE!BG941)</f>
        <v>*</v>
      </c>
      <c r="P886" s="147" t="str">
        <f>IF($A$2=1,IF(SP_NORTE!BI941="","*",SP_NORTE!BI941),IF(SP_NORTE!BJ941="","*",SP_NORTE!BJ941))</f>
        <v>*</v>
      </c>
    </row>
    <row r="887" spans="1:16" hidden="1">
      <c r="A887" s="82" t="str">
        <f>IF(SP_NORTE!B942="","*",SP_NORTE!B942)</f>
        <v>*</v>
      </c>
      <c r="B887" s="83" t="str">
        <f>IF(SP_NORTE!W942="","*",SP_NORTE!W942)</f>
        <v>*</v>
      </c>
      <c r="C887" s="83" t="str">
        <f>IF(SP_NORTE!R942="","*",SP_NORTE!R942)</f>
        <v>-</v>
      </c>
      <c r="D887" s="83" t="str">
        <f>IF(SP_NORTE!S942="","*",SP_NORTE!S942)</f>
        <v>-</v>
      </c>
      <c r="E887" s="83" t="str">
        <f>IF(SP_NORTE!D942="","*",SP_NORTE!D942)</f>
        <v>*</v>
      </c>
      <c r="F887" s="83" t="str">
        <f>IF(SP_NORTE!G942="","*",SP_NORTE!G942)</f>
        <v>*</v>
      </c>
      <c r="G887" s="83" t="str">
        <f>IF(SP_NORTE!L942="","*",SP_NORTE!L942)</f>
        <v>-</v>
      </c>
      <c r="H887" s="116" t="str">
        <f>IF(SP_NORTE!J942="","*",SP_NORTE!J942)</f>
        <v>*</v>
      </c>
      <c r="I887" s="113" t="str">
        <f>IF(SP_NORTE!N942="","*",SP_NORTE!N942)</f>
        <v>*</v>
      </c>
      <c r="J887" s="113" t="str">
        <f>IF(SP_NORTE!O942="","*",SP_NORTE!O942)</f>
        <v>*</v>
      </c>
      <c r="K887" s="83">
        <f>IF(SP_NORTE!AJ942="","*",SP_NORTE!AJ942)</f>
        <v>0</v>
      </c>
      <c r="L887" s="83" t="str">
        <f>IF(SP_NORTE!AL942="","*",SP_NORTE!AL942)</f>
        <v>-</v>
      </c>
      <c r="M887" s="83">
        <f>IF(SP_NORTE!AO942="","*",SP_NORTE!AO942)</f>
        <v>0</v>
      </c>
      <c r="N887" s="83" t="str">
        <f>IF(SP_NORTE!AL942="","*",SP_NORTE!AL942)</f>
        <v>-</v>
      </c>
      <c r="O887" s="110" t="str">
        <f>IF(SP_NORTE!BG942="","*",SP_NORTE!BG942)</f>
        <v>*</v>
      </c>
      <c r="P887" s="147" t="str">
        <f>IF($A$2=1,IF(SP_NORTE!BI942="","*",SP_NORTE!BI942),IF(SP_NORTE!BJ942="","*",SP_NORTE!BJ942))</f>
        <v>*</v>
      </c>
    </row>
    <row r="888" spans="1:16" hidden="1">
      <c r="A888" s="82" t="str">
        <f>IF(SP_NORTE!B943="","*",SP_NORTE!B943)</f>
        <v>*</v>
      </c>
      <c r="B888" s="83" t="str">
        <f>IF(SP_NORTE!W943="","*",SP_NORTE!W943)</f>
        <v>*</v>
      </c>
      <c r="C888" s="83" t="str">
        <f>IF(SP_NORTE!R943="","*",SP_NORTE!R943)</f>
        <v>-</v>
      </c>
      <c r="D888" s="83" t="str">
        <f>IF(SP_NORTE!S943="","*",SP_NORTE!S943)</f>
        <v>-</v>
      </c>
      <c r="E888" s="83" t="str">
        <f>IF(SP_NORTE!D943="","*",SP_NORTE!D943)</f>
        <v>*</v>
      </c>
      <c r="F888" s="83" t="str">
        <f>IF(SP_NORTE!G943="","*",SP_NORTE!G943)</f>
        <v>*</v>
      </c>
      <c r="G888" s="83" t="str">
        <f>IF(SP_NORTE!L943="","*",SP_NORTE!L943)</f>
        <v>-</v>
      </c>
      <c r="H888" s="116" t="str">
        <f>IF(SP_NORTE!J943="","*",SP_NORTE!J943)</f>
        <v>*</v>
      </c>
      <c r="I888" s="113" t="str">
        <f>IF(SP_NORTE!N943="","*",SP_NORTE!N943)</f>
        <v>*</v>
      </c>
      <c r="J888" s="113" t="str">
        <f>IF(SP_NORTE!O943="","*",SP_NORTE!O943)</f>
        <v>*</v>
      </c>
      <c r="K888" s="83">
        <f>IF(SP_NORTE!AJ943="","*",SP_NORTE!AJ943)</f>
        <v>0</v>
      </c>
      <c r="L888" s="83" t="str">
        <f>IF(SP_NORTE!AL943="","*",SP_NORTE!AL943)</f>
        <v>-</v>
      </c>
      <c r="M888" s="83">
        <f>IF(SP_NORTE!AO943="","*",SP_NORTE!AO943)</f>
        <v>0</v>
      </c>
      <c r="N888" s="83" t="str">
        <f>IF(SP_NORTE!AL943="","*",SP_NORTE!AL943)</f>
        <v>-</v>
      </c>
      <c r="O888" s="110" t="str">
        <f>IF(SP_NORTE!BG943="","*",SP_NORTE!BG943)</f>
        <v>*</v>
      </c>
      <c r="P888" s="147" t="str">
        <f>IF($A$2=1,IF(SP_NORTE!BI943="","*",SP_NORTE!BI943),IF(SP_NORTE!BJ943="","*",SP_NORTE!BJ943))</f>
        <v>*</v>
      </c>
    </row>
    <row r="889" spans="1:16" hidden="1">
      <c r="A889" s="82" t="str">
        <f>IF(SP_NORTE!B944="","*",SP_NORTE!B944)</f>
        <v>*</v>
      </c>
      <c r="B889" s="83" t="str">
        <f>IF(SP_NORTE!W944="","*",SP_NORTE!W944)</f>
        <v>*</v>
      </c>
      <c r="C889" s="83" t="str">
        <f>IF(SP_NORTE!R944="","*",SP_NORTE!R944)</f>
        <v>-</v>
      </c>
      <c r="D889" s="83" t="str">
        <f>IF(SP_NORTE!S944="","*",SP_NORTE!S944)</f>
        <v>-</v>
      </c>
      <c r="E889" s="83" t="str">
        <f>IF(SP_NORTE!D944="","*",SP_NORTE!D944)</f>
        <v>*</v>
      </c>
      <c r="F889" s="83" t="str">
        <f>IF(SP_NORTE!G944="","*",SP_NORTE!G944)</f>
        <v>*</v>
      </c>
      <c r="G889" s="83" t="str">
        <f>IF(SP_NORTE!L944="","*",SP_NORTE!L944)</f>
        <v>-</v>
      </c>
      <c r="H889" s="116" t="str">
        <f>IF(SP_NORTE!J944="","*",SP_NORTE!J944)</f>
        <v>*</v>
      </c>
      <c r="I889" s="113" t="str">
        <f>IF(SP_NORTE!N944="","*",SP_NORTE!N944)</f>
        <v>*</v>
      </c>
      <c r="J889" s="113" t="str">
        <f>IF(SP_NORTE!O944="","*",SP_NORTE!O944)</f>
        <v>*</v>
      </c>
      <c r="K889" s="83">
        <f>IF(SP_NORTE!AJ944="","*",SP_NORTE!AJ944)</f>
        <v>0</v>
      </c>
      <c r="L889" s="83" t="str">
        <f>IF(SP_NORTE!AL944="","*",SP_NORTE!AL944)</f>
        <v>-</v>
      </c>
      <c r="M889" s="83">
        <f>IF(SP_NORTE!AO944="","*",SP_NORTE!AO944)</f>
        <v>0</v>
      </c>
      <c r="N889" s="83" t="str">
        <f>IF(SP_NORTE!AL944="","*",SP_NORTE!AL944)</f>
        <v>-</v>
      </c>
      <c r="O889" s="110" t="str">
        <f>IF(SP_NORTE!BG944="","*",SP_NORTE!BG944)</f>
        <v>*</v>
      </c>
      <c r="P889" s="147" t="str">
        <f>IF($A$2=1,IF(SP_NORTE!BI944="","*",SP_NORTE!BI944),IF(SP_NORTE!BJ944="","*",SP_NORTE!BJ944))</f>
        <v>*</v>
      </c>
    </row>
    <row r="890" spans="1:16" hidden="1">
      <c r="A890" s="82" t="str">
        <f>IF(SP_NORTE!B945="","*",SP_NORTE!B945)</f>
        <v>*</v>
      </c>
      <c r="B890" s="83" t="str">
        <f>IF(SP_NORTE!W945="","*",SP_NORTE!W945)</f>
        <v>*</v>
      </c>
      <c r="C890" s="83" t="str">
        <f>IF(SP_NORTE!R945="","*",SP_NORTE!R945)</f>
        <v>-</v>
      </c>
      <c r="D890" s="83" t="str">
        <f>IF(SP_NORTE!S945="","*",SP_NORTE!S945)</f>
        <v>-</v>
      </c>
      <c r="E890" s="83" t="str">
        <f>IF(SP_NORTE!D945="","*",SP_NORTE!D945)</f>
        <v>*</v>
      </c>
      <c r="F890" s="83" t="str">
        <f>IF(SP_NORTE!G945="","*",SP_NORTE!G945)</f>
        <v>*</v>
      </c>
      <c r="G890" s="83" t="str">
        <f>IF(SP_NORTE!L945="","*",SP_NORTE!L945)</f>
        <v>-</v>
      </c>
      <c r="H890" s="116" t="str">
        <f>IF(SP_NORTE!J945="","*",SP_NORTE!J945)</f>
        <v>*</v>
      </c>
      <c r="I890" s="113" t="str">
        <f>IF(SP_NORTE!N945="","*",SP_NORTE!N945)</f>
        <v>*</v>
      </c>
      <c r="J890" s="113" t="str">
        <f>IF(SP_NORTE!O945="","*",SP_NORTE!O945)</f>
        <v>*</v>
      </c>
      <c r="K890" s="83">
        <f>IF(SP_NORTE!AJ945="","*",SP_NORTE!AJ945)</f>
        <v>0</v>
      </c>
      <c r="L890" s="83" t="str">
        <f>IF(SP_NORTE!AL945="","*",SP_NORTE!AL945)</f>
        <v>-</v>
      </c>
      <c r="M890" s="83">
        <f>IF(SP_NORTE!AO945="","*",SP_NORTE!AO945)</f>
        <v>0</v>
      </c>
      <c r="N890" s="83" t="str">
        <f>IF(SP_NORTE!AL945="","*",SP_NORTE!AL945)</f>
        <v>-</v>
      </c>
      <c r="O890" s="110" t="str">
        <f>IF(SP_NORTE!BG945="","*",SP_NORTE!BG945)</f>
        <v>*</v>
      </c>
      <c r="P890" s="147" t="str">
        <f>IF($A$2=1,IF(SP_NORTE!BI945="","*",SP_NORTE!BI945),IF(SP_NORTE!BJ945="","*",SP_NORTE!BJ945))</f>
        <v>*</v>
      </c>
    </row>
    <row r="891" spans="1:16" hidden="1">
      <c r="A891" s="82" t="str">
        <f>IF(SP_NORTE!B946="","*",SP_NORTE!B946)</f>
        <v>*</v>
      </c>
      <c r="B891" s="83" t="str">
        <f>IF(SP_NORTE!W946="","*",SP_NORTE!W946)</f>
        <v>*</v>
      </c>
      <c r="C891" s="83" t="str">
        <f>IF(SP_NORTE!R946="","*",SP_NORTE!R946)</f>
        <v>-</v>
      </c>
      <c r="D891" s="83" t="str">
        <f>IF(SP_NORTE!S946="","*",SP_NORTE!S946)</f>
        <v>-</v>
      </c>
      <c r="E891" s="83" t="str">
        <f>IF(SP_NORTE!D946="","*",SP_NORTE!D946)</f>
        <v>*</v>
      </c>
      <c r="F891" s="83" t="str">
        <f>IF(SP_NORTE!G946="","*",SP_NORTE!G946)</f>
        <v>*</v>
      </c>
      <c r="G891" s="83" t="str">
        <f>IF(SP_NORTE!L946="","*",SP_NORTE!L946)</f>
        <v>-</v>
      </c>
      <c r="H891" s="116" t="str">
        <f>IF(SP_NORTE!J946="","*",SP_NORTE!J946)</f>
        <v>*</v>
      </c>
      <c r="I891" s="113" t="str">
        <f>IF(SP_NORTE!N946="","*",SP_NORTE!N946)</f>
        <v>*</v>
      </c>
      <c r="J891" s="113" t="str">
        <f>IF(SP_NORTE!O946="","*",SP_NORTE!O946)</f>
        <v>*</v>
      </c>
      <c r="K891" s="83">
        <f>IF(SP_NORTE!AJ946="","*",SP_NORTE!AJ946)</f>
        <v>0</v>
      </c>
      <c r="L891" s="83" t="str">
        <f>IF(SP_NORTE!AL946="","*",SP_NORTE!AL946)</f>
        <v>-</v>
      </c>
      <c r="M891" s="83">
        <f>IF(SP_NORTE!AO946="","*",SP_NORTE!AO946)</f>
        <v>0</v>
      </c>
      <c r="N891" s="83" t="str">
        <f>IF(SP_NORTE!AL946="","*",SP_NORTE!AL946)</f>
        <v>-</v>
      </c>
      <c r="O891" s="110" t="str">
        <f>IF(SP_NORTE!BG946="","*",SP_NORTE!BG946)</f>
        <v>*</v>
      </c>
      <c r="P891" s="147" t="str">
        <f>IF($A$2=1,IF(SP_NORTE!BI946="","*",SP_NORTE!BI946),IF(SP_NORTE!BJ946="","*",SP_NORTE!BJ946))</f>
        <v>*</v>
      </c>
    </row>
    <row r="892" spans="1:16" hidden="1">
      <c r="A892" s="82" t="str">
        <f>IF(SP_NORTE!B947="","*",SP_NORTE!B947)</f>
        <v>*</v>
      </c>
      <c r="B892" s="83" t="str">
        <f>IF(SP_NORTE!W947="","*",SP_NORTE!W947)</f>
        <v>*</v>
      </c>
      <c r="C892" s="83" t="str">
        <f>IF(SP_NORTE!R947="","*",SP_NORTE!R947)</f>
        <v>-</v>
      </c>
      <c r="D892" s="83" t="str">
        <f>IF(SP_NORTE!S947="","*",SP_NORTE!S947)</f>
        <v>-</v>
      </c>
      <c r="E892" s="83" t="str">
        <f>IF(SP_NORTE!D947="","*",SP_NORTE!D947)</f>
        <v>*</v>
      </c>
      <c r="F892" s="83" t="str">
        <f>IF(SP_NORTE!G947="","*",SP_NORTE!G947)</f>
        <v>*</v>
      </c>
      <c r="G892" s="83" t="str">
        <f>IF(SP_NORTE!L947="","*",SP_NORTE!L947)</f>
        <v>-</v>
      </c>
      <c r="H892" s="116" t="str">
        <f>IF(SP_NORTE!J947="","*",SP_NORTE!J947)</f>
        <v>*</v>
      </c>
      <c r="I892" s="113" t="str">
        <f>IF(SP_NORTE!N947="","*",SP_NORTE!N947)</f>
        <v>*</v>
      </c>
      <c r="J892" s="113" t="str">
        <f>IF(SP_NORTE!O947="","*",SP_NORTE!O947)</f>
        <v>*</v>
      </c>
      <c r="K892" s="83">
        <f>IF(SP_NORTE!AJ947="","*",SP_NORTE!AJ947)</f>
        <v>0</v>
      </c>
      <c r="L892" s="83" t="str">
        <f>IF(SP_NORTE!AL947="","*",SP_NORTE!AL947)</f>
        <v>-</v>
      </c>
      <c r="M892" s="83">
        <f>IF(SP_NORTE!AO947="","*",SP_NORTE!AO947)</f>
        <v>0</v>
      </c>
      <c r="N892" s="83" t="str">
        <f>IF(SP_NORTE!AL947="","*",SP_NORTE!AL947)</f>
        <v>-</v>
      </c>
      <c r="O892" s="110" t="str">
        <f>IF(SP_NORTE!BG947="","*",SP_NORTE!BG947)</f>
        <v>*</v>
      </c>
      <c r="P892" s="147" t="str">
        <f>IF($A$2=1,IF(SP_NORTE!BI947="","*",SP_NORTE!BI947),IF(SP_NORTE!BJ947="","*",SP_NORTE!BJ947))</f>
        <v>*</v>
      </c>
    </row>
    <row r="893" spans="1:16" hidden="1">
      <c r="A893" s="82" t="str">
        <f>IF(SP_NORTE!B948="","*",SP_NORTE!B948)</f>
        <v>*</v>
      </c>
      <c r="B893" s="83" t="str">
        <f>IF(SP_NORTE!W948="","*",SP_NORTE!W948)</f>
        <v>*</v>
      </c>
      <c r="C893" s="83" t="str">
        <f>IF(SP_NORTE!R948="","*",SP_NORTE!R948)</f>
        <v>-</v>
      </c>
      <c r="D893" s="83" t="str">
        <f>IF(SP_NORTE!S948="","*",SP_NORTE!S948)</f>
        <v>-</v>
      </c>
      <c r="E893" s="83" t="str">
        <f>IF(SP_NORTE!D948="","*",SP_NORTE!D948)</f>
        <v>*</v>
      </c>
      <c r="F893" s="83" t="str">
        <f>IF(SP_NORTE!G948="","*",SP_NORTE!G948)</f>
        <v>*</v>
      </c>
      <c r="G893" s="83" t="str">
        <f>IF(SP_NORTE!L948="","*",SP_NORTE!L948)</f>
        <v>-</v>
      </c>
      <c r="H893" s="116" t="str">
        <f>IF(SP_NORTE!J948="","*",SP_NORTE!J948)</f>
        <v>*</v>
      </c>
      <c r="I893" s="113" t="str">
        <f>IF(SP_NORTE!N948="","*",SP_NORTE!N948)</f>
        <v>*</v>
      </c>
      <c r="J893" s="113" t="str">
        <f>IF(SP_NORTE!O948="","*",SP_NORTE!O948)</f>
        <v>*</v>
      </c>
      <c r="K893" s="83">
        <f>IF(SP_NORTE!AJ948="","*",SP_NORTE!AJ948)</f>
        <v>0</v>
      </c>
      <c r="L893" s="83" t="str">
        <f>IF(SP_NORTE!AL948="","*",SP_NORTE!AL948)</f>
        <v>-</v>
      </c>
      <c r="M893" s="83">
        <f>IF(SP_NORTE!AO948="","*",SP_NORTE!AO948)</f>
        <v>0</v>
      </c>
      <c r="N893" s="83" t="str">
        <f>IF(SP_NORTE!AL948="","*",SP_NORTE!AL948)</f>
        <v>-</v>
      </c>
      <c r="O893" s="110" t="str">
        <f>IF(SP_NORTE!BG948="","*",SP_NORTE!BG948)</f>
        <v>*</v>
      </c>
      <c r="P893" s="147" t="str">
        <f>IF($A$2=1,IF(SP_NORTE!BI948="","*",SP_NORTE!BI948),IF(SP_NORTE!BJ948="","*",SP_NORTE!BJ948))</f>
        <v>*</v>
      </c>
    </row>
    <row r="894" spans="1:16" hidden="1">
      <c r="A894" s="82" t="str">
        <f>IF(SP_NORTE!B949="","*",SP_NORTE!B949)</f>
        <v>*</v>
      </c>
      <c r="B894" s="83" t="str">
        <f>IF(SP_NORTE!W949="","*",SP_NORTE!W949)</f>
        <v>*</v>
      </c>
      <c r="C894" s="83" t="str">
        <f>IF(SP_NORTE!R949="","*",SP_NORTE!R949)</f>
        <v>-</v>
      </c>
      <c r="D894" s="83" t="str">
        <f>IF(SP_NORTE!S949="","*",SP_NORTE!S949)</f>
        <v>-</v>
      </c>
      <c r="E894" s="83" t="str">
        <f>IF(SP_NORTE!D949="","*",SP_NORTE!D949)</f>
        <v>*</v>
      </c>
      <c r="F894" s="83" t="str">
        <f>IF(SP_NORTE!G949="","*",SP_NORTE!G949)</f>
        <v>*</v>
      </c>
      <c r="G894" s="83" t="str">
        <f>IF(SP_NORTE!L949="","*",SP_NORTE!L949)</f>
        <v>-</v>
      </c>
      <c r="H894" s="116" t="str">
        <f>IF(SP_NORTE!J949="","*",SP_NORTE!J949)</f>
        <v>*</v>
      </c>
      <c r="I894" s="113" t="str">
        <f>IF(SP_NORTE!N949="","*",SP_NORTE!N949)</f>
        <v>*</v>
      </c>
      <c r="J894" s="113" t="str">
        <f>IF(SP_NORTE!O949="","*",SP_NORTE!O949)</f>
        <v>*</v>
      </c>
      <c r="K894" s="83">
        <f>IF(SP_NORTE!AJ949="","*",SP_NORTE!AJ949)</f>
        <v>0</v>
      </c>
      <c r="L894" s="83" t="str">
        <f>IF(SP_NORTE!AL949="","*",SP_NORTE!AL949)</f>
        <v>-</v>
      </c>
      <c r="M894" s="83">
        <f>IF(SP_NORTE!AO949="","*",SP_NORTE!AO949)</f>
        <v>0</v>
      </c>
      <c r="N894" s="83" t="str">
        <f>IF(SP_NORTE!AL949="","*",SP_NORTE!AL949)</f>
        <v>-</v>
      </c>
      <c r="O894" s="110" t="str">
        <f>IF(SP_NORTE!BG949="","*",SP_NORTE!BG949)</f>
        <v>*</v>
      </c>
      <c r="P894" s="147" t="str">
        <f>IF($A$2=1,IF(SP_NORTE!BI949="","*",SP_NORTE!BI949),IF(SP_NORTE!BJ949="","*",SP_NORTE!BJ949))</f>
        <v>*</v>
      </c>
    </row>
    <row r="895" spans="1:16" hidden="1">
      <c r="A895" s="82" t="str">
        <f>IF(SP_NORTE!B950="","*",SP_NORTE!B950)</f>
        <v>*</v>
      </c>
      <c r="B895" s="83" t="str">
        <f>IF(SP_NORTE!W950="","*",SP_NORTE!W950)</f>
        <v>*</v>
      </c>
      <c r="C895" s="83" t="str">
        <f>IF(SP_NORTE!R950="","*",SP_NORTE!R950)</f>
        <v>-</v>
      </c>
      <c r="D895" s="83" t="str">
        <f>IF(SP_NORTE!S950="","*",SP_NORTE!S950)</f>
        <v>-</v>
      </c>
      <c r="E895" s="83" t="str">
        <f>IF(SP_NORTE!D950="","*",SP_NORTE!D950)</f>
        <v>*</v>
      </c>
      <c r="F895" s="83" t="str">
        <f>IF(SP_NORTE!G950="","*",SP_NORTE!G950)</f>
        <v>*</v>
      </c>
      <c r="G895" s="83" t="str">
        <f>IF(SP_NORTE!L950="","*",SP_NORTE!L950)</f>
        <v>-</v>
      </c>
      <c r="H895" s="116" t="str">
        <f>IF(SP_NORTE!J950="","*",SP_NORTE!J950)</f>
        <v>*</v>
      </c>
      <c r="I895" s="113" t="str">
        <f>IF(SP_NORTE!N950="","*",SP_NORTE!N950)</f>
        <v>*</v>
      </c>
      <c r="J895" s="113" t="str">
        <f>IF(SP_NORTE!O950="","*",SP_NORTE!O950)</f>
        <v>*</v>
      </c>
      <c r="K895" s="83">
        <f>IF(SP_NORTE!AJ950="","*",SP_NORTE!AJ950)</f>
        <v>0</v>
      </c>
      <c r="L895" s="83" t="str">
        <f>IF(SP_NORTE!AL950="","*",SP_NORTE!AL950)</f>
        <v>-</v>
      </c>
      <c r="M895" s="83">
        <f>IF(SP_NORTE!AO950="","*",SP_NORTE!AO950)</f>
        <v>0</v>
      </c>
      <c r="N895" s="83" t="str">
        <f>IF(SP_NORTE!AL950="","*",SP_NORTE!AL950)</f>
        <v>-</v>
      </c>
      <c r="O895" s="110" t="str">
        <f>IF(SP_NORTE!BG950="","*",SP_NORTE!BG950)</f>
        <v>*</v>
      </c>
      <c r="P895" s="147" t="str">
        <f>IF($A$2=1,IF(SP_NORTE!BI950="","*",SP_NORTE!BI950),IF(SP_NORTE!BJ950="","*",SP_NORTE!BJ950))</f>
        <v>*</v>
      </c>
    </row>
    <row r="896" spans="1:16" hidden="1">
      <c r="A896" s="82" t="str">
        <f>IF(SP_NORTE!B951="","*",SP_NORTE!B951)</f>
        <v>*</v>
      </c>
      <c r="B896" s="83" t="str">
        <f>IF(SP_NORTE!W951="","*",SP_NORTE!W951)</f>
        <v>*</v>
      </c>
      <c r="C896" s="83" t="str">
        <f>IF(SP_NORTE!R951="","*",SP_NORTE!R951)</f>
        <v>-</v>
      </c>
      <c r="D896" s="83" t="str">
        <f>IF(SP_NORTE!S951="","*",SP_NORTE!S951)</f>
        <v>-</v>
      </c>
      <c r="E896" s="83" t="str">
        <f>IF(SP_NORTE!D951="","*",SP_NORTE!D951)</f>
        <v>*</v>
      </c>
      <c r="F896" s="83" t="str">
        <f>IF(SP_NORTE!G951="","*",SP_NORTE!G951)</f>
        <v>*</v>
      </c>
      <c r="G896" s="83" t="str">
        <f>IF(SP_NORTE!L951="","*",SP_NORTE!L951)</f>
        <v>-</v>
      </c>
      <c r="H896" s="116" t="str">
        <f>IF(SP_NORTE!J951="","*",SP_NORTE!J951)</f>
        <v>*</v>
      </c>
      <c r="I896" s="113" t="str">
        <f>IF(SP_NORTE!N951="","*",SP_NORTE!N951)</f>
        <v>*</v>
      </c>
      <c r="J896" s="113" t="str">
        <f>IF(SP_NORTE!O951="","*",SP_NORTE!O951)</f>
        <v>*</v>
      </c>
      <c r="K896" s="83">
        <f>IF(SP_NORTE!AJ951="","*",SP_NORTE!AJ951)</f>
        <v>0</v>
      </c>
      <c r="L896" s="83" t="str">
        <f>IF(SP_NORTE!AL951="","*",SP_NORTE!AL951)</f>
        <v>-</v>
      </c>
      <c r="M896" s="83">
        <f>IF(SP_NORTE!AO951="","*",SP_NORTE!AO951)</f>
        <v>0</v>
      </c>
      <c r="N896" s="83" t="str">
        <f>IF(SP_NORTE!AL951="","*",SP_NORTE!AL951)</f>
        <v>-</v>
      </c>
      <c r="O896" s="110" t="str">
        <f>IF(SP_NORTE!BG951="","*",SP_NORTE!BG951)</f>
        <v>*</v>
      </c>
      <c r="P896" s="147" t="str">
        <f>IF($A$2=1,IF(SP_NORTE!BI951="","*",SP_NORTE!BI951),IF(SP_NORTE!BJ951="","*",SP_NORTE!BJ951))</f>
        <v>*</v>
      </c>
    </row>
    <row r="897" spans="1:16" hidden="1">
      <c r="A897" s="82" t="str">
        <f>IF(SP_NORTE!B952="","*",SP_NORTE!B952)</f>
        <v>*</v>
      </c>
      <c r="B897" s="83" t="str">
        <f>IF(SP_NORTE!W952="","*",SP_NORTE!W952)</f>
        <v>*</v>
      </c>
      <c r="C897" s="83" t="str">
        <f>IF(SP_NORTE!R952="","*",SP_NORTE!R952)</f>
        <v>-</v>
      </c>
      <c r="D897" s="83" t="str">
        <f>IF(SP_NORTE!S952="","*",SP_NORTE!S952)</f>
        <v>-</v>
      </c>
      <c r="E897" s="83" t="str">
        <f>IF(SP_NORTE!D952="","*",SP_NORTE!D952)</f>
        <v>*</v>
      </c>
      <c r="F897" s="83" t="str">
        <f>IF(SP_NORTE!G952="","*",SP_NORTE!G952)</f>
        <v>*</v>
      </c>
      <c r="G897" s="83" t="str">
        <f>IF(SP_NORTE!L952="","*",SP_NORTE!L952)</f>
        <v>-</v>
      </c>
      <c r="H897" s="116" t="str">
        <f>IF(SP_NORTE!J952="","*",SP_NORTE!J952)</f>
        <v>*</v>
      </c>
      <c r="I897" s="113" t="str">
        <f>IF(SP_NORTE!N952="","*",SP_NORTE!N952)</f>
        <v>*</v>
      </c>
      <c r="J897" s="113" t="str">
        <f>IF(SP_NORTE!O952="","*",SP_NORTE!O952)</f>
        <v>*</v>
      </c>
      <c r="K897" s="83">
        <f>IF(SP_NORTE!AJ952="","*",SP_NORTE!AJ952)</f>
        <v>0</v>
      </c>
      <c r="L897" s="83" t="str">
        <f>IF(SP_NORTE!AL952="","*",SP_NORTE!AL952)</f>
        <v>-</v>
      </c>
      <c r="M897" s="83">
        <f>IF(SP_NORTE!AO952="","*",SP_NORTE!AO952)</f>
        <v>0</v>
      </c>
      <c r="N897" s="83" t="str">
        <f>IF(SP_NORTE!AL952="","*",SP_NORTE!AL952)</f>
        <v>-</v>
      </c>
      <c r="O897" s="110" t="str">
        <f>IF(SP_NORTE!BG952="","*",SP_NORTE!BG952)</f>
        <v>*</v>
      </c>
      <c r="P897" s="147" t="str">
        <f>IF($A$2=1,IF(SP_NORTE!BI952="","*",SP_NORTE!BI952),IF(SP_NORTE!BJ952="","*",SP_NORTE!BJ952))</f>
        <v>*</v>
      </c>
    </row>
    <row r="898" spans="1:16" hidden="1">
      <c r="A898" s="82" t="str">
        <f>IF(SP_NORTE!B953="","*",SP_NORTE!B953)</f>
        <v>*</v>
      </c>
      <c r="B898" s="83" t="str">
        <f>IF(SP_NORTE!W953="","*",SP_NORTE!W953)</f>
        <v>*</v>
      </c>
      <c r="C898" s="83" t="str">
        <f>IF(SP_NORTE!R953="","*",SP_NORTE!R953)</f>
        <v>-</v>
      </c>
      <c r="D898" s="83" t="str">
        <f>IF(SP_NORTE!S953="","*",SP_NORTE!S953)</f>
        <v>-</v>
      </c>
      <c r="E898" s="83" t="str">
        <f>IF(SP_NORTE!D953="","*",SP_NORTE!D953)</f>
        <v>*</v>
      </c>
      <c r="F898" s="83" t="str">
        <f>IF(SP_NORTE!G953="","*",SP_NORTE!G953)</f>
        <v>*</v>
      </c>
      <c r="G898" s="83" t="str">
        <f>IF(SP_NORTE!L953="","*",SP_NORTE!L953)</f>
        <v>-</v>
      </c>
      <c r="H898" s="116" t="str">
        <f>IF(SP_NORTE!J953="","*",SP_NORTE!J953)</f>
        <v>*</v>
      </c>
      <c r="I898" s="113" t="str">
        <f>IF(SP_NORTE!N953="","*",SP_NORTE!N953)</f>
        <v>*</v>
      </c>
      <c r="J898" s="113" t="str">
        <f>IF(SP_NORTE!O953="","*",SP_NORTE!O953)</f>
        <v>*</v>
      </c>
      <c r="K898" s="83">
        <f>IF(SP_NORTE!AJ953="","*",SP_NORTE!AJ953)</f>
        <v>0</v>
      </c>
      <c r="L898" s="83" t="str">
        <f>IF(SP_NORTE!AL953="","*",SP_NORTE!AL953)</f>
        <v>-</v>
      </c>
      <c r="M898" s="83">
        <f>IF(SP_NORTE!AO953="","*",SP_NORTE!AO953)</f>
        <v>0</v>
      </c>
      <c r="N898" s="83" t="str">
        <f>IF(SP_NORTE!AL953="","*",SP_NORTE!AL953)</f>
        <v>-</v>
      </c>
      <c r="O898" s="110" t="str">
        <f>IF(SP_NORTE!BG953="","*",SP_NORTE!BG953)</f>
        <v>*</v>
      </c>
      <c r="P898" s="147" t="str">
        <f>IF($A$2=1,IF(SP_NORTE!BI953="","*",SP_NORTE!BI953),IF(SP_NORTE!BJ953="","*",SP_NORTE!BJ953))</f>
        <v>*</v>
      </c>
    </row>
    <row r="899" spans="1:16" hidden="1">
      <c r="A899" s="82" t="str">
        <f>IF(SP_NORTE!B954="","*",SP_NORTE!B954)</f>
        <v>*</v>
      </c>
      <c r="B899" s="83" t="str">
        <f>IF(SP_NORTE!W954="","*",SP_NORTE!W954)</f>
        <v>*</v>
      </c>
      <c r="C899" s="83" t="str">
        <f>IF(SP_NORTE!R954="","*",SP_NORTE!R954)</f>
        <v>-</v>
      </c>
      <c r="D899" s="83" t="str">
        <f>IF(SP_NORTE!S954="","*",SP_NORTE!S954)</f>
        <v>-</v>
      </c>
      <c r="E899" s="83" t="str">
        <f>IF(SP_NORTE!D954="","*",SP_NORTE!D954)</f>
        <v>*</v>
      </c>
      <c r="F899" s="83" t="str">
        <f>IF(SP_NORTE!G954="","*",SP_NORTE!G954)</f>
        <v>*</v>
      </c>
      <c r="G899" s="83" t="str">
        <f>IF(SP_NORTE!L954="","*",SP_NORTE!L954)</f>
        <v>-</v>
      </c>
      <c r="H899" s="116" t="str">
        <f>IF(SP_NORTE!J954="","*",SP_NORTE!J954)</f>
        <v>*</v>
      </c>
      <c r="I899" s="113" t="str">
        <f>IF(SP_NORTE!N954="","*",SP_NORTE!N954)</f>
        <v>*</v>
      </c>
      <c r="J899" s="113" t="str">
        <f>IF(SP_NORTE!O954="","*",SP_NORTE!O954)</f>
        <v>*</v>
      </c>
      <c r="K899" s="83">
        <f>IF(SP_NORTE!AJ954="","*",SP_NORTE!AJ954)</f>
        <v>0</v>
      </c>
      <c r="L899" s="83" t="str">
        <f>IF(SP_NORTE!AL954="","*",SP_NORTE!AL954)</f>
        <v>-</v>
      </c>
      <c r="M899" s="83">
        <f>IF(SP_NORTE!AO954="","*",SP_NORTE!AO954)</f>
        <v>0</v>
      </c>
      <c r="N899" s="83" t="str">
        <f>IF(SP_NORTE!AL954="","*",SP_NORTE!AL954)</f>
        <v>-</v>
      </c>
      <c r="O899" s="110" t="str">
        <f>IF(SP_NORTE!BG954="","*",SP_NORTE!BG954)</f>
        <v>*</v>
      </c>
      <c r="P899" s="147" t="str">
        <f>IF($A$2=1,IF(SP_NORTE!BI954="","*",SP_NORTE!BI954),IF(SP_NORTE!BJ954="","*",SP_NORTE!BJ954))</f>
        <v>*</v>
      </c>
    </row>
    <row r="900" spans="1:16" hidden="1">
      <c r="A900" s="82" t="str">
        <f>IF(SP_NORTE!B955="","*",SP_NORTE!B955)</f>
        <v>*</v>
      </c>
      <c r="B900" s="83" t="str">
        <f>IF(SP_NORTE!W955="","*",SP_NORTE!W955)</f>
        <v>*</v>
      </c>
      <c r="C900" s="83" t="str">
        <f>IF(SP_NORTE!R955="","*",SP_NORTE!R955)</f>
        <v>-</v>
      </c>
      <c r="D900" s="83" t="str">
        <f>IF(SP_NORTE!S955="","*",SP_NORTE!S955)</f>
        <v>-</v>
      </c>
      <c r="E900" s="83" t="str">
        <f>IF(SP_NORTE!D955="","*",SP_NORTE!D955)</f>
        <v>*</v>
      </c>
      <c r="F900" s="83" t="str">
        <f>IF(SP_NORTE!G955="","*",SP_NORTE!G955)</f>
        <v>*</v>
      </c>
      <c r="G900" s="83" t="str">
        <f>IF(SP_NORTE!L955="","*",SP_NORTE!L955)</f>
        <v>-</v>
      </c>
      <c r="H900" s="116" t="str">
        <f>IF(SP_NORTE!J955="","*",SP_NORTE!J955)</f>
        <v>*</v>
      </c>
      <c r="I900" s="113" t="str">
        <f>IF(SP_NORTE!N955="","*",SP_NORTE!N955)</f>
        <v>*</v>
      </c>
      <c r="J900" s="113" t="str">
        <f>IF(SP_NORTE!O955="","*",SP_NORTE!O955)</f>
        <v>*</v>
      </c>
      <c r="K900" s="83">
        <f>IF(SP_NORTE!AJ955="","*",SP_NORTE!AJ955)</f>
        <v>0</v>
      </c>
      <c r="L900" s="83" t="str">
        <f>IF(SP_NORTE!AL955="","*",SP_NORTE!AL955)</f>
        <v>-</v>
      </c>
      <c r="M900" s="83">
        <f>IF(SP_NORTE!AO955="","*",SP_NORTE!AO955)</f>
        <v>0</v>
      </c>
      <c r="N900" s="83" t="str">
        <f>IF(SP_NORTE!AL955="","*",SP_NORTE!AL955)</f>
        <v>-</v>
      </c>
      <c r="O900" s="110" t="str">
        <f>IF(SP_NORTE!BG955="","*",SP_NORTE!BG955)</f>
        <v>*</v>
      </c>
      <c r="P900" s="147" t="str">
        <f>IF($A$2=1,IF(SP_NORTE!BI955="","*",SP_NORTE!BI955),IF(SP_NORTE!BJ955="","*",SP_NORTE!BJ955))</f>
        <v>*</v>
      </c>
    </row>
    <row r="901" spans="1:16" hidden="1">
      <c r="A901" s="82" t="str">
        <f>IF(SP_NORTE!B956="","*",SP_NORTE!B956)</f>
        <v>*</v>
      </c>
      <c r="B901" s="83" t="str">
        <f>IF(SP_NORTE!W956="","*",SP_NORTE!W956)</f>
        <v>*</v>
      </c>
      <c r="C901" s="83" t="str">
        <f>IF(SP_NORTE!R956="","*",SP_NORTE!R956)</f>
        <v>-</v>
      </c>
      <c r="D901" s="83" t="str">
        <f>IF(SP_NORTE!S956="","*",SP_NORTE!S956)</f>
        <v>-</v>
      </c>
      <c r="E901" s="83" t="str">
        <f>IF(SP_NORTE!D956="","*",SP_NORTE!D956)</f>
        <v>*</v>
      </c>
      <c r="F901" s="83" t="str">
        <f>IF(SP_NORTE!G956="","*",SP_NORTE!G956)</f>
        <v>*</v>
      </c>
      <c r="G901" s="83" t="str">
        <f>IF(SP_NORTE!L956="","*",SP_NORTE!L956)</f>
        <v>-</v>
      </c>
      <c r="H901" s="116" t="str">
        <f>IF(SP_NORTE!J956="","*",SP_NORTE!J956)</f>
        <v>*</v>
      </c>
      <c r="I901" s="113" t="str">
        <f>IF(SP_NORTE!N956="","*",SP_NORTE!N956)</f>
        <v>*</v>
      </c>
      <c r="J901" s="113" t="str">
        <f>IF(SP_NORTE!O956="","*",SP_NORTE!O956)</f>
        <v>*</v>
      </c>
      <c r="K901" s="83">
        <f>IF(SP_NORTE!AJ956="","*",SP_NORTE!AJ956)</f>
        <v>0</v>
      </c>
      <c r="L901" s="83" t="str">
        <f>IF(SP_NORTE!AL956="","*",SP_NORTE!AL956)</f>
        <v>-</v>
      </c>
      <c r="M901" s="83">
        <f>IF(SP_NORTE!AO956="","*",SP_NORTE!AO956)</f>
        <v>0</v>
      </c>
      <c r="N901" s="83" t="str">
        <f>IF(SP_NORTE!AL956="","*",SP_NORTE!AL956)</f>
        <v>-</v>
      </c>
      <c r="O901" s="110" t="str">
        <f>IF(SP_NORTE!BG956="","*",SP_NORTE!BG956)</f>
        <v>*</v>
      </c>
      <c r="P901" s="147" t="str">
        <f>IF($A$2=1,IF(SP_NORTE!BI956="","*",SP_NORTE!BI956),IF(SP_NORTE!BJ956="","*",SP_NORTE!BJ956))</f>
        <v>*</v>
      </c>
    </row>
    <row r="902" spans="1:16" hidden="1">
      <c r="A902" s="82" t="str">
        <f>IF(SP_NORTE!B957="","*",SP_NORTE!B957)</f>
        <v>*</v>
      </c>
      <c r="B902" s="83" t="str">
        <f>IF(SP_NORTE!W957="","*",SP_NORTE!W957)</f>
        <v>*</v>
      </c>
      <c r="C902" s="83" t="str">
        <f>IF(SP_NORTE!R957="","*",SP_NORTE!R957)</f>
        <v>-</v>
      </c>
      <c r="D902" s="83" t="str">
        <f>IF(SP_NORTE!S957="","*",SP_NORTE!S957)</f>
        <v>-</v>
      </c>
      <c r="E902" s="83" t="str">
        <f>IF(SP_NORTE!D957="","*",SP_NORTE!D957)</f>
        <v>*</v>
      </c>
      <c r="F902" s="83" t="str">
        <f>IF(SP_NORTE!G957="","*",SP_NORTE!G957)</f>
        <v>*</v>
      </c>
      <c r="G902" s="83" t="str">
        <f>IF(SP_NORTE!L957="","*",SP_NORTE!L957)</f>
        <v>-</v>
      </c>
      <c r="H902" s="116" t="str">
        <f>IF(SP_NORTE!J957="","*",SP_NORTE!J957)</f>
        <v>*</v>
      </c>
      <c r="I902" s="113" t="str">
        <f>IF(SP_NORTE!N957="","*",SP_NORTE!N957)</f>
        <v>*</v>
      </c>
      <c r="J902" s="113" t="str">
        <f>IF(SP_NORTE!O957="","*",SP_NORTE!O957)</f>
        <v>*</v>
      </c>
      <c r="K902" s="83">
        <f>IF(SP_NORTE!AJ957="","*",SP_NORTE!AJ957)</f>
        <v>0</v>
      </c>
      <c r="L902" s="83" t="str">
        <f>IF(SP_NORTE!AL957="","*",SP_NORTE!AL957)</f>
        <v>-</v>
      </c>
      <c r="M902" s="83">
        <f>IF(SP_NORTE!AO957="","*",SP_NORTE!AO957)</f>
        <v>0</v>
      </c>
      <c r="N902" s="83" t="str">
        <f>IF(SP_NORTE!AL957="","*",SP_NORTE!AL957)</f>
        <v>-</v>
      </c>
      <c r="O902" s="110" t="str">
        <f>IF(SP_NORTE!BG957="","*",SP_NORTE!BG957)</f>
        <v>*</v>
      </c>
      <c r="P902" s="147" t="str">
        <f>IF($A$2=1,IF(SP_NORTE!BI957="","*",SP_NORTE!BI957),IF(SP_NORTE!BJ957="","*",SP_NORTE!BJ957))</f>
        <v>*</v>
      </c>
    </row>
    <row r="903" spans="1:16" hidden="1">
      <c r="A903" s="82" t="str">
        <f>IF(SP_NORTE!B958="","*",SP_NORTE!B958)</f>
        <v>*</v>
      </c>
      <c r="B903" s="83" t="str">
        <f>IF(SP_NORTE!W958="","*",SP_NORTE!W958)</f>
        <v>*</v>
      </c>
      <c r="C903" s="83" t="str">
        <f>IF(SP_NORTE!R958="","*",SP_NORTE!R958)</f>
        <v>-</v>
      </c>
      <c r="D903" s="83" t="str">
        <f>IF(SP_NORTE!S958="","*",SP_NORTE!S958)</f>
        <v>-</v>
      </c>
      <c r="E903" s="83" t="str">
        <f>IF(SP_NORTE!D958="","*",SP_NORTE!D958)</f>
        <v>*</v>
      </c>
      <c r="F903" s="83" t="str">
        <f>IF(SP_NORTE!G958="","*",SP_NORTE!G958)</f>
        <v>*</v>
      </c>
      <c r="G903" s="83" t="str">
        <f>IF(SP_NORTE!L958="","*",SP_NORTE!L958)</f>
        <v>-</v>
      </c>
      <c r="H903" s="116" t="str">
        <f>IF(SP_NORTE!J958="","*",SP_NORTE!J958)</f>
        <v>*</v>
      </c>
      <c r="I903" s="113" t="str">
        <f>IF(SP_NORTE!N958="","*",SP_NORTE!N958)</f>
        <v>*</v>
      </c>
      <c r="J903" s="113" t="str">
        <f>IF(SP_NORTE!O958="","*",SP_NORTE!O958)</f>
        <v>*</v>
      </c>
      <c r="K903" s="83">
        <f>IF(SP_NORTE!AJ958="","*",SP_NORTE!AJ958)</f>
        <v>0</v>
      </c>
      <c r="L903" s="83" t="str">
        <f>IF(SP_NORTE!AL958="","*",SP_NORTE!AL958)</f>
        <v>-</v>
      </c>
      <c r="M903" s="83">
        <f>IF(SP_NORTE!AO958="","*",SP_NORTE!AO958)</f>
        <v>0</v>
      </c>
      <c r="N903" s="83" t="str">
        <f>IF(SP_NORTE!AL958="","*",SP_NORTE!AL958)</f>
        <v>-</v>
      </c>
      <c r="O903" s="110" t="str">
        <f>IF(SP_NORTE!BG958="","*",SP_NORTE!BG958)</f>
        <v>*</v>
      </c>
      <c r="P903" s="147" t="str">
        <f>IF($A$2=1,IF(SP_NORTE!BI958="","*",SP_NORTE!BI958),IF(SP_NORTE!BJ958="","*",SP_NORTE!BJ958))</f>
        <v>*</v>
      </c>
    </row>
    <row r="904" spans="1:16" hidden="1">
      <c r="A904" s="82" t="str">
        <f>IF(SP_NORTE!B959="","*",SP_NORTE!B959)</f>
        <v>*</v>
      </c>
      <c r="B904" s="83" t="str">
        <f>IF(SP_NORTE!W959="","*",SP_NORTE!W959)</f>
        <v>*</v>
      </c>
      <c r="C904" s="83" t="str">
        <f>IF(SP_NORTE!R959="","*",SP_NORTE!R959)</f>
        <v>-</v>
      </c>
      <c r="D904" s="83" t="str">
        <f>IF(SP_NORTE!S959="","*",SP_NORTE!S959)</f>
        <v>-</v>
      </c>
      <c r="E904" s="83" t="str">
        <f>IF(SP_NORTE!D959="","*",SP_NORTE!D959)</f>
        <v>*</v>
      </c>
      <c r="F904" s="83" t="str">
        <f>IF(SP_NORTE!G959="","*",SP_NORTE!G959)</f>
        <v>*</v>
      </c>
      <c r="G904" s="83" t="str">
        <f>IF(SP_NORTE!L959="","*",SP_NORTE!L959)</f>
        <v>-</v>
      </c>
      <c r="H904" s="116" t="str">
        <f>IF(SP_NORTE!J959="","*",SP_NORTE!J959)</f>
        <v>*</v>
      </c>
      <c r="I904" s="113" t="str">
        <f>IF(SP_NORTE!N959="","*",SP_NORTE!N959)</f>
        <v>*</v>
      </c>
      <c r="J904" s="113" t="str">
        <f>IF(SP_NORTE!O959="","*",SP_NORTE!O959)</f>
        <v>*</v>
      </c>
      <c r="K904" s="83">
        <f>IF(SP_NORTE!AJ959="","*",SP_NORTE!AJ959)</f>
        <v>0</v>
      </c>
      <c r="L904" s="83" t="str">
        <f>IF(SP_NORTE!AL959="","*",SP_NORTE!AL959)</f>
        <v>-</v>
      </c>
      <c r="M904" s="83">
        <f>IF(SP_NORTE!AO959="","*",SP_NORTE!AO959)</f>
        <v>0</v>
      </c>
      <c r="N904" s="83" t="str">
        <f>IF(SP_NORTE!AL959="","*",SP_NORTE!AL959)</f>
        <v>-</v>
      </c>
      <c r="O904" s="110" t="str">
        <f>IF(SP_NORTE!BG959="","*",SP_NORTE!BG959)</f>
        <v>*</v>
      </c>
      <c r="P904" s="147" t="str">
        <f>IF($A$2=1,IF(SP_NORTE!BI959="","*",SP_NORTE!BI959),IF(SP_NORTE!BJ959="","*",SP_NORTE!BJ959))</f>
        <v>*</v>
      </c>
    </row>
    <row r="905" spans="1:16" hidden="1">
      <c r="A905" s="82" t="str">
        <f>IF(SP_NORTE!B960="","*",SP_NORTE!B960)</f>
        <v>*</v>
      </c>
      <c r="B905" s="83" t="str">
        <f>IF(SP_NORTE!W960="","*",SP_NORTE!W960)</f>
        <v>*</v>
      </c>
      <c r="C905" s="83" t="str">
        <f>IF(SP_NORTE!R960="","*",SP_NORTE!R960)</f>
        <v>-</v>
      </c>
      <c r="D905" s="83" t="str">
        <f>IF(SP_NORTE!S960="","*",SP_NORTE!S960)</f>
        <v>-</v>
      </c>
      <c r="E905" s="83" t="str">
        <f>IF(SP_NORTE!D960="","*",SP_NORTE!D960)</f>
        <v>*</v>
      </c>
      <c r="F905" s="83" t="str">
        <f>IF(SP_NORTE!G960="","*",SP_NORTE!G960)</f>
        <v>*</v>
      </c>
      <c r="G905" s="83" t="str">
        <f>IF(SP_NORTE!L960="","*",SP_NORTE!L960)</f>
        <v>-</v>
      </c>
      <c r="H905" s="116" t="str">
        <f>IF(SP_NORTE!J960="","*",SP_NORTE!J960)</f>
        <v>*</v>
      </c>
      <c r="I905" s="113" t="str">
        <f>IF(SP_NORTE!N960="","*",SP_NORTE!N960)</f>
        <v>*</v>
      </c>
      <c r="J905" s="113" t="str">
        <f>IF(SP_NORTE!O960="","*",SP_NORTE!O960)</f>
        <v>*</v>
      </c>
      <c r="K905" s="83">
        <f>IF(SP_NORTE!AJ960="","*",SP_NORTE!AJ960)</f>
        <v>0</v>
      </c>
      <c r="L905" s="83" t="str">
        <f>IF(SP_NORTE!AL960="","*",SP_NORTE!AL960)</f>
        <v>-</v>
      </c>
      <c r="M905" s="83">
        <f>IF(SP_NORTE!AO960="","*",SP_NORTE!AO960)</f>
        <v>0</v>
      </c>
      <c r="N905" s="83" t="str">
        <f>IF(SP_NORTE!AL960="","*",SP_NORTE!AL960)</f>
        <v>-</v>
      </c>
      <c r="O905" s="110" t="str">
        <f>IF(SP_NORTE!BG960="","*",SP_NORTE!BG960)</f>
        <v>*</v>
      </c>
      <c r="P905" s="147" t="str">
        <f>IF($A$2=1,IF(SP_NORTE!BI960="","*",SP_NORTE!BI960),IF(SP_NORTE!BJ960="","*",SP_NORTE!BJ960))</f>
        <v>*</v>
      </c>
    </row>
    <row r="906" spans="1:16" hidden="1">
      <c r="A906" s="82" t="str">
        <f>IF(SP_NORTE!B961="","*",SP_NORTE!B961)</f>
        <v>*</v>
      </c>
      <c r="B906" s="83" t="str">
        <f>IF(SP_NORTE!W961="","*",SP_NORTE!W961)</f>
        <v>*</v>
      </c>
      <c r="C906" s="83" t="str">
        <f>IF(SP_NORTE!R961="","*",SP_NORTE!R961)</f>
        <v>-</v>
      </c>
      <c r="D906" s="83" t="str">
        <f>IF(SP_NORTE!S961="","*",SP_NORTE!S961)</f>
        <v>-</v>
      </c>
      <c r="E906" s="83" t="str">
        <f>IF(SP_NORTE!D961="","*",SP_NORTE!D961)</f>
        <v>*</v>
      </c>
      <c r="F906" s="83" t="str">
        <f>IF(SP_NORTE!G961="","*",SP_NORTE!G961)</f>
        <v>*</v>
      </c>
      <c r="G906" s="83" t="str">
        <f>IF(SP_NORTE!L961="","*",SP_NORTE!L961)</f>
        <v>-</v>
      </c>
      <c r="H906" s="116" t="str">
        <f>IF(SP_NORTE!J961="","*",SP_NORTE!J961)</f>
        <v>*</v>
      </c>
      <c r="I906" s="113" t="str">
        <f>IF(SP_NORTE!N961="","*",SP_NORTE!N961)</f>
        <v>*</v>
      </c>
      <c r="J906" s="113" t="str">
        <f>IF(SP_NORTE!O961="","*",SP_NORTE!O961)</f>
        <v>*</v>
      </c>
      <c r="K906" s="83">
        <f>IF(SP_NORTE!AJ961="","*",SP_NORTE!AJ961)</f>
        <v>0</v>
      </c>
      <c r="L906" s="83" t="str">
        <f>IF(SP_NORTE!AL961="","*",SP_NORTE!AL961)</f>
        <v>-</v>
      </c>
      <c r="M906" s="83">
        <f>IF(SP_NORTE!AO961="","*",SP_NORTE!AO961)</f>
        <v>0</v>
      </c>
      <c r="N906" s="83" t="str">
        <f>IF(SP_NORTE!AL961="","*",SP_NORTE!AL961)</f>
        <v>-</v>
      </c>
      <c r="O906" s="110" t="str">
        <f>IF(SP_NORTE!BG961="","*",SP_NORTE!BG961)</f>
        <v>*</v>
      </c>
      <c r="P906" s="147" t="str">
        <f>IF($A$2=1,IF(SP_NORTE!BI961="","*",SP_NORTE!BI961),IF(SP_NORTE!BJ961="","*",SP_NORTE!BJ961))</f>
        <v>*</v>
      </c>
    </row>
    <row r="907" spans="1:16" hidden="1">
      <c r="A907" s="82" t="str">
        <f>IF(SP_NORTE!B962="","*",SP_NORTE!B962)</f>
        <v>*</v>
      </c>
      <c r="B907" s="83" t="str">
        <f>IF(SP_NORTE!W962="","*",SP_NORTE!W962)</f>
        <v>*</v>
      </c>
      <c r="C907" s="83" t="str">
        <f>IF(SP_NORTE!R962="","*",SP_NORTE!R962)</f>
        <v>-</v>
      </c>
      <c r="D907" s="83" t="str">
        <f>IF(SP_NORTE!S962="","*",SP_NORTE!S962)</f>
        <v>-</v>
      </c>
      <c r="E907" s="83" t="str">
        <f>IF(SP_NORTE!D962="","*",SP_NORTE!D962)</f>
        <v>*</v>
      </c>
      <c r="F907" s="83" t="str">
        <f>IF(SP_NORTE!G962="","*",SP_NORTE!G962)</f>
        <v>*</v>
      </c>
      <c r="G907" s="83" t="str">
        <f>IF(SP_NORTE!L962="","*",SP_NORTE!L962)</f>
        <v>-</v>
      </c>
      <c r="H907" s="116" t="str">
        <f>IF(SP_NORTE!J962="","*",SP_NORTE!J962)</f>
        <v>*</v>
      </c>
      <c r="I907" s="113" t="str">
        <f>IF(SP_NORTE!N962="","*",SP_NORTE!N962)</f>
        <v>*</v>
      </c>
      <c r="J907" s="113" t="str">
        <f>IF(SP_NORTE!O962="","*",SP_NORTE!O962)</f>
        <v>*</v>
      </c>
      <c r="K907" s="83">
        <f>IF(SP_NORTE!AJ962="","*",SP_NORTE!AJ962)</f>
        <v>0</v>
      </c>
      <c r="L907" s="83" t="str">
        <f>IF(SP_NORTE!AL962="","*",SP_NORTE!AL962)</f>
        <v>-</v>
      </c>
      <c r="M907" s="83">
        <f>IF(SP_NORTE!AO962="","*",SP_NORTE!AO962)</f>
        <v>0</v>
      </c>
      <c r="N907" s="83" t="str">
        <f>IF(SP_NORTE!AL962="","*",SP_NORTE!AL962)</f>
        <v>-</v>
      </c>
      <c r="O907" s="110" t="str">
        <f>IF(SP_NORTE!BG962="","*",SP_NORTE!BG962)</f>
        <v>*</v>
      </c>
      <c r="P907" s="147" t="str">
        <f>IF($A$2=1,IF(SP_NORTE!BI962="","*",SP_NORTE!BI962),IF(SP_NORTE!BJ962="","*",SP_NORTE!BJ962))</f>
        <v>*</v>
      </c>
    </row>
    <row r="908" spans="1:16" hidden="1">
      <c r="A908" s="82" t="str">
        <f>IF(SP_NORTE!B963="","*",SP_NORTE!B963)</f>
        <v>*</v>
      </c>
      <c r="B908" s="83" t="str">
        <f>IF(SP_NORTE!W963="","*",SP_NORTE!W963)</f>
        <v>*</v>
      </c>
      <c r="C908" s="83" t="str">
        <f>IF(SP_NORTE!R963="","*",SP_NORTE!R963)</f>
        <v>-</v>
      </c>
      <c r="D908" s="83" t="str">
        <f>IF(SP_NORTE!S963="","*",SP_NORTE!S963)</f>
        <v>-</v>
      </c>
      <c r="E908" s="83" t="str">
        <f>IF(SP_NORTE!D963="","*",SP_NORTE!D963)</f>
        <v>*</v>
      </c>
      <c r="F908" s="83" t="str">
        <f>IF(SP_NORTE!G963="","*",SP_NORTE!G963)</f>
        <v>*</v>
      </c>
      <c r="G908" s="83" t="str">
        <f>IF(SP_NORTE!L963="","*",SP_NORTE!L963)</f>
        <v>-</v>
      </c>
      <c r="H908" s="116" t="str">
        <f>IF(SP_NORTE!J963="","*",SP_NORTE!J963)</f>
        <v>*</v>
      </c>
      <c r="I908" s="113" t="str">
        <f>IF(SP_NORTE!N963="","*",SP_NORTE!N963)</f>
        <v>*</v>
      </c>
      <c r="J908" s="113" t="str">
        <f>IF(SP_NORTE!O963="","*",SP_NORTE!O963)</f>
        <v>*</v>
      </c>
      <c r="K908" s="83">
        <f>IF(SP_NORTE!AJ963="","*",SP_NORTE!AJ963)</f>
        <v>0</v>
      </c>
      <c r="L908" s="83" t="str">
        <f>IF(SP_NORTE!AL963="","*",SP_NORTE!AL963)</f>
        <v>-</v>
      </c>
      <c r="M908" s="83">
        <f>IF(SP_NORTE!AO963="","*",SP_NORTE!AO963)</f>
        <v>0</v>
      </c>
      <c r="N908" s="83" t="str">
        <f>IF(SP_NORTE!AL963="","*",SP_NORTE!AL963)</f>
        <v>-</v>
      </c>
      <c r="O908" s="110" t="str">
        <f>IF(SP_NORTE!BG963="","*",SP_NORTE!BG963)</f>
        <v>*</v>
      </c>
      <c r="P908" s="147" t="str">
        <f>IF($A$2=1,IF(SP_NORTE!BI963="","*",SP_NORTE!BI963),IF(SP_NORTE!BJ963="","*",SP_NORTE!BJ963))</f>
        <v>*</v>
      </c>
    </row>
    <row r="909" spans="1:16" hidden="1">
      <c r="A909" s="82" t="str">
        <f>IF(SP_NORTE!B964="","*",SP_NORTE!B964)</f>
        <v>*</v>
      </c>
      <c r="B909" s="83" t="str">
        <f>IF(SP_NORTE!W964="","*",SP_NORTE!W964)</f>
        <v>*</v>
      </c>
      <c r="C909" s="83" t="str">
        <f>IF(SP_NORTE!R964="","*",SP_NORTE!R964)</f>
        <v>-</v>
      </c>
      <c r="D909" s="83" t="str">
        <f>IF(SP_NORTE!S964="","*",SP_NORTE!S964)</f>
        <v>-</v>
      </c>
      <c r="E909" s="83" t="str">
        <f>IF(SP_NORTE!D964="","*",SP_NORTE!D964)</f>
        <v>*</v>
      </c>
      <c r="F909" s="83" t="str">
        <f>IF(SP_NORTE!G964="","*",SP_NORTE!G964)</f>
        <v>*</v>
      </c>
      <c r="G909" s="83" t="str">
        <f>IF(SP_NORTE!L964="","*",SP_NORTE!L964)</f>
        <v>-</v>
      </c>
      <c r="H909" s="116" t="str">
        <f>IF(SP_NORTE!J964="","*",SP_NORTE!J964)</f>
        <v>*</v>
      </c>
      <c r="I909" s="113" t="str">
        <f>IF(SP_NORTE!N964="","*",SP_NORTE!N964)</f>
        <v>*</v>
      </c>
      <c r="J909" s="113" t="str">
        <f>IF(SP_NORTE!O964="","*",SP_NORTE!O964)</f>
        <v>*</v>
      </c>
      <c r="K909" s="83">
        <f>IF(SP_NORTE!AJ964="","*",SP_NORTE!AJ964)</f>
        <v>0</v>
      </c>
      <c r="L909" s="83" t="str">
        <f>IF(SP_NORTE!AL964="","*",SP_NORTE!AL964)</f>
        <v>-</v>
      </c>
      <c r="M909" s="83">
        <f>IF(SP_NORTE!AO964="","*",SP_NORTE!AO964)</f>
        <v>0</v>
      </c>
      <c r="N909" s="83" t="str">
        <f>IF(SP_NORTE!AL964="","*",SP_NORTE!AL964)</f>
        <v>-</v>
      </c>
      <c r="O909" s="110" t="str">
        <f>IF(SP_NORTE!BG964="","*",SP_NORTE!BG964)</f>
        <v>*</v>
      </c>
      <c r="P909" s="147" t="str">
        <f>IF($A$2=1,IF(SP_NORTE!BI964="","*",SP_NORTE!BI964),IF(SP_NORTE!BJ964="","*",SP_NORTE!BJ964))</f>
        <v>*</v>
      </c>
    </row>
    <row r="910" spans="1:16" hidden="1">
      <c r="A910" s="82" t="str">
        <f>IF(SP_NORTE!B965="","*",SP_NORTE!B965)</f>
        <v>*</v>
      </c>
      <c r="B910" s="83" t="str">
        <f>IF(SP_NORTE!W965="","*",SP_NORTE!W965)</f>
        <v>*</v>
      </c>
      <c r="C910" s="83" t="str">
        <f>IF(SP_NORTE!R965="","*",SP_NORTE!R965)</f>
        <v>-</v>
      </c>
      <c r="D910" s="83" t="str">
        <f>IF(SP_NORTE!S965="","*",SP_NORTE!S965)</f>
        <v>-</v>
      </c>
      <c r="E910" s="83" t="str">
        <f>IF(SP_NORTE!D965="","*",SP_NORTE!D965)</f>
        <v>*</v>
      </c>
      <c r="F910" s="83" t="str">
        <f>IF(SP_NORTE!G965="","*",SP_NORTE!G965)</f>
        <v>*</v>
      </c>
      <c r="G910" s="83" t="str">
        <f>IF(SP_NORTE!L965="","*",SP_NORTE!L965)</f>
        <v>-</v>
      </c>
      <c r="H910" s="116" t="str">
        <f>IF(SP_NORTE!J965="","*",SP_NORTE!J965)</f>
        <v>*</v>
      </c>
      <c r="I910" s="113" t="str">
        <f>IF(SP_NORTE!N965="","*",SP_NORTE!N965)</f>
        <v>*</v>
      </c>
      <c r="J910" s="113" t="str">
        <f>IF(SP_NORTE!O965="","*",SP_NORTE!O965)</f>
        <v>*</v>
      </c>
      <c r="K910" s="83">
        <f>IF(SP_NORTE!AJ965="","*",SP_NORTE!AJ965)</f>
        <v>0</v>
      </c>
      <c r="L910" s="83" t="str">
        <f>IF(SP_NORTE!AL965="","*",SP_NORTE!AL965)</f>
        <v>-</v>
      </c>
      <c r="M910" s="83">
        <f>IF(SP_NORTE!AO965="","*",SP_NORTE!AO965)</f>
        <v>0</v>
      </c>
      <c r="N910" s="83" t="str">
        <f>IF(SP_NORTE!AL965="","*",SP_NORTE!AL965)</f>
        <v>-</v>
      </c>
      <c r="O910" s="110" t="str">
        <f>IF(SP_NORTE!BG965="","*",SP_NORTE!BG965)</f>
        <v>*</v>
      </c>
      <c r="P910" s="147" t="str">
        <f>IF($A$2=1,IF(SP_NORTE!BI965="","*",SP_NORTE!BI965),IF(SP_NORTE!BJ965="","*",SP_NORTE!BJ965))</f>
        <v>*</v>
      </c>
    </row>
    <row r="911" spans="1:16" hidden="1">
      <c r="A911" s="82" t="str">
        <f>IF(SP_NORTE!B966="","*",SP_NORTE!B966)</f>
        <v>*</v>
      </c>
      <c r="B911" s="83" t="str">
        <f>IF(SP_NORTE!W966="","*",SP_NORTE!W966)</f>
        <v>*</v>
      </c>
      <c r="C911" s="83" t="str">
        <f>IF(SP_NORTE!R966="","*",SP_NORTE!R966)</f>
        <v>-</v>
      </c>
      <c r="D911" s="83" t="str">
        <f>IF(SP_NORTE!S966="","*",SP_NORTE!S966)</f>
        <v>-</v>
      </c>
      <c r="E911" s="83" t="str">
        <f>IF(SP_NORTE!D966="","*",SP_NORTE!D966)</f>
        <v>*</v>
      </c>
      <c r="F911" s="83" t="str">
        <f>IF(SP_NORTE!G966="","*",SP_NORTE!G966)</f>
        <v>*</v>
      </c>
      <c r="G911" s="83" t="str">
        <f>IF(SP_NORTE!L966="","*",SP_NORTE!L966)</f>
        <v>-</v>
      </c>
      <c r="H911" s="116" t="str">
        <f>IF(SP_NORTE!J966="","*",SP_NORTE!J966)</f>
        <v>*</v>
      </c>
      <c r="I911" s="113" t="str">
        <f>IF(SP_NORTE!N966="","*",SP_NORTE!N966)</f>
        <v>*</v>
      </c>
      <c r="J911" s="113" t="str">
        <f>IF(SP_NORTE!O966="","*",SP_NORTE!O966)</f>
        <v>*</v>
      </c>
      <c r="K911" s="83">
        <f>IF(SP_NORTE!AJ966="","*",SP_NORTE!AJ966)</f>
        <v>0</v>
      </c>
      <c r="L911" s="83" t="str">
        <f>IF(SP_NORTE!AL966="","*",SP_NORTE!AL966)</f>
        <v>-</v>
      </c>
      <c r="M911" s="83">
        <f>IF(SP_NORTE!AO966="","*",SP_NORTE!AO966)</f>
        <v>0</v>
      </c>
      <c r="N911" s="83" t="str">
        <f>IF(SP_NORTE!AL966="","*",SP_NORTE!AL966)</f>
        <v>-</v>
      </c>
      <c r="O911" s="110" t="str">
        <f>IF(SP_NORTE!BG966="","*",SP_NORTE!BG966)</f>
        <v>*</v>
      </c>
      <c r="P911" s="147" t="str">
        <f>IF($A$2=1,IF(SP_NORTE!BI966="","*",SP_NORTE!BI966),IF(SP_NORTE!BJ966="","*",SP_NORTE!BJ966))</f>
        <v>*</v>
      </c>
    </row>
    <row r="912" spans="1:16" hidden="1">
      <c r="A912" s="82" t="str">
        <f>IF(SP_NORTE!B967="","*",SP_NORTE!B967)</f>
        <v>*</v>
      </c>
      <c r="B912" s="83" t="str">
        <f>IF(SP_NORTE!W967="","*",SP_NORTE!W967)</f>
        <v>*</v>
      </c>
      <c r="C912" s="83" t="str">
        <f>IF(SP_NORTE!R967="","*",SP_NORTE!R967)</f>
        <v>-</v>
      </c>
      <c r="D912" s="83" t="str">
        <f>IF(SP_NORTE!S967="","*",SP_NORTE!S967)</f>
        <v>-</v>
      </c>
      <c r="E912" s="83" t="str">
        <f>IF(SP_NORTE!D967="","*",SP_NORTE!D967)</f>
        <v>*</v>
      </c>
      <c r="F912" s="83" t="str">
        <f>IF(SP_NORTE!G967="","*",SP_NORTE!G967)</f>
        <v>*</v>
      </c>
      <c r="G912" s="83" t="str">
        <f>IF(SP_NORTE!L967="","*",SP_NORTE!L967)</f>
        <v>-</v>
      </c>
      <c r="H912" s="116" t="str">
        <f>IF(SP_NORTE!J967="","*",SP_NORTE!J967)</f>
        <v>*</v>
      </c>
      <c r="I912" s="113" t="str">
        <f>IF(SP_NORTE!N967="","*",SP_NORTE!N967)</f>
        <v>*</v>
      </c>
      <c r="J912" s="113" t="str">
        <f>IF(SP_NORTE!O967="","*",SP_NORTE!O967)</f>
        <v>*</v>
      </c>
      <c r="K912" s="83">
        <f>IF(SP_NORTE!AJ967="","*",SP_NORTE!AJ967)</f>
        <v>0</v>
      </c>
      <c r="L912" s="83" t="str">
        <f>IF(SP_NORTE!AL967="","*",SP_NORTE!AL967)</f>
        <v>-</v>
      </c>
      <c r="M912" s="83">
        <f>IF(SP_NORTE!AO967="","*",SP_NORTE!AO967)</f>
        <v>0</v>
      </c>
      <c r="N912" s="83" t="str">
        <f>IF(SP_NORTE!AL967="","*",SP_NORTE!AL967)</f>
        <v>-</v>
      </c>
      <c r="O912" s="110" t="str">
        <f>IF(SP_NORTE!BG967="","*",SP_NORTE!BG967)</f>
        <v>*</v>
      </c>
      <c r="P912" s="147" t="str">
        <f>IF($A$2=1,IF(SP_NORTE!BI967="","*",SP_NORTE!BI967),IF(SP_NORTE!BJ967="","*",SP_NORTE!BJ967))</f>
        <v>*</v>
      </c>
    </row>
    <row r="913" spans="1:16" hidden="1">
      <c r="A913" s="82" t="str">
        <f>IF(SP_NORTE!B968="","*",SP_NORTE!B968)</f>
        <v>*</v>
      </c>
      <c r="B913" s="83" t="str">
        <f>IF(SP_NORTE!W968="","*",SP_NORTE!W968)</f>
        <v>*</v>
      </c>
      <c r="C913" s="83" t="str">
        <f>IF(SP_NORTE!R968="","*",SP_NORTE!R968)</f>
        <v>-</v>
      </c>
      <c r="D913" s="83" t="str">
        <f>IF(SP_NORTE!S968="","*",SP_NORTE!S968)</f>
        <v>-</v>
      </c>
      <c r="E913" s="83" t="str">
        <f>IF(SP_NORTE!D968="","*",SP_NORTE!D968)</f>
        <v>*</v>
      </c>
      <c r="F913" s="83" t="str">
        <f>IF(SP_NORTE!G968="","*",SP_NORTE!G968)</f>
        <v>*</v>
      </c>
      <c r="G913" s="83" t="str">
        <f>IF(SP_NORTE!L968="","*",SP_NORTE!L968)</f>
        <v>-</v>
      </c>
      <c r="H913" s="116" t="str">
        <f>IF(SP_NORTE!J968="","*",SP_NORTE!J968)</f>
        <v>*</v>
      </c>
      <c r="I913" s="113" t="str">
        <f>IF(SP_NORTE!N968="","*",SP_NORTE!N968)</f>
        <v>*</v>
      </c>
      <c r="J913" s="113" t="str">
        <f>IF(SP_NORTE!O968="","*",SP_NORTE!O968)</f>
        <v>*</v>
      </c>
      <c r="K913" s="83">
        <f>IF(SP_NORTE!AJ968="","*",SP_NORTE!AJ968)</f>
        <v>0</v>
      </c>
      <c r="L913" s="83" t="str">
        <f>IF(SP_NORTE!AL968="","*",SP_NORTE!AL968)</f>
        <v>-</v>
      </c>
      <c r="M913" s="83">
        <f>IF(SP_NORTE!AO968="","*",SP_NORTE!AO968)</f>
        <v>0</v>
      </c>
      <c r="N913" s="83" t="str">
        <f>IF(SP_NORTE!AL968="","*",SP_NORTE!AL968)</f>
        <v>-</v>
      </c>
      <c r="O913" s="110" t="str">
        <f>IF(SP_NORTE!BG968="","*",SP_NORTE!BG968)</f>
        <v>*</v>
      </c>
      <c r="P913" s="147" t="str">
        <f>IF($A$2=1,IF(SP_NORTE!BI968="","*",SP_NORTE!BI968),IF(SP_NORTE!BJ968="","*",SP_NORTE!BJ968))</f>
        <v>*</v>
      </c>
    </row>
    <row r="914" spans="1:16" hidden="1">
      <c r="A914" s="82" t="str">
        <f>IF(SP_NORTE!B969="","*",SP_NORTE!B969)</f>
        <v>*</v>
      </c>
      <c r="B914" s="83" t="str">
        <f>IF(SP_NORTE!W969="","*",SP_NORTE!W969)</f>
        <v>*</v>
      </c>
      <c r="C914" s="83" t="str">
        <f>IF(SP_NORTE!R969="","*",SP_NORTE!R969)</f>
        <v>-</v>
      </c>
      <c r="D914" s="83" t="str">
        <f>IF(SP_NORTE!S969="","*",SP_NORTE!S969)</f>
        <v>-</v>
      </c>
      <c r="E914" s="83" t="str">
        <f>IF(SP_NORTE!D969="","*",SP_NORTE!D969)</f>
        <v>*</v>
      </c>
      <c r="F914" s="83" t="str">
        <f>IF(SP_NORTE!G969="","*",SP_NORTE!G969)</f>
        <v>*</v>
      </c>
      <c r="G914" s="83" t="str">
        <f>IF(SP_NORTE!L969="","*",SP_NORTE!L969)</f>
        <v>-</v>
      </c>
      <c r="H914" s="116" t="str">
        <f>IF(SP_NORTE!J969="","*",SP_NORTE!J969)</f>
        <v>*</v>
      </c>
      <c r="I914" s="113" t="str">
        <f>IF(SP_NORTE!N969="","*",SP_NORTE!N969)</f>
        <v>*</v>
      </c>
      <c r="J914" s="113" t="str">
        <f>IF(SP_NORTE!O969="","*",SP_NORTE!O969)</f>
        <v>*</v>
      </c>
      <c r="K914" s="83">
        <f>IF(SP_NORTE!AJ969="","*",SP_NORTE!AJ969)</f>
        <v>0</v>
      </c>
      <c r="L914" s="83" t="str">
        <f>IF(SP_NORTE!AL969="","*",SP_NORTE!AL969)</f>
        <v>-</v>
      </c>
      <c r="M914" s="83">
        <f>IF(SP_NORTE!AO969="","*",SP_NORTE!AO969)</f>
        <v>0</v>
      </c>
      <c r="N914" s="83" t="str">
        <f>IF(SP_NORTE!AL969="","*",SP_NORTE!AL969)</f>
        <v>-</v>
      </c>
      <c r="O914" s="110" t="str">
        <f>IF(SP_NORTE!BG969="","*",SP_NORTE!BG969)</f>
        <v>*</v>
      </c>
      <c r="P914" s="147" t="str">
        <f>IF($A$2=1,IF(SP_NORTE!BI969="","*",SP_NORTE!BI969),IF(SP_NORTE!BJ969="","*",SP_NORTE!BJ969))</f>
        <v>*</v>
      </c>
    </row>
    <row r="915" spans="1:16" hidden="1">
      <c r="A915" s="82" t="str">
        <f>IF(SP_NORTE!B970="","*",SP_NORTE!B970)</f>
        <v>*</v>
      </c>
      <c r="B915" s="83" t="str">
        <f>IF(SP_NORTE!W970="","*",SP_NORTE!W970)</f>
        <v>*</v>
      </c>
      <c r="C915" s="83" t="str">
        <f>IF(SP_NORTE!R970="","*",SP_NORTE!R970)</f>
        <v>-</v>
      </c>
      <c r="D915" s="83" t="str">
        <f>IF(SP_NORTE!S970="","*",SP_NORTE!S970)</f>
        <v>-</v>
      </c>
      <c r="E915" s="83" t="str">
        <f>IF(SP_NORTE!D970="","*",SP_NORTE!D970)</f>
        <v>*</v>
      </c>
      <c r="F915" s="83" t="str">
        <f>IF(SP_NORTE!G970="","*",SP_NORTE!G970)</f>
        <v>*</v>
      </c>
      <c r="G915" s="83" t="str">
        <f>IF(SP_NORTE!L970="","*",SP_NORTE!L970)</f>
        <v>-</v>
      </c>
      <c r="H915" s="116" t="str">
        <f>IF(SP_NORTE!J970="","*",SP_NORTE!J970)</f>
        <v>*</v>
      </c>
      <c r="I915" s="113" t="str">
        <f>IF(SP_NORTE!N970="","*",SP_NORTE!N970)</f>
        <v>*</v>
      </c>
      <c r="J915" s="113" t="str">
        <f>IF(SP_NORTE!O970="","*",SP_NORTE!O970)</f>
        <v>*</v>
      </c>
      <c r="K915" s="83">
        <f>IF(SP_NORTE!AJ970="","*",SP_NORTE!AJ970)</f>
        <v>0</v>
      </c>
      <c r="L915" s="83" t="str">
        <f>IF(SP_NORTE!AL970="","*",SP_NORTE!AL970)</f>
        <v>-</v>
      </c>
      <c r="M915" s="83">
        <f>IF(SP_NORTE!AO970="","*",SP_NORTE!AO970)</f>
        <v>0</v>
      </c>
      <c r="N915" s="83" t="str">
        <f>IF(SP_NORTE!AL970="","*",SP_NORTE!AL970)</f>
        <v>-</v>
      </c>
      <c r="O915" s="110" t="str">
        <f>IF(SP_NORTE!BG970="","*",SP_NORTE!BG970)</f>
        <v>*</v>
      </c>
      <c r="P915" s="147" t="str">
        <f>IF($A$2=1,IF(SP_NORTE!BI970="","*",SP_NORTE!BI970),IF(SP_NORTE!BJ970="","*",SP_NORTE!BJ970))</f>
        <v>*</v>
      </c>
    </row>
    <row r="916" spans="1:16" hidden="1">
      <c r="A916" s="82" t="str">
        <f>IF(SP_NORTE!B971="","*",SP_NORTE!B971)</f>
        <v>*</v>
      </c>
      <c r="B916" s="83" t="str">
        <f>IF(SP_NORTE!W971="","*",SP_NORTE!W971)</f>
        <v>*</v>
      </c>
      <c r="C916" s="83" t="str">
        <f>IF(SP_NORTE!R971="","*",SP_NORTE!R971)</f>
        <v>-</v>
      </c>
      <c r="D916" s="83" t="str">
        <f>IF(SP_NORTE!S971="","*",SP_NORTE!S971)</f>
        <v>-</v>
      </c>
      <c r="E916" s="83" t="str">
        <f>IF(SP_NORTE!D971="","*",SP_NORTE!D971)</f>
        <v>*</v>
      </c>
      <c r="F916" s="83" t="str">
        <f>IF(SP_NORTE!G971="","*",SP_NORTE!G971)</f>
        <v>*</v>
      </c>
      <c r="G916" s="83" t="str">
        <f>IF(SP_NORTE!L971="","*",SP_NORTE!L971)</f>
        <v>-</v>
      </c>
      <c r="H916" s="116" t="str">
        <f>IF(SP_NORTE!J971="","*",SP_NORTE!J971)</f>
        <v>*</v>
      </c>
      <c r="I916" s="113" t="str">
        <f>IF(SP_NORTE!N971="","*",SP_NORTE!N971)</f>
        <v>*</v>
      </c>
      <c r="J916" s="113" t="str">
        <f>IF(SP_NORTE!O971="","*",SP_NORTE!O971)</f>
        <v>*</v>
      </c>
      <c r="K916" s="83">
        <f>IF(SP_NORTE!AJ971="","*",SP_NORTE!AJ971)</f>
        <v>0</v>
      </c>
      <c r="L916" s="83" t="str">
        <f>IF(SP_NORTE!AL971="","*",SP_NORTE!AL971)</f>
        <v>-</v>
      </c>
      <c r="M916" s="83">
        <f>IF(SP_NORTE!AO971="","*",SP_NORTE!AO971)</f>
        <v>0</v>
      </c>
      <c r="N916" s="83" t="str">
        <f>IF(SP_NORTE!AL971="","*",SP_NORTE!AL971)</f>
        <v>-</v>
      </c>
      <c r="O916" s="110" t="str">
        <f>IF(SP_NORTE!BG971="","*",SP_NORTE!BG971)</f>
        <v>*</v>
      </c>
      <c r="P916" s="147" t="str">
        <f>IF($A$2=1,IF(SP_NORTE!BI971="","*",SP_NORTE!BI971),IF(SP_NORTE!BJ971="","*",SP_NORTE!BJ971))</f>
        <v>*</v>
      </c>
    </row>
    <row r="917" spans="1:16" hidden="1">
      <c r="A917" s="82" t="str">
        <f>IF(SP_NORTE!B972="","*",SP_NORTE!B972)</f>
        <v>*</v>
      </c>
      <c r="B917" s="83" t="str">
        <f>IF(SP_NORTE!W972="","*",SP_NORTE!W972)</f>
        <v>*</v>
      </c>
      <c r="C917" s="83" t="str">
        <f>IF(SP_NORTE!R972="","*",SP_NORTE!R972)</f>
        <v>-</v>
      </c>
      <c r="D917" s="83" t="str">
        <f>IF(SP_NORTE!S972="","*",SP_NORTE!S972)</f>
        <v>-</v>
      </c>
      <c r="E917" s="83" t="str">
        <f>IF(SP_NORTE!D972="","*",SP_NORTE!D972)</f>
        <v>*</v>
      </c>
      <c r="F917" s="83" t="str">
        <f>IF(SP_NORTE!G972="","*",SP_NORTE!G972)</f>
        <v>*</v>
      </c>
      <c r="G917" s="83" t="str">
        <f>IF(SP_NORTE!L972="","*",SP_NORTE!L972)</f>
        <v>-</v>
      </c>
      <c r="H917" s="116" t="str">
        <f>IF(SP_NORTE!J972="","*",SP_NORTE!J972)</f>
        <v>*</v>
      </c>
      <c r="I917" s="113" t="str">
        <f>IF(SP_NORTE!N972="","*",SP_NORTE!N972)</f>
        <v>*</v>
      </c>
      <c r="J917" s="113" t="str">
        <f>IF(SP_NORTE!O972="","*",SP_NORTE!O972)</f>
        <v>*</v>
      </c>
      <c r="K917" s="83">
        <f>IF(SP_NORTE!AJ972="","*",SP_NORTE!AJ972)</f>
        <v>0</v>
      </c>
      <c r="L917" s="83" t="str">
        <f>IF(SP_NORTE!AL972="","*",SP_NORTE!AL972)</f>
        <v>-</v>
      </c>
      <c r="M917" s="83">
        <f>IF(SP_NORTE!AO972="","*",SP_NORTE!AO972)</f>
        <v>0</v>
      </c>
      <c r="N917" s="83" t="str">
        <f>IF(SP_NORTE!AL972="","*",SP_NORTE!AL972)</f>
        <v>-</v>
      </c>
      <c r="O917" s="110" t="str">
        <f>IF(SP_NORTE!BG972="","*",SP_NORTE!BG972)</f>
        <v>*</v>
      </c>
      <c r="P917" s="147" t="str">
        <f>IF($A$2=1,IF(SP_NORTE!BI972="","*",SP_NORTE!BI972),IF(SP_NORTE!BJ972="","*",SP_NORTE!BJ972))</f>
        <v>*</v>
      </c>
    </row>
    <row r="918" spans="1:16" hidden="1">
      <c r="A918" s="82" t="str">
        <f>IF(SP_NORTE!B973="","*",SP_NORTE!B973)</f>
        <v>*</v>
      </c>
      <c r="B918" s="83" t="str">
        <f>IF(SP_NORTE!W973="","*",SP_NORTE!W973)</f>
        <v>*</v>
      </c>
      <c r="C918" s="83" t="str">
        <f>IF(SP_NORTE!R973="","*",SP_NORTE!R973)</f>
        <v>-</v>
      </c>
      <c r="D918" s="83" t="str">
        <f>IF(SP_NORTE!S973="","*",SP_NORTE!S973)</f>
        <v>-</v>
      </c>
      <c r="E918" s="83" t="str">
        <f>IF(SP_NORTE!D973="","*",SP_NORTE!D973)</f>
        <v>*</v>
      </c>
      <c r="F918" s="83" t="str">
        <f>IF(SP_NORTE!G973="","*",SP_NORTE!G973)</f>
        <v>*</v>
      </c>
      <c r="G918" s="83" t="str">
        <f>IF(SP_NORTE!L973="","*",SP_NORTE!L973)</f>
        <v>-</v>
      </c>
      <c r="H918" s="116" t="str">
        <f>IF(SP_NORTE!J973="","*",SP_NORTE!J973)</f>
        <v>*</v>
      </c>
      <c r="I918" s="113" t="str">
        <f>IF(SP_NORTE!N973="","*",SP_NORTE!N973)</f>
        <v>*</v>
      </c>
      <c r="J918" s="113" t="str">
        <f>IF(SP_NORTE!O973="","*",SP_NORTE!O973)</f>
        <v>*</v>
      </c>
      <c r="K918" s="83">
        <f>IF(SP_NORTE!AJ973="","*",SP_NORTE!AJ973)</f>
        <v>0</v>
      </c>
      <c r="L918" s="83" t="str">
        <f>IF(SP_NORTE!AL973="","*",SP_NORTE!AL973)</f>
        <v>-</v>
      </c>
      <c r="M918" s="83">
        <f>IF(SP_NORTE!AO973="","*",SP_NORTE!AO973)</f>
        <v>0</v>
      </c>
      <c r="N918" s="83" t="str">
        <f>IF(SP_NORTE!AL973="","*",SP_NORTE!AL973)</f>
        <v>-</v>
      </c>
      <c r="O918" s="110" t="str">
        <f>IF(SP_NORTE!BG973="","*",SP_NORTE!BG973)</f>
        <v>*</v>
      </c>
      <c r="P918" s="147" t="str">
        <f>IF($A$2=1,IF(SP_NORTE!BI973="","*",SP_NORTE!BI973),IF(SP_NORTE!BJ973="","*",SP_NORTE!BJ973))</f>
        <v>*</v>
      </c>
    </row>
    <row r="919" spans="1:16" hidden="1">
      <c r="A919" s="82" t="str">
        <f>IF(SP_NORTE!B974="","*",SP_NORTE!B974)</f>
        <v>*</v>
      </c>
      <c r="B919" s="83" t="str">
        <f>IF(SP_NORTE!W974="","*",SP_NORTE!W974)</f>
        <v>*</v>
      </c>
      <c r="C919" s="83" t="str">
        <f>IF(SP_NORTE!R974="","*",SP_NORTE!R974)</f>
        <v>-</v>
      </c>
      <c r="D919" s="83" t="str">
        <f>IF(SP_NORTE!S974="","*",SP_NORTE!S974)</f>
        <v>-</v>
      </c>
      <c r="E919" s="83" t="str">
        <f>IF(SP_NORTE!D974="","*",SP_NORTE!D974)</f>
        <v>*</v>
      </c>
      <c r="F919" s="83" t="str">
        <f>IF(SP_NORTE!G974="","*",SP_NORTE!G974)</f>
        <v>*</v>
      </c>
      <c r="G919" s="83" t="str">
        <f>IF(SP_NORTE!L974="","*",SP_NORTE!L974)</f>
        <v>-</v>
      </c>
      <c r="H919" s="116" t="str">
        <f>IF(SP_NORTE!J974="","*",SP_NORTE!J974)</f>
        <v>*</v>
      </c>
      <c r="I919" s="113" t="str">
        <f>IF(SP_NORTE!N974="","*",SP_NORTE!N974)</f>
        <v>*</v>
      </c>
      <c r="J919" s="113" t="str">
        <f>IF(SP_NORTE!O974="","*",SP_NORTE!O974)</f>
        <v>*</v>
      </c>
      <c r="K919" s="83">
        <f>IF(SP_NORTE!AJ974="","*",SP_NORTE!AJ974)</f>
        <v>0</v>
      </c>
      <c r="L919" s="83" t="str">
        <f>IF(SP_NORTE!AL974="","*",SP_NORTE!AL974)</f>
        <v>-</v>
      </c>
      <c r="M919" s="83">
        <f>IF(SP_NORTE!AO974="","*",SP_NORTE!AO974)</f>
        <v>0</v>
      </c>
      <c r="N919" s="83" t="str">
        <f>IF(SP_NORTE!AL974="","*",SP_NORTE!AL974)</f>
        <v>-</v>
      </c>
      <c r="O919" s="110" t="str">
        <f>IF(SP_NORTE!BG974="","*",SP_NORTE!BG974)</f>
        <v>*</v>
      </c>
      <c r="P919" s="147" t="str">
        <f>IF($A$2=1,IF(SP_NORTE!BI974="","*",SP_NORTE!BI974),IF(SP_NORTE!BJ974="","*",SP_NORTE!BJ974))</f>
        <v>*</v>
      </c>
    </row>
    <row r="920" spans="1:16" hidden="1">
      <c r="A920" s="82" t="str">
        <f>IF(SP_NORTE!B975="","*",SP_NORTE!B975)</f>
        <v>*</v>
      </c>
      <c r="B920" s="83" t="str">
        <f>IF(SP_NORTE!W975="","*",SP_NORTE!W975)</f>
        <v>*</v>
      </c>
      <c r="C920" s="83" t="str">
        <f>IF(SP_NORTE!R975="","*",SP_NORTE!R975)</f>
        <v>-</v>
      </c>
      <c r="D920" s="83" t="str">
        <f>IF(SP_NORTE!S975="","*",SP_NORTE!S975)</f>
        <v>-</v>
      </c>
      <c r="E920" s="83" t="str">
        <f>IF(SP_NORTE!D975="","*",SP_NORTE!D975)</f>
        <v>*</v>
      </c>
      <c r="F920" s="83" t="str">
        <f>IF(SP_NORTE!G975="","*",SP_NORTE!G975)</f>
        <v>*</v>
      </c>
      <c r="G920" s="83" t="str">
        <f>IF(SP_NORTE!L975="","*",SP_NORTE!L975)</f>
        <v>-</v>
      </c>
      <c r="H920" s="116" t="str">
        <f>IF(SP_NORTE!J975="","*",SP_NORTE!J975)</f>
        <v>*</v>
      </c>
      <c r="I920" s="113" t="str">
        <f>IF(SP_NORTE!N975="","*",SP_NORTE!N975)</f>
        <v>*</v>
      </c>
      <c r="J920" s="113" t="str">
        <f>IF(SP_NORTE!O975="","*",SP_NORTE!O975)</f>
        <v>*</v>
      </c>
      <c r="K920" s="83">
        <f>IF(SP_NORTE!AJ975="","*",SP_NORTE!AJ975)</f>
        <v>0</v>
      </c>
      <c r="L920" s="83" t="str">
        <f>IF(SP_NORTE!AL975="","*",SP_NORTE!AL975)</f>
        <v>-</v>
      </c>
      <c r="M920" s="83">
        <f>IF(SP_NORTE!AO975="","*",SP_NORTE!AO975)</f>
        <v>0</v>
      </c>
      <c r="N920" s="83" t="str">
        <f>IF(SP_NORTE!AL975="","*",SP_NORTE!AL975)</f>
        <v>-</v>
      </c>
      <c r="O920" s="110" t="str">
        <f>IF(SP_NORTE!BG975="","*",SP_NORTE!BG975)</f>
        <v>*</v>
      </c>
      <c r="P920" s="147" t="str">
        <f>IF($A$2=1,IF(SP_NORTE!BI975="","*",SP_NORTE!BI975),IF(SP_NORTE!BJ975="","*",SP_NORTE!BJ975))</f>
        <v>*</v>
      </c>
    </row>
    <row r="921" spans="1:16" hidden="1">
      <c r="A921" s="82" t="str">
        <f>IF(SP_NORTE!B976="","*",SP_NORTE!B976)</f>
        <v>*</v>
      </c>
      <c r="B921" s="83" t="str">
        <f>IF(SP_NORTE!W976="","*",SP_NORTE!W976)</f>
        <v>*</v>
      </c>
      <c r="C921" s="83" t="str">
        <f>IF(SP_NORTE!R976="","*",SP_NORTE!R976)</f>
        <v>-</v>
      </c>
      <c r="D921" s="83" t="str">
        <f>IF(SP_NORTE!S976="","*",SP_NORTE!S976)</f>
        <v>-</v>
      </c>
      <c r="E921" s="83" t="str">
        <f>IF(SP_NORTE!D976="","*",SP_NORTE!D976)</f>
        <v>*</v>
      </c>
      <c r="F921" s="83" t="str">
        <f>IF(SP_NORTE!G976="","*",SP_NORTE!G976)</f>
        <v>*</v>
      </c>
      <c r="G921" s="83" t="str">
        <f>IF(SP_NORTE!L976="","*",SP_NORTE!L976)</f>
        <v>-</v>
      </c>
      <c r="H921" s="116" t="str">
        <f>IF(SP_NORTE!J976="","*",SP_NORTE!J976)</f>
        <v>*</v>
      </c>
      <c r="I921" s="113" t="str">
        <f>IF(SP_NORTE!N976="","*",SP_NORTE!N976)</f>
        <v>*</v>
      </c>
      <c r="J921" s="113" t="str">
        <f>IF(SP_NORTE!O976="","*",SP_NORTE!O976)</f>
        <v>*</v>
      </c>
      <c r="K921" s="83">
        <f>IF(SP_NORTE!AJ976="","*",SP_NORTE!AJ976)</f>
        <v>0</v>
      </c>
      <c r="L921" s="83" t="str">
        <f>IF(SP_NORTE!AL976="","*",SP_NORTE!AL976)</f>
        <v>-</v>
      </c>
      <c r="M921" s="83">
        <f>IF(SP_NORTE!AO976="","*",SP_NORTE!AO976)</f>
        <v>0</v>
      </c>
      <c r="N921" s="83" t="str">
        <f>IF(SP_NORTE!AL976="","*",SP_NORTE!AL976)</f>
        <v>-</v>
      </c>
      <c r="O921" s="110" t="str">
        <f>IF(SP_NORTE!BG976="","*",SP_NORTE!BG976)</f>
        <v>*</v>
      </c>
      <c r="P921" s="147" t="str">
        <f>IF($A$2=1,IF(SP_NORTE!BI976="","*",SP_NORTE!BI976),IF(SP_NORTE!BJ976="","*",SP_NORTE!BJ976))</f>
        <v>*</v>
      </c>
    </row>
    <row r="922" spans="1:16" hidden="1">
      <c r="A922" s="82" t="str">
        <f>IF(SP_NORTE!B977="","*",SP_NORTE!B977)</f>
        <v>*</v>
      </c>
      <c r="B922" s="83" t="str">
        <f>IF(SP_NORTE!W977="","*",SP_NORTE!W977)</f>
        <v>*</v>
      </c>
      <c r="C922" s="83" t="str">
        <f>IF(SP_NORTE!R977="","*",SP_NORTE!R977)</f>
        <v>-</v>
      </c>
      <c r="D922" s="83" t="str">
        <f>IF(SP_NORTE!S977="","*",SP_NORTE!S977)</f>
        <v>-</v>
      </c>
      <c r="E922" s="83" t="str">
        <f>IF(SP_NORTE!D977="","*",SP_NORTE!D977)</f>
        <v>*</v>
      </c>
      <c r="F922" s="83" t="str">
        <f>IF(SP_NORTE!G977="","*",SP_NORTE!G977)</f>
        <v>*</v>
      </c>
      <c r="G922" s="83" t="str">
        <f>IF(SP_NORTE!L977="","*",SP_NORTE!L977)</f>
        <v>-</v>
      </c>
      <c r="H922" s="116" t="str">
        <f>IF(SP_NORTE!J977="","*",SP_NORTE!J977)</f>
        <v>*</v>
      </c>
      <c r="I922" s="113" t="str">
        <f>IF(SP_NORTE!N977="","*",SP_NORTE!N977)</f>
        <v>*</v>
      </c>
      <c r="J922" s="113" t="str">
        <f>IF(SP_NORTE!O977="","*",SP_NORTE!O977)</f>
        <v>*</v>
      </c>
      <c r="K922" s="83">
        <f>IF(SP_NORTE!AJ977="","*",SP_NORTE!AJ977)</f>
        <v>0</v>
      </c>
      <c r="L922" s="83" t="str">
        <f>IF(SP_NORTE!AL977="","*",SP_NORTE!AL977)</f>
        <v>-</v>
      </c>
      <c r="M922" s="83">
        <f>IF(SP_NORTE!AO977="","*",SP_NORTE!AO977)</f>
        <v>0</v>
      </c>
      <c r="N922" s="83" t="str">
        <f>IF(SP_NORTE!AL977="","*",SP_NORTE!AL977)</f>
        <v>-</v>
      </c>
      <c r="O922" s="110" t="str">
        <f>IF(SP_NORTE!BG977="","*",SP_NORTE!BG977)</f>
        <v>*</v>
      </c>
      <c r="P922" s="147" t="str">
        <f>IF($A$2=1,IF(SP_NORTE!BI977="","*",SP_NORTE!BI977),IF(SP_NORTE!BJ977="","*",SP_NORTE!BJ977))</f>
        <v>*</v>
      </c>
    </row>
    <row r="923" spans="1:16" hidden="1">
      <c r="A923" s="82" t="str">
        <f>IF(SP_NORTE!B978="","*",SP_NORTE!B978)</f>
        <v>*</v>
      </c>
      <c r="B923" s="83" t="str">
        <f>IF(SP_NORTE!W978="","*",SP_NORTE!W978)</f>
        <v>*</v>
      </c>
      <c r="C923" s="83" t="str">
        <f>IF(SP_NORTE!R978="","*",SP_NORTE!R978)</f>
        <v>-</v>
      </c>
      <c r="D923" s="83" t="str">
        <f>IF(SP_NORTE!S978="","*",SP_NORTE!S978)</f>
        <v>-</v>
      </c>
      <c r="E923" s="83" t="str">
        <f>IF(SP_NORTE!D978="","*",SP_NORTE!D978)</f>
        <v>*</v>
      </c>
      <c r="F923" s="83" t="str">
        <f>IF(SP_NORTE!G978="","*",SP_NORTE!G978)</f>
        <v>*</v>
      </c>
      <c r="G923" s="83" t="str">
        <f>IF(SP_NORTE!L978="","*",SP_NORTE!L978)</f>
        <v>-</v>
      </c>
      <c r="H923" s="116" t="str">
        <f>IF(SP_NORTE!J978="","*",SP_NORTE!J978)</f>
        <v>*</v>
      </c>
      <c r="I923" s="113" t="str">
        <f>IF(SP_NORTE!N978="","*",SP_NORTE!N978)</f>
        <v>*</v>
      </c>
      <c r="J923" s="113" t="str">
        <f>IF(SP_NORTE!O978="","*",SP_NORTE!O978)</f>
        <v>*</v>
      </c>
      <c r="K923" s="83">
        <f>IF(SP_NORTE!AJ978="","*",SP_NORTE!AJ978)</f>
        <v>0</v>
      </c>
      <c r="L923" s="83" t="str">
        <f>IF(SP_NORTE!AL978="","*",SP_NORTE!AL978)</f>
        <v>-</v>
      </c>
      <c r="M923" s="83">
        <f>IF(SP_NORTE!AO978="","*",SP_NORTE!AO978)</f>
        <v>0</v>
      </c>
      <c r="N923" s="83" t="str">
        <f>IF(SP_NORTE!AL978="","*",SP_NORTE!AL978)</f>
        <v>-</v>
      </c>
      <c r="O923" s="110" t="str">
        <f>IF(SP_NORTE!BG978="","*",SP_NORTE!BG978)</f>
        <v>*</v>
      </c>
      <c r="P923" s="147" t="str">
        <f>IF($A$2=1,IF(SP_NORTE!BI978="","*",SP_NORTE!BI978),IF(SP_NORTE!BJ978="","*",SP_NORTE!BJ978))</f>
        <v>*</v>
      </c>
    </row>
    <row r="924" spans="1:16" hidden="1">
      <c r="A924" s="82" t="str">
        <f>IF(SP_NORTE!B979="","*",SP_NORTE!B979)</f>
        <v>*</v>
      </c>
      <c r="B924" s="83" t="str">
        <f>IF(SP_NORTE!W979="","*",SP_NORTE!W979)</f>
        <v>*</v>
      </c>
      <c r="C924" s="83" t="str">
        <f>IF(SP_NORTE!R979="","*",SP_NORTE!R979)</f>
        <v>-</v>
      </c>
      <c r="D924" s="83" t="str">
        <f>IF(SP_NORTE!S979="","*",SP_NORTE!S979)</f>
        <v>-</v>
      </c>
      <c r="E924" s="83" t="str">
        <f>IF(SP_NORTE!D979="","*",SP_NORTE!D979)</f>
        <v>*</v>
      </c>
      <c r="F924" s="83" t="str">
        <f>IF(SP_NORTE!G979="","*",SP_NORTE!G979)</f>
        <v>*</v>
      </c>
      <c r="G924" s="83" t="str">
        <f>IF(SP_NORTE!L979="","*",SP_NORTE!L979)</f>
        <v>-</v>
      </c>
      <c r="H924" s="116" t="str">
        <f>IF(SP_NORTE!J979="","*",SP_NORTE!J979)</f>
        <v>*</v>
      </c>
      <c r="I924" s="113" t="str">
        <f>IF(SP_NORTE!N979="","*",SP_NORTE!N979)</f>
        <v>*</v>
      </c>
      <c r="J924" s="113" t="str">
        <f>IF(SP_NORTE!O979="","*",SP_NORTE!O979)</f>
        <v>*</v>
      </c>
      <c r="K924" s="83">
        <f>IF(SP_NORTE!AJ979="","*",SP_NORTE!AJ979)</f>
        <v>0</v>
      </c>
      <c r="L924" s="83" t="str">
        <f>IF(SP_NORTE!AL979="","*",SP_NORTE!AL979)</f>
        <v>-</v>
      </c>
      <c r="M924" s="83">
        <f>IF(SP_NORTE!AO979="","*",SP_NORTE!AO979)</f>
        <v>0</v>
      </c>
      <c r="N924" s="83" t="str">
        <f>IF(SP_NORTE!AL979="","*",SP_NORTE!AL979)</f>
        <v>-</v>
      </c>
      <c r="O924" s="110" t="str">
        <f>IF(SP_NORTE!BG979="","*",SP_NORTE!BG979)</f>
        <v>*</v>
      </c>
      <c r="P924" s="147" t="str">
        <f>IF($A$2=1,IF(SP_NORTE!BI979="","*",SP_NORTE!BI979),IF(SP_NORTE!BJ979="","*",SP_NORTE!BJ979))</f>
        <v>*</v>
      </c>
    </row>
    <row r="925" spans="1:16" hidden="1">
      <c r="A925" s="82" t="str">
        <f>IF(SP_NORTE!B980="","*",SP_NORTE!B980)</f>
        <v>*</v>
      </c>
      <c r="B925" s="83" t="str">
        <f>IF(SP_NORTE!W980="","*",SP_NORTE!W980)</f>
        <v>*</v>
      </c>
      <c r="C925" s="83" t="str">
        <f>IF(SP_NORTE!R980="","*",SP_NORTE!R980)</f>
        <v>-</v>
      </c>
      <c r="D925" s="83" t="str">
        <f>IF(SP_NORTE!S980="","*",SP_NORTE!S980)</f>
        <v>-</v>
      </c>
      <c r="E925" s="83" t="str">
        <f>IF(SP_NORTE!D980="","*",SP_NORTE!D980)</f>
        <v>*</v>
      </c>
      <c r="F925" s="83" t="str">
        <f>IF(SP_NORTE!G980="","*",SP_NORTE!G980)</f>
        <v>*</v>
      </c>
      <c r="G925" s="83" t="str">
        <f>IF(SP_NORTE!L980="","*",SP_NORTE!L980)</f>
        <v>-</v>
      </c>
      <c r="H925" s="116" t="str">
        <f>IF(SP_NORTE!J980="","*",SP_NORTE!J980)</f>
        <v>*</v>
      </c>
      <c r="I925" s="113" t="str">
        <f>IF(SP_NORTE!N980="","*",SP_NORTE!N980)</f>
        <v>*</v>
      </c>
      <c r="J925" s="113" t="str">
        <f>IF(SP_NORTE!O980="","*",SP_NORTE!O980)</f>
        <v>*</v>
      </c>
      <c r="K925" s="83">
        <f>IF(SP_NORTE!AJ980="","*",SP_NORTE!AJ980)</f>
        <v>0</v>
      </c>
      <c r="L925" s="83" t="str">
        <f>IF(SP_NORTE!AL980="","*",SP_NORTE!AL980)</f>
        <v>-</v>
      </c>
      <c r="M925" s="83">
        <f>IF(SP_NORTE!AO980="","*",SP_NORTE!AO980)</f>
        <v>0</v>
      </c>
      <c r="N925" s="83" t="str">
        <f>IF(SP_NORTE!AL980="","*",SP_NORTE!AL980)</f>
        <v>-</v>
      </c>
      <c r="O925" s="110" t="str">
        <f>IF(SP_NORTE!BG980="","*",SP_NORTE!BG980)</f>
        <v>*</v>
      </c>
      <c r="P925" s="147" t="str">
        <f>IF($A$2=1,IF(SP_NORTE!BI980="","*",SP_NORTE!BI980),IF(SP_NORTE!BJ980="","*",SP_NORTE!BJ980))</f>
        <v>*</v>
      </c>
    </row>
    <row r="926" spans="1:16" hidden="1">
      <c r="A926" s="82" t="str">
        <f>IF(SP_NORTE!B981="","*",SP_NORTE!B981)</f>
        <v>*</v>
      </c>
      <c r="B926" s="83" t="str">
        <f>IF(SP_NORTE!W981="","*",SP_NORTE!W981)</f>
        <v>*</v>
      </c>
      <c r="C926" s="83" t="str">
        <f>IF(SP_NORTE!R981="","*",SP_NORTE!R981)</f>
        <v>-</v>
      </c>
      <c r="D926" s="83" t="str">
        <f>IF(SP_NORTE!S981="","*",SP_NORTE!S981)</f>
        <v>-</v>
      </c>
      <c r="E926" s="83" t="str">
        <f>IF(SP_NORTE!D981="","*",SP_NORTE!D981)</f>
        <v>*</v>
      </c>
      <c r="F926" s="83" t="str">
        <f>IF(SP_NORTE!G981="","*",SP_NORTE!G981)</f>
        <v>*</v>
      </c>
      <c r="G926" s="83" t="str">
        <f>IF(SP_NORTE!L981="","*",SP_NORTE!L981)</f>
        <v>-</v>
      </c>
      <c r="H926" s="116" t="str">
        <f>IF(SP_NORTE!J981="","*",SP_NORTE!J981)</f>
        <v>*</v>
      </c>
      <c r="I926" s="113" t="str">
        <f>IF(SP_NORTE!N981="","*",SP_NORTE!N981)</f>
        <v>*</v>
      </c>
      <c r="J926" s="113" t="str">
        <f>IF(SP_NORTE!O981="","*",SP_NORTE!O981)</f>
        <v>*</v>
      </c>
      <c r="K926" s="83">
        <f>IF(SP_NORTE!AJ981="","*",SP_NORTE!AJ981)</f>
        <v>0</v>
      </c>
      <c r="L926" s="83" t="str">
        <f>IF(SP_NORTE!AL981="","*",SP_NORTE!AL981)</f>
        <v>-</v>
      </c>
      <c r="M926" s="83">
        <f>IF(SP_NORTE!AO981="","*",SP_NORTE!AO981)</f>
        <v>0</v>
      </c>
      <c r="N926" s="83" t="str">
        <f>IF(SP_NORTE!AL981="","*",SP_NORTE!AL981)</f>
        <v>-</v>
      </c>
      <c r="O926" s="110" t="str">
        <f>IF(SP_NORTE!BG981="","*",SP_NORTE!BG981)</f>
        <v>*</v>
      </c>
      <c r="P926" s="147" t="str">
        <f>IF($A$2=1,IF(SP_NORTE!BI981="","*",SP_NORTE!BI981),IF(SP_NORTE!BJ981="","*",SP_NORTE!BJ981))</f>
        <v>*</v>
      </c>
    </row>
    <row r="927" spans="1:16" hidden="1">
      <c r="A927" s="82" t="str">
        <f>IF(SP_NORTE!B982="","*",SP_NORTE!B982)</f>
        <v>*</v>
      </c>
      <c r="B927" s="83" t="str">
        <f>IF(SP_NORTE!W982="","*",SP_NORTE!W982)</f>
        <v>*</v>
      </c>
      <c r="C927" s="83" t="str">
        <f>IF(SP_NORTE!R982="","*",SP_NORTE!R982)</f>
        <v>-</v>
      </c>
      <c r="D927" s="83" t="str">
        <f>IF(SP_NORTE!S982="","*",SP_NORTE!S982)</f>
        <v>-</v>
      </c>
      <c r="E927" s="83" t="str">
        <f>IF(SP_NORTE!D982="","*",SP_NORTE!D982)</f>
        <v>*</v>
      </c>
      <c r="F927" s="83" t="str">
        <f>IF(SP_NORTE!G982="","*",SP_NORTE!G982)</f>
        <v>*</v>
      </c>
      <c r="G927" s="83" t="str">
        <f>IF(SP_NORTE!L982="","*",SP_NORTE!L982)</f>
        <v>-</v>
      </c>
      <c r="H927" s="116" t="str">
        <f>IF(SP_NORTE!J982="","*",SP_NORTE!J982)</f>
        <v>*</v>
      </c>
      <c r="I927" s="113" t="str">
        <f>IF(SP_NORTE!N982="","*",SP_NORTE!N982)</f>
        <v>*</v>
      </c>
      <c r="J927" s="113" t="str">
        <f>IF(SP_NORTE!O982="","*",SP_NORTE!O982)</f>
        <v>*</v>
      </c>
      <c r="K927" s="83">
        <f>IF(SP_NORTE!AJ982="","*",SP_NORTE!AJ982)</f>
        <v>0</v>
      </c>
      <c r="L927" s="83" t="str">
        <f>IF(SP_NORTE!AL982="","*",SP_NORTE!AL982)</f>
        <v>-</v>
      </c>
      <c r="M927" s="83">
        <f>IF(SP_NORTE!AO982="","*",SP_NORTE!AO982)</f>
        <v>0</v>
      </c>
      <c r="N927" s="83" t="str">
        <f>IF(SP_NORTE!AL982="","*",SP_NORTE!AL982)</f>
        <v>-</v>
      </c>
      <c r="O927" s="110" t="str">
        <f>IF(SP_NORTE!BG982="","*",SP_NORTE!BG982)</f>
        <v>*</v>
      </c>
      <c r="P927" s="147" t="str">
        <f>IF($A$2=1,IF(SP_NORTE!BI982="","*",SP_NORTE!BI982),IF(SP_NORTE!BJ982="","*",SP_NORTE!BJ982))</f>
        <v>*</v>
      </c>
    </row>
    <row r="928" spans="1:16" hidden="1">
      <c r="A928" s="82" t="str">
        <f>IF(SP_NORTE!B983="","*",SP_NORTE!B983)</f>
        <v>*</v>
      </c>
      <c r="B928" s="83" t="str">
        <f>IF(SP_NORTE!W983="","*",SP_NORTE!W983)</f>
        <v>*</v>
      </c>
      <c r="C928" s="83" t="str">
        <f>IF(SP_NORTE!R983="","*",SP_NORTE!R983)</f>
        <v>-</v>
      </c>
      <c r="D928" s="83" t="str">
        <f>IF(SP_NORTE!S983="","*",SP_NORTE!S983)</f>
        <v>-</v>
      </c>
      <c r="E928" s="83" t="str">
        <f>IF(SP_NORTE!D983="","*",SP_NORTE!D983)</f>
        <v>*</v>
      </c>
      <c r="F928" s="83" t="str">
        <f>IF(SP_NORTE!G983="","*",SP_NORTE!G983)</f>
        <v>*</v>
      </c>
      <c r="G928" s="83" t="str">
        <f>IF(SP_NORTE!L983="","*",SP_NORTE!L983)</f>
        <v>-</v>
      </c>
      <c r="H928" s="116" t="str">
        <f>IF(SP_NORTE!J983="","*",SP_NORTE!J983)</f>
        <v>*</v>
      </c>
      <c r="I928" s="113" t="str">
        <f>IF(SP_NORTE!N983="","*",SP_NORTE!N983)</f>
        <v>*</v>
      </c>
      <c r="J928" s="113" t="str">
        <f>IF(SP_NORTE!O983="","*",SP_NORTE!O983)</f>
        <v>*</v>
      </c>
      <c r="K928" s="83">
        <f>IF(SP_NORTE!AJ983="","*",SP_NORTE!AJ983)</f>
        <v>0</v>
      </c>
      <c r="L928" s="83" t="str">
        <f>IF(SP_NORTE!AL983="","*",SP_NORTE!AL983)</f>
        <v>-</v>
      </c>
      <c r="M928" s="83">
        <f>IF(SP_NORTE!AO983="","*",SP_NORTE!AO983)</f>
        <v>0</v>
      </c>
      <c r="N928" s="83" t="str">
        <f>IF(SP_NORTE!AL983="","*",SP_NORTE!AL983)</f>
        <v>-</v>
      </c>
      <c r="O928" s="110" t="str">
        <f>IF(SP_NORTE!BG983="","*",SP_NORTE!BG983)</f>
        <v>*</v>
      </c>
      <c r="P928" s="147" t="str">
        <f>IF($A$2=1,IF(SP_NORTE!BI983="","*",SP_NORTE!BI983),IF(SP_NORTE!BJ983="","*",SP_NORTE!BJ983))</f>
        <v>*</v>
      </c>
    </row>
    <row r="929" spans="1:16" hidden="1">
      <c r="A929" s="82" t="str">
        <f>IF(SP_NORTE!B984="","*",SP_NORTE!B984)</f>
        <v>*</v>
      </c>
      <c r="B929" s="83" t="str">
        <f>IF(SP_NORTE!W984="","*",SP_NORTE!W984)</f>
        <v>*</v>
      </c>
      <c r="C929" s="83" t="str">
        <f>IF(SP_NORTE!R984="","*",SP_NORTE!R984)</f>
        <v>-</v>
      </c>
      <c r="D929" s="83" t="str">
        <f>IF(SP_NORTE!S984="","*",SP_NORTE!S984)</f>
        <v>-</v>
      </c>
      <c r="E929" s="83" t="str">
        <f>IF(SP_NORTE!D984="","*",SP_NORTE!D984)</f>
        <v>*</v>
      </c>
      <c r="F929" s="83" t="str">
        <f>IF(SP_NORTE!G984="","*",SP_NORTE!G984)</f>
        <v>*</v>
      </c>
      <c r="G929" s="83" t="str">
        <f>IF(SP_NORTE!L984="","*",SP_NORTE!L984)</f>
        <v>-</v>
      </c>
      <c r="H929" s="116" t="str">
        <f>IF(SP_NORTE!J984="","*",SP_NORTE!J984)</f>
        <v>*</v>
      </c>
      <c r="I929" s="113" t="str">
        <f>IF(SP_NORTE!N984="","*",SP_NORTE!N984)</f>
        <v>*</v>
      </c>
      <c r="J929" s="113" t="str">
        <f>IF(SP_NORTE!O984="","*",SP_NORTE!O984)</f>
        <v>*</v>
      </c>
      <c r="K929" s="83">
        <f>IF(SP_NORTE!AJ984="","*",SP_NORTE!AJ984)</f>
        <v>0</v>
      </c>
      <c r="L929" s="83" t="str">
        <f>IF(SP_NORTE!AL984="","*",SP_NORTE!AL984)</f>
        <v>-</v>
      </c>
      <c r="M929" s="83">
        <f>IF(SP_NORTE!AO984="","*",SP_NORTE!AO984)</f>
        <v>0</v>
      </c>
      <c r="N929" s="83" t="str">
        <f>IF(SP_NORTE!AL984="","*",SP_NORTE!AL984)</f>
        <v>-</v>
      </c>
      <c r="O929" s="110" t="str">
        <f>IF(SP_NORTE!BG984="","*",SP_NORTE!BG984)</f>
        <v>*</v>
      </c>
      <c r="P929" s="147" t="str">
        <f>IF($A$2=1,IF(SP_NORTE!BI984="","*",SP_NORTE!BI984),IF(SP_NORTE!BJ984="","*",SP_NORTE!BJ984))</f>
        <v>*</v>
      </c>
    </row>
    <row r="930" spans="1:16" hidden="1">
      <c r="A930" s="82" t="str">
        <f>IF(SP_NORTE!B985="","*",SP_NORTE!B985)</f>
        <v>*</v>
      </c>
      <c r="B930" s="83" t="str">
        <f>IF(SP_NORTE!W985="","*",SP_NORTE!W985)</f>
        <v>*</v>
      </c>
      <c r="C930" s="83" t="str">
        <f>IF(SP_NORTE!R985="","*",SP_NORTE!R985)</f>
        <v>-</v>
      </c>
      <c r="D930" s="83" t="str">
        <f>IF(SP_NORTE!S985="","*",SP_NORTE!S985)</f>
        <v>-</v>
      </c>
      <c r="E930" s="83" t="str">
        <f>IF(SP_NORTE!D985="","*",SP_NORTE!D985)</f>
        <v>*</v>
      </c>
      <c r="F930" s="83" t="str">
        <f>IF(SP_NORTE!G985="","*",SP_NORTE!G985)</f>
        <v>*</v>
      </c>
      <c r="G930" s="83" t="str">
        <f>IF(SP_NORTE!L985="","*",SP_NORTE!L985)</f>
        <v>-</v>
      </c>
      <c r="H930" s="116" t="str">
        <f>IF(SP_NORTE!J985="","*",SP_NORTE!J985)</f>
        <v>*</v>
      </c>
      <c r="I930" s="113" t="str">
        <f>IF(SP_NORTE!N985="","*",SP_NORTE!N985)</f>
        <v>*</v>
      </c>
      <c r="J930" s="113" t="str">
        <f>IF(SP_NORTE!O985="","*",SP_NORTE!O985)</f>
        <v>*</v>
      </c>
      <c r="K930" s="83">
        <f>IF(SP_NORTE!AJ985="","*",SP_NORTE!AJ985)</f>
        <v>0</v>
      </c>
      <c r="L930" s="83" t="str">
        <f>IF(SP_NORTE!AL985="","*",SP_NORTE!AL985)</f>
        <v>-</v>
      </c>
      <c r="M930" s="83">
        <f>IF(SP_NORTE!AO985="","*",SP_NORTE!AO985)</f>
        <v>0</v>
      </c>
      <c r="N930" s="83" t="str">
        <f>IF(SP_NORTE!AL985="","*",SP_NORTE!AL985)</f>
        <v>-</v>
      </c>
      <c r="O930" s="110" t="str">
        <f>IF(SP_NORTE!BG985="","*",SP_NORTE!BG985)</f>
        <v>*</v>
      </c>
      <c r="P930" s="147" t="str">
        <f>IF($A$2=1,IF(SP_NORTE!BI985="","*",SP_NORTE!BI985),IF(SP_NORTE!BJ985="","*",SP_NORTE!BJ985))</f>
        <v>*</v>
      </c>
    </row>
    <row r="931" spans="1:16" hidden="1">
      <c r="A931" s="82" t="str">
        <f>IF(SP_NORTE!B986="","*",SP_NORTE!B986)</f>
        <v>*</v>
      </c>
      <c r="B931" s="83" t="str">
        <f>IF(SP_NORTE!W986="","*",SP_NORTE!W986)</f>
        <v>*</v>
      </c>
      <c r="C931" s="83" t="str">
        <f>IF(SP_NORTE!R986="","*",SP_NORTE!R986)</f>
        <v>-</v>
      </c>
      <c r="D931" s="83" t="str">
        <f>IF(SP_NORTE!S986="","*",SP_NORTE!S986)</f>
        <v>-</v>
      </c>
      <c r="E931" s="83" t="str">
        <f>IF(SP_NORTE!D986="","*",SP_NORTE!D986)</f>
        <v>*</v>
      </c>
      <c r="F931" s="83" t="str">
        <f>IF(SP_NORTE!G986="","*",SP_NORTE!G986)</f>
        <v>*</v>
      </c>
      <c r="G931" s="83" t="str">
        <f>IF(SP_NORTE!L986="","*",SP_NORTE!L986)</f>
        <v>-</v>
      </c>
      <c r="H931" s="116" t="str">
        <f>IF(SP_NORTE!J986="","*",SP_NORTE!J986)</f>
        <v>*</v>
      </c>
      <c r="I931" s="113" t="str">
        <f>IF(SP_NORTE!N986="","*",SP_NORTE!N986)</f>
        <v>*</v>
      </c>
      <c r="J931" s="113" t="str">
        <f>IF(SP_NORTE!O986="","*",SP_NORTE!O986)</f>
        <v>*</v>
      </c>
      <c r="K931" s="83">
        <f>IF(SP_NORTE!AJ986="","*",SP_NORTE!AJ986)</f>
        <v>0</v>
      </c>
      <c r="L931" s="83" t="str">
        <f>IF(SP_NORTE!AL986="","*",SP_NORTE!AL986)</f>
        <v>-</v>
      </c>
      <c r="M931" s="83">
        <f>IF(SP_NORTE!AO986="","*",SP_NORTE!AO986)</f>
        <v>0</v>
      </c>
      <c r="N931" s="83" t="str">
        <f>IF(SP_NORTE!AL986="","*",SP_NORTE!AL986)</f>
        <v>-</v>
      </c>
      <c r="O931" s="110" t="str">
        <f>IF(SP_NORTE!BG986="","*",SP_NORTE!BG986)</f>
        <v>*</v>
      </c>
      <c r="P931" s="147" t="str">
        <f>IF($A$2=1,IF(SP_NORTE!BI986="","*",SP_NORTE!BI986),IF(SP_NORTE!BJ986="","*",SP_NORTE!BJ986))</f>
        <v>*</v>
      </c>
    </row>
    <row r="932" spans="1:16" hidden="1">
      <c r="A932" s="82" t="str">
        <f>IF(SP_NORTE!B987="","*",SP_NORTE!B987)</f>
        <v>*</v>
      </c>
      <c r="B932" s="83" t="str">
        <f>IF(SP_NORTE!W987="","*",SP_NORTE!W987)</f>
        <v>*</v>
      </c>
      <c r="C932" s="83" t="str">
        <f>IF(SP_NORTE!R987="","*",SP_NORTE!R987)</f>
        <v>-</v>
      </c>
      <c r="D932" s="83" t="str">
        <f>IF(SP_NORTE!S987="","*",SP_NORTE!S987)</f>
        <v>-</v>
      </c>
      <c r="E932" s="83" t="str">
        <f>IF(SP_NORTE!D987="","*",SP_NORTE!D987)</f>
        <v>*</v>
      </c>
      <c r="F932" s="83" t="str">
        <f>IF(SP_NORTE!G987="","*",SP_NORTE!G987)</f>
        <v>*</v>
      </c>
      <c r="G932" s="83" t="str">
        <f>IF(SP_NORTE!L987="","*",SP_NORTE!L987)</f>
        <v>-</v>
      </c>
      <c r="H932" s="116" t="str">
        <f>IF(SP_NORTE!J987="","*",SP_NORTE!J987)</f>
        <v>*</v>
      </c>
      <c r="I932" s="113" t="str">
        <f>IF(SP_NORTE!N987="","*",SP_NORTE!N987)</f>
        <v>*</v>
      </c>
      <c r="J932" s="113" t="str">
        <f>IF(SP_NORTE!O987="","*",SP_NORTE!O987)</f>
        <v>*</v>
      </c>
      <c r="K932" s="83">
        <f>IF(SP_NORTE!AJ987="","*",SP_NORTE!AJ987)</f>
        <v>0</v>
      </c>
      <c r="L932" s="83" t="str">
        <f>IF(SP_NORTE!AL987="","*",SP_NORTE!AL987)</f>
        <v>-</v>
      </c>
      <c r="M932" s="83">
        <f>IF(SP_NORTE!AO987="","*",SP_NORTE!AO987)</f>
        <v>0</v>
      </c>
      <c r="N932" s="83" t="str">
        <f>IF(SP_NORTE!AL987="","*",SP_NORTE!AL987)</f>
        <v>-</v>
      </c>
      <c r="O932" s="110" t="str">
        <f>IF(SP_NORTE!BG987="","*",SP_NORTE!BG987)</f>
        <v>*</v>
      </c>
      <c r="P932" s="147" t="str">
        <f>IF($A$2=1,IF(SP_NORTE!BI987="","*",SP_NORTE!BI987),IF(SP_NORTE!BJ987="","*",SP_NORTE!BJ987))</f>
        <v>*</v>
      </c>
    </row>
    <row r="933" spans="1:16" hidden="1">
      <c r="A933" s="82" t="str">
        <f>IF(SP_NORTE!B988="","*",SP_NORTE!B988)</f>
        <v>*</v>
      </c>
      <c r="B933" s="83" t="str">
        <f>IF(SP_NORTE!W988="","*",SP_NORTE!W988)</f>
        <v>*</v>
      </c>
      <c r="C933" s="83" t="str">
        <f>IF(SP_NORTE!R988="","*",SP_NORTE!R988)</f>
        <v>-</v>
      </c>
      <c r="D933" s="83" t="str">
        <f>IF(SP_NORTE!S988="","*",SP_NORTE!S988)</f>
        <v>-</v>
      </c>
      <c r="E933" s="83" t="str">
        <f>IF(SP_NORTE!D988="","*",SP_NORTE!D988)</f>
        <v>*</v>
      </c>
      <c r="F933" s="83" t="str">
        <f>IF(SP_NORTE!G988="","*",SP_NORTE!G988)</f>
        <v>*</v>
      </c>
      <c r="G933" s="83" t="str">
        <f>IF(SP_NORTE!L988="","*",SP_NORTE!L988)</f>
        <v>-</v>
      </c>
      <c r="H933" s="116" t="str">
        <f>IF(SP_NORTE!J988="","*",SP_NORTE!J988)</f>
        <v>*</v>
      </c>
      <c r="I933" s="113" t="str">
        <f>IF(SP_NORTE!N988="","*",SP_NORTE!N988)</f>
        <v>*</v>
      </c>
      <c r="J933" s="113" t="str">
        <f>IF(SP_NORTE!O988="","*",SP_NORTE!O988)</f>
        <v>*</v>
      </c>
      <c r="K933" s="83">
        <f>IF(SP_NORTE!AJ988="","*",SP_NORTE!AJ988)</f>
        <v>0</v>
      </c>
      <c r="L933" s="83" t="str">
        <f>IF(SP_NORTE!AL988="","*",SP_NORTE!AL988)</f>
        <v>-</v>
      </c>
      <c r="M933" s="83">
        <f>IF(SP_NORTE!AO988="","*",SP_NORTE!AO988)</f>
        <v>0</v>
      </c>
      <c r="N933" s="83" t="str">
        <f>IF(SP_NORTE!AL988="","*",SP_NORTE!AL988)</f>
        <v>-</v>
      </c>
      <c r="O933" s="110" t="str">
        <f>IF(SP_NORTE!BG988="","*",SP_NORTE!BG988)</f>
        <v>*</v>
      </c>
      <c r="P933" s="147" t="str">
        <f>IF($A$2=1,IF(SP_NORTE!BI988="","*",SP_NORTE!BI988),IF(SP_NORTE!BJ988="","*",SP_NORTE!BJ988))</f>
        <v>*</v>
      </c>
    </row>
    <row r="934" spans="1:16" hidden="1">
      <c r="A934" s="82" t="str">
        <f>IF(SP_NORTE!B989="","*",SP_NORTE!B989)</f>
        <v>*</v>
      </c>
      <c r="B934" s="83" t="str">
        <f>IF(SP_NORTE!W989="","*",SP_NORTE!W989)</f>
        <v>*</v>
      </c>
      <c r="C934" s="83" t="str">
        <f>IF(SP_NORTE!R989="","*",SP_NORTE!R989)</f>
        <v>-</v>
      </c>
      <c r="D934" s="83" t="str">
        <f>IF(SP_NORTE!S989="","*",SP_NORTE!S989)</f>
        <v>-</v>
      </c>
      <c r="E934" s="83" t="str">
        <f>IF(SP_NORTE!D989="","*",SP_NORTE!D989)</f>
        <v>*</v>
      </c>
      <c r="F934" s="83" t="str">
        <f>IF(SP_NORTE!G989="","*",SP_NORTE!G989)</f>
        <v>*</v>
      </c>
      <c r="G934" s="83" t="str">
        <f>IF(SP_NORTE!L989="","*",SP_NORTE!L989)</f>
        <v>-</v>
      </c>
      <c r="H934" s="116" t="str">
        <f>IF(SP_NORTE!J989="","*",SP_NORTE!J989)</f>
        <v>*</v>
      </c>
      <c r="I934" s="113" t="str">
        <f>IF(SP_NORTE!N989="","*",SP_NORTE!N989)</f>
        <v>*</v>
      </c>
      <c r="J934" s="113" t="str">
        <f>IF(SP_NORTE!O989="","*",SP_NORTE!O989)</f>
        <v>*</v>
      </c>
      <c r="K934" s="83">
        <f>IF(SP_NORTE!AJ989="","*",SP_NORTE!AJ989)</f>
        <v>0</v>
      </c>
      <c r="L934" s="83" t="str">
        <f>IF(SP_NORTE!AL989="","*",SP_NORTE!AL989)</f>
        <v>-</v>
      </c>
      <c r="M934" s="83">
        <f>IF(SP_NORTE!AO989="","*",SP_NORTE!AO989)</f>
        <v>0</v>
      </c>
      <c r="N934" s="83" t="str">
        <f>IF(SP_NORTE!AL989="","*",SP_NORTE!AL989)</f>
        <v>-</v>
      </c>
      <c r="O934" s="110" t="str">
        <f>IF(SP_NORTE!BG989="","*",SP_NORTE!BG989)</f>
        <v>*</v>
      </c>
      <c r="P934" s="147" t="str">
        <f>IF($A$2=1,IF(SP_NORTE!BI989="","*",SP_NORTE!BI989),IF(SP_NORTE!BJ989="","*",SP_NORTE!BJ989))</f>
        <v>*</v>
      </c>
    </row>
    <row r="935" spans="1:16" hidden="1">
      <c r="A935" s="82" t="str">
        <f>IF(SP_NORTE!B990="","*",SP_NORTE!B990)</f>
        <v>*</v>
      </c>
      <c r="B935" s="83" t="str">
        <f>IF(SP_NORTE!W990="","*",SP_NORTE!W990)</f>
        <v>*</v>
      </c>
      <c r="C935" s="83" t="str">
        <f>IF(SP_NORTE!R990="","*",SP_NORTE!R990)</f>
        <v>-</v>
      </c>
      <c r="D935" s="83" t="str">
        <f>IF(SP_NORTE!S990="","*",SP_NORTE!S990)</f>
        <v>-</v>
      </c>
      <c r="E935" s="83" t="str">
        <f>IF(SP_NORTE!D990="","*",SP_NORTE!D990)</f>
        <v>*</v>
      </c>
      <c r="F935" s="83" t="str">
        <f>IF(SP_NORTE!G990="","*",SP_NORTE!G990)</f>
        <v>*</v>
      </c>
      <c r="G935" s="83" t="str">
        <f>IF(SP_NORTE!L990="","*",SP_NORTE!L990)</f>
        <v>-</v>
      </c>
      <c r="H935" s="116" t="str">
        <f>IF(SP_NORTE!J990="","*",SP_NORTE!J990)</f>
        <v>*</v>
      </c>
      <c r="I935" s="113" t="str">
        <f>IF(SP_NORTE!N990="","*",SP_NORTE!N990)</f>
        <v>*</v>
      </c>
      <c r="J935" s="113" t="str">
        <f>IF(SP_NORTE!O990="","*",SP_NORTE!O990)</f>
        <v>*</v>
      </c>
      <c r="K935" s="83">
        <f>IF(SP_NORTE!AJ990="","*",SP_NORTE!AJ990)</f>
        <v>0</v>
      </c>
      <c r="L935" s="83" t="str">
        <f>IF(SP_NORTE!AL990="","*",SP_NORTE!AL990)</f>
        <v>-</v>
      </c>
      <c r="M935" s="83">
        <f>IF(SP_NORTE!AO990="","*",SP_NORTE!AO990)</f>
        <v>0</v>
      </c>
      <c r="N935" s="83" t="str">
        <f>IF(SP_NORTE!AL990="","*",SP_NORTE!AL990)</f>
        <v>-</v>
      </c>
      <c r="O935" s="110" t="str">
        <f>IF(SP_NORTE!BG990="","*",SP_NORTE!BG990)</f>
        <v>*</v>
      </c>
      <c r="P935" s="147" t="str">
        <f>IF($A$2=1,IF(SP_NORTE!BI990="","*",SP_NORTE!BI990),IF(SP_NORTE!BJ990="","*",SP_NORTE!BJ990))</f>
        <v>*</v>
      </c>
    </row>
    <row r="936" spans="1:16" hidden="1">
      <c r="A936" s="82" t="str">
        <f>IF(SP_NORTE!B991="","*",SP_NORTE!B991)</f>
        <v>*</v>
      </c>
      <c r="B936" s="83" t="str">
        <f>IF(SP_NORTE!W991="","*",SP_NORTE!W991)</f>
        <v>*</v>
      </c>
      <c r="C936" s="83" t="str">
        <f>IF(SP_NORTE!R991="","*",SP_NORTE!R991)</f>
        <v>-</v>
      </c>
      <c r="D936" s="83" t="str">
        <f>IF(SP_NORTE!S991="","*",SP_NORTE!S991)</f>
        <v>-</v>
      </c>
      <c r="E936" s="83" t="str">
        <f>IF(SP_NORTE!D991="","*",SP_NORTE!D991)</f>
        <v>*</v>
      </c>
      <c r="F936" s="83" t="str">
        <f>IF(SP_NORTE!G991="","*",SP_NORTE!G991)</f>
        <v>*</v>
      </c>
      <c r="G936" s="83" t="str">
        <f>IF(SP_NORTE!L991="","*",SP_NORTE!L991)</f>
        <v>-</v>
      </c>
      <c r="H936" s="116" t="str">
        <f>IF(SP_NORTE!J991="","*",SP_NORTE!J991)</f>
        <v>*</v>
      </c>
      <c r="I936" s="113" t="str">
        <f>IF(SP_NORTE!N991="","*",SP_NORTE!N991)</f>
        <v>*</v>
      </c>
      <c r="J936" s="113" t="str">
        <f>IF(SP_NORTE!O991="","*",SP_NORTE!O991)</f>
        <v>*</v>
      </c>
      <c r="K936" s="83">
        <f>IF(SP_NORTE!AJ991="","*",SP_NORTE!AJ991)</f>
        <v>0</v>
      </c>
      <c r="L936" s="83" t="str">
        <f>IF(SP_NORTE!AL991="","*",SP_NORTE!AL991)</f>
        <v>-</v>
      </c>
      <c r="M936" s="83">
        <f>IF(SP_NORTE!AO991="","*",SP_NORTE!AO991)</f>
        <v>0</v>
      </c>
      <c r="N936" s="83" t="str">
        <f>IF(SP_NORTE!AL991="","*",SP_NORTE!AL991)</f>
        <v>-</v>
      </c>
      <c r="O936" s="110" t="str">
        <f>IF(SP_NORTE!BG991="","*",SP_NORTE!BG991)</f>
        <v>*</v>
      </c>
      <c r="P936" s="147" t="str">
        <f>IF($A$2=1,IF(SP_NORTE!BI991="","*",SP_NORTE!BI991),IF(SP_NORTE!BJ991="","*",SP_NORTE!BJ991))</f>
        <v>*</v>
      </c>
    </row>
    <row r="937" spans="1:16" hidden="1">
      <c r="A937" s="82" t="str">
        <f>IF(SP_NORTE!B992="","*",SP_NORTE!B992)</f>
        <v>*</v>
      </c>
      <c r="B937" s="83" t="str">
        <f>IF(SP_NORTE!W992="","*",SP_NORTE!W992)</f>
        <v>*</v>
      </c>
      <c r="C937" s="83" t="str">
        <f>IF(SP_NORTE!R992="","*",SP_NORTE!R992)</f>
        <v>-</v>
      </c>
      <c r="D937" s="83" t="str">
        <f>IF(SP_NORTE!S992="","*",SP_NORTE!S992)</f>
        <v>-</v>
      </c>
      <c r="E937" s="83" t="str">
        <f>IF(SP_NORTE!D992="","*",SP_NORTE!D992)</f>
        <v>*</v>
      </c>
      <c r="F937" s="83" t="str">
        <f>IF(SP_NORTE!G992="","*",SP_NORTE!G992)</f>
        <v>*</v>
      </c>
      <c r="G937" s="83" t="str">
        <f>IF(SP_NORTE!L992="","*",SP_NORTE!L992)</f>
        <v>-</v>
      </c>
      <c r="H937" s="116" t="str">
        <f>IF(SP_NORTE!J992="","*",SP_NORTE!J992)</f>
        <v>*</v>
      </c>
      <c r="I937" s="113" t="str">
        <f>IF(SP_NORTE!N992="","*",SP_NORTE!N992)</f>
        <v>*</v>
      </c>
      <c r="J937" s="113" t="str">
        <f>IF(SP_NORTE!O992="","*",SP_NORTE!O992)</f>
        <v>*</v>
      </c>
      <c r="K937" s="83">
        <f>IF(SP_NORTE!AJ992="","*",SP_NORTE!AJ992)</f>
        <v>0</v>
      </c>
      <c r="L937" s="83" t="str">
        <f>IF(SP_NORTE!AL992="","*",SP_NORTE!AL992)</f>
        <v>-</v>
      </c>
      <c r="M937" s="83">
        <f>IF(SP_NORTE!AO992="","*",SP_NORTE!AO992)</f>
        <v>0</v>
      </c>
      <c r="N937" s="83" t="str">
        <f>IF(SP_NORTE!AL992="","*",SP_NORTE!AL992)</f>
        <v>-</v>
      </c>
      <c r="O937" s="110" t="str">
        <f>IF(SP_NORTE!BG992="","*",SP_NORTE!BG992)</f>
        <v>*</v>
      </c>
      <c r="P937" s="147" t="str">
        <f>IF($A$2=1,IF(SP_NORTE!BI992="","*",SP_NORTE!BI992),IF(SP_NORTE!BJ992="","*",SP_NORTE!BJ992))</f>
        <v>*</v>
      </c>
    </row>
    <row r="938" spans="1:16" hidden="1">
      <c r="A938" s="82" t="str">
        <f>IF(SP_NORTE!B993="","*",SP_NORTE!B993)</f>
        <v>*</v>
      </c>
      <c r="B938" s="83" t="str">
        <f>IF(SP_NORTE!W993="","*",SP_NORTE!W993)</f>
        <v>*</v>
      </c>
      <c r="C938" s="83" t="str">
        <f>IF(SP_NORTE!R993="","*",SP_NORTE!R993)</f>
        <v>-</v>
      </c>
      <c r="D938" s="83" t="str">
        <f>IF(SP_NORTE!S993="","*",SP_NORTE!S993)</f>
        <v>-</v>
      </c>
      <c r="E938" s="83" t="str">
        <f>IF(SP_NORTE!D993="","*",SP_NORTE!D993)</f>
        <v>*</v>
      </c>
      <c r="F938" s="83" t="str">
        <f>IF(SP_NORTE!G993="","*",SP_NORTE!G993)</f>
        <v>*</v>
      </c>
      <c r="G938" s="83" t="str">
        <f>IF(SP_NORTE!L993="","*",SP_NORTE!L993)</f>
        <v>-</v>
      </c>
      <c r="H938" s="116" t="str">
        <f>IF(SP_NORTE!J993="","*",SP_NORTE!J993)</f>
        <v>*</v>
      </c>
      <c r="I938" s="113" t="str">
        <f>IF(SP_NORTE!N993="","*",SP_NORTE!N993)</f>
        <v>*</v>
      </c>
      <c r="J938" s="113" t="str">
        <f>IF(SP_NORTE!O993="","*",SP_NORTE!O993)</f>
        <v>*</v>
      </c>
      <c r="K938" s="83">
        <f>IF(SP_NORTE!AJ993="","*",SP_NORTE!AJ993)</f>
        <v>0</v>
      </c>
      <c r="L938" s="83" t="str">
        <f>IF(SP_NORTE!AL993="","*",SP_NORTE!AL993)</f>
        <v>-</v>
      </c>
      <c r="M938" s="83">
        <f>IF(SP_NORTE!AO993="","*",SP_NORTE!AO993)</f>
        <v>0</v>
      </c>
      <c r="N938" s="83" t="str">
        <f>IF(SP_NORTE!AL993="","*",SP_NORTE!AL993)</f>
        <v>-</v>
      </c>
      <c r="O938" s="110" t="str">
        <f>IF(SP_NORTE!BG993="","*",SP_NORTE!BG993)</f>
        <v>*</v>
      </c>
      <c r="P938" s="147" t="str">
        <f>IF($A$2=1,IF(SP_NORTE!BI993="","*",SP_NORTE!BI993),IF(SP_NORTE!BJ993="","*",SP_NORTE!BJ993))</f>
        <v>*</v>
      </c>
    </row>
    <row r="939" spans="1:16" hidden="1">
      <c r="A939" s="82" t="str">
        <f>IF(SP_NORTE!B994="","*",SP_NORTE!B994)</f>
        <v>*</v>
      </c>
      <c r="B939" s="83" t="str">
        <f>IF(SP_NORTE!W994="","*",SP_NORTE!W994)</f>
        <v>*</v>
      </c>
      <c r="C939" s="83" t="str">
        <f>IF(SP_NORTE!R994="","*",SP_NORTE!R994)</f>
        <v>-</v>
      </c>
      <c r="D939" s="83" t="str">
        <f>IF(SP_NORTE!S994="","*",SP_NORTE!S994)</f>
        <v>-</v>
      </c>
      <c r="E939" s="83" t="str">
        <f>IF(SP_NORTE!D994="","*",SP_NORTE!D994)</f>
        <v>*</v>
      </c>
      <c r="F939" s="83" t="str">
        <f>IF(SP_NORTE!G994="","*",SP_NORTE!G994)</f>
        <v>*</v>
      </c>
      <c r="G939" s="83" t="str">
        <f>IF(SP_NORTE!L994="","*",SP_NORTE!L994)</f>
        <v>-</v>
      </c>
      <c r="H939" s="116" t="str">
        <f>IF(SP_NORTE!J994="","*",SP_NORTE!J994)</f>
        <v>*</v>
      </c>
      <c r="I939" s="113" t="str">
        <f>IF(SP_NORTE!N994="","*",SP_NORTE!N994)</f>
        <v>*</v>
      </c>
      <c r="J939" s="113" t="str">
        <f>IF(SP_NORTE!O994="","*",SP_NORTE!O994)</f>
        <v>*</v>
      </c>
      <c r="K939" s="83">
        <f>IF(SP_NORTE!AJ994="","*",SP_NORTE!AJ994)</f>
        <v>0</v>
      </c>
      <c r="L939" s="83" t="str">
        <f>IF(SP_NORTE!AL994="","*",SP_NORTE!AL994)</f>
        <v>-</v>
      </c>
      <c r="M939" s="83">
        <f>IF(SP_NORTE!AO994="","*",SP_NORTE!AO994)</f>
        <v>0</v>
      </c>
      <c r="N939" s="83" t="str">
        <f>IF(SP_NORTE!AL994="","*",SP_NORTE!AL994)</f>
        <v>-</v>
      </c>
      <c r="O939" s="110" t="str">
        <f>IF(SP_NORTE!BG994="","*",SP_NORTE!BG994)</f>
        <v>*</v>
      </c>
      <c r="P939" s="147" t="str">
        <f>IF($A$2=1,IF(SP_NORTE!BI994="","*",SP_NORTE!BI994),IF(SP_NORTE!BJ994="","*",SP_NORTE!BJ994))</f>
        <v>*</v>
      </c>
    </row>
    <row r="940" spans="1:16" hidden="1">
      <c r="A940" s="82" t="str">
        <f>IF(SP_NORTE!B995="","*",SP_NORTE!B995)</f>
        <v>*</v>
      </c>
      <c r="B940" s="83" t="str">
        <f>IF(SP_NORTE!W995="","*",SP_NORTE!W995)</f>
        <v>*</v>
      </c>
      <c r="C940" s="83" t="str">
        <f>IF(SP_NORTE!R995="","*",SP_NORTE!R995)</f>
        <v>-</v>
      </c>
      <c r="D940" s="83" t="str">
        <f>IF(SP_NORTE!S995="","*",SP_NORTE!S995)</f>
        <v>-</v>
      </c>
      <c r="E940" s="83" t="str">
        <f>IF(SP_NORTE!D995="","*",SP_NORTE!D995)</f>
        <v>*</v>
      </c>
      <c r="F940" s="83" t="str">
        <f>IF(SP_NORTE!G995="","*",SP_NORTE!G995)</f>
        <v>*</v>
      </c>
      <c r="G940" s="83" t="str">
        <f>IF(SP_NORTE!L995="","*",SP_NORTE!L995)</f>
        <v>-</v>
      </c>
      <c r="H940" s="116" t="str">
        <f>IF(SP_NORTE!J995="","*",SP_NORTE!J995)</f>
        <v>*</v>
      </c>
      <c r="I940" s="113" t="str">
        <f>IF(SP_NORTE!N995="","*",SP_NORTE!N995)</f>
        <v>*</v>
      </c>
      <c r="J940" s="113" t="str">
        <f>IF(SP_NORTE!O995="","*",SP_NORTE!O995)</f>
        <v>*</v>
      </c>
      <c r="K940" s="83">
        <f>IF(SP_NORTE!AJ995="","*",SP_NORTE!AJ995)</f>
        <v>0</v>
      </c>
      <c r="L940" s="83" t="str">
        <f>IF(SP_NORTE!AL995="","*",SP_NORTE!AL995)</f>
        <v>-</v>
      </c>
      <c r="M940" s="83">
        <f>IF(SP_NORTE!AO995="","*",SP_NORTE!AO995)</f>
        <v>0</v>
      </c>
      <c r="N940" s="83" t="str">
        <f>IF(SP_NORTE!AL995="","*",SP_NORTE!AL995)</f>
        <v>-</v>
      </c>
      <c r="O940" s="110" t="str">
        <f>IF(SP_NORTE!BG995="","*",SP_NORTE!BG995)</f>
        <v>*</v>
      </c>
      <c r="P940" s="147" t="str">
        <f>IF($A$2=1,IF(SP_NORTE!BI995="","*",SP_NORTE!BI995),IF(SP_NORTE!BJ995="","*",SP_NORTE!BJ995))</f>
        <v>*</v>
      </c>
    </row>
    <row r="941" spans="1:16" hidden="1">
      <c r="A941" s="82" t="str">
        <f>IF(SP_NORTE!B996="","*",SP_NORTE!B996)</f>
        <v>*</v>
      </c>
      <c r="B941" s="83" t="str">
        <f>IF(SP_NORTE!W996="","*",SP_NORTE!W996)</f>
        <v>*</v>
      </c>
      <c r="C941" s="83" t="str">
        <f>IF(SP_NORTE!R996="","*",SP_NORTE!R996)</f>
        <v>-</v>
      </c>
      <c r="D941" s="83" t="str">
        <f>IF(SP_NORTE!S996="","*",SP_NORTE!S996)</f>
        <v>-</v>
      </c>
      <c r="E941" s="83" t="str">
        <f>IF(SP_NORTE!D996="","*",SP_NORTE!D996)</f>
        <v>*</v>
      </c>
      <c r="F941" s="83" t="str">
        <f>IF(SP_NORTE!G996="","*",SP_NORTE!G996)</f>
        <v>*</v>
      </c>
      <c r="G941" s="83" t="str">
        <f>IF(SP_NORTE!L996="","*",SP_NORTE!L996)</f>
        <v>-</v>
      </c>
      <c r="H941" s="116" t="str">
        <f>IF(SP_NORTE!J996="","*",SP_NORTE!J996)</f>
        <v>*</v>
      </c>
      <c r="I941" s="113" t="str">
        <f>IF(SP_NORTE!N996="","*",SP_NORTE!N996)</f>
        <v>*</v>
      </c>
      <c r="J941" s="113" t="str">
        <f>IF(SP_NORTE!O996="","*",SP_NORTE!O996)</f>
        <v>*</v>
      </c>
      <c r="K941" s="83">
        <f>IF(SP_NORTE!AJ996="","*",SP_NORTE!AJ996)</f>
        <v>0</v>
      </c>
      <c r="L941" s="83" t="str">
        <f>IF(SP_NORTE!AL996="","*",SP_NORTE!AL996)</f>
        <v>-</v>
      </c>
      <c r="M941" s="83">
        <f>IF(SP_NORTE!AO996="","*",SP_NORTE!AO996)</f>
        <v>0</v>
      </c>
      <c r="N941" s="83" t="str">
        <f>IF(SP_NORTE!AL996="","*",SP_NORTE!AL996)</f>
        <v>-</v>
      </c>
      <c r="O941" s="110" t="str">
        <f>IF(SP_NORTE!BG996="","*",SP_NORTE!BG996)</f>
        <v>*</v>
      </c>
      <c r="P941" s="147" t="str">
        <f>IF($A$2=1,IF(SP_NORTE!BI996="","*",SP_NORTE!BI996),IF(SP_NORTE!BJ996="","*",SP_NORTE!BJ996))</f>
        <v>*</v>
      </c>
    </row>
    <row r="942" spans="1:16" hidden="1">
      <c r="A942" s="82" t="str">
        <f>IF(SP_NORTE!B997="","*",SP_NORTE!B997)</f>
        <v>*</v>
      </c>
      <c r="B942" s="83" t="str">
        <f>IF(SP_NORTE!W997="","*",SP_NORTE!W997)</f>
        <v>*</v>
      </c>
      <c r="C942" s="83" t="str">
        <f>IF(SP_NORTE!R997="","*",SP_NORTE!R997)</f>
        <v>-</v>
      </c>
      <c r="D942" s="83" t="str">
        <f>IF(SP_NORTE!S997="","*",SP_NORTE!S997)</f>
        <v>-</v>
      </c>
      <c r="E942" s="83" t="str">
        <f>IF(SP_NORTE!D997="","*",SP_NORTE!D997)</f>
        <v>*</v>
      </c>
      <c r="F942" s="83" t="str">
        <f>IF(SP_NORTE!G997="","*",SP_NORTE!G997)</f>
        <v>*</v>
      </c>
      <c r="G942" s="83" t="str">
        <f>IF(SP_NORTE!L997="","*",SP_NORTE!L997)</f>
        <v>-</v>
      </c>
      <c r="H942" s="116" t="str">
        <f>IF(SP_NORTE!J997="","*",SP_NORTE!J997)</f>
        <v>*</v>
      </c>
      <c r="I942" s="113" t="str">
        <f>IF(SP_NORTE!N997="","*",SP_NORTE!N997)</f>
        <v>*</v>
      </c>
      <c r="J942" s="113" t="str">
        <f>IF(SP_NORTE!O997="","*",SP_NORTE!O997)</f>
        <v>*</v>
      </c>
      <c r="K942" s="83">
        <f>IF(SP_NORTE!AJ997="","*",SP_NORTE!AJ997)</f>
        <v>0</v>
      </c>
      <c r="L942" s="83" t="str">
        <f>IF(SP_NORTE!AL997="","*",SP_NORTE!AL997)</f>
        <v>-</v>
      </c>
      <c r="M942" s="83">
        <f>IF(SP_NORTE!AO997="","*",SP_NORTE!AO997)</f>
        <v>0</v>
      </c>
      <c r="N942" s="83" t="str">
        <f>IF(SP_NORTE!AL997="","*",SP_NORTE!AL997)</f>
        <v>-</v>
      </c>
      <c r="O942" s="110" t="str">
        <f>IF(SP_NORTE!BG997="","*",SP_NORTE!BG997)</f>
        <v>*</v>
      </c>
      <c r="P942" s="147" t="str">
        <f>IF($A$2=1,IF(SP_NORTE!BI997="","*",SP_NORTE!BI997),IF(SP_NORTE!BJ997="","*",SP_NORTE!BJ997))</f>
        <v>*</v>
      </c>
    </row>
    <row r="943" spans="1:16" hidden="1">
      <c r="A943" s="82" t="str">
        <f>IF(SP_NORTE!B998="","*",SP_NORTE!B998)</f>
        <v>*</v>
      </c>
      <c r="B943" s="83" t="str">
        <f>IF(SP_NORTE!W998="","*",SP_NORTE!W998)</f>
        <v>*</v>
      </c>
      <c r="C943" s="83" t="str">
        <f>IF(SP_NORTE!R998="","*",SP_NORTE!R998)</f>
        <v>-</v>
      </c>
      <c r="D943" s="83" t="str">
        <f>IF(SP_NORTE!S998="","*",SP_NORTE!S998)</f>
        <v>-</v>
      </c>
      <c r="E943" s="83" t="str">
        <f>IF(SP_NORTE!D998="","*",SP_NORTE!D998)</f>
        <v>*</v>
      </c>
      <c r="F943" s="83" t="str">
        <f>IF(SP_NORTE!G998="","*",SP_NORTE!G998)</f>
        <v>*</v>
      </c>
      <c r="G943" s="83" t="str">
        <f>IF(SP_NORTE!L998="","*",SP_NORTE!L998)</f>
        <v>-</v>
      </c>
      <c r="H943" s="116" t="str">
        <f>IF(SP_NORTE!J998="","*",SP_NORTE!J998)</f>
        <v>*</v>
      </c>
      <c r="I943" s="113" t="str">
        <f>IF(SP_NORTE!N998="","*",SP_NORTE!N998)</f>
        <v>*</v>
      </c>
      <c r="J943" s="113" t="str">
        <f>IF(SP_NORTE!O998="","*",SP_NORTE!O998)</f>
        <v>*</v>
      </c>
      <c r="K943" s="83">
        <f>IF(SP_NORTE!AJ998="","*",SP_NORTE!AJ998)</f>
        <v>0</v>
      </c>
      <c r="L943" s="83" t="str">
        <f>IF(SP_NORTE!AL998="","*",SP_NORTE!AL998)</f>
        <v>-</v>
      </c>
      <c r="M943" s="83">
        <f>IF(SP_NORTE!AO998="","*",SP_NORTE!AO998)</f>
        <v>0</v>
      </c>
      <c r="N943" s="83" t="str">
        <f>IF(SP_NORTE!AL998="","*",SP_NORTE!AL998)</f>
        <v>-</v>
      </c>
      <c r="O943" s="110" t="str">
        <f>IF(SP_NORTE!BG998="","*",SP_NORTE!BG998)</f>
        <v>*</v>
      </c>
      <c r="P943" s="147" t="str">
        <f>IF($A$2=1,IF(SP_NORTE!BI998="","*",SP_NORTE!BI998),IF(SP_NORTE!BJ998="","*",SP_NORTE!BJ998))</f>
        <v>*</v>
      </c>
    </row>
    <row r="944" spans="1:16" hidden="1">
      <c r="A944" s="82" t="str">
        <f>IF(SP_NORTE!B999="","*",SP_NORTE!B999)</f>
        <v>*</v>
      </c>
      <c r="B944" s="83" t="str">
        <f>IF(SP_NORTE!W999="","*",SP_NORTE!W999)</f>
        <v>*</v>
      </c>
      <c r="C944" s="83" t="str">
        <f>IF(SP_NORTE!R999="","*",SP_NORTE!R999)</f>
        <v>-</v>
      </c>
      <c r="D944" s="83" t="str">
        <f>IF(SP_NORTE!S999="","*",SP_NORTE!S999)</f>
        <v>-</v>
      </c>
      <c r="E944" s="83" t="str">
        <f>IF(SP_NORTE!D999="","*",SP_NORTE!D999)</f>
        <v>*</v>
      </c>
      <c r="F944" s="83" t="str">
        <f>IF(SP_NORTE!G999="","*",SP_NORTE!G999)</f>
        <v>*</v>
      </c>
      <c r="G944" s="83" t="str">
        <f>IF(SP_NORTE!L999="","*",SP_NORTE!L999)</f>
        <v>-</v>
      </c>
      <c r="H944" s="116" t="str">
        <f>IF(SP_NORTE!J999="","*",SP_NORTE!J999)</f>
        <v>*</v>
      </c>
      <c r="I944" s="113" t="str">
        <f>IF(SP_NORTE!N999="","*",SP_NORTE!N999)</f>
        <v>*</v>
      </c>
      <c r="J944" s="113" t="str">
        <f>IF(SP_NORTE!O999="","*",SP_NORTE!O999)</f>
        <v>*</v>
      </c>
      <c r="K944" s="83">
        <f>IF(SP_NORTE!AJ999="","*",SP_NORTE!AJ999)</f>
        <v>0</v>
      </c>
      <c r="L944" s="83" t="str">
        <f>IF(SP_NORTE!AL999="","*",SP_NORTE!AL999)</f>
        <v>-</v>
      </c>
      <c r="M944" s="83">
        <f>IF(SP_NORTE!AO999="","*",SP_NORTE!AO999)</f>
        <v>0</v>
      </c>
      <c r="N944" s="83" t="str">
        <f>IF(SP_NORTE!AL999="","*",SP_NORTE!AL999)</f>
        <v>-</v>
      </c>
      <c r="O944" s="110" t="str">
        <f>IF(SP_NORTE!BG999="","*",SP_NORTE!BG999)</f>
        <v>*</v>
      </c>
      <c r="P944" s="147" t="str">
        <f>IF($A$2=1,IF(SP_NORTE!BI999="","*",SP_NORTE!BI999),IF(SP_NORTE!BJ999="","*",SP_NORTE!BJ999))</f>
        <v>*</v>
      </c>
    </row>
    <row r="945" spans="1:16" hidden="1">
      <c r="A945" s="82" t="str">
        <f>IF(SP_NORTE!B1000="","*",SP_NORTE!B1000)</f>
        <v>*</v>
      </c>
      <c r="B945" s="83" t="str">
        <f>IF(SP_NORTE!W1000="","*",SP_NORTE!W1000)</f>
        <v>*</v>
      </c>
      <c r="C945" s="83" t="str">
        <f>IF(SP_NORTE!R1000="","*",SP_NORTE!R1000)</f>
        <v>-</v>
      </c>
      <c r="D945" s="83" t="str">
        <f>IF(SP_NORTE!S1000="","*",SP_NORTE!S1000)</f>
        <v>-</v>
      </c>
      <c r="E945" s="83" t="str">
        <f>IF(SP_NORTE!D1000="","*",SP_NORTE!D1000)</f>
        <v>*</v>
      </c>
      <c r="F945" s="83" t="str">
        <f>IF(SP_NORTE!G1000="","*",SP_NORTE!G1000)</f>
        <v>*</v>
      </c>
      <c r="G945" s="83" t="str">
        <f>IF(SP_NORTE!L1000="","*",SP_NORTE!L1000)</f>
        <v>-</v>
      </c>
      <c r="H945" s="116" t="str">
        <f>IF(SP_NORTE!J1000="","*",SP_NORTE!J1000)</f>
        <v>*</v>
      </c>
      <c r="I945" s="113" t="str">
        <f>IF(SP_NORTE!N1000="","*",SP_NORTE!N1000)</f>
        <v>*</v>
      </c>
      <c r="J945" s="113" t="str">
        <f>IF(SP_NORTE!O1000="","*",SP_NORTE!O1000)</f>
        <v>*</v>
      </c>
      <c r="K945" s="83">
        <f>IF(SP_NORTE!AJ1000="","*",SP_NORTE!AJ1000)</f>
        <v>0</v>
      </c>
      <c r="L945" s="83" t="str">
        <f>IF(SP_NORTE!AL1000="","*",SP_NORTE!AL1000)</f>
        <v>-</v>
      </c>
      <c r="M945" s="83">
        <f>IF(SP_NORTE!AO1000="","*",SP_NORTE!AO1000)</f>
        <v>0</v>
      </c>
      <c r="N945" s="83" t="str">
        <f>IF(SP_NORTE!AL1000="","*",SP_NORTE!AL1000)</f>
        <v>-</v>
      </c>
      <c r="O945" s="110" t="str">
        <f>IF(SP_NORTE!BG1000="","*",SP_NORTE!BG1000)</f>
        <v>*</v>
      </c>
      <c r="P945" s="147" t="str">
        <f>IF($A$2=1,IF(SP_NORTE!BI1000="","*",SP_NORTE!BI1000),IF(SP_NORTE!BJ1000="","*",SP_NORTE!BJ1000))</f>
        <v>*</v>
      </c>
    </row>
    <row r="946" spans="1:16" hidden="1">
      <c r="A946" s="82" t="str">
        <f>IF(SP_NORTE!B1001="","*",SP_NORTE!B1001)</f>
        <v>*</v>
      </c>
      <c r="B946" s="83" t="str">
        <f>IF(SP_NORTE!W1001="","*",SP_NORTE!W1001)</f>
        <v>*</v>
      </c>
      <c r="C946" s="83" t="str">
        <f>IF(SP_NORTE!R1001="","*",SP_NORTE!R1001)</f>
        <v>-</v>
      </c>
      <c r="D946" s="83" t="str">
        <f>IF(SP_NORTE!S1001="","*",SP_NORTE!S1001)</f>
        <v>-</v>
      </c>
      <c r="E946" s="83" t="str">
        <f>IF(SP_NORTE!D1001="","*",SP_NORTE!D1001)</f>
        <v>*</v>
      </c>
      <c r="F946" s="83" t="str">
        <f>IF(SP_NORTE!G1001="","*",SP_NORTE!G1001)</f>
        <v>*</v>
      </c>
      <c r="G946" s="83" t="str">
        <f>IF(SP_NORTE!L1001="","*",SP_NORTE!L1001)</f>
        <v>-</v>
      </c>
      <c r="H946" s="116" t="str">
        <f>IF(SP_NORTE!J1001="","*",SP_NORTE!J1001)</f>
        <v>*</v>
      </c>
      <c r="I946" s="113" t="str">
        <f>IF(SP_NORTE!N1001="","*",SP_NORTE!N1001)</f>
        <v>*</v>
      </c>
      <c r="J946" s="113" t="str">
        <f>IF(SP_NORTE!O1001="","*",SP_NORTE!O1001)</f>
        <v>*</v>
      </c>
      <c r="K946" s="83">
        <f>IF(SP_NORTE!AJ1001="","*",SP_NORTE!AJ1001)</f>
        <v>0</v>
      </c>
      <c r="L946" s="83" t="str">
        <f>IF(SP_NORTE!AL1001="","*",SP_NORTE!AL1001)</f>
        <v>-</v>
      </c>
      <c r="M946" s="83">
        <f>IF(SP_NORTE!AO1001="","*",SP_NORTE!AO1001)</f>
        <v>0</v>
      </c>
      <c r="N946" s="83" t="str">
        <f>IF(SP_NORTE!AL1001="","*",SP_NORTE!AL1001)</f>
        <v>-</v>
      </c>
      <c r="O946" s="110" t="str">
        <f>IF(SP_NORTE!BG1001="","*",SP_NORTE!BG1001)</f>
        <v>*</v>
      </c>
      <c r="P946" s="147" t="str">
        <f>IF($A$2=1,IF(SP_NORTE!BI1001="","*",SP_NORTE!BI1001),IF(SP_NORTE!BJ1001="","*",SP_NORTE!BJ1001))</f>
        <v>*</v>
      </c>
    </row>
    <row r="947" spans="1:16" hidden="1">
      <c r="A947" s="82" t="str">
        <f>IF(SP_NORTE!B1002="","*",SP_NORTE!B1002)</f>
        <v>*</v>
      </c>
      <c r="B947" s="83" t="str">
        <f>IF(SP_NORTE!W1002="","*",SP_NORTE!W1002)</f>
        <v>*</v>
      </c>
      <c r="C947" s="83" t="str">
        <f>IF(SP_NORTE!R1002="","*",SP_NORTE!R1002)</f>
        <v>-</v>
      </c>
      <c r="D947" s="83" t="str">
        <f>IF(SP_NORTE!S1002="","*",SP_NORTE!S1002)</f>
        <v>-</v>
      </c>
      <c r="E947" s="83" t="str">
        <f>IF(SP_NORTE!D1002="","*",SP_NORTE!D1002)</f>
        <v>*</v>
      </c>
      <c r="F947" s="83" t="str">
        <f>IF(SP_NORTE!G1002="","*",SP_NORTE!G1002)</f>
        <v>*</v>
      </c>
      <c r="G947" s="83" t="str">
        <f>IF(SP_NORTE!L1002="","*",SP_NORTE!L1002)</f>
        <v>-</v>
      </c>
      <c r="H947" s="116" t="str">
        <f>IF(SP_NORTE!J1002="","*",SP_NORTE!J1002)</f>
        <v>*</v>
      </c>
      <c r="I947" s="113" t="str">
        <f>IF(SP_NORTE!N1002="","*",SP_NORTE!N1002)</f>
        <v>*</v>
      </c>
      <c r="J947" s="113" t="str">
        <f>IF(SP_NORTE!O1002="","*",SP_NORTE!O1002)</f>
        <v>*</v>
      </c>
      <c r="K947" s="83">
        <f>IF(SP_NORTE!AJ1002="","*",SP_NORTE!AJ1002)</f>
        <v>0</v>
      </c>
      <c r="L947" s="83" t="str">
        <f>IF(SP_NORTE!AL1002="","*",SP_NORTE!AL1002)</f>
        <v>-</v>
      </c>
      <c r="M947" s="83">
        <f>IF(SP_NORTE!AO1002="","*",SP_NORTE!AO1002)</f>
        <v>0</v>
      </c>
      <c r="N947" s="83" t="str">
        <f>IF(SP_NORTE!AL1002="","*",SP_NORTE!AL1002)</f>
        <v>-</v>
      </c>
      <c r="O947" s="110" t="str">
        <f>IF(SP_NORTE!BG1002="","*",SP_NORTE!BG1002)</f>
        <v>*</v>
      </c>
      <c r="P947" s="147" t="str">
        <f>IF($A$2=1,IF(SP_NORTE!BI1002="","*",SP_NORTE!BI1002),IF(SP_NORTE!BJ1002="","*",SP_NORTE!BJ1002))</f>
        <v>*</v>
      </c>
    </row>
    <row r="948" spans="1:16" hidden="1">
      <c r="A948" s="82" t="str">
        <f>IF(SP_NORTE!B1003="","*",SP_NORTE!B1003)</f>
        <v>*</v>
      </c>
      <c r="B948" s="83" t="str">
        <f>IF(SP_NORTE!W1003="","*",SP_NORTE!W1003)</f>
        <v>*</v>
      </c>
      <c r="C948" s="83" t="str">
        <f>IF(SP_NORTE!R1003="","*",SP_NORTE!R1003)</f>
        <v>-</v>
      </c>
      <c r="D948" s="83" t="str">
        <f>IF(SP_NORTE!S1003="","*",SP_NORTE!S1003)</f>
        <v>-</v>
      </c>
      <c r="E948" s="83" t="str">
        <f>IF(SP_NORTE!D1003="","*",SP_NORTE!D1003)</f>
        <v>*</v>
      </c>
      <c r="F948" s="83" t="str">
        <f>IF(SP_NORTE!G1003="","*",SP_NORTE!G1003)</f>
        <v>*</v>
      </c>
      <c r="G948" s="83" t="str">
        <f>IF(SP_NORTE!L1003="","*",SP_NORTE!L1003)</f>
        <v>-</v>
      </c>
      <c r="H948" s="116" t="str">
        <f>IF(SP_NORTE!J1003="","*",SP_NORTE!J1003)</f>
        <v>*</v>
      </c>
      <c r="I948" s="113" t="str">
        <f>IF(SP_NORTE!N1003="","*",SP_NORTE!N1003)</f>
        <v>*</v>
      </c>
      <c r="J948" s="113" t="str">
        <f>IF(SP_NORTE!O1003="","*",SP_NORTE!O1003)</f>
        <v>*</v>
      </c>
      <c r="K948" s="83">
        <f>IF(SP_NORTE!AJ1003="","*",SP_NORTE!AJ1003)</f>
        <v>0</v>
      </c>
      <c r="L948" s="83" t="str">
        <f>IF(SP_NORTE!AL1003="","*",SP_NORTE!AL1003)</f>
        <v>-</v>
      </c>
      <c r="M948" s="83">
        <f>IF(SP_NORTE!AO1003="","*",SP_NORTE!AO1003)</f>
        <v>0</v>
      </c>
      <c r="N948" s="83" t="str">
        <f>IF(SP_NORTE!AL1003="","*",SP_NORTE!AL1003)</f>
        <v>-</v>
      </c>
      <c r="O948" s="110" t="str">
        <f>IF(SP_NORTE!BG1003="","*",SP_NORTE!BG1003)</f>
        <v>*</v>
      </c>
      <c r="P948" s="147" t="str">
        <f>IF($A$2=1,IF(SP_NORTE!BI1003="","*",SP_NORTE!BI1003),IF(SP_NORTE!BJ1003="","*",SP_NORTE!BJ1003))</f>
        <v>*</v>
      </c>
    </row>
    <row r="949" spans="1:16" hidden="1">
      <c r="A949" s="82" t="str">
        <f>IF(SP_NORTE!B1004="","*",SP_NORTE!B1004)</f>
        <v>*</v>
      </c>
      <c r="B949" s="83" t="str">
        <f>IF(SP_NORTE!W1004="","*",SP_NORTE!W1004)</f>
        <v>*</v>
      </c>
      <c r="C949" s="83" t="str">
        <f>IF(SP_NORTE!R1004="","*",SP_NORTE!R1004)</f>
        <v>-</v>
      </c>
      <c r="D949" s="83" t="str">
        <f>IF(SP_NORTE!S1004="","*",SP_NORTE!S1004)</f>
        <v>-</v>
      </c>
      <c r="E949" s="83" t="str">
        <f>IF(SP_NORTE!D1004="","*",SP_NORTE!D1004)</f>
        <v>*</v>
      </c>
      <c r="F949" s="83" t="str">
        <f>IF(SP_NORTE!G1004="","*",SP_NORTE!G1004)</f>
        <v>*</v>
      </c>
      <c r="G949" s="83" t="str">
        <f>IF(SP_NORTE!L1004="","*",SP_NORTE!L1004)</f>
        <v>-</v>
      </c>
      <c r="H949" s="116" t="str">
        <f>IF(SP_NORTE!J1004="","*",SP_NORTE!J1004)</f>
        <v>*</v>
      </c>
      <c r="I949" s="113" t="str">
        <f>IF(SP_NORTE!N1004="","*",SP_NORTE!N1004)</f>
        <v>*</v>
      </c>
      <c r="J949" s="113" t="str">
        <f>IF(SP_NORTE!O1004="","*",SP_NORTE!O1004)</f>
        <v>*</v>
      </c>
      <c r="K949" s="83">
        <f>IF(SP_NORTE!AJ1004="","*",SP_NORTE!AJ1004)</f>
        <v>0</v>
      </c>
      <c r="L949" s="83" t="str">
        <f>IF(SP_NORTE!AL1004="","*",SP_NORTE!AL1004)</f>
        <v>-</v>
      </c>
      <c r="M949" s="83">
        <f>IF(SP_NORTE!AO1004="","*",SP_NORTE!AO1004)</f>
        <v>0</v>
      </c>
      <c r="N949" s="83" t="str">
        <f>IF(SP_NORTE!AL1004="","*",SP_NORTE!AL1004)</f>
        <v>-</v>
      </c>
      <c r="O949" s="110" t="str">
        <f>IF(SP_NORTE!BG1004="","*",SP_NORTE!BG1004)</f>
        <v>*</v>
      </c>
      <c r="P949" s="147" t="str">
        <f>IF($A$2=1,IF(SP_NORTE!BI1004="","*",SP_NORTE!BI1004),IF(SP_NORTE!BJ1004="","*",SP_NORTE!BJ1004))</f>
        <v>*</v>
      </c>
    </row>
    <row r="950" spans="1:16" hidden="1">
      <c r="A950" s="82" t="str">
        <f>IF(SP_NORTE!B1005="","*",SP_NORTE!B1005)</f>
        <v>*</v>
      </c>
      <c r="B950" s="83" t="str">
        <f>IF(SP_NORTE!W1005="","*",SP_NORTE!W1005)</f>
        <v>*</v>
      </c>
      <c r="C950" s="83" t="str">
        <f>IF(SP_NORTE!R1005="","*",SP_NORTE!R1005)</f>
        <v>-</v>
      </c>
      <c r="D950" s="83" t="str">
        <f>IF(SP_NORTE!S1005="","*",SP_NORTE!S1005)</f>
        <v>-</v>
      </c>
      <c r="E950" s="83" t="str">
        <f>IF(SP_NORTE!D1005="","*",SP_NORTE!D1005)</f>
        <v>*</v>
      </c>
      <c r="F950" s="83" t="str">
        <f>IF(SP_NORTE!G1005="","*",SP_NORTE!G1005)</f>
        <v>*</v>
      </c>
      <c r="G950" s="83" t="str">
        <f>IF(SP_NORTE!L1005="","*",SP_NORTE!L1005)</f>
        <v>-</v>
      </c>
      <c r="H950" s="116" t="str">
        <f>IF(SP_NORTE!J1005="","*",SP_NORTE!J1005)</f>
        <v>*</v>
      </c>
      <c r="I950" s="113" t="str">
        <f>IF(SP_NORTE!N1005="","*",SP_NORTE!N1005)</f>
        <v>*</v>
      </c>
      <c r="J950" s="113" t="str">
        <f>IF(SP_NORTE!O1005="","*",SP_NORTE!O1005)</f>
        <v>*</v>
      </c>
      <c r="K950" s="83">
        <f>IF(SP_NORTE!AJ1005="","*",SP_NORTE!AJ1005)</f>
        <v>0</v>
      </c>
      <c r="L950" s="83" t="str">
        <f>IF(SP_NORTE!AL1005="","*",SP_NORTE!AL1005)</f>
        <v>-</v>
      </c>
      <c r="M950" s="83">
        <f>IF(SP_NORTE!AO1005="","*",SP_NORTE!AO1005)</f>
        <v>0</v>
      </c>
      <c r="N950" s="83" t="str">
        <f>IF(SP_NORTE!AL1005="","*",SP_NORTE!AL1005)</f>
        <v>-</v>
      </c>
      <c r="O950" s="110" t="str">
        <f>IF(SP_NORTE!BG1005="","*",SP_NORTE!BG1005)</f>
        <v>*</v>
      </c>
      <c r="P950" s="147" t="str">
        <f>IF($A$2=1,IF(SP_NORTE!BI1005="","*",SP_NORTE!BI1005),IF(SP_NORTE!BJ1005="","*",SP_NORTE!BJ1005))</f>
        <v>*</v>
      </c>
    </row>
    <row r="951" spans="1:16" hidden="1">
      <c r="A951" s="82" t="str">
        <f>IF(SP_NORTE!B1006="","*",SP_NORTE!B1006)</f>
        <v>*</v>
      </c>
      <c r="B951" s="83" t="str">
        <f>IF(SP_NORTE!W1006="","*",SP_NORTE!W1006)</f>
        <v>*</v>
      </c>
      <c r="C951" s="83" t="str">
        <f>IF(SP_NORTE!R1006="","*",SP_NORTE!R1006)</f>
        <v>-</v>
      </c>
      <c r="D951" s="83" t="str">
        <f>IF(SP_NORTE!S1006="","*",SP_NORTE!S1006)</f>
        <v>-</v>
      </c>
      <c r="E951" s="83" t="str">
        <f>IF(SP_NORTE!D1006="","*",SP_NORTE!D1006)</f>
        <v>*</v>
      </c>
      <c r="F951" s="83" t="str">
        <f>IF(SP_NORTE!G1006="","*",SP_NORTE!G1006)</f>
        <v>*</v>
      </c>
      <c r="G951" s="83" t="str">
        <f>IF(SP_NORTE!L1006="","*",SP_NORTE!L1006)</f>
        <v>-</v>
      </c>
      <c r="H951" s="116" t="str">
        <f>IF(SP_NORTE!J1006="","*",SP_NORTE!J1006)</f>
        <v>*</v>
      </c>
      <c r="I951" s="113" t="str">
        <f>IF(SP_NORTE!N1006="","*",SP_NORTE!N1006)</f>
        <v>*</v>
      </c>
      <c r="J951" s="113" t="str">
        <f>IF(SP_NORTE!O1006="","*",SP_NORTE!O1006)</f>
        <v>*</v>
      </c>
      <c r="K951" s="83">
        <f>IF(SP_NORTE!AJ1006="","*",SP_NORTE!AJ1006)</f>
        <v>0</v>
      </c>
      <c r="L951" s="83" t="str">
        <f>IF(SP_NORTE!AL1006="","*",SP_NORTE!AL1006)</f>
        <v>-</v>
      </c>
      <c r="M951" s="83">
        <f>IF(SP_NORTE!AO1006="","*",SP_NORTE!AO1006)</f>
        <v>0</v>
      </c>
      <c r="N951" s="83" t="str">
        <f>IF(SP_NORTE!AL1006="","*",SP_NORTE!AL1006)</f>
        <v>-</v>
      </c>
      <c r="O951" s="110" t="str">
        <f>IF(SP_NORTE!BG1006="","*",SP_NORTE!BG1006)</f>
        <v>*</v>
      </c>
      <c r="P951" s="147" t="str">
        <f>IF($A$2=1,IF(SP_NORTE!BI1006="","*",SP_NORTE!BI1006),IF(SP_NORTE!BJ1006="","*",SP_NORTE!BJ1006))</f>
        <v>*</v>
      </c>
    </row>
    <row r="952" spans="1:16" hidden="1">
      <c r="A952" s="82" t="str">
        <f>IF(SP_NORTE!B1007="","*",SP_NORTE!B1007)</f>
        <v>*</v>
      </c>
      <c r="B952" s="83" t="str">
        <f>IF(SP_NORTE!W1007="","*",SP_NORTE!W1007)</f>
        <v>*</v>
      </c>
      <c r="C952" s="83" t="str">
        <f>IF(SP_NORTE!R1007="","*",SP_NORTE!R1007)</f>
        <v>-</v>
      </c>
      <c r="D952" s="83" t="str">
        <f>IF(SP_NORTE!S1007="","*",SP_NORTE!S1007)</f>
        <v>-</v>
      </c>
      <c r="E952" s="83" t="str">
        <f>IF(SP_NORTE!D1007="","*",SP_NORTE!D1007)</f>
        <v>*</v>
      </c>
      <c r="F952" s="83" t="str">
        <f>IF(SP_NORTE!G1007="","*",SP_NORTE!G1007)</f>
        <v>*</v>
      </c>
      <c r="G952" s="83" t="str">
        <f>IF(SP_NORTE!L1007="","*",SP_NORTE!L1007)</f>
        <v>-</v>
      </c>
      <c r="H952" s="116" t="str">
        <f>IF(SP_NORTE!J1007="","*",SP_NORTE!J1007)</f>
        <v>*</v>
      </c>
      <c r="I952" s="113" t="str">
        <f>IF(SP_NORTE!N1007="","*",SP_NORTE!N1007)</f>
        <v>*</v>
      </c>
      <c r="J952" s="113" t="str">
        <f>IF(SP_NORTE!O1007="","*",SP_NORTE!O1007)</f>
        <v>*</v>
      </c>
      <c r="K952" s="83">
        <f>IF(SP_NORTE!AJ1007="","*",SP_NORTE!AJ1007)</f>
        <v>0</v>
      </c>
      <c r="L952" s="83" t="str">
        <f>IF(SP_NORTE!AL1007="","*",SP_NORTE!AL1007)</f>
        <v>-</v>
      </c>
      <c r="M952" s="83">
        <f>IF(SP_NORTE!AO1007="","*",SP_NORTE!AO1007)</f>
        <v>0</v>
      </c>
      <c r="N952" s="83" t="str">
        <f>IF(SP_NORTE!AL1007="","*",SP_NORTE!AL1007)</f>
        <v>-</v>
      </c>
      <c r="O952" s="110" t="str">
        <f>IF(SP_NORTE!BG1007="","*",SP_NORTE!BG1007)</f>
        <v>*</v>
      </c>
      <c r="P952" s="147" t="str">
        <f>IF($A$2=1,IF(SP_NORTE!BI1007="","*",SP_NORTE!BI1007),IF(SP_NORTE!BJ1007="","*",SP_NORTE!BJ1007))</f>
        <v>*</v>
      </c>
    </row>
    <row r="953" spans="1:16" hidden="1">
      <c r="A953" s="82" t="str">
        <f>IF(SP_NORTE!B1008="","*",SP_NORTE!B1008)</f>
        <v>*</v>
      </c>
      <c r="B953" s="83" t="str">
        <f>IF(SP_NORTE!W1008="","*",SP_NORTE!W1008)</f>
        <v>*</v>
      </c>
      <c r="C953" s="83" t="str">
        <f>IF(SP_NORTE!R1008="","*",SP_NORTE!R1008)</f>
        <v>-</v>
      </c>
      <c r="D953" s="83" t="str">
        <f>IF(SP_NORTE!S1008="","*",SP_NORTE!S1008)</f>
        <v>-</v>
      </c>
      <c r="E953" s="83" t="str">
        <f>IF(SP_NORTE!D1008="","*",SP_NORTE!D1008)</f>
        <v>*</v>
      </c>
      <c r="F953" s="83" t="str">
        <f>IF(SP_NORTE!G1008="","*",SP_NORTE!G1008)</f>
        <v>*</v>
      </c>
      <c r="G953" s="83" t="str">
        <f>IF(SP_NORTE!L1008="","*",SP_NORTE!L1008)</f>
        <v>-</v>
      </c>
      <c r="H953" s="116" t="str">
        <f>IF(SP_NORTE!J1008="","*",SP_NORTE!J1008)</f>
        <v>*</v>
      </c>
      <c r="I953" s="113" t="str">
        <f>IF(SP_NORTE!N1008="","*",SP_NORTE!N1008)</f>
        <v>*</v>
      </c>
      <c r="J953" s="113" t="str">
        <f>IF(SP_NORTE!O1008="","*",SP_NORTE!O1008)</f>
        <v>*</v>
      </c>
      <c r="K953" s="83">
        <f>IF(SP_NORTE!AJ1008="","*",SP_NORTE!AJ1008)</f>
        <v>0</v>
      </c>
      <c r="L953" s="83" t="str">
        <f>IF(SP_NORTE!AL1008="","*",SP_NORTE!AL1008)</f>
        <v>-</v>
      </c>
      <c r="M953" s="83">
        <f>IF(SP_NORTE!AO1008="","*",SP_NORTE!AO1008)</f>
        <v>0</v>
      </c>
      <c r="N953" s="83" t="str">
        <f>IF(SP_NORTE!AL1008="","*",SP_NORTE!AL1008)</f>
        <v>-</v>
      </c>
      <c r="O953" s="110" t="str">
        <f>IF(SP_NORTE!BG1008="","*",SP_NORTE!BG1008)</f>
        <v>*</v>
      </c>
      <c r="P953" s="147" t="str">
        <f>IF($A$2=1,IF(SP_NORTE!BI1008="","*",SP_NORTE!BI1008),IF(SP_NORTE!BJ1008="","*",SP_NORTE!BJ1008))</f>
        <v>*</v>
      </c>
    </row>
    <row r="954" spans="1:16" hidden="1">
      <c r="A954" s="82" t="str">
        <f>IF(SP_NORTE!B1009="","*",SP_NORTE!B1009)</f>
        <v>*</v>
      </c>
      <c r="B954" s="83" t="str">
        <f>IF(SP_NORTE!W1009="","*",SP_NORTE!W1009)</f>
        <v>*</v>
      </c>
      <c r="C954" s="83" t="str">
        <f>IF(SP_NORTE!R1009="","*",SP_NORTE!R1009)</f>
        <v>-</v>
      </c>
      <c r="D954" s="83" t="str">
        <f>IF(SP_NORTE!S1009="","*",SP_NORTE!S1009)</f>
        <v>-</v>
      </c>
      <c r="E954" s="83" t="str">
        <f>IF(SP_NORTE!D1009="","*",SP_NORTE!D1009)</f>
        <v>*</v>
      </c>
      <c r="F954" s="83" t="str">
        <f>IF(SP_NORTE!G1009="","*",SP_NORTE!G1009)</f>
        <v>*</v>
      </c>
      <c r="G954" s="83" t="str">
        <f>IF(SP_NORTE!L1009="","*",SP_NORTE!L1009)</f>
        <v>-</v>
      </c>
      <c r="H954" s="116" t="str">
        <f>IF(SP_NORTE!J1009="","*",SP_NORTE!J1009)</f>
        <v>*</v>
      </c>
      <c r="I954" s="113" t="str">
        <f>IF(SP_NORTE!N1009="","*",SP_NORTE!N1009)</f>
        <v>*</v>
      </c>
      <c r="J954" s="113" t="str">
        <f>IF(SP_NORTE!O1009="","*",SP_NORTE!O1009)</f>
        <v>*</v>
      </c>
      <c r="K954" s="83">
        <f>IF(SP_NORTE!AJ1009="","*",SP_NORTE!AJ1009)</f>
        <v>0</v>
      </c>
      <c r="L954" s="83" t="str">
        <f>IF(SP_NORTE!AL1009="","*",SP_NORTE!AL1009)</f>
        <v>-</v>
      </c>
      <c r="M954" s="83">
        <f>IF(SP_NORTE!AO1009="","*",SP_NORTE!AO1009)</f>
        <v>0</v>
      </c>
      <c r="N954" s="83" t="str">
        <f>IF(SP_NORTE!AL1009="","*",SP_NORTE!AL1009)</f>
        <v>-</v>
      </c>
      <c r="O954" s="110" t="str">
        <f>IF(SP_NORTE!BG1009="","*",SP_NORTE!BG1009)</f>
        <v>*</v>
      </c>
      <c r="P954" s="147" t="str">
        <f>IF($A$2=1,IF(SP_NORTE!BI1009="","*",SP_NORTE!BI1009),IF(SP_NORTE!BJ1009="","*",SP_NORTE!BJ1009))</f>
        <v>*</v>
      </c>
    </row>
    <row r="955" spans="1:16" hidden="1">
      <c r="A955" s="82" t="str">
        <f>IF(SP_NORTE!B1010="","*",SP_NORTE!B1010)</f>
        <v>*</v>
      </c>
      <c r="B955" s="83" t="str">
        <f>IF(SP_NORTE!W1010="","*",SP_NORTE!W1010)</f>
        <v>*</v>
      </c>
      <c r="C955" s="83" t="str">
        <f>IF(SP_NORTE!R1010="","*",SP_NORTE!R1010)</f>
        <v>-</v>
      </c>
      <c r="D955" s="83" t="str">
        <f>IF(SP_NORTE!S1010="","*",SP_NORTE!S1010)</f>
        <v>-</v>
      </c>
      <c r="E955" s="83" t="str">
        <f>IF(SP_NORTE!D1010="","*",SP_NORTE!D1010)</f>
        <v>*</v>
      </c>
      <c r="F955" s="83" t="str">
        <f>IF(SP_NORTE!G1010="","*",SP_NORTE!G1010)</f>
        <v>*</v>
      </c>
      <c r="G955" s="83" t="str">
        <f>IF(SP_NORTE!L1010="","*",SP_NORTE!L1010)</f>
        <v>-</v>
      </c>
      <c r="H955" s="116" t="str">
        <f>IF(SP_NORTE!J1010="","*",SP_NORTE!J1010)</f>
        <v>*</v>
      </c>
      <c r="I955" s="113" t="str">
        <f>IF(SP_NORTE!N1010="","*",SP_NORTE!N1010)</f>
        <v>*</v>
      </c>
      <c r="J955" s="113" t="str">
        <f>IF(SP_NORTE!O1010="","*",SP_NORTE!O1010)</f>
        <v>*</v>
      </c>
      <c r="K955" s="83">
        <f>IF(SP_NORTE!AJ1010="","*",SP_NORTE!AJ1010)</f>
        <v>0</v>
      </c>
      <c r="L955" s="83" t="str">
        <f>IF(SP_NORTE!AL1010="","*",SP_NORTE!AL1010)</f>
        <v>-</v>
      </c>
      <c r="M955" s="83">
        <f>IF(SP_NORTE!AO1010="","*",SP_NORTE!AO1010)</f>
        <v>0</v>
      </c>
      <c r="N955" s="83" t="str">
        <f>IF(SP_NORTE!AL1010="","*",SP_NORTE!AL1010)</f>
        <v>-</v>
      </c>
      <c r="O955" s="110" t="str">
        <f>IF(SP_NORTE!BG1010="","*",SP_NORTE!BG1010)</f>
        <v>*</v>
      </c>
      <c r="P955" s="147" t="str">
        <f>IF($A$2=1,IF(SP_NORTE!BI1010="","*",SP_NORTE!BI1010),IF(SP_NORTE!BJ1010="","*",SP_NORTE!BJ1010))</f>
        <v>*</v>
      </c>
    </row>
    <row r="956" spans="1:16" hidden="1">
      <c r="A956" s="82" t="str">
        <f>IF(SP_NORTE!B1011="","*",SP_NORTE!B1011)</f>
        <v>*</v>
      </c>
      <c r="B956" s="83" t="str">
        <f>IF(SP_NORTE!W1011="","*",SP_NORTE!W1011)</f>
        <v>*</v>
      </c>
      <c r="C956" s="83" t="str">
        <f>IF(SP_NORTE!R1011="","*",SP_NORTE!R1011)</f>
        <v>-</v>
      </c>
      <c r="D956" s="83" t="str">
        <f>IF(SP_NORTE!S1011="","*",SP_NORTE!S1011)</f>
        <v>-</v>
      </c>
      <c r="E956" s="83" t="str">
        <f>IF(SP_NORTE!D1011="","*",SP_NORTE!D1011)</f>
        <v>*</v>
      </c>
      <c r="F956" s="83" t="str">
        <f>IF(SP_NORTE!G1011="","*",SP_NORTE!G1011)</f>
        <v>*</v>
      </c>
      <c r="G956" s="83" t="str">
        <f>IF(SP_NORTE!L1011="","*",SP_NORTE!L1011)</f>
        <v>-</v>
      </c>
      <c r="H956" s="116" t="str">
        <f>IF(SP_NORTE!J1011="","*",SP_NORTE!J1011)</f>
        <v>*</v>
      </c>
      <c r="I956" s="113" t="str">
        <f>IF(SP_NORTE!N1011="","*",SP_NORTE!N1011)</f>
        <v>*</v>
      </c>
      <c r="J956" s="113" t="str">
        <f>IF(SP_NORTE!O1011="","*",SP_NORTE!O1011)</f>
        <v>*</v>
      </c>
      <c r="K956" s="83">
        <f>IF(SP_NORTE!AJ1011="","*",SP_NORTE!AJ1011)</f>
        <v>0</v>
      </c>
      <c r="L956" s="83" t="str">
        <f>IF(SP_NORTE!AL1011="","*",SP_NORTE!AL1011)</f>
        <v>-</v>
      </c>
      <c r="M956" s="83">
        <f>IF(SP_NORTE!AO1011="","*",SP_NORTE!AO1011)</f>
        <v>0</v>
      </c>
      <c r="N956" s="83" t="str">
        <f>IF(SP_NORTE!AL1011="","*",SP_NORTE!AL1011)</f>
        <v>-</v>
      </c>
      <c r="O956" s="110" t="str">
        <f>IF(SP_NORTE!BG1011="","*",SP_NORTE!BG1011)</f>
        <v>*</v>
      </c>
      <c r="P956" s="147" t="str">
        <f>IF($A$2=1,IF(SP_NORTE!BI1011="","*",SP_NORTE!BI1011),IF(SP_NORTE!BJ1011="","*",SP_NORTE!BJ1011))</f>
        <v>*</v>
      </c>
    </row>
    <row r="957" spans="1:16" hidden="1">
      <c r="A957" s="82" t="str">
        <f>IF(SP_NORTE!B1012="","*",SP_NORTE!B1012)</f>
        <v>*</v>
      </c>
      <c r="B957" s="83" t="str">
        <f>IF(SP_NORTE!W1012="","*",SP_NORTE!W1012)</f>
        <v>*</v>
      </c>
      <c r="C957" s="83" t="str">
        <f>IF(SP_NORTE!R1012="","*",SP_NORTE!R1012)</f>
        <v>-</v>
      </c>
      <c r="D957" s="83" t="str">
        <f>IF(SP_NORTE!S1012="","*",SP_NORTE!S1012)</f>
        <v>-</v>
      </c>
      <c r="E957" s="83" t="str">
        <f>IF(SP_NORTE!D1012="","*",SP_NORTE!D1012)</f>
        <v>*</v>
      </c>
      <c r="F957" s="83" t="str">
        <f>IF(SP_NORTE!G1012="","*",SP_NORTE!G1012)</f>
        <v>*</v>
      </c>
      <c r="G957" s="83" t="str">
        <f>IF(SP_NORTE!L1012="","*",SP_NORTE!L1012)</f>
        <v>-</v>
      </c>
      <c r="H957" s="116" t="str">
        <f>IF(SP_NORTE!J1012="","*",SP_NORTE!J1012)</f>
        <v>*</v>
      </c>
      <c r="I957" s="113" t="str">
        <f>IF(SP_NORTE!N1012="","*",SP_NORTE!N1012)</f>
        <v>*</v>
      </c>
      <c r="J957" s="113" t="str">
        <f>IF(SP_NORTE!O1012="","*",SP_NORTE!O1012)</f>
        <v>*</v>
      </c>
      <c r="K957" s="83">
        <f>IF(SP_NORTE!AJ1012="","*",SP_NORTE!AJ1012)</f>
        <v>0</v>
      </c>
      <c r="L957" s="83" t="str">
        <f>IF(SP_NORTE!AL1012="","*",SP_NORTE!AL1012)</f>
        <v>-</v>
      </c>
      <c r="M957" s="83">
        <f>IF(SP_NORTE!AO1012="","*",SP_NORTE!AO1012)</f>
        <v>0</v>
      </c>
      <c r="N957" s="83" t="str">
        <f>IF(SP_NORTE!AL1012="","*",SP_NORTE!AL1012)</f>
        <v>-</v>
      </c>
      <c r="O957" s="110" t="str">
        <f>IF(SP_NORTE!BG1012="","*",SP_NORTE!BG1012)</f>
        <v>*</v>
      </c>
      <c r="P957" s="147" t="str">
        <f>IF($A$2=1,IF(SP_NORTE!BI1012="","*",SP_NORTE!BI1012),IF(SP_NORTE!BJ1012="","*",SP_NORTE!BJ1012))</f>
        <v>*</v>
      </c>
    </row>
    <row r="958" spans="1:16" hidden="1">
      <c r="A958" s="82" t="str">
        <f>IF(SP_NORTE!B1013="","*",SP_NORTE!B1013)</f>
        <v>*</v>
      </c>
      <c r="B958" s="83" t="str">
        <f>IF(SP_NORTE!W1013="","*",SP_NORTE!W1013)</f>
        <v>*</v>
      </c>
      <c r="C958" s="83" t="str">
        <f>IF(SP_NORTE!R1013="","*",SP_NORTE!R1013)</f>
        <v>-</v>
      </c>
      <c r="D958" s="83" t="str">
        <f>IF(SP_NORTE!S1013="","*",SP_NORTE!S1013)</f>
        <v>-</v>
      </c>
      <c r="E958" s="83" t="str">
        <f>IF(SP_NORTE!D1013="","*",SP_NORTE!D1013)</f>
        <v>*</v>
      </c>
      <c r="F958" s="83" t="str">
        <f>IF(SP_NORTE!G1013="","*",SP_NORTE!G1013)</f>
        <v>*</v>
      </c>
      <c r="G958" s="83" t="str">
        <f>IF(SP_NORTE!L1013="","*",SP_NORTE!L1013)</f>
        <v>-</v>
      </c>
      <c r="H958" s="116" t="str">
        <f>IF(SP_NORTE!J1013="","*",SP_NORTE!J1013)</f>
        <v>*</v>
      </c>
      <c r="I958" s="113" t="str">
        <f>IF(SP_NORTE!N1013="","*",SP_NORTE!N1013)</f>
        <v>*</v>
      </c>
      <c r="J958" s="113" t="str">
        <f>IF(SP_NORTE!O1013="","*",SP_NORTE!O1013)</f>
        <v>*</v>
      </c>
      <c r="K958" s="83">
        <f>IF(SP_NORTE!AJ1013="","*",SP_NORTE!AJ1013)</f>
        <v>0</v>
      </c>
      <c r="L958" s="83" t="str">
        <f>IF(SP_NORTE!AL1013="","*",SP_NORTE!AL1013)</f>
        <v>-</v>
      </c>
      <c r="M958" s="83">
        <f>IF(SP_NORTE!AO1013="","*",SP_NORTE!AO1013)</f>
        <v>0</v>
      </c>
      <c r="N958" s="83" t="str">
        <f>IF(SP_NORTE!AL1013="","*",SP_NORTE!AL1013)</f>
        <v>-</v>
      </c>
      <c r="O958" s="110" t="str">
        <f>IF(SP_NORTE!BG1013="","*",SP_NORTE!BG1013)</f>
        <v>*</v>
      </c>
      <c r="P958" s="147" t="str">
        <f>IF($A$2=1,IF(SP_NORTE!BI1013="","*",SP_NORTE!BI1013),IF(SP_NORTE!BJ1013="","*",SP_NORTE!BJ1013))</f>
        <v>*</v>
      </c>
    </row>
    <row r="959" spans="1:16" hidden="1">
      <c r="A959" s="82" t="str">
        <f>IF(SP_NORTE!B1014="","*",SP_NORTE!B1014)</f>
        <v>*</v>
      </c>
      <c r="B959" s="83" t="str">
        <f>IF(SP_NORTE!W1014="","*",SP_NORTE!W1014)</f>
        <v>*</v>
      </c>
      <c r="C959" s="83" t="str">
        <f>IF(SP_NORTE!R1014="","*",SP_NORTE!R1014)</f>
        <v>-</v>
      </c>
      <c r="D959" s="83" t="str">
        <f>IF(SP_NORTE!S1014="","*",SP_NORTE!S1014)</f>
        <v>-</v>
      </c>
      <c r="E959" s="83" t="str">
        <f>IF(SP_NORTE!D1014="","*",SP_NORTE!D1014)</f>
        <v>*</v>
      </c>
      <c r="F959" s="83" t="str">
        <f>IF(SP_NORTE!G1014="","*",SP_NORTE!G1014)</f>
        <v>*</v>
      </c>
      <c r="G959" s="83" t="str">
        <f>IF(SP_NORTE!L1014="","*",SP_NORTE!L1014)</f>
        <v>-</v>
      </c>
      <c r="H959" s="116" t="str">
        <f>IF(SP_NORTE!J1014="","*",SP_NORTE!J1014)</f>
        <v>*</v>
      </c>
      <c r="I959" s="113" t="str">
        <f>IF(SP_NORTE!N1014="","*",SP_NORTE!N1014)</f>
        <v>*</v>
      </c>
      <c r="J959" s="113" t="str">
        <f>IF(SP_NORTE!O1014="","*",SP_NORTE!O1014)</f>
        <v>*</v>
      </c>
      <c r="K959" s="83">
        <f>IF(SP_NORTE!AJ1014="","*",SP_NORTE!AJ1014)</f>
        <v>0</v>
      </c>
      <c r="L959" s="83" t="str">
        <f>IF(SP_NORTE!AL1014="","*",SP_NORTE!AL1014)</f>
        <v>-</v>
      </c>
      <c r="M959" s="83">
        <f>IF(SP_NORTE!AO1014="","*",SP_NORTE!AO1014)</f>
        <v>0</v>
      </c>
      <c r="N959" s="83" t="str">
        <f>IF(SP_NORTE!AL1014="","*",SP_NORTE!AL1014)</f>
        <v>-</v>
      </c>
      <c r="O959" s="110" t="str">
        <f>IF(SP_NORTE!BG1014="","*",SP_NORTE!BG1014)</f>
        <v>*</v>
      </c>
      <c r="P959" s="147" t="str">
        <f>IF($A$2=1,IF(SP_NORTE!BI1014="","*",SP_NORTE!BI1014),IF(SP_NORTE!BJ1014="","*",SP_NORTE!BJ1014))</f>
        <v>*</v>
      </c>
    </row>
    <row r="960" spans="1:16" hidden="1">
      <c r="A960" s="82" t="str">
        <f>IF(SP_NORTE!B1015="","*",SP_NORTE!B1015)</f>
        <v>*</v>
      </c>
      <c r="B960" s="83" t="str">
        <f>IF(SP_NORTE!W1015="","*",SP_NORTE!W1015)</f>
        <v>*</v>
      </c>
      <c r="C960" s="83" t="str">
        <f>IF(SP_NORTE!R1015="","*",SP_NORTE!R1015)</f>
        <v>-</v>
      </c>
      <c r="D960" s="83" t="str">
        <f>IF(SP_NORTE!S1015="","*",SP_NORTE!S1015)</f>
        <v>-</v>
      </c>
      <c r="E960" s="83" t="str">
        <f>IF(SP_NORTE!D1015="","*",SP_NORTE!D1015)</f>
        <v>*</v>
      </c>
      <c r="F960" s="83" t="str">
        <f>IF(SP_NORTE!G1015="","*",SP_NORTE!G1015)</f>
        <v>*</v>
      </c>
      <c r="G960" s="83" t="str">
        <f>IF(SP_NORTE!L1015="","*",SP_NORTE!L1015)</f>
        <v>-</v>
      </c>
      <c r="H960" s="116" t="str">
        <f>IF(SP_NORTE!J1015="","*",SP_NORTE!J1015)</f>
        <v>*</v>
      </c>
      <c r="I960" s="113" t="str">
        <f>IF(SP_NORTE!N1015="","*",SP_NORTE!N1015)</f>
        <v>*</v>
      </c>
      <c r="J960" s="113" t="str">
        <f>IF(SP_NORTE!O1015="","*",SP_NORTE!O1015)</f>
        <v>*</v>
      </c>
      <c r="K960" s="83">
        <f>IF(SP_NORTE!AJ1015="","*",SP_NORTE!AJ1015)</f>
        <v>0</v>
      </c>
      <c r="L960" s="83" t="str">
        <f>IF(SP_NORTE!AL1015="","*",SP_NORTE!AL1015)</f>
        <v>-</v>
      </c>
      <c r="M960" s="83">
        <f>IF(SP_NORTE!AO1015="","*",SP_NORTE!AO1015)</f>
        <v>0</v>
      </c>
      <c r="N960" s="83" t="str">
        <f>IF(SP_NORTE!AL1015="","*",SP_NORTE!AL1015)</f>
        <v>-</v>
      </c>
      <c r="O960" s="110" t="str">
        <f>IF(SP_NORTE!BG1015="","*",SP_NORTE!BG1015)</f>
        <v>*</v>
      </c>
      <c r="P960" s="147" t="str">
        <f>IF($A$2=1,IF(SP_NORTE!BI1015="","*",SP_NORTE!BI1015),IF(SP_NORTE!BJ1015="","*",SP_NORTE!BJ1015))</f>
        <v>*</v>
      </c>
    </row>
    <row r="961" spans="1:16" hidden="1">
      <c r="A961" s="82" t="str">
        <f>IF(SP_NORTE!B1016="","*",SP_NORTE!B1016)</f>
        <v>*</v>
      </c>
      <c r="B961" s="83" t="str">
        <f>IF(SP_NORTE!W1016="","*",SP_NORTE!W1016)</f>
        <v>*</v>
      </c>
      <c r="C961" s="83" t="str">
        <f>IF(SP_NORTE!R1016="","*",SP_NORTE!R1016)</f>
        <v>-</v>
      </c>
      <c r="D961" s="83" t="str">
        <f>IF(SP_NORTE!S1016="","*",SP_NORTE!S1016)</f>
        <v>-</v>
      </c>
      <c r="E961" s="83" t="str">
        <f>IF(SP_NORTE!D1016="","*",SP_NORTE!D1016)</f>
        <v>*</v>
      </c>
      <c r="F961" s="83" t="str">
        <f>IF(SP_NORTE!G1016="","*",SP_NORTE!G1016)</f>
        <v>*</v>
      </c>
      <c r="G961" s="83" t="str">
        <f>IF(SP_NORTE!L1016="","*",SP_NORTE!L1016)</f>
        <v>-</v>
      </c>
      <c r="H961" s="116" t="str">
        <f>IF(SP_NORTE!J1016="","*",SP_NORTE!J1016)</f>
        <v>*</v>
      </c>
      <c r="I961" s="113" t="str">
        <f>IF(SP_NORTE!N1016="","*",SP_NORTE!N1016)</f>
        <v>*</v>
      </c>
      <c r="J961" s="113" t="str">
        <f>IF(SP_NORTE!O1016="","*",SP_NORTE!O1016)</f>
        <v>*</v>
      </c>
      <c r="K961" s="83">
        <f>IF(SP_NORTE!AJ1016="","*",SP_NORTE!AJ1016)</f>
        <v>0</v>
      </c>
      <c r="L961" s="83" t="str">
        <f>IF(SP_NORTE!AL1016="","*",SP_NORTE!AL1016)</f>
        <v>-</v>
      </c>
      <c r="M961" s="83">
        <f>IF(SP_NORTE!AO1016="","*",SP_NORTE!AO1016)</f>
        <v>0</v>
      </c>
      <c r="N961" s="83" t="str">
        <f>IF(SP_NORTE!AL1016="","*",SP_NORTE!AL1016)</f>
        <v>-</v>
      </c>
      <c r="O961" s="110" t="str">
        <f>IF(SP_NORTE!BG1016="","*",SP_NORTE!BG1016)</f>
        <v>*</v>
      </c>
      <c r="P961" s="147" t="str">
        <f>IF($A$2=1,IF(SP_NORTE!BI1016="","*",SP_NORTE!BI1016),IF(SP_NORTE!BJ1016="","*",SP_NORTE!BJ1016))</f>
        <v>*</v>
      </c>
    </row>
    <row r="962" spans="1:16" hidden="1">
      <c r="A962" s="82" t="str">
        <f>IF(SP_NORTE!B1017="","*",SP_NORTE!B1017)</f>
        <v>*</v>
      </c>
      <c r="B962" s="83" t="str">
        <f>IF(SP_NORTE!W1017="","*",SP_NORTE!W1017)</f>
        <v>*</v>
      </c>
      <c r="C962" s="83" t="str">
        <f>IF(SP_NORTE!R1017="","*",SP_NORTE!R1017)</f>
        <v>-</v>
      </c>
      <c r="D962" s="83" t="str">
        <f>IF(SP_NORTE!S1017="","*",SP_NORTE!S1017)</f>
        <v>-</v>
      </c>
      <c r="E962" s="83" t="str">
        <f>IF(SP_NORTE!D1017="","*",SP_NORTE!D1017)</f>
        <v>*</v>
      </c>
      <c r="F962" s="83" t="str">
        <f>IF(SP_NORTE!G1017="","*",SP_NORTE!G1017)</f>
        <v>*</v>
      </c>
      <c r="G962" s="83" t="str">
        <f>IF(SP_NORTE!L1017="","*",SP_NORTE!L1017)</f>
        <v>-</v>
      </c>
      <c r="H962" s="116" t="str">
        <f>IF(SP_NORTE!J1017="","*",SP_NORTE!J1017)</f>
        <v>*</v>
      </c>
      <c r="I962" s="113" t="str">
        <f>IF(SP_NORTE!N1017="","*",SP_NORTE!N1017)</f>
        <v>*</v>
      </c>
      <c r="J962" s="113" t="str">
        <f>IF(SP_NORTE!O1017="","*",SP_NORTE!O1017)</f>
        <v>*</v>
      </c>
      <c r="K962" s="83">
        <f>IF(SP_NORTE!AJ1017="","*",SP_NORTE!AJ1017)</f>
        <v>0</v>
      </c>
      <c r="L962" s="83" t="str">
        <f>IF(SP_NORTE!AL1017="","*",SP_NORTE!AL1017)</f>
        <v>-</v>
      </c>
      <c r="M962" s="83">
        <f>IF(SP_NORTE!AO1017="","*",SP_NORTE!AO1017)</f>
        <v>0</v>
      </c>
      <c r="N962" s="83" t="str">
        <f>IF(SP_NORTE!AL1017="","*",SP_NORTE!AL1017)</f>
        <v>-</v>
      </c>
      <c r="O962" s="110" t="str">
        <f>IF(SP_NORTE!BG1017="","*",SP_NORTE!BG1017)</f>
        <v>*</v>
      </c>
      <c r="P962" s="147" t="str">
        <f>IF($A$2=1,IF(SP_NORTE!BI1017="","*",SP_NORTE!BI1017),IF(SP_NORTE!BJ1017="","*",SP_NORTE!BJ1017))</f>
        <v>*</v>
      </c>
    </row>
    <row r="963" spans="1:16" hidden="1">
      <c r="A963" s="82" t="str">
        <f>IF(SP_NORTE!B1018="","*",SP_NORTE!B1018)</f>
        <v>*</v>
      </c>
      <c r="B963" s="83" t="str">
        <f>IF(SP_NORTE!W1018="","*",SP_NORTE!W1018)</f>
        <v>*</v>
      </c>
      <c r="C963" s="83" t="str">
        <f>IF(SP_NORTE!R1018="","*",SP_NORTE!R1018)</f>
        <v>-</v>
      </c>
      <c r="D963" s="83" t="str">
        <f>IF(SP_NORTE!S1018="","*",SP_NORTE!S1018)</f>
        <v>-</v>
      </c>
      <c r="E963" s="83" t="str">
        <f>IF(SP_NORTE!D1018="","*",SP_NORTE!D1018)</f>
        <v>*</v>
      </c>
      <c r="F963" s="83" t="str">
        <f>IF(SP_NORTE!G1018="","*",SP_NORTE!G1018)</f>
        <v>*</v>
      </c>
      <c r="G963" s="83" t="str">
        <f>IF(SP_NORTE!L1018="","*",SP_NORTE!L1018)</f>
        <v>-</v>
      </c>
      <c r="H963" s="116" t="str">
        <f>IF(SP_NORTE!J1018="","*",SP_NORTE!J1018)</f>
        <v>*</v>
      </c>
      <c r="I963" s="113" t="str">
        <f>IF(SP_NORTE!N1018="","*",SP_NORTE!N1018)</f>
        <v>*</v>
      </c>
      <c r="J963" s="113" t="str">
        <f>IF(SP_NORTE!O1018="","*",SP_NORTE!O1018)</f>
        <v>*</v>
      </c>
      <c r="K963" s="83">
        <f>IF(SP_NORTE!AJ1018="","*",SP_NORTE!AJ1018)</f>
        <v>0</v>
      </c>
      <c r="L963" s="83" t="str">
        <f>IF(SP_NORTE!AL1018="","*",SP_NORTE!AL1018)</f>
        <v>-</v>
      </c>
      <c r="M963" s="83">
        <f>IF(SP_NORTE!AO1018="","*",SP_NORTE!AO1018)</f>
        <v>0</v>
      </c>
      <c r="N963" s="83" t="str">
        <f>IF(SP_NORTE!AL1018="","*",SP_NORTE!AL1018)</f>
        <v>-</v>
      </c>
      <c r="O963" s="110" t="str">
        <f>IF(SP_NORTE!BG1018="","*",SP_NORTE!BG1018)</f>
        <v>*</v>
      </c>
      <c r="P963" s="147" t="str">
        <f>IF($A$2=1,IF(SP_NORTE!BI1018="","*",SP_NORTE!BI1018),IF(SP_NORTE!BJ1018="","*",SP_NORTE!BJ1018))</f>
        <v>*</v>
      </c>
    </row>
    <row r="964" spans="1:16" hidden="1">
      <c r="A964" s="82" t="str">
        <f>IF(SP_NORTE!B1019="","*",SP_NORTE!B1019)</f>
        <v>*</v>
      </c>
      <c r="B964" s="83" t="str">
        <f>IF(SP_NORTE!W1019="","*",SP_NORTE!W1019)</f>
        <v>*</v>
      </c>
      <c r="C964" s="83" t="str">
        <f>IF(SP_NORTE!R1019="","*",SP_NORTE!R1019)</f>
        <v>-</v>
      </c>
      <c r="D964" s="83" t="str">
        <f>IF(SP_NORTE!S1019="","*",SP_NORTE!S1019)</f>
        <v>-</v>
      </c>
      <c r="E964" s="83" t="str">
        <f>IF(SP_NORTE!D1019="","*",SP_NORTE!D1019)</f>
        <v>*</v>
      </c>
      <c r="F964" s="83" t="str">
        <f>IF(SP_NORTE!G1019="","*",SP_NORTE!G1019)</f>
        <v>*</v>
      </c>
      <c r="G964" s="83" t="str">
        <f>IF(SP_NORTE!L1019="","*",SP_NORTE!L1019)</f>
        <v>-</v>
      </c>
      <c r="H964" s="116" t="str">
        <f>IF(SP_NORTE!J1019="","*",SP_NORTE!J1019)</f>
        <v>*</v>
      </c>
      <c r="I964" s="113" t="str">
        <f>IF(SP_NORTE!N1019="","*",SP_NORTE!N1019)</f>
        <v>*</v>
      </c>
      <c r="J964" s="113" t="str">
        <f>IF(SP_NORTE!O1019="","*",SP_NORTE!O1019)</f>
        <v>*</v>
      </c>
      <c r="K964" s="83">
        <f>IF(SP_NORTE!AJ1019="","*",SP_NORTE!AJ1019)</f>
        <v>0</v>
      </c>
      <c r="L964" s="83" t="str">
        <f>IF(SP_NORTE!AL1019="","*",SP_NORTE!AL1019)</f>
        <v>-</v>
      </c>
      <c r="M964" s="83">
        <f>IF(SP_NORTE!AO1019="","*",SP_NORTE!AO1019)</f>
        <v>0</v>
      </c>
      <c r="N964" s="83" t="str">
        <f>IF(SP_NORTE!AL1019="","*",SP_NORTE!AL1019)</f>
        <v>-</v>
      </c>
      <c r="O964" s="110" t="str">
        <f>IF(SP_NORTE!BG1019="","*",SP_NORTE!BG1019)</f>
        <v>*</v>
      </c>
      <c r="P964" s="147" t="str">
        <f>IF($A$2=1,IF(SP_NORTE!BI1019="","*",SP_NORTE!BI1019),IF(SP_NORTE!BJ1019="","*",SP_NORTE!BJ1019))</f>
        <v>*</v>
      </c>
    </row>
    <row r="965" spans="1:16" hidden="1">
      <c r="A965" s="82" t="str">
        <f>IF(SP_NORTE!B1020="","*",SP_NORTE!B1020)</f>
        <v>*</v>
      </c>
      <c r="B965" s="83" t="str">
        <f>IF(SP_NORTE!W1020="","*",SP_NORTE!W1020)</f>
        <v>*</v>
      </c>
      <c r="C965" s="83" t="str">
        <f>IF(SP_NORTE!R1020="","*",SP_NORTE!R1020)</f>
        <v>-</v>
      </c>
      <c r="D965" s="83" t="str">
        <f>IF(SP_NORTE!S1020="","*",SP_NORTE!S1020)</f>
        <v>-</v>
      </c>
      <c r="E965" s="83" t="str">
        <f>IF(SP_NORTE!D1020="","*",SP_NORTE!D1020)</f>
        <v>*</v>
      </c>
      <c r="F965" s="83" t="str">
        <f>IF(SP_NORTE!G1020="","*",SP_NORTE!G1020)</f>
        <v>*</v>
      </c>
      <c r="G965" s="83" t="str">
        <f>IF(SP_NORTE!L1020="","*",SP_NORTE!L1020)</f>
        <v>-</v>
      </c>
      <c r="H965" s="116" t="str">
        <f>IF(SP_NORTE!J1020="","*",SP_NORTE!J1020)</f>
        <v>*</v>
      </c>
      <c r="I965" s="113" t="str">
        <f>IF(SP_NORTE!N1020="","*",SP_NORTE!N1020)</f>
        <v>*</v>
      </c>
      <c r="J965" s="113" t="str">
        <f>IF(SP_NORTE!O1020="","*",SP_NORTE!O1020)</f>
        <v>*</v>
      </c>
      <c r="K965" s="83">
        <f>IF(SP_NORTE!AJ1020="","*",SP_NORTE!AJ1020)</f>
        <v>0</v>
      </c>
      <c r="L965" s="83" t="str">
        <f>IF(SP_NORTE!AL1020="","*",SP_NORTE!AL1020)</f>
        <v>-</v>
      </c>
      <c r="M965" s="83">
        <f>IF(SP_NORTE!AO1020="","*",SP_NORTE!AO1020)</f>
        <v>0</v>
      </c>
      <c r="N965" s="83" t="str">
        <f>IF(SP_NORTE!AL1020="","*",SP_NORTE!AL1020)</f>
        <v>-</v>
      </c>
      <c r="O965" s="110" t="str">
        <f>IF(SP_NORTE!BG1020="","*",SP_NORTE!BG1020)</f>
        <v>*</v>
      </c>
      <c r="P965" s="147" t="str">
        <f>IF($A$2=1,IF(SP_NORTE!BI1020="","*",SP_NORTE!BI1020),IF(SP_NORTE!BJ1020="","*",SP_NORTE!BJ1020))</f>
        <v>*</v>
      </c>
    </row>
    <row r="966" spans="1:16" hidden="1">
      <c r="A966" s="82" t="str">
        <f>IF(SP_NORTE!B1021="","*",SP_NORTE!B1021)</f>
        <v>*</v>
      </c>
      <c r="B966" s="83" t="str">
        <f>IF(SP_NORTE!W1021="","*",SP_NORTE!W1021)</f>
        <v>*</v>
      </c>
      <c r="C966" s="83" t="str">
        <f>IF(SP_NORTE!R1021="","*",SP_NORTE!R1021)</f>
        <v>-</v>
      </c>
      <c r="D966" s="83" t="str">
        <f>IF(SP_NORTE!S1021="","*",SP_NORTE!S1021)</f>
        <v>-</v>
      </c>
      <c r="E966" s="83" t="str">
        <f>IF(SP_NORTE!D1021="","*",SP_NORTE!D1021)</f>
        <v>*</v>
      </c>
      <c r="F966" s="83" t="str">
        <f>IF(SP_NORTE!G1021="","*",SP_NORTE!G1021)</f>
        <v>*</v>
      </c>
      <c r="G966" s="83" t="str">
        <f>IF(SP_NORTE!L1021="","*",SP_NORTE!L1021)</f>
        <v>-</v>
      </c>
      <c r="H966" s="116" t="str">
        <f>IF(SP_NORTE!J1021="","*",SP_NORTE!J1021)</f>
        <v>*</v>
      </c>
      <c r="I966" s="113" t="str">
        <f>IF(SP_NORTE!N1021="","*",SP_NORTE!N1021)</f>
        <v>*</v>
      </c>
      <c r="J966" s="113" t="str">
        <f>IF(SP_NORTE!O1021="","*",SP_NORTE!O1021)</f>
        <v>*</v>
      </c>
      <c r="K966" s="83">
        <f>IF(SP_NORTE!AJ1021="","*",SP_NORTE!AJ1021)</f>
        <v>0</v>
      </c>
      <c r="L966" s="83" t="str">
        <f>IF(SP_NORTE!AL1021="","*",SP_NORTE!AL1021)</f>
        <v>-</v>
      </c>
      <c r="M966" s="83">
        <f>IF(SP_NORTE!AO1021="","*",SP_NORTE!AO1021)</f>
        <v>0</v>
      </c>
      <c r="N966" s="83" t="str">
        <f>IF(SP_NORTE!AL1021="","*",SP_NORTE!AL1021)</f>
        <v>-</v>
      </c>
      <c r="O966" s="110" t="str">
        <f>IF(SP_NORTE!BG1021="","*",SP_NORTE!BG1021)</f>
        <v>*</v>
      </c>
      <c r="P966" s="147" t="str">
        <f>IF($A$2=1,IF(SP_NORTE!BI1021="","*",SP_NORTE!BI1021),IF(SP_NORTE!BJ1021="","*",SP_NORTE!BJ1021))</f>
        <v>*</v>
      </c>
    </row>
    <row r="967" spans="1:16" hidden="1">
      <c r="A967" s="82" t="str">
        <f>IF(SP_NORTE!B1022="","*",SP_NORTE!B1022)</f>
        <v>*</v>
      </c>
      <c r="B967" s="83" t="str">
        <f>IF(SP_NORTE!W1022="","*",SP_NORTE!W1022)</f>
        <v>*</v>
      </c>
      <c r="C967" s="83" t="str">
        <f>IF(SP_NORTE!R1022="","*",SP_NORTE!R1022)</f>
        <v>-</v>
      </c>
      <c r="D967" s="83" t="str">
        <f>IF(SP_NORTE!S1022="","*",SP_NORTE!S1022)</f>
        <v>-</v>
      </c>
      <c r="E967" s="83" t="str">
        <f>IF(SP_NORTE!D1022="","*",SP_NORTE!D1022)</f>
        <v>*</v>
      </c>
      <c r="F967" s="83" t="str">
        <f>IF(SP_NORTE!G1022="","*",SP_NORTE!G1022)</f>
        <v>*</v>
      </c>
      <c r="G967" s="83" t="str">
        <f>IF(SP_NORTE!L1022="","*",SP_NORTE!L1022)</f>
        <v>-</v>
      </c>
      <c r="H967" s="116" t="str">
        <f>IF(SP_NORTE!J1022="","*",SP_NORTE!J1022)</f>
        <v>*</v>
      </c>
      <c r="I967" s="113" t="str">
        <f>IF(SP_NORTE!N1022="","*",SP_NORTE!N1022)</f>
        <v>*</v>
      </c>
      <c r="J967" s="113" t="str">
        <f>IF(SP_NORTE!O1022="","*",SP_NORTE!O1022)</f>
        <v>*</v>
      </c>
      <c r="K967" s="83">
        <f>IF(SP_NORTE!AJ1022="","*",SP_NORTE!AJ1022)</f>
        <v>0</v>
      </c>
      <c r="L967" s="83" t="str">
        <f>IF(SP_NORTE!AL1022="","*",SP_NORTE!AL1022)</f>
        <v>-</v>
      </c>
      <c r="M967" s="83">
        <f>IF(SP_NORTE!AO1022="","*",SP_NORTE!AO1022)</f>
        <v>0</v>
      </c>
      <c r="N967" s="83" t="str">
        <f>IF(SP_NORTE!AL1022="","*",SP_NORTE!AL1022)</f>
        <v>-</v>
      </c>
      <c r="O967" s="110" t="str">
        <f>IF(SP_NORTE!BG1022="","*",SP_NORTE!BG1022)</f>
        <v>*</v>
      </c>
      <c r="P967" s="147" t="str">
        <f>IF($A$2=1,IF(SP_NORTE!BI1022="","*",SP_NORTE!BI1022),IF(SP_NORTE!BJ1022="","*",SP_NORTE!BJ1022))</f>
        <v>*</v>
      </c>
    </row>
    <row r="968" spans="1:16" hidden="1">
      <c r="A968" s="82" t="str">
        <f>IF(SP_NORTE!B1023="","*",SP_NORTE!B1023)</f>
        <v>*</v>
      </c>
      <c r="B968" s="83" t="str">
        <f>IF(SP_NORTE!W1023="","*",SP_NORTE!W1023)</f>
        <v>*</v>
      </c>
      <c r="C968" s="83" t="str">
        <f>IF(SP_NORTE!R1023="","*",SP_NORTE!R1023)</f>
        <v>-</v>
      </c>
      <c r="D968" s="83" t="str">
        <f>IF(SP_NORTE!S1023="","*",SP_NORTE!S1023)</f>
        <v>-</v>
      </c>
      <c r="E968" s="83" t="str">
        <f>IF(SP_NORTE!D1023="","*",SP_NORTE!D1023)</f>
        <v>*</v>
      </c>
      <c r="F968" s="83" t="str">
        <f>IF(SP_NORTE!G1023="","*",SP_NORTE!G1023)</f>
        <v>*</v>
      </c>
      <c r="G968" s="83" t="str">
        <f>IF(SP_NORTE!L1023="","*",SP_NORTE!L1023)</f>
        <v>-</v>
      </c>
      <c r="H968" s="116" t="str">
        <f>IF(SP_NORTE!J1023="","*",SP_NORTE!J1023)</f>
        <v>*</v>
      </c>
      <c r="I968" s="113" t="str">
        <f>IF(SP_NORTE!N1023="","*",SP_NORTE!N1023)</f>
        <v>*</v>
      </c>
      <c r="J968" s="113" t="str">
        <f>IF(SP_NORTE!O1023="","*",SP_NORTE!O1023)</f>
        <v>*</v>
      </c>
      <c r="K968" s="83">
        <f>IF(SP_NORTE!AJ1023="","*",SP_NORTE!AJ1023)</f>
        <v>0</v>
      </c>
      <c r="L968" s="83" t="str">
        <f>IF(SP_NORTE!AL1023="","*",SP_NORTE!AL1023)</f>
        <v>-</v>
      </c>
      <c r="M968" s="83">
        <f>IF(SP_NORTE!AO1023="","*",SP_NORTE!AO1023)</f>
        <v>0</v>
      </c>
      <c r="N968" s="83" t="str">
        <f>IF(SP_NORTE!AL1023="","*",SP_NORTE!AL1023)</f>
        <v>-</v>
      </c>
      <c r="O968" s="110" t="str">
        <f>IF(SP_NORTE!BG1023="","*",SP_NORTE!BG1023)</f>
        <v>*</v>
      </c>
      <c r="P968" s="147" t="str">
        <f>IF($A$2=1,IF(SP_NORTE!BI1023="","*",SP_NORTE!BI1023),IF(SP_NORTE!BJ1023="","*",SP_NORTE!BJ1023))</f>
        <v>*</v>
      </c>
    </row>
    <row r="969" spans="1:16" hidden="1">
      <c r="A969" s="82" t="str">
        <f>IF(SP_NORTE!B1024="","*",SP_NORTE!B1024)</f>
        <v>*</v>
      </c>
      <c r="B969" s="83" t="str">
        <f>IF(SP_NORTE!W1024="","*",SP_NORTE!W1024)</f>
        <v>*</v>
      </c>
      <c r="C969" s="83" t="str">
        <f>IF(SP_NORTE!R1024="","*",SP_NORTE!R1024)</f>
        <v>-</v>
      </c>
      <c r="D969" s="83" t="str">
        <f>IF(SP_NORTE!S1024="","*",SP_NORTE!S1024)</f>
        <v>-</v>
      </c>
      <c r="E969" s="83" t="str">
        <f>IF(SP_NORTE!D1024="","*",SP_NORTE!D1024)</f>
        <v>*</v>
      </c>
      <c r="F969" s="83" t="str">
        <f>IF(SP_NORTE!G1024="","*",SP_NORTE!G1024)</f>
        <v>*</v>
      </c>
      <c r="G969" s="83" t="str">
        <f>IF(SP_NORTE!L1024="","*",SP_NORTE!L1024)</f>
        <v>-</v>
      </c>
      <c r="H969" s="116" t="str">
        <f>IF(SP_NORTE!J1024="","*",SP_NORTE!J1024)</f>
        <v>*</v>
      </c>
      <c r="I969" s="113" t="str">
        <f>IF(SP_NORTE!N1024="","*",SP_NORTE!N1024)</f>
        <v>*</v>
      </c>
      <c r="J969" s="113" t="str">
        <f>IF(SP_NORTE!O1024="","*",SP_NORTE!O1024)</f>
        <v>*</v>
      </c>
      <c r="K969" s="83">
        <f>IF(SP_NORTE!AJ1024="","*",SP_NORTE!AJ1024)</f>
        <v>0</v>
      </c>
      <c r="L969" s="83" t="str">
        <f>IF(SP_NORTE!AL1024="","*",SP_NORTE!AL1024)</f>
        <v>-</v>
      </c>
      <c r="M969" s="83">
        <f>IF(SP_NORTE!AO1024="","*",SP_NORTE!AO1024)</f>
        <v>0</v>
      </c>
      <c r="N969" s="83" t="str">
        <f>IF(SP_NORTE!AL1024="","*",SP_NORTE!AL1024)</f>
        <v>-</v>
      </c>
      <c r="O969" s="110" t="str">
        <f>IF(SP_NORTE!BG1024="","*",SP_NORTE!BG1024)</f>
        <v>*</v>
      </c>
      <c r="P969" s="147" t="str">
        <f>IF($A$2=1,IF(SP_NORTE!BI1024="","*",SP_NORTE!BI1024),IF(SP_NORTE!BJ1024="","*",SP_NORTE!BJ1024))</f>
        <v>*</v>
      </c>
    </row>
    <row r="970" spans="1:16" hidden="1">
      <c r="A970" s="82" t="str">
        <f>IF(SP_NORTE!B1025="","*",SP_NORTE!B1025)</f>
        <v>*</v>
      </c>
      <c r="B970" s="83" t="str">
        <f>IF(SP_NORTE!W1025="","*",SP_NORTE!W1025)</f>
        <v>*</v>
      </c>
      <c r="C970" s="83" t="str">
        <f>IF(SP_NORTE!R1025="","*",SP_NORTE!R1025)</f>
        <v>-</v>
      </c>
      <c r="D970" s="83" t="str">
        <f>IF(SP_NORTE!S1025="","*",SP_NORTE!S1025)</f>
        <v>-</v>
      </c>
      <c r="E970" s="83" t="str">
        <f>IF(SP_NORTE!D1025="","*",SP_NORTE!D1025)</f>
        <v>*</v>
      </c>
      <c r="F970" s="83" t="str">
        <f>IF(SP_NORTE!G1025="","*",SP_NORTE!G1025)</f>
        <v>*</v>
      </c>
      <c r="G970" s="83" t="str">
        <f>IF(SP_NORTE!L1025="","*",SP_NORTE!L1025)</f>
        <v>-</v>
      </c>
      <c r="H970" s="116" t="str">
        <f>IF(SP_NORTE!J1025="","*",SP_NORTE!J1025)</f>
        <v>*</v>
      </c>
      <c r="I970" s="113" t="str">
        <f>IF(SP_NORTE!N1025="","*",SP_NORTE!N1025)</f>
        <v>*</v>
      </c>
      <c r="J970" s="113" t="str">
        <f>IF(SP_NORTE!O1025="","*",SP_NORTE!O1025)</f>
        <v>*</v>
      </c>
      <c r="K970" s="83">
        <f>IF(SP_NORTE!AJ1025="","*",SP_NORTE!AJ1025)</f>
        <v>0</v>
      </c>
      <c r="L970" s="83" t="str">
        <f>IF(SP_NORTE!AL1025="","*",SP_NORTE!AL1025)</f>
        <v>-</v>
      </c>
      <c r="M970" s="83">
        <f>IF(SP_NORTE!AO1025="","*",SP_NORTE!AO1025)</f>
        <v>0</v>
      </c>
      <c r="N970" s="83" t="str">
        <f>IF(SP_NORTE!AL1025="","*",SP_NORTE!AL1025)</f>
        <v>-</v>
      </c>
      <c r="O970" s="110" t="str">
        <f>IF(SP_NORTE!BG1025="","*",SP_NORTE!BG1025)</f>
        <v>*</v>
      </c>
      <c r="P970" s="147" t="str">
        <f>IF($A$2=1,IF(SP_NORTE!BI1025="","*",SP_NORTE!BI1025),IF(SP_NORTE!BJ1025="","*",SP_NORTE!BJ1025))</f>
        <v>*</v>
      </c>
    </row>
    <row r="971" spans="1:16" hidden="1">
      <c r="A971" s="82" t="str">
        <f>IF(SP_NORTE!B1026="","*",SP_NORTE!B1026)</f>
        <v>*</v>
      </c>
      <c r="B971" s="83" t="str">
        <f>IF(SP_NORTE!W1026="","*",SP_NORTE!W1026)</f>
        <v>*</v>
      </c>
      <c r="C971" s="83" t="str">
        <f>IF(SP_NORTE!R1026="","*",SP_NORTE!R1026)</f>
        <v>-</v>
      </c>
      <c r="D971" s="83" t="str">
        <f>IF(SP_NORTE!S1026="","*",SP_NORTE!S1026)</f>
        <v>-</v>
      </c>
      <c r="E971" s="83" t="str">
        <f>IF(SP_NORTE!D1026="","*",SP_NORTE!D1026)</f>
        <v>*</v>
      </c>
      <c r="F971" s="83" t="str">
        <f>IF(SP_NORTE!G1026="","*",SP_NORTE!G1026)</f>
        <v>*</v>
      </c>
      <c r="G971" s="83" t="str">
        <f>IF(SP_NORTE!L1026="","*",SP_NORTE!L1026)</f>
        <v>-</v>
      </c>
      <c r="H971" s="116" t="str">
        <f>IF(SP_NORTE!J1026="","*",SP_NORTE!J1026)</f>
        <v>*</v>
      </c>
      <c r="I971" s="113" t="str">
        <f>IF(SP_NORTE!N1026="","*",SP_NORTE!N1026)</f>
        <v>*</v>
      </c>
      <c r="J971" s="113" t="str">
        <f>IF(SP_NORTE!O1026="","*",SP_NORTE!O1026)</f>
        <v>*</v>
      </c>
      <c r="K971" s="83">
        <f>IF(SP_NORTE!AJ1026="","*",SP_NORTE!AJ1026)</f>
        <v>0</v>
      </c>
      <c r="L971" s="83" t="str">
        <f>IF(SP_NORTE!AL1026="","*",SP_NORTE!AL1026)</f>
        <v>-</v>
      </c>
      <c r="M971" s="83">
        <f>IF(SP_NORTE!AO1026="","*",SP_NORTE!AO1026)</f>
        <v>0</v>
      </c>
      <c r="N971" s="83" t="str">
        <f>IF(SP_NORTE!AL1026="","*",SP_NORTE!AL1026)</f>
        <v>-</v>
      </c>
      <c r="O971" s="110" t="str">
        <f>IF(SP_NORTE!BG1026="","*",SP_NORTE!BG1026)</f>
        <v>*</v>
      </c>
      <c r="P971" s="147" t="str">
        <f>IF($A$2=1,IF(SP_NORTE!BI1026="","*",SP_NORTE!BI1026),IF(SP_NORTE!BJ1026="","*",SP_NORTE!BJ1026))</f>
        <v>*</v>
      </c>
    </row>
    <row r="972" spans="1:16" hidden="1">
      <c r="A972" s="82" t="str">
        <f>IF(SP_NORTE!B1027="","*",SP_NORTE!B1027)</f>
        <v>*</v>
      </c>
      <c r="B972" s="83" t="str">
        <f>IF(SP_NORTE!W1027="","*",SP_NORTE!W1027)</f>
        <v>*</v>
      </c>
      <c r="C972" s="83" t="str">
        <f>IF(SP_NORTE!R1027="","*",SP_NORTE!R1027)</f>
        <v>-</v>
      </c>
      <c r="D972" s="83" t="str">
        <f>IF(SP_NORTE!S1027="","*",SP_NORTE!S1027)</f>
        <v>-</v>
      </c>
      <c r="E972" s="83" t="str">
        <f>IF(SP_NORTE!D1027="","*",SP_NORTE!D1027)</f>
        <v>*</v>
      </c>
      <c r="F972" s="83" t="str">
        <f>IF(SP_NORTE!G1027="","*",SP_NORTE!G1027)</f>
        <v>*</v>
      </c>
      <c r="G972" s="83" t="str">
        <f>IF(SP_NORTE!L1027="","*",SP_NORTE!L1027)</f>
        <v>-</v>
      </c>
      <c r="H972" s="116" t="str">
        <f>IF(SP_NORTE!J1027="","*",SP_NORTE!J1027)</f>
        <v>*</v>
      </c>
      <c r="I972" s="113" t="str">
        <f>IF(SP_NORTE!N1027="","*",SP_NORTE!N1027)</f>
        <v>*</v>
      </c>
      <c r="J972" s="113" t="str">
        <f>IF(SP_NORTE!O1027="","*",SP_NORTE!O1027)</f>
        <v>*</v>
      </c>
      <c r="K972" s="83">
        <f>IF(SP_NORTE!AJ1027="","*",SP_NORTE!AJ1027)</f>
        <v>0</v>
      </c>
      <c r="L972" s="83" t="str">
        <f>IF(SP_NORTE!AL1027="","*",SP_NORTE!AL1027)</f>
        <v>-</v>
      </c>
      <c r="M972" s="83">
        <f>IF(SP_NORTE!AO1027="","*",SP_NORTE!AO1027)</f>
        <v>0</v>
      </c>
      <c r="N972" s="83" t="str">
        <f>IF(SP_NORTE!AL1027="","*",SP_NORTE!AL1027)</f>
        <v>-</v>
      </c>
      <c r="O972" s="110" t="str">
        <f>IF(SP_NORTE!BG1027="","*",SP_NORTE!BG1027)</f>
        <v>*</v>
      </c>
      <c r="P972" s="147" t="str">
        <f>IF($A$2=1,IF(SP_NORTE!BI1027="","*",SP_NORTE!BI1027),IF(SP_NORTE!BJ1027="","*",SP_NORTE!BJ1027))</f>
        <v>*</v>
      </c>
    </row>
    <row r="973" spans="1:16" hidden="1">
      <c r="A973" s="82" t="str">
        <f>IF(SP_NORTE!B1028="","*",SP_NORTE!B1028)</f>
        <v>*</v>
      </c>
      <c r="B973" s="83" t="str">
        <f>IF(SP_NORTE!W1028="","*",SP_NORTE!W1028)</f>
        <v>*</v>
      </c>
      <c r="C973" s="83" t="str">
        <f>IF(SP_NORTE!R1028="","*",SP_NORTE!R1028)</f>
        <v>-</v>
      </c>
      <c r="D973" s="83" t="str">
        <f>IF(SP_NORTE!S1028="","*",SP_NORTE!S1028)</f>
        <v>-</v>
      </c>
      <c r="E973" s="83" t="str">
        <f>IF(SP_NORTE!D1028="","*",SP_NORTE!D1028)</f>
        <v>*</v>
      </c>
      <c r="F973" s="83" t="str">
        <f>IF(SP_NORTE!G1028="","*",SP_NORTE!G1028)</f>
        <v>*</v>
      </c>
      <c r="G973" s="83" t="str">
        <f>IF(SP_NORTE!L1028="","*",SP_NORTE!L1028)</f>
        <v>-</v>
      </c>
      <c r="H973" s="116" t="str">
        <f>IF(SP_NORTE!J1028="","*",SP_NORTE!J1028)</f>
        <v>*</v>
      </c>
      <c r="I973" s="113" t="str">
        <f>IF(SP_NORTE!N1028="","*",SP_NORTE!N1028)</f>
        <v>*</v>
      </c>
      <c r="J973" s="113" t="str">
        <f>IF(SP_NORTE!O1028="","*",SP_NORTE!O1028)</f>
        <v>*</v>
      </c>
      <c r="K973" s="83">
        <f>IF(SP_NORTE!AJ1028="","*",SP_NORTE!AJ1028)</f>
        <v>0</v>
      </c>
      <c r="L973" s="83" t="str">
        <f>IF(SP_NORTE!AL1028="","*",SP_NORTE!AL1028)</f>
        <v>-</v>
      </c>
      <c r="M973" s="83">
        <f>IF(SP_NORTE!AO1028="","*",SP_NORTE!AO1028)</f>
        <v>0</v>
      </c>
      <c r="N973" s="83" t="str">
        <f>IF(SP_NORTE!AL1028="","*",SP_NORTE!AL1028)</f>
        <v>-</v>
      </c>
      <c r="O973" s="110" t="str">
        <f>IF(SP_NORTE!BG1028="","*",SP_NORTE!BG1028)</f>
        <v>*</v>
      </c>
      <c r="P973" s="147" t="str">
        <f>IF($A$2=1,IF(SP_NORTE!BI1028="","*",SP_NORTE!BI1028),IF(SP_NORTE!BJ1028="","*",SP_NORTE!BJ1028))</f>
        <v>*</v>
      </c>
    </row>
    <row r="974" spans="1:16" hidden="1">
      <c r="A974" s="82" t="str">
        <f>IF(SP_NORTE!B1029="","*",SP_NORTE!B1029)</f>
        <v>*</v>
      </c>
      <c r="B974" s="83" t="str">
        <f>IF(SP_NORTE!W1029="","*",SP_NORTE!W1029)</f>
        <v>*</v>
      </c>
      <c r="C974" s="83" t="str">
        <f>IF(SP_NORTE!R1029="","*",SP_NORTE!R1029)</f>
        <v>-</v>
      </c>
      <c r="D974" s="83" t="str">
        <f>IF(SP_NORTE!S1029="","*",SP_NORTE!S1029)</f>
        <v>-</v>
      </c>
      <c r="E974" s="83" t="str">
        <f>IF(SP_NORTE!D1029="","*",SP_NORTE!D1029)</f>
        <v>*</v>
      </c>
      <c r="F974" s="83" t="str">
        <f>IF(SP_NORTE!G1029="","*",SP_NORTE!G1029)</f>
        <v>*</v>
      </c>
      <c r="G974" s="83" t="str">
        <f>IF(SP_NORTE!L1029="","*",SP_NORTE!L1029)</f>
        <v>-</v>
      </c>
      <c r="H974" s="116" t="str">
        <f>IF(SP_NORTE!J1029="","*",SP_NORTE!J1029)</f>
        <v>*</v>
      </c>
      <c r="I974" s="113" t="str">
        <f>IF(SP_NORTE!N1029="","*",SP_NORTE!N1029)</f>
        <v>*</v>
      </c>
      <c r="J974" s="113" t="str">
        <f>IF(SP_NORTE!O1029="","*",SP_NORTE!O1029)</f>
        <v>*</v>
      </c>
      <c r="K974" s="83">
        <f>IF(SP_NORTE!AJ1029="","*",SP_NORTE!AJ1029)</f>
        <v>0</v>
      </c>
      <c r="L974" s="83" t="str">
        <f>IF(SP_NORTE!AL1029="","*",SP_NORTE!AL1029)</f>
        <v>-</v>
      </c>
      <c r="M974" s="83">
        <f>IF(SP_NORTE!AO1029="","*",SP_NORTE!AO1029)</f>
        <v>0</v>
      </c>
      <c r="N974" s="83" t="str">
        <f>IF(SP_NORTE!AL1029="","*",SP_NORTE!AL1029)</f>
        <v>-</v>
      </c>
      <c r="O974" s="110" t="str">
        <f>IF(SP_NORTE!BG1029="","*",SP_NORTE!BG1029)</f>
        <v>*</v>
      </c>
      <c r="P974" s="147" t="str">
        <f>IF($A$2=1,IF(SP_NORTE!BI1029="","*",SP_NORTE!BI1029),IF(SP_NORTE!BJ1029="","*",SP_NORTE!BJ1029))</f>
        <v>*</v>
      </c>
    </row>
    <row r="975" spans="1:16" hidden="1">
      <c r="A975" s="82" t="str">
        <f>IF(SP_NORTE!B1030="","*",SP_NORTE!B1030)</f>
        <v>*</v>
      </c>
      <c r="B975" s="83" t="str">
        <f>IF(SP_NORTE!W1030="","*",SP_NORTE!W1030)</f>
        <v>*</v>
      </c>
      <c r="C975" s="83" t="str">
        <f>IF(SP_NORTE!R1030="","*",SP_NORTE!R1030)</f>
        <v>-</v>
      </c>
      <c r="D975" s="83" t="str">
        <f>IF(SP_NORTE!S1030="","*",SP_NORTE!S1030)</f>
        <v>-</v>
      </c>
      <c r="E975" s="83" t="str">
        <f>IF(SP_NORTE!D1030="","*",SP_NORTE!D1030)</f>
        <v>*</v>
      </c>
      <c r="F975" s="83" t="str">
        <f>IF(SP_NORTE!G1030="","*",SP_NORTE!G1030)</f>
        <v>*</v>
      </c>
      <c r="G975" s="83" t="str">
        <f>IF(SP_NORTE!L1030="","*",SP_NORTE!L1030)</f>
        <v>-</v>
      </c>
      <c r="H975" s="116" t="str">
        <f>IF(SP_NORTE!J1030="","*",SP_NORTE!J1030)</f>
        <v>*</v>
      </c>
      <c r="I975" s="113" t="str">
        <f>IF(SP_NORTE!N1030="","*",SP_NORTE!N1030)</f>
        <v>*</v>
      </c>
      <c r="J975" s="113" t="str">
        <f>IF(SP_NORTE!O1030="","*",SP_NORTE!O1030)</f>
        <v>*</v>
      </c>
      <c r="K975" s="83">
        <f>IF(SP_NORTE!AJ1030="","*",SP_NORTE!AJ1030)</f>
        <v>0</v>
      </c>
      <c r="L975" s="83" t="str">
        <f>IF(SP_NORTE!AL1030="","*",SP_NORTE!AL1030)</f>
        <v>-</v>
      </c>
      <c r="M975" s="83">
        <f>IF(SP_NORTE!AO1030="","*",SP_NORTE!AO1030)</f>
        <v>0</v>
      </c>
      <c r="N975" s="83" t="str">
        <f>IF(SP_NORTE!AL1030="","*",SP_NORTE!AL1030)</f>
        <v>-</v>
      </c>
      <c r="O975" s="110" t="str">
        <f>IF(SP_NORTE!BG1030="","*",SP_NORTE!BG1030)</f>
        <v>*</v>
      </c>
      <c r="P975" s="147" t="str">
        <f>IF($A$2=1,IF(SP_NORTE!BI1030="","*",SP_NORTE!BI1030),IF(SP_NORTE!BJ1030="","*",SP_NORTE!BJ1030))</f>
        <v>*</v>
      </c>
    </row>
    <row r="976" spans="1:16" hidden="1">
      <c r="A976" s="82" t="str">
        <f>IF(SP_NORTE!B1031="","*",SP_NORTE!B1031)</f>
        <v>*</v>
      </c>
      <c r="B976" s="83" t="str">
        <f>IF(SP_NORTE!W1031="","*",SP_NORTE!W1031)</f>
        <v>*</v>
      </c>
      <c r="C976" s="83" t="str">
        <f>IF(SP_NORTE!R1031="","*",SP_NORTE!R1031)</f>
        <v>-</v>
      </c>
      <c r="D976" s="83" t="str">
        <f>IF(SP_NORTE!S1031="","*",SP_NORTE!S1031)</f>
        <v>-</v>
      </c>
      <c r="E976" s="83" t="str">
        <f>IF(SP_NORTE!D1031="","*",SP_NORTE!D1031)</f>
        <v>*</v>
      </c>
      <c r="F976" s="83" t="str">
        <f>IF(SP_NORTE!G1031="","*",SP_NORTE!G1031)</f>
        <v>*</v>
      </c>
      <c r="G976" s="83" t="str">
        <f>IF(SP_NORTE!L1031="","*",SP_NORTE!L1031)</f>
        <v>-</v>
      </c>
      <c r="H976" s="116" t="str">
        <f>IF(SP_NORTE!J1031="","*",SP_NORTE!J1031)</f>
        <v>*</v>
      </c>
      <c r="I976" s="113" t="str">
        <f>IF(SP_NORTE!N1031="","*",SP_NORTE!N1031)</f>
        <v>*</v>
      </c>
      <c r="J976" s="113" t="str">
        <f>IF(SP_NORTE!O1031="","*",SP_NORTE!O1031)</f>
        <v>*</v>
      </c>
      <c r="K976" s="83">
        <f>IF(SP_NORTE!AJ1031="","*",SP_NORTE!AJ1031)</f>
        <v>0</v>
      </c>
      <c r="L976" s="83" t="str">
        <f>IF(SP_NORTE!AL1031="","*",SP_NORTE!AL1031)</f>
        <v>-</v>
      </c>
      <c r="M976" s="83">
        <f>IF(SP_NORTE!AO1031="","*",SP_NORTE!AO1031)</f>
        <v>0</v>
      </c>
      <c r="N976" s="83" t="str">
        <f>IF(SP_NORTE!AL1031="","*",SP_NORTE!AL1031)</f>
        <v>-</v>
      </c>
      <c r="O976" s="110" t="str">
        <f>IF(SP_NORTE!BG1031="","*",SP_NORTE!BG1031)</f>
        <v>*</v>
      </c>
      <c r="P976" s="147" t="str">
        <f>IF($A$2=1,IF(SP_NORTE!BI1031="","*",SP_NORTE!BI1031),IF(SP_NORTE!BJ1031="","*",SP_NORTE!BJ1031))</f>
        <v>*</v>
      </c>
    </row>
    <row r="977" spans="1:16" hidden="1">
      <c r="A977" s="82" t="str">
        <f>IF(SP_NORTE!B1032="","*",SP_NORTE!B1032)</f>
        <v>*</v>
      </c>
      <c r="B977" s="83" t="str">
        <f>IF(SP_NORTE!W1032="","*",SP_NORTE!W1032)</f>
        <v>*</v>
      </c>
      <c r="C977" s="83" t="str">
        <f>IF(SP_NORTE!R1032="","*",SP_NORTE!R1032)</f>
        <v>-</v>
      </c>
      <c r="D977" s="83" t="str">
        <f>IF(SP_NORTE!S1032="","*",SP_NORTE!S1032)</f>
        <v>-</v>
      </c>
      <c r="E977" s="83" t="str">
        <f>IF(SP_NORTE!D1032="","*",SP_NORTE!D1032)</f>
        <v>*</v>
      </c>
      <c r="F977" s="83" t="str">
        <f>IF(SP_NORTE!G1032="","*",SP_NORTE!G1032)</f>
        <v>*</v>
      </c>
      <c r="G977" s="83" t="str">
        <f>IF(SP_NORTE!L1032="","*",SP_NORTE!L1032)</f>
        <v>-</v>
      </c>
      <c r="H977" s="116" t="str">
        <f>IF(SP_NORTE!J1032="","*",SP_NORTE!J1032)</f>
        <v>*</v>
      </c>
      <c r="I977" s="113" t="str">
        <f>IF(SP_NORTE!N1032="","*",SP_NORTE!N1032)</f>
        <v>*</v>
      </c>
      <c r="J977" s="113" t="str">
        <f>IF(SP_NORTE!O1032="","*",SP_NORTE!O1032)</f>
        <v>*</v>
      </c>
      <c r="K977" s="83">
        <f>IF(SP_NORTE!AJ1032="","*",SP_NORTE!AJ1032)</f>
        <v>0</v>
      </c>
      <c r="L977" s="83" t="str">
        <f>IF(SP_NORTE!AL1032="","*",SP_NORTE!AL1032)</f>
        <v>-</v>
      </c>
      <c r="M977" s="83">
        <f>IF(SP_NORTE!AO1032="","*",SP_NORTE!AO1032)</f>
        <v>0</v>
      </c>
      <c r="N977" s="83" t="str">
        <f>IF(SP_NORTE!AL1032="","*",SP_NORTE!AL1032)</f>
        <v>-</v>
      </c>
      <c r="O977" s="110" t="str">
        <f>IF(SP_NORTE!BG1032="","*",SP_NORTE!BG1032)</f>
        <v>*</v>
      </c>
      <c r="P977" s="147" t="str">
        <f>IF($A$2=1,IF(SP_NORTE!BI1032="","*",SP_NORTE!BI1032),IF(SP_NORTE!BJ1032="","*",SP_NORTE!BJ1032))</f>
        <v>*</v>
      </c>
    </row>
    <row r="978" spans="1:16" hidden="1">
      <c r="A978" s="82" t="str">
        <f>IF(SP_NORTE!B1033="","*",SP_NORTE!B1033)</f>
        <v>*</v>
      </c>
      <c r="B978" s="83" t="str">
        <f>IF(SP_NORTE!W1033="","*",SP_NORTE!W1033)</f>
        <v>*</v>
      </c>
      <c r="C978" s="83" t="str">
        <f>IF(SP_NORTE!R1033="","*",SP_NORTE!R1033)</f>
        <v>-</v>
      </c>
      <c r="D978" s="83" t="str">
        <f>IF(SP_NORTE!S1033="","*",SP_NORTE!S1033)</f>
        <v>-</v>
      </c>
      <c r="E978" s="83" t="str">
        <f>IF(SP_NORTE!D1033="","*",SP_NORTE!D1033)</f>
        <v>*</v>
      </c>
      <c r="F978" s="83" t="str">
        <f>IF(SP_NORTE!G1033="","*",SP_NORTE!G1033)</f>
        <v>*</v>
      </c>
      <c r="G978" s="83" t="str">
        <f>IF(SP_NORTE!L1033="","*",SP_NORTE!L1033)</f>
        <v>-</v>
      </c>
      <c r="H978" s="116" t="str">
        <f>IF(SP_NORTE!J1033="","*",SP_NORTE!J1033)</f>
        <v>*</v>
      </c>
      <c r="I978" s="113" t="str">
        <f>IF(SP_NORTE!N1033="","*",SP_NORTE!N1033)</f>
        <v>*</v>
      </c>
      <c r="J978" s="113" t="str">
        <f>IF(SP_NORTE!O1033="","*",SP_NORTE!O1033)</f>
        <v>*</v>
      </c>
      <c r="K978" s="83">
        <f>IF(SP_NORTE!AJ1033="","*",SP_NORTE!AJ1033)</f>
        <v>0</v>
      </c>
      <c r="L978" s="83" t="str">
        <f>IF(SP_NORTE!AL1033="","*",SP_NORTE!AL1033)</f>
        <v>-</v>
      </c>
      <c r="M978" s="83">
        <f>IF(SP_NORTE!AO1033="","*",SP_NORTE!AO1033)</f>
        <v>0</v>
      </c>
      <c r="N978" s="83" t="str">
        <f>IF(SP_NORTE!AL1033="","*",SP_NORTE!AL1033)</f>
        <v>-</v>
      </c>
      <c r="O978" s="110" t="str">
        <f>IF(SP_NORTE!BG1033="","*",SP_NORTE!BG1033)</f>
        <v>*</v>
      </c>
      <c r="P978" s="147" t="str">
        <f>IF($A$2=1,IF(SP_NORTE!BI1033="","*",SP_NORTE!BI1033),IF(SP_NORTE!BJ1033="","*",SP_NORTE!BJ1033))</f>
        <v>*</v>
      </c>
    </row>
    <row r="979" spans="1:16" hidden="1">
      <c r="A979" s="82" t="str">
        <f>IF(SP_NORTE!B1034="","*",SP_NORTE!B1034)</f>
        <v>*</v>
      </c>
      <c r="B979" s="83" t="str">
        <f>IF(SP_NORTE!W1034="","*",SP_NORTE!W1034)</f>
        <v>*</v>
      </c>
      <c r="C979" s="83" t="str">
        <f>IF(SP_NORTE!R1034="","*",SP_NORTE!R1034)</f>
        <v>-</v>
      </c>
      <c r="D979" s="83" t="str">
        <f>IF(SP_NORTE!S1034="","*",SP_NORTE!S1034)</f>
        <v>-</v>
      </c>
      <c r="E979" s="83" t="str">
        <f>IF(SP_NORTE!D1034="","*",SP_NORTE!D1034)</f>
        <v>*</v>
      </c>
      <c r="F979" s="83" t="str">
        <f>IF(SP_NORTE!G1034="","*",SP_NORTE!G1034)</f>
        <v>*</v>
      </c>
      <c r="G979" s="83" t="str">
        <f>IF(SP_NORTE!L1034="","*",SP_NORTE!L1034)</f>
        <v>-</v>
      </c>
      <c r="H979" s="116" t="str">
        <f>IF(SP_NORTE!J1034="","*",SP_NORTE!J1034)</f>
        <v>*</v>
      </c>
      <c r="I979" s="113" t="str">
        <f>IF(SP_NORTE!N1034="","*",SP_NORTE!N1034)</f>
        <v>*</v>
      </c>
      <c r="J979" s="113" t="str">
        <f>IF(SP_NORTE!O1034="","*",SP_NORTE!O1034)</f>
        <v>*</v>
      </c>
      <c r="K979" s="83">
        <f>IF(SP_NORTE!AJ1034="","*",SP_NORTE!AJ1034)</f>
        <v>0</v>
      </c>
      <c r="L979" s="83" t="str">
        <f>IF(SP_NORTE!AL1034="","*",SP_NORTE!AL1034)</f>
        <v>-</v>
      </c>
      <c r="M979" s="83">
        <f>IF(SP_NORTE!AO1034="","*",SP_NORTE!AO1034)</f>
        <v>0</v>
      </c>
      <c r="N979" s="83" t="str">
        <f>IF(SP_NORTE!AL1034="","*",SP_NORTE!AL1034)</f>
        <v>-</v>
      </c>
      <c r="O979" s="110" t="str">
        <f>IF(SP_NORTE!BG1034="","*",SP_NORTE!BG1034)</f>
        <v>*</v>
      </c>
      <c r="P979" s="147" t="str">
        <f>IF($A$2=1,IF(SP_NORTE!BI1034="","*",SP_NORTE!BI1034),IF(SP_NORTE!BJ1034="","*",SP_NORTE!BJ1034))</f>
        <v>*</v>
      </c>
    </row>
    <row r="980" spans="1:16" hidden="1">
      <c r="A980" s="82" t="str">
        <f>IF(SP_NORTE!B1035="","*",SP_NORTE!B1035)</f>
        <v>*</v>
      </c>
      <c r="B980" s="83" t="str">
        <f>IF(SP_NORTE!W1035="","*",SP_NORTE!W1035)</f>
        <v>*</v>
      </c>
      <c r="C980" s="83" t="str">
        <f>IF(SP_NORTE!R1035="","*",SP_NORTE!R1035)</f>
        <v>-</v>
      </c>
      <c r="D980" s="83" t="str">
        <f>IF(SP_NORTE!S1035="","*",SP_NORTE!S1035)</f>
        <v>-</v>
      </c>
      <c r="E980" s="83" t="str">
        <f>IF(SP_NORTE!D1035="","*",SP_NORTE!D1035)</f>
        <v>*</v>
      </c>
      <c r="F980" s="83" t="str">
        <f>IF(SP_NORTE!G1035="","*",SP_NORTE!G1035)</f>
        <v>*</v>
      </c>
      <c r="G980" s="83" t="str">
        <f>IF(SP_NORTE!L1035="","*",SP_NORTE!L1035)</f>
        <v>-</v>
      </c>
      <c r="H980" s="116" t="str">
        <f>IF(SP_NORTE!J1035="","*",SP_NORTE!J1035)</f>
        <v>*</v>
      </c>
      <c r="I980" s="113" t="str">
        <f>IF(SP_NORTE!N1035="","*",SP_NORTE!N1035)</f>
        <v>*</v>
      </c>
      <c r="J980" s="113" t="str">
        <f>IF(SP_NORTE!O1035="","*",SP_NORTE!O1035)</f>
        <v>*</v>
      </c>
      <c r="K980" s="83">
        <f>IF(SP_NORTE!AJ1035="","*",SP_NORTE!AJ1035)</f>
        <v>0</v>
      </c>
      <c r="L980" s="83" t="str">
        <f>IF(SP_NORTE!AL1035="","*",SP_NORTE!AL1035)</f>
        <v>-</v>
      </c>
      <c r="M980" s="83">
        <f>IF(SP_NORTE!AO1035="","*",SP_NORTE!AO1035)</f>
        <v>0</v>
      </c>
      <c r="N980" s="83" t="str">
        <f>IF(SP_NORTE!AL1035="","*",SP_NORTE!AL1035)</f>
        <v>-</v>
      </c>
      <c r="O980" s="110" t="str">
        <f>IF(SP_NORTE!BG1035="","*",SP_NORTE!BG1035)</f>
        <v>*</v>
      </c>
      <c r="P980" s="147" t="str">
        <f>IF($A$2=1,IF(SP_NORTE!BI1035="","*",SP_NORTE!BI1035),IF(SP_NORTE!BJ1035="","*",SP_NORTE!BJ1035))</f>
        <v>*</v>
      </c>
    </row>
    <row r="981" spans="1:16" hidden="1">
      <c r="A981" s="82" t="str">
        <f>IF(SP_NORTE!B1036="","*",SP_NORTE!B1036)</f>
        <v>*</v>
      </c>
      <c r="B981" s="83" t="str">
        <f>IF(SP_NORTE!W1036="","*",SP_NORTE!W1036)</f>
        <v>*</v>
      </c>
      <c r="C981" s="83" t="str">
        <f>IF(SP_NORTE!R1036="","*",SP_NORTE!R1036)</f>
        <v>-</v>
      </c>
      <c r="D981" s="83" t="str">
        <f>IF(SP_NORTE!S1036="","*",SP_NORTE!S1036)</f>
        <v>-</v>
      </c>
      <c r="E981" s="83" t="str">
        <f>IF(SP_NORTE!D1036="","*",SP_NORTE!D1036)</f>
        <v>*</v>
      </c>
      <c r="F981" s="83" t="str">
        <f>IF(SP_NORTE!G1036="","*",SP_NORTE!G1036)</f>
        <v>*</v>
      </c>
      <c r="G981" s="83" t="str">
        <f>IF(SP_NORTE!L1036="","*",SP_NORTE!L1036)</f>
        <v>-</v>
      </c>
      <c r="H981" s="116" t="str">
        <f>IF(SP_NORTE!J1036="","*",SP_NORTE!J1036)</f>
        <v>*</v>
      </c>
      <c r="I981" s="113" t="str">
        <f>IF(SP_NORTE!N1036="","*",SP_NORTE!N1036)</f>
        <v>*</v>
      </c>
      <c r="J981" s="113" t="str">
        <f>IF(SP_NORTE!O1036="","*",SP_NORTE!O1036)</f>
        <v>*</v>
      </c>
      <c r="K981" s="83">
        <f>IF(SP_NORTE!AJ1036="","*",SP_NORTE!AJ1036)</f>
        <v>0</v>
      </c>
      <c r="L981" s="83" t="str">
        <f>IF(SP_NORTE!AL1036="","*",SP_NORTE!AL1036)</f>
        <v>-</v>
      </c>
      <c r="M981" s="83">
        <f>IF(SP_NORTE!AO1036="","*",SP_NORTE!AO1036)</f>
        <v>0</v>
      </c>
      <c r="N981" s="83" t="str">
        <f>IF(SP_NORTE!AL1036="","*",SP_NORTE!AL1036)</f>
        <v>-</v>
      </c>
      <c r="O981" s="110" t="str">
        <f>IF(SP_NORTE!BG1036="","*",SP_NORTE!BG1036)</f>
        <v>*</v>
      </c>
      <c r="P981" s="147" t="str">
        <f>IF($A$2=1,IF(SP_NORTE!BI1036="","*",SP_NORTE!BI1036),IF(SP_NORTE!BJ1036="","*",SP_NORTE!BJ1036))</f>
        <v>*</v>
      </c>
    </row>
    <row r="982" spans="1:16" hidden="1">
      <c r="A982" s="82" t="str">
        <f>IF(SP_NORTE!B1037="","*",SP_NORTE!B1037)</f>
        <v>*</v>
      </c>
      <c r="B982" s="83" t="str">
        <f>IF(SP_NORTE!W1037="","*",SP_NORTE!W1037)</f>
        <v>*</v>
      </c>
      <c r="C982" s="83" t="str">
        <f>IF(SP_NORTE!R1037="","*",SP_NORTE!R1037)</f>
        <v>-</v>
      </c>
      <c r="D982" s="83" t="str">
        <f>IF(SP_NORTE!S1037="","*",SP_NORTE!S1037)</f>
        <v>-</v>
      </c>
      <c r="E982" s="83" t="str">
        <f>IF(SP_NORTE!D1037="","*",SP_NORTE!D1037)</f>
        <v>*</v>
      </c>
      <c r="F982" s="83" t="str">
        <f>IF(SP_NORTE!G1037="","*",SP_NORTE!G1037)</f>
        <v>*</v>
      </c>
      <c r="G982" s="83" t="str">
        <f>IF(SP_NORTE!L1037="","*",SP_NORTE!L1037)</f>
        <v>-</v>
      </c>
      <c r="H982" s="116" t="str">
        <f>IF(SP_NORTE!J1037="","*",SP_NORTE!J1037)</f>
        <v>*</v>
      </c>
      <c r="I982" s="113" t="str">
        <f>IF(SP_NORTE!N1037="","*",SP_NORTE!N1037)</f>
        <v>*</v>
      </c>
      <c r="J982" s="113" t="str">
        <f>IF(SP_NORTE!O1037="","*",SP_NORTE!O1037)</f>
        <v>*</v>
      </c>
      <c r="K982" s="83">
        <f>IF(SP_NORTE!AJ1037="","*",SP_NORTE!AJ1037)</f>
        <v>0</v>
      </c>
      <c r="L982" s="83" t="str">
        <f>IF(SP_NORTE!AL1037="","*",SP_NORTE!AL1037)</f>
        <v>-</v>
      </c>
      <c r="M982" s="83">
        <f>IF(SP_NORTE!AO1037="","*",SP_NORTE!AO1037)</f>
        <v>0</v>
      </c>
      <c r="N982" s="83" t="str">
        <f>IF(SP_NORTE!AL1037="","*",SP_NORTE!AL1037)</f>
        <v>-</v>
      </c>
      <c r="O982" s="110" t="str">
        <f>IF(SP_NORTE!BG1037="","*",SP_NORTE!BG1037)</f>
        <v>*</v>
      </c>
      <c r="P982" s="147" t="str">
        <f>IF($A$2=1,IF(SP_NORTE!BI1037="","*",SP_NORTE!BI1037),IF(SP_NORTE!BJ1037="","*",SP_NORTE!BJ1037))</f>
        <v>*</v>
      </c>
    </row>
    <row r="983" spans="1:16" hidden="1">
      <c r="A983" s="82" t="str">
        <f>IF(SP_NORTE!B1038="","*",SP_NORTE!B1038)</f>
        <v>*</v>
      </c>
      <c r="B983" s="83" t="str">
        <f>IF(SP_NORTE!W1038="","*",SP_NORTE!W1038)</f>
        <v>*</v>
      </c>
      <c r="C983" s="83" t="str">
        <f>IF(SP_NORTE!R1038="","*",SP_NORTE!R1038)</f>
        <v>-</v>
      </c>
      <c r="D983" s="83" t="str">
        <f>IF(SP_NORTE!S1038="","*",SP_NORTE!S1038)</f>
        <v>-</v>
      </c>
      <c r="E983" s="83" t="str">
        <f>IF(SP_NORTE!D1038="","*",SP_NORTE!D1038)</f>
        <v>*</v>
      </c>
      <c r="F983" s="83" t="str">
        <f>IF(SP_NORTE!G1038="","*",SP_NORTE!G1038)</f>
        <v>*</v>
      </c>
      <c r="G983" s="83" t="str">
        <f>IF(SP_NORTE!L1038="","*",SP_NORTE!L1038)</f>
        <v>-</v>
      </c>
      <c r="H983" s="116" t="str">
        <f>IF(SP_NORTE!J1038="","*",SP_NORTE!J1038)</f>
        <v>*</v>
      </c>
      <c r="I983" s="113" t="str">
        <f>IF(SP_NORTE!N1038="","*",SP_NORTE!N1038)</f>
        <v>*</v>
      </c>
      <c r="J983" s="113" t="str">
        <f>IF(SP_NORTE!O1038="","*",SP_NORTE!O1038)</f>
        <v>*</v>
      </c>
      <c r="K983" s="83">
        <f>IF(SP_NORTE!AJ1038="","*",SP_NORTE!AJ1038)</f>
        <v>0</v>
      </c>
      <c r="L983" s="83" t="str">
        <f>IF(SP_NORTE!AL1038="","*",SP_NORTE!AL1038)</f>
        <v>-</v>
      </c>
      <c r="M983" s="83">
        <f>IF(SP_NORTE!AO1038="","*",SP_NORTE!AO1038)</f>
        <v>0</v>
      </c>
      <c r="N983" s="83" t="str">
        <f>IF(SP_NORTE!AL1038="","*",SP_NORTE!AL1038)</f>
        <v>-</v>
      </c>
      <c r="O983" s="110" t="str">
        <f>IF(SP_NORTE!BG1038="","*",SP_NORTE!BG1038)</f>
        <v>*</v>
      </c>
      <c r="P983" s="147" t="str">
        <f>IF($A$2=1,IF(SP_NORTE!BI1038="","*",SP_NORTE!BI1038),IF(SP_NORTE!BJ1038="","*",SP_NORTE!BJ1038))</f>
        <v>*</v>
      </c>
    </row>
    <row r="984" spans="1:16" hidden="1">
      <c r="A984" s="82" t="str">
        <f>IF(SP_NORTE!B1039="","*",SP_NORTE!B1039)</f>
        <v>*</v>
      </c>
      <c r="B984" s="83" t="str">
        <f>IF(SP_NORTE!W1039="","*",SP_NORTE!W1039)</f>
        <v>*</v>
      </c>
      <c r="C984" s="83" t="str">
        <f>IF(SP_NORTE!R1039="","*",SP_NORTE!R1039)</f>
        <v>-</v>
      </c>
      <c r="D984" s="83" t="str">
        <f>IF(SP_NORTE!S1039="","*",SP_NORTE!S1039)</f>
        <v>-</v>
      </c>
      <c r="E984" s="83" t="str">
        <f>IF(SP_NORTE!D1039="","*",SP_NORTE!D1039)</f>
        <v>*</v>
      </c>
      <c r="F984" s="83" t="str">
        <f>IF(SP_NORTE!G1039="","*",SP_NORTE!G1039)</f>
        <v>*</v>
      </c>
      <c r="G984" s="83" t="str">
        <f>IF(SP_NORTE!L1039="","*",SP_NORTE!L1039)</f>
        <v>-</v>
      </c>
      <c r="H984" s="116" t="str">
        <f>IF(SP_NORTE!J1039="","*",SP_NORTE!J1039)</f>
        <v>*</v>
      </c>
      <c r="I984" s="113" t="str">
        <f>IF(SP_NORTE!N1039="","*",SP_NORTE!N1039)</f>
        <v>*</v>
      </c>
      <c r="J984" s="113" t="str">
        <f>IF(SP_NORTE!O1039="","*",SP_NORTE!O1039)</f>
        <v>*</v>
      </c>
      <c r="K984" s="83">
        <f>IF(SP_NORTE!AJ1039="","*",SP_NORTE!AJ1039)</f>
        <v>0</v>
      </c>
      <c r="L984" s="83" t="str">
        <f>IF(SP_NORTE!AL1039="","*",SP_NORTE!AL1039)</f>
        <v>-</v>
      </c>
      <c r="M984" s="83">
        <f>IF(SP_NORTE!AO1039="","*",SP_NORTE!AO1039)</f>
        <v>0</v>
      </c>
      <c r="N984" s="83" t="str">
        <f>IF(SP_NORTE!AL1039="","*",SP_NORTE!AL1039)</f>
        <v>-</v>
      </c>
      <c r="O984" s="110" t="str">
        <f>IF(SP_NORTE!BG1039="","*",SP_NORTE!BG1039)</f>
        <v>*</v>
      </c>
      <c r="P984" s="147" t="str">
        <f>IF($A$2=1,IF(SP_NORTE!BI1039="","*",SP_NORTE!BI1039),IF(SP_NORTE!BJ1039="","*",SP_NORTE!BJ1039))</f>
        <v>*</v>
      </c>
    </row>
    <row r="985" spans="1:16" hidden="1">
      <c r="A985" s="82" t="str">
        <f>IF(SP_NORTE!B1040="","*",SP_NORTE!B1040)</f>
        <v>*</v>
      </c>
      <c r="B985" s="83" t="str">
        <f>IF(SP_NORTE!W1040="","*",SP_NORTE!W1040)</f>
        <v>*</v>
      </c>
      <c r="C985" s="83" t="str">
        <f>IF(SP_NORTE!R1040="","*",SP_NORTE!R1040)</f>
        <v>-</v>
      </c>
      <c r="D985" s="83" t="str">
        <f>IF(SP_NORTE!S1040="","*",SP_NORTE!S1040)</f>
        <v>-</v>
      </c>
      <c r="E985" s="83" t="str">
        <f>IF(SP_NORTE!D1040="","*",SP_NORTE!D1040)</f>
        <v>*</v>
      </c>
      <c r="F985" s="83" t="str">
        <f>IF(SP_NORTE!G1040="","*",SP_NORTE!G1040)</f>
        <v>*</v>
      </c>
      <c r="G985" s="83" t="str">
        <f>IF(SP_NORTE!L1040="","*",SP_NORTE!L1040)</f>
        <v>-</v>
      </c>
      <c r="H985" s="116" t="str">
        <f>IF(SP_NORTE!J1040="","*",SP_NORTE!J1040)</f>
        <v>*</v>
      </c>
      <c r="I985" s="113" t="str">
        <f>IF(SP_NORTE!N1040="","*",SP_NORTE!N1040)</f>
        <v>*</v>
      </c>
      <c r="J985" s="113" t="str">
        <f>IF(SP_NORTE!O1040="","*",SP_NORTE!O1040)</f>
        <v>*</v>
      </c>
      <c r="K985" s="83">
        <f>IF(SP_NORTE!AJ1040="","*",SP_NORTE!AJ1040)</f>
        <v>0</v>
      </c>
      <c r="L985" s="83" t="str">
        <f>IF(SP_NORTE!AL1040="","*",SP_NORTE!AL1040)</f>
        <v>-</v>
      </c>
      <c r="M985" s="83">
        <f>IF(SP_NORTE!AO1040="","*",SP_NORTE!AO1040)</f>
        <v>0</v>
      </c>
      <c r="N985" s="83" t="str">
        <f>IF(SP_NORTE!AL1040="","*",SP_NORTE!AL1040)</f>
        <v>-</v>
      </c>
      <c r="O985" s="110" t="str">
        <f>IF(SP_NORTE!BG1040="","*",SP_NORTE!BG1040)</f>
        <v>*</v>
      </c>
      <c r="P985" s="147" t="str">
        <f>IF($A$2=1,IF(SP_NORTE!BI1040="","*",SP_NORTE!BI1040),IF(SP_NORTE!BJ1040="","*",SP_NORTE!BJ1040))</f>
        <v>*</v>
      </c>
    </row>
    <row r="986" spans="1:16" hidden="1">
      <c r="A986" s="82" t="str">
        <f>IF(SP_NORTE!B1041="","*",SP_NORTE!B1041)</f>
        <v>*</v>
      </c>
      <c r="B986" s="83" t="str">
        <f>IF(SP_NORTE!W1041="","*",SP_NORTE!W1041)</f>
        <v>*</v>
      </c>
      <c r="C986" s="83" t="str">
        <f>IF(SP_NORTE!R1041="","*",SP_NORTE!R1041)</f>
        <v>-</v>
      </c>
      <c r="D986" s="83" t="str">
        <f>IF(SP_NORTE!S1041="","*",SP_NORTE!S1041)</f>
        <v>-</v>
      </c>
      <c r="E986" s="83" t="str">
        <f>IF(SP_NORTE!D1041="","*",SP_NORTE!D1041)</f>
        <v>*</v>
      </c>
      <c r="F986" s="83" t="str">
        <f>IF(SP_NORTE!G1041="","*",SP_NORTE!G1041)</f>
        <v>*</v>
      </c>
      <c r="G986" s="83" t="str">
        <f>IF(SP_NORTE!L1041="","*",SP_NORTE!L1041)</f>
        <v>-</v>
      </c>
      <c r="H986" s="116" t="str">
        <f>IF(SP_NORTE!J1041="","*",SP_NORTE!J1041)</f>
        <v>*</v>
      </c>
      <c r="I986" s="113" t="str">
        <f>IF(SP_NORTE!N1041="","*",SP_NORTE!N1041)</f>
        <v>*</v>
      </c>
      <c r="J986" s="113" t="str">
        <f>IF(SP_NORTE!O1041="","*",SP_NORTE!O1041)</f>
        <v>*</v>
      </c>
      <c r="K986" s="83">
        <f>IF(SP_NORTE!AJ1041="","*",SP_NORTE!AJ1041)</f>
        <v>0</v>
      </c>
      <c r="L986" s="83" t="str">
        <f>IF(SP_NORTE!AL1041="","*",SP_NORTE!AL1041)</f>
        <v>-</v>
      </c>
      <c r="M986" s="83">
        <f>IF(SP_NORTE!AO1041="","*",SP_NORTE!AO1041)</f>
        <v>0</v>
      </c>
      <c r="N986" s="83" t="str">
        <f>IF(SP_NORTE!AL1041="","*",SP_NORTE!AL1041)</f>
        <v>-</v>
      </c>
      <c r="O986" s="110" t="str">
        <f>IF(SP_NORTE!BG1041="","*",SP_NORTE!BG1041)</f>
        <v>*</v>
      </c>
      <c r="P986" s="147" t="str">
        <f>IF($A$2=1,IF(SP_NORTE!BI1041="","*",SP_NORTE!BI1041),IF(SP_NORTE!BJ1041="","*",SP_NORTE!BJ1041))</f>
        <v>*</v>
      </c>
    </row>
    <row r="987" spans="1:16" hidden="1">
      <c r="A987" s="82" t="str">
        <f>IF(SP_NORTE!B1042="","*",SP_NORTE!B1042)</f>
        <v>*</v>
      </c>
      <c r="B987" s="83" t="str">
        <f>IF(SP_NORTE!W1042="","*",SP_NORTE!W1042)</f>
        <v>*</v>
      </c>
      <c r="C987" s="83" t="str">
        <f>IF(SP_NORTE!R1042="","*",SP_NORTE!R1042)</f>
        <v>-</v>
      </c>
      <c r="D987" s="83" t="str">
        <f>IF(SP_NORTE!S1042="","*",SP_NORTE!S1042)</f>
        <v>-</v>
      </c>
      <c r="E987" s="83" t="str">
        <f>IF(SP_NORTE!D1042="","*",SP_NORTE!D1042)</f>
        <v>*</v>
      </c>
      <c r="F987" s="83" t="str">
        <f>IF(SP_NORTE!G1042="","*",SP_NORTE!G1042)</f>
        <v>*</v>
      </c>
      <c r="G987" s="83" t="str">
        <f>IF(SP_NORTE!L1042="","*",SP_NORTE!L1042)</f>
        <v>-</v>
      </c>
      <c r="H987" s="116" t="str">
        <f>IF(SP_NORTE!J1042="","*",SP_NORTE!J1042)</f>
        <v>*</v>
      </c>
      <c r="I987" s="113" t="str">
        <f>IF(SP_NORTE!N1042="","*",SP_NORTE!N1042)</f>
        <v>*</v>
      </c>
      <c r="J987" s="113" t="str">
        <f>IF(SP_NORTE!O1042="","*",SP_NORTE!O1042)</f>
        <v>*</v>
      </c>
      <c r="K987" s="83">
        <f>IF(SP_NORTE!AJ1042="","*",SP_NORTE!AJ1042)</f>
        <v>0</v>
      </c>
      <c r="L987" s="83" t="str">
        <f>IF(SP_NORTE!AL1042="","*",SP_NORTE!AL1042)</f>
        <v>-</v>
      </c>
      <c r="M987" s="83">
        <f>IF(SP_NORTE!AO1042="","*",SP_NORTE!AO1042)</f>
        <v>0</v>
      </c>
      <c r="N987" s="83" t="str">
        <f>IF(SP_NORTE!AL1042="","*",SP_NORTE!AL1042)</f>
        <v>-</v>
      </c>
      <c r="O987" s="110" t="str">
        <f>IF(SP_NORTE!BG1042="","*",SP_NORTE!BG1042)</f>
        <v>*</v>
      </c>
      <c r="P987" s="147" t="str">
        <f>IF($A$2=1,IF(SP_NORTE!BI1042="","*",SP_NORTE!BI1042),IF(SP_NORTE!BJ1042="","*",SP_NORTE!BJ1042))</f>
        <v>*</v>
      </c>
    </row>
    <row r="988" spans="1:16" hidden="1">
      <c r="A988" s="82" t="str">
        <f>IF(SP_NORTE!B1043="","*",SP_NORTE!B1043)</f>
        <v>*</v>
      </c>
      <c r="B988" s="83" t="str">
        <f>IF(SP_NORTE!W1043="","*",SP_NORTE!W1043)</f>
        <v>*</v>
      </c>
      <c r="C988" s="83" t="str">
        <f>IF(SP_NORTE!R1043="","*",SP_NORTE!R1043)</f>
        <v>-</v>
      </c>
      <c r="D988" s="83" t="str">
        <f>IF(SP_NORTE!S1043="","*",SP_NORTE!S1043)</f>
        <v>-</v>
      </c>
      <c r="E988" s="83" t="str">
        <f>IF(SP_NORTE!D1043="","*",SP_NORTE!D1043)</f>
        <v>*</v>
      </c>
      <c r="F988" s="83" t="str">
        <f>IF(SP_NORTE!G1043="","*",SP_NORTE!G1043)</f>
        <v>*</v>
      </c>
      <c r="G988" s="83" t="str">
        <f>IF(SP_NORTE!L1043="","*",SP_NORTE!L1043)</f>
        <v>-</v>
      </c>
      <c r="H988" s="116" t="str">
        <f>IF(SP_NORTE!J1043="","*",SP_NORTE!J1043)</f>
        <v>*</v>
      </c>
      <c r="I988" s="113" t="str">
        <f>IF(SP_NORTE!N1043="","*",SP_NORTE!N1043)</f>
        <v>*</v>
      </c>
      <c r="J988" s="113" t="str">
        <f>IF(SP_NORTE!O1043="","*",SP_NORTE!O1043)</f>
        <v>*</v>
      </c>
      <c r="K988" s="83">
        <f>IF(SP_NORTE!AJ1043="","*",SP_NORTE!AJ1043)</f>
        <v>0</v>
      </c>
      <c r="L988" s="83" t="str">
        <f>IF(SP_NORTE!AL1043="","*",SP_NORTE!AL1043)</f>
        <v>-</v>
      </c>
      <c r="M988" s="83">
        <f>IF(SP_NORTE!AO1043="","*",SP_NORTE!AO1043)</f>
        <v>0</v>
      </c>
      <c r="N988" s="83" t="str">
        <f>IF(SP_NORTE!AL1043="","*",SP_NORTE!AL1043)</f>
        <v>-</v>
      </c>
      <c r="O988" s="110" t="str">
        <f>IF(SP_NORTE!BG1043="","*",SP_NORTE!BG1043)</f>
        <v>*</v>
      </c>
      <c r="P988" s="147" t="str">
        <f>IF($A$2=1,IF(SP_NORTE!BI1043="","*",SP_NORTE!BI1043),IF(SP_NORTE!BJ1043="","*",SP_NORTE!BJ1043))</f>
        <v>*</v>
      </c>
    </row>
    <row r="989" spans="1:16" hidden="1">
      <c r="A989" s="82" t="str">
        <f>IF(SP_NORTE!B1044="","*",SP_NORTE!B1044)</f>
        <v>*</v>
      </c>
      <c r="B989" s="83" t="str">
        <f>IF(SP_NORTE!W1044="","*",SP_NORTE!W1044)</f>
        <v>*</v>
      </c>
      <c r="C989" s="83" t="str">
        <f>IF(SP_NORTE!R1044="","*",SP_NORTE!R1044)</f>
        <v>-</v>
      </c>
      <c r="D989" s="83" t="str">
        <f>IF(SP_NORTE!S1044="","*",SP_NORTE!S1044)</f>
        <v>-</v>
      </c>
      <c r="E989" s="83" t="str">
        <f>IF(SP_NORTE!D1044="","*",SP_NORTE!D1044)</f>
        <v>*</v>
      </c>
      <c r="F989" s="83" t="str">
        <f>IF(SP_NORTE!G1044="","*",SP_NORTE!G1044)</f>
        <v>*</v>
      </c>
      <c r="G989" s="83" t="str">
        <f>IF(SP_NORTE!L1044="","*",SP_NORTE!L1044)</f>
        <v>-</v>
      </c>
      <c r="H989" s="116" t="str">
        <f>IF(SP_NORTE!J1044="","*",SP_NORTE!J1044)</f>
        <v>*</v>
      </c>
      <c r="I989" s="113" t="str">
        <f>IF(SP_NORTE!N1044="","*",SP_NORTE!N1044)</f>
        <v>*</v>
      </c>
      <c r="J989" s="113" t="str">
        <f>IF(SP_NORTE!O1044="","*",SP_NORTE!O1044)</f>
        <v>*</v>
      </c>
      <c r="K989" s="83">
        <f>IF(SP_NORTE!AJ1044="","*",SP_NORTE!AJ1044)</f>
        <v>0</v>
      </c>
      <c r="L989" s="83" t="str">
        <f>IF(SP_NORTE!AL1044="","*",SP_NORTE!AL1044)</f>
        <v>-</v>
      </c>
      <c r="M989" s="83">
        <f>IF(SP_NORTE!AO1044="","*",SP_NORTE!AO1044)</f>
        <v>0</v>
      </c>
      <c r="N989" s="83" t="str">
        <f>IF(SP_NORTE!AL1044="","*",SP_NORTE!AL1044)</f>
        <v>-</v>
      </c>
      <c r="O989" s="110" t="str">
        <f>IF(SP_NORTE!BG1044="","*",SP_NORTE!BG1044)</f>
        <v>*</v>
      </c>
      <c r="P989" s="147" t="str">
        <f>IF($A$2=1,IF(SP_NORTE!BI1044="","*",SP_NORTE!BI1044),IF(SP_NORTE!BJ1044="","*",SP_NORTE!BJ1044))</f>
        <v>*</v>
      </c>
    </row>
    <row r="990" spans="1:16" hidden="1">
      <c r="A990" s="82" t="str">
        <f>IF(SP_NORTE!B1045="","*",SP_NORTE!B1045)</f>
        <v>*</v>
      </c>
      <c r="B990" s="83" t="str">
        <f>IF(SP_NORTE!W1045="","*",SP_NORTE!W1045)</f>
        <v>*</v>
      </c>
      <c r="C990" s="83" t="str">
        <f>IF(SP_NORTE!R1045="","*",SP_NORTE!R1045)</f>
        <v>-</v>
      </c>
      <c r="D990" s="83" t="str">
        <f>IF(SP_NORTE!S1045="","*",SP_NORTE!S1045)</f>
        <v>-</v>
      </c>
      <c r="E990" s="83" t="str">
        <f>IF(SP_NORTE!D1045="","*",SP_NORTE!D1045)</f>
        <v>*</v>
      </c>
      <c r="F990" s="83" t="str">
        <f>IF(SP_NORTE!G1045="","*",SP_NORTE!G1045)</f>
        <v>*</v>
      </c>
      <c r="G990" s="83" t="str">
        <f>IF(SP_NORTE!L1045="","*",SP_NORTE!L1045)</f>
        <v>-</v>
      </c>
      <c r="H990" s="116" t="str">
        <f>IF(SP_NORTE!J1045="","*",SP_NORTE!J1045)</f>
        <v>*</v>
      </c>
      <c r="I990" s="113" t="str">
        <f>IF(SP_NORTE!N1045="","*",SP_NORTE!N1045)</f>
        <v>*</v>
      </c>
      <c r="J990" s="113" t="str">
        <f>IF(SP_NORTE!O1045="","*",SP_NORTE!O1045)</f>
        <v>*</v>
      </c>
      <c r="K990" s="83">
        <f>IF(SP_NORTE!AJ1045="","*",SP_NORTE!AJ1045)</f>
        <v>0</v>
      </c>
      <c r="L990" s="83" t="str">
        <f>IF(SP_NORTE!AL1045="","*",SP_NORTE!AL1045)</f>
        <v>-</v>
      </c>
      <c r="M990" s="83">
        <f>IF(SP_NORTE!AO1045="","*",SP_NORTE!AO1045)</f>
        <v>0</v>
      </c>
      <c r="N990" s="83" t="str">
        <f>IF(SP_NORTE!AL1045="","*",SP_NORTE!AL1045)</f>
        <v>-</v>
      </c>
      <c r="O990" s="110" t="str">
        <f>IF(SP_NORTE!BG1045="","*",SP_NORTE!BG1045)</f>
        <v>*</v>
      </c>
      <c r="P990" s="147" t="str">
        <f>IF($A$2=1,IF(SP_NORTE!BI1045="","*",SP_NORTE!BI1045),IF(SP_NORTE!BJ1045="","*",SP_NORTE!BJ1045))</f>
        <v>*</v>
      </c>
    </row>
    <row r="991" spans="1:16" hidden="1">
      <c r="A991" s="82" t="str">
        <f>IF(SP_NORTE!B1046="","*",SP_NORTE!B1046)</f>
        <v>*</v>
      </c>
      <c r="B991" s="83" t="str">
        <f>IF(SP_NORTE!W1046="","*",SP_NORTE!W1046)</f>
        <v>*</v>
      </c>
      <c r="C991" s="83" t="str">
        <f>IF(SP_NORTE!R1046="","*",SP_NORTE!R1046)</f>
        <v>-</v>
      </c>
      <c r="D991" s="83" t="str">
        <f>IF(SP_NORTE!S1046="","*",SP_NORTE!S1046)</f>
        <v>-</v>
      </c>
      <c r="E991" s="83" t="str">
        <f>IF(SP_NORTE!D1046="","*",SP_NORTE!D1046)</f>
        <v>*</v>
      </c>
      <c r="F991" s="83" t="str">
        <f>IF(SP_NORTE!G1046="","*",SP_NORTE!G1046)</f>
        <v>*</v>
      </c>
      <c r="G991" s="83" t="str">
        <f>IF(SP_NORTE!L1046="","*",SP_NORTE!L1046)</f>
        <v>-</v>
      </c>
      <c r="H991" s="116" t="str">
        <f>IF(SP_NORTE!J1046="","*",SP_NORTE!J1046)</f>
        <v>*</v>
      </c>
      <c r="I991" s="113" t="str">
        <f>IF(SP_NORTE!N1046="","*",SP_NORTE!N1046)</f>
        <v>*</v>
      </c>
      <c r="J991" s="113" t="str">
        <f>IF(SP_NORTE!O1046="","*",SP_NORTE!O1046)</f>
        <v>*</v>
      </c>
      <c r="K991" s="83">
        <f>IF(SP_NORTE!AJ1046="","*",SP_NORTE!AJ1046)</f>
        <v>0</v>
      </c>
      <c r="L991" s="83" t="str">
        <f>IF(SP_NORTE!AL1046="","*",SP_NORTE!AL1046)</f>
        <v>-</v>
      </c>
      <c r="M991" s="83">
        <f>IF(SP_NORTE!AO1046="","*",SP_NORTE!AO1046)</f>
        <v>0</v>
      </c>
      <c r="N991" s="83" t="str">
        <f>IF(SP_NORTE!AL1046="","*",SP_NORTE!AL1046)</f>
        <v>-</v>
      </c>
      <c r="O991" s="110" t="str">
        <f>IF(SP_NORTE!BG1046="","*",SP_NORTE!BG1046)</f>
        <v>*</v>
      </c>
      <c r="P991" s="147" t="str">
        <f>IF($A$2=1,IF(SP_NORTE!BI1046="","*",SP_NORTE!BI1046),IF(SP_NORTE!BJ1046="","*",SP_NORTE!BJ1046))</f>
        <v>*</v>
      </c>
    </row>
    <row r="992" spans="1:16" hidden="1">
      <c r="A992" s="82" t="str">
        <f>IF(SP_NORTE!B1047="","*",SP_NORTE!B1047)</f>
        <v>*</v>
      </c>
      <c r="B992" s="83" t="str">
        <f>IF(SP_NORTE!W1047="","*",SP_NORTE!W1047)</f>
        <v>*</v>
      </c>
      <c r="C992" s="83" t="str">
        <f>IF(SP_NORTE!R1047="","*",SP_NORTE!R1047)</f>
        <v>-</v>
      </c>
      <c r="D992" s="83" t="str">
        <f>IF(SP_NORTE!S1047="","*",SP_NORTE!S1047)</f>
        <v>-</v>
      </c>
      <c r="E992" s="83" t="str">
        <f>IF(SP_NORTE!D1047="","*",SP_NORTE!D1047)</f>
        <v>*</v>
      </c>
      <c r="F992" s="83" t="str">
        <f>IF(SP_NORTE!G1047="","*",SP_NORTE!G1047)</f>
        <v>*</v>
      </c>
      <c r="G992" s="83" t="str">
        <f>IF(SP_NORTE!L1047="","*",SP_NORTE!L1047)</f>
        <v>-</v>
      </c>
      <c r="H992" s="116" t="str">
        <f>IF(SP_NORTE!J1047="","*",SP_NORTE!J1047)</f>
        <v>*</v>
      </c>
      <c r="I992" s="113" t="str">
        <f>IF(SP_NORTE!N1047="","*",SP_NORTE!N1047)</f>
        <v>*</v>
      </c>
      <c r="J992" s="113" t="str">
        <f>IF(SP_NORTE!O1047="","*",SP_NORTE!O1047)</f>
        <v>*</v>
      </c>
      <c r="K992" s="83">
        <f>IF(SP_NORTE!AJ1047="","*",SP_NORTE!AJ1047)</f>
        <v>0</v>
      </c>
      <c r="L992" s="83" t="str">
        <f>IF(SP_NORTE!AL1047="","*",SP_NORTE!AL1047)</f>
        <v>-</v>
      </c>
      <c r="M992" s="83">
        <f>IF(SP_NORTE!AO1047="","*",SP_NORTE!AO1047)</f>
        <v>0</v>
      </c>
      <c r="N992" s="83" t="str">
        <f>IF(SP_NORTE!AL1047="","*",SP_NORTE!AL1047)</f>
        <v>-</v>
      </c>
      <c r="O992" s="110" t="str">
        <f>IF(SP_NORTE!BG1047="","*",SP_NORTE!BG1047)</f>
        <v>*</v>
      </c>
      <c r="P992" s="147" t="str">
        <f>IF($A$2=1,IF(SP_NORTE!BI1047="","*",SP_NORTE!BI1047),IF(SP_NORTE!BJ1047="","*",SP_NORTE!BJ1047))</f>
        <v>*</v>
      </c>
    </row>
    <row r="993" spans="1:16" hidden="1">
      <c r="A993" s="82" t="str">
        <f>IF(SP_NORTE!B1048="","*",SP_NORTE!B1048)</f>
        <v>*</v>
      </c>
      <c r="B993" s="83" t="str">
        <f>IF(SP_NORTE!W1048="","*",SP_NORTE!W1048)</f>
        <v>*</v>
      </c>
      <c r="C993" s="83" t="str">
        <f>IF(SP_NORTE!R1048="","*",SP_NORTE!R1048)</f>
        <v>-</v>
      </c>
      <c r="D993" s="83" t="str">
        <f>IF(SP_NORTE!S1048="","*",SP_NORTE!S1048)</f>
        <v>-</v>
      </c>
      <c r="E993" s="83" t="str">
        <f>IF(SP_NORTE!D1048="","*",SP_NORTE!D1048)</f>
        <v>*</v>
      </c>
      <c r="F993" s="83" t="str">
        <f>IF(SP_NORTE!G1048="","*",SP_NORTE!G1048)</f>
        <v>*</v>
      </c>
      <c r="G993" s="83" t="str">
        <f>IF(SP_NORTE!L1048="","*",SP_NORTE!L1048)</f>
        <v>-</v>
      </c>
      <c r="H993" s="116" t="str">
        <f>IF(SP_NORTE!J1048="","*",SP_NORTE!J1048)</f>
        <v>*</v>
      </c>
      <c r="I993" s="113" t="str">
        <f>IF(SP_NORTE!N1048="","*",SP_NORTE!N1048)</f>
        <v>*</v>
      </c>
      <c r="J993" s="113" t="str">
        <f>IF(SP_NORTE!O1048="","*",SP_NORTE!O1048)</f>
        <v>*</v>
      </c>
      <c r="K993" s="83">
        <f>IF(SP_NORTE!AJ1048="","*",SP_NORTE!AJ1048)</f>
        <v>0</v>
      </c>
      <c r="L993" s="83" t="str">
        <f>IF(SP_NORTE!AL1048="","*",SP_NORTE!AL1048)</f>
        <v>-</v>
      </c>
      <c r="M993" s="83">
        <f>IF(SP_NORTE!AO1048="","*",SP_NORTE!AO1048)</f>
        <v>0</v>
      </c>
      <c r="N993" s="83" t="str">
        <f>IF(SP_NORTE!AL1048="","*",SP_NORTE!AL1048)</f>
        <v>-</v>
      </c>
      <c r="O993" s="110" t="str">
        <f>IF(SP_NORTE!BG1048="","*",SP_NORTE!BG1048)</f>
        <v>*</v>
      </c>
      <c r="P993" s="147" t="str">
        <f>IF($A$2=1,IF(SP_NORTE!BI1048="","*",SP_NORTE!BI1048),IF(SP_NORTE!BJ1048="","*",SP_NORTE!BJ1048))</f>
        <v>*</v>
      </c>
    </row>
    <row r="994" spans="1:16" hidden="1">
      <c r="A994" s="82" t="str">
        <f>IF(SP_NORTE!B1049="","*",SP_NORTE!B1049)</f>
        <v>*</v>
      </c>
      <c r="B994" s="83" t="str">
        <f>IF(SP_NORTE!W1049="","*",SP_NORTE!W1049)</f>
        <v>*</v>
      </c>
      <c r="C994" s="83" t="str">
        <f>IF(SP_NORTE!R1049="","*",SP_NORTE!R1049)</f>
        <v>-</v>
      </c>
      <c r="D994" s="83" t="str">
        <f>IF(SP_NORTE!S1049="","*",SP_NORTE!S1049)</f>
        <v>-</v>
      </c>
      <c r="E994" s="83" t="str">
        <f>IF(SP_NORTE!D1049="","*",SP_NORTE!D1049)</f>
        <v>*</v>
      </c>
      <c r="F994" s="83" t="str">
        <f>IF(SP_NORTE!G1049="","*",SP_NORTE!G1049)</f>
        <v>*</v>
      </c>
      <c r="G994" s="83" t="str">
        <f>IF(SP_NORTE!L1049="","*",SP_NORTE!L1049)</f>
        <v>-</v>
      </c>
      <c r="H994" s="116" t="str">
        <f>IF(SP_NORTE!J1049="","*",SP_NORTE!J1049)</f>
        <v>*</v>
      </c>
      <c r="I994" s="113" t="str">
        <f>IF(SP_NORTE!N1049="","*",SP_NORTE!N1049)</f>
        <v>*</v>
      </c>
      <c r="J994" s="113" t="str">
        <f>IF(SP_NORTE!O1049="","*",SP_NORTE!O1049)</f>
        <v>*</v>
      </c>
      <c r="K994" s="83">
        <f>IF(SP_NORTE!AJ1049="","*",SP_NORTE!AJ1049)</f>
        <v>0</v>
      </c>
      <c r="L994" s="83" t="str">
        <f>IF(SP_NORTE!AL1049="","*",SP_NORTE!AL1049)</f>
        <v>-</v>
      </c>
      <c r="M994" s="83">
        <f>IF(SP_NORTE!AO1049="","*",SP_NORTE!AO1049)</f>
        <v>0</v>
      </c>
      <c r="N994" s="83" t="str">
        <f>IF(SP_NORTE!AL1049="","*",SP_NORTE!AL1049)</f>
        <v>-</v>
      </c>
      <c r="O994" s="110" t="str">
        <f>IF(SP_NORTE!BG1049="","*",SP_NORTE!BG1049)</f>
        <v>*</v>
      </c>
      <c r="P994" s="147" t="str">
        <f>IF($A$2=1,IF(SP_NORTE!BI1049="","*",SP_NORTE!BI1049),IF(SP_NORTE!BJ1049="","*",SP_NORTE!BJ1049))</f>
        <v>*</v>
      </c>
    </row>
    <row r="995" spans="1:16" hidden="1">
      <c r="A995" s="82" t="str">
        <f>IF(SP_NORTE!B1050="","*",SP_NORTE!B1050)</f>
        <v>*</v>
      </c>
      <c r="B995" s="83" t="str">
        <f>IF(SP_NORTE!W1050="","*",SP_NORTE!W1050)</f>
        <v>*</v>
      </c>
      <c r="C995" s="83" t="str">
        <f>IF(SP_NORTE!R1050="","*",SP_NORTE!R1050)</f>
        <v>-</v>
      </c>
      <c r="D995" s="83" t="str">
        <f>IF(SP_NORTE!S1050="","*",SP_NORTE!S1050)</f>
        <v>-</v>
      </c>
      <c r="E995" s="83" t="str">
        <f>IF(SP_NORTE!D1050="","*",SP_NORTE!D1050)</f>
        <v>*</v>
      </c>
      <c r="F995" s="83" t="str">
        <f>IF(SP_NORTE!G1050="","*",SP_NORTE!G1050)</f>
        <v>*</v>
      </c>
      <c r="G995" s="83" t="str">
        <f>IF(SP_NORTE!L1050="","*",SP_NORTE!L1050)</f>
        <v>-</v>
      </c>
      <c r="H995" s="116" t="str">
        <f>IF(SP_NORTE!J1050="","*",SP_NORTE!J1050)</f>
        <v>*</v>
      </c>
      <c r="I995" s="113" t="str">
        <f>IF(SP_NORTE!N1050="","*",SP_NORTE!N1050)</f>
        <v>*</v>
      </c>
      <c r="J995" s="113" t="str">
        <f>IF(SP_NORTE!O1050="","*",SP_NORTE!O1050)</f>
        <v>*</v>
      </c>
      <c r="K995" s="83">
        <f>IF(SP_NORTE!AJ1050="","*",SP_NORTE!AJ1050)</f>
        <v>0</v>
      </c>
      <c r="L995" s="83" t="str">
        <f>IF(SP_NORTE!AL1050="","*",SP_NORTE!AL1050)</f>
        <v>-</v>
      </c>
      <c r="M995" s="83">
        <f>IF(SP_NORTE!AO1050="","*",SP_NORTE!AO1050)</f>
        <v>0</v>
      </c>
      <c r="N995" s="83" t="str">
        <f>IF(SP_NORTE!AL1050="","*",SP_NORTE!AL1050)</f>
        <v>-</v>
      </c>
      <c r="O995" s="110" t="str">
        <f>IF(SP_NORTE!BG1050="","*",SP_NORTE!BG1050)</f>
        <v>*</v>
      </c>
      <c r="P995" s="147" t="str">
        <f>IF($A$2=1,IF(SP_NORTE!BI1050="","*",SP_NORTE!BI1050),IF(SP_NORTE!BJ1050="","*",SP_NORTE!BJ1050))</f>
        <v>*</v>
      </c>
    </row>
    <row r="996" spans="1:16" hidden="1">
      <c r="A996" s="82" t="str">
        <f>IF(SP_NORTE!B1051="","*",SP_NORTE!B1051)</f>
        <v>*</v>
      </c>
      <c r="B996" s="83" t="str">
        <f>IF(SP_NORTE!W1051="","*",SP_NORTE!W1051)</f>
        <v>*</v>
      </c>
      <c r="C996" s="83" t="str">
        <f>IF(SP_NORTE!R1051="","*",SP_NORTE!R1051)</f>
        <v>-</v>
      </c>
      <c r="D996" s="83" t="str">
        <f>IF(SP_NORTE!S1051="","*",SP_NORTE!S1051)</f>
        <v>-</v>
      </c>
      <c r="E996" s="83" t="str">
        <f>IF(SP_NORTE!D1051="","*",SP_NORTE!D1051)</f>
        <v>*</v>
      </c>
      <c r="F996" s="83" t="str">
        <f>IF(SP_NORTE!G1051="","*",SP_NORTE!G1051)</f>
        <v>*</v>
      </c>
      <c r="G996" s="83" t="str">
        <f>IF(SP_NORTE!L1051="","*",SP_NORTE!L1051)</f>
        <v>-</v>
      </c>
      <c r="H996" s="116" t="str">
        <f>IF(SP_NORTE!J1051="","*",SP_NORTE!J1051)</f>
        <v>*</v>
      </c>
      <c r="I996" s="113" t="str">
        <f>IF(SP_NORTE!N1051="","*",SP_NORTE!N1051)</f>
        <v>*</v>
      </c>
      <c r="J996" s="113" t="str">
        <f>IF(SP_NORTE!O1051="","*",SP_NORTE!O1051)</f>
        <v>*</v>
      </c>
      <c r="K996" s="83">
        <f>IF(SP_NORTE!AJ1051="","*",SP_NORTE!AJ1051)</f>
        <v>0</v>
      </c>
      <c r="L996" s="83" t="str">
        <f>IF(SP_NORTE!AL1051="","*",SP_NORTE!AL1051)</f>
        <v>-</v>
      </c>
      <c r="M996" s="83">
        <f>IF(SP_NORTE!AO1051="","*",SP_NORTE!AO1051)</f>
        <v>0</v>
      </c>
      <c r="N996" s="83" t="str">
        <f>IF(SP_NORTE!AL1051="","*",SP_NORTE!AL1051)</f>
        <v>-</v>
      </c>
      <c r="O996" s="110" t="str">
        <f>IF(SP_NORTE!BG1051="","*",SP_NORTE!BG1051)</f>
        <v>*</v>
      </c>
      <c r="P996" s="147" t="str">
        <f>IF($A$2=1,IF(SP_NORTE!BI1051="","*",SP_NORTE!BI1051),IF(SP_NORTE!BJ1051="","*",SP_NORTE!BJ1051))</f>
        <v>*</v>
      </c>
    </row>
    <row r="997" spans="1:16" hidden="1">
      <c r="A997" s="82" t="str">
        <f>IF(SP_NORTE!B1052="","*",SP_NORTE!B1052)</f>
        <v>*</v>
      </c>
      <c r="B997" s="83" t="str">
        <f>IF(SP_NORTE!W1052="","*",SP_NORTE!W1052)</f>
        <v>*</v>
      </c>
      <c r="C997" s="83" t="str">
        <f>IF(SP_NORTE!R1052="","*",SP_NORTE!R1052)</f>
        <v>-</v>
      </c>
      <c r="D997" s="83" t="str">
        <f>IF(SP_NORTE!S1052="","*",SP_NORTE!S1052)</f>
        <v>-</v>
      </c>
      <c r="E997" s="83" t="str">
        <f>IF(SP_NORTE!D1052="","*",SP_NORTE!D1052)</f>
        <v>*</v>
      </c>
      <c r="F997" s="83" t="str">
        <f>IF(SP_NORTE!G1052="","*",SP_NORTE!G1052)</f>
        <v>*</v>
      </c>
      <c r="G997" s="83" t="str">
        <f>IF(SP_NORTE!L1052="","*",SP_NORTE!L1052)</f>
        <v>-</v>
      </c>
      <c r="H997" s="116" t="str">
        <f>IF(SP_NORTE!J1052="","*",SP_NORTE!J1052)</f>
        <v>*</v>
      </c>
      <c r="I997" s="113" t="str">
        <f>IF(SP_NORTE!N1052="","*",SP_NORTE!N1052)</f>
        <v>*</v>
      </c>
      <c r="J997" s="113" t="str">
        <f>IF(SP_NORTE!O1052="","*",SP_NORTE!O1052)</f>
        <v>*</v>
      </c>
      <c r="K997" s="83">
        <f>IF(SP_NORTE!AJ1052="","*",SP_NORTE!AJ1052)</f>
        <v>0</v>
      </c>
      <c r="L997" s="83" t="str">
        <f>IF(SP_NORTE!AL1052="","*",SP_NORTE!AL1052)</f>
        <v>-</v>
      </c>
      <c r="M997" s="83">
        <f>IF(SP_NORTE!AO1052="","*",SP_NORTE!AO1052)</f>
        <v>0</v>
      </c>
      <c r="N997" s="83" t="str">
        <f>IF(SP_NORTE!AL1052="","*",SP_NORTE!AL1052)</f>
        <v>-</v>
      </c>
      <c r="O997" s="110" t="str">
        <f>IF(SP_NORTE!BG1052="","*",SP_NORTE!BG1052)</f>
        <v>*</v>
      </c>
      <c r="P997" s="147" t="str">
        <f>IF($A$2=1,IF(SP_NORTE!BI1052="","*",SP_NORTE!BI1052),IF(SP_NORTE!BJ1052="","*",SP_NORTE!BJ1052))</f>
        <v>*</v>
      </c>
    </row>
    <row r="998" spans="1:16" hidden="1">
      <c r="A998" s="82" t="str">
        <f>IF(SP_NORTE!B1053="","*",SP_NORTE!B1053)</f>
        <v>*</v>
      </c>
      <c r="B998" s="83" t="str">
        <f>IF(SP_NORTE!W1053="","*",SP_NORTE!W1053)</f>
        <v>*</v>
      </c>
      <c r="C998" s="83" t="str">
        <f>IF(SP_NORTE!R1053="","*",SP_NORTE!R1053)</f>
        <v>-</v>
      </c>
      <c r="D998" s="83" t="str">
        <f>IF(SP_NORTE!S1053="","*",SP_NORTE!S1053)</f>
        <v>-</v>
      </c>
      <c r="E998" s="83" t="str">
        <f>IF(SP_NORTE!D1053="","*",SP_NORTE!D1053)</f>
        <v>*</v>
      </c>
      <c r="F998" s="83" t="str">
        <f>IF(SP_NORTE!G1053="","*",SP_NORTE!G1053)</f>
        <v>*</v>
      </c>
      <c r="G998" s="83" t="str">
        <f>IF(SP_NORTE!L1053="","*",SP_NORTE!L1053)</f>
        <v>-</v>
      </c>
      <c r="H998" s="116" t="str">
        <f>IF(SP_NORTE!J1053="","*",SP_NORTE!J1053)</f>
        <v>*</v>
      </c>
      <c r="I998" s="113" t="str">
        <f>IF(SP_NORTE!N1053="","*",SP_NORTE!N1053)</f>
        <v>*</v>
      </c>
      <c r="J998" s="113" t="str">
        <f>IF(SP_NORTE!O1053="","*",SP_NORTE!O1053)</f>
        <v>*</v>
      </c>
      <c r="K998" s="83">
        <f>IF(SP_NORTE!AJ1053="","*",SP_NORTE!AJ1053)</f>
        <v>0</v>
      </c>
      <c r="L998" s="83" t="str">
        <f>IF(SP_NORTE!AL1053="","*",SP_NORTE!AL1053)</f>
        <v>-</v>
      </c>
      <c r="M998" s="83">
        <f>IF(SP_NORTE!AO1053="","*",SP_NORTE!AO1053)</f>
        <v>0</v>
      </c>
      <c r="N998" s="83" t="str">
        <f>IF(SP_NORTE!AL1053="","*",SP_NORTE!AL1053)</f>
        <v>-</v>
      </c>
      <c r="O998" s="110" t="str">
        <f>IF(SP_NORTE!BG1053="","*",SP_NORTE!BG1053)</f>
        <v>*</v>
      </c>
      <c r="P998" s="147" t="str">
        <f>IF($A$2=1,IF(SP_NORTE!BI1053="","*",SP_NORTE!BI1053),IF(SP_NORTE!BJ1053="","*",SP_NORTE!BJ1053))</f>
        <v>*</v>
      </c>
    </row>
    <row r="999" spans="1:16" hidden="1">
      <c r="A999" s="82" t="str">
        <f>IF(SP_NORTE!B1054="","*",SP_NORTE!B1054)</f>
        <v>*</v>
      </c>
      <c r="B999" s="83" t="str">
        <f>IF(SP_NORTE!W1054="","*",SP_NORTE!W1054)</f>
        <v>*</v>
      </c>
      <c r="C999" s="83" t="str">
        <f>IF(SP_NORTE!R1054="","*",SP_NORTE!R1054)</f>
        <v>-</v>
      </c>
      <c r="D999" s="83" t="str">
        <f>IF(SP_NORTE!S1054="","*",SP_NORTE!S1054)</f>
        <v>-</v>
      </c>
      <c r="E999" s="83" t="str">
        <f>IF(SP_NORTE!D1054="","*",SP_NORTE!D1054)</f>
        <v>*</v>
      </c>
      <c r="F999" s="83" t="str">
        <f>IF(SP_NORTE!G1054="","*",SP_NORTE!G1054)</f>
        <v>*</v>
      </c>
      <c r="G999" s="83" t="str">
        <f>IF(SP_NORTE!L1054="","*",SP_NORTE!L1054)</f>
        <v>-</v>
      </c>
      <c r="H999" s="116" t="str">
        <f>IF(SP_NORTE!J1054="","*",SP_NORTE!J1054)</f>
        <v>*</v>
      </c>
      <c r="I999" s="113" t="str">
        <f>IF(SP_NORTE!N1054="","*",SP_NORTE!N1054)</f>
        <v>*</v>
      </c>
      <c r="J999" s="113" t="str">
        <f>IF(SP_NORTE!O1054="","*",SP_NORTE!O1054)</f>
        <v>*</v>
      </c>
      <c r="K999" s="83">
        <f>IF(SP_NORTE!AJ1054="","*",SP_NORTE!AJ1054)</f>
        <v>0</v>
      </c>
      <c r="L999" s="83" t="str">
        <f>IF(SP_NORTE!AL1054="","*",SP_NORTE!AL1054)</f>
        <v>-</v>
      </c>
      <c r="M999" s="83">
        <f>IF(SP_NORTE!AO1054="","*",SP_NORTE!AO1054)</f>
        <v>0</v>
      </c>
      <c r="N999" s="83" t="str">
        <f>IF(SP_NORTE!AL1054="","*",SP_NORTE!AL1054)</f>
        <v>-</v>
      </c>
      <c r="O999" s="110" t="str">
        <f>IF(SP_NORTE!BG1054="","*",SP_NORTE!BG1054)</f>
        <v>*</v>
      </c>
      <c r="P999" s="147" t="str">
        <f>IF($A$2=1,IF(SP_NORTE!BI1054="","*",SP_NORTE!BI1054),IF(SP_NORTE!BJ1054="","*",SP_NORTE!BJ1054))</f>
        <v>*</v>
      </c>
    </row>
    <row r="1000" spans="1:16" hidden="1">
      <c r="A1000" s="82" t="str">
        <f>IF(SP_NORTE!B1055="","*",SP_NORTE!B1055)</f>
        <v>*</v>
      </c>
      <c r="B1000" s="83" t="str">
        <f>IF(SP_NORTE!W1055="","*",SP_NORTE!W1055)</f>
        <v>*</v>
      </c>
      <c r="C1000" s="83" t="str">
        <f>IF(SP_NORTE!R1055="","*",SP_NORTE!R1055)</f>
        <v>-</v>
      </c>
      <c r="D1000" s="83" t="str">
        <f>IF(SP_NORTE!S1055="","*",SP_NORTE!S1055)</f>
        <v>-</v>
      </c>
      <c r="E1000" s="83" t="str">
        <f>IF(SP_NORTE!D1055="","*",SP_NORTE!D1055)</f>
        <v>*</v>
      </c>
      <c r="F1000" s="83" t="str">
        <f>IF(SP_NORTE!G1055="","*",SP_NORTE!G1055)</f>
        <v>*</v>
      </c>
      <c r="G1000" s="83" t="str">
        <f>IF(SP_NORTE!L1055="","*",SP_NORTE!L1055)</f>
        <v>-</v>
      </c>
      <c r="H1000" s="116" t="str">
        <f>IF(SP_NORTE!J1055="","*",SP_NORTE!J1055)</f>
        <v>*</v>
      </c>
      <c r="I1000" s="113" t="str">
        <f>IF(SP_NORTE!N1055="","*",SP_NORTE!N1055)</f>
        <v>*</v>
      </c>
      <c r="J1000" s="113" t="str">
        <f>IF(SP_NORTE!O1055="","*",SP_NORTE!O1055)</f>
        <v>*</v>
      </c>
      <c r="K1000" s="83">
        <f>IF(SP_NORTE!AJ1055="","*",SP_NORTE!AJ1055)</f>
        <v>0</v>
      </c>
      <c r="L1000" s="83" t="str">
        <f>IF(SP_NORTE!AL1055="","*",SP_NORTE!AL1055)</f>
        <v>-</v>
      </c>
      <c r="M1000" s="83">
        <f>IF(SP_NORTE!AO1055="","*",SP_NORTE!AO1055)</f>
        <v>0</v>
      </c>
      <c r="N1000" s="83" t="str">
        <f>IF(SP_NORTE!AL1055="","*",SP_NORTE!AL1055)</f>
        <v>-</v>
      </c>
      <c r="O1000" s="110" t="str">
        <f>IF(SP_NORTE!BG1055="","*",SP_NORTE!BG1055)</f>
        <v>*</v>
      </c>
      <c r="P1000" s="147" t="str">
        <f>IF($A$2=1,IF(SP_NORTE!BI1055="","*",SP_NORTE!BI1055),IF(SP_NORTE!BJ1055="","*",SP_NORTE!BJ1055))</f>
        <v>*</v>
      </c>
    </row>
    <row r="1001" spans="1:16" hidden="1">
      <c r="A1001" s="82" t="str">
        <f>IF(SP_NORTE!B1056="","*",SP_NORTE!B1056)</f>
        <v>*</v>
      </c>
      <c r="B1001" s="83" t="str">
        <f>IF(SP_NORTE!W1056="","*",SP_NORTE!W1056)</f>
        <v>*</v>
      </c>
      <c r="C1001" s="83" t="str">
        <f>IF(SP_NORTE!R1056="","*",SP_NORTE!R1056)</f>
        <v>-</v>
      </c>
      <c r="D1001" s="83" t="str">
        <f>IF(SP_NORTE!S1056="","*",SP_NORTE!S1056)</f>
        <v>-</v>
      </c>
      <c r="E1001" s="83" t="str">
        <f>IF(SP_NORTE!D1056="","*",SP_NORTE!D1056)</f>
        <v>*</v>
      </c>
      <c r="F1001" s="83" t="str">
        <f>IF(SP_NORTE!G1056="","*",SP_NORTE!G1056)</f>
        <v>*</v>
      </c>
      <c r="G1001" s="83" t="str">
        <f>IF(SP_NORTE!L1056="","*",SP_NORTE!L1056)</f>
        <v>-</v>
      </c>
      <c r="H1001" s="116" t="str">
        <f>IF(SP_NORTE!J1056="","*",SP_NORTE!J1056)</f>
        <v>*</v>
      </c>
      <c r="I1001" s="113" t="str">
        <f>IF(SP_NORTE!N1056="","*",SP_NORTE!N1056)</f>
        <v>*</v>
      </c>
      <c r="J1001" s="113" t="str">
        <f>IF(SP_NORTE!O1056="","*",SP_NORTE!O1056)</f>
        <v>*</v>
      </c>
      <c r="K1001" s="83">
        <f>IF(SP_NORTE!AJ1056="","*",SP_NORTE!AJ1056)</f>
        <v>0</v>
      </c>
      <c r="L1001" s="83" t="str">
        <f>IF(SP_NORTE!AL1056="","*",SP_NORTE!AL1056)</f>
        <v>-</v>
      </c>
      <c r="M1001" s="83">
        <f>IF(SP_NORTE!AO1056="","*",SP_NORTE!AO1056)</f>
        <v>0</v>
      </c>
      <c r="N1001" s="83" t="str">
        <f>IF(SP_NORTE!AL1056="","*",SP_NORTE!AL1056)</f>
        <v>-</v>
      </c>
      <c r="O1001" s="110" t="str">
        <f>IF(SP_NORTE!BG1056="","*",SP_NORTE!BG1056)</f>
        <v>*</v>
      </c>
      <c r="P1001" s="147" t="str">
        <f>IF($A$2=1,IF(SP_NORTE!BI1056="","*",SP_NORTE!BI1056),IF(SP_NORTE!BJ1056="","*",SP_NORTE!BJ1056))</f>
        <v>*</v>
      </c>
    </row>
    <row r="1002" spans="1:16" hidden="1">
      <c r="A1002" s="82" t="str">
        <f>IF(SP_NORTE!B1057="","*",SP_NORTE!B1057)</f>
        <v>*</v>
      </c>
      <c r="B1002" s="83" t="str">
        <f>IF(SP_NORTE!W1057="","*",SP_NORTE!W1057)</f>
        <v>*</v>
      </c>
      <c r="C1002" s="83" t="str">
        <f>IF(SP_NORTE!R1057="","*",SP_NORTE!R1057)</f>
        <v>*</v>
      </c>
      <c r="D1002" s="83" t="str">
        <f>IF(SP_NORTE!S1057="","*",SP_NORTE!S1057)</f>
        <v>*</v>
      </c>
      <c r="E1002" s="83" t="str">
        <f>IF(SP_NORTE!D1057="","*",SP_NORTE!D1057)</f>
        <v>*</v>
      </c>
      <c r="F1002" s="83" t="str">
        <f>IF(SP_NORTE!G1057="","*",SP_NORTE!G1057)</f>
        <v>*</v>
      </c>
      <c r="G1002" s="83" t="str">
        <f>IF(SP_NORTE!L1057="","*",SP_NORTE!L1057)</f>
        <v>*</v>
      </c>
      <c r="H1002" s="116" t="str">
        <f>IF(SP_NORTE!J1057="","*",SP_NORTE!J1057)</f>
        <v>*</v>
      </c>
      <c r="I1002" s="113" t="str">
        <f>IF(SP_NORTE!N1057="","*",SP_NORTE!N1057)</f>
        <v>*</v>
      </c>
      <c r="J1002" s="113" t="str">
        <f>IF(SP_NORTE!O1057="","*",SP_NORTE!O1057)</f>
        <v>*</v>
      </c>
      <c r="K1002" s="83" t="str">
        <f>IF(SP_NORTE!AJ1057="","*",SP_NORTE!AJ1057)</f>
        <v>*</v>
      </c>
      <c r="L1002" s="83" t="str">
        <f>IF(SP_NORTE!AL1057="","*",SP_NORTE!AL1057)</f>
        <v>*</v>
      </c>
      <c r="M1002" s="83" t="str">
        <f>IF(SP_NORTE!AO1057="","*",SP_NORTE!AO1057)</f>
        <v>*</v>
      </c>
      <c r="N1002" s="83" t="str">
        <f>IF(SP_NORTE!AL1057="","*",SP_NORTE!AL1057)</f>
        <v>*</v>
      </c>
      <c r="O1002" s="110" t="str">
        <f>IF(SP_NORTE!BG1057="","*",SP_NORTE!BG1057)</f>
        <v>*</v>
      </c>
      <c r="P1002" s="147" t="str">
        <f>IF($A$2=1,IF(SP_NORTE!BI1057="","*",SP_NORTE!BI1057),IF(SP_NORTE!BJ1057="","*",SP_NORTE!BJ1057))</f>
        <v>*</v>
      </c>
    </row>
    <row r="1003" spans="1:16" hidden="1">
      <c r="A1003" s="82" t="str">
        <f>IF(SP_NORTE!B1058="","*",SP_NORTE!B1058)</f>
        <v>*</v>
      </c>
      <c r="B1003" s="83" t="str">
        <f>IF(SP_NORTE!W1058="","*",SP_NORTE!W1058)</f>
        <v>*</v>
      </c>
      <c r="C1003" s="83" t="str">
        <f>IF(SP_NORTE!R1058="","*",SP_NORTE!R1058)</f>
        <v>*</v>
      </c>
      <c r="D1003" s="83" t="str">
        <f>IF(SP_NORTE!S1058="","*",SP_NORTE!S1058)</f>
        <v>*</v>
      </c>
      <c r="E1003" s="83" t="str">
        <f>IF(SP_NORTE!D1058="","*",SP_NORTE!D1058)</f>
        <v>*</v>
      </c>
      <c r="F1003" s="83" t="str">
        <f>IF(SP_NORTE!G1058="","*",SP_NORTE!G1058)</f>
        <v>*</v>
      </c>
      <c r="G1003" s="83" t="str">
        <f>IF(SP_NORTE!L1058="","*",SP_NORTE!L1058)</f>
        <v>*</v>
      </c>
      <c r="H1003" s="116" t="str">
        <f>IF(SP_NORTE!J1058="","*",SP_NORTE!J1058)</f>
        <v>*</v>
      </c>
      <c r="I1003" s="113" t="str">
        <f>IF(SP_NORTE!N1058="","*",SP_NORTE!N1058)</f>
        <v>*</v>
      </c>
      <c r="J1003" s="113" t="str">
        <f>IF(SP_NORTE!O1058="","*",SP_NORTE!O1058)</f>
        <v>*</v>
      </c>
      <c r="K1003" s="83" t="str">
        <f>IF(SP_NORTE!AJ1058="","*",SP_NORTE!AJ1058)</f>
        <v>*</v>
      </c>
      <c r="L1003" s="83" t="str">
        <f>IF(SP_NORTE!AL1058="","*",SP_NORTE!AL1058)</f>
        <v>*</v>
      </c>
      <c r="M1003" s="83" t="str">
        <f>IF(SP_NORTE!AO1058="","*",SP_NORTE!AO1058)</f>
        <v>*</v>
      </c>
      <c r="N1003" s="83" t="str">
        <f>IF(SP_NORTE!AL1058="","*",SP_NORTE!AL1058)</f>
        <v>*</v>
      </c>
      <c r="O1003" s="110" t="str">
        <f>IF(SP_NORTE!BG1058="","*",SP_NORTE!BG1058)</f>
        <v>*</v>
      </c>
      <c r="P1003" s="147" t="str">
        <f>IF($A$2=1,IF(SP_NORTE!BI1058="","*",SP_NORTE!BI1058),IF(SP_NORTE!BJ1058="","*",SP_NORTE!BJ1058))</f>
        <v>*</v>
      </c>
    </row>
    <row r="1004" spans="1:16" hidden="1">
      <c r="A1004" s="82" t="str">
        <f>IF(SP_NORTE!B1059="","*",SP_NORTE!B1059)</f>
        <v>*</v>
      </c>
      <c r="B1004" s="83" t="str">
        <f>IF(SP_NORTE!W1059="","*",SP_NORTE!W1059)</f>
        <v>*</v>
      </c>
      <c r="C1004" s="83" t="str">
        <f>IF(SP_NORTE!R1059="","*",SP_NORTE!R1059)</f>
        <v>*</v>
      </c>
      <c r="D1004" s="83" t="str">
        <f>IF(SP_NORTE!S1059="","*",SP_NORTE!S1059)</f>
        <v>*</v>
      </c>
      <c r="E1004" s="83" t="str">
        <f>IF(SP_NORTE!D1059="","*",SP_NORTE!D1059)</f>
        <v>*</v>
      </c>
      <c r="F1004" s="83" t="str">
        <f>IF(SP_NORTE!G1059="","*",SP_NORTE!G1059)</f>
        <v>*</v>
      </c>
      <c r="G1004" s="83" t="str">
        <f>IF(SP_NORTE!L1059="","*",SP_NORTE!L1059)</f>
        <v>*</v>
      </c>
      <c r="H1004" s="116" t="str">
        <f>IF(SP_NORTE!J1059="","*",SP_NORTE!J1059)</f>
        <v>*</v>
      </c>
      <c r="I1004" s="113" t="str">
        <f>IF(SP_NORTE!N1059="","*",SP_NORTE!N1059)</f>
        <v>*</v>
      </c>
      <c r="J1004" s="113" t="str">
        <f>IF(SP_NORTE!O1059="","*",SP_NORTE!O1059)</f>
        <v>*</v>
      </c>
      <c r="K1004" s="83" t="str">
        <f>IF(SP_NORTE!AJ1059="","*",SP_NORTE!AJ1059)</f>
        <v>*</v>
      </c>
      <c r="L1004" s="83" t="str">
        <f>IF(SP_NORTE!AL1059="","*",SP_NORTE!AL1059)</f>
        <v>*</v>
      </c>
      <c r="M1004" s="83" t="str">
        <f>IF(SP_NORTE!AO1059="","*",SP_NORTE!AO1059)</f>
        <v>*</v>
      </c>
      <c r="N1004" s="83" t="str">
        <f>IF(SP_NORTE!AL1059="","*",SP_NORTE!AL1059)</f>
        <v>*</v>
      </c>
      <c r="O1004" s="110" t="str">
        <f>IF(SP_NORTE!BG1059="","*",SP_NORTE!BG1059)</f>
        <v>*</v>
      </c>
      <c r="P1004" s="147" t="str">
        <f>IF($A$2=1,IF(SP_NORTE!BI1059="","*",SP_NORTE!BI1059),IF(SP_NORTE!BJ1059="","*",SP_NORTE!BJ1059))</f>
        <v>*</v>
      </c>
    </row>
    <row r="1005" spans="1:16" hidden="1">
      <c r="A1005" s="82" t="str">
        <f>IF(SP_NORTE!B1060="","*",SP_NORTE!B1060)</f>
        <v>*</v>
      </c>
      <c r="B1005" s="83" t="str">
        <f>IF(SP_NORTE!W1060="","*",SP_NORTE!W1060)</f>
        <v>*</v>
      </c>
      <c r="C1005" s="83" t="str">
        <f>IF(SP_NORTE!R1060="","*",SP_NORTE!R1060)</f>
        <v>*</v>
      </c>
      <c r="D1005" s="83" t="str">
        <f>IF(SP_NORTE!S1060="","*",SP_NORTE!S1060)</f>
        <v>*</v>
      </c>
      <c r="E1005" s="83" t="str">
        <f>IF(SP_NORTE!D1060="","*",SP_NORTE!D1060)</f>
        <v>*</v>
      </c>
      <c r="F1005" s="83" t="str">
        <f>IF(SP_NORTE!G1060="","*",SP_NORTE!G1060)</f>
        <v>*</v>
      </c>
      <c r="G1005" s="83" t="str">
        <f>IF(SP_NORTE!L1060="","*",SP_NORTE!L1060)</f>
        <v>*</v>
      </c>
      <c r="H1005" s="116" t="str">
        <f>IF(SP_NORTE!J1060="","*",SP_NORTE!J1060)</f>
        <v>*</v>
      </c>
      <c r="I1005" s="113" t="str">
        <f>IF(SP_NORTE!N1060="","*",SP_NORTE!N1060)</f>
        <v>*</v>
      </c>
      <c r="J1005" s="113" t="str">
        <f>IF(SP_NORTE!O1060="","*",SP_NORTE!O1060)</f>
        <v>*</v>
      </c>
      <c r="K1005" s="83" t="str">
        <f>IF(SP_NORTE!AJ1060="","*",SP_NORTE!AJ1060)</f>
        <v>*</v>
      </c>
      <c r="L1005" s="83" t="str">
        <f>IF(SP_NORTE!AL1060="","*",SP_NORTE!AL1060)</f>
        <v>*</v>
      </c>
      <c r="M1005" s="83" t="str">
        <f>IF(SP_NORTE!AO1060="","*",SP_NORTE!AO1060)</f>
        <v>*</v>
      </c>
      <c r="N1005" s="83" t="str">
        <f>IF(SP_NORTE!AL1060="","*",SP_NORTE!AL1060)</f>
        <v>*</v>
      </c>
      <c r="O1005" s="110" t="str">
        <f>IF(SP_NORTE!BG1060="","*",SP_NORTE!BG1060)</f>
        <v>*</v>
      </c>
      <c r="P1005" s="147" t="str">
        <f>IF($A$2=1,IF(SP_NORTE!BI1060="","*",SP_NORTE!BI1060),IF(SP_NORTE!BJ1060="","*",SP_NORTE!BJ1060))</f>
        <v>*</v>
      </c>
    </row>
    <row r="1006" spans="1:16" hidden="1">
      <c r="A1006" s="82" t="str">
        <f>IF(SP_NORTE!B1061="","*",SP_NORTE!B1061)</f>
        <v>*</v>
      </c>
      <c r="B1006" s="83" t="str">
        <f>IF(SP_NORTE!W1061="","*",SP_NORTE!W1061)</f>
        <v>*</v>
      </c>
      <c r="C1006" s="83" t="str">
        <f>IF(SP_NORTE!R1061="","*",SP_NORTE!R1061)</f>
        <v>*</v>
      </c>
      <c r="D1006" s="83" t="str">
        <f>IF(SP_NORTE!S1061="","*",SP_NORTE!S1061)</f>
        <v>*</v>
      </c>
      <c r="E1006" s="83" t="str">
        <f>IF(SP_NORTE!D1061="","*",SP_NORTE!D1061)</f>
        <v>*</v>
      </c>
      <c r="F1006" s="83" t="str">
        <f>IF(SP_NORTE!G1061="","*",SP_NORTE!G1061)</f>
        <v>*</v>
      </c>
      <c r="G1006" s="83" t="str">
        <f>IF(SP_NORTE!L1061="","*",SP_NORTE!L1061)</f>
        <v>*</v>
      </c>
      <c r="H1006" s="116" t="str">
        <f>IF(SP_NORTE!J1061="","*",SP_NORTE!J1061)</f>
        <v>*</v>
      </c>
      <c r="I1006" s="113" t="str">
        <f>IF(SP_NORTE!N1061="","*",SP_NORTE!N1061)</f>
        <v>*</v>
      </c>
      <c r="J1006" s="113" t="str">
        <f>IF(SP_NORTE!O1061="","*",SP_NORTE!O1061)</f>
        <v>*</v>
      </c>
      <c r="K1006" s="83" t="str">
        <f>IF(SP_NORTE!AJ1061="","*",SP_NORTE!AJ1061)</f>
        <v>*</v>
      </c>
      <c r="L1006" s="83" t="str">
        <f>IF(SP_NORTE!AL1061="","*",SP_NORTE!AL1061)</f>
        <v>*</v>
      </c>
      <c r="M1006" s="83" t="str">
        <f>IF(SP_NORTE!AO1061="","*",SP_NORTE!AO1061)</f>
        <v>*</v>
      </c>
      <c r="N1006" s="83" t="str">
        <f>IF(SP_NORTE!AL1061="","*",SP_NORTE!AL1061)</f>
        <v>*</v>
      </c>
      <c r="O1006" s="110" t="str">
        <f>IF(SP_NORTE!BG1061="","*",SP_NORTE!BG1061)</f>
        <v>*</v>
      </c>
      <c r="P1006" s="147" t="str">
        <f>IF($A$2=1,IF(SP_NORTE!BI1061="","*",SP_NORTE!BI1061),IF(SP_NORTE!BJ1061="","*",SP_NORTE!BJ1061))</f>
        <v>*</v>
      </c>
    </row>
    <row r="1007" spans="1:16" hidden="1">
      <c r="A1007" s="82" t="str">
        <f>IF(SP_NORTE!B1062="","*",SP_NORTE!B1062)</f>
        <v>*</v>
      </c>
      <c r="B1007" s="83" t="str">
        <f>IF(SP_NORTE!W1062="","*",SP_NORTE!W1062)</f>
        <v>*</v>
      </c>
      <c r="C1007" s="83" t="str">
        <f>IF(SP_NORTE!R1062="","*",SP_NORTE!R1062)</f>
        <v>*</v>
      </c>
      <c r="D1007" s="83" t="str">
        <f>IF(SP_NORTE!S1062="","*",SP_NORTE!S1062)</f>
        <v>*</v>
      </c>
      <c r="E1007" s="83" t="str">
        <f>IF(SP_NORTE!D1062="","*",SP_NORTE!D1062)</f>
        <v>*</v>
      </c>
      <c r="F1007" s="83" t="str">
        <f>IF(SP_NORTE!G1062="","*",SP_NORTE!G1062)</f>
        <v>*</v>
      </c>
      <c r="G1007" s="83" t="str">
        <f>IF(SP_NORTE!L1062="","*",SP_NORTE!L1062)</f>
        <v>*</v>
      </c>
      <c r="H1007" s="116" t="str">
        <f>IF(SP_NORTE!J1062="","*",SP_NORTE!J1062)</f>
        <v>*</v>
      </c>
      <c r="I1007" s="113" t="str">
        <f>IF(SP_NORTE!N1062="","*",SP_NORTE!N1062)</f>
        <v>*</v>
      </c>
      <c r="J1007" s="113" t="str">
        <f>IF(SP_NORTE!O1062="","*",SP_NORTE!O1062)</f>
        <v>*</v>
      </c>
      <c r="K1007" s="83" t="str">
        <f>IF(SP_NORTE!AJ1062="","*",SP_NORTE!AJ1062)</f>
        <v>*</v>
      </c>
      <c r="L1007" s="83" t="str">
        <f>IF(SP_NORTE!AL1062="","*",SP_NORTE!AL1062)</f>
        <v>*</v>
      </c>
      <c r="M1007" s="83" t="str">
        <f>IF(SP_NORTE!AO1062="","*",SP_NORTE!AO1062)</f>
        <v>*</v>
      </c>
      <c r="N1007" s="83" t="str">
        <f>IF(SP_NORTE!AL1062="","*",SP_NORTE!AL1062)</f>
        <v>*</v>
      </c>
      <c r="O1007" s="110" t="str">
        <f>IF(SP_NORTE!BG1062="","*",SP_NORTE!BG1062)</f>
        <v>*</v>
      </c>
      <c r="P1007" s="147" t="str">
        <f>IF($A$2=1,IF(SP_NORTE!BI1062="","*",SP_NORTE!BI1062),IF(SP_NORTE!BJ1062="","*",SP_NORTE!BJ1062))</f>
        <v>*</v>
      </c>
    </row>
    <row r="1008" spans="1:16" hidden="1">
      <c r="A1008" s="82" t="str">
        <f>IF(SP_NORTE!B1063="","*",SP_NORTE!B1063)</f>
        <v>*</v>
      </c>
      <c r="B1008" s="83" t="str">
        <f>IF(SP_NORTE!W1063="","*",SP_NORTE!W1063)</f>
        <v>*</v>
      </c>
      <c r="C1008" s="83" t="str">
        <f>IF(SP_NORTE!R1063="","*",SP_NORTE!R1063)</f>
        <v>*</v>
      </c>
      <c r="D1008" s="83" t="str">
        <f>IF(SP_NORTE!S1063="","*",SP_NORTE!S1063)</f>
        <v>*</v>
      </c>
      <c r="E1008" s="83" t="str">
        <f>IF(SP_NORTE!D1063="","*",SP_NORTE!D1063)</f>
        <v>*</v>
      </c>
      <c r="F1008" s="83" t="str">
        <f>IF(SP_NORTE!G1063="","*",SP_NORTE!G1063)</f>
        <v>*</v>
      </c>
      <c r="G1008" s="83" t="str">
        <f>IF(SP_NORTE!L1063="","*",SP_NORTE!L1063)</f>
        <v>*</v>
      </c>
      <c r="H1008" s="116" t="str">
        <f>IF(SP_NORTE!J1063="","*",SP_NORTE!J1063)</f>
        <v>*</v>
      </c>
      <c r="I1008" s="113" t="str">
        <f>IF(SP_NORTE!N1063="","*",SP_NORTE!N1063)</f>
        <v>*</v>
      </c>
      <c r="J1008" s="113" t="str">
        <f>IF(SP_NORTE!O1063="","*",SP_NORTE!O1063)</f>
        <v>*</v>
      </c>
      <c r="K1008" s="83" t="str">
        <f>IF(SP_NORTE!AJ1063="","*",SP_NORTE!AJ1063)</f>
        <v>*</v>
      </c>
      <c r="L1008" s="83" t="str">
        <f>IF(SP_NORTE!AL1063="","*",SP_NORTE!AL1063)</f>
        <v>*</v>
      </c>
      <c r="M1008" s="83" t="str">
        <f>IF(SP_NORTE!AO1063="","*",SP_NORTE!AO1063)</f>
        <v>*</v>
      </c>
      <c r="N1008" s="83" t="str">
        <f>IF(SP_NORTE!AL1063="","*",SP_NORTE!AL1063)</f>
        <v>*</v>
      </c>
      <c r="O1008" s="110" t="str">
        <f>IF(SP_NORTE!BG1063="","*",SP_NORTE!BG1063)</f>
        <v>*</v>
      </c>
      <c r="P1008" s="147" t="str">
        <f>IF($A$2=1,IF(SP_NORTE!BI1063="","*",SP_NORTE!BI1063),IF(SP_NORTE!BJ1063="","*",SP_NORTE!BJ1063))</f>
        <v>*</v>
      </c>
    </row>
    <row r="1009" spans="1:16" hidden="1">
      <c r="A1009" s="82" t="str">
        <f>IF(SP_NORTE!B1064="","*",SP_NORTE!B1064)</f>
        <v>*</v>
      </c>
      <c r="B1009" s="83" t="str">
        <f>IF(SP_NORTE!W1064="","*",SP_NORTE!W1064)</f>
        <v>*</v>
      </c>
      <c r="C1009" s="83" t="str">
        <f>IF(SP_NORTE!R1064="","*",SP_NORTE!R1064)</f>
        <v>*</v>
      </c>
      <c r="D1009" s="83" t="str">
        <f>IF(SP_NORTE!S1064="","*",SP_NORTE!S1064)</f>
        <v>*</v>
      </c>
      <c r="E1009" s="83" t="str">
        <f>IF(SP_NORTE!D1064="","*",SP_NORTE!D1064)</f>
        <v>*</v>
      </c>
      <c r="F1009" s="83" t="str">
        <f>IF(SP_NORTE!G1064="","*",SP_NORTE!G1064)</f>
        <v>*</v>
      </c>
      <c r="G1009" s="83" t="str">
        <f>IF(SP_NORTE!L1064="","*",SP_NORTE!L1064)</f>
        <v>*</v>
      </c>
      <c r="H1009" s="116" t="str">
        <f>IF(SP_NORTE!J1064="","*",SP_NORTE!J1064)</f>
        <v>*</v>
      </c>
      <c r="I1009" s="113" t="str">
        <f>IF(SP_NORTE!N1064="","*",SP_NORTE!N1064)</f>
        <v>*</v>
      </c>
      <c r="J1009" s="113" t="str">
        <f>IF(SP_NORTE!O1064="","*",SP_NORTE!O1064)</f>
        <v>*</v>
      </c>
      <c r="K1009" s="83" t="str">
        <f>IF(SP_NORTE!AJ1064="","*",SP_NORTE!AJ1064)</f>
        <v>*</v>
      </c>
      <c r="L1009" s="83" t="str">
        <f>IF(SP_NORTE!AL1064="","*",SP_NORTE!AL1064)</f>
        <v>*</v>
      </c>
      <c r="M1009" s="83" t="str">
        <f>IF(SP_NORTE!AO1064="","*",SP_NORTE!AO1064)</f>
        <v>*</v>
      </c>
      <c r="N1009" s="83" t="str">
        <f>IF(SP_NORTE!AL1064="","*",SP_NORTE!AL1064)</f>
        <v>*</v>
      </c>
      <c r="O1009" s="110" t="str">
        <f>IF(SP_NORTE!BG1064="","*",SP_NORTE!BG1064)</f>
        <v>*</v>
      </c>
      <c r="P1009" s="147" t="str">
        <f>IF($A$2=1,IF(SP_NORTE!BI1064="","*",SP_NORTE!BI1064),IF(SP_NORTE!BJ1064="","*",SP_NORTE!BJ1064))</f>
        <v>*</v>
      </c>
    </row>
    <row r="1010" spans="1:16" hidden="1">
      <c r="A1010" s="82" t="str">
        <f>IF(SP_NORTE!B1065="","*",SP_NORTE!B1065)</f>
        <v>*</v>
      </c>
      <c r="B1010" s="83" t="str">
        <f>IF(SP_NORTE!W1065="","*",SP_NORTE!W1065)</f>
        <v>*</v>
      </c>
      <c r="C1010" s="83" t="str">
        <f>IF(SP_NORTE!R1065="","*",SP_NORTE!R1065)</f>
        <v>*</v>
      </c>
      <c r="D1010" s="83" t="str">
        <f>IF(SP_NORTE!S1065="","*",SP_NORTE!S1065)</f>
        <v>*</v>
      </c>
      <c r="E1010" s="83" t="str">
        <f>IF(SP_NORTE!D1065="","*",SP_NORTE!D1065)</f>
        <v>*</v>
      </c>
      <c r="F1010" s="83" t="str">
        <f>IF(SP_NORTE!G1065="","*",SP_NORTE!G1065)</f>
        <v>*</v>
      </c>
      <c r="G1010" s="83" t="str">
        <f>IF(SP_NORTE!L1065="","*",SP_NORTE!L1065)</f>
        <v>*</v>
      </c>
      <c r="H1010" s="116" t="str">
        <f>IF(SP_NORTE!J1065="","*",SP_NORTE!J1065)</f>
        <v>*</v>
      </c>
      <c r="I1010" s="113" t="str">
        <f>IF(SP_NORTE!N1065="","*",SP_NORTE!N1065)</f>
        <v>*</v>
      </c>
      <c r="J1010" s="113" t="str">
        <f>IF(SP_NORTE!O1065="","*",SP_NORTE!O1065)</f>
        <v>*</v>
      </c>
      <c r="K1010" s="83" t="str">
        <f>IF(SP_NORTE!AJ1065="","*",SP_NORTE!AJ1065)</f>
        <v>*</v>
      </c>
      <c r="L1010" s="83" t="str">
        <f>IF(SP_NORTE!AL1065="","*",SP_NORTE!AL1065)</f>
        <v>*</v>
      </c>
      <c r="M1010" s="83" t="str">
        <f>IF(SP_NORTE!AO1065="","*",SP_NORTE!AO1065)</f>
        <v>*</v>
      </c>
      <c r="N1010" s="83" t="str">
        <f>IF(SP_NORTE!AL1065="","*",SP_NORTE!AL1065)</f>
        <v>*</v>
      </c>
      <c r="O1010" s="110" t="str">
        <f>IF(SP_NORTE!BG1065="","*",SP_NORTE!BG1065)</f>
        <v>*</v>
      </c>
      <c r="P1010" s="147" t="str">
        <f>IF($A$2=1,IF(SP_NORTE!BI1065="","*",SP_NORTE!BI1065),IF(SP_NORTE!BJ1065="","*",SP_NORTE!BJ1065))</f>
        <v>*</v>
      </c>
    </row>
    <row r="1011" spans="1:16" hidden="1">
      <c r="A1011" s="82" t="str">
        <f>IF(SP_NORTE!B1066="","*",SP_NORTE!B1066)</f>
        <v>*</v>
      </c>
      <c r="B1011" s="83" t="str">
        <f>IF(SP_NORTE!W1066="","*",SP_NORTE!W1066)</f>
        <v>*</v>
      </c>
      <c r="C1011" s="83" t="str">
        <f>IF(SP_NORTE!R1066="","*",SP_NORTE!R1066)</f>
        <v>*</v>
      </c>
      <c r="D1011" s="83" t="str">
        <f>IF(SP_NORTE!S1066="","*",SP_NORTE!S1066)</f>
        <v>*</v>
      </c>
      <c r="E1011" s="83" t="str">
        <f>IF(SP_NORTE!D1066="","*",SP_NORTE!D1066)</f>
        <v>*</v>
      </c>
      <c r="F1011" s="83" t="str">
        <f>IF(SP_NORTE!G1066="","*",SP_NORTE!G1066)</f>
        <v>*</v>
      </c>
      <c r="G1011" s="83" t="str">
        <f>IF(SP_NORTE!L1066="","*",SP_NORTE!L1066)</f>
        <v>*</v>
      </c>
      <c r="H1011" s="116" t="str">
        <f>IF(SP_NORTE!J1066="","*",SP_NORTE!J1066)</f>
        <v>*</v>
      </c>
      <c r="I1011" s="113" t="str">
        <f>IF(SP_NORTE!N1066="","*",SP_NORTE!N1066)</f>
        <v>*</v>
      </c>
      <c r="J1011" s="113" t="str">
        <f>IF(SP_NORTE!O1066="","*",SP_NORTE!O1066)</f>
        <v>*</v>
      </c>
      <c r="K1011" s="83" t="str">
        <f>IF(SP_NORTE!AJ1066="","*",SP_NORTE!AJ1066)</f>
        <v>*</v>
      </c>
      <c r="L1011" s="83" t="str">
        <f>IF(SP_NORTE!AL1066="","*",SP_NORTE!AL1066)</f>
        <v>*</v>
      </c>
      <c r="M1011" s="83" t="str">
        <f>IF(SP_NORTE!AO1066="","*",SP_NORTE!AO1066)</f>
        <v>*</v>
      </c>
      <c r="N1011" s="83" t="str">
        <f>IF(SP_NORTE!AL1066="","*",SP_NORTE!AL1066)</f>
        <v>*</v>
      </c>
      <c r="O1011" s="110" t="str">
        <f>IF(SP_NORTE!BG1066="","*",SP_NORTE!BG1066)</f>
        <v>*</v>
      </c>
      <c r="P1011" s="147" t="str">
        <f>IF($A$2=1,IF(SP_NORTE!BI1066="","*",SP_NORTE!BI1066),IF(SP_NORTE!BJ1066="","*",SP_NORTE!BJ1066))</f>
        <v>*</v>
      </c>
    </row>
    <row r="1012" spans="1:16" hidden="1">
      <c r="A1012" s="82" t="str">
        <f>IF(SP_NORTE!B1067="","*",SP_NORTE!B1067)</f>
        <v>*</v>
      </c>
      <c r="B1012" s="83" t="str">
        <f>IF(SP_NORTE!W1067="","*",SP_NORTE!W1067)</f>
        <v>*</v>
      </c>
      <c r="C1012" s="83" t="str">
        <f>IF(SP_NORTE!R1067="","*",SP_NORTE!R1067)</f>
        <v>*</v>
      </c>
      <c r="D1012" s="83" t="str">
        <f>IF(SP_NORTE!S1067="","*",SP_NORTE!S1067)</f>
        <v>*</v>
      </c>
      <c r="E1012" s="83" t="str">
        <f>IF(SP_NORTE!D1067="","*",SP_NORTE!D1067)</f>
        <v>*</v>
      </c>
      <c r="F1012" s="83" t="str">
        <f>IF(SP_NORTE!G1067="","*",SP_NORTE!G1067)</f>
        <v>*</v>
      </c>
      <c r="G1012" s="83" t="str">
        <f>IF(SP_NORTE!L1067="","*",SP_NORTE!L1067)</f>
        <v>*</v>
      </c>
      <c r="H1012" s="116" t="str">
        <f>IF(SP_NORTE!J1067="","*",SP_NORTE!J1067)</f>
        <v>*</v>
      </c>
      <c r="I1012" s="113" t="str">
        <f>IF(SP_NORTE!N1067="","*",SP_NORTE!N1067)</f>
        <v>*</v>
      </c>
      <c r="J1012" s="113" t="str">
        <f>IF(SP_NORTE!O1067="","*",SP_NORTE!O1067)</f>
        <v>*</v>
      </c>
      <c r="K1012" s="83" t="str">
        <f>IF(SP_NORTE!AJ1067="","*",SP_NORTE!AJ1067)</f>
        <v>*</v>
      </c>
      <c r="L1012" s="83" t="str">
        <f>IF(SP_NORTE!AL1067="","*",SP_NORTE!AL1067)</f>
        <v>*</v>
      </c>
      <c r="M1012" s="83" t="str">
        <f>IF(SP_NORTE!AO1067="","*",SP_NORTE!AO1067)</f>
        <v>*</v>
      </c>
      <c r="N1012" s="83" t="str">
        <f>IF(SP_NORTE!AL1067="","*",SP_NORTE!AL1067)</f>
        <v>*</v>
      </c>
      <c r="O1012" s="110" t="str">
        <f>IF(SP_NORTE!BG1067="","*",SP_NORTE!BG1067)</f>
        <v>*</v>
      </c>
      <c r="P1012" s="147" t="str">
        <f>IF($A$2=1,IF(SP_NORTE!BI1067="","*",SP_NORTE!BI1067),IF(SP_NORTE!BJ1067="","*",SP_NORTE!BJ1067))</f>
        <v>*</v>
      </c>
    </row>
    <row r="1013" spans="1:16" hidden="1">
      <c r="A1013" s="82" t="str">
        <f>IF(SP_NORTE!B1068="","*",SP_NORTE!B1068)</f>
        <v>*</v>
      </c>
      <c r="B1013" s="83" t="str">
        <f>IF(SP_NORTE!W1068="","*",SP_NORTE!W1068)</f>
        <v>*</v>
      </c>
      <c r="C1013" s="83" t="str">
        <f>IF(SP_NORTE!R1068="","*",SP_NORTE!R1068)</f>
        <v>*</v>
      </c>
      <c r="D1013" s="83" t="str">
        <f>IF(SP_NORTE!S1068="","*",SP_NORTE!S1068)</f>
        <v>*</v>
      </c>
      <c r="E1013" s="83" t="str">
        <f>IF(SP_NORTE!D1068="","*",SP_NORTE!D1068)</f>
        <v>*</v>
      </c>
      <c r="F1013" s="83" t="str">
        <f>IF(SP_NORTE!G1068="","*",SP_NORTE!G1068)</f>
        <v>*</v>
      </c>
      <c r="G1013" s="83" t="str">
        <f>IF(SP_NORTE!L1068="","*",SP_NORTE!L1068)</f>
        <v>*</v>
      </c>
      <c r="H1013" s="116" t="str">
        <f>IF(SP_NORTE!J1068="","*",SP_NORTE!J1068)</f>
        <v>*</v>
      </c>
      <c r="I1013" s="113" t="str">
        <f>IF(SP_NORTE!N1068="","*",SP_NORTE!N1068)</f>
        <v>*</v>
      </c>
      <c r="J1013" s="113" t="str">
        <f>IF(SP_NORTE!O1068="","*",SP_NORTE!O1068)</f>
        <v>*</v>
      </c>
      <c r="K1013" s="83" t="str">
        <f>IF(SP_NORTE!AJ1068="","*",SP_NORTE!AJ1068)</f>
        <v>*</v>
      </c>
      <c r="L1013" s="83" t="str">
        <f>IF(SP_NORTE!AL1068="","*",SP_NORTE!AL1068)</f>
        <v>*</v>
      </c>
      <c r="M1013" s="83" t="str">
        <f>IF(SP_NORTE!AO1068="","*",SP_NORTE!AO1068)</f>
        <v>*</v>
      </c>
      <c r="N1013" s="83" t="str">
        <f>IF(SP_NORTE!AL1068="","*",SP_NORTE!AL1068)</f>
        <v>*</v>
      </c>
      <c r="O1013" s="110" t="str">
        <f>IF(SP_NORTE!BG1068="","*",SP_NORTE!BG1068)</f>
        <v>*</v>
      </c>
      <c r="P1013" s="147" t="str">
        <f>IF($A$2=1,IF(SP_NORTE!BI1068="","*",SP_NORTE!BI1068),IF(SP_NORTE!BJ1068="","*",SP_NORTE!BJ1068))</f>
        <v>*</v>
      </c>
    </row>
    <row r="1014" spans="1:16" hidden="1">
      <c r="A1014" s="82" t="str">
        <f>IF(SP_NORTE!B1069="","*",SP_NORTE!B1069)</f>
        <v>*</v>
      </c>
      <c r="B1014" s="83" t="str">
        <f>IF(SP_NORTE!W1069="","*",SP_NORTE!W1069)</f>
        <v>*</v>
      </c>
      <c r="C1014" s="83" t="str">
        <f>IF(SP_NORTE!R1069="","*",SP_NORTE!R1069)</f>
        <v>*</v>
      </c>
      <c r="D1014" s="83" t="str">
        <f>IF(SP_NORTE!S1069="","*",SP_NORTE!S1069)</f>
        <v>*</v>
      </c>
      <c r="E1014" s="83" t="str">
        <f>IF(SP_NORTE!D1069="","*",SP_NORTE!D1069)</f>
        <v>*</v>
      </c>
      <c r="F1014" s="83" t="str">
        <f>IF(SP_NORTE!G1069="","*",SP_NORTE!G1069)</f>
        <v>*</v>
      </c>
      <c r="G1014" s="83" t="str">
        <f>IF(SP_NORTE!L1069="","*",SP_NORTE!L1069)</f>
        <v>*</v>
      </c>
      <c r="H1014" s="116" t="str">
        <f>IF(SP_NORTE!J1069="","*",SP_NORTE!J1069)</f>
        <v>*</v>
      </c>
      <c r="I1014" s="113" t="str">
        <f>IF(SP_NORTE!N1069="","*",SP_NORTE!N1069)</f>
        <v>*</v>
      </c>
      <c r="J1014" s="113" t="str">
        <f>IF(SP_NORTE!O1069="","*",SP_NORTE!O1069)</f>
        <v>*</v>
      </c>
      <c r="K1014" s="83" t="str">
        <f>IF(SP_NORTE!AJ1069="","*",SP_NORTE!AJ1069)</f>
        <v>*</v>
      </c>
      <c r="L1014" s="83" t="str">
        <f>IF(SP_NORTE!AL1069="","*",SP_NORTE!AL1069)</f>
        <v>*</v>
      </c>
      <c r="M1014" s="83" t="str">
        <f>IF(SP_NORTE!AO1069="","*",SP_NORTE!AO1069)</f>
        <v>*</v>
      </c>
      <c r="N1014" s="83" t="str">
        <f>IF(SP_NORTE!AL1069="","*",SP_NORTE!AL1069)</f>
        <v>*</v>
      </c>
      <c r="O1014" s="110" t="str">
        <f>IF(SP_NORTE!BG1069="","*",SP_NORTE!BG1069)</f>
        <v>*</v>
      </c>
      <c r="P1014" s="147" t="str">
        <f>IF($A$2=1,IF(SP_NORTE!BI1069="","*",SP_NORTE!BI1069),IF(SP_NORTE!BJ1069="","*",SP_NORTE!BJ1069))</f>
        <v>*</v>
      </c>
    </row>
    <row r="1015" spans="1:16" hidden="1">
      <c r="A1015" s="82" t="str">
        <f>IF(SP_NORTE!B1070="","*",SP_NORTE!B1070)</f>
        <v>*</v>
      </c>
      <c r="B1015" s="83" t="str">
        <f>IF(SP_NORTE!W1070="","*",SP_NORTE!W1070)</f>
        <v>*</v>
      </c>
      <c r="C1015" s="83" t="str">
        <f>IF(SP_NORTE!R1070="","*",SP_NORTE!R1070)</f>
        <v>*</v>
      </c>
      <c r="D1015" s="83" t="str">
        <f>IF(SP_NORTE!S1070="","*",SP_NORTE!S1070)</f>
        <v>*</v>
      </c>
      <c r="E1015" s="83" t="str">
        <f>IF(SP_NORTE!D1070="","*",SP_NORTE!D1070)</f>
        <v>*</v>
      </c>
      <c r="F1015" s="83" t="str">
        <f>IF(SP_NORTE!G1070="","*",SP_NORTE!G1070)</f>
        <v>*</v>
      </c>
      <c r="G1015" s="83" t="str">
        <f>IF(SP_NORTE!L1070="","*",SP_NORTE!L1070)</f>
        <v>*</v>
      </c>
      <c r="H1015" s="116" t="str">
        <f>IF(SP_NORTE!J1070="","*",SP_NORTE!J1070)</f>
        <v>*</v>
      </c>
      <c r="I1015" s="113" t="str">
        <f>IF(SP_NORTE!N1070="","*",SP_NORTE!N1070)</f>
        <v>*</v>
      </c>
      <c r="J1015" s="113" t="str">
        <f>IF(SP_NORTE!O1070="","*",SP_NORTE!O1070)</f>
        <v>*</v>
      </c>
      <c r="K1015" s="83" t="str">
        <f>IF(SP_NORTE!AJ1070="","*",SP_NORTE!AJ1070)</f>
        <v>*</v>
      </c>
      <c r="L1015" s="83" t="str">
        <f>IF(SP_NORTE!AL1070="","*",SP_NORTE!AL1070)</f>
        <v>*</v>
      </c>
      <c r="M1015" s="83" t="str">
        <f>IF(SP_NORTE!AO1070="","*",SP_NORTE!AO1070)</f>
        <v>*</v>
      </c>
      <c r="N1015" s="83" t="str">
        <f>IF(SP_NORTE!AL1070="","*",SP_NORTE!AL1070)</f>
        <v>*</v>
      </c>
      <c r="O1015" s="110" t="str">
        <f>IF(SP_NORTE!BG1070="","*",SP_NORTE!BG1070)</f>
        <v>*</v>
      </c>
      <c r="P1015" s="147" t="str">
        <f>IF($A$2=1,IF(SP_NORTE!BI1070="","*",SP_NORTE!BI1070),IF(SP_NORTE!BJ1070="","*",SP_NORTE!BJ1070))</f>
        <v>*</v>
      </c>
    </row>
    <row r="1016" spans="1:16" hidden="1">
      <c r="A1016" s="82" t="str">
        <f>IF(SP_NORTE!B1071="","*",SP_NORTE!B1071)</f>
        <v>*</v>
      </c>
      <c r="B1016" s="83" t="str">
        <f>IF(SP_NORTE!W1071="","*",SP_NORTE!W1071)</f>
        <v>*</v>
      </c>
      <c r="C1016" s="83" t="str">
        <f>IF(SP_NORTE!R1071="","*",SP_NORTE!R1071)</f>
        <v>*</v>
      </c>
      <c r="D1016" s="83" t="str">
        <f>IF(SP_NORTE!S1071="","*",SP_NORTE!S1071)</f>
        <v>*</v>
      </c>
      <c r="E1016" s="83" t="str">
        <f>IF(SP_NORTE!D1071="","*",SP_NORTE!D1071)</f>
        <v>*</v>
      </c>
      <c r="F1016" s="83" t="str">
        <f>IF(SP_NORTE!G1071="","*",SP_NORTE!G1071)</f>
        <v>*</v>
      </c>
      <c r="G1016" s="83" t="str">
        <f>IF(SP_NORTE!L1071="","*",SP_NORTE!L1071)</f>
        <v>*</v>
      </c>
      <c r="H1016" s="116" t="str">
        <f>IF(SP_NORTE!J1071="","*",SP_NORTE!J1071)</f>
        <v>*</v>
      </c>
      <c r="I1016" s="113" t="str">
        <f>IF(SP_NORTE!N1071="","*",SP_NORTE!N1071)</f>
        <v>*</v>
      </c>
      <c r="J1016" s="113" t="str">
        <f>IF(SP_NORTE!O1071="","*",SP_NORTE!O1071)</f>
        <v>*</v>
      </c>
      <c r="K1016" s="83" t="str">
        <f>IF(SP_NORTE!AJ1071="","*",SP_NORTE!AJ1071)</f>
        <v>*</v>
      </c>
      <c r="L1016" s="83" t="str">
        <f>IF(SP_NORTE!AL1071="","*",SP_NORTE!AL1071)</f>
        <v>*</v>
      </c>
      <c r="M1016" s="83" t="str">
        <f>IF(SP_NORTE!AO1071="","*",SP_NORTE!AO1071)</f>
        <v>*</v>
      </c>
      <c r="N1016" s="83" t="str">
        <f>IF(SP_NORTE!AL1071="","*",SP_NORTE!AL1071)</f>
        <v>*</v>
      </c>
      <c r="O1016" s="110" t="str">
        <f>IF(SP_NORTE!BG1071="","*",SP_NORTE!BG1071)</f>
        <v>*</v>
      </c>
      <c r="P1016" s="147" t="str">
        <f>IF($A$2=1,IF(SP_NORTE!BI1071="","*",SP_NORTE!BI1071),IF(SP_NORTE!BJ1071="","*",SP_NORTE!BJ1071))</f>
        <v>*</v>
      </c>
    </row>
    <row r="1017" spans="1:16" hidden="1">
      <c r="A1017" s="82" t="str">
        <f>IF(SP_NORTE!B1072="","*",SP_NORTE!B1072)</f>
        <v>*</v>
      </c>
      <c r="B1017" s="83" t="str">
        <f>IF(SP_NORTE!W1072="","*",SP_NORTE!W1072)</f>
        <v>*</v>
      </c>
      <c r="C1017" s="83" t="str">
        <f>IF(SP_NORTE!R1072="","*",SP_NORTE!R1072)</f>
        <v>*</v>
      </c>
      <c r="D1017" s="83" t="str">
        <f>IF(SP_NORTE!S1072="","*",SP_NORTE!S1072)</f>
        <v>*</v>
      </c>
      <c r="E1017" s="83" t="str">
        <f>IF(SP_NORTE!D1072="","*",SP_NORTE!D1072)</f>
        <v>*</v>
      </c>
      <c r="F1017" s="83" t="str">
        <f>IF(SP_NORTE!G1072="","*",SP_NORTE!G1072)</f>
        <v>*</v>
      </c>
      <c r="G1017" s="83" t="str">
        <f>IF(SP_NORTE!L1072="","*",SP_NORTE!L1072)</f>
        <v>*</v>
      </c>
      <c r="H1017" s="116" t="str">
        <f>IF(SP_NORTE!J1072="","*",SP_NORTE!J1072)</f>
        <v>*</v>
      </c>
      <c r="I1017" s="113" t="str">
        <f>IF(SP_NORTE!N1072="","*",SP_NORTE!N1072)</f>
        <v>*</v>
      </c>
      <c r="J1017" s="113" t="str">
        <f>IF(SP_NORTE!O1072="","*",SP_NORTE!O1072)</f>
        <v>*</v>
      </c>
      <c r="K1017" s="83" t="str">
        <f>IF(SP_NORTE!AJ1072="","*",SP_NORTE!AJ1072)</f>
        <v>*</v>
      </c>
      <c r="L1017" s="83" t="str">
        <f>IF(SP_NORTE!AL1072="","*",SP_NORTE!AL1072)</f>
        <v>*</v>
      </c>
      <c r="M1017" s="83" t="str">
        <f>IF(SP_NORTE!AO1072="","*",SP_NORTE!AO1072)</f>
        <v>*</v>
      </c>
      <c r="N1017" s="83" t="str">
        <f>IF(SP_NORTE!AL1072="","*",SP_NORTE!AL1072)</f>
        <v>*</v>
      </c>
      <c r="O1017" s="110" t="str">
        <f>IF(SP_NORTE!BG1072="","*",SP_NORTE!BG1072)</f>
        <v>*</v>
      </c>
      <c r="P1017" s="147" t="str">
        <f>IF($A$2=1,IF(SP_NORTE!BI1072="","*",SP_NORTE!BI1072),IF(SP_NORTE!BJ1072="","*",SP_NORTE!BJ1072))</f>
        <v>*</v>
      </c>
    </row>
    <row r="1018" spans="1:16" hidden="1">
      <c r="A1018" s="82" t="str">
        <f>IF(SP_NORTE!B1073="","*",SP_NORTE!B1073)</f>
        <v>*</v>
      </c>
      <c r="B1018" s="83" t="str">
        <f>IF(SP_NORTE!W1073="","*",SP_NORTE!W1073)</f>
        <v>*</v>
      </c>
      <c r="C1018" s="83" t="str">
        <f>IF(SP_NORTE!R1073="","*",SP_NORTE!R1073)</f>
        <v>*</v>
      </c>
      <c r="D1018" s="83" t="str">
        <f>IF(SP_NORTE!S1073="","*",SP_NORTE!S1073)</f>
        <v>*</v>
      </c>
      <c r="E1018" s="83" t="str">
        <f>IF(SP_NORTE!D1073="","*",SP_NORTE!D1073)</f>
        <v>*</v>
      </c>
      <c r="F1018" s="83" t="str">
        <f>IF(SP_NORTE!G1073="","*",SP_NORTE!G1073)</f>
        <v>*</v>
      </c>
      <c r="G1018" s="83" t="str">
        <f>IF(SP_NORTE!L1073="","*",SP_NORTE!L1073)</f>
        <v>*</v>
      </c>
      <c r="H1018" s="116" t="str">
        <f>IF(SP_NORTE!J1073="","*",SP_NORTE!J1073)</f>
        <v>*</v>
      </c>
      <c r="I1018" s="113" t="str">
        <f>IF(SP_NORTE!N1073="","*",SP_NORTE!N1073)</f>
        <v>*</v>
      </c>
      <c r="J1018" s="113" t="str">
        <f>IF(SP_NORTE!O1073="","*",SP_NORTE!O1073)</f>
        <v>*</v>
      </c>
      <c r="K1018" s="83" t="str">
        <f>IF(SP_NORTE!AJ1073="","*",SP_NORTE!AJ1073)</f>
        <v>*</v>
      </c>
      <c r="L1018" s="83" t="str">
        <f>IF(SP_NORTE!AL1073="","*",SP_NORTE!AL1073)</f>
        <v>*</v>
      </c>
      <c r="M1018" s="83" t="str">
        <f>IF(SP_NORTE!AO1073="","*",SP_NORTE!AO1073)</f>
        <v>*</v>
      </c>
      <c r="N1018" s="83" t="str">
        <f>IF(SP_NORTE!AL1073="","*",SP_NORTE!AL1073)</f>
        <v>*</v>
      </c>
      <c r="O1018" s="110" t="str">
        <f>IF(SP_NORTE!BG1073="","*",SP_NORTE!BG1073)</f>
        <v>*</v>
      </c>
      <c r="P1018" s="147" t="str">
        <f>IF($A$2=1,IF(SP_NORTE!BI1073="","*",SP_NORTE!BI1073),IF(SP_NORTE!BJ1073="","*",SP_NORTE!BJ1073))</f>
        <v>*</v>
      </c>
    </row>
    <row r="1019" spans="1:16" hidden="1">
      <c r="A1019" s="82" t="str">
        <f>IF(SP_NORTE!B1074="","*",SP_NORTE!B1074)</f>
        <v>*</v>
      </c>
      <c r="B1019" s="83" t="str">
        <f>IF(SP_NORTE!W1074="","*",SP_NORTE!W1074)</f>
        <v>*</v>
      </c>
      <c r="C1019" s="83" t="str">
        <f>IF(SP_NORTE!R1074="","*",SP_NORTE!R1074)</f>
        <v>*</v>
      </c>
      <c r="D1019" s="83" t="str">
        <f>IF(SP_NORTE!S1074="","*",SP_NORTE!S1074)</f>
        <v>*</v>
      </c>
      <c r="E1019" s="83" t="str">
        <f>IF(SP_NORTE!D1074="","*",SP_NORTE!D1074)</f>
        <v>*</v>
      </c>
      <c r="F1019" s="83" t="str">
        <f>IF(SP_NORTE!G1074="","*",SP_NORTE!G1074)</f>
        <v>*</v>
      </c>
      <c r="G1019" s="83" t="str">
        <f>IF(SP_NORTE!L1074="","*",SP_NORTE!L1074)</f>
        <v>*</v>
      </c>
      <c r="H1019" s="116" t="str">
        <f>IF(SP_NORTE!J1074="","*",SP_NORTE!J1074)</f>
        <v>*</v>
      </c>
      <c r="I1019" s="113" t="str">
        <f>IF(SP_NORTE!N1074="","*",SP_NORTE!N1074)</f>
        <v>*</v>
      </c>
      <c r="J1019" s="113" t="str">
        <f>IF(SP_NORTE!O1074="","*",SP_NORTE!O1074)</f>
        <v>*</v>
      </c>
      <c r="K1019" s="83" t="str">
        <f>IF(SP_NORTE!AJ1074="","*",SP_NORTE!AJ1074)</f>
        <v>*</v>
      </c>
      <c r="L1019" s="83" t="str">
        <f>IF(SP_NORTE!AL1074="","*",SP_NORTE!AL1074)</f>
        <v>*</v>
      </c>
      <c r="M1019" s="83" t="str">
        <f>IF(SP_NORTE!AO1074="","*",SP_NORTE!AO1074)</f>
        <v>*</v>
      </c>
      <c r="N1019" s="83" t="str">
        <f>IF(SP_NORTE!AL1074="","*",SP_NORTE!AL1074)</f>
        <v>*</v>
      </c>
      <c r="O1019" s="110" t="str">
        <f>IF(SP_NORTE!BG1074="","*",SP_NORTE!BG1074)</f>
        <v>*</v>
      </c>
      <c r="P1019" s="147" t="str">
        <f>IF($A$2=1,IF(SP_NORTE!BI1074="","*",SP_NORTE!BI1074),IF(SP_NORTE!BJ1074="","*",SP_NORTE!BJ1074))</f>
        <v>*</v>
      </c>
    </row>
    <row r="1020" spans="1:16" hidden="1">
      <c r="A1020" s="82" t="str">
        <f>IF(SP_NORTE!B1075="","*",SP_NORTE!B1075)</f>
        <v>*</v>
      </c>
      <c r="B1020" s="83" t="str">
        <f>IF(SP_NORTE!W1075="","*",SP_NORTE!W1075)</f>
        <v>*</v>
      </c>
      <c r="C1020" s="83" t="str">
        <f>IF(SP_NORTE!R1075="","*",SP_NORTE!R1075)</f>
        <v>*</v>
      </c>
      <c r="D1020" s="83" t="str">
        <f>IF(SP_NORTE!S1075="","*",SP_NORTE!S1075)</f>
        <v>*</v>
      </c>
      <c r="E1020" s="83" t="str">
        <f>IF(SP_NORTE!D1075="","*",SP_NORTE!D1075)</f>
        <v>*</v>
      </c>
      <c r="F1020" s="83" t="str">
        <f>IF(SP_NORTE!G1075="","*",SP_NORTE!G1075)</f>
        <v>*</v>
      </c>
      <c r="G1020" s="83" t="str">
        <f>IF(SP_NORTE!L1075="","*",SP_NORTE!L1075)</f>
        <v>*</v>
      </c>
      <c r="H1020" s="116" t="str">
        <f>IF(SP_NORTE!J1075="","*",SP_NORTE!J1075)</f>
        <v>*</v>
      </c>
      <c r="I1020" s="113" t="str">
        <f>IF(SP_NORTE!N1075="","*",SP_NORTE!N1075)</f>
        <v>*</v>
      </c>
      <c r="J1020" s="113" t="str">
        <f>IF(SP_NORTE!O1075="","*",SP_NORTE!O1075)</f>
        <v>*</v>
      </c>
      <c r="K1020" s="83" t="str">
        <f>IF(SP_NORTE!AJ1075="","*",SP_NORTE!AJ1075)</f>
        <v>*</v>
      </c>
      <c r="L1020" s="83" t="str">
        <f>IF(SP_NORTE!AL1075="","*",SP_NORTE!AL1075)</f>
        <v>*</v>
      </c>
      <c r="M1020" s="83" t="str">
        <f>IF(SP_NORTE!AO1075="","*",SP_NORTE!AO1075)</f>
        <v>*</v>
      </c>
      <c r="N1020" s="83" t="str">
        <f>IF(SP_NORTE!AL1075="","*",SP_NORTE!AL1075)</f>
        <v>*</v>
      </c>
      <c r="O1020" s="110" t="str">
        <f>IF(SP_NORTE!BG1075="","*",SP_NORTE!BG1075)</f>
        <v>*</v>
      </c>
      <c r="P1020" s="147" t="str">
        <f>IF($A$2=1,IF(SP_NORTE!BI1075="","*",SP_NORTE!BI1075),IF(SP_NORTE!BJ1075="","*",SP_NORTE!BJ1075))</f>
        <v>*</v>
      </c>
    </row>
    <row r="1021" spans="1:16" hidden="1">
      <c r="A1021" s="82" t="str">
        <f>IF(SP_NORTE!B1076="","*",SP_NORTE!B1076)</f>
        <v>*</v>
      </c>
      <c r="B1021" s="83" t="str">
        <f>IF(SP_NORTE!W1076="","*",SP_NORTE!W1076)</f>
        <v>*</v>
      </c>
      <c r="C1021" s="83" t="str">
        <f>IF(SP_NORTE!R1076="","*",SP_NORTE!R1076)</f>
        <v>*</v>
      </c>
      <c r="D1021" s="83" t="str">
        <f>IF(SP_NORTE!S1076="","*",SP_NORTE!S1076)</f>
        <v>*</v>
      </c>
      <c r="E1021" s="83" t="str">
        <f>IF(SP_NORTE!D1076="","*",SP_NORTE!D1076)</f>
        <v>*</v>
      </c>
      <c r="F1021" s="83" t="str">
        <f>IF(SP_NORTE!G1076="","*",SP_NORTE!G1076)</f>
        <v>*</v>
      </c>
      <c r="G1021" s="83" t="str">
        <f>IF(SP_NORTE!L1076="","*",SP_NORTE!L1076)</f>
        <v>*</v>
      </c>
      <c r="H1021" s="116" t="str">
        <f>IF(SP_NORTE!J1076="","*",SP_NORTE!J1076)</f>
        <v>*</v>
      </c>
      <c r="I1021" s="113" t="str">
        <f>IF(SP_NORTE!N1076="","*",SP_NORTE!N1076)</f>
        <v>*</v>
      </c>
      <c r="J1021" s="113" t="str">
        <f>IF(SP_NORTE!O1076="","*",SP_NORTE!O1076)</f>
        <v>*</v>
      </c>
      <c r="K1021" s="83" t="str">
        <f>IF(SP_NORTE!AJ1076="","*",SP_NORTE!AJ1076)</f>
        <v>*</v>
      </c>
      <c r="L1021" s="83" t="str">
        <f>IF(SP_NORTE!AL1076="","*",SP_NORTE!AL1076)</f>
        <v>*</v>
      </c>
      <c r="M1021" s="83" t="str">
        <f>IF(SP_NORTE!AO1076="","*",SP_NORTE!AO1076)</f>
        <v>*</v>
      </c>
      <c r="N1021" s="83" t="str">
        <f>IF(SP_NORTE!AL1076="","*",SP_NORTE!AL1076)</f>
        <v>*</v>
      </c>
      <c r="O1021" s="110" t="str">
        <f>IF(SP_NORTE!BG1076="","*",SP_NORTE!BG1076)</f>
        <v>*</v>
      </c>
      <c r="P1021" s="147" t="str">
        <f>IF($A$2=1,IF(SP_NORTE!BI1076="","*",SP_NORTE!BI1076),IF(SP_NORTE!BJ1076="","*",SP_NORTE!BJ1076))</f>
        <v>*</v>
      </c>
    </row>
    <row r="1022" spans="1:16" hidden="1">
      <c r="A1022" s="82" t="str">
        <f>IF(SP_NORTE!B1077="","*",SP_NORTE!B1077)</f>
        <v>*</v>
      </c>
      <c r="B1022" s="83" t="str">
        <f>IF(SP_NORTE!W1077="","*",SP_NORTE!W1077)</f>
        <v>*</v>
      </c>
      <c r="C1022" s="83" t="str">
        <f>IF(SP_NORTE!R1077="","*",SP_NORTE!R1077)</f>
        <v>*</v>
      </c>
      <c r="D1022" s="83" t="str">
        <f>IF(SP_NORTE!S1077="","*",SP_NORTE!S1077)</f>
        <v>*</v>
      </c>
      <c r="E1022" s="83" t="str">
        <f>IF(SP_NORTE!D1077="","*",SP_NORTE!D1077)</f>
        <v>*</v>
      </c>
      <c r="F1022" s="83" t="str">
        <f>IF(SP_NORTE!G1077="","*",SP_NORTE!G1077)</f>
        <v>*</v>
      </c>
      <c r="G1022" s="83" t="str">
        <f>IF(SP_NORTE!L1077="","*",SP_NORTE!L1077)</f>
        <v>*</v>
      </c>
      <c r="H1022" s="116" t="str">
        <f>IF(SP_NORTE!J1077="","*",SP_NORTE!J1077)</f>
        <v>*</v>
      </c>
      <c r="I1022" s="113" t="str">
        <f>IF(SP_NORTE!N1077="","*",SP_NORTE!N1077)</f>
        <v>*</v>
      </c>
      <c r="J1022" s="113" t="str">
        <f>IF(SP_NORTE!O1077="","*",SP_NORTE!O1077)</f>
        <v>*</v>
      </c>
      <c r="K1022" s="83" t="str">
        <f>IF(SP_NORTE!AJ1077="","*",SP_NORTE!AJ1077)</f>
        <v>*</v>
      </c>
      <c r="L1022" s="83" t="str">
        <f>IF(SP_NORTE!AL1077="","*",SP_NORTE!AL1077)</f>
        <v>*</v>
      </c>
      <c r="M1022" s="83" t="str">
        <f>IF(SP_NORTE!AO1077="","*",SP_NORTE!AO1077)</f>
        <v>*</v>
      </c>
      <c r="N1022" s="83" t="str">
        <f>IF(SP_NORTE!AL1077="","*",SP_NORTE!AL1077)</f>
        <v>*</v>
      </c>
      <c r="O1022" s="110" t="str">
        <f>IF(SP_NORTE!BG1077="","*",SP_NORTE!BG1077)</f>
        <v>*</v>
      </c>
      <c r="P1022" s="147" t="str">
        <f>IF($A$2=1,IF(SP_NORTE!BI1077="","*",SP_NORTE!BI1077),IF(SP_NORTE!BJ1077="","*",SP_NORTE!BJ1077))</f>
        <v>*</v>
      </c>
    </row>
    <row r="1023" spans="1:16" hidden="1">
      <c r="A1023" s="82" t="str">
        <f>IF(SP_NORTE!B1078="","*",SP_NORTE!B1078)</f>
        <v>*</v>
      </c>
      <c r="B1023" s="83" t="str">
        <f>IF(SP_NORTE!W1078="","*",SP_NORTE!W1078)</f>
        <v>*</v>
      </c>
      <c r="C1023" s="83" t="str">
        <f>IF(SP_NORTE!R1078="","*",SP_NORTE!R1078)</f>
        <v>*</v>
      </c>
      <c r="D1023" s="83" t="str">
        <f>IF(SP_NORTE!S1078="","*",SP_NORTE!S1078)</f>
        <v>*</v>
      </c>
      <c r="E1023" s="83" t="str">
        <f>IF(SP_NORTE!D1078="","*",SP_NORTE!D1078)</f>
        <v>*</v>
      </c>
      <c r="F1023" s="83" t="str">
        <f>IF(SP_NORTE!G1078="","*",SP_NORTE!G1078)</f>
        <v>*</v>
      </c>
      <c r="G1023" s="83" t="str">
        <f>IF(SP_NORTE!L1078="","*",SP_NORTE!L1078)</f>
        <v>*</v>
      </c>
      <c r="H1023" s="116" t="str">
        <f>IF(SP_NORTE!J1078="","*",SP_NORTE!J1078)</f>
        <v>*</v>
      </c>
      <c r="I1023" s="113" t="str">
        <f>IF(SP_NORTE!N1078="","*",SP_NORTE!N1078)</f>
        <v>*</v>
      </c>
      <c r="J1023" s="113" t="str">
        <f>IF(SP_NORTE!O1078="","*",SP_NORTE!O1078)</f>
        <v>*</v>
      </c>
      <c r="K1023" s="83" t="str">
        <f>IF(SP_NORTE!AJ1078="","*",SP_NORTE!AJ1078)</f>
        <v>*</v>
      </c>
      <c r="L1023" s="83" t="str">
        <f>IF(SP_NORTE!AL1078="","*",SP_NORTE!AL1078)</f>
        <v>*</v>
      </c>
      <c r="M1023" s="83" t="str">
        <f>IF(SP_NORTE!AO1078="","*",SP_NORTE!AO1078)</f>
        <v>*</v>
      </c>
      <c r="N1023" s="83" t="str">
        <f>IF(SP_NORTE!AL1078="","*",SP_NORTE!AL1078)</f>
        <v>*</v>
      </c>
      <c r="O1023" s="110" t="str">
        <f>IF(SP_NORTE!BG1078="","*",SP_NORTE!BG1078)</f>
        <v>*</v>
      </c>
      <c r="P1023" s="147" t="str">
        <f>IF($A$2=1,IF(SP_NORTE!BI1078="","*",SP_NORTE!BI1078),IF(SP_NORTE!BJ1078="","*",SP_NORTE!BJ1078))</f>
        <v>*</v>
      </c>
    </row>
    <row r="1024" spans="1:16" hidden="1">
      <c r="A1024" s="82" t="str">
        <f>IF(SP_NORTE!B1079="","*",SP_NORTE!B1079)</f>
        <v>*</v>
      </c>
      <c r="B1024" s="83" t="str">
        <f>IF(SP_NORTE!W1079="","*",SP_NORTE!W1079)</f>
        <v>*</v>
      </c>
      <c r="C1024" s="83" t="str">
        <f>IF(SP_NORTE!R1079="","*",SP_NORTE!R1079)</f>
        <v>*</v>
      </c>
      <c r="D1024" s="83" t="str">
        <f>IF(SP_NORTE!S1079="","*",SP_NORTE!S1079)</f>
        <v>*</v>
      </c>
      <c r="E1024" s="83" t="str">
        <f>IF(SP_NORTE!D1079="","*",SP_NORTE!D1079)</f>
        <v>*</v>
      </c>
      <c r="F1024" s="83" t="str">
        <f>IF(SP_NORTE!G1079="","*",SP_NORTE!G1079)</f>
        <v>*</v>
      </c>
      <c r="G1024" s="83" t="str">
        <f>IF(SP_NORTE!L1079="","*",SP_NORTE!L1079)</f>
        <v>*</v>
      </c>
      <c r="H1024" s="116" t="str">
        <f>IF(SP_NORTE!J1079="","*",SP_NORTE!J1079)</f>
        <v>*</v>
      </c>
      <c r="I1024" s="113" t="str">
        <f>IF(SP_NORTE!N1079="","*",SP_NORTE!N1079)</f>
        <v>*</v>
      </c>
      <c r="J1024" s="113" t="str">
        <f>IF(SP_NORTE!O1079="","*",SP_NORTE!O1079)</f>
        <v>*</v>
      </c>
      <c r="K1024" s="83" t="str">
        <f>IF(SP_NORTE!AJ1079="","*",SP_NORTE!AJ1079)</f>
        <v>*</v>
      </c>
      <c r="L1024" s="83" t="str">
        <f>IF(SP_NORTE!AL1079="","*",SP_NORTE!AL1079)</f>
        <v>*</v>
      </c>
      <c r="M1024" s="83" t="str">
        <f>IF(SP_NORTE!AO1079="","*",SP_NORTE!AO1079)</f>
        <v>*</v>
      </c>
      <c r="N1024" s="83" t="str">
        <f>IF(SP_NORTE!AL1079="","*",SP_NORTE!AL1079)</f>
        <v>*</v>
      </c>
      <c r="O1024" s="110" t="str">
        <f>IF(SP_NORTE!BG1079="","*",SP_NORTE!BG1079)</f>
        <v>*</v>
      </c>
      <c r="P1024" s="147" t="str">
        <f>IF($A$2=1,IF(SP_NORTE!BI1079="","*",SP_NORTE!BI1079),IF(SP_NORTE!BJ1079="","*",SP_NORTE!BJ1079))</f>
        <v>*</v>
      </c>
    </row>
    <row r="1025" spans="1:16" hidden="1">
      <c r="A1025" s="82" t="str">
        <f>IF(SP_NORTE!B1080="","*",SP_NORTE!B1080)</f>
        <v>*</v>
      </c>
      <c r="B1025" s="83" t="str">
        <f>IF(SP_NORTE!W1080="","*",SP_NORTE!W1080)</f>
        <v>*</v>
      </c>
      <c r="C1025" s="83" t="str">
        <f>IF(SP_NORTE!R1080="","*",SP_NORTE!R1080)</f>
        <v>*</v>
      </c>
      <c r="D1025" s="83" t="str">
        <f>IF(SP_NORTE!S1080="","*",SP_NORTE!S1080)</f>
        <v>*</v>
      </c>
      <c r="E1025" s="83" t="str">
        <f>IF(SP_NORTE!D1080="","*",SP_NORTE!D1080)</f>
        <v>*</v>
      </c>
      <c r="F1025" s="83" t="str">
        <f>IF(SP_NORTE!G1080="","*",SP_NORTE!G1080)</f>
        <v>*</v>
      </c>
      <c r="G1025" s="83" t="str">
        <f>IF(SP_NORTE!L1080="","*",SP_NORTE!L1080)</f>
        <v>*</v>
      </c>
      <c r="H1025" s="116" t="str">
        <f>IF(SP_NORTE!J1080="","*",SP_NORTE!J1080)</f>
        <v>*</v>
      </c>
      <c r="I1025" s="113" t="str">
        <f>IF(SP_NORTE!N1080="","*",SP_NORTE!N1080)</f>
        <v>*</v>
      </c>
      <c r="J1025" s="113" t="str">
        <f>IF(SP_NORTE!O1080="","*",SP_NORTE!O1080)</f>
        <v>*</v>
      </c>
      <c r="K1025" s="83" t="str">
        <f>IF(SP_NORTE!AJ1080="","*",SP_NORTE!AJ1080)</f>
        <v>*</v>
      </c>
      <c r="L1025" s="83" t="str">
        <f>IF(SP_NORTE!AL1080="","*",SP_NORTE!AL1080)</f>
        <v>*</v>
      </c>
      <c r="M1025" s="83" t="str">
        <f>IF(SP_NORTE!AO1080="","*",SP_NORTE!AO1080)</f>
        <v>*</v>
      </c>
      <c r="N1025" s="83" t="str">
        <f>IF(SP_NORTE!AL1080="","*",SP_NORTE!AL1080)</f>
        <v>*</v>
      </c>
      <c r="O1025" s="110" t="str">
        <f>IF(SP_NORTE!BG1080="","*",SP_NORTE!BG1080)</f>
        <v>*</v>
      </c>
      <c r="P1025" s="147" t="str">
        <f>IF($A$2=1,IF(SP_NORTE!BI1080="","*",SP_NORTE!BI1080),IF(SP_NORTE!BJ1080="","*",SP_NORTE!BJ1080))</f>
        <v>*</v>
      </c>
    </row>
    <row r="1026" spans="1:16" hidden="1">
      <c r="A1026" s="82" t="str">
        <f>IF(SP_NORTE!B1081="","*",SP_NORTE!B1081)</f>
        <v>*</v>
      </c>
      <c r="B1026" s="83" t="str">
        <f>IF(SP_NORTE!W1081="","*",SP_NORTE!W1081)</f>
        <v>*</v>
      </c>
      <c r="C1026" s="83" t="str">
        <f>IF(SP_NORTE!R1081="","*",SP_NORTE!R1081)</f>
        <v>*</v>
      </c>
      <c r="D1026" s="83" t="str">
        <f>IF(SP_NORTE!S1081="","*",SP_NORTE!S1081)</f>
        <v>*</v>
      </c>
      <c r="E1026" s="83" t="str">
        <f>IF(SP_NORTE!D1081="","*",SP_NORTE!D1081)</f>
        <v>*</v>
      </c>
      <c r="F1026" s="83" t="str">
        <f>IF(SP_NORTE!G1081="","*",SP_NORTE!G1081)</f>
        <v>*</v>
      </c>
      <c r="G1026" s="83" t="str">
        <f>IF(SP_NORTE!L1081="","*",SP_NORTE!L1081)</f>
        <v>*</v>
      </c>
      <c r="H1026" s="116" t="str">
        <f>IF(SP_NORTE!J1081="","*",SP_NORTE!J1081)</f>
        <v>*</v>
      </c>
      <c r="I1026" s="113" t="str">
        <f>IF(SP_NORTE!N1081="","*",SP_NORTE!N1081)</f>
        <v>*</v>
      </c>
      <c r="J1026" s="113" t="str">
        <f>IF(SP_NORTE!O1081="","*",SP_NORTE!O1081)</f>
        <v>*</v>
      </c>
      <c r="K1026" s="83" t="str">
        <f>IF(SP_NORTE!AJ1081="","*",SP_NORTE!AJ1081)</f>
        <v>*</v>
      </c>
      <c r="L1026" s="83" t="str">
        <f>IF(SP_NORTE!AL1081="","*",SP_NORTE!AL1081)</f>
        <v>*</v>
      </c>
      <c r="M1026" s="83" t="str">
        <f>IF(SP_NORTE!AO1081="","*",SP_NORTE!AO1081)</f>
        <v>*</v>
      </c>
      <c r="N1026" s="83" t="str">
        <f>IF(SP_NORTE!AL1081="","*",SP_NORTE!AL1081)</f>
        <v>*</v>
      </c>
      <c r="O1026" s="110" t="str">
        <f>IF(SP_NORTE!BG1081="","*",SP_NORTE!BG1081)</f>
        <v>*</v>
      </c>
      <c r="P1026" s="147" t="str">
        <f>IF($A$2=1,IF(SP_NORTE!BI1081="","*",SP_NORTE!BI1081),IF(SP_NORTE!BJ1081="","*",SP_NORTE!BJ1081))</f>
        <v>*</v>
      </c>
    </row>
    <row r="1027" spans="1:16" hidden="1">
      <c r="A1027" s="82" t="str">
        <f>IF(SP_NORTE!B1082="","*",SP_NORTE!B1082)</f>
        <v>*</v>
      </c>
      <c r="B1027" s="83" t="str">
        <f>IF(SP_NORTE!W1082="","*",SP_NORTE!W1082)</f>
        <v>*</v>
      </c>
      <c r="C1027" s="83" t="str">
        <f>IF(SP_NORTE!R1082="","*",SP_NORTE!R1082)</f>
        <v>*</v>
      </c>
      <c r="D1027" s="83" t="str">
        <f>IF(SP_NORTE!S1082="","*",SP_NORTE!S1082)</f>
        <v>*</v>
      </c>
      <c r="E1027" s="83" t="str">
        <f>IF(SP_NORTE!D1082="","*",SP_NORTE!D1082)</f>
        <v>*</v>
      </c>
      <c r="F1027" s="83" t="str">
        <f>IF(SP_NORTE!G1082="","*",SP_NORTE!G1082)</f>
        <v>*</v>
      </c>
      <c r="G1027" s="83" t="str">
        <f>IF(SP_NORTE!L1082="","*",SP_NORTE!L1082)</f>
        <v>*</v>
      </c>
      <c r="H1027" s="116" t="str">
        <f>IF(SP_NORTE!J1082="","*",SP_NORTE!J1082)</f>
        <v>*</v>
      </c>
      <c r="I1027" s="113" t="str">
        <f>IF(SP_NORTE!N1082="","*",SP_NORTE!N1082)</f>
        <v>*</v>
      </c>
      <c r="J1027" s="113" t="str">
        <f>IF(SP_NORTE!O1082="","*",SP_NORTE!O1082)</f>
        <v>*</v>
      </c>
      <c r="K1027" s="83" t="str">
        <f>IF(SP_NORTE!AJ1082="","*",SP_NORTE!AJ1082)</f>
        <v>*</v>
      </c>
      <c r="L1027" s="83" t="str">
        <f>IF(SP_NORTE!AL1082="","*",SP_NORTE!AL1082)</f>
        <v>*</v>
      </c>
      <c r="M1027" s="83" t="str">
        <f>IF(SP_NORTE!AO1082="","*",SP_NORTE!AO1082)</f>
        <v>*</v>
      </c>
      <c r="N1027" s="83" t="str">
        <f>IF(SP_NORTE!AL1082="","*",SP_NORTE!AL1082)</f>
        <v>*</v>
      </c>
      <c r="O1027" s="110" t="str">
        <f>IF(SP_NORTE!BG1082="","*",SP_NORTE!BG1082)</f>
        <v>*</v>
      </c>
      <c r="P1027" s="147" t="str">
        <f>IF($A$2=1,IF(SP_NORTE!BI1082="","*",SP_NORTE!BI1082),IF(SP_NORTE!BJ1082="","*",SP_NORTE!BJ1082))</f>
        <v>*</v>
      </c>
    </row>
    <row r="1028" spans="1:16" hidden="1">
      <c r="A1028" s="82" t="str">
        <f>IF(SP_NORTE!B1083="","*",SP_NORTE!B1083)</f>
        <v>*</v>
      </c>
      <c r="B1028" s="83" t="str">
        <f>IF(SP_NORTE!W1083="","*",SP_NORTE!W1083)</f>
        <v>*</v>
      </c>
      <c r="C1028" s="83" t="str">
        <f>IF(SP_NORTE!R1083="","*",SP_NORTE!R1083)</f>
        <v>*</v>
      </c>
      <c r="D1028" s="83" t="str">
        <f>IF(SP_NORTE!S1083="","*",SP_NORTE!S1083)</f>
        <v>*</v>
      </c>
      <c r="E1028" s="83" t="str">
        <f>IF(SP_NORTE!D1083="","*",SP_NORTE!D1083)</f>
        <v>*</v>
      </c>
      <c r="F1028" s="83" t="str">
        <f>IF(SP_NORTE!G1083="","*",SP_NORTE!G1083)</f>
        <v>*</v>
      </c>
      <c r="G1028" s="83" t="str">
        <f>IF(SP_NORTE!L1083="","*",SP_NORTE!L1083)</f>
        <v>*</v>
      </c>
      <c r="H1028" s="116" t="str">
        <f>IF(SP_NORTE!J1083="","*",SP_NORTE!J1083)</f>
        <v>*</v>
      </c>
      <c r="I1028" s="113" t="str">
        <f>IF(SP_NORTE!N1083="","*",SP_NORTE!N1083)</f>
        <v>*</v>
      </c>
      <c r="J1028" s="113" t="str">
        <f>IF(SP_NORTE!O1083="","*",SP_NORTE!O1083)</f>
        <v>*</v>
      </c>
      <c r="K1028" s="83" t="str">
        <f>IF(SP_NORTE!AJ1083="","*",SP_NORTE!AJ1083)</f>
        <v>*</v>
      </c>
      <c r="L1028" s="83" t="str">
        <f>IF(SP_NORTE!AL1083="","*",SP_NORTE!AL1083)</f>
        <v>*</v>
      </c>
      <c r="M1028" s="83" t="str">
        <f>IF(SP_NORTE!AO1083="","*",SP_NORTE!AO1083)</f>
        <v>*</v>
      </c>
      <c r="N1028" s="83" t="str">
        <f>IF(SP_NORTE!AL1083="","*",SP_NORTE!AL1083)</f>
        <v>*</v>
      </c>
      <c r="O1028" s="110" t="str">
        <f>IF(SP_NORTE!BG1083="","*",SP_NORTE!BG1083)</f>
        <v>*</v>
      </c>
      <c r="P1028" s="147" t="str">
        <f>IF($A$2=1,IF(SP_NORTE!BI1083="","*",SP_NORTE!BI1083),IF(SP_NORTE!BJ1083="","*",SP_NORTE!BJ1083))</f>
        <v>*</v>
      </c>
    </row>
    <row r="1029" spans="1:16" hidden="1">
      <c r="A1029" s="82" t="str">
        <f>IF(SP_NORTE!B1084="","*",SP_NORTE!B1084)</f>
        <v>*</v>
      </c>
      <c r="B1029" s="83" t="str">
        <f>IF(SP_NORTE!W1084="","*",SP_NORTE!W1084)</f>
        <v>*</v>
      </c>
      <c r="C1029" s="83" t="str">
        <f>IF(SP_NORTE!R1084="","*",SP_NORTE!R1084)</f>
        <v>*</v>
      </c>
      <c r="D1029" s="83" t="str">
        <f>IF(SP_NORTE!S1084="","*",SP_NORTE!S1084)</f>
        <v>*</v>
      </c>
      <c r="E1029" s="83" t="str">
        <f>IF(SP_NORTE!D1084="","*",SP_NORTE!D1084)</f>
        <v>*</v>
      </c>
      <c r="F1029" s="83" t="str">
        <f>IF(SP_NORTE!G1084="","*",SP_NORTE!G1084)</f>
        <v>*</v>
      </c>
      <c r="G1029" s="83" t="str">
        <f>IF(SP_NORTE!L1084="","*",SP_NORTE!L1084)</f>
        <v>*</v>
      </c>
      <c r="H1029" s="116" t="str">
        <f>IF(SP_NORTE!J1084="","*",SP_NORTE!J1084)</f>
        <v>*</v>
      </c>
      <c r="I1029" s="113" t="str">
        <f>IF(SP_NORTE!N1084="","*",SP_NORTE!N1084)</f>
        <v>*</v>
      </c>
      <c r="J1029" s="113" t="str">
        <f>IF(SP_NORTE!O1084="","*",SP_NORTE!O1084)</f>
        <v>*</v>
      </c>
      <c r="K1029" s="83" t="str">
        <f>IF(SP_NORTE!AJ1084="","*",SP_NORTE!AJ1084)</f>
        <v>*</v>
      </c>
      <c r="L1029" s="83" t="str">
        <f>IF(SP_NORTE!AL1084="","*",SP_NORTE!AL1084)</f>
        <v>*</v>
      </c>
      <c r="M1029" s="83" t="str">
        <f>IF(SP_NORTE!AO1084="","*",SP_NORTE!AO1084)</f>
        <v>*</v>
      </c>
      <c r="N1029" s="83" t="str">
        <f>IF(SP_NORTE!AL1084="","*",SP_NORTE!AL1084)</f>
        <v>*</v>
      </c>
      <c r="O1029" s="110" t="str">
        <f>IF(SP_NORTE!BG1084="","*",SP_NORTE!BG1084)</f>
        <v>*</v>
      </c>
      <c r="P1029" s="147" t="str">
        <f>IF($A$2=1,IF(SP_NORTE!BI1084="","*",SP_NORTE!BI1084),IF(SP_NORTE!BJ1084="","*",SP_NORTE!BJ1084))</f>
        <v>*</v>
      </c>
    </row>
    <row r="1030" spans="1:16" hidden="1">
      <c r="A1030" s="82" t="str">
        <f>IF(SP_NORTE!B1085="","*",SP_NORTE!B1085)</f>
        <v>*</v>
      </c>
      <c r="B1030" s="83" t="str">
        <f>IF(SP_NORTE!W1085="","*",SP_NORTE!W1085)</f>
        <v>*</v>
      </c>
      <c r="C1030" s="83" t="str">
        <f>IF(SP_NORTE!R1085="","*",SP_NORTE!R1085)</f>
        <v>*</v>
      </c>
      <c r="D1030" s="83" t="str">
        <f>IF(SP_NORTE!S1085="","*",SP_NORTE!S1085)</f>
        <v>*</v>
      </c>
      <c r="E1030" s="83" t="str">
        <f>IF(SP_NORTE!D1085="","*",SP_NORTE!D1085)</f>
        <v>*</v>
      </c>
      <c r="F1030" s="83" t="str">
        <f>IF(SP_NORTE!G1085="","*",SP_NORTE!G1085)</f>
        <v>*</v>
      </c>
      <c r="G1030" s="83" t="str">
        <f>IF(SP_NORTE!L1085="","*",SP_NORTE!L1085)</f>
        <v>*</v>
      </c>
      <c r="H1030" s="116" t="str">
        <f>IF(SP_NORTE!J1085="","*",SP_NORTE!J1085)</f>
        <v>*</v>
      </c>
      <c r="I1030" s="113" t="str">
        <f>IF(SP_NORTE!N1085="","*",SP_NORTE!N1085)</f>
        <v>*</v>
      </c>
      <c r="J1030" s="113" t="str">
        <f>IF(SP_NORTE!O1085="","*",SP_NORTE!O1085)</f>
        <v>*</v>
      </c>
      <c r="K1030" s="83" t="str">
        <f>IF(SP_NORTE!AJ1085="","*",SP_NORTE!AJ1085)</f>
        <v>*</v>
      </c>
      <c r="L1030" s="83" t="str">
        <f>IF(SP_NORTE!AL1085="","*",SP_NORTE!AL1085)</f>
        <v>*</v>
      </c>
      <c r="M1030" s="83" t="str">
        <f>IF(SP_NORTE!AO1085="","*",SP_NORTE!AO1085)</f>
        <v>*</v>
      </c>
      <c r="N1030" s="83" t="str">
        <f>IF(SP_NORTE!AL1085="","*",SP_NORTE!AL1085)</f>
        <v>*</v>
      </c>
      <c r="O1030" s="110" t="str">
        <f>IF(SP_NORTE!BG1085="","*",SP_NORTE!BG1085)</f>
        <v>*</v>
      </c>
      <c r="P1030" s="147" t="str">
        <f>IF($A$2=1,IF(SP_NORTE!BI1085="","*",SP_NORTE!BI1085),IF(SP_NORTE!BJ1085="","*",SP_NORTE!BJ1085))</f>
        <v>*</v>
      </c>
    </row>
    <row r="1031" spans="1:16" hidden="1">
      <c r="A1031" s="82" t="str">
        <f>IF(SP_NORTE!B1086="","*",SP_NORTE!B1086)</f>
        <v>*</v>
      </c>
      <c r="B1031" s="83" t="str">
        <f>IF(SP_NORTE!W1086="","*",SP_NORTE!W1086)</f>
        <v>*</v>
      </c>
      <c r="C1031" s="83" t="str">
        <f>IF(SP_NORTE!R1086="","*",SP_NORTE!R1086)</f>
        <v>*</v>
      </c>
      <c r="D1031" s="83" t="str">
        <f>IF(SP_NORTE!S1086="","*",SP_NORTE!S1086)</f>
        <v>*</v>
      </c>
      <c r="E1031" s="83" t="str">
        <f>IF(SP_NORTE!D1086="","*",SP_NORTE!D1086)</f>
        <v>*</v>
      </c>
      <c r="F1031" s="83" t="str">
        <f>IF(SP_NORTE!G1086="","*",SP_NORTE!G1086)</f>
        <v>*</v>
      </c>
      <c r="G1031" s="83" t="str">
        <f>IF(SP_NORTE!L1086="","*",SP_NORTE!L1086)</f>
        <v>*</v>
      </c>
      <c r="H1031" s="116" t="str">
        <f>IF(SP_NORTE!J1086="","*",SP_NORTE!J1086)</f>
        <v>*</v>
      </c>
      <c r="I1031" s="113" t="str">
        <f>IF(SP_NORTE!N1086="","*",SP_NORTE!N1086)</f>
        <v>*</v>
      </c>
      <c r="J1031" s="113" t="str">
        <f>IF(SP_NORTE!O1086="","*",SP_NORTE!O1086)</f>
        <v>*</v>
      </c>
      <c r="K1031" s="83" t="str">
        <f>IF(SP_NORTE!AJ1086="","*",SP_NORTE!AJ1086)</f>
        <v>*</v>
      </c>
      <c r="L1031" s="83" t="str">
        <f>IF(SP_NORTE!AL1086="","*",SP_NORTE!AL1086)</f>
        <v>*</v>
      </c>
      <c r="M1031" s="83" t="str">
        <f>IF(SP_NORTE!AO1086="","*",SP_NORTE!AO1086)</f>
        <v>*</v>
      </c>
      <c r="N1031" s="83" t="str">
        <f>IF(SP_NORTE!AL1086="","*",SP_NORTE!AL1086)</f>
        <v>*</v>
      </c>
      <c r="O1031" s="110" t="str">
        <f>IF(SP_NORTE!BG1086="","*",SP_NORTE!BG1086)</f>
        <v>*</v>
      </c>
      <c r="P1031" s="147" t="str">
        <f>IF($A$2=1,IF(SP_NORTE!BI1086="","*",SP_NORTE!BI1086),IF(SP_NORTE!BJ1086="","*",SP_NORTE!BJ1086))</f>
        <v>*</v>
      </c>
    </row>
    <row r="1032" spans="1:16" hidden="1">
      <c r="A1032" s="82" t="str">
        <f>IF(SP_NORTE!B1087="","*",SP_NORTE!B1087)</f>
        <v>*</v>
      </c>
      <c r="B1032" s="83" t="str">
        <f>IF(SP_NORTE!W1087="","*",SP_NORTE!W1087)</f>
        <v>*</v>
      </c>
      <c r="C1032" s="83" t="str">
        <f>IF(SP_NORTE!R1087="","*",SP_NORTE!R1087)</f>
        <v>*</v>
      </c>
      <c r="D1032" s="83" t="str">
        <f>IF(SP_NORTE!S1087="","*",SP_NORTE!S1087)</f>
        <v>*</v>
      </c>
      <c r="E1032" s="83" t="str">
        <f>IF(SP_NORTE!D1087="","*",SP_NORTE!D1087)</f>
        <v>*</v>
      </c>
      <c r="F1032" s="83" t="str">
        <f>IF(SP_NORTE!G1087="","*",SP_NORTE!G1087)</f>
        <v>*</v>
      </c>
      <c r="G1032" s="83" t="str">
        <f>IF(SP_NORTE!L1087="","*",SP_NORTE!L1087)</f>
        <v>*</v>
      </c>
      <c r="H1032" s="116" t="str">
        <f>IF(SP_NORTE!J1087="","*",SP_NORTE!J1087)</f>
        <v>*</v>
      </c>
      <c r="I1032" s="113" t="str">
        <f>IF(SP_NORTE!N1087="","*",SP_NORTE!N1087)</f>
        <v>*</v>
      </c>
      <c r="J1032" s="113" t="str">
        <f>IF(SP_NORTE!O1087="","*",SP_NORTE!O1087)</f>
        <v>*</v>
      </c>
      <c r="K1032" s="83" t="str">
        <f>IF(SP_NORTE!AJ1087="","*",SP_NORTE!AJ1087)</f>
        <v>*</v>
      </c>
      <c r="L1032" s="83" t="str">
        <f>IF(SP_NORTE!AL1087="","*",SP_NORTE!AL1087)</f>
        <v>*</v>
      </c>
      <c r="M1032" s="83" t="str">
        <f>IF(SP_NORTE!AO1087="","*",SP_NORTE!AO1087)</f>
        <v>*</v>
      </c>
      <c r="N1032" s="83" t="str">
        <f>IF(SP_NORTE!AL1087="","*",SP_NORTE!AL1087)</f>
        <v>*</v>
      </c>
      <c r="O1032" s="110" t="str">
        <f>IF(SP_NORTE!BG1087="","*",SP_NORTE!BG1087)</f>
        <v>*</v>
      </c>
      <c r="P1032" s="147" t="str">
        <f>IF($A$2=1,IF(SP_NORTE!BI1087="","*",SP_NORTE!BI1087),IF(SP_NORTE!BJ1087="","*",SP_NORTE!BJ1087))</f>
        <v>*</v>
      </c>
    </row>
    <row r="1033" spans="1:16" hidden="1">
      <c r="A1033" s="82" t="str">
        <f>IF(SP_NORTE!B1088="","*",SP_NORTE!B1088)</f>
        <v>*</v>
      </c>
      <c r="B1033" s="83" t="str">
        <f>IF(SP_NORTE!W1088="","*",SP_NORTE!W1088)</f>
        <v>*</v>
      </c>
      <c r="C1033" s="83" t="str">
        <f>IF(SP_NORTE!R1088="","*",SP_NORTE!R1088)</f>
        <v>*</v>
      </c>
      <c r="D1033" s="83" t="str">
        <f>IF(SP_NORTE!S1088="","*",SP_NORTE!S1088)</f>
        <v>*</v>
      </c>
      <c r="E1033" s="83" t="str">
        <f>IF(SP_NORTE!D1088="","*",SP_NORTE!D1088)</f>
        <v>*</v>
      </c>
      <c r="F1033" s="83" t="str">
        <f>IF(SP_NORTE!G1088="","*",SP_NORTE!G1088)</f>
        <v>*</v>
      </c>
      <c r="G1033" s="83" t="str">
        <f>IF(SP_NORTE!L1088="","*",SP_NORTE!L1088)</f>
        <v>*</v>
      </c>
      <c r="H1033" s="116" t="str">
        <f>IF(SP_NORTE!J1088="","*",SP_NORTE!J1088)</f>
        <v>*</v>
      </c>
      <c r="I1033" s="113" t="str">
        <f>IF(SP_NORTE!N1088="","*",SP_NORTE!N1088)</f>
        <v>*</v>
      </c>
      <c r="J1033" s="113" t="str">
        <f>IF(SP_NORTE!O1088="","*",SP_NORTE!O1088)</f>
        <v>*</v>
      </c>
      <c r="K1033" s="83" t="str">
        <f>IF(SP_NORTE!AJ1088="","*",SP_NORTE!AJ1088)</f>
        <v>*</v>
      </c>
      <c r="L1033" s="83" t="str">
        <f>IF(SP_NORTE!AL1088="","*",SP_NORTE!AL1088)</f>
        <v>*</v>
      </c>
      <c r="M1033" s="83" t="str">
        <f>IF(SP_NORTE!AO1088="","*",SP_NORTE!AO1088)</f>
        <v>*</v>
      </c>
      <c r="N1033" s="83" t="str">
        <f>IF(SP_NORTE!AL1088="","*",SP_NORTE!AL1088)</f>
        <v>*</v>
      </c>
      <c r="O1033" s="110" t="str">
        <f>IF(SP_NORTE!BG1088="","*",SP_NORTE!BG1088)</f>
        <v>*</v>
      </c>
      <c r="P1033" s="147" t="str">
        <f>IF($A$2=1,IF(SP_NORTE!BI1088="","*",SP_NORTE!BI1088),IF(SP_NORTE!BJ1088="","*",SP_NORTE!BJ1088))</f>
        <v>*</v>
      </c>
    </row>
    <row r="1034" spans="1:16" hidden="1">
      <c r="A1034" s="82" t="str">
        <f>IF(SP_NORTE!B1089="","*",SP_NORTE!B1089)</f>
        <v>*</v>
      </c>
      <c r="B1034" s="83" t="str">
        <f>IF(SP_NORTE!W1089="","*",SP_NORTE!W1089)</f>
        <v>*</v>
      </c>
      <c r="C1034" s="83" t="str">
        <f>IF(SP_NORTE!R1089="","*",SP_NORTE!R1089)</f>
        <v>*</v>
      </c>
      <c r="D1034" s="83" t="str">
        <f>IF(SP_NORTE!S1089="","*",SP_NORTE!S1089)</f>
        <v>*</v>
      </c>
      <c r="E1034" s="83" t="str">
        <f>IF(SP_NORTE!D1089="","*",SP_NORTE!D1089)</f>
        <v>*</v>
      </c>
      <c r="F1034" s="83" t="str">
        <f>IF(SP_NORTE!G1089="","*",SP_NORTE!G1089)</f>
        <v>*</v>
      </c>
      <c r="G1034" s="83" t="str">
        <f>IF(SP_NORTE!L1089="","*",SP_NORTE!L1089)</f>
        <v>*</v>
      </c>
      <c r="H1034" s="116" t="str">
        <f>IF(SP_NORTE!J1089="","*",SP_NORTE!J1089)</f>
        <v>*</v>
      </c>
      <c r="I1034" s="113" t="str">
        <f>IF(SP_NORTE!N1089="","*",SP_NORTE!N1089)</f>
        <v>*</v>
      </c>
      <c r="J1034" s="113" t="str">
        <f>IF(SP_NORTE!O1089="","*",SP_NORTE!O1089)</f>
        <v>*</v>
      </c>
      <c r="K1034" s="83" t="str">
        <f>IF(SP_NORTE!AJ1089="","*",SP_NORTE!AJ1089)</f>
        <v>*</v>
      </c>
      <c r="L1034" s="83" t="str">
        <f>IF(SP_NORTE!AL1089="","*",SP_NORTE!AL1089)</f>
        <v>*</v>
      </c>
      <c r="M1034" s="83" t="str">
        <f>IF(SP_NORTE!AO1089="","*",SP_NORTE!AO1089)</f>
        <v>*</v>
      </c>
      <c r="N1034" s="83" t="str">
        <f>IF(SP_NORTE!AL1089="","*",SP_NORTE!AL1089)</f>
        <v>*</v>
      </c>
      <c r="O1034" s="110" t="str">
        <f>IF(SP_NORTE!BG1089="","*",SP_NORTE!BG1089)</f>
        <v>*</v>
      </c>
      <c r="P1034" s="147" t="str">
        <f>IF($A$2=1,IF(SP_NORTE!BI1089="","*",SP_NORTE!BI1089),IF(SP_NORTE!BJ1089="","*",SP_NORTE!BJ1089))</f>
        <v>*</v>
      </c>
    </row>
    <row r="1035" spans="1:16" hidden="1">
      <c r="A1035" s="82" t="str">
        <f>IF(SP_NORTE!B1090="","*",SP_NORTE!B1090)</f>
        <v>*</v>
      </c>
      <c r="B1035" s="83" t="str">
        <f>IF(SP_NORTE!W1090="","*",SP_NORTE!W1090)</f>
        <v>*</v>
      </c>
      <c r="C1035" s="83" t="str">
        <f>IF(SP_NORTE!R1090="","*",SP_NORTE!R1090)</f>
        <v>*</v>
      </c>
      <c r="D1035" s="83" t="str">
        <f>IF(SP_NORTE!S1090="","*",SP_NORTE!S1090)</f>
        <v>*</v>
      </c>
      <c r="E1035" s="83" t="str">
        <f>IF(SP_NORTE!D1090="","*",SP_NORTE!D1090)</f>
        <v>*</v>
      </c>
      <c r="F1035" s="83" t="str">
        <f>IF(SP_NORTE!G1090="","*",SP_NORTE!G1090)</f>
        <v>*</v>
      </c>
      <c r="G1035" s="83" t="str">
        <f>IF(SP_NORTE!L1090="","*",SP_NORTE!L1090)</f>
        <v>*</v>
      </c>
      <c r="H1035" s="116" t="str">
        <f>IF(SP_NORTE!J1090="","*",SP_NORTE!J1090)</f>
        <v>*</v>
      </c>
      <c r="I1035" s="113" t="str">
        <f>IF(SP_NORTE!N1090="","*",SP_NORTE!N1090)</f>
        <v>*</v>
      </c>
      <c r="J1035" s="113" t="str">
        <f>IF(SP_NORTE!O1090="","*",SP_NORTE!O1090)</f>
        <v>*</v>
      </c>
      <c r="K1035" s="83" t="str">
        <f>IF(SP_NORTE!AJ1090="","*",SP_NORTE!AJ1090)</f>
        <v>*</v>
      </c>
      <c r="L1035" s="83" t="str">
        <f>IF(SP_NORTE!AL1090="","*",SP_NORTE!AL1090)</f>
        <v>*</v>
      </c>
      <c r="M1035" s="83" t="str">
        <f>IF(SP_NORTE!AO1090="","*",SP_NORTE!AO1090)</f>
        <v>*</v>
      </c>
      <c r="N1035" s="83" t="str">
        <f>IF(SP_NORTE!AL1090="","*",SP_NORTE!AL1090)</f>
        <v>*</v>
      </c>
      <c r="O1035" s="110" t="str">
        <f>IF(SP_NORTE!BG1090="","*",SP_NORTE!BG1090)</f>
        <v>*</v>
      </c>
      <c r="P1035" s="147" t="str">
        <f>IF($A$2=1,IF(SP_NORTE!BI1090="","*",SP_NORTE!BI1090),IF(SP_NORTE!BJ1090="","*",SP_NORTE!BJ1090))</f>
        <v>*</v>
      </c>
    </row>
    <row r="1036" spans="1:16" hidden="1">
      <c r="A1036" s="82" t="str">
        <f>IF(SP_NORTE!B1091="","*",SP_NORTE!B1091)</f>
        <v>*</v>
      </c>
      <c r="B1036" s="83" t="str">
        <f>IF(SP_NORTE!W1091="","*",SP_NORTE!W1091)</f>
        <v>*</v>
      </c>
      <c r="C1036" s="83" t="str">
        <f>IF(SP_NORTE!R1091="","*",SP_NORTE!R1091)</f>
        <v>*</v>
      </c>
      <c r="D1036" s="83" t="str">
        <f>IF(SP_NORTE!S1091="","*",SP_NORTE!S1091)</f>
        <v>*</v>
      </c>
      <c r="E1036" s="83" t="str">
        <f>IF(SP_NORTE!D1091="","*",SP_NORTE!D1091)</f>
        <v>*</v>
      </c>
      <c r="F1036" s="83" t="str">
        <f>IF(SP_NORTE!G1091="","*",SP_NORTE!G1091)</f>
        <v>*</v>
      </c>
      <c r="G1036" s="83" t="str">
        <f>IF(SP_NORTE!L1091="","*",SP_NORTE!L1091)</f>
        <v>*</v>
      </c>
      <c r="H1036" s="116" t="str">
        <f>IF(SP_NORTE!J1091="","*",SP_NORTE!J1091)</f>
        <v>*</v>
      </c>
      <c r="I1036" s="113" t="str">
        <f>IF(SP_NORTE!N1091="","*",SP_NORTE!N1091)</f>
        <v>*</v>
      </c>
      <c r="J1036" s="113" t="str">
        <f>IF(SP_NORTE!O1091="","*",SP_NORTE!O1091)</f>
        <v>*</v>
      </c>
      <c r="K1036" s="83" t="str">
        <f>IF(SP_NORTE!AJ1091="","*",SP_NORTE!AJ1091)</f>
        <v>*</v>
      </c>
      <c r="L1036" s="83" t="str">
        <f>IF(SP_NORTE!AL1091="","*",SP_NORTE!AL1091)</f>
        <v>*</v>
      </c>
      <c r="M1036" s="83" t="str">
        <f>IF(SP_NORTE!AO1091="","*",SP_NORTE!AO1091)</f>
        <v>*</v>
      </c>
      <c r="N1036" s="83" t="str">
        <f>IF(SP_NORTE!AL1091="","*",SP_NORTE!AL1091)</f>
        <v>*</v>
      </c>
      <c r="O1036" s="110" t="str">
        <f>IF(SP_NORTE!BG1091="","*",SP_NORTE!BG1091)</f>
        <v>*</v>
      </c>
      <c r="P1036" s="147" t="str">
        <f>IF($A$2=1,IF(SP_NORTE!BI1091="","*",SP_NORTE!BI1091),IF(SP_NORTE!BJ1091="","*",SP_NORTE!BJ1091))</f>
        <v>*</v>
      </c>
    </row>
    <row r="1037" spans="1:16" hidden="1">
      <c r="A1037" s="82" t="str">
        <f>IF(SP_NORTE!B1092="","*",SP_NORTE!B1092)</f>
        <v>*</v>
      </c>
      <c r="B1037" s="83" t="str">
        <f>IF(SP_NORTE!W1092="","*",SP_NORTE!W1092)</f>
        <v>*</v>
      </c>
      <c r="C1037" s="83" t="str">
        <f>IF(SP_NORTE!R1092="","*",SP_NORTE!R1092)</f>
        <v>*</v>
      </c>
      <c r="D1037" s="83" t="str">
        <f>IF(SP_NORTE!S1092="","*",SP_NORTE!S1092)</f>
        <v>*</v>
      </c>
      <c r="E1037" s="83" t="str">
        <f>IF(SP_NORTE!D1092="","*",SP_NORTE!D1092)</f>
        <v>*</v>
      </c>
      <c r="F1037" s="83" t="str">
        <f>IF(SP_NORTE!G1092="","*",SP_NORTE!G1092)</f>
        <v>*</v>
      </c>
      <c r="G1037" s="83" t="str">
        <f>IF(SP_NORTE!L1092="","*",SP_NORTE!L1092)</f>
        <v>*</v>
      </c>
      <c r="H1037" s="116" t="str">
        <f>IF(SP_NORTE!J1092="","*",SP_NORTE!J1092)</f>
        <v>*</v>
      </c>
      <c r="I1037" s="113" t="str">
        <f>IF(SP_NORTE!N1092="","*",SP_NORTE!N1092)</f>
        <v>*</v>
      </c>
      <c r="J1037" s="113" t="str">
        <f>IF(SP_NORTE!O1092="","*",SP_NORTE!O1092)</f>
        <v>*</v>
      </c>
      <c r="K1037" s="83" t="str">
        <f>IF(SP_NORTE!AJ1092="","*",SP_NORTE!AJ1092)</f>
        <v>*</v>
      </c>
      <c r="L1037" s="83" t="str">
        <f>IF(SP_NORTE!AL1092="","*",SP_NORTE!AL1092)</f>
        <v>*</v>
      </c>
      <c r="M1037" s="83" t="str">
        <f>IF(SP_NORTE!AO1092="","*",SP_NORTE!AO1092)</f>
        <v>*</v>
      </c>
      <c r="N1037" s="83" t="str">
        <f>IF(SP_NORTE!AL1092="","*",SP_NORTE!AL1092)</f>
        <v>*</v>
      </c>
      <c r="O1037" s="110" t="str">
        <f>IF(SP_NORTE!BG1092="","*",SP_NORTE!BG1092)</f>
        <v>*</v>
      </c>
      <c r="P1037" s="147" t="str">
        <f>IF($A$2=1,IF(SP_NORTE!BI1092="","*",SP_NORTE!BI1092),IF(SP_NORTE!BJ1092="","*",SP_NORTE!BJ1092))</f>
        <v>*</v>
      </c>
    </row>
    <row r="1038" spans="1:16" hidden="1">
      <c r="A1038" s="82" t="str">
        <f>IF(SP_NORTE!B1093="","*",SP_NORTE!B1093)</f>
        <v>*</v>
      </c>
      <c r="B1038" s="83" t="str">
        <f>IF(SP_NORTE!W1093="","*",SP_NORTE!W1093)</f>
        <v>*</v>
      </c>
      <c r="C1038" s="83" t="str">
        <f>IF(SP_NORTE!R1093="","*",SP_NORTE!R1093)</f>
        <v>*</v>
      </c>
      <c r="D1038" s="83" t="str">
        <f>IF(SP_NORTE!S1093="","*",SP_NORTE!S1093)</f>
        <v>*</v>
      </c>
      <c r="E1038" s="83" t="str">
        <f>IF(SP_NORTE!D1093="","*",SP_NORTE!D1093)</f>
        <v>*</v>
      </c>
      <c r="F1038" s="83" t="str">
        <f>IF(SP_NORTE!G1093="","*",SP_NORTE!G1093)</f>
        <v>*</v>
      </c>
      <c r="G1038" s="83" t="str">
        <f>IF(SP_NORTE!L1093="","*",SP_NORTE!L1093)</f>
        <v>*</v>
      </c>
      <c r="H1038" s="116" t="str">
        <f>IF(SP_NORTE!J1093="","*",SP_NORTE!J1093)</f>
        <v>*</v>
      </c>
      <c r="I1038" s="113" t="str">
        <f>IF(SP_NORTE!N1093="","*",SP_NORTE!N1093)</f>
        <v>*</v>
      </c>
      <c r="J1038" s="113" t="str">
        <f>IF(SP_NORTE!O1093="","*",SP_NORTE!O1093)</f>
        <v>*</v>
      </c>
      <c r="K1038" s="83" t="str">
        <f>IF(SP_NORTE!AJ1093="","*",SP_NORTE!AJ1093)</f>
        <v>*</v>
      </c>
      <c r="L1038" s="83" t="str">
        <f>IF(SP_NORTE!AL1093="","*",SP_NORTE!AL1093)</f>
        <v>*</v>
      </c>
      <c r="M1038" s="83" t="str">
        <f>IF(SP_NORTE!AO1093="","*",SP_NORTE!AO1093)</f>
        <v>*</v>
      </c>
      <c r="N1038" s="83" t="str">
        <f>IF(SP_NORTE!AL1093="","*",SP_NORTE!AL1093)</f>
        <v>*</v>
      </c>
      <c r="O1038" s="110" t="str">
        <f>IF(SP_NORTE!BG1093="","*",SP_NORTE!BG1093)</f>
        <v>*</v>
      </c>
      <c r="P1038" s="147" t="str">
        <f>IF($A$2=1,IF(SP_NORTE!BI1093="","*",SP_NORTE!BI1093),IF(SP_NORTE!BJ1093="","*",SP_NORTE!BJ1093))</f>
        <v>*</v>
      </c>
    </row>
    <row r="1039" spans="1:16" hidden="1">
      <c r="A1039" s="82" t="str">
        <f>IF(SP_NORTE!B1094="","*",SP_NORTE!B1094)</f>
        <v>*</v>
      </c>
      <c r="B1039" s="83" t="str">
        <f>IF(SP_NORTE!W1094="","*",SP_NORTE!W1094)</f>
        <v>*</v>
      </c>
      <c r="C1039" s="83" t="str">
        <f>IF(SP_NORTE!R1094="","*",SP_NORTE!R1094)</f>
        <v>*</v>
      </c>
      <c r="D1039" s="83" t="str">
        <f>IF(SP_NORTE!S1094="","*",SP_NORTE!S1094)</f>
        <v>*</v>
      </c>
      <c r="E1039" s="83" t="str">
        <f>IF(SP_NORTE!D1094="","*",SP_NORTE!D1094)</f>
        <v>*</v>
      </c>
      <c r="F1039" s="83" t="str">
        <f>IF(SP_NORTE!G1094="","*",SP_NORTE!G1094)</f>
        <v>*</v>
      </c>
      <c r="G1039" s="83" t="str">
        <f>IF(SP_NORTE!L1094="","*",SP_NORTE!L1094)</f>
        <v>*</v>
      </c>
      <c r="H1039" s="116" t="str">
        <f>IF(SP_NORTE!J1094="","*",SP_NORTE!J1094)</f>
        <v>*</v>
      </c>
      <c r="I1039" s="113" t="str">
        <f>IF(SP_NORTE!N1094="","*",SP_NORTE!N1094)</f>
        <v>*</v>
      </c>
      <c r="J1039" s="113" t="str">
        <f>IF(SP_NORTE!O1094="","*",SP_NORTE!O1094)</f>
        <v>*</v>
      </c>
      <c r="K1039" s="83" t="str">
        <f>IF(SP_NORTE!AJ1094="","*",SP_NORTE!AJ1094)</f>
        <v>*</v>
      </c>
      <c r="L1039" s="83" t="str">
        <f>IF(SP_NORTE!AL1094="","*",SP_NORTE!AL1094)</f>
        <v>*</v>
      </c>
      <c r="M1039" s="83" t="str">
        <f>IF(SP_NORTE!AO1094="","*",SP_NORTE!AO1094)</f>
        <v>*</v>
      </c>
      <c r="N1039" s="83" t="str">
        <f>IF(SP_NORTE!AL1094="","*",SP_NORTE!AL1094)</f>
        <v>*</v>
      </c>
      <c r="O1039" s="110" t="str">
        <f>IF(SP_NORTE!BG1094="","*",SP_NORTE!BG1094)</f>
        <v>*</v>
      </c>
      <c r="P1039" s="147" t="str">
        <f>IF($A$2=1,IF(SP_NORTE!BI1094="","*",SP_NORTE!BI1094),IF(SP_NORTE!BJ1094="","*",SP_NORTE!BJ1094))</f>
        <v>*</v>
      </c>
    </row>
    <row r="1040" spans="1:16" hidden="1">
      <c r="A1040" s="82" t="str">
        <f>IF(SP_NORTE!B1095="","*",SP_NORTE!B1095)</f>
        <v>*</v>
      </c>
      <c r="B1040" s="83" t="str">
        <f>IF(SP_NORTE!W1095="","*",SP_NORTE!W1095)</f>
        <v>*</v>
      </c>
      <c r="C1040" s="83" t="str">
        <f>IF(SP_NORTE!R1095="","*",SP_NORTE!R1095)</f>
        <v>*</v>
      </c>
      <c r="D1040" s="83" t="str">
        <f>IF(SP_NORTE!S1095="","*",SP_NORTE!S1095)</f>
        <v>*</v>
      </c>
      <c r="E1040" s="83" t="str">
        <f>IF(SP_NORTE!D1095="","*",SP_NORTE!D1095)</f>
        <v>*</v>
      </c>
      <c r="F1040" s="83" t="str">
        <f>IF(SP_NORTE!G1095="","*",SP_NORTE!G1095)</f>
        <v>*</v>
      </c>
      <c r="G1040" s="83" t="str">
        <f>IF(SP_NORTE!L1095="","*",SP_NORTE!L1095)</f>
        <v>*</v>
      </c>
      <c r="H1040" s="116" t="str">
        <f>IF(SP_NORTE!J1095="","*",SP_NORTE!J1095)</f>
        <v>*</v>
      </c>
      <c r="I1040" s="113" t="str">
        <f>IF(SP_NORTE!N1095="","*",SP_NORTE!N1095)</f>
        <v>*</v>
      </c>
      <c r="J1040" s="113" t="str">
        <f>IF(SP_NORTE!O1095="","*",SP_NORTE!O1095)</f>
        <v>*</v>
      </c>
      <c r="K1040" s="83" t="str">
        <f>IF(SP_NORTE!AJ1095="","*",SP_NORTE!AJ1095)</f>
        <v>*</v>
      </c>
      <c r="L1040" s="83" t="str">
        <f>IF(SP_NORTE!AL1095="","*",SP_NORTE!AL1095)</f>
        <v>*</v>
      </c>
      <c r="M1040" s="83" t="str">
        <f>IF(SP_NORTE!AO1095="","*",SP_NORTE!AO1095)</f>
        <v>*</v>
      </c>
      <c r="N1040" s="83" t="str">
        <f>IF(SP_NORTE!AL1095="","*",SP_NORTE!AL1095)</f>
        <v>*</v>
      </c>
      <c r="O1040" s="110" t="str">
        <f>IF(SP_NORTE!BG1095="","*",SP_NORTE!BG1095)</f>
        <v>*</v>
      </c>
      <c r="P1040" s="147" t="str">
        <f>IF($A$2=1,IF(SP_NORTE!BI1095="","*",SP_NORTE!BI1095),IF(SP_NORTE!BJ1095="","*",SP_NORTE!BJ1095))</f>
        <v>*</v>
      </c>
    </row>
    <row r="1041" spans="1:16" hidden="1">
      <c r="A1041" s="82" t="str">
        <f>IF(SP_NORTE!B1096="","*",SP_NORTE!B1096)</f>
        <v>*</v>
      </c>
      <c r="B1041" s="83" t="str">
        <f>IF(SP_NORTE!W1096="","*",SP_NORTE!W1096)</f>
        <v>*</v>
      </c>
      <c r="C1041" s="83" t="str">
        <f>IF(SP_NORTE!R1096="","*",SP_NORTE!R1096)</f>
        <v>*</v>
      </c>
      <c r="D1041" s="83" t="str">
        <f>IF(SP_NORTE!S1096="","*",SP_NORTE!S1096)</f>
        <v>*</v>
      </c>
      <c r="E1041" s="83" t="str">
        <f>IF(SP_NORTE!D1096="","*",SP_NORTE!D1096)</f>
        <v>*</v>
      </c>
      <c r="F1041" s="83" t="str">
        <f>IF(SP_NORTE!G1096="","*",SP_NORTE!G1096)</f>
        <v>*</v>
      </c>
      <c r="G1041" s="83" t="str">
        <f>IF(SP_NORTE!L1096="","*",SP_NORTE!L1096)</f>
        <v>*</v>
      </c>
      <c r="H1041" s="116" t="str">
        <f>IF(SP_NORTE!J1096="","*",SP_NORTE!J1096)</f>
        <v>*</v>
      </c>
      <c r="I1041" s="113" t="str">
        <f>IF(SP_NORTE!N1096="","*",SP_NORTE!N1096)</f>
        <v>*</v>
      </c>
      <c r="J1041" s="113" t="str">
        <f>IF(SP_NORTE!O1096="","*",SP_NORTE!O1096)</f>
        <v>*</v>
      </c>
      <c r="K1041" s="83" t="str">
        <f>IF(SP_NORTE!AJ1096="","*",SP_NORTE!AJ1096)</f>
        <v>*</v>
      </c>
      <c r="L1041" s="83" t="str">
        <f>IF(SP_NORTE!AL1096="","*",SP_NORTE!AL1096)</f>
        <v>*</v>
      </c>
      <c r="M1041" s="83" t="str">
        <f>IF(SP_NORTE!AO1096="","*",SP_NORTE!AO1096)</f>
        <v>*</v>
      </c>
      <c r="N1041" s="83" t="str">
        <f>IF(SP_NORTE!AL1096="","*",SP_NORTE!AL1096)</f>
        <v>*</v>
      </c>
      <c r="O1041" s="110" t="str">
        <f>IF(SP_NORTE!BG1096="","*",SP_NORTE!BG1096)</f>
        <v>*</v>
      </c>
      <c r="P1041" s="147" t="str">
        <f>IF($A$2=1,IF(SP_NORTE!BI1096="","*",SP_NORTE!BI1096),IF(SP_NORTE!BJ1096="","*",SP_NORTE!BJ1096))</f>
        <v>*</v>
      </c>
    </row>
    <row r="1042" spans="1:16" hidden="1">
      <c r="A1042" s="82" t="str">
        <f>IF(SP_NORTE!B1097="","*",SP_NORTE!B1097)</f>
        <v>*</v>
      </c>
      <c r="B1042" s="83" t="str">
        <f>IF(SP_NORTE!W1097="","*",SP_NORTE!W1097)</f>
        <v>*</v>
      </c>
      <c r="C1042" s="83" t="str">
        <f>IF(SP_NORTE!R1097="","*",SP_NORTE!R1097)</f>
        <v>*</v>
      </c>
      <c r="D1042" s="83" t="str">
        <f>IF(SP_NORTE!S1097="","*",SP_NORTE!S1097)</f>
        <v>*</v>
      </c>
      <c r="E1042" s="83" t="str">
        <f>IF(SP_NORTE!D1097="","*",SP_NORTE!D1097)</f>
        <v>*</v>
      </c>
      <c r="F1042" s="83" t="str">
        <f>IF(SP_NORTE!G1097="","*",SP_NORTE!G1097)</f>
        <v>*</v>
      </c>
      <c r="G1042" s="83" t="str">
        <f>IF(SP_NORTE!L1097="","*",SP_NORTE!L1097)</f>
        <v>*</v>
      </c>
      <c r="H1042" s="116" t="str">
        <f>IF(SP_NORTE!J1097="","*",SP_NORTE!J1097)</f>
        <v>*</v>
      </c>
      <c r="I1042" s="113" t="str">
        <f>IF(SP_NORTE!N1097="","*",SP_NORTE!N1097)</f>
        <v>*</v>
      </c>
      <c r="J1042" s="113" t="str">
        <f>IF(SP_NORTE!O1097="","*",SP_NORTE!O1097)</f>
        <v>*</v>
      </c>
      <c r="K1042" s="83" t="str">
        <f>IF(SP_NORTE!AJ1097="","*",SP_NORTE!AJ1097)</f>
        <v>*</v>
      </c>
      <c r="L1042" s="83" t="str">
        <f>IF(SP_NORTE!AL1097="","*",SP_NORTE!AL1097)</f>
        <v>*</v>
      </c>
      <c r="M1042" s="83" t="str">
        <f>IF(SP_NORTE!AO1097="","*",SP_NORTE!AO1097)</f>
        <v>*</v>
      </c>
      <c r="N1042" s="83" t="str">
        <f>IF(SP_NORTE!AL1097="","*",SP_NORTE!AL1097)</f>
        <v>*</v>
      </c>
      <c r="O1042" s="110" t="str">
        <f>IF(SP_NORTE!BG1097="","*",SP_NORTE!BG1097)</f>
        <v>*</v>
      </c>
      <c r="P1042" s="147" t="str">
        <f>IF($A$2=1,IF(SP_NORTE!BI1097="","*",SP_NORTE!BI1097),IF(SP_NORTE!BJ1097="","*",SP_NORTE!BJ1097))</f>
        <v>*</v>
      </c>
    </row>
    <row r="1043" spans="1:16" hidden="1">
      <c r="A1043" s="82" t="str">
        <f>IF(SP_NORTE!B1098="","*",SP_NORTE!B1098)</f>
        <v>*</v>
      </c>
      <c r="B1043" s="83" t="str">
        <f>IF(SP_NORTE!W1098="","*",SP_NORTE!W1098)</f>
        <v>*</v>
      </c>
      <c r="C1043" s="83" t="str">
        <f>IF(SP_NORTE!R1098="","*",SP_NORTE!R1098)</f>
        <v>*</v>
      </c>
      <c r="D1043" s="83" t="str">
        <f>IF(SP_NORTE!S1098="","*",SP_NORTE!S1098)</f>
        <v>*</v>
      </c>
      <c r="E1043" s="83" t="str">
        <f>IF(SP_NORTE!D1098="","*",SP_NORTE!D1098)</f>
        <v>*</v>
      </c>
      <c r="F1043" s="83" t="str">
        <f>IF(SP_NORTE!G1098="","*",SP_NORTE!G1098)</f>
        <v>*</v>
      </c>
      <c r="G1043" s="83" t="str">
        <f>IF(SP_NORTE!L1098="","*",SP_NORTE!L1098)</f>
        <v>*</v>
      </c>
      <c r="H1043" s="116" t="str">
        <f>IF(SP_NORTE!J1098="","*",SP_NORTE!J1098)</f>
        <v>*</v>
      </c>
      <c r="I1043" s="113" t="str">
        <f>IF(SP_NORTE!N1098="","*",SP_NORTE!N1098)</f>
        <v>*</v>
      </c>
      <c r="J1043" s="113" t="str">
        <f>IF(SP_NORTE!O1098="","*",SP_NORTE!O1098)</f>
        <v>*</v>
      </c>
      <c r="K1043" s="83" t="str">
        <f>IF(SP_NORTE!AJ1098="","*",SP_NORTE!AJ1098)</f>
        <v>*</v>
      </c>
      <c r="L1043" s="83" t="str">
        <f>IF(SP_NORTE!AL1098="","*",SP_NORTE!AL1098)</f>
        <v>*</v>
      </c>
      <c r="M1043" s="83" t="str">
        <f>IF(SP_NORTE!AO1098="","*",SP_NORTE!AO1098)</f>
        <v>*</v>
      </c>
      <c r="N1043" s="83" t="str">
        <f>IF(SP_NORTE!AL1098="","*",SP_NORTE!AL1098)</f>
        <v>*</v>
      </c>
      <c r="O1043" s="110" t="str">
        <f>IF(SP_NORTE!BG1098="","*",SP_NORTE!BG1098)</f>
        <v>*</v>
      </c>
      <c r="P1043" s="147" t="str">
        <f>IF($A$2=1,IF(SP_NORTE!BI1098="","*",SP_NORTE!BI1098),IF(SP_NORTE!BJ1098="","*",SP_NORTE!BJ1098))</f>
        <v>*</v>
      </c>
    </row>
    <row r="1044" spans="1:16" hidden="1">
      <c r="A1044" s="82" t="str">
        <f>IF(SP_NORTE!B1099="","*",SP_NORTE!B1099)</f>
        <v>*</v>
      </c>
      <c r="B1044" s="83" t="str">
        <f>IF(SP_NORTE!W1099="","*",SP_NORTE!W1099)</f>
        <v>*</v>
      </c>
      <c r="C1044" s="83" t="str">
        <f>IF(SP_NORTE!R1099="","*",SP_NORTE!R1099)</f>
        <v>*</v>
      </c>
      <c r="D1044" s="83" t="str">
        <f>IF(SP_NORTE!S1099="","*",SP_NORTE!S1099)</f>
        <v>*</v>
      </c>
      <c r="E1044" s="83" t="str">
        <f>IF(SP_NORTE!D1099="","*",SP_NORTE!D1099)</f>
        <v>*</v>
      </c>
      <c r="F1044" s="83" t="str">
        <f>IF(SP_NORTE!G1099="","*",SP_NORTE!G1099)</f>
        <v>*</v>
      </c>
      <c r="G1044" s="83" t="str">
        <f>IF(SP_NORTE!L1099="","*",SP_NORTE!L1099)</f>
        <v>*</v>
      </c>
      <c r="H1044" s="116" t="str">
        <f>IF(SP_NORTE!J1099="","*",SP_NORTE!J1099)</f>
        <v>*</v>
      </c>
      <c r="I1044" s="113" t="str">
        <f>IF(SP_NORTE!N1099="","*",SP_NORTE!N1099)</f>
        <v>*</v>
      </c>
      <c r="J1044" s="113" t="str">
        <f>IF(SP_NORTE!O1099="","*",SP_NORTE!O1099)</f>
        <v>*</v>
      </c>
      <c r="K1044" s="83" t="str">
        <f>IF(SP_NORTE!AJ1099="","*",SP_NORTE!AJ1099)</f>
        <v>*</v>
      </c>
      <c r="L1044" s="83" t="str">
        <f>IF(SP_NORTE!AL1099="","*",SP_NORTE!AL1099)</f>
        <v>*</v>
      </c>
      <c r="M1044" s="83" t="str">
        <f>IF(SP_NORTE!AO1099="","*",SP_NORTE!AO1099)</f>
        <v>*</v>
      </c>
      <c r="N1044" s="83" t="str">
        <f>IF(SP_NORTE!AL1099="","*",SP_NORTE!AL1099)</f>
        <v>*</v>
      </c>
      <c r="O1044" s="110" t="str">
        <f>IF(SP_NORTE!BG1099="","*",SP_NORTE!BG1099)</f>
        <v>*</v>
      </c>
      <c r="P1044" s="147" t="str">
        <f>IF($A$2=1,IF(SP_NORTE!BI1099="","*",SP_NORTE!BI1099),IF(SP_NORTE!BJ1099="","*",SP_NORTE!BJ1099))</f>
        <v>*</v>
      </c>
    </row>
    <row r="1045" spans="1:16" hidden="1">
      <c r="A1045" s="82" t="str">
        <f>IF(SP_NORTE!B1100="","*",SP_NORTE!B1100)</f>
        <v>*</v>
      </c>
      <c r="B1045" s="83" t="str">
        <f>IF(SP_NORTE!W1100="","*",SP_NORTE!W1100)</f>
        <v>*</v>
      </c>
      <c r="C1045" s="83" t="str">
        <f>IF(SP_NORTE!R1100="","*",SP_NORTE!R1100)</f>
        <v>*</v>
      </c>
      <c r="D1045" s="83" t="str">
        <f>IF(SP_NORTE!S1100="","*",SP_NORTE!S1100)</f>
        <v>*</v>
      </c>
      <c r="E1045" s="83" t="str">
        <f>IF(SP_NORTE!D1100="","*",SP_NORTE!D1100)</f>
        <v>*</v>
      </c>
      <c r="F1045" s="83" t="str">
        <f>IF(SP_NORTE!G1100="","*",SP_NORTE!G1100)</f>
        <v>*</v>
      </c>
      <c r="G1045" s="83" t="str">
        <f>IF(SP_NORTE!L1100="","*",SP_NORTE!L1100)</f>
        <v>*</v>
      </c>
      <c r="H1045" s="116" t="str">
        <f>IF(SP_NORTE!J1100="","*",SP_NORTE!J1100)</f>
        <v>*</v>
      </c>
      <c r="I1045" s="113" t="str">
        <f>IF(SP_NORTE!N1100="","*",SP_NORTE!N1100)</f>
        <v>*</v>
      </c>
      <c r="J1045" s="113" t="str">
        <f>IF(SP_NORTE!O1100="","*",SP_NORTE!O1100)</f>
        <v>*</v>
      </c>
      <c r="K1045" s="83" t="str">
        <f>IF(SP_NORTE!AJ1100="","*",SP_NORTE!AJ1100)</f>
        <v>*</v>
      </c>
      <c r="L1045" s="83" t="str">
        <f>IF(SP_NORTE!AL1100="","*",SP_NORTE!AL1100)</f>
        <v>*</v>
      </c>
      <c r="M1045" s="83" t="str">
        <f>IF(SP_NORTE!AO1100="","*",SP_NORTE!AO1100)</f>
        <v>*</v>
      </c>
      <c r="N1045" s="83" t="str">
        <f>IF(SP_NORTE!AL1100="","*",SP_NORTE!AL1100)</f>
        <v>*</v>
      </c>
      <c r="O1045" s="110" t="str">
        <f>IF(SP_NORTE!BG1100="","*",SP_NORTE!BG1100)</f>
        <v>*</v>
      </c>
      <c r="P1045" s="147" t="str">
        <f>IF($A$2=1,IF(SP_NORTE!BI1100="","*",SP_NORTE!BI1100),IF(SP_NORTE!BJ1100="","*",SP_NORTE!BJ1100))</f>
        <v>*</v>
      </c>
    </row>
    <row r="1046" spans="1:16" hidden="1">
      <c r="A1046" s="82" t="str">
        <f>IF(SP_NORTE!B1101="","*",SP_NORTE!B1101)</f>
        <v>*</v>
      </c>
      <c r="B1046" s="83" t="str">
        <f>IF(SP_NORTE!W1101="","*",SP_NORTE!W1101)</f>
        <v>*</v>
      </c>
      <c r="C1046" s="83" t="str">
        <f>IF(SP_NORTE!R1101="","*",SP_NORTE!R1101)</f>
        <v>*</v>
      </c>
      <c r="D1046" s="83" t="str">
        <f>IF(SP_NORTE!S1101="","*",SP_NORTE!S1101)</f>
        <v>*</v>
      </c>
      <c r="E1046" s="83" t="str">
        <f>IF(SP_NORTE!D1101="","*",SP_NORTE!D1101)</f>
        <v>*</v>
      </c>
      <c r="F1046" s="83" t="str">
        <f>IF(SP_NORTE!G1101="","*",SP_NORTE!G1101)</f>
        <v>*</v>
      </c>
      <c r="G1046" s="83" t="str">
        <f>IF(SP_NORTE!L1101="","*",SP_NORTE!L1101)</f>
        <v>*</v>
      </c>
      <c r="H1046" s="116" t="str">
        <f>IF(SP_NORTE!J1101="","*",SP_NORTE!J1101)</f>
        <v>*</v>
      </c>
      <c r="I1046" s="113" t="str">
        <f>IF(SP_NORTE!N1101="","*",SP_NORTE!N1101)</f>
        <v>*</v>
      </c>
      <c r="J1046" s="113" t="str">
        <f>IF(SP_NORTE!O1101="","*",SP_NORTE!O1101)</f>
        <v>*</v>
      </c>
      <c r="K1046" s="83" t="str">
        <f>IF(SP_NORTE!AJ1101="","*",SP_NORTE!AJ1101)</f>
        <v>*</v>
      </c>
      <c r="L1046" s="83" t="str">
        <f>IF(SP_NORTE!AL1101="","*",SP_NORTE!AL1101)</f>
        <v>*</v>
      </c>
      <c r="M1046" s="83" t="str">
        <f>IF(SP_NORTE!AO1101="","*",SP_NORTE!AO1101)</f>
        <v>*</v>
      </c>
      <c r="N1046" s="83" t="str">
        <f>IF(SP_NORTE!AL1101="","*",SP_NORTE!AL1101)</f>
        <v>*</v>
      </c>
      <c r="O1046" s="110" t="str">
        <f>IF(SP_NORTE!BG1101="","*",SP_NORTE!BG1101)</f>
        <v>*</v>
      </c>
      <c r="P1046" s="147" t="str">
        <f>IF($A$2=1,IF(SP_NORTE!BI1101="","*",SP_NORTE!BI1101),IF(SP_NORTE!BJ1101="","*",SP_NORTE!BJ1101))</f>
        <v>*</v>
      </c>
    </row>
    <row r="1047" spans="1:16" hidden="1">
      <c r="A1047" s="82" t="str">
        <f>IF(SP_NORTE!B1102="","*",SP_NORTE!B1102)</f>
        <v>*</v>
      </c>
      <c r="B1047" s="83" t="str">
        <f>IF(SP_NORTE!W1102="","*",SP_NORTE!W1102)</f>
        <v>*</v>
      </c>
      <c r="C1047" s="83" t="str">
        <f>IF(SP_NORTE!R1102="","*",SP_NORTE!R1102)</f>
        <v>*</v>
      </c>
      <c r="D1047" s="83" t="str">
        <f>IF(SP_NORTE!S1102="","*",SP_NORTE!S1102)</f>
        <v>*</v>
      </c>
      <c r="E1047" s="83" t="str">
        <f>IF(SP_NORTE!D1102="","*",SP_NORTE!D1102)</f>
        <v>*</v>
      </c>
      <c r="F1047" s="83" t="str">
        <f>IF(SP_NORTE!G1102="","*",SP_NORTE!G1102)</f>
        <v>*</v>
      </c>
      <c r="G1047" s="83" t="str">
        <f>IF(SP_NORTE!L1102="","*",SP_NORTE!L1102)</f>
        <v>*</v>
      </c>
      <c r="H1047" s="116" t="str">
        <f>IF(SP_NORTE!J1102="","*",SP_NORTE!J1102)</f>
        <v>*</v>
      </c>
      <c r="I1047" s="113" t="str">
        <f>IF(SP_NORTE!N1102="","*",SP_NORTE!N1102)</f>
        <v>*</v>
      </c>
      <c r="J1047" s="113" t="str">
        <f>IF(SP_NORTE!O1102="","*",SP_NORTE!O1102)</f>
        <v>*</v>
      </c>
      <c r="K1047" s="83" t="str">
        <f>IF(SP_NORTE!AJ1102="","*",SP_NORTE!AJ1102)</f>
        <v>*</v>
      </c>
      <c r="L1047" s="83" t="str">
        <f>IF(SP_NORTE!AL1102="","*",SP_NORTE!AL1102)</f>
        <v>*</v>
      </c>
      <c r="M1047" s="83" t="str">
        <f>IF(SP_NORTE!AO1102="","*",SP_NORTE!AO1102)</f>
        <v>*</v>
      </c>
      <c r="N1047" s="83" t="str">
        <f>IF(SP_NORTE!AL1102="","*",SP_NORTE!AL1102)</f>
        <v>*</v>
      </c>
      <c r="O1047" s="110" t="str">
        <f>IF(SP_NORTE!BG1102="","*",SP_NORTE!BG1102)</f>
        <v>*</v>
      </c>
      <c r="P1047" s="147" t="str">
        <f>IF($A$2=1,IF(SP_NORTE!BI1102="","*",SP_NORTE!BI1102),IF(SP_NORTE!BJ1102="","*",SP_NORTE!BJ1102))</f>
        <v>*</v>
      </c>
    </row>
    <row r="1048" spans="1:16" hidden="1">
      <c r="A1048" s="82" t="str">
        <f>IF(SP_NORTE!B1103="","*",SP_NORTE!B1103)</f>
        <v>*</v>
      </c>
      <c r="B1048" s="83" t="str">
        <f>IF(SP_NORTE!W1103="","*",SP_NORTE!W1103)</f>
        <v>*</v>
      </c>
      <c r="C1048" s="83" t="str">
        <f>IF(SP_NORTE!R1103="","*",SP_NORTE!R1103)</f>
        <v>*</v>
      </c>
      <c r="D1048" s="83" t="str">
        <f>IF(SP_NORTE!S1103="","*",SP_NORTE!S1103)</f>
        <v>*</v>
      </c>
      <c r="E1048" s="83" t="str">
        <f>IF(SP_NORTE!D1103="","*",SP_NORTE!D1103)</f>
        <v>*</v>
      </c>
      <c r="F1048" s="83" t="str">
        <f>IF(SP_NORTE!G1103="","*",SP_NORTE!G1103)</f>
        <v>*</v>
      </c>
      <c r="G1048" s="83" t="str">
        <f>IF(SP_NORTE!L1103="","*",SP_NORTE!L1103)</f>
        <v>*</v>
      </c>
      <c r="H1048" s="116" t="str">
        <f>IF(SP_NORTE!J1103="","*",SP_NORTE!J1103)</f>
        <v>*</v>
      </c>
      <c r="I1048" s="113" t="str">
        <f>IF(SP_NORTE!N1103="","*",SP_NORTE!N1103)</f>
        <v>*</v>
      </c>
      <c r="J1048" s="113" t="str">
        <f>IF(SP_NORTE!O1103="","*",SP_NORTE!O1103)</f>
        <v>*</v>
      </c>
      <c r="K1048" s="83" t="str">
        <f>IF(SP_NORTE!AJ1103="","*",SP_NORTE!AJ1103)</f>
        <v>*</v>
      </c>
      <c r="L1048" s="83" t="str">
        <f>IF(SP_NORTE!AL1103="","*",SP_NORTE!AL1103)</f>
        <v>*</v>
      </c>
      <c r="M1048" s="83" t="str">
        <f>IF(SP_NORTE!AO1103="","*",SP_NORTE!AO1103)</f>
        <v>*</v>
      </c>
      <c r="N1048" s="83" t="str">
        <f>IF(SP_NORTE!AL1103="","*",SP_NORTE!AL1103)</f>
        <v>*</v>
      </c>
      <c r="O1048" s="110" t="str">
        <f>IF(SP_NORTE!BG1103="","*",SP_NORTE!BG1103)</f>
        <v>*</v>
      </c>
      <c r="P1048" s="147" t="str">
        <f>IF($A$2=1,IF(SP_NORTE!BI1103="","*",SP_NORTE!BI1103),IF(SP_NORTE!BJ1103="","*",SP_NORTE!BJ1103))</f>
        <v>*</v>
      </c>
    </row>
    <row r="1049" spans="1:16" hidden="1">
      <c r="A1049" s="82" t="str">
        <f>IF(SP_NORTE!B1104="","*",SP_NORTE!B1104)</f>
        <v>*</v>
      </c>
      <c r="B1049" s="83" t="str">
        <f>IF(SP_NORTE!W1104="","*",SP_NORTE!W1104)</f>
        <v>*</v>
      </c>
      <c r="C1049" s="83" t="str">
        <f>IF(SP_NORTE!R1104="","*",SP_NORTE!R1104)</f>
        <v>*</v>
      </c>
      <c r="D1049" s="83" t="str">
        <f>IF(SP_NORTE!S1104="","*",SP_NORTE!S1104)</f>
        <v>*</v>
      </c>
      <c r="E1049" s="83" t="str">
        <f>IF(SP_NORTE!D1104="","*",SP_NORTE!D1104)</f>
        <v>*</v>
      </c>
      <c r="F1049" s="83" t="str">
        <f>IF(SP_NORTE!G1104="","*",SP_NORTE!G1104)</f>
        <v>*</v>
      </c>
      <c r="G1049" s="83" t="str">
        <f>IF(SP_NORTE!L1104="","*",SP_NORTE!L1104)</f>
        <v>*</v>
      </c>
      <c r="H1049" s="116" t="str">
        <f>IF(SP_NORTE!J1104="","*",SP_NORTE!J1104)</f>
        <v>*</v>
      </c>
      <c r="I1049" s="113" t="str">
        <f>IF(SP_NORTE!N1104="","*",SP_NORTE!N1104)</f>
        <v>*</v>
      </c>
      <c r="J1049" s="113" t="str">
        <f>IF(SP_NORTE!O1104="","*",SP_NORTE!O1104)</f>
        <v>*</v>
      </c>
      <c r="K1049" s="83" t="str">
        <f>IF(SP_NORTE!AJ1104="","*",SP_NORTE!AJ1104)</f>
        <v>*</v>
      </c>
      <c r="L1049" s="83" t="str">
        <f>IF(SP_NORTE!AL1104="","*",SP_NORTE!AL1104)</f>
        <v>*</v>
      </c>
      <c r="M1049" s="83" t="str">
        <f>IF(SP_NORTE!AO1104="","*",SP_NORTE!AO1104)</f>
        <v>*</v>
      </c>
      <c r="N1049" s="83" t="str">
        <f>IF(SP_NORTE!AL1104="","*",SP_NORTE!AL1104)</f>
        <v>*</v>
      </c>
      <c r="O1049" s="110" t="str">
        <f>IF(SP_NORTE!BG1104="","*",SP_NORTE!BG1104)</f>
        <v>*</v>
      </c>
      <c r="P1049" s="147" t="str">
        <f>IF($A$2=1,IF(SP_NORTE!BI1104="","*",SP_NORTE!BI1104),IF(SP_NORTE!BJ1104="","*",SP_NORTE!BJ1104))</f>
        <v>*</v>
      </c>
    </row>
    <row r="1050" spans="1:16" hidden="1">
      <c r="A1050" s="82" t="str">
        <f>IF(SP_NORTE!B1105="","*",SP_NORTE!B1105)</f>
        <v>*</v>
      </c>
      <c r="B1050" s="83" t="str">
        <f>IF(SP_NORTE!W1105="","*",SP_NORTE!W1105)</f>
        <v>*</v>
      </c>
      <c r="C1050" s="83" t="str">
        <f>IF(SP_NORTE!R1105="","*",SP_NORTE!R1105)</f>
        <v>*</v>
      </c>
      <c r="D1050" s="83" t="str">
        <f>IF(SP_NORTE!S1105="","*",SP_NORTE!S1105)</f>
        <v>*</v>
      </c>
      <c r="E1050" s="83" t="str">
        <f>IF(SP_NORTE!D1105="","*",SP_NORTE!D1105)</f>
        <v>*</v>
      </c>
      <c r="F1050" s="83" t="str">
        <f>IF(SP_NORTE!G1105="","*",SP_NORTE!G1105)</f>
        <v>*</v>
      </c>
      <c r="G1050" s="83" t="str">
        <f>IF(SP_NORTE!L1105="","*",SP_NORTE!L1105)</f>
        <v>*</v>
      </c>
      <c r="H1050" s="116" t="str">
        <f>IF(SP_NORTE!J1105="","*",SP_NORTE!J1105)</f>
        <v>*</v>
      </c>
      <c r="I1050" s="113" t="str">
        <f>IF(SP_NORTE!N1105="","*",SP_NORTE!N1105)</f>
        <v>*</v>
      </c>
      <c r="J1050" s="113" t="str">
        <f>IF(SP_NORTE!O1105="","*",SP_NORTE!O1105)</f>
        <v>*</v>
      </c>
      <c r="K1050" s="83" t="str">
        <f>IF(SP_NORTE!AJ1105="","*",SP_NORTE!AJ1105)</f>
        <v>*</v>
      </c>
      <c r="L1050" s="83" t="str">
        <f>IF(SP_NORTE!AL1105="","*",SP_NORTE!AL1105)</f>
        <v>*</v>
      </c>
      <c r="M1050" s="83" t="str">
        <f>IF(SP_NORTE!AO1105="","*",SP_NORTE!AO1105)</f>
        <v>*</v>
      </c>
      <c r="N1050" s="83" t="str">
        <f>IF(SP_NORTE!AL1105="","*",SP_NORTE!AL1105)</f>
        <v>*</v>
      </c>
      <c r="O1050" s="110" t="str">
        <f>IF(SP_NORTE!BG1105="","*",SP_NORTE!BG1105)</f>
        <v>*</v>
      </c>
      <c r="P1050" s="147" t="str">
        <f>IF($A$2=1,IF(SP_NORTE!BI1105="","*",SP_NORTE!BI1105),IF(SP_NORTE!BJ1105="","*",SP_NORTE!BJ1105))</f>
        <v>*</v>
      </c>
    </row>
  </sheetData>
  <autoFilter ref="A6:P1050" xr:uid="{2128B239-9BF2-496A-ABE2-53C7152CE66F}">
    <filterColumn colId="0">
      <filters>
        <dateGroupItem year="2026" month="2" day="13" dateTimeGrouping="day"/>
      </filters>
    </filterColumn>
  </autoFilter>
  <mergeCells count="3">
    <mergeCell ref="C5:J5"/>
    <mergeCell ref="K5:N5"/>
    <mergeCell ref="O5:P5"/>
  </mergeCells>
  <conditionalFormatting sqref="A2">
    <cfRule type="iconSet" priority="3">
      <iconSet showValue="0">
        <cfvo type="percent" val="0"/>
        <cfvo type="num" val="1"/>
        <cfvo type="num" val="1" gte="0"/>
      </iconSet>
    </cfRule>
    <cfRule type="iconSet" priority="4">
      <iconSet showValue="0">
        <cfvo type="percent" val="0"/>
        <cfvo type="num" val="1"/>
        <cfvo type="num" val="1" gte="0"/>
      </iconSet>
    </cfRule>
  </conditionalFormatting>
  <conditionalFormatting sqref="O7:O1050">
    <cfRule type="iconSet" priority="60664">
      <iconSet showValue="0">
        <cfvo type="percent" val="0"/>
        <cfvo type="num" val="1"/>
        <cfvo type="num" val="1" gte="0"/>
      </iconSet>
    </cfRule>
    <cfRule type="iconSet" priority="60665">
      <iconSet showValue="0">
        <cfvo type="percent" val="0"/>
        <cfvo type="num" val="1"/>
        <cfvo type="num" val="1" gte="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/>
  <headerFooter>
    <oddHeader>&amp;L&amp;"Calibri"&amp;10&amp;K000000 Interno&amp;1#_x000D_</oddHeader>
    <oddFooter>&amp;L_x000D_&amp;1#&amp;"Calibri"&amp;10&amp;K000000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fbd94f-deb9-49c5-90f7-de7285511f94">
      <Terms xmlns="http://schemas.microsoft.com/office/infopath/2007/PartnerControls"/>
    </lcf76f155ced4ddcb4097134ff3c332f>
    <TaxCatchAll xmlns="a883dc56-0c0f-40d9-830a-fb77695a3905" xsi:nil="true"/>
    <_Flow_SignoffStatus xmlns="cbfbd94f-deb9-49c5-90f7-de7285511f94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6L5C7OXM7OE6ANHACZH32YUPUCDQHG5F:ms-officescript%3A%2F%2Fonedrive_business_sharinglink%2Fu!aHR0cHM6Ly9ydW1vbG9nLW15LnNoYXJlcG9pbnQuY29tLzp1Oi9wL2VyaWNfc2FudGFubmFfZXh0L0lRRHMtNG5nTk9BV1Q3MWlqNkNIQTV1bEFYV2xtVjBSaTFwZE45R3hpckMweWVR"/>
</scriptId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F2264A30177449B24C6B043F2C735C" ma:contentTypeVersion="15" ma:contentTypeDescription="Criar um novo documento." ma:contentTypeScope="" ma:versionID="24f27a7c72e40439562d31ef49eb950e">
  <xsd:schema xmlns:xsd="http://www.w3.org/2001/XMLSchema" xmlns:xs="http://www.w3.org/2001/XMLSchema" xmlns:p="http://schemas.microsoft.com/office/2006/metadata/properties" xmlns:ns2="cbfbd94f-deb9-49c5-90f7-de7285511f94" xmlns:ns3="3e3e43d4-03e6-43bb-8bd9-12347ea8d401" xmlns:ns4="a883dc56-0c0f-40d9-830a-fb77695a3905" targetNamespace="http://schemas.microsoft.com/office/2006/metadata/properties" ma:root="true" ma:fieldsID="778dbe49a9eeb4b6839817f5d13f315e" ns2:_="" ns3:_="" ns4:_="">
    <xsd:import namespace="cbfbd94f-deb9-49c5-90f7-de7285511f94"/>
    <xsd:import namespace="3e3e43d4-03e6-43bb-8bd9-12347ea8d401"/>
    <xsd:import namespace="a883dc56-0c0f-40d9-830a-fb77695a39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bd94f-deb9-49c5-90f7-de7285511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Estado da aprov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e43d4-03e6-43bb-8bd9-12347ea8d4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3dc56-0c0f-40d9-830a-fb77695a39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107e4-fa96-44e5-b939-5ca08f0e8e58}" ma:internalName="TaxCatchAll" ma:showField="CatchAllData" ma:web="a883dc56-0c0f-40d9-830a-fb77695a39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577B29-A12D-44B2-AE2B-B358D5AF3846}"/>
</file>

<file path=customXml/itemProps2.xml><?xml version="1.0" encoding="utf-8"?>
<ds:datastoreItem xmlns:ds="http://schemas.openxmlformats.org/officeDocument/2006/customXml" ds:itemID="{92625945-05D5-4773-8BA6-1FA1ACB2D06E}"/>
</file>

<file path=customXml/itemProps3.xml><?xml version="1.0" encoding="utf-8"?>
<ds:datastoreItem xmlns:ds="http://schemas.openxmlformats.org/officeDocument/2006/customXml" ds:itemID="{200ADBE2-482E-49FB-A485-E6D9721DDFFA}"/>
</file>

<file path=customXml/itemProps4.xml><?xml version="1.0" encoding="utf-8"?>
<ds:datastoreItem xmlns:ds="http://schemas.openxmlformats.org/officeDocument/2006/customXml" ds:itemID="{EB2D47DA-E30D-4FB2-A14B-7F1728C9BBF3}"/>
</file>

<file path=customXml/itemProps5.xml><?xml version="1.0" encoding="utf-8"?>
<ds:datastoreItem xmlns:ds="http://schemas.openxmlformats.org/officeDocument/2006/customXml" ds:itemID="{3350DDE9-3FDD-48A7-ACAD-1CB2FD9BD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Binek Santanna</dc:creator>
  <cp:keywords/>
  <dc:description/>
  <cp:lastModifiedBy>Everson Luis Stadler da Silva</cp:lastModifiedBy>
  <cp:revision/>
  <dcterms:created xsi:type="dcterms:W3CDTF">2025-05-05T12:15:43Z</dcterms:created>
  <dcterms:modified xsi:type="dcterms:W3CDTF">2026-02-17T17:05:38Z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0x01010096F2264A30177449B24C6B043F2C735C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SIP_Label_b438d13a-497c-430a-a45f-2646ad695914_Enabled">
    <vt:lpwstr>true</vt:lpwstr>
  </property>
  <property fmtid="{D5CDD505-2E9C-101B-9397-08002B2CF9AE}" pid="8" name="MSIP_Label_b438d13a-497c-430a-a45f-2646ad695914_SetDate">
    <vt:lpwstr>2025-06-01T12:49:43Z</vt:lpwstr>
  </property>
  <property fmtid="{D5CDD505-2E9C-101B-9397-08002B2CF9AE}" pid="9" name="MSIP_Label_b438d13a-497c-430a-a45f-2646ad695914_Method">
    <vt:lpwstr>Privileged</vt:lpwstr>
  </property>
  <property fmtid="{D5CDD505-2E9C-101B-9397-08002B2CF9AE}" pid="10" name="MSIP_Label_b438d13a-497c-430a-a45f-2646ad695914_Name">
    <vt:lpwstr>Interno</vt:lpwstr>
  </property>
  <property fmtid="{D5CDD505-2E9C-101B-9397-08002B2CF9AE}" pid="11" name="MSIP_Label_b438d13a-497c-430a-a45f-2646ad695914_SiteId">
    <vt:lpwstr>837ce9c2-30fa-4613-b9ee-1f114ce71ff1</vt:lpwstr>
  </property>
  <property fmtid="{D5CDD505-2E9C-101B-9397-08002B2CF9AE}" pid="12" name="MSIP_Label_b438d13a-497c-430a-a45f-2646ad695914_ActionId">
    <vt:lpwstr>412e4c60-63f5-47df-bcf0-7fcc10c0cf53</vt:lpwstr>
  </property>
  <property fmtid="{D5CDD505-2E9C-101B-9397-08002B2CF9AE}" pid="13" name="MSIP_Label_b438d13a-497c-430a-a45f-2646ad695914_ContentBits">
    <vt:lpwstr>3</vt:lpwstr>
  </property>
  <property fmtid="{D5CDD505-2E9C-101B-9397-08002B2CF9AE}" pid="14" name="MSIP_Label_b438d13a-497c-430a-a45f-2646ad695914_Tag">
    <vt:lpwstr>10, 0, 1, 2</vt:lpwstr>
  </property>
</Properties>
</file>